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hartsheets/sheet1.xml" ContentType="application/vnd.openxmlformats-officedocument.spreadsheetml.chart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kunal.kunde\OneDrive - iifl wealth\Desktop\"/>
    </mc:Choice>
  </mc:AlternateContent>
  <xr:revisionPtr revIDLastSave="584" documentId="8_{1B71E996-3E24-4805-8AC9-395BD958E195}" xr6:coauthVersionLast="45" xr6:coauthVersionMax="45" xr10:uidLastSave="{4D94CD16-D711-4CE2-964F-6948BA12550D}"/>
  <bookViews>
    <workbookView xWindow="-120" yWindow="-120" windowWidth="20730" windowHeight="11160" firstSheet="4" activeTab="5" xr2:uid="{00000000-000D-0000-FFFF-FFFF00000000}"/>
  </bookViews>
  <sheets>
    <sheet name="SUMMARY" sheetId="23" r:id="rId1"/>
    <sheet name="Bloomberg Risk Summaries" sheetId="20" r:id="rId2"/>
    <sheet name="Bloomberg Risk Bets" sheetId="21" r:id="rId3"/>
    <sheet name="Bloomberg Active Bets" sheetId="22" r:id="rId4"/>
    <sheet name="Consolidated" sheetId="12" r:id="rId5"/>
    <sheet name="Consolidated subset" sheetId="25" r:id="rId6"/>
    <sheet name="Active Factor Exposures" sheetId="13" r:id="rId7"/>
    <sheet name="Factor Exposures chart" sheetId="14" r:id="rId8"/>
    <sheet name="_scratch_" sheetId="11" r:id="rId9"/>
    <sheet name="LC_SB" sheetId="1" r:id="rId10"/>
    <sheet name="LCMC_SB" sheetId="2" r:id="rId11"/>
    <sheet name="Concentrated_SB" sheetId="3" r:id="rId12"/>
    <sheet name="Growth_SB" sheetId="18" r:id="rId13"/>
    <sheet name="Smart Beta Benchmark" sheetId="19" r:id="rId14"/>
    <sheet name="Edelweiss N100 Q30" sheetId="17" r:id="rId15"/>
    <sheet name="Nippon Nifty Midcap 150 ETF" sheetId="4" r:id="rId16"/>
    <sheet name="Reliance NSE100 ETF" sheetId="9" r:id="rId17"/>
    <sheet name="SBI BSE100 ETF" sheetId="5" r:id="rId18"/>
    <sheet name="SBI NIFTY 50 ETF" sheetId="16" r:id="rId19"/>
    <sheet name="NIFTY 200" sheetId="24" r:id="rId20"/>
    <sheet name="EKHAZAARSTK X raw" sheetId="6" r:id="rId21"/>
    <sheet name="EKHAZAARSTK X standardized" sheetId="10" r:id="rId22"/>
    <sheet name="EKHAZAARSTK tickers" sheetId="8" state="hidden" r:id="rId23"/>
  </sheets>
  <externalReferences>
    <externalReference r:id="rId24"/>
  </externalReferences>
  <definedNames>
    <definedName name="_xlnm._FilterDatabase" localSheetId="4" hidden="1">Consolidated!$M$3:$M$256</definedName>
    <definedName name="_xlnm._FilterDatabase" localSheetId="5" hidden="1">'Consolidated subset'!$A$1:$M$257</definedName>
    <definedName name="_xlnm._FilterDatabase" localSheetId="21" hidden="1">'EKHAZAARSTK X standardized'!$A$1:$K$1001</definedName>
    <definedName name="lastRowNumOfConsolPfBmSlab" localSheetId="4">Consolidated!$A$2</definedName>
    <definedName name="rngBSE100_bmWts" localSheetId="4">Consolidated!$I$3:OFFSET(Consolidated!$I$1,Consolidated!lastRowNumOfConsolPfBmSlab-1,0)</definedName>
    <definedName name="rngConcentrated_SB_pfWts" localSheetId="4">Consolidated!$D$3:OFFSET(Consolidated!$D$1,Consolidated!lastRowNumOfConsolPfBmSlab-1,0)</definedName>
    <definedName name="rngConsolidatedPfBmNames" localSheetId="4">Consolidated!$A$3:OFFSET(Consolidated!$A$1,Consolidated!lastRowNumOfConsolPfBmSlab-1,0)</definedName>
    <definedName name="rngEdelweissQuality_pfWts" localSheetId="4">Consolidated!$F$3:OFFSET(Consolidated!$F$1,Consolidated!lastRowNumOfConsolPfBmSlab-1,0)</definedName>
    <definedName name="rngGICS_sectors_PfBmNames" localSheetId="4">Consolidated!$M$3:OFFSET(Consolidated!$M$1,Consolidated!lastRowNumOfConsolPfBmSlab-1,0)</definedName>
    <definedName name="rngGrowth_SB_pfWts" localSheetId="4">Consolidated!$E$3:OFFSET(Consolidated!$E$1,Consolidated!lastRowNumOfConsolPfBmSlab-1,0)</definedName>
    <definedName name="rngLC_SB_pfWts" localSheetId="4">Consolidated!$B$3:OFFSET(Consolidated!$B$1,Consolidated!lastRowNumOfConsolPfBmSlab-1,0)</definedName>
    <definedName name="rngLCMC_SB_bmWts" localSheetId="4">Consolidated!$L$3:OFFSET(Consolidated!$L$1,Consolidated!lastRowNumOfConsolPfBmSlab-1,0)</definedName>
    <definedName name="rngLCMC_SB_pfWts" localSheetId="4">Consolidated!$C$3:OFFSET(Consolidated!$C$1,Consolidated!lastRowNumOfConsolPfBmSlab-1,0)</definedName>
    <definedName name="rngNIFTY200_bmWts" localSheetId="4">Consolidated!$K$3:OFFSET(Consolidated!$K$1,Consolidated!lastRowNumOfConsolPfBmSlab-1,0)</definedName>
    <definedName name="rngNifty50_bmWts" localSheetId="4">Consolidated!$J$3:OFFSET(Consolidated!$J$1,Consolidated!lastRowNumOfConsolPfBmSlab-1,0)</definedName>
    <definedName name="rngPortfolioBenchmarkPairs" localSheetId="4">Consolidated!$A$261:$H$262</definedName>
    <definedName name="tbl_ActiveShareStks">SUMMARY!$A$39:$O$75</definedName>
    <definedName name="tbl_ActiveStyleFactorExp">'Active Factor Exposures'!$N$2:$V$12</definedName>
    <definedName name="tbl_HeadlineActiveRisks">SUMMARY!$A$1:$H$8</definedName>
    <definedName name="tbl_OffBmPfStks">SUMMARY!$A$23:$H$36</definedName>
    <definedName name="tbl_SectorActiveWts">Consolidated!$A$351:$H$388</definedName>
    <definedName name="tbl_TopTenNegativeCtrbnsToActFactExp">Consolidated!$BA$1:$BH$13</definedName>
    <definedName name="tbl_TopTenPositiveCtrbnsToActFactExp">Consolidated!$AR$1:$AY$13</definedName>
    <definedName name="tbl_TopTenRiskBets">SUMMARY!$A$10:$H$21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471" i="6" l="1"/>
  <c r="J471" i="6"/>
  <c r="I471" i="6"/>
  <c r="H471" i="6"/>
  <c r="G471" i="6"/>
  <c r="F471" i="6"/>
  <c r="E471" i="6"/>
  <c r="D471" i="6"/>
  <c r="C471" i="6"/>
  <c r="B471" i="6"/>
  <c r="A471" i="6"/>
  <c r="K470" i="6"/>
  <c r="J470" i="6"/>
  <c r="I470" i="6"/>
  <c r="H470" i="6"/>
  <c r="G470" i="6"/>
  <c r="F470" i="6"/>
  <c r="E470" i="6"/>
  <c r="D470" i="6"/>
  <c r="C470" i="6"/>
  <c r="B470" i="6"/>
  <c r="A470" i="6"/>
  <c r="K469" i="6"/>
  <c r="J469" i="6"/>
  <c r="I469" i="6"/>
  <c r="H469" i="6"/>
  <c r="G469" i="6"/>
  <c r="F469" i="6"/>
  <c r="E469" i="6"/>
  <c r="D469" i="6"/>
  <c r="C469" i="6"/>
  <c r="B469" i="6"/>
  <c r="A469" i="6"/>
  <c r="K468" i="6"/>
  <c r="J468" i="6"/>
  <c r="I468" i="6"/>
  <c r="H468" i="6"/>
  <c r="G468" i="6"/>
  <c r="F468" i="6"/>
  <c r="E468" i="6"/>
  <c r="D468" i="6"/>
  <c r="C468" i="6"/>
  <c r="B468" i="6"/>
  <c r="A468" i="6"/>
  <c r="K467" i="6"/>
  <c r="J467" i="6"/>
  <c r="I467" i="6"/>
  <c r="H467" i="6"/>
  <c r="G467" i="6"/>
  <c r="F467" i="6"/>
  <c r="E467" i="6"/>
  <c r="D467" i="6"/>
  <c r="C467" i="6"/>
  <c r="B467" i="6"/>
  <c r="A467" i="6"/>
  <c r="K466" i="6"/>
  <c r="J466" i="6"/>
  <c r="I466" i="6"/>
  <c r="H466" i="6"/>
  <c r="G466" i="6"/>
  <c r="F466" i="6"/>
  <c r="E466" i="6"/>
  <c r="D466" i="6"/>
  <c r="C466" i="6"/>
  <c r="B466" i="6"/>
  <c r="A466" i="6"/>
  <c r="K465" i="6"/>
  <c r="J465" i="6"/>
  <c r="I465" i="6"/>
  <c r="H465" i="6"/>
  <c r="G465" i="6"/>
  <c r="F465" i="6"/>
  <c r="E465" i="6"/>
  <c r="D465" i="6"/>
  <c r="C465" i="6"/>
  <c r="B465" i="6"/>
  <c r="A465" i="6"/>
  <c r="K464" i="6"/>
  <c r="J464" i="6"/>
  <c r="I464" i="6"/>
  <c r="H464" i="6"/>
  <c r="G464" i="6"/>
  <c r="F464" i="6"/>
  <c r="E464" i="6"/>
  <c r="D464" i="6"/>
  <c r="C464" i="6"/>
  <c r="B464" i="6"/>
  <c r="A464" i="6"/>
  <c r="K463" i="6"/>
  <c r="J463" i="6"/>
  <c r="I463" i="6"/>
  <c r="H463" i="6"/>
  <c r="G463" i="6"/>
  <c r="F463" i="6"/>
  <c r="E463" i="6"/>
  <c r="D463" i="6"/>
  <c r="C463" i="6"/>
  <c r="B463" i="6"/>
  <c r="A463" i="6"/>
  <c r="K462" i="6"/>
  <c r="J462" i="6"/>
  <c r="I462" i="6"/>
  <c r="H462" i="6"/>
  <c r="G462" i="6"/>
  <c r="F462" i="6"/>
  <c r="E462" i="6"/>
  <c r="D462" i="6"/>
  <c r="C462" i="6"/>
  <c r="B462" i="6"/>
  <c r="A462" i="6"/>
  <c r="K461" i="6"/>
  <c r="J461" i="6"/>
  <c r="I461" i="6"/>
  <c r="H461" i="6"/>
  <c r="G461" i="6"/>
  <c r="F461" i="6"/>
  <c r="E461" i="6"/>
  <c r="D461" i="6"/>
  <c r="C461" i="6"/>
  <c r="B461" i="6"/>
  <c r="A461" i="6"/>
  <c r="K460" i="6"/>
  <c r="J460" i="6"/>
  <c r="I460" i="6"/>
  <c r="H460" i="6"/>
  <c r="G460" i="6"/>
  <c r="F460" i="6"/>
  <c r="E460" i="6"/>
  <c r="D460" i="6"/>
  <c r="C460" i="6"/>
  <c r="B460" i="6"/>
  <c r="A460" i="6"/>
  <c r="K459" i="6"/>
  <c r="J459" i="6"/>
  <c r="I459" i="6"/>
  <c r="H459" i="6"/>
  <c r="G459" i="6"/>
  <c r="F459" i="6"/>
  <c r="E459" i="6"/>
  <c r="D459" i="6"/>
  <c r="C459" i="6"/>
  <c r="B459" i="6"/>
  <c r="A459" i="6"/>
  <c r="K458" i="6"/>
  <c r="J458" i="6"/>
  <c r="I458" i="6"/>
  <c r="H458" i="6"/>
  <c r="G458" i="6"/>
  <c r="F458" i="6"/>
  <c r="E458" i="6"/>
  <c r="D458" i="6"/>
  <c r="C458" i="6"/>
  <c r="B458" i="6"/>
  <c r="A458" i="6"/>
  <c r="K457" i="6"/>
  <c r="J457" i="6"/>
  <c r="I457" i="6"/>
  <c r="H457" i="6"/>
  <c r="G457" i="6"/>
  <c r="F457" i="6"/>
  <c r="E457" i="6"/>
  <c r="D457" i="6"/>
  <c r="C457" i="6"/>
  <c r="B457" i="6"/>
  <c r="A457" i="6"/>
  <c r="K456" i="6"/>
  <c r="J456" i="6"/>
  <c r="I456" i="6"/>
  <c r="H456" i="6"/>
  <c r="G456" i="6"/>
  <c r="F456" i="6"/>
  <c r="E456" i="6"/>
  <c r="D456" i="6"/>
  <c r="C456" i="6"/>
  <c r="B456" i="6"/>
  <c r="A456" i="6"/>
  <c r="K455" i="6"/>
  <c r="J455" i="6"/>
  <c r="I455" i="6"/>
  <c r="H455" i="6"/>
  <c r="G455" i="6"/>
  <c r="F455" i="6"/>
  <c r="E455" i="6"/>
  <c r="D455" i="6"/>
  <c r="C455" i="6"/>
  <c r="B455" i="6"/>
  <c r="A455" i="6"/>
  <c r="K454" i="6"/>
  <c r="J454" i="6"/>
  <c r="I454" i="6"/>
  <c r="H454" i="6"/>
  <c r="G454" i="6"/>
  <c r="F454" i="6"/>
  <c r="E454" i="6"/>
  <c r="D454" i="6"/>
  <c r="C454" i="6"/>
  <c r="B454" i="6"/>
  <c r="A454" i="6"/>
  <c r="K453" i="6"/>
  <c r="J453" i="6"/>
  <c r="I453" i="6"/>
  <c r="H453" i="6"/>
  <c r="G453" i="6"/>
  <c r="F453" i="6"/>
  <c r="E453" i="6"/>
  <c r="D453" i="6"/>
  <c r="C453" i="6"/>
  <c r="B453" i="6"/>
  <c r="A453" i="6"/>
  <c r="K452" i="6"/>
  <c r="J452" i="6"/>
  <c r="I452" i="6"/>
  <c r="H452" i="6"/>
  <c r="G452" i="6"/>
  <c r="F452" i="6"/>
  <c r="E452" i="6"/>
  <c r="D452" i="6"/>
  <c r="C452" i="6"/>
  <c r="B452" i="6"/>
  <c r="A452" i="6"/>
  <c r="K451" i="6"/>
  <c r="J451" i="6"/>
  <c r="I451" i="6"/>
  <c r="H451" i="6"/>
  <c r="G451" i="6"/>
  <c r="F451" i="6"/>
  <c r="E451" i="6"/>
  <c r="D451" i="6"/>
  <c r="C451" i="6"/>
  <c r="B451" i="6"/>
  <c r="A451" i="6"/>
  <c r="K450" i="6"/>
  <c r="J450" i="6"/>
  <c r="I450" i="6"/>
  <c r="H450" i="6"/>
  <c r="G450" i="6"/>
  <c r="F450" i="6"/>
  <c r="E450" i="6"/>
  <c r="D450" i="6"/>
  <c r="C450" i="6"/>
  <c r="B450" i="6"/>
  <c r="A450" i="6"/>
  <c r="K449" i="6"/>
  <c r="J449" i="6"/>
  <c r="I449" i="6"/>
  <c r="H449" i="6"/>
  <c r="G449" i="6"/>
  <c r="F449" i="6"/>
  <c r="E449" i="6"/>
  <c r="D449" i="6"/>
  <c r="C449" i="6"/>
  <c r="B449" i="6"/>
  <c r="A449" i="6"/>
  <c r="K448" i="6"/>
  <c r="J448" i="6"/>
  <c r="I448" i="6"/>
  <c r="H448" i="6"/>
  <c r="G448" i="6"/>
  <c r="F448" i="6"/>
  <c r="E448" i="6"/>
  <c r="D448" i="6"/>
  <c r="C448" i="6"/>
  <c r="B448" i="6"/>
  <c r="A448" i="6"/>
  <c r="K447" i="6"/>
  <c r="J447" i="6"/>
  <c r="I447" i="6"/>
  <c r="H447" i="6"/>
  <c r="G447" i="6"/>
  <c r="F447" i="6"/>
  <c r="E447" i="6"/>
  <c r="D447" i="6"/>
  <c r="C447" i="6"/>
  <c r="B447" i="6"/>
  <c r="A447" i="6"/>
  <c r="K446" i="6"/>
  <c r="J446" i="6"/>
  <c r="I446" i="6"/>
  <c r="H446" i="6"/>
  <c r="G446" i="6"/>
  <c r="F446" i="6"/>
  <c r="E446" i="6"/>
  <c r="D446" i="6"/>
  <c r="C446" i="6"/>
  <c r="B446" i="6"/>
  <c r="A446" i="6"/>
  <c r="K445" i="6"/>
  <c r="J445" i="6"/>
  <c r="I445" i="6"/>
  <c r="H445" i="6"/>
  <c r="G445" i="6"/>
  <c r="F445" i="6"/>
  <c r="E445" i="6"/>
  <c r="D445" i="6"/>
  <c r="C445" i="6"/>
  <c r="B445" i="6"/>
  <c r="A445" i="6"/>
  <c r="K444" i="6"/>
  <c r="J444" i="6"/>
  <c r="I444" i="6"/>
  <c r="H444" i="6"/>
  <c r="G444" i="6"/>
  <c r="F444" i="6"/>
  <c r="E444" i="6"/>
  <c r="D444" i="6"/>
  <c r="C444" i="6"/>
  <c r="B444" i="6"/>
  <c r="A444" i="6"/>
  <c r="K443" i="6"/>
  <c r="J443" i="6"/>
  <c r="I443" i="6"/>
  <c r="H443" i="6"/>
  <c r="G443" i="6"/>
  <c r="F443" i="6"/>
  <c r="E443" i="6"/>
  <c r="D443" i="6"/>
  <c r="C443" i="6"/>
  <c r="B443" i="6"/>
  <c r="A443" i="6"/>
  <c r="K442" i="6"/>
  <c r="J442" i="6"/>
  <c r="I442" i="6"/>
  <c r="H442" i="6"/>
  <c r="G442" i="6"/>
  <c r="F442" i="6"/>
  <c r="E442" i="6"/>
  <c r="D442" i="6"/>
  <c r="C442" i="6"/>
  <c r="B442" i="6"/>
  <c r="A442" i="6"/>
  <c r="K441" i="6"/>
  <c r="J441" i="6"/>
  <c r="I441" i="6"/>
  <c r="H441" i="6"/>
  <c r="G441" i="6"/>
  <c r="F441" i="6"/>
  <c r="E441" i="6"/>
  <c r="D441" i="6"/>
  <c r="C441" i="6"/>
  <c r="B441" i="6"/>
  <c r="A441" i="6"/>
  <c r="K440" i="6"/>
  <c r="J440" i="6"/>
  <c r="I440" i="6"/>
  <c r="H440" i="6"/>
  <c r="G440" i="6"/>
  <c r="F440" i="6"/>
  <c r="E440" i="6"/>
  <c r="D440" i="6"/>
  <c r="C440" i="6"/>
  <c r="B440" i="6"/>
  <c r="A440" i="6"/>
  <c r="K439" i="6"/>
  <c r="J439" i="6"/>
  <c r="I439" i="6"/>
  <c r="H439" i="6"/>
  <c r="G439" i="6"/>
  <c r="F439" i="6"/>
  <c r="E439" i="6"/>
  <c r="D439" i="6"/>
  <c r="C439" i="6"/>
  <c r="B439" i="6"/>
  <c r="A439" i="6"/>
  <c r="K438" i="6"/>
  <c r="J438" i="6"/>
  <c r="I438" i="6"/>
  <c r="H438" i="6"/>
  <c r="G438" i="6"/>
  <c r="F438" i="6"/>
  <c r="E438" i="6"/>
  <c r="D438" i="6"/>
  <c r="C438" i="6"/>
  <c r="B438" i="6"/>
  <c r="A438" i="6"/>
  <c r="K437" i="6"/>
  <c r="J437" i="6"/>
  <c r="I437" i="6"/>
  <c r="H437" i="6"/>
  <c r="G437" i="6"/>
  <c r="F437" i="6"/>
  <c r="E437" i="6"/>
  <c r="D437" i="6"/>
  <c r="C437" i="6"/>
  <c r="B437" i="6"/>
  <c r="A437" i="6"/>
  <c r="K436" i="6"/>
  <c r="J436" i="6"/>
  <c r="I436" i="6"/>
  <c r="H436" i="6"/>
  <c r="G436" i="6"/>
  <c r="F436" i="6"/>
  <c r="E436" i="6"/>
  <c r="D436" i="6"/>
  <c r="C436" i="6"/>
  <c r="B436" i="6"/>
  <c r="A436" i="6"/>
  <c r="K435" i="6"/>
  <c r="J435" i="6"/>
  <c r="I435" i="6"/>
  <c r="H435" i="6"/>
  <c r="G435" i="6"/>
  <c r="F435" i="6"/>
  <c r="E435" i="6"/>
  <c r="D435" i="6"/>
  <c r="C435" i="6"/>
  <c r="B435" i="6"/>
  <c r="A435" i="6"/>
  <c r="K434" i="6"/>
  <c r="J434" i="6"/>
  <c r="I434" i="6"/>
  <c r="H434" i="6"/>
  <c r="G434" i="6"/>
  <c r="F434" i="6"/>
  <c r="E434" i="6"/>
  <c r="D434" i="6"/>
  <c r="C434" i="6"/>
  <c r="B434" i="6"/>
  <c r="A434" i="6"/>
  <c r="K433" i="6"/>
  <c r="J433" i="6"/>
  <c r="I433" i="6"/>
  <c r="H433" i="6"/>
  <c r="G433" i="6"/>
  <c r="F433" i="6"/>
  <c r="E433" i="6"/>
  <c r="D433" i="6"/>
  <c r="C433" i="6"/>
  <c r="B433" i="6"/>
  <c r="A433" i="6"/>
  <c r="K432" i="6"/>
  <c r="J432" i="6"/>
  <c r="I432" i="6"/>
  <c r="H432" i="6"/>
  <c r="G432" i="6"/>
  <c r="F432" i="6"/>
  <c r="E432" i="6"/>
  <c r="D432" i="6"/>
  <c r="C432" i="6"/>
  <c r="B432" i="6"/>
  <c r="A432" i="6"/>
  <c r="K431" i="6"/>
  <c r="J431" i="6"/>
  <c r="I431" i="6"/>
  <c r="H431" i="6"/>
  <c r="G431" i="6"/>
  <c r="F431" i="6"/>
  <c r="E431" i="6"/>
  <c r="D431" i="6"/>
  <c r="C431" i="6"/>
  <c r="B431" i="6"/>
  <c r="A431" i="6"/>
  <c r="K430" i="6"/>
  <c r="J430" i="6"/>
  <c r="I430" i="6"/>
  <c r="H430" i="6"/>
  <c r="G430" i="6"/>
  <c r="F430" i="6"/>
  <c r="E430" i="6"/>
  <c r="D430" i="6"/>
  <c r="C430" i="6"/>
  <c r="B430" i="6"/>
  <c r="A430" i="6"/>
  <c r="K429" i="6"/>
  <c r="J429" i="6"/>
  <c r="I429" i="6"/>
  <c r="H429" i="6"/>
  <c r="G429" i="6"/>
  <c r="F429" i="6"/>
  <c r="E429" i="6"/>
  <c r="D429" i="6"/>
  <c r="C429" i="6"/>
  <c r="B429" i="6"/>
  <c r="A429" i="6"/>
  <c r="K428" i="6"/>
  <c r="J428" i="6"/>
  <c r="I428" i="6"/>
  <c r="H428" i="6"/>
  <c r="G428" i="6"/>
  <c r="F428" i="6"/>
  <c r="E428" i="6"/>
  <c r="D428" i="6"/>
  <c r="C428" i="6"/>
  <c r="B428" i="6"/>
  <c r="A428" i="6"/>
  <c r="K427" i="6"/>
  <c r="J427" i="6"/>
  <c r="I427" i="6"/>
  <c r="H427" i="6"/>
  <c r="G427" i="6"/>
  <c r="F427" i="6"/>
  <c r="E427" i="6"/>
  <c r="D427" i="6"/>
  <c r="C427" i="6"/>
  <c r="B427" i="6"/>
  <c r="A427" i="6"/>
  <c r="K426" i="6"/>
  <c r="J426" i="6"/>
  <c r="I426" i="6"/>
  <c r="H426" i="6"/>
  <c r="G426" i="6"/>
  <c r="F426" i="6"/>
  <c r="E426" i="6"/>
  <c r="D426" i="6"/>
  <c r="C426" i="6"/>
  <c r="B426" i="6"/>
  <c r="A426" i="6"/>
  <c r="K425" i="6"/>
  <c r="J425" i="6"/>
  <c r="I425" i="6"/>
  <c r="H425" i="6"/>
  <c r="G425" i="6"/>
  <c r="F425" i="6"/>
  <c r="E425" i="6"/>
  <c r="D425" i="6"/>
  <c r="C425" i="6"/>
  <c r="B425" i="6"/>
  <c r="A425" i="6"/>
  <c r="K424" i="6"/>
  <c r="J424" i="6"/>
  <c r="I424" i="6"/>
  <c r="H424" i="6"/>
  <c r="G424" i="6"/>
  <c r="F424" i="6"/>
  <c r="E424" i="6"/>
  <c r="D424" i="6"/>
  <c r="C424" i="6"/>
  <c r="B424" i="6"/>
  <c r="A424" i="6"/>
  <c r="K423" i="6"/>
  <c r="J423" i="6"/>
  <c r="I423" i="6"/>
  <c r="H423" i="6"/>
  <c r="G423" i="6"/>
  <c r="F423" i="6"/>
  <c r="E423" i="6"/>
  <c r="D423" i="6"/>
  <c r="C423" i="6"/>
  <c r="B423" i="6"/>
  <c r="A423" i="6"/>
  <c r="K422" i="6"/>
  <c r="J422" i="6"/>
  <c r="I422" i="6"/>
  <c r="H422" i="6"/>
  <c r="G422" i="6"/>
  <c r="F422" i="6"/>
  <c r="E422" i="6"/>
  <c r="D422" i="6"/>
  <c r="C422" i="6"/>
  <c r="B422" i="6"/>
  <c r="A422" i="6"/>
  <c r="K421" i="6"/>
  <c r="J421" i="6"/>
  <c r="I421" i="6"/>
  <c r="H421" i="6"/>
  <c r="G421" i="6"/>
  <c r="F421" i="6"/>
  <c r="E421" i="6"/>
  <c r="D421" i="6"/>
  <c r="C421" i="6"/>
  <c r="B421" i="6"/>
  <c r="A421" i="6"/>
  <c r="K420" i="6"/>
  <c r="J420" i="6"/>
  <c r="I420" i="6"/>
  <c r="H420" i="6"/>
  <c r="G420" i="6"/>
  <c r="F420" i="6"/>
  <c r="E420" i="6"/>
  <c r="D420" i="6"/>
  <c r="C420" i="6"/>
  <c r="B420" i="6"/>
  <c r="A420" i="6"/>
  <c r="K419" i="6"/>
  <c r="J419" i="6"/>
  <c r="I419" i="6"/>
  <c r="H419" i="6"/>
  <c r="G419" i="6"/>
  <c r="F419" i="6"/>
  <c r="E419" i="6"/>
  <c r="D419" i="6"/>
  <c r="C419" i="6"/>
  <c r="B419" i="6"/>
  <c r="A419" i="6"/>
  <c r="K418" i="6"/>
  <c r="J418" i="6"/>
  <c r="I418" i="6"/>
  <c r="H418" i="6"/>
  <c r="G418" i="6"/>
  <c r="F418" i="6"/>
  <c r="E418" i="6"/>
  <c r="D418" i="6"/>
  <c r="C418" i="6"/>
  <c r="B418" i="6"/>
  <c r="A418" i="6"/>
  <c r="K417" i="6"/>
  <c r="J417" i="6"/>
  <c r="I417" i="6"/>
  <c r="H417" i="6"/>
  <c r="G417" i="6"/>
  <c r="F417" i="6"/>
  <c r="E417" i="6"/>
  <c r="D417" i="6"/>
  <c r="C417" i="6"/>
  <c r="B417" i="6"/>
  <c r="A417" i="6"/>
  <c r="K416" i="6"/>
  <c r="J416" i="6"/>
  <c r="I416" i="6"/>
  <c r="H416" i="6"/>
  <c r="G416" i="6"/>
  <c r="F416" i="6"/>
  <c r="E416" i="6"/>
  <c r="D416" i="6"/>
  <c r="C416" i="6"/>
  <c r="B416" i="6"/>
  <c r="A416" i="6"/>
  <c r="K415" i="6"/>
  <c r="J415" i="6"/>
  <c r="I415" i="6"/>
  <c r="H415" i="6"/>
  <c r="G415" i="6"/>
  <c r="F415" i="6"/>
  <c r="E415" i="6"/>
  <c r="D415" i="6"/>
  <c r="C415" i="6"/>
  <c r="B415" i="6"/>
  <c r="A415" i="6"/>
  <c r="K414" i="6"/>
  <c r="J414" i="6"/>
  <c r="I414" i="6"/>
  <c r="H414" i="6"/>
  <c r="G414" i="6"/>
  <c r="F414" i="6"/>
  <c r="E414" i="6"/>
  <c r="D414" i="6"/>
  <c r="C414" i="6"/>
  <c r="B414" i="6"/>
  <c r="A414" i="6"/>
  <c r="K413" i="6"/>
  <c r="J413" i="6"/>
  <c r="I413" i="6"/>
  <c r="H413" i="6"/>
  <c r="G413" i="6"/>
  <c r="F413" i="6"/>
  <c r="E413" i="6"/>
  <c r="D413" i="6"/>
  <c r="C413" i="6"/>
  <c r="B413" i="6"/>
  <c r="A413" i="6"/>
  <c r="K412" i="6"/>
  <c r="J412" i="6"/>
  <c r="I412" i="6"/>
  <c r="H412" i="6"/>
  <c r="G412" i="6"/>
  <c r="F412" i="6"/>
  <c r="E412" i="6"/>
  <c r="D412" i="6"/>
  <c r="C412" i="6"/>
  <c r="B412" i="6"/>
  <c r="A412" i="6"/>
  <c r="K411" i="6"/>
  <c r="J411" i="6"/>
  <c r="I411" i="6"/>
  <c r="H411" i="6"/>
  <c r="G411" i="6"/>
  <c r="F411" i="6"/>
  <c r="E411" i="6"/>
  <c r="D411" i="6"/>
  <c r="C411" i="6"/>
  <c r="B411" i="6"/>
  <c r="A411" i="6"/>
  <c r="K410" i="6"/>
  <c r="J410" i="6"/>
  <c r="I410" i="6"/>
  <c r="H410" i="6"/>
  <c r="G410" i="6"/>
  <c r="F410" i="6"/>
  <c r="E410" i="6"/>
  <c r="D410" i="6"/>
  <c r="C410" i="6"/>
  <c r="B410" i="6"/>
  <c r="A410" i="6"/>
  <c r="K409" i="6"/>
  <c r="J409" i="6"/>
  <c r="I409" i="6"/>
  <c r="H409" i="6"/>
  <c r="G409" i="6"/>
  <c r="F409" i="6"/>
  <c r="E409" i="6"/>
  <c r="D409" i="6"/>
  <c r="C409" i="6"/>
  <c r="B409" i="6"/>
  <c r="A409" i="6"/>
  <c r="K408" i="6"/>
  <c r="J408" i="6"/>
  <c r="I408" i="6"/>
  <c r="H408" i="6"/>
  <c r="G408" i="6"/>
  <c r="F408" i="6"/>
  <c r="E408" i="6"/>
  <c r="D408" i="6"/>
  <c r="C408" i="6"/>
  <c r="B408" i="6"/>
  <c r="A408" i="6"/>
  <c r="K407" i="6"/>
  <c r="J407" i="6"/>
  <c r="I407" i="6"/>
  <c r="H407" i="6"/>
  <c r="G407" i="6"/>
  <c r="F407" i="6"/>
  <c r="E407" i="6"/>
  <c r="D407" i="6"/>
  <c r="C407" i="6"/>
  <c r="B407" i="6"/>
  <c r="A407" i="6"/>
  <c r="K406" i="6"/>
  <c r="J406" i="6"/>
  <c r="I406" i="6"/>
  <c r="H406" i="6"/>
  <c r="G406" i="6"/>
  <c r="F406" i="6"/>
  <c r="E406" i="6"/>
  <c r="D406" i="6"/>
  <c r="C406" i="6"/>
  <c r="B406" i="6"/>
  <c r="A406" i="6"/>
  <c r="K405" i="6"/>
  <c r="J405" i="6"/>
  <c r="I405" i="6"/>
  <c r="H405" i="6"/>
  <c r="G405" i="6"/>
  <c r="F405" i="6"/>
  <c r="E405" i="6"/>
  <c r="D405" i="6"/>
  <c r="C405" i="6"/>
  <c r="B405" i="6"/>
  <c r="A405" i="6"/>
  <c r="K404" i="6"/>
  <c r="J404" i="6"/>
  <c r="I404" i="6"/>
  <c r="H404" i="6"/>
  <c r="G404" i="6"/>
  <c r="F404" i="6"/>
  <c r="E404" i="6"/>
  <c r="D404" i="6"/>
  <c r="C404" i="6"/>
  <c r="B404" i="6"/>
  <c r="A404" i="6"/>
  <c r="K403" i="6"/>
  <c r="J403" i="6"/>
  <c r="I403" i="6"/>
  <c r="H403" i="6"/>
  <c r="G403" i="6"/>
  <c r="F403" i="6"/>
  <c r="E403" i="6"/>
  <c r="D403" i="6"/>
  <c r="C403" i="6"/>
  <c r="B403" i="6"/>
  <c r="A403" i="6"/>
  <c r="K402" i="6"/>
  <c r="J402" i="6"/>
  <c r="I402" i="6"/>
  <c r="H402" i="6"/>
  <c r="G402" i="6"/>
  <c r="F402" i="6"/>
  <c r="E402" i="6"/>
  <c r="D402" i="6"/>
  <c r="C402" i="6"/>
  <c r="B402" i="6"/>
  <c r="A402" i="6"/>
  <c r="K401" i="6"/>
  <c r="J401" i="6"/>
  <c r="I401" i="6"/>
  <c r="H401" i="6"/>
  <c r="G401" i="6"/>
  <c r="F401" i="6"/>
  <c r="E401" i="6"/>
  <c r="D401" i="6"/>
  <c r="C401" i="6"/>
  <c r="B401" i="6"/>
  <c r="A401" i="6"/>
  <c r="K400" i="6"/>
  <c r="J400" i="6"/>
  <c r="I400" i="6"/>
  <c r="H400" i="6"/>
  <c r="G400" i="6"/>
  <c r="F400" i="6"/>
  <c r="E400" i="6"/>
  <c r="D400" i="6"/>
  <c r="C400" i="6"/>
  <c r="B400" i="6"/>
  <c r="A400" i="6"/>
  <c r="K399" i="6"/>
  <c r="J399" i="6"/>
  <c r="I399" i="6"/>
  <c r="H399" i="6"/>
  <c r="G399" i="6"/>
  <c r="F399" i="6"/>
  <c r="E399" i="6"/>
  <c r="D399" i="6"/>
  <c r="C399" i="6"/>
  <c r="B399" i="6"/>
  <c r="A399" i="6"/>
  <c r="K398" i="6"/>
  <c r="J398" i="6"/>
  <c r="I398" i="6"/>
  <c r="H398" i="6"/>
  <c r="G398" i="6"/>
  <c r="F398" i="6"/>
  <c r="E398" i="6"/>
  <c r="D398" i="6"/>
  <c r="C398" i="6"/>
  <c r="B398" i="6"/>
  <c r="A398" i="6"/>
  <c r="K397" i="6"/>
  <c r="J397" i="6"/>
  <c r="I397" i="6"/>
  <c r="H397" i="6"/>
  <c r="G397" i="6"/>
  <c r="F397" i="6"/>
  <c r="E397" i="6"/>
  <c r="D397" i="6"/>
  <c r="C397" i="6"/>
  <c r="B397" i="6"/>
  <c r="A397" i="6"/>
  <c r="K396" i="6"/>
  <c r="J396" i="6"/>
  <c r="I396" i="6"/>
  <c r="H396" i="6"/>
  <c r="G396" i="6"/>
  <c r="F396" i="6"/>
  <c r="E396" i="6"/>
  <c r="D396" i="6"/>
  <c r="C396" i="6"/>
  <c r="B396" i="6"/>
  <c r="A396" i="6"/>
  <c r="K395" i="6"/>
  <c r="J395" i="6"/>
  <c r="I395" i="6"/>
  <c r="H395" i="6"/>
  <c r="G395" i="6"/>
  <c r="F395" i="6"/>
  <c r="E395" i="6"/>
  <c r="D395" i="6"/>
  <c r="C395" i="6"/>
  <c r="B395" i="6"/>
  <c r="A395" i="6"/>
  <c r="K394" i="6"/>
  <c r="J394" i="6"/>
  <c r="I394" i="6"/>
  <c r="H394" i="6"/>
  <c r="G394" i="6"/>
  <c r="F394" i="6"/>
  <c r="E394" i="6"/>
  <c r="D394" i="6"/>
  <c r="C394" i="6"/>
  <c r="B394" i="6"/>
  <c r="A394" i="6"/>
  <c r="K393" i="6"/>
  <c r="J393" i="6"/>
  <c r="I393" i="6"/>
  <c r="H393" i="6"/>
  <c r="G393" i="6"/>
  <c r="F393" i="6"/>
  <c r="E393" i="6"/>
  <c r="D393" i="6"/>
  <c r="C393" i="6"/>
  <c r="B393" i="6"/>
  <c r="A393" i="6"/>
  <c r="K392" i="6"/>
  <c r="J392" i="6"/>
  <c r="I392" i="6"/>
  <c r="H392" i="6"/>
  <c r="G392" i="6"/>
  <c r="F392" i="6"/>
  <c r="E392" i="6"/>
  <c r="D392" i="6"/>
  <c r="C392" i="6"/>
  <c r="B392" i="6"/>
  <c r="A392" i="6"/>
  <c r="K391" i="6"/>
  <c r="J391" i="6"/>
  <c r="I391" i="6"/>
  <c r="H391" i="6"/>
  <c r="G391" i="6"/>
  <c r="F391" i="6"/>
  <c r="E391" i="6"/>
  <c r="D391" i="6"/>
  <c r="C391" i="6"/>
  <c r="B391" i="6"/>
  <c r="A391" i="6"/>
  <c r="K390" i="6"/>
  <c r="J390" i="6"/>
  <c r="I390" i="6"/>
  <c r="H390" i="6"/>
  <c r="G390" i="6"/>
  <c r="F390" i="6"/>
  <c r="E390" i="6"/>
  <c r="D390" i="6"/>
  <c r="C390" i="6"/>
  <c r="B390" i="6"/>
  <c r="A390" i="6"/>
  <c r="K389" i="6"/>
  <c r="J389" i="6"/>
  <c r="I389" i="6"/>
  <c r="H389" i="6"/>
  <c r="G389" i="6"/>
  <c r="F389" i="6"/>
  <c r="E389" i="6"/>
  <c r="D389" i="6"/>
  <c r="C389" i="6"/>
  <c r="B389" i="6"/>
  <c r="A389" i="6"/>
  <c r="K388" i="6"/>
  <c r="J388" i="6"/>
  <c r="I388" i="6"/>
  <c r="H388" i="6"/>
  <c r="G388" i="6"/>
  <c r="F388" i="6"/>
  <c r="E388" i="6"/>
  <c r="D388" i="6"/>
  <c r="C388" i="6"/>
  <c r="B388" i="6"/>
  <c r="A388" i="6"/>
  <c r="K387" i="6"/>
  <c r="J387" i="6"/>
  <c r="I387" i="6"/>
  <c r="H387" i="6"/>
  <c r="G387" i="6"/>
  <c r="F387" i="6"/>
  <c r="E387" i="6"/>
  <c r="D387" i="6"/>
  <c r="C387" i="6"/>
  <c r="B387" i="6"/>
  <c r="A387" i="6"/>
  <c r="K386" i="6"/>
  <c r="J386" i="6"/>
  <c r="I386" i="6"/>
  <c r="H386" i="6"/>
  <c r="G386" i="6"/>
  <c r="F386" i="6"/>
  <c r="E386" i="6"/>
  <c r="D386" i="6"/>
  <c r="C386" i="6"/>
  <c r="B386" i="6"/>
  <c r="A386" i="6"/>
  <c r="K385" i="6"/>
  <c r="J385" i="6"/>
  <c r="I385" i="6"/>
  <c r="H385" i="6"/>
  <c r="G385" i="6"/>
  <c r="F385" i="6"/>
  <c r="E385" i="6"/>
  <c r="D385" i="6"/>
  <c r="C385" i="6"/>
  <c r="B385" i="6"/>
  <c r="A385" i="6"/>
  <c r="K384" i="6"/>
  <c r="J384" i="6"/>
  <c r="I384" i="6"/>
  <c r="H384" i="6"/>
  <c r="G384" i="6"/>
  <c r="F384" i="6"/>
  <c r="E384" i="6"/>
  <c r="D384" i="6"/>
  <c r="C384" i="6"/>
  <c r="B384" i="6"/>
  <c r="A384" i="6"/>
  <c r="K383" i="6"/>
  <c r="J383" i="6"/>
  <c r="I383" i="6"/>
  <c r="H383" i="6"/>
  <c r="G383" i="6"/>
  <c r="F383" i="6"/>
  <c r="E383" i="6"/>
  <c r="D383" i="6"/>
  <c r="C383" i="6"/>
  <c r="B383" i="6"/>
  <c r="A383" i="6"/>
  <c r="K382" i="6"/>
  <c r="J382" i="6"/>
  <c r="I382" i="6"/>
  <c r="H382" i="6"/>
  <c r="G382" i="6"/>
  <c r="F382" i="6"/>
  <c r="E382" i="6"/>
  <c r="D382" i="6"/>
  <c r="C382" i="6"/>
  <c r="B382" i="6"/>
  <c r="A382" i="6"/>
  <c r="K381" i="6"/>
  <c r="J381" i="6"/>
  <c r="I381" i="6"/>
  <c r="H381" i="6"/>
  <c r="G381" i="6"/>
  <c r="F381" i="6"/>
  <c r="E381" i="6"/>
  <c r="D381" i="6"/>
  <c r="C381" i="6"/>
  <c r="B381" i="6"/>
  <c r="A381" i="6"/>
  <c r="K380" i="6"/>
  <c r="J380" i="6"/>
  <c r="I380" i="6"/>
  <c r="H380" i="6"/>
  <c r="G380" i="6"/>
  <c r="F380" i="6"/>
  <c r="E380" i="6"/>
  <c r="D380" i="6"/>
  <c r="C380" i="6"/>
  <c r="B380" i="6"/>
  <c r="A380" i="6"/>
  <c r="K379" i="6"/>
  <c r="J379" i="6"/>
  <c r="I379" i="6"/>
  <c r="H379" i="6"/>
  <c r="G379" i="6"/>
  <c r="F379" i="6"/>
  <c r="E379" i="6"/>
  <c r="D379" i="6"/>
  <c r="C379" i="6"/>
  <c r="B379" i="6"/>
  <c r="A379" i="6"/>
  <c r="K378" i="6"/>
  <c r="J378" i="6"/>
  <c r="I378" i="6"/>
  <c r="H378" i="6"/>
  <c r="G378" i="6"/>
  <c r="F378" i="6"/>
  <c r="E378" i="6"/>
  <c r="D378" i="6"/>
  <c r="C378" i="6"/>
  <c r="B378" i="6"/>
  <c r="A378" i="6"/>
  <c r="K377" i="6"/>
  <c r="J377" i="6"/>
  <c r="I377" i="6"/>
  <c r="H377" i="6"/>
  <c r="G377" i="6"/>
  <c r="F377" i="6"/>
  <c r="E377" i="6"/>
  <c r="D377" i="6"/>
  <c r="C377" i="6"/>
  <c r="B377" i="6"/>
  <c r="A377" i="6"/>
  <c r="K376" i="6"/>
  <c r="J376" i="6"/>
  <c r="I376" i="6"/>
  <c r="H376" i="6"/>
  <c r="G376" i="6"/>
  <c r="F376" i="6"/>
  <c r="E376" i="6"/>
  <c r="D376" i="6"/>
  <c r="C376" i="6"/>
  <c r="B376" i="6"/>
  <c r="A376" i="6"/>
  <c r="K375" i="6"/>
  <c r="J375" i="6"/>
  <c r="I375" i="6"/>
  <c r="H375" i="6"/>
  <c r="G375" i="6"/>
  <c r="F375" i="6"/>
  <c r="E375" i="6"/>
  <c r="D375" i="6"/>
  <c r="C375" i="6"/>
  <c r="B375" i="6"/>
  <c r="A375" i="6"/>
  <c r="K374" i="6"/>
  <c r="J374" i="6"/>
  <c r="I374" i="6"/>
  <c r="H374" i="6"/>
  <c r="G374" i="6"/>
  <c r="F374" i="6"/>
  <c r="E374" i="6"/>
  <c r="D374" i="6"/>
  <c r="C374" i="6"/>
  <c r="B374" i="6"/>
  <c r="A374" i="6"/>
  <c r="K373" i="6"/>
  <c r="J373" i="6"/>
  <c r="I373" i="6"/>
  <c r="H373" i="6"/>
  <c r="G373" i="6"/>
  <c r="F373" i="6"/>
  <c r="E373" i="6"/>
  <c r="D373" i="6"/>
  <c r="C373" i="6"/>
  <c r="B373" i="6"/>
  <c r="A373" i="6"/>
  <c r="K372" i="6"/>
  <c r="J372" i="6"/>
  <c r="I372" i="6"/>
  <c r="H372" i="6"/>
  <c r="G372" i="6"/>
  <c r="F372" i="6"/>
  <c r="E372" i="6"/>
  <c r="D372" i="6"/>
  <c r="C372" i="6"/>
  <c r="B372" i="6"/>
  <c r="A372" i="6"/>
  <c r="K371" i="6"/>
  <c r="J371" i="6"/>
  <c r="I371" i="6"/>
  <c r="H371" i="6"/>
  <c r="G371" i="6"/>
  <c r="F371" i="6"/>
  <c r="E371" i="6"/>
  <c r="D371" i="6"/>
  <c r="C371" i="6"/>
  <c r="B371" i="6"/>
  <c r="A371" i="6"/>
  <c r="K370" i="6"/>
  <c r="J370" i="6"/>
  <c r="I370" i="6"/>
  <c r="H370" i="6"/>
  <c r="G370" i="6"/>
  <c r="F370" i="6"/>
  <c r="E370" i="6"/>
  <c r="D370" i="6"/>
  <c r="C370" i="6"/>
  <c r="B370" i="6"/>
  <c r="A370" i="6"/>
  <c r="K369" i="6"/>
  <c r="J369" i="6"/>
  <c r="I369" i="6"/>
  <c r="H369" i="6"/>
  <c r="G369" i="6"/>
  <c r="F369" i="6"/>
  <c r="E369" i="6"/>
  <c r="D369" i="6"/>
  <c r="C369" i="6"/>
  <c r="B369" i="6"/>
  <c r="A369" i="6"/>
  <c r="K368" i="6"/>
  <c r="J368" i="6"/>
  <c r="I368" i="6"/>
  <c r="H368" i="6"/>
  <c r="G368" i="6"/>
  <c r="F368" i="6"/>
  <c r="E368" i="6"/>
  <c r="D368" i="6"/>
  <c r="C368" i="6"/>
  <c r="B368" i="6"/>
  <c r="A368" i="6"/>
  <c r="K367" i="6"/>
  <c r="J367" i="6"/>
  <c r="I367" i="6"/>
  <c r="H367" i="6"/>
  <c r="G367" i="6"/>
  <c r="F367" i="6"/>
  <c r="E367" i="6"/>
  <c r="D367" i="6"/>
  <c r="C367" i="6"/>
  <c r="B367" i="6"/>
  <c r="A367" i="6"/>
  <c r="K366" i="6"/>
  <c r="J366" i="6"/>
  <c r="I366" i="6"/>
  <c r="H366" i="6"/>
  <c r="G366" i="6"/>
  <c r="F366" i="6"/>
  <c r="E366" i="6"/>
  <c r="D366" i="6"/>
  <c r="C366" i="6"/>
  <c r="B366" i="6"/>
  <c r="A366" i="6"/>
  <c r="K365" i="6"/>
  <c r="J365" i="6"/>
  <c r="I365" i="6"/>
  <c r="H365" i="6"/>
  <c r="G365" i="6"/>
  <c r="F365" i="6"/>
  <c r="E365" i="6"/>
  <c r="D365" i="6"/>
  <c r="C365" i="6"/>
  <c r="B365" i="6"/>
  <c r="A365" i="6"/>
  <c r="K364" i="6"/>
  <c r="J364" i="6"/>
  <c r="I364" i="6"/>
  <c r="H364" i="6"/>
  <c r="G364" i="6"/>
  <c r="F364" i="6"/>
  <c r="E364" i="6"/>
  <c r="D364" i="6"/>
  <c r="C364" i="6"/>
  <c r="B364" i="6"/>
  <c r="A364" i="6"/>
  <c r="K363" i="6"/>
  <c r="J363" i="6"/>
  <c r="I363" i="6"/>
  <c r="H363" i="6"/>
  <c r="G363" i="6"/>
  <c r="F363" i="6"/>
  <c r="E363" i="6"/>
  <c r="D363" i="6"/>
  <c r="C363" i="6"/>
  <c r="B363" i="6"/>
  <c r="A363" i="6"/>
  <c r="K362" i="6"/>
  <c r="J362" i="6"/>
  <c r="I362" i="6"/>
  <c r="H362" i="6"/>
  <c r="G362" i="6"/>
  <c r="F362" i="6"/>
  <c r="E362" i="6"/>
  <c r="D362" i="6"/>
  <c r="C362" i="6"/>
  <c r="B362" i="6"/>
  <c r="A362" i="6"/>
  <c r="K361" i="6"/>
  <c r="J361" i="6"/>
  <c r="I361" i="6"/>
  <c r="H361" i="6"/>
  <c r="G361" i="6"/>
  <c r="F361" i="6"/>
  <c r="E361" i="6"/>
  <c r="D361" i="6"/>
  <c r="C361" i="6"/>
  <c r="B361" i="6"/>
  <c r="A361" i="6"/>
  <c r="K360" i="6"/>
  <c r="J360" i="6"/>
  <c r="I360" i="6"/>
  <c r="H360" i="6"/>
  <c r="G360" i="6"/>
  <c r="F360" i="6"/>
  <c r="E360" i="6"/>
  <c r="D360" i="6"/>
  <c r="C360" i="6"/>
  <c r="B360" i="6"/>
  <c r="A360" i="6"/>
  <c r="K359" i="6"/>
  <c r="J359" i="6"/>
  <c r="I359" i="6"/>
  <c r="H359" i="6"/>
  <c r="G359" i="6"/>
  <c r="F359" i="6"/>
  <c r="E359" i="6"/>
  <c r="D359" i="6"/>
  <c r="C359" i="6"/>
  <c r="B359" i="6"/>
  <c r="A359" i="6"/>
  <c r="K358" i="6"/>
  <c r="J358" i="6"/>
  <c r="I358" i="6"/>
  <c r="H358" i="6"/>
  <c r="G358" i="6"/>
  <c r="F358" i="6"/>
  <c r="E358" i="6"/>
  <c r="D358" i="6"/>
  <c r="C358" i="6"/>
  <c r="B358" i="6"/>
  <c r="A358" i="6"/>
  <c r="K357" i="6"/>
  <c r="J357" i="6"/>
  <c r="I357" i="6"/>
  <c r="H357" i="6"/>
  <c r="G357" i="6"/>
  <c r="F357" i="6"/>
  <c r="E357" i="6"/>
  <c r="D357" i="6"/>
  <c r="C357" i="6"/>
  <c r="B357" i="6"/>
  <c r="A357" i="6"/>
  <c r="K356" i="6"/>
  <c r="J356" i="6"/>
  <c r="I356" i="6"/>
  <c r="H356" i="6"/>
  <c r="G356" i="6"/>
  <c r="F356" i="6"/>
  <c r="E356" i="6"/>
  <c r="D356" i="6"/>
  <c r="C356" i="6"/>
  <c r="B356" i="6"/>
  <c r="A356" i="6"/>
  <c r="K355" i="6"/>
  <c r="J355" i="6"/>
  <c r="I355" i="6"/>
  <c r="H355" i="6"/>
  <c r="G355" i="6"/>
  <c r="F355" i="6"/>
  <c r="E355" i="6"/>
  <c r="D355" i="6"/>
  <c r="C355" i="6"/>
  <c r="B355" i="6"/>
  <c r="A355" i="6"/>
  <c r="K354" i="6"/>
  <c r="J354" i="6"/>
  <c r="I354" i="6"/>
  <c r="H354" i="6"/>
  <c r="G354" i="6"/>
  <c r="F354" i="6"/>
  <c r="E354" i="6"/>
  <c r="D354" i="6"/>
  <c r="C354" i="6"/>
  <c r="B354" i="6"/>
  <c r="A354" i="6"/>
  <c r="K353" i="6"/>
  <c r="J353" i="6"/>
  <c r="I353" i="6"/>
  <c r="H353" i="6"/>
  <c r="G353" i="6"/>
  <c r="F353" i="6"/>
  <c r="E353" i="6"/>
  <c r="D353" i="6"/>
  <c r="C353" i="6"/>
  <c r="B353" i="6"/>
  <c r="A353" i="6"/>
  <c r="K352" i="6"/>
  <c r="J352" i="6"/>
  <c r="I352" i="6"/>
  <c r="H352" i="6"/>
  <c r="G352" i="6"/>
  <c r="F352" i="6"/>
  <c r="E352" i="6"/>
  <c r="D352" i="6"/>
  <c r="C352" i="6"/>
  <c r="B352" i="6"/>
  <c r="A352" i="6"/>
  <c r="K351" i="6"/>
  <c r="J351" i="6"/>
  <c r="I351" i="6"/>
  <c r="H351" i="6"/>
  <c r="G351" i="6"/>
  <c r="F351" i="6"/>
  <c r="E351" i="6"/>
  <c r="D351" i="6"/>
  <c r="C351" i="6"/>
  <c r="B351" i="6"/>
  <c r="A351" i="6"/>
  <c r="K350" i="6"/>
  <c r="J350" i="6"/>
  <c r="I350" i="6"/>
  <c r="H350" i="6"/>
  <c r="G350" i="6"/>
  <c r="F350" i="6"/>
  <c r="E350" i="6"/>
  <c r="D350" i="6"/>
  <c r="C350" i="6"/>
  <c r="B350" i="6"/>
  <c r="A350" i="6"/>
  <c r="K349" i="6"/>
  <c r="J349" i="6"/>
  <c r="I349" i="6"/>
  <c r="H349" i="6"/>
  <c r="G349" i="6"/>
  <c r="F349" i="6"/>
  <c r="E349" i="6"/>
  <c r="D349" i="6"/>
  <c r="C349" i="6"/>
  <c r="B349" i="6"/>
  <c r="A349" i="6"/>
  <c r="K348" i="6"/>
  <c r="J348" i="6"/>
  <c r="I348" i="6"/>
  <c r="H348" i="6"/>
  <c r="G348" i="6"/>
  <c r="F348" i="6"/>
  <c r="E348" i="6"/>
  <c r="D348" i="6"/>
  <c r="C348" i="6"/>
  <c r="B348" i="6"/>
  <c r="A348" i="6"/>
  <c r="K347" i="6"/>
  <c r="J347" i="6"/>
  <c r="I347" i="6"/>
  <c r="H347" i="6"/>
  <c r="G347" i="6"/>
  <c r="F347" i="6"/>
  <c r="E347" i="6"/>
  <c r="D347" i="6"/>
  <c r="C347" i="6"/>
  <c r="B347" i="6"/>
  <c r="A347" i="6"/>
  <c r="K346" i="6"/>
  <c r="J346" i="6"/>
  <c r="I346" i="6"/>
  <c r="H346" i="6"/>
  <c r="G346" i="6"/>
  <c r="F346" i="6"/>
  <c r="E346" i="6"/>
  <c r="D346" i="6"/>
  <c r="C346" i="6"/>
  <c r="B346" i="6"/>
  <c r="A346" i="6"/>
  <c r="K345" i="6"/>
  <c r="J345" i="6"/>
  <c r="I345" i="6"/>
  <c r="H345" i="6"/>
  <c r="G345" i="6"/>
  <c r="F345" i="6"/>
  <c r="E345" i="6"/>
  <c r="D345" i="6"/>
  <c r="C345" i="6"/>
  <c r="B345" i="6"/>
  <c r="A345" i="6"/>
  <c r="K344" i="6"/>
  <c r="J344" i="6"/>
  <c r="I344" i="6"/>
  <c r="H344" i="6"/>
  <c r="G344" i="6"/>
  <c r="F344" i="6"/>
  <c r="E344" i="6"/>
  <c r="D344" i="6"/>
  <c r="C344" i="6"/>
  <c r="B344" i="6"/>
  <c r="A344" i="6"/>
  <c r="K343" i="6"/>
  <c r="J343" i="6"/>
  <c r="I343" i="6"/>
  <c r="H343" i="6"/>
  <c r="G343" i="6"/>
  <c r="F343" i="6"/>
  <c r="E343" i="6"/>
  <c r="D343" i="6"/>
  <c r="C343" i="6"/>
  <c r="B343" i="6"/>
  <c r="A343" i="6"/>
  <c r="K342" i="6"/>
  <c r="J342" i="6"/>
  <c r="I342" i="6"/>
  <c r="H342" i="6"/>
  <c r="G342" i="6"/>
  <c r="F342" i="6"/>
  <c r="E342" i="6"/>
  <c r="D342" i="6"/>
  <c r="C342" i="6"/>
  <c r="B342" i="6"/>
  <c r="A342" i="6"/>
  <c r="K341" i="6"/>
  <c r="J341" i="6"/>
  <c r="I341" i="6"/>
  <c r="H341" i="6"/>
  <c r="G341" i="6"/>
  <c r="F341" i="6"/>
  <c r="E341" i="6"/>
  <c r="D341" i="6"/>
  <c r="C341" i="6"/>
  <c r="B341" i="6"/>
  <c r="A341" i="6"/>
  <c r="K340" i="6"/>
  <c r="J340" i="6"/>
  <c r="I340" i="6"/>
  <c r="H340" i="6"/>
  <c r="G340" i="6"/>
  <c r="F340" i="6"/>
  <c r="E340" i="6"/>
  <c r="D340" i="6"/>
  <c r="C340" i="6"/>
  <c r="B340" i="6"/>
  <c r="A340" i="6"/>
  <c r="K339" i="6"/>
  <c r="J339" i="6"/>
  <c r="I339" i="6"/>
  <c r="H339" i="6"/>
  <c r="G339" i="6"/>
  <c r="F339" i="6"/>
  <c r="E339" i="6"/>
  <c r="D339" i="6"/>
  <c r="C339" i="6"/>
  <c r="B339" i="6"/>
  <c r="A339" i="6"/>
  <c r="K338" i="6"/>
  <c r="J338" i="6"/>
  <c r="I338" i="6"/>
  <c r="H338" i="6"/>
  <c r="G338" i="6"/>
  <c r="F338" i="6"/>
  <c r="E338" i="6"/>
  <c r="D338" i="6"/>
  <c r="C338" i="6"/>
  <c r="B338" i="6"/>
  <c r="A338" i="6"/>
  <c r="K337" i="6"/>
  <c r="J337" i="6"/>
  <c r="I337" i="6"/>
  <c r="H337" i="6"/>
  <c r="G337" i="6"/>
  <c r="F337" i="6"/>
  <c r="E337" i="6"/>
  <c r="D337" i="6"/>
  <c r="C337" i="6"/>
  <c r="B337" i="6"/>
  <c r="A337" i="6"/>
  <c r="K336" i="6"/>
  <c r="J336" i="6"/>
  <c r="I336" i="6"/>
  <c r="H336" i="6"/>
  <c r="G336" i="6"/>
  <c r="F336" i="6"/>
  <c r="E336" i="6"/>
  <c r="D336" i="6"/>
  <c r="C336" i="6"/>
  <c r="B336" i="6"/>
  <c r="A336" i="6"/>
  <c r="K335" i="6"/>
  <c r="J335" i="6"/>
  <c r="I335" i="6"/>
  <c r="H335" i="6"/>
  <c r="G335" i="6"/>
  <c r="F335" i="6"/>
  <c r="E335" i="6"/>
  <c r="D335" i="6"/>
  <c r="C335" i="6"/>
  <c r="B335" i="6"/>
  <c r="A335" i="6"/>
  <c r="K334" i="6"/>
  <c r="J334" i="6"/>
  <c r="I334" i="6"/>
  <c r="H334" i="6"/>
  <c r="G334" i="6"/>
  <c r="F334" i="6"/>
  <c r="E334" i="6"/>
  <c r="D334" i="6"/>
  <c r="C334" i="6"/>
  <c r="B334" i="6"/>
  <c r="A334" i="6"/>
  <c r="K333" i="6"/>
  <c r="J333" i="6"/>
  <c r="I333" i="6"/>
  <c r="H333" i="6"/>
  <c r="G333" i="6"/>
  <c r="F333" i="6"/>
  <c r="E333" i="6"/>
  <c r="D333" i="6"/>
  <c r="C333" i="6"/>
  <c r="B333" i="6"/>
  <c r="A333" i="6"/>
  <c r="K332" i="6"/>
  <c r="J332" i="6"/>
  <c r="I332" i="6"/>
  <c r="H332" i="6"/>
  <c r="G332" i="6"/>
  <c r="F332" i="6"/>
  <c r="E332" i="6"/>
  <c r="D332" i="6"/>
  <c r="C332" i="6"/>
  <c r="B332" i="6"/>
  <c r="A332" i="6"/>
  <c r="K331" i="6"/>
  <c r="J331" i="6"/>
  <c r="I331" i="6"/>
  <c r="H331" i="6"/>
  <c r="G331" i="6"/>
  <c r="F331" i="6"/>
  <c r="E331" i="6"/>
  <c r="D331" i="6"/>
  <c r="C331" i="6"/>
  <c r="B331" i="6"/>
  <c r="A331" i="6"/>
  <c r="K330" i="6"/>
  <c r="J330" i="6"/>
  <c r="I330" i="6"/>
  <c r="H330" i="6"/>
  <c r="G330" i="6"/>
  <c r="F330" i="6"/>
  <c r="E330" i="6"/>
  <c r="D330" i="6"/>
  <c r="C330" i="6"/>
  <c r="B330" i="6"/>
  <c r="A330" i="6"/>
  <c r="K329" i="6"/>
  <c r="J329" i="6"/>
  <c r="I329" i="6"/>
  <c r="H329" i="6"/>
  <c r="G329" i="6"/>
  <c r="F329" i="6"/>
  <c r="E329" i="6"/>
  <c r="D329" i="6"/>
  <c r="C329" i="6"/>
  <c r="B329" i="6"/>
  <c r="A329" i="6"/>
  <c r="K328" i="6"/>
  <c r="J328" i="6"/>
  <c r="I328" i="6"/>
  <c r="H328" i="6"/>
  <c r="G328" i="6"/>
  <c r="F328" i="6"/>
  <c r="E328" i="6"/>
  <c r="D328" i="6"/>
  <c r="C328" i="6"/>
  <c r="B328" i="6"/>
  <c r="A328" i="6"/>
  <c r="K327" i="6"/>
  <c r="J327" i="6"/>
  <c r="I327" i="6"/>
  <c r="H327" i="6"/>
  <c r="G327" i="6"/>
  <c r="F327" i="6"/>
  <c r="E327" i="6"/>
  <c r="D327" i="6"/>
  <c r="C327" i="6"/>
  <c r="B327" i="6"/>
  <c r="A327" i="6"/>
  <c r="K326" i="6"/>
  <c r="J326" i="6"/>
  <c r="I326" i="6"/>
  <c r="H326" i="6"/>
  <c r="G326" i="6"/>
  <c r="F326" i="6"/>
  <c r="E326" i="6"/>
  <c r="D326" i="6"/>
  <c r="C326" i="6"/>
  <c r="B326" i="6"/>
  <c r="A326" i="6"/>
  <c r="K325" i="6"/>
  <c r="J325" i="6"/>
  <c r="I325" i="6"/>
  <c r="H325" i="6"/>
  <c r="G325" i="6"/>
  <c r="F325" i="6"/>
  <c r="E325" i="6"/>
  <c r="D325" i="6"/>
  <c r="C325" i="6"/>
  <c r="B325" i="6"/>
  <c r="A325" i="6"/>
  <c r="K324" i="6"/>
  <c r="J324" i="6"/>
  <c r="I324" i="6"/>
  <c r="H324" i="6"/>
  <c r="G324" i="6"/>
  <c r="F324" i="6"/>
  <c r="E324" i="6"/>
  <c r="D324" i="6"/>
  <c r="C324" i="6"/>
  <c r="B324" i="6"/>
  <c r="A324" i="6"/>
  <c r="K323" i="6"/>
  <c r="J323" i="6"/>
  <c r="I323" i="6"/>
  <c r="H323" i="6"/>
  <c r="G323" i="6"/>
  <c r="F323" i="6"/>
  <c r="E323" i="6"/>
  <c r="D323" i="6"/>
  <c r="C323" i="6"/>
  <c r="B323" i="6"/>
  <c r="A323" i="6"/>
  <c r="K322" i="6"/>
  <c r="J322" i="6"/>
  <c r="I322" i="6"/>
  <c r="H322" i="6"/>
  <c r="G322" i="6"/>
  <c r="F322" i="6"/>
  <c r="E322" i="6"/>
  <c r="D322" i="6"/>
  <c r="C322" i="6"/>
  <c r="B322" i="6"/>
  <c r="A322" i="6"/>
  <c r="K321" i="6"/>
  <c r="J321" i="6"/>
  <c r="I321" i="6"/>
  <c r="H321" i="6"/>
  <c r="G321" i="6"/>
  <c r="F321" i="6"/>
  <c r="E321" i="6"/>
  <c r="D321" i="6"/>
  <c r="C321" i="6"/>
  <c r="B321" i="6"/>
  <c r="A321" i="6"/>
  <c r="K320" i="6"/>
  <c r="J320" i="6"/>
  <c r="I320" i="6"/>
  <c r="H320" i="6"/>
  <c r="G320" i="6"/>
  <c r="F320" i="6"/>
  <c r="E320" i="6"/>
  <c r="D320" i="6"/>
  <c r="C320" i="6"/>
  <c r="B320" i="6"/>
  <c r="A320" i="6"/>
  <c r="K319" i="6"/>
  <c r="J319" i="6"/>
  <c r="I319" i="6"/>
  <c r="H319" i="6"/>
  <c r="G319" i="6"/>
  <c r="F319" i="6"/>
  <c r="E319" i="6"/>
  <c r="D319" i="6"/>
  <c r="C319" i="6"/>
  <c r="B319" i="6"/>
  <c r="A319" i="6"/>
  <c r="K318" i="6"/>
  <c r="J318" i="6"/>
  <c r="I318" i="6"/>
  <c r="H318" i="6"/>
  <c r="G318" i="6"/>
  <c r="F318" i="6"/>
  <c r="E318" i="6"/>
  <c r="D318" i="6"/>
  <c r="C318" i="6"/>
  <c r="B318" i="6"/>
  <c r="A318" i="6"/>
  <c r="K317" i="6"/>
  <c r="J317" i="6"/>
  <c r="I317" i="6"/>
  <c r="H317" i="6"/>
  <c r="G317" i="6"/>
  <c r="F317" i="6"/>
  <c r="E317" i="6"/>
  <c r="D317" i="6"/>
  <c r="C317" i="6"/>
  <c r="B317" i="6"/>
  <c r="A317" i="6"/>
  <c r="K316" i="6"/>
  <c r="J316" i="6"/>
  <c r="I316" i="6"/>
  <c r="H316" i="6"/>
  <c r="G316" i="6"/>
  <c r="F316" i="6"/>
  <c r="E316" i="6"/>
  <c r="D316" i="6"/>
  <c r="C316" i="6"/>
  <c r="B316" i="6"/>
  <c r="A316" i="6"/>
  <c r="K315" i="6"/>
  <c r="J315" i="6"/>
  <c r="I315" i="6"/>
  <c r="H315" i="6"/>
  <c r="G315" i="6"/>
  <c r="F315" i="6"/>
  <c r="E315" i="6"/>
  <c r="D315" i="6"/>
  <c r="C315" i="6"/>
  <c r="B315" i="6"/>
  <c r="A315" i="6"/>
  <c r="K314" i="6"/>
  <c r="J314" i="6"/>
  <c r="I314" i="6"/>
  <c r="H314" i="6"/>
  <c r="G314" i="6"/>
  <c r="F314" i="6"/>
  <c r="E314" i="6"/>
  <c r="D314" i="6"/>
  <c r="C314" i="6"/>
  <c r="B314" i="6"/>
  <c r="A314" i="6"/>
  <c r="K313" i="6"/>
  <c r="J313" i="6"/>
  <c r="I313" i="6"/>
  <c r="H313" i="6"/>
  <c r="G313" i="6"/>
  <c r="F313" i="6"/>
  <c r="E313" i="6"/>
  <c r="D313" i="6"/>
  <c r="C313" i="6"/>
  <c r="B313" i="6"/>
  <c r="A313" i="6"/>
  <c r="K312" i="6"/>
  <c r="J312" i="6"/>
  <c r="I312" i="6"/>
  <c r="H312" i="6"/>
  <c r="G312" i="6"/>
  <c r="F312" i="6"/>
  <c r="E312" i="6"/>
  <c r="D312" i="6"/>
  <c r="C312" i="6"/>
  <c r="B312" i="6"/>
  <c r="A312" i="6"/>
  <c r="K311" i="6"/>
  <c r="J311" i="6"/>
  <c r="I311" i="6"/>
  <c r="H311" i="6"/>
  <c r="G311" i="6"/>
  <c r="F311" i="6"/>
  <c r="E311" i="6"/>
  <c r="D311" i="6"/>
  <c r="C311" i="6"/>
  <c r="B311" i="6"/>
  <c r="A311" i="6"/>
  <c r="K310" i="6"/>
  <c r="J310" i="6"/>
  <c r="I310" i="6"/>
  <c r="H310" i="6"/>
  <c r="G310" i="6"/>
  <c r="F310" i="6"/>
  <c r="E310" i="6"/>
  <c r="D310" i="6"/>
  <c r="C310" i="6"/>
  <c r="B310" i="6"/>
  <c r="A310" i="6"/>
  <c r="K309" i="6"/>
  <c r="J309" i="6"/>
  <c r="I309" i="6"/>
  <c r="H309" i="6"/>
  <c r="G309" i="6"/>
  <c r="F309" i="6"/>
  <c r="E309" i="6"/>
  <c r="D309" i="6"/>
  <c r="C309" i="6"/>
  <c r="B309" i="6"/>
  <c r="A309" i="6"/>
  <c r="K308" i="6"/>
  <c r="J308" i="6"/>
  <c r="I308" i="6"/>
  <c r="H308" i="6"/>
  <c r="G308" i="6"/>
  <c r="F308" i="6"/>
  <c r="E308" i="6"/>
  <c r="D308" i="6"/>
  <c r="C308" i="6"/>
  <c r="B308" i="6"/>
  <c r="A308" i="6"/>
  <c r="K307" i="6"/>
  <c r="J307" i="6"/>
  <c r="I307" i="6"/>
  <c r="H307" i="6"/>
  <c r="G307" i="6"/>
  <c r="F307" i="6"/>
  <c r="E307" i="6"/>
  <c r="D307" i="6"/>
  <c r="C307" i="6"/>
  <c r="B307" i="6"/>
  <c r="A307" i="6"/>
  <c r="K306" i="6"/>
  <c r="J306" i="6"/>
  <c r="I306" i="6"/>
  <c r="H306" i="6"/>
  <c r="G306" i="6"/>
  <c r="F306" i="6"/>
  <c r="E306" i="6"/>
  <c r="D306" i="6"/>
  <c r="C306" i="6"/>
  <c r="B306" i="6"/>
  <c r="A306" i="6"/>
  <c r="K305" i="6"/>
  <c r="J305" i="6"/>
  <c r="I305" i="6"/>
  <c r="H305" i="6"/>
  <c r="G305" i="6"/>
  <c r="F305" i="6"/>
  <c r="E305" i="6"/>
  <c r="D305" i="6"/>
  <c r="C305" i="6"/>
  <c r="B305" i="6"/>
  <c r="A305" i="6"/>
  <c r="K304" i="6"/>
  <c r="J304" i="6"/>
  <c r="I304" i="6"/>
  <c r="H304" i="6"/>
  <c r="G304" i="6"/>
  <c r="F304" i="6"/>
  <c r="E304" i="6"/>
  <c r="D304" i="6"/>
  <c r="C304" i="6"/>
  <c r="B304" i="6"/>
  <c r="A304" i="6"/>
  <c r="K303" i="6"/>
  <c r="J303" i="6"/>
  <c r="I303" i="6"/>
  <c r="H303" i="6"/>
  <c r="G303" i="6"/>
  <c r="F303" i="6"/>
  <c r="E303" i="6"/>
  <c r="D303" i="6"/>
  <c r="C303" i="6"/>
  <c r="B303" i="6"/>
  <c r="A303" i="6"/>
  <c r="K302" i="6"/>
  <c r="J302" i="6"/>
  <c r="I302" i="6"/>
  <c r="H302" i="6"/>
  <c r="G302" i="6"/>
  <c r="F302" i="6"/>
  <c r="E302" i="6"/>
  <c r="D302" i="6"/>
  <c r="C302" i="6"/>
  <c r="B302" i="6"/>
  <c r="A302" i="6"/>
  <c r="K301" i="6"/>
  <c r="J301" i="6"/>
  <c r="I301" i="6"/>
  <c r="H301" i="6"/>
  <c r="G301" i="6"/>
  <c r="F301" i="6"/>
  <c r="E301" i="6"/>
  <c r="D301" i="6"/>
  <c r="C301" i="6"/>
  <c r="B301" i="6"/>
  <c r="A301" i="6"/>
  <c r="K300" i="6"/>
  <c r="J300" i="6"/>
  <c r="I300" i="6"/>
  <c r="H300" i="6"/>
  <c r="G300" i="6"/>
  <c r="F300" i="6"/>
  <c r="E300" i="6"/>
  <c r="D300" i="6"/>
  <c r="C300" i="6"/>
  <c r="B300" i="6"/>
  <c r="A300" i="6"/>
  <c r="K299" i="6"/>
  <c r="J299" i="6"/>
  <c r="I299" i="6"/>
  <c r="H299" i="6"/>
  <c r="G299" i="6"/>
  <c r="F299" i="6"/>
  <c r="E299" i="6"/>
  <c r="D299" i="6"/>
  <c r="C299" i="6"/>
  <c r="B299" i="6"/>
  <c r="A299" i="6"/>
  <c r="K298" i="6"/>
  <c r="J298" i="6"/>
  <c r="I298" i="6"/>
  <c r="H298" i="6"/>
  <c r="G298" i="6"/>
  <c r="F298" i="6"/>
  <c r="E298" i="6"/>
  <c r="D298" i="6"/>
  <c r="C298" i="6"/>
  <c r="B298" i="6"/>
  <c r="A298" i="6"/>
  <c r="K297" i="6"/>
  <c r="J297" i="6"/>
  <c r="I297" i="6"/>
  <c r="H297" i="6"/>
  <c r="G297" i="6"/>
  <c r="F297" i="6"/>
  <c r="E297" i="6"/>
  <c r="D297" i="6"/>
  <c r="C297" i="6"/>
  <c r="B297" i="6"/>
  <c r="A297" i="6"/>
  <c r="K296" i="6"/>
  <c r="J296" i="6"/>
  <c r="I296" i="6"/>
  <c r="H296" i="6"/>
  <c r="G296" i="6"/>
  <c r="F296" i="6"/>
  <c r="E296" i="6"/>
  <c r="D296" i="6"/>
  <c r="C296" i="6"/>
  <c r="B296" i="6"/>
  <c r="A296" i="6"/>
  <c r="K295" i="6"/>
  <c r="J295" i="6"/>
  <c r="I295" i="6"/>
  <c r="H295" i="6"/>
  <c r="G295" i="6"/>
  <c r="F295" i="6"/>
  <c r="E295" i="6"/>
  <c r="D295" i="6"/>
  <c r="C295" i="6"/>
  <c r="B295" i="6"/>
  <c r="A295" i="6"/>
  <c r="K294" i="6"/>
  <c r="J294" i="6"/>
  <c r="I294" i="6"/>
  <c r="H294" i="6"/>
  <c r="G294" i="6"/>
  <c r="F294" i="6"/>
  <c r="E294" i="6"/>
  <c r="D294" i="6"/>
  <c r="C294" i="6"/>
  <c r="B294" i="6"/>
  <c r="A294" i="6"/>
  <c r="K293" i="6"/>
  <c r="J293" i="6"/>
  <c r="I293" i="6"/>
  <c r="H293" i="6"/>
  <c r="G293" i="6"/>
  <c r="F293" i="6"/>
  <c r="E293" i="6"/>
  <c r="D293" i="6"/>
  <c r="C293" i="6"/>
  <c r="B293" i="6"/>
  <c r="A293" i="6"/>
  <c r="K292" i="6"/>
  <c r="J292" i="6"/>
  <c r="I292" i="6"/>
  <c r="H292" i="6"/>
  <c r="G292" i="6"/>
  <c r="F292" i="6"/>
  <c r="E292" i="6"/>
  <c r="D292" i="6"/>
  <c r="C292" i="6"/>
  <c r="B292" i="6"/>
  <c r="A292" i="6"/>
  <c r="K291" i="6"/>
  <c r="J291" i="6"/>
  <c r="I291" i="6"/>
  <c r="H291" i="6"/>
  <c r="G291" i="6"/>
  <c r="F291" i="6"/>
  <c r="E291" i="6"/>
  <c r="D291" i="6"/>
  <c r="C291" i="6"/>
  <c r="B291" i="6"/>
  <c r="A291" i="6"/>
  <c r="K290" i="6"/>
  <c r="J290" i="6"/>
  <c r="I290" i="6"/>
  <c r="H290" i="6"/>
  <c r="G290" i="6"/>
  <c r="F290" i="6"/>
  <c r="E290" i="6"/>
  <c r="D290" i="6"/>
  <c r="C290" i="6"/>
  <c r="B290" i="6"/>
  <c r="A290" i="6"/>
  <c r="K289" i="6"/>
  <c r="J289" i="6"/>
  <c r="I289" i="6"/>
  <c r="H289" i="6"/>
  <c r="G289" i="6"/>
  <c r="F289" i="6"/>
  <c r="E289" i="6"/>
  <c r="D289" i="6"/>
  <c r="C289" i="6"/>
  <c r="B289" i="6"/>
  <c r="A289" i="6"/>
  <c r="K288" i="6"/>
  <c r="J288" i="6"/>
  <c r="I288" i="6"/>
  <c r="H288" i="6"/>
  <c r="G288" i="6"/>
  <c r="F288" i="6"/>
  <c r="E288" i="6"/>
  <c r="D288" i="6"/>
  <c r="C288" i="6"/>
  <c r="B288" i="6"/>
  <c r="A288" i="6"/>
  <c r="K287" i="6"/>
  <c r="J287" i="6"/>
  <c r="I287" i="6"/>
  <c r="H287" i="6"/>
  <c r="G287" i="6"/>
  <c r="F287" i="6"/>
  <c r="E287" i="6"/>
  <c r="D287" i="6"/>
  <c r="C287" i="6"/>
  <c r="B287" i="6"/>
  <c r="A287" i="6"/>
  <c r="K286" i="6"/>
  <c r="J286" i="6"/>
  <c r="I286" i="6"/>
  <c r="H286" i="6"/>
  <c r="G286" i="6"/>
  <c r="F286" i="6"/>
  <c r="E286" i="6"/>
  <c r="D286" i="6"/>
  <c r="C286" i="6"/>
  <c r="B286" i="6"/>
  <c r="A286" i="6"/>
  <c r="K285" i="6"/>
  <c r="J285" i="6"/>
  <c r="I285" i="6"/>
  <c r="H285" i="6"/>
  <c r="G285" i="6"/>
  <c r="F285" i="6"/>
  <c r="E285" i="6"/>
  <c r="D285" i="6"/>
  <c r="C285" i="6"/>
  <c r="B285" i="6"/>
  <c r="A285" i="6"/>
  <c r="K284" i="6"/>
  <c r="J284" i="6"/>
  <c r="I284" i="6"/>
  <c r="H284" i="6"/>
  <c r="G284" i="6"/>
  <c r="F284" i="6"/>
  <c r="E284" i="6"/>
  <c r="D284" i="6"/>
  <c r="C284" i="6"/>
  <c r="B284" i="6"/>
  <c r="A284" i="6"/>
  <c r="K283" i="6"/>
  <c r="J283" i="6"/>
  <c r="I283" i="6"/>
  <c r="H283" i="6"/>
  <c r="G283" i="6"/>
  <c r="F283" i="6"/>
  <c r="E283" i="6"/>
  <c r="D283" i="6"/>
  <c r="C283" i="6"/>
  <c r="B283" i="6"/>
  <c r="A283" i="6"/>
  <c r="K282" i="6"/>
  <c r="J282" i="6"/>
  <c r="I282" i="6"/>
  <c r="H282" i="6"/>
  <c r="G282" i="6"/>
  <c r="F282" i="6"/>
  <c r="E282" i="6"/>
  <c r="D282" i="6"/>
  <c r="C282" i="6"/>
  <c r="B282" i="6"/>
  <c r="A282" i="6"/>
  <c r="K281" i="6"/>
  <c r="J281" i="6"/>
  <c r="I281" i="6"/>
  <c r="H281" i="6"/>
  <c r="G281" i="6"/>
  <c r="F281" i="6"/>
  <c r="E281" i="6"/>
  <c r="D281" i="6"/>
  <c r="C281" i="6"/>
  <c r="B281" i="6"/>
  <c r="A281" i="6"/>
  <c r="K280" i="6"/>
  <c r="J280" i="6"/>
  <c r="I280" i="6"/>
  <c r="H280" i="6"/>
  <c r="G280" i="6"/>
  <c r="F280" i="6"/>
  <c r="E280" i="6"/>
  <c r="D280" i="6"/>
  <c r="C280" i="6"/>
  <c r="B280" i="6"/>
  <c r="A280" i="6"/>
  <c r="K279" i="6"/>
  <c r="J279" i="6"/>
  <c r="I279" i="6"/>
  <c r="H279" i="6"/>
  <c r="G279" i="6"/>
  <c r="F279" i="6"/>
  <c r="E279" i="6"/>
  <c r="D279" i="6"/>
  <c r="C279" i="6"/>
  <c r="B279" i="6"/>
  <c r="A279" i="6"/>
  <c r="K278" i="6"/>
  <c r="J278" i="6"/>
  <c r="I278" i="6"/>
  <c r="H278" i="6"/>
  <c r="G278" i="6"/>
  <c r="F278" i="6"/>
  <c r="E278" i="6"/>
  <c r="D278" i="6"/>
  <c r="C278" i="6"/>
  <c r="B278" i="6"/>
  <c r="A278" i="6"/>
  <c r="K277" i="6"/>
  <c r="J277" i="6"/>
  <c r="I277" i="6"/>
  <c r="H277" i="6"/>
  <c r="G277" i="6"/>
  <c r="F277" i="6"/>
  <c r="E277" i="6"/>
  <c r="D277" i="6"/>
  <c r="C277" i="6"/>
  <c r="B277" i="6"/>
  <c r="A277" i="6"/>
  <c r="K276" i="6"/>
  <c r="J276" i="6"/>
  <c r="I276" i="6"/>
  <c r="H276" i="6"/>
  <c r="G276" i="6"/>
  <c r="F276" i="6"/>
  <c r="E276" i="6"/>
  <c r="D276" i="6"/>
  <c r="C276" i="6"/>
  <c r="B276" i="6"/>
  <c r="A276" i="6"/>
  <c r="K275" i="6"/>
  <c r="J275" i="6"/>
  <c r="I275" i="6"/>
  <c r="H275" i="6"/>
  <c r="G275" i="6"/>
  <c r="F275" i="6"/>
  <c r="E275" i="6"/>
  <c r="D275" i="6"/>
  <c r="C275" i="6"/>
  <c r="B275" i="6"/>
  <c r="A275" i="6"/>
  <c r="K274" i="6"/>
  <c r="J274" i="6"/>
  <c r="I274" i="6"/>
  <c r="H274" i="6"/>
  <c r="G274" i="6"/>
  <c r="F274" i="6"/>
  <c r="E274" i="6"/>
  <c r="D274" i="6"/>
  <c r="C274" i="6"/>
  <c r="B274" i="6"/>
  <c r="A274" i="6"/>
  <c r="K273" i="6"/>
  <c r="J273" i="6"/>
  <c r="I273" i="6"/>
  <c r="H273" i="6"/>
  <c r="G273" i="6"/>
  <c r="F273" i="6"/>
  <c r="E273" i="6"/>
  <c r="D273" i="6"/>
  <c r="C273" i="6"/>
  <c r="B273" i="6"/>
  <c r="A273" i="6"/>
  <c r="K272" i="6"/>
  <c r="J272" i="6"/>
  <c r="I272" i="6"/>
  <c r="H272" i="6"/>
  <c r="G272" i="6"/>
  <c r="F272" i="6"/>
  <c r="E272" i="6"/>
  <c r="D272" i="6"/>
  <c r="C272" i="6"/>
  <c r="B272" i="6"/>
  <c r="A272" i="6"/>
  <c r="K271" i="6"/>
  <c r="J271" i="6"/>
  <c r="I271" i="6"/>
  <c r="H271" i="6"/>
  <c r="G271" i="6"/>
  <c r="F271" i="6"/>
  <c r="E271" i="6"/>
  <c r="D271" i="6"/>
  <c r="C271" i="6"/>
  <c r="B271" i="6"/>
  <c r="A271" i="6"/>
  <c r="K270" i="6"/>
  <c r="J270" i="6"/>
  <c r="I270" i="6"/>
  <c r="H270" i="6"/>
  <c r="G270" i="6"/>
  <c r="F270" i="6"/>
  <c r="E270" i="6"/>
  <c r="D270" i="6"/>
  <c r="C270" i="6"/>
  <c r="B270" i="6"/>
  <c r="A270" i="6"/>
  <c r="K269" i="6"/>
  <c r="J269" i="6"/>
  <c r="I269" i="6"/>
  <c r="H269" i="6"/>
  <c r="G269" i="6"/>
  <c r="F269" i="6"/>
  <c r="E269" i="6"/>
  <c r="D269" i="6"/>
  <c r="C269" i="6"/>
  <c r="B269" i="6"/>
  <c r="A269" i="6"/>
  <c r="K268" i="6"/>
  <c r="J268" i="6"/>
  <c r="I268" i="6"/>
  <c r="H268" i="6"/>
  <c r="G268" i="6"/>
  <c r="F268" i="6"/>
  <c r="E268" i="6"/>
  <c r="D268" i="6"/>
  <c r="C268" i="6"/>
  <c r="B268" i="6"/>
  <c r="A268" i="6"/>
  <c r="K267" i="6"/>
  <c r="J267" i="6"/>
  <c r="I267" i="6"/>
  <c r="H267" i="6"/>
  <c r="G267" i="6"/>
  <c r="F267" i="6"/>
  <c r="E267" i="6"/>
  <c r="D267" i="6"/>
  <c r="C267" i="6"/>
  <c r="B267" i="6"/>
  <c r="A267" i="6"/>
  <c r="K266" i="6"/>
  <c r="J266" i="6"/>
  <c r="I266" i="6"/>
  <c r="H266" i="6"/>
  <c r="G266" i="6"/>
  <c r="F266" i="6"/>
  <c r="E266" i="6"/>
  <c r="D266" i="6"/>
  <c r="C266" i="6"/>
  <c r="B266" i="6"/>
  <c r="A266" i="6"/>
  <c r="K265" i="6"/>
  <c r="J265" i="6"/>
  <c r="I265" i="6"/>
  <c r="H265" i="6"/>
  <c r="G265" i="6"/>
  <c r="F265" i="6"/>
  <c r="E265" i="6"/>
  <c r="D265" i="6"/>
  <c r="C265" i="6"/>
  <c r="B265" i="6"/>
  <c r="A265" i="6"/>
  <c r="K264" i="6"/>
  <c r="J264" i="6"/>
  <c r="I264" i="6"/>
  <c r="H264" i="6"/>
  <c r="G264" i="6"/>
  <c r="F264" i="6"/>
  <c r="E264" i="6"/>
  <c r="D264" i="6"/>
  <c r="C264" i="6"/>
  <c r="B264" i="6"/>
  <c r="A264" i="6"/>
  <c r="K263" i="6"/>
  <c r="J263" i="6"/>
  <c r="I263" i="6"/>
  <c r="H263" i="6"/>
  <c r="G263" i="6"/>
  <c r="F263" i="6"/>
  <c r="E263" i="6"/>
  <c r="D263" i="6"/>
  <c r="C263" i="6"/>
  <c r="B263" i="6"/>
  <c r="A263" i="6"/>
  <c r="K262" i="6"/>
  <c r="J262" i="6"/>
  <c r="I262" i="6"/>
  <c r="H262" i="6"/>
  <c r="G262" i="6"/>
  <c r="F262" i="6"/>
  <c r="E262" i="6"/>
  <c r="D262" i="6"/>
  <c r="C262" i="6"/>
  <c r="B262" i="6"/>
  <c r="A262" i="6"/>
  <c r="K261" i="6"/>
  <c r="J261" i="6"/>
  <c r="I261" i="6"/>
  <c r="H261" i="6"/>
  <c r="G261" i="6"/>
  <c r="F261" i="6"/>
  <c r="E261" i="6"/>
  <c r="D261" i="6"/>
  <c r="C261" i="6"/>
  <c r="B261" i="6"/>
  <c r="A261" i="6"/>
  <c r="K260" i="6"/>
  <c r="J260" i="6"/>
  <c r="I260" i="6"/>
  <c r="H260" i="6"/>
  <c r="G260" i="6"/>
  <c r="F260" i="6"/>
  <c r="E260" i="6"/>
  <c r="D260" i="6"/>
  <c r="C260" i="6"/>
  <c r="B260" i="6"/>
  <c r="A260" i="6"/>
  <c r="K259" i="6"/>
  <c r="J259" i="6"/>
  <c r="I259" i="6"/>
  <c r="H259" i="6"/>
  <c r="G259" i="6"/>
  <c r="F259" i="6"/>
  <c r="E259" i="6"/>
  <c r="D259" i="6"/>
  <c r="C259" i="6"/>
  <c r="B259" i="6"/>
  <c r="A259" i="6"/>
  <c r="K258" i="6"/>
  <c r="J258" i="6"/>
  <c r="I258" i="6"/>
  <c r="H258" i="6"/>
  <c r="G258" i="6"/>
  <c r="F258" i="6"/>
  <c r="E258" i="6"/>
  <c r="D258" i="6"/>
  <c r="C258" i="6"/>
  <c r="B258" i="6"/>
  <c r="A258" i="6"/>
  <c r="K257" i="6"/>
  <c r="J257" i="6"/>
  <c r="I257" i="6"/>
  <c r="H257" i="6"/>
  <c r="G257" i="6"/>
  <c r="F257" i="6"/>
  <c r="E257" i="6"/>
  <c r="D257" i="6"/>
  <c r="C257" i="6"/>
  <c r="B257" i="6"/>
  <c r="A257" i="6"/>
  <c r="K256" i="6"/>
  <c r="J256" i="6"/>
  <c r="I256" i="6"/>
  <c r="H256" i="6"/>
  <c r="G256" i="6"/>
  <c r="F256" i="6"/>
  <c r="E256" i="6"/>
  <c r="D256" i="6"/>
  <c r="C256" i="6"/>
  <c r="B256" i="6"/>
  <c r="A256" i="6"/>
  <c r="K255" i="6"/>
  <c r="J255" i="6"/>
  <c r="I255" i="6"/>
  <c r="H255" i="6"/>
  <c r="G255" i="6"/>
  <c r="F255" i="6"/>
  <c r="E255" i="6"/>
  <c r="D255" i="6"/>
  <c r="C255" i="6"/>
  <c r="B255" i="6"/>
  <c r="A255" i="6"/>
  <c r="K254" i="6"/>
  <c r="J254" i="6"/>
  <c r="I254" i="6"/>
  <c r="H254" i="6"/>
  <c r="G254" i="6"/>
  <c r="F254" i="6"/>
  <c r="E254" i="6"/>
  <c r="D254" i="6"/>
  <c r="C254" i="6"/>
  <c r="B254" i="6"/>
  <c r="A254" i="6"/>
  <c r="K253" i="6"/>
  <c r="J253" i="6"/>
  <c r="I253" i="6"/>
  <c r="H253" i="6"/>
  <c r="G253" i="6"/>
  <c r="F253" i="6"/>
  <c r="E253" i="6"/>
  <c r="D253" i="6"/>
  <c r="C253" i="6"/>
  <c r="B253" i="6"/>
  <c r="A253" i="6"/>
  <c r="K252" i="6"/>
  <c r="J252" i="6"/>
  <c r="I252" i="6"/>
  <c r="H252" i="6"/>
  <c r="G252" i="6"/>
  <c r="F252" i="6"/>
  <c r="E252" i="6"/>
  <c r="D252" i="6"/>
  <c r="C252" i="6"/>
  <c r="B252" i="6"/>
  <c r="A252" i="6"/>
  <c r="K251" i="6"/>
  <c r="J251" i="6"/>
  <c r="I251" i="6"/>
  <c r="H251" i="6"/>
  <c r="G251" i="6"/>
  <c r="F251" i="6"/>
  <c r="E251" i="6"/>
  <c r="D251" i="6"/>
  <c r="C251" i="6"/>
  <c r="B251" i="6"/>
  <c r="A251" i="6"/>
  <c r="K250" i="6"/>
  <c r="J250" i="6"/>
  <c r="I250" i="6"/>
  <c r="H250" i="6"/>
  <c r="G250" i="6"/>
  <c r="F250" i="6"/>
  <c r="E250" i="6"/>
  <c r="D250" i="6"/>
  <c r="C250" i="6"/>
  <c r="B250" i="6"/>
  <c r="A250" i="6"/>
  <c r="K249" i="6"/>
  <c r="J249" i="6"/>
  <c r="I249" i="6"/>
  <c r="H249" i="6"/>
  <c r="G249" i="6"/>
  <c r="F249" i="6"/>
  <c r="E249" i="6"/>
  <c r="D249" i="6"/>
  <c r="C249" i="6"/>
  <c r="B249" i="6"/>
  <c r="A249" i="6"/>
  <c r="K248" i="6"/>
  <c r="J248" i="6"/>
  <c r="I248" i="6"/>
  <c r="H248" i="6"/>
  <c r="G248" i="6"/>
  <c r="F248" i="6"/>
  <c r="E248" i="6"/>
  <c r="D248" i="6"/>
  <c r="C248" i="6"/>
  <c r="B248" i="6"/>
  <c r="A248" i="6"/>
  <c r="K247" i="6"/>
  <c r="J247" i="6"/>
  <c r="I247" i="6"/>
  <c r="H247" i="6"/>
  <c r="G247" i="6"/>
  <c r="F247" i="6"/>
  <c r="E247" i="6"/>
  <c r="D247" i="6"/>
  <c r="C247" i="6"/>
  <c r="B247" i="6"/>
  <c r="A247" i="6"/>
  <c r="K246" i="6"/>
  <c r="J246" i="6"/>
  <c r="I246" i="6"/>
  <c r="H246" i="6"/>
  <c r="G246" i="6"/>
  <c r="F246" i="6"/>
  <c r="E246" i="6"/>
  <c r="D246" i="6"/>
  <c r="C246" i="6"/>
  <c r="B246" i="6"/>
  <c r="A246" i="6"/>
  <c r="K245" i="6"/>
  <c r="J245" i="6"/>
  <c r="I245" i="6"/>
  <c r="H245" i="6"/>
  <c r="G245" i="6"/>
  <c r="F245" i="6"/>
  <c r="E245" i="6"/>
  <c r="D245" i="6"/>
  <c r="C245" i="6"/>
  <c r="B245" i="6"/>
  <c r="A245" i="6"/>
  <c r="K244" i="6"/>
  <c r="J244" i="6"/>
  <c r="I244" i="6"/>
  <c r="H244" i="6"/>
  <c r="G244" i="6"/>
  <c r="F244" i="6"/>
  <c r="E244" i="6"/>
  <c r="D244" i="6"/>
  <c r="C244" i="6"/>
  <c r="B244" i="6"/>
  <c r="A244" i="6"/>
  <c r="K243" i="6"/>
  <c r="J243" i="6"/>
  <c r="I243" i="6"/>
  <c r="H243" i="6"/>
  <c r="G243" i="6"/>
  <c r="F243" i="6"/>
  <c r="E243" i="6"/>
  <c r="D243" i="6"/>
  <c r="C243" i="6"/>
  <c r="B243" i="6"/>
  <c r="A243" i="6"/>
  <c r="K242" i="6"/>
  <c r="J242" i="6"/>
  <c r="I242" i="6"/>
  <c r="H242" i="6"/>
  <c r="G242" i="6"/>
  <c r="F242" i="6"/>
  <c r="E242" i="6"/>
  <c r="D242" i="6"/>
  <c r="C242" i="6"/>
  <c r="B242" i="6"/>
  <c r="A242" i="6"/>
  <c r="K241" i="6"/>
  <c r="J241" i="6"/>
  <c r="I241" i="6"/>
  <c r="H241" i="6"/>
  <c r="G241" i="6"/>
  <c r="F241" i="6"/>
  <c r="E241" i="6"/>
  <c r="D241" i="6"/>
  <c r="C241" i="6"/>
  <c r="B241" i="6"/>
  <c r="A241" i="6"/>
  <c r="K240" i="6"/>
  <c r="J240" i="6"/>
  <c r="I240" i="6"/>
  <c r="H240" i="6"/>
  <c r="G240" i="6"/>
  <c r="F240" i="6"/>
  <c r="E240" i="6"/>
  <c r="D240" i="6"/>
  <c r="C240" i="6"/>
  <c r="B240" i="6"/>
  <c r="A240" i="6"/>
  <c r="K239" i="6"/>
  <c r="J239" i="6"/>
  <c r="I239" i="6"/>
  <c r="H239" i="6"/>
  <c r="G239" i="6"/>
  <c r="F239" i="6"/>
  <c r="E239" i="6"/>
  <c r="D239" i="6"/>
  <c r="C239" i="6"/>
  <c r="B239" i="6"/>
  <c r="A239" i="6"/>
  <c r="K238" i="6"/>
  <c r="J238" i="6"/>
  <c r="I238" i="6"/>
  <c r="H238" i="6"/>
  <c r="G238" i="6"/>
  <c r="F238" i="6"/>
  <c r="E238" i="6"/>
  <c r="D238" i="6"/>
  <c r="C238" i="6"/>
  <c r="B238" i="6"/>
  <c r="A238" i="6"/>
  <c r="K237" i="6"/>
  <c r="J237" i="6"/>
  <c r="I237" i="6"/>
  <c r="H237" i="6"/>
  <c r="G237" i="6"/>
  <c r="F237" i="6"/>
  <c r="E237" i="6"/>
  <c r="D237" i="6"/>
  <c r="C237" i="6"/>
  <c r="B237" i="6"/>
  <c r="A237" i="6"/>
  <c r="K236" i="6"/>
  <c r="J236" i="6"/>
  <c r="I236" i="6"/>
  <c r="H236" i="6"/>
  <c r="G236" i="6"/>
  <c r="F236" i="6"/>
  <c r="E236" i="6"/>
  <c r="D236" i="6"/>
  <c r="C236" i="6"/>
  <c r="B236" i="6"/>
  <c r="A236" i="6"/>
  <c r="K235" i="6"/>
  <c r="J235" i="6"/>
  <c r="I235" i="6"/>
  <c r="H235" i="6"/>
  <c r="G235" i="6"/>
  <c r="F235" i="6"/>
  <c r="E235" i="6"/>
  <c r="D235" i="6"/>
  <c r="C235" i="6"/>
  <c r="B235" i="6"/>
  <c r="A235" i="6"/>
  <c r="K234" i="6"/>
  <c r="J234" i="6"/>
  <c r="I234" i="6"/>
  <c r="H234" i="6"/>
  <c r="G234" i="6"/>
  <c r="F234" i="6"/>
  <c r="E234" i="6"/>
  <c r="D234" i="6"/>
  <c r="C234" i="6"/>
  <c r="B234" i="6"/>
  <c r="A234" i="6"/>
  <c r="K233" i="6"/>
  <c r="J233" i="6"/>
  <c r="I233" i="6"/>
  <c r="H233" i="6"/>
  <c r="G233" i="6"/>
  <c r="F233" i="6"/>
  <c r="E233" i="6"/>
  <c r="D233" i="6"/>
  <c r="C233" i="6"/>
  <c r="B233" i="6"/>
  <c r="A233" i="6"/>
  <c r="K232" i="6"/>
  <c r="J232" i="6"/>
  <c r="I232" i="6"/>
  <c r="H232" i="6"/>
  <c r="G232" i="6"/>
  <c r="F232" i="6"/>
  <c r="E232" i="6"/>
  <c r="D232" i="6"/>
  <c r="C232" i="6"/>
  <c r="B232" i="6"/>
  <c r="A232" i="6"/>
  <c r="K231" i="6"/>
  <c r="J231" i="6"/>
  <c r="I231" i="6"/>
  <c r="H231" i="6"/>
  <c r="G231" i="6"/>
  <c r="F231" i="6"/>
  <c r="E231" i="6"/>
  <c r="D231" i="6"/>
  <c r="C231" i="6"/>
  <c r="B231" i="6"/>
  <c r="A231" i="6"/>
  <c r="K230" i="6"/>
  <c r="J230" i="6"/>
  <c r="I230" i="6"/>
  <c r="H230" i="6"/>
  <c r="G230" i="6"/>
  <c r="F230" i="6"/>
  <c r="E230" i="6"/>
  <c r="D230" i="6"/>
  <c r="C230" i="6"/>
  <c r="B230" i="6"/>
  <c r="A230" i="6"/>
  <c r="K229" i="6"/>
  <c r="J229" i="6"/>
  <c r="I229" i="6"/>
  <c r="H229" i="6"/>
  <c r="G229" i="6"/>
  <c r="F229" i="6"/>
  <c r="E229" i="6"/>
  <c r="D229" i="6"/>
  <c r="C229" i="6"/>
  <c r="B229" i="6"/>
  <c r="A229" i="6"/>
  <c r="K228" i="6"/>
  <c r="J228" i="6"/>
  <c r="I228" i="6"/>
  <c r="H228" i="6"/>
  <c r="G228" i="6"/>
  <c r="F228" i="6"/>
  <c r="E228" i="6"/>
  <c r="D228" i="6"/>
  <c r="C228" i="6"/>
  <c r="B228" i="6"/>
  <c r="A228" i="6"/>
  <c r="K227" i="6"/>
  <c r="J227" i="6"/>
  <c r="I227" i="6"/>
  <c r="H227" i="6"/>
  <c r="G227" i="6"/>
  <c r="F227" i="6"/>
  <c r="E227" i="6"/>
  <c r="D227" i="6"/>
  <c r="C227" i="6"/>
  <c r="B227" i="6"/>
  <c r="A227" i="6"/>
  <c r="K226" i="6"/>
  <c r="J226" i="6"/>
  <c r="I226" i="6"/>
  <c r="H226" i="6"/>
  <c r="G226" i="6"/>
  <c r="F226" i="6"/>
  <c r="E226" i="6"/>
  <c r="D226" i="6"/>
  <c r="C226" i="6"/>
  <c r="B226" i="6"/>
  <c r="A226" i="6"/>
  <c r="K225" i="6"/>
  <c r="J225" i="6"/>
  <c r="I225" i="6"/>
  <c r="H225" i="6"/>
  <c r="G225" i="6"/>
  <c r="F225" i="6"/>
  <c r="E225" i="6"/>
  <c r="D225" i="6"/>
  <c r="C225" i="6"/>
  <c r="B225" i="6"/>
  <c r="A225" i="6"/>
  <c r="K224" i="6"/>
  <c r="J224" i="6"/>
  <c r="I224" i="6"/>
  <c r="H224" i="6"/>
  <c r="G224" i="6"/>
  <c r="F224" i="6"/>
  <c r="E224" i="6"/>
  <c r="D224" i="6"/>
  <c r="C224" i="6"/>
  <c r="B224" i="6"/>
  <c r="A224" i="6"/>
  <c r="K223" i="6"/>
  <c r="J223" i="6"/>
  <c r="I223" i="6"/>
  <c r="H223" i="6"/>
  <c r="G223" i="6"/>
  <c r="F223" i="6"/>
  <c r="E223" i="6"/>
  <c r="D223" i="6"/>
  <c r="C223" i="6"/>
  <c r="B223" i="6"/>
  <c r="A223" i="6"/>
  <c r="K222" i="6"/>
  <c r="J222" i="6"/>
  <c r="I222" i="6"/>
  <c r="H222" i="6"/>
  <c r="G222" i="6"/>
  <c r="F222" i="6"/>
  <c r="E222" i="6"/>
  <c r="D222" i="6"/>
  <c r="C222" i="6"/>
  <c r="B222" i="6"/>
  <c r="A222" i="6"/>
  <c r="K221" i="6"/>
  <c r="J221" i="6"/>
  <c r="I221" i="6"/>
  <c r="H221" i="6"/>
  <c r="G221" i="6"/>
  <c r="F221" i="6"/>
  <c r="E221" i="6"/>
  <c r="D221" i="6"/>
  <c r="C221" i="6"/>
  <c r="B221" i="6"/>
  <c r="A221" i="6"/>
  <c r="K220" i="6"/>
  <c r="J220" i="6"/>
  <c r="I220" i="6"/>
  <c r="H220" i="6"/>
  <c r="G220" i="6"/>
  <c r="F220" i="6"/>
  <c r="E220" i="6"/>
  <c r="D220" i="6"/>
  <c r="C220" i="6"/>
  <c r="B220" i="6"/>
  <c r="A220" i="6"/>
  <c r="K219" i="6"/>
  <c r="J219" i="6"/>
  <c r="I219" i="6"/>
  <c r="H219" i="6"/>
  <c r="G219" i="6"/>
  <c r="F219" i="6"/>
  <c r="E219" i="6"/>
  <c r="D219" i="6"/>
  <c r="C219" i="6"/>
  <c r="B219" i="6"/>
  <c r="A219" i="6"/>
  <c r="K218" i="6"/>
  <c r="J218" i="6"/>
  <c r="I218" i="6"/>
  <c r="H218" i="6"/>
  <c r="G218" i="6"/>
  <c r="F218" i="6"/>
  <c r="E218" i="6"/>
  <c r="D218" i="6"/>
  <c r="C218" i="6"/>
  <c r="B218" i="6"/>
  <c r="A218" i="6"/>
  <c r="K217" i="6"/>
  <c r="J217" i="6"/>
  <c r="I217" i="6"/>
  <c r="H217" i="6"/>
  <c r="G217" i="6"/>
  <c r="F217" i="6"/>
  <c r="E217" i="6"/>
  <c r="D217" i="6"/>
  <c r="C217" i="6"/>
  <c r="B217" i="6"/>
  <c r="A217" i="6"/>
  <c r="K216" i="6"/>
  <c r="J216" i="6"/>
  <c r="I216" i="6"/>
  <c r="H216" i="6"/>
  <c r="G216" i="6"/>
  <c r="F216" i="6"/>
  <c r="E216" i="6"/>
  <c r="D216" i="6"/>
  <c r="C216" i="6"/>
  <c r="B216" i="6"/>
  <c r="A216" i="6"/>
  <c r="K215" i="6"/>
  <c r="J215" i="6"/>
  <c r="I215" i="6"/>
  <c r="H215" i="6"/>
  <c r="G215" i="6"/>
  <c r="F215" i="6"/>
  <c r="E215" i="6"/>
  <c r="D215" i="6"/>
  <c r="C215" i="6"/>
  <c r="B215" i="6"/>
  <c r="A215" i="6"/>
  <c r="K214" i="6"/>
  <c r="J214" i="6"/>
  <c r="I214" i="6"/>
  <c r="H214" i="6"/>
  <c r="G214" i="6"/>
  <c r="F214" i="6"/>
  <c r="E214" i="6"/>
  <c r="D214" i="6"/>
  <c r="C214" i="6"/>
  <c r="B214" i="6"/>
  <c r="A214" i="6"/>
  <c r="K213" i="6"/>
  <c r="J213" i="6"/>
  <c r="I213" i="6"/>
  <c r="H213" i="6"/>
  <c r="G213" i="6"/>
  <c r="F213" i="6"/>
  <c r="E213" i="6"/>
  <c r="D213" i="6"/>
  <c r="C213" i="6"/>
  <c r="B213" i="6"/>
  <c r="A213" i="6"/>
  <c r="K212" i="6"/>
  <c r="J212" i="6"/>
  <c r="I212" i="6"/>
  <c r="H212" i="6"/>
  <c r="G212" i="6"/>
  <c r="F212" i="6"/>
  <c r="E212" i="6"/>
  <c r="D212" i="6"/>
  <c r="C212" i="6"/>
  <c r="B212" i="6"/>
  <c r="A212" i="6"/>
  <c r="K211" i="6"/>
  <c r="J211" i="6"/>
  <c r="I211" i="6"/>
  <c r="H211" i="6"/>
  <c r="G211" i="6"/>
  <c r="F211" i="6"/>
  <c r="E211" i="6"/>
  <c r="D211" i="6"/>
  <c r="C211" i="6"/>
  <c r="B211" i="6"/>
  <c r="A211" i="6"/>
  <c r="K210" i="6"/>
  <c r="J210" i="6"/>
  <c r="I210" i="6"/>
  <c r="H210" i="6"/>
  <c r="G210" i="6"/>
  <c r="F210" i="6"/>
  <c r="E210" i="6"/>
  <c r="D210" i="6"/>
  <c r="C210" i="6"/>
  <c r="B210" i="6"/>
  <c r="A210" i="6"/>
  <c r="K209" i="6"/>
  <c r="J209" i="6"/>
  <c r="I209" i="6"/>
  <c r="H209" i="6"/>
  <c r="G209" i="6"/>
  <c r="F209" i="6"/>
  <c r="E209" i="6"/>
  <c r="D209" i="6"/>
  <c r="C209" i="6"/>
  <c r="B209" i="6"/>
  <c r="A209" i="6"/>
  <c r="K208" i="6"/>
  <c r="J208" i="6"/>
  <c r="I208" i="6"/>
  <c r="H208" i="6"/>
  <c r="G208" i="6"/>
  <c r="F208" i="6"/>
  <c r="E208" i="6"/>
  <c r="D208" i="6"/>
  <c r="C208" i="6"/>
  <c r="B208" i="6"/>
  <c r="A208" i="6"/>
  <c r="K207" i="6"/>
  <c r="J207" i="6"/>
  <c r="I207" i="6"/>
  <c r="H207" i="6"/>
  <c r="G207" i="6"/>
  <c r="F207" i="6"/>
  <c r="E207" i="6"/>
  <c r="D207" i="6"/>
  <c r="C207" i="6"/>
  <c r="B207" i="6"/>
  <c r="A207" i="6"/>
  <c r="K206" i="6"/>
  <c r="J206" i="6"/>
  <c r="I206" i="6"/>
  <c r="H206" i="6"/>
  <c r="G206" i="6"/>
  <c r="F206" i="6"/>
  <c r="E206" i="6"/>
  <c r="D206" i="6"/>
  <c r="C206" i="6"/>
  <c r="B206" i="6"/>
  <c r="A206" i="6"/>
  <c r="K205" i="6"/>
  <c r="J205" i="6"/>
  <c r="I205" i="6"/>
  <c r="H205" i="6"/>
  <c r="G205" i="6"/>
  <c r="F205" i="6"/>
  <c r="E205" i="6"/>
  <c r="D205" i="6"/>
  <c r="C205" i="6"/>
  <c r="B205" i="6"/>
  <c r="A205" i="6"/>
  <c r="K204" i="6"/>
  <c r="J204" i="6"/>
  <c r="I204" i="6"/>
  <c r="H204" i="6"/>
  <c r="G204" i="6"/>
  <c r="F204" i="6"/>
  <c r="E204" i="6"/>
  <c r="D204" i="6"/>
  <c r="C204" i="6"/>
  <c r="B204" i="6"/>
  <c r="A204" i="6"/>
  <c r="K203" i="6"/>
  <c r="J203" i="6"/>
  <c r="I203" i="6"/>
  <c r="H203" i="6"/>
  <c r="G203" i="6"/>
  <c r="F203" i="6"/>
  <c r="E203" i="6"/>
  <c r="D203" i="6"/>
  <c r="C203" i="6"/>
  <c r="B203" i="6"/>
  <c r="A203" i="6"/>
  <c r="K202" i="6"/>
  <c r="J202" i="6"/>
  <c r="I202" i="6"/>
  <c r="H202" i="6"/>
  <c r="G202" i="6"/>
  <c r="F202" i="6"/>
  <c r="E202" i="6"/>
  <c r="D202" i="6"/>
  <c r="C202" i="6"/>
  <c r="B202" i="6"/>
  <c r="A202" i="6"/>
  <c r="K201" i="6"/>
  <c r="J201" i="6"/>
  <c r="I201" i="6"/>
  <c r="H201" i="6"/>
  <c r="G201" i="6"/>
  <c r="F201" i="6"/>
  <c r="E201" i="6"/>
  <c r="D201" i="6"/>
  <c r="C201" i="6"/>
  <c r="B201" i="6"/>
  <c r="A201" i="6"/>
  <c r="K200" i="6"/>
  <c r="J200" i="6"/>
  <c r="I200" i="6"/>
  <c r="H200" i="6"/>
  <c r="G200" i="6"/>
  <c r="F200" i="6"/>
  <c r="E200" i="6"/>
  <c r="D200" i="6"/>
  <c r="C200" i="6"/>
  <c r="B200" i="6"/>
  <c r="A200" i="6"/>
  <c r="K199" i="6"/>
  <c r="J199" i="6"/>
  <c r="I199" i="6"/>
  <c r="H199" i="6"/>
  <c r="G199" i="6"/>
  <c r="F199" i="6"/>
  <c r="E199" i="6"/>
  <c r="D199" i="6"/>
  <c r="C199" i="6"/>
  <c r="B199" i="6"/>
  <c r="A199" i="6"/>
  <c r="K198" i="6"/>
  <c r="J198" i="6"/>
  <c r="I198" i="6"/>
  <c r="H198" i="6"/>
  <c r="G198" i="6"/>
  <c r="F198" i="6"/>
  <c r="E198" i="6"/>
  <c r="D198" i="6"/>
  <c r="C198" i="6"/>
  <c r="B198" i="6"/>
  <c r="A198" i="6"/>
  <c r="K197" i="6"/>
  <c r="J197" i="6"/>
  <c r="I197" i="6"/>
  <c r="H197" i="6"/>
  <c r="G197" i="6"/>
  <c r="F197" i="6"/>
  <c r="E197" i="6"/>
  <c r="D197" i="6"/>
  <c r="C197" i="6"/>
  <c r="B197" i="6"/>
  <c r="A197" i="6"/>
  <c r="K196" i="6"/>
  <c r="J196" i="6"/>
  <c r="I196" i="6"/>
  <c r="H196" i="6"/>
  <c r="G196" i="6"/>
  <c r="F196" i="6"/>
  <c r="E196" i="6"/>
  <c r="D196" i="6"/>
  <c r="C196" i="6"/>
  <c r="B196" i="6"/>
  <c r="A196" i="6"/>
  <c r="K195" i="6"/>
  <c r="J195" i="6"/>
  <c r="I195" i="6"/>
  <c r="H195" i="6"/>
  <c r="G195" i="6"/>
  <c r="F195" i="6"/>
  <c r="E195" i="6"/>
  <c r="D195" i="6"/>
  <c r="C195" i="6"/>
  <c r="B195" i="6"/>
  <c r="A195" i="6"/>
  <c r="K194" i="6"/>
  <c r="J194" i="6"/>
  <c r="I194" i="6"/>
  <c r="H194" i="6"/>
  <c r="G194" i="6"/>
  <c r="F194" i="6"/>
  <c r="E194" i="6"/>
  <c r="D194" i="6"/>
  <c r="C194" i="6"/>
  <c r="B194" i="6"/>
  <c r="A194" i="6"/>
  <c r="K193" i="6"/>
  <c r="J193" i="6"/>
  <c r="I193" i="6"/>
  <c r="H193" i="6"/>
  <c r="G193" i="6"/>
  <c r="F193" i="6"/>
  <c r="E193" i="6"/>
  <c r="D193" i="6"/>
  <c r="C193" i="6"/>
  <c r="B193" i="6"/>
  <c r="A193" i="6"/>
  <c r="K192" i="6"/>
  <c r="J192" i="6"/>
  <c r="I192" i="6"/>
  <c r="H192" i="6"/>
  <c r="G192" i="6"/>
  <c r="F192" i="6"/>
  <c r="E192" i="6"/>
  <c r="D192" i="6"/>
  <c r="C192" i="6"/>
  <c r="B192" i="6"/>
  <c r="A192" i="6"/>
  <c r="K191" i="6"/>
  <c r="J191" i="6"/>
  <c r="I191" i="6"/>
  <c r="H191" i="6"/>
  <c r="G191" i="6"/>
  <c r="F191" i="6"/>
  <c r="E191" i="6"/>
  <c r="D191" i="6"/>
  <c r="C191" i="6"/>
  <c r="B191" i="6"/>
  <c r="A191" i="6"/>
  <c r="K190" i="6"/>
  <c r="J190" i="6"/>
  <c r="I190" i="6"/>
  <c r="H190" i="6"/>
  <c r="G190" i="6"/>
  <c r="F190" i="6"/>
  <c r="E190" i="6"/>
  <c r="D190" i="6"/>
  <c r="C190" i="6"/>
  <c r="B190" i="6"/>
  <c r="A190" i="6"/>
  <c r="K189" i="6"/>
  <c r="J189" i="6"/>
  <c r="I189" i="6"/>
  <c r="H189" i="6"/>
  <c r="G189" i="6"/>
  <c r="F189" i="6"/>
  <c r="E189" i="6"/>
  <c r="D189" i="6"/>
  <c r="C189" i="6"/>
  <c r="B189" i="6"/>
  <c r="A189" i="6"/>
  <c r="K188" i="6"/>
  <c r="J188" i="6"/>
  <c r="I188" i="6"/>
  <c r="H188" i="6"/>
  <c r="G188" i="6"/>
  <c r="F188" i="6"/>
  <c r="E188" i="6"/>
  <c r="D188" i="6"/>
  <c r="C188" i="6"/>
  <c r="B188" i="6"/>
  <c r="A188" i="6"/>
  <c r="K187" i="6"/>
  <c r="J187" i="6"/>
  <c r="I187" i="6"/>
  <c r="H187" i="6"/>
  <c r="G187" i="6"/>
  <c r="F187" i="6"/>
  <c r="E187" i="6"/>
  <c r="D187" i="6"/>
  <c r="C187" i="6"/>
  <c r="B187" i="6"/>
  <c r="A187" i="6"/>
  <c r="K186" i="6"/>
  <c r="J186" i="6"/>
  <c r="I186" i="6"/>
  <c r="H186" i="6"/>
  <c r="G186" i="6"/>
  <c r="F186" i="6"/>
  <c r="E186" i="6"/>
  <c r="D186" i="6"/>
  <c r="C186" i="6"/>
  <c r="B186" i="6"/>
  <c r="A186" i="6"/>
  <c r="K185" i="6"/>
  <c r="J185" i="6"/>
  <c r="I185" i="6"/>
  <c r="H185" i="6"/>
  <c r="G185" i="6"/>
  <c r="F185" i="6"/>
  <c r="E185" i="6"/>
  <c r="D185" i="6"/>
  <c r="C185" i="6"/>
  <c r="B185" i="6"/>
  <c r="A185" i="6"/>
  <c r="K184" i="6"/>
  <c r="J184" i="6"/>
  <c r="I184" i="6"/>
  <c r="H184" i="6"/>
  <c r="G184" i="6"/>
  <c r="F184" i="6"/>
  <c r="E184" i="6"/>
  <c r="D184" i="6"/>
  <c r="C184" i="6"/>
  <c r="B184" i="6"/>
  <c r="A184" i="6"/>
  <c r="K183" i="6"/>
  <c r="J183" i="6"/>
  <c r="I183" i="6"/>
  <c r="H183" i="6"/>
  <c r="G183" i="6"/>
  <c r="F183" i="6"/>
  <c r="E183" i="6"/>
  <c r="D183" i="6"/>
  <c r="C183" i="6"/>
  <c r="B183" i="6"/>
  <c r="A183" i="6"/>
  <c r="K182" i="6"/>
  <c r="J182" i="6"/>
  <c r="I182" i="6"/>
  <c r="H182" i="6"/>
  <c r="G182" i="6"/>
  <c r="F182" i="6"/>
  <c r="E182" i="6"/>
  <c r="D182" i="6"/>
  <c r="C182" i="6"/>
  <c r="B182" i="6"/>
  <c r="A182" i="6"/>
  <c r="K181" i="6"/>
  <c r="J181" i="6"/>
  <c r="I181" i="6"/>
  <c r="H181" i="6"/>
  <c r="G181" i="6"/>
  <c r="F181" i="6"/>
  <c r="E181" i="6"/>
  <c r="D181" i="6"/>
  <c r="C181" i="6"/>
  <c r="B181" i="6"/>
  <c r="A181" i="6"/>
  <c r="K180" i="6"/>
  <c r="J180" i="6"/>
  <c r="I180" i="6"/>
  <c r="H180" i="6"/>
  <c r="G180" i="6"/>
  <c r="F180" i="6"/>
  <c r="E180" i="6"/>
  <c r="D180" i="6"/>
  <c r="C180" i="6"/>
  <c r="B180" i="6"/>
  <c r="A180" i="6"/>
  <c r="K179" i="6"/>
  <c r="J179" i="6"/>
  <c r="I179" i="6"/>
  <c r="H179" i="6"/>
  <c r="G179" i="6"/>
  <c r="F179" i="6"/>
  <c r="E179" i="6"/>
  <c r="D179" i="6"/>
  <c r="C179" i="6"/>
  <c r="B179" i="6"/>
  <c r="A179" i="6"/>
  <c r="K178" i="6"/>
  <c r="J178" i="6"/>
  <c r="I178" i="6"/>
  <c r="H178" i="6"/>
  <c r="G178" i="6"/>
  <c r="F178" i="6"/>
  <c r="E178" i="6"/>
  <c r="D178" i="6"/>
  <c r="C178" i="6"/>
  <c r="B178" i="6"/>
  <c r="A178" i="6"/>
  <c r="K177" i="6"/>
  <c r="J177" i="6"/>
  <c r="I177" i="6"/>
  <c r="H177" i="6"/>
  <c r="G177" i="6"/>
  <c r="F177" i="6"/>
  <c r="E177" i="6"/>
  <c r="D177" i="6"/>
  <c r="C177" i="6"/>
  <c r="B177" i="6"/>
  <c r="A177" i="6"/>
  <c r="K176" i="6"/>
  <c r="J176" i="6"/>
  <c r="I176" i="6"/>
  <c r="H176" i="6"/>
  <c r="G176" i="6"/>
  <c r="F176" i="6"/>
  <c r="E176" i="6"/>
  <c r="D176" i="6"/>
  <c r="C176" i="6"/>
  <c r="B176" i="6"/>
  <c r="A176" i="6"/>
  <c r="K175" i="6"/>
  <c r="J175" i="6"/>
  <c r="I175" i="6"/>
  <c r="H175" i="6"/>
  <c r="G175" i="6"/>
  <c r="F175" i="6"/>
  <c r="E175" i="6"/>
  <c r="D175" i="6"/>
  <c r="C175" i="6"/>
  <c r="B175" i="6"/>
  <c r="A175" i="6"/>
  <c r="K174" i="6"/>
  <c r="J174" i="6"/>
  <c r="I174" i="6"/>
  <c r="H174" i="6"/>
  <c r="G174" i="6"/>
  <c r="F174" i="6"/>
  <c r="E174" i="6"/>
  <c r="D174" i="6"/>
  <c r="C174" i="6"/>
  <c r="B174" i="6"/>
  <c r="A174" i="6"/>
  <c r="K173" i="6"/>
  <c r="J173" i="6"/>
  <c r="I173" i="6"/>
  <c r="H173" i="6"/>
  <c r="G173" i="6"/>
  <c r="F173" i="6"/>
  <c r="E173" i="6"/>
  <c r="D173" i="6"/>
  <c r="C173" i="6"/>
  <c r="B173" i="6"/>
  <c r="A173" i="6"/>
  <c r="K172" i="6"/>
  <c r="J172" i="6"/>
  <c r="I172" i="6"/>
  <c r="H172" i="6"/>
  <c r="G172" i="6"/>
  <c r="F172" i="6"/>
  <c r="E172" i="6"/>
  <c r="D172" i="6"/>
  <c r="C172" i="6"/>
  <c r="B172" i="6"/>
  <c r="A172" i="6"/>
  <c r="K171" i="6"/>
  <c r="J171" i="6"/>
  <c r="I171" i="6"/>
  <c r="H171" i="6"/>
  <c r="G171" i="6"/>
  <c r="F171" i="6"/>
  <c r="E171" i="6"/>
  <c r="D171" i="6"/>
  <c r="C171" i="6"/>
  <c r="B171" i="6"/>
  <c r="A171" i="6"/>
  <c r="K170" i="6"/>
  <c r="J170" i="6"/>
  <c r="I170" i="6"/>
  <c r="H170" i="6"/>
  <c r="G170" i="6"/>
  <c r="F170" i="6"/>
  <c r="E170" i="6"/>
  <c r="D170" i="6"/>
  <c r="C170" i="6"/>
  <c r="B170" i="6"/>
  <c r="A170" i="6"/>
  <c r="K169" i="6"/>
  <c r="J169" i="6"/>
  <c r="I169" i="6"/>
  <c r="H169" i="6"/>
  <c r="G169" i="6"/>
  <c r="F169" i="6"/>
  <c r="E169" i="6"/>
  <c r="D169" i="6"/>
  <c r="C169" i="6"/>
  <c r="B169" i="6"/>
  <c r="A169" i="6"/>
  <c r="K168" i="6"/>
  <c r="J168" i="6"/>
  <c r="I168" i="6"/>
  <c r="H168" i="6"/>
  <c r="G168" i="6"/>
  <c r="F168" i="6"/>
  <c r="E168" i="6"/>
  <c r="D168" i="6"/>
  <c r="C168" i="6"/>
  <c r="B168" i="6"/>
  <c r="A168" i="6"/>
  <c r="K167" i="6"/>
  <c r="J167" i="6"/>
  <c r="I167" i="6"/>
  <c r="H167" i="6"/>
  <c r="G167" i="6"/>
  <c r="F167" i="6"/>
  <c r="E167" i="6"/>
  <c r="D167" i="6"/>
  <c r="C167" i="6"/>
  <c r="B167" i="6"/>
  <c r="A167" i="6"/>
  <c r="K166" i="6"/>
  <c r="J166" i="6"/>
  <c r="I166" i="6"/>
  <c r="H166" i="6"/>
  <c r="G166" i="6"/>
  <c r="F166" i="6"/>
  <c r="E166" i="6"/>
  <c r="D166" i="6"/>
  <c r="C166" i="6"/>
  <c r="B166" i="6"/>
  <c r="A166" i="6"/>
  <c r="K165" i="6"/>
  <c r="J165" i="6"/>
  <c r="I165" i="6"/>
  <c r="H165" i="6"/>
  <c r="G165" i="6"/>
  <c r="F165" i="6"/>
  <c r="E165" i="6"/>
  <c r="D165" i="6"/>
  <c r="C165" i="6"/>
  <c r="B165" i="6"/>
  <c r="A165" i="6"/>
  <c r="K164" i="6"/>
  <c r="J164" i="6"/>
  <c r="I164" i="6"/>
  <c r="H164" i="6"/>
  <c r="G164" i="6"/>
  <c r="F164" i="6"/>
  <c r="E164" i="6"/>
  <c r="D164" i="6"/>
  <c r="C164" i="6"/>
  <c r="B164" i="6"/>
  <c r="A164" i="6"/>
  <c r="K163" i="6"/>
  <c r="J163" i="6"/>
  <c r="I163" i="6"/>
  <c r="H163" i="6"/>
  <c r="G163" i="6"/>
  <c r="F163" i="6"/>
  <c r="E163" i="6"/>
  <c r="D163" i="6"/>
  <c r="C163" i="6"/>
  <c r="B163" i="6"/>
  <c r="A163" i="6"/>
  <c r="K162" i="6"/>
  <c r="J162" i="6"/>
  <c r="I162" i="6"/>
  <c r="H162" i="6"/>
  <c r="G162" i="6"/>
  <c r="F162" i="6"/>
  <c r="E162" i="6"/>
  <c r="D162" i="6"/>
  <c r="C162" i="6"/>
  <c r="B162" i="6"/>
  <c r="A162" i="6"/>
  <c r="K161" i="6"/>
  <c r="J161" i="6"/>
  <c r="I161" i="6"/>
  <c r="H161" i="6"/>
  <c r="G161" i="6"/>
  <c r="F161" i="6"/>
  <c r="E161" i="6"/>
  <c r="D161" i="6"/>
  <c r="C161" i="6"/>
  <c r="B161" i="6"/>
  <c r="A161" i="6"/>
  <c r="K160" i="6"/>
  <c r="J160" i="6"/>
  <c r="I160" i="6"/>
  <c r="H160" i="6"/>
  <c r="G160" i="6"/>
  <c r="F160" i="6"/>
  <c r="E160" i="6"/>
  <c r="D160" i="6"/>
  <c r="C160" i="6"/>
  <c r="B160" i="6"/>
  <c r="A160" i="6"/>
  <c r="K159" i="6"/>
  <c r="J159" i="6"/>
  <c r="I159" i="6"/>
  <c r="H159" i="6"/>
  <c r="G159" i="6"/>
  <c r="F159" i="6"/>
  <c r="E159" i="6"/>
  <c r="D159" i="6"/>
  <c r="C159" i="6"/>
  <c r="B159" i="6"/>
  <c r="A159" i="6"/>
  <c r="K158" i="6"/>
  <c r="J158" i="6"/>
  <c r="I158" i="6"/>
  <c r="H158" i="6"/>
  <c r="G158" i="6"/>
  <c r="F158" i="6"/>
  <c r="E158" i="6"/>
  <c r="D158" i="6"/>
  <c r="C158" i="6"/>
  <c r="B158" i="6"/>
  <c r="A158" i="6"/>
  <c r="K157" i="6"/>
  <c r="J157" i="6"/>
  <c r="I157" i="6"/>
  <c r="H157" i="6"/>
  <c r="G157" i="6"/>
  <c r="F157" i="6"/>
  <c r="E157" i="6"/>
  <c r="D157" i="6"/>
  <c r="C157" i="6"/>
  <c r="B157" i="6"/>
  <c r="A157" i="6"/>
  <c r="K156" i="6"/>
  <c r="J156" i="6"/>
  <c r="I156" i="6"/>
  <c r="H156" i="6"/>
  <c r="G156" i="6"/>
  <c r="F156" i="6"/>
  <c r="E156" i="6"/>
  <c r="D156" i="6"/>
  <c r="C156" i="6"/>
  <c r="B156" i="6"/>
  <c r="A156" i="6"/>
  <c r="K155" i="6"/>
  <c r="J155" i="6"/>
  <c r="I155" i="6"/>
  <c r="H155" i="6"/>
  <c r="G155" i="6"/>
  <c r="F155" i="6"/>
  <c r="E155" i="6"/>
  <c r="D155" i="6"/>
  <c r="C155" i="6"/>
  <c r="B155" i="6"/>
  <c r="A155" i="6"/>
  <c r="K154" i="6"/>
  <c r="J154" i="6"/>
  <c r="I154" i="6"/>
  <c r="H154" i="6"/>
  <c r="G154" i="6"/>
  <c r="F154" i="6"/>
  <c r="E154" i="6"/>
  <c r="D154" i="6"/>
  <c r="C154" i="6"/>
  <c r="B154" i="6"/>
  <c r="A154" i="6"/>
  <c r="K153" i="6"/>
  <c r="J153" i="6"/>
  <c r="I153" i="6"/>
  <c r="H153" i="6"/>
  <c r="G153" i="6"/>
  <c r="F153" i="6"/>
  <c r="E153" i="6"/>
  <c r="D153" i="6"/>
  <c r="C153" i="6"/>
  <c r="B153" i="6"/>
  <c r="A153" i="6"/>
  <c r="K152" i="6"/>
  <c r="J152" i="6"/>
  <c r="I152" i="6"/>
  <c r="H152" i="6"/>
  <c r="G152" i="6"/>
  <c r="F152" i="6"/>
  <c r="E152" i="6"/>
  <c r="D152" i="6"/>
  <c r="C152" i="6"/>
  <c r="B152" i="6"/>
  <c r="A152" i="6"/>
  <c r="K151" i="6"/>
  <c r="J151" i="6"/>
  <c r="I151" i="6"/>
  <c r="H151" i="6"/>
  <c r="G151" i="6"/>
  <c r="F151" i="6"/>
  <c r="E151" i="6"/>
  <c r="D151" i="6"/>
  <c r="C151" i="6"/>
  <c r="B151" i="6"/>
  <c r="A151" i="6"/>
  <c r="K150" i="6"/>
  <c r="J150" i="6"/>
  <c r="I150" i="6"/>
  <c r="H150" i="6"/>
  <c r="G150" i="6"/>
  <c r="F150" i="6"/>
  <c r="E150" i="6"/>
  <c r="D150" i="6"/>
  <c r="C150" i="6"/>
  <c r="B150" i="6"/>
  <c r="A150" i="6"/>
  <c r="K149" i="6"/>
  <c r="J149" i="6"/>
  <c r="I149" i="6"/>
  <c r="H149" i="6"/>
  <c r="G149" i="6"/>
  <c r="F149" i="6"/>
  <c r="E149" i="6"/>
  <c r="D149" i="6"/>
  <c r="C149" i="6"/>
  <c r="B149" i="6"/>
  <c r="A149" i="6"/>
  <c r="K148" i="6"/>
  <c r="J148" i="6"/>
  <c r="I148" i="6"/>
  <c r="H148" i="6"/>
  <c r="G148" i="6"/>
  <c r="F148" i="6"/>
  <c r="E148" i="6"/>
  <c r="D148" i="6"/>
  <c r="C148" i="6"/>
  <c r="B148" i="6"/>
  <c r="A148" i="6"/>
  <c r="K147" i="6"/>
  <c r="J147" i="6"/>
  <c r="I147" i="6"/>
  <c r="H147" i="6"/>
  <c r="G147" i="6"/>
  <c r="F147" i="6"/>
  <c r="E147" i="6"/>
  <c r="D147" i="6"/>
  <c r="C147" i="6"/>
  <c r="B147" i="6"/>
  <c r="A147" i="6"/>
  <c r="K146" i="6"/>
  <c r="J146" i="6"/>
  <c r="I146" i="6"/>
  <c r="H146" i="6"/>
  <c r="G146" i="6"/>
  <c r="F146" i="6"/>
  <c r="E146" i="6"/>
  <c r="D146" i="6"/>
  <c r="C146" i="6"/>
  <c r="B146" i="6"/>
  <c r="A146" i="6"/>
  <c r="K145" i="6"/>
  <c r="J145" i="6"/>
  <c r="I145" i="6"/>
  <c r="H145" i="6"/>
  <c r="G145" i="6"/>
  <c r="F145" i="6"/>
  <c r="E145" i="6"/>
  <c r="D145" i="6"/>
  <c r="C145" i="6"/>
  <c r="B145" i="6"/>
  <c r="A145" i="6"/>
  <c r="K144" i="6"/>
  <c r="J144" i="6"/>
  <c r="I144" i="6"/>
  <c r="H144" i="6"/>
  <c r="G144" i="6"/>
  <c r="F144" i="6"/>
  <c r="E144" i="6"/>
  <c r="D144" i="6"/>
  <c r="C144" i="6"/>
  <c r="B144" i="6"/>
  <c r="A144" i="6"/>
  <c r="K143" i="6"/>
  <c r="J143" i="6"/>
  <c r="I143" i="6"/>
  <c r="H143" i="6"/>
  <c r="G143" i="6"/>
  <c r="F143" i="6"/>
  <c r="E143" i="6"/>
  <c r="D143" i="6"/>
  <c r="C143" i="6"/>
  <c r="B143" i="6"/>
  <c r="A143" i="6"/>
  <c r="K142" i="6"/>
  <c r="J142" i="6"/>
  <c r="I142" i="6"/>
  <c r="H142" i="6"/>
  <c r="G142" i="6"/>
  <c r="F142" i="6"/>
  <c r="E142" i="6"/>
  <c r="D142" i="6"/>
  <c r="C142" i="6"/>
  <c r="B142" i="6"/>
  <c r="A142" i="6"/>
  <c r="K141" i="6"/>
  <c r="J141" i="6"/>
  <c r="I141" i="6"/>
  <c r="H141" i="6"/>
  <c r="G141" i="6"/>
  <c r="F141" i="6"/>
  <c r="E141" i="6"/>
  <c r="D141" i="6"/>
  <c r="C141" i="6"/>
  <c r="B141" i="6"/>
  <c r="A141" i="6"/>
  <c r="K140" i="6"/>
  <c r="J140" i="6"/>
  <c r="I140" i="6"/>
  <c r="H140" i="6"/>
  <c r="G140" i="6"/>
  <c r="F140" i="6"/>
  <c r="E140" i="6"/>
  <c r="D140" i="6"/>
  <c r="C140" i="6"/>
  <c r="B140" i="6"/>
  <c r="A140" i="6"/>
  <c r="K139" i="6"/>
  <c r="J139" i="6"/>
  <c r="I139" i="6"/>
  <c r="H139" i="6"/>
  <c r="G139" i="6"/>
  <c r="F139" i="6"/>
  <c r="E139" i="6"/>
  <c r="D139" i="6"/>
  <c r="C139" i="6"/>
  <c r="B139" i="6"/>
  <c r="A139" i="6"/>
  <c r="K138" i="6"/>
  <c r="J138" i="6"/>
  <c r="I138" i="6"/>
  <c r="H138" i="6"/>
  <c r="G138" i="6"/>
  <c r="F138" i="6"/>
  <c r="E138" i="6"/>
  <c r="D138" i="6"/>
  <c r="C138" i="6"/>
  <c r="B138" i="6"/>
  <c r="A138" i="6"/>
  <c r="K137" i="6"/>
  <c r="J137" i="6"/>
  <c r="I137" i="6"/>
  <c r="H137" i="6"/>
  <c r="G137" i="6"/>
  <c r="F137" i="6"/>
  <c r="E137" i="6"/>
  <c r="D137" i="6"/>
  <c r="C137" i="6"/>
  <c r="B137" i="6"/>
  <c r="A137" i="6"/>
  <c r="K136" i="6"/>
  <c r="J136" i="6"/>
  <c r="I136" i="6"/>
  <c r="H136" i="6"/>
  <c r="G136" i="6"/>
  <c r="F136" i="6"/>
  <c r="E136" i="6"/>
  <c r="D136" i="6"/>
  <c r="C136" i="6"/>
  <c r="B136" i="6"/>
  <c r="A136" i="6"/>
  <c r="K135" i="6"/>
  <c r="J135" i="6"/>
  <c r="I135" i="6"/>
  <c r="H135" i="6"/>
  <c r="G135" i="6"/>
  <c r="F135" i="6"/>
  <c r="E135" i="6"/>
  <c r="D135" i="6"/>
  <c r="C135" i="6"/>
  <c r="B135" i="6"/>
  <c r="A135" i="6"/>
  <c r="K134" i="6"/>
  <c r="J134" i="6"/>
  <c r="I134" i="6"/>
  <c r="H134" i="6"/>
  <c r="G134" i="6"/>
  <c r="F134" i="6"/>
  <c r="E134" i="6"/>
  <c r="D134" i="6"/>
  <c r="C134" i="6"/>
  <c r="B134" i="6"/>
  <c r="A134" i="6"/>
  <c r="K133" i="6"/>
  <c r="J133" i="6"/>
  <c r="I133" i="6"/>
  <c r="H133" i="6"/>
  <c r="G133" i="6"/>
  <c r="F133" i="6"/>
  <c r="E133" i="6"/>
  <c r="D133" i="6"/>
  <c r="C133" i="6"/>
  <c r="B133" i="6"/>
  <c r="A133" i="6"/>
  <c r="K132" i="6"/>
  <c r="J132" i="6"/>
  <c r="I132" i="6"/>
  <c r="H132" i="6"/>
  <c r="G132" i="6"/>
  <c r="F132" i="6"/>
  <c r="E132" i="6"/>
  <c r="D132" i="6"/>
  <c r="C132" i="6"/>
  <c r="B132" i="6"/>
  <c r="A132" i="6"/>
  <c r="K131" i="6"/>
  <c r="J131" i="6"/>
  <c r="I131" i="6"/>
  <c r="H131" i="6"/>
  <c r="G131" i="6"/>
  <c r="F131" i="6"/>
  <c r="E131" i="6"/>
  <c r="D131" i="6"/>
  <c r="C131" i="6"/>
  <c r="B131" i="6"/>
  <c r="A131" i="6"/>
  <c r="K130" i="6"/>
  <c r="J130" i="6"/>
  <c r="I130" i="6"/>
  <c r="H130" i="6"/>
  <c r="G130" i="6"/>
  <c r="F130" i="6"/>
  <c r="E130" i="6"/>
  <c r="D130" i="6"/>
  <c r="C130" i="6"/>
  <c r="B130" i="6"/>
  <c r="A130" i="6"/>
  <c r="K129" i="6"/>
  <c r="J129" i="6"/>
  <c r="I129" i="6"/>
  <c r="H129" i="6"/>
  <c r="G129" i="6"/>
  <c r="F129" i="6"/>
  <c r="E129" i="6"/>
  <c r="D129" i="6"/>
  <c r="C129" i="6"/>
  <c r="B129" i="6"/>
  <c r="A129" i="6"/>
  <c r="K128" i="6"/>
  <c r="J128" i="6"/>
  <c r="I128" i="6"/>
  <c r="H128" i="6"/>
  <c r="G128" i="6"/>
  <c r="F128" i="6"/>
  <c r="E128" i="6"/>
  <c r="D128" i="6"/>
  <c r="C128" i="6"/>
  <c r="B128" i="6"/>
  <c r="A128" i="6"/>
  <c r="K127" i="6"/>
  <c r="J127" i="6"/>
  <c r="I127" i="6"/>
  <c r="H127" i="6"/>
  <c r="G127" i="6"/>
  <c r="F127" i="6"/>
  <c r="E127" i="6"/>
  <c r="D127" i="6"/>
  <c r="C127" i="6"/>
  <c r="B127" i="6"/>
  <c r="A127" i="6"/>
  <c r="K126" i="6"/>
  <c r="J126" i="6"/>
  <c r="I126" i="6"/>
  <c r="H126" i="6"/>
  <c r="G126" i="6"/>
  <c r="F126" i="6"/>
  <c r="E126" i="6"/>
  <c r="D126" i="6"/>
  <c r="C126" i="6"/>
  <c r="B126" i="6"/>
  <c r="A126" i="6"/>
  <c r="K125" i="6"/>
  <c r="J125" i="6"/>
  <c r="I125" i="6"/>
  <c r="H125" i="6"/>
  <c r="G125" i="6"/>
  <c r="F125" i="6"/>
  <c r="E125" i="6"/>
  <c r="D125" i="6"/>
  <c r="C125" i="6"/>
  <c r="B125" i="6"/>
  <c r="A125" i="6"/>
  <c r="K124" i="6"/>
  <c r="J124" i="6"/>
  <c r="I124" i="6"/>
  <c r="H124" i="6"/>
  <c r="G124" i="6"/>
  <c r="F124" i="6"/>
  <c r="E124" i="6"/>
  <c r="D124" i="6"/>
  <c r="C124" i="6"/>
  <c r="B124" i="6"/>
  <c r="A124" i="6"/>
  <c r="K123" i="6"/>
  <c r="J123" i="6"/>
  <c r="I123" i="6"/>
  <c r="H123" i="6"/>
  <c r="G123" i="6"/>
  <c r="F123" i="6"/>
  <c r="E123" i="6"/>
  <c r="D123" i="6"/>
  <c r="C123" i="6"/>
  <c r="B123" i="6"/>
  <c r="A123" i="6"/>
  <c r="K122" i="6"/>
  <c r="J122" i="6"/>
  <c r="I122" i="6"/>
  <c r="H122" i="6"/>
  <c r="G122" i="6"/>
  <c r="F122" i="6"/>
  <c r="E122" i="6"/>
  <c r="D122" i="6"/>
  <c r="C122" i="6"/>
  <c r="B122" i="6"/>
  <c r="A122" i="6"/>
  <c r="K121" i="6"/>
  <c r="J121" i="6"/>
  <c r="I121" i="6"/>
  <c r="H121" i="6"/>
  <c r="G121" i="6"/>
  <c r="F121" i="6"/>
  <c r="E121" i="6"/>
  <c r="D121" i="6"/>
  <c r="C121" i="6"/>
  <c r="B121" i="6"/>
  <c r="A121" i="6"/>
  <c r="K120" i="6"/>
  <c r="J120" i="6"/>
  <c r="I120" i="6"/>
  <c r="H120" i="6"/>
  <c r="G120" i="6"/>
  <c r="F120" i="6"/>
  <c r="E120" i="6"/>
  <c r="D120" i="6"/>
  <c r="C120" i="6"/>
  <c r="B120" i="6"/>
  <c r="A120" i="6"/>
  <c r="K119" i="6"/>
  <c r="J119" i="6"/>
  <c r="I119" i="6"/>
  <c r="H119" i="6"/>
  <c r="G119" i="6"/>
  <c r="F119" i="6"/>
  <c r="E119" i="6"/>
  <c r="D119" i="6"/>
  <c r="C119" i="6"/>
  <c r="B119" i="6"/>
  <c r="A119" i="6"/>
  <c r="K118" i="6"/>
  <c r="J118" i="6"/>
  <c r="I118" i="6"/>
  <c r="H118" i="6"/>
  <c r="G118" i="6"/>
  <c r="F118" i="6"/>
  <c r="E118" i="6"/>
  <c r="D118" i="6"/>
  <c r="C118" i="6"/>
  <c r="B118" i="6"/>
  <c r="A118" i="6"/>
  <c r="K117" i="6"/>
  <c r="J117" i="6"/>
  <c r="I117" i="6"/>
  <c r="H117" i="6"/>
  <c r="G117" i="6"/>
  <c r="F117" i="6"/>
  <c r="E117" i="6"/>
  <c r="D117" i="6"/>
  <c r="C117" i="6"/>
  <c r="B117" i="6"/>
  <c r="A117" i="6"/>
  <c r="K116" i="6"/>
  <c r="J116" i="6"/>
  <c r="I116" i="6"/>
  <c r="H116" i="6"/>
  <c r="G116" i="6"/>
  <c r="F116" i="6"/>
  <c r="E116" i="6"/>
  <c r="D116" i="6"/>
  <c r="C116" i="6"/>
  <c r="B116" i="6"/>
  <c r="A116" i="6"/>
  <c r="K115" i="6"/>
  <c r="J115" i="6"/>
  <c r="I115" i="6"/>
  <c r="H115" i="6"/>
  <c r="G115" i="6"/>
  <c r="F115" i="6"/>
  <c r="E115" i="6"/>
  <c r="D115" i="6"/>
  <c r="C115" i="6"/>
  <c r="B115" i="6"/>
  <c r="A115" i="6"/>
  <c r="K114" i="6"/>
  <c r="J114" i="6"/>
  <c r="I114" i="6"/>
  <c r="H114" i="6"/>
  <c r="G114" i="6"/>
  <c r="F114" i="6"/>
  <c r="E114" i="6"/>
  <c r="D114" i="6"/>
  <c r="C114" i="6"/>
  <c r="B114" i="6"/>
  <c r="A114" i="6"/>
  <c r="K113" i="6"/>
  <c r="J113" i="6"/>
  <c r="I113" i="6"/>
  <c r="H113" i="6"/>
  <c r="G113" i="6"/>
  <c r="F113" i="6"/>
  <c r="E113" i="6"/>
  <c r="D113" i="6"/>
  <c r="C113" i="6"/>
  <c r="B113" i="6"/>
  <c r="A113" i="6"/>
  <c r="K112" i="6"/>
  <c r="J112" i="6"/>
  <c r="I112" i="6"/>
  <c r="H112" i="6"/>
  <c r="G112" i="6"/>
  <c r="F112" i="6"/>
  <c r="E112" i="6"/>
  <c r="D112" i="6"/>
  <c r="C112" i="6"/>
  <c r="B112" i="6"/>
  <c r="A112" i="6"/>
  <c r="K111" i="6"/>
  <c r="J111" i="6"/>
  <c r="I111" i="6"/>
  <c r="H111" i="6"/>
  <c r="G111" i="6"/>
  <c r="F111" i="6"/>
  <c r="E111" i="6"/>
  <c r="D111" i="6"/>
  <c r="C111" i="6"/>
  <c r="B111" i="6"/>
  <c r="A111" i="6"/>
  <c r="K110" i="6"/>
  <c r="J110" i="6"/>
  <c r="I110" i="6"/>
  <c r="H110" i="6"/>
  <c r="G110" i="6"/>
  <c r="F110" i="6"/>
  <c r="E110" i="6"/>
  <c r="D110" i="6"/>
  <c r="C110" i="6"/>
  <c r="B110" i="6"/>
  <c r="A110" i="6"/>
  <c r="K109" i="6"/>
  <c r="J109" i="6"/>
  <c r="I109" i="6"/>
  <c r="H109" i="6"/>
  <c r="G109" i="6"/>
  <c r="F109" i="6"/>
  <c r="E109" i="6"/>
  <c r="D109" i="6"/>
  <c r="C109" i="6"/>
  <c r="B109" i="6"/>
  <c r="A109" i="6"/>
  <c r="K108" i="6"/>
  <c r="J108" i="6"/>
  <c r="I108" i="6"/>
  <c r="H108" i="6"/>
  <c r="G108" i="6"/>
  <c r="F108" i="6"/>
  <c r="E108" i="6"/>
  <c r="D108" i="6"/>
  <c r="C108" i="6"/>
  <c r="B108" i="6"/>
  <c r="A108" i="6"/>
  <c r="K107" i="6"/>
  <c r="J107" i="6"/>
  <c r="I107" i="6"/>
  <c r="H107" i="6"/>
  <c r="G107" i="6"/>
  <c r="F107" i="6"/>
  <c r="E107" i="6"/>
  <c r="D107" i="6"/>
  <c r="C107" i="6"/>
  <c r="B107" i="6"/>
  <c r="A107" i="6"/>
  <c r="K106" i="6"/>
  <c r="J106" i="6"/>
  <c r="I106" i="6"/>
  <c r="H106" i="6"/>
  <c r="G106" i="6"/>
  <c r="F106" i="6"/>
  <c r="E106" i="6"/>
  <c r="D106" i="6"/>
  <c r="C106" i="6"/>
  <c r="B106" i="6"/>
  <c r="A106" i="6"/>
  <c r="K105" i="6"/>
  <c r="J105" i="6"/>
  <c r="I105" i="6"/>
  <c r="H105" i="6"/>
  <c r="G105" i="6"/>
  <c r="F105" i="6"/>
  <c r="E105" i="6"/>
  <c r="D105" i="6"/>
  <c r="C105" i="6"/>
  <c r="B105" i="6"/>
  <c r="A105" i="6"/>
  <c r="K104" i="6"/>
  <c r="J104" i="6"/>
  <c r="I104" i="6"/>
  <c r="H104" i="6"/>
  <c r="G104" i="6"/>
  <c r="F104" i="6"/>
  <c r="E104" i="6"/>
  <c r="D104" i="6"/>
  <c r="C104" i="6"/>
  <c r="B104" i="6"/>
  <c r="A104" i="6"/>
  <c r="K103" i="6"/>
  <c r="J103" i="6"/>
  <c r="I103" i="6"/>
  <c r="H103" i="6"/>
  <c r="G103" i="6"/>
  <c r="F103" i="6"/>
  <c r="E103" i="6"/>
  <c r="D103" i="6"/>
  <c r="C103" i="6"/>
  <c r="B103" i="6"/>
  <c r="A103" i="6"/>
  <c r="K102" i="6"/>
  <c r="J102" i="6"/>
  <c r="I102" i="6"/>
  <c r="H102" i="6"/>
  <c r="G102" i="6"/>
  <c r="F102" i="6"/>
  <c r="E102" i="6"/>
  <c r="D102" i="6"/>
  <c r="C102" i="6"/>
  <c r="B102" i="6"/>
  <c r="A102" i="6"/>
  <c r="K101" i="6"/>
  <c r="J101" i="6"/>
  <c r="I101" i="6"/>
  <c r="H101" i="6"/>
  <c r="G101" i="6"/>
  <c r="F101" i="6"/>
  <c r="E101" i="6"/>
  <c r="D101" i="6"/>
  <c r="C101" i="6"/>
  <c r="B101" i="6"/>
  <c r="A101" i="6"/>
  <c r="K100" i="6"/>
  <c r="J100" i="6"/>
  <c r="I100" i="6"/>
  <c r="H100" i="6"/>
  <c r="G100" i="6"/>
  <c r="F100" i="6"/>
  <c r="E100" i="6"/>
  <c r="D100" i="6"/>
  <c r="C100" i="6"/>
  <c r="B100" i="6"/>
  <c r="A100" i="6"/>
  <c r="K99" i="6"/>
  <c r="J99" i="6"/>
  <c r="I99" i="6"/>
  <c r="H99" i="6"/>
  <c r="G99" i="6"/>
  <c r="F99" i="6"/>
  <c r="E99" i="6"/>
  <c r="D99" i="6"/>
  <c r="C99" i="6"/>
  <c r="B99" i="6"/>
  <c r="A99" i="6"/>
  <c r="K98" i="6"/>
  <c r="J98" i="6"/>
  <c r="I98" i="6"/>
  <c r="H98" i="6"/>
  <c r="G98" i="6"/>
  <c r="F98" i="6"/>
  <c r="E98" i="6"/>
  <c r="D98" i="6"/>
  <c r="C98" i="6"/>
  <c r="B98" i="6"/>
  <c r="A98" i="6"/>
  <c r="K97" i="6"/>
  <c r="J97" i="6"/>
  <c r="I97" i="6"/>
  <c r="H97" i="6"/>
  <c r="G97" i="6"/>
  <c r="F97" i="6"/>
  <c r="E97" i="6"/>
  <c r="D97" i="6"/>
  <c r="C97" i="6"/>
  <c r="B97" i="6"/>
  <c r="A97" i="6"/>
  <c r="K96" i="6"/>
  <c r="J96" i="6"/>
  <c r="I96" i="6"/>
  <c r="H96" i="6"/>
  <c r="G96" i="6"/>
  <c r="F96" i="6"/>
  <c r="E96" i="6"/>
  <c r="D96" i="6"/>
  <c r="C96" i="6"/>
  <c r="B96" i="6"/>
  <c r="A96" i="6"/>
  <c r="K95" i="6"/>
  <c r="J95" i="6"/>
  <c r="I95" i="6"/>
  <c r="H95" i="6"/>
  <c r="G95" i="6"/>
  <c r="F95" i="6"/>
  <c r="E95" i="6"/>
  <c r="D95" i="6"/>
  <c r="C95" i="6"/>
  <c r="B95" i="6"/>
  <c r="A95" i="6"/>
  <c r="K94" i="6"/>
  <c r="J94" i="6"/>
  <c r="I94" i="6"/>
  <c r="H94" i="6"/>
  <c r="G94" i="6"/>
  <c r="F94" i="6"/>
  <c r="E94" i="6"/>
  <c r="D94" i="6"/>
  <c r="C94" i="6"/>
  <c r="B94" i="6"/>
  <c r="A94" i="6"/>
  <c r="K93" i="6"/>
  <c r="J93" i="6"/>
  <c r="I93" i="6"/>
  <c r="H93" i="6"/>
  <c r="G93" i="6"/>
  <c r="F93" i="6"/>
  <c r="E93" i="6"/>
  <c r="D93" i="6"/>
  <c r="C93" i="6"/>
  <c r="B93" i="6"/>
  <c r="A93" i="6"/>
  <c r="K92" i="6"/>
  <c r="J92" i="6"/>
  <c r="I92" i="6"/>
  <c r="H92" i="6"/>
  <c r="G92" i="6"/>
  <c r="F92" i="6"/>
  <c r="E92" i="6"/>
  <c r="D92" i="6"/>
  <c r="C92" i="6"/>
  <c r="B92" i="6"/>
  <c r="A92" i="6"/>
  <c r="K91" i="6"/>
  <c r="J91" i="6"/>
  <c r="I91" i="6"/>
  <c r="H91" i="6"/>
  <c r="G91" i="6"/>
  <c r="F91" i="6"/>
  <c r="E91" i="6"/>
  <c r="D91" i="6"/>
  <c r="C91" i="6"/>
  <c r="B91" i="6"/>
  <c r="A91" i="6"/>
  <c r="K90" i="6"/>
  <c r="J90" i="6"/>
  <c r="I90" i="6"/>
  <c r="H90" i="6"/>
  <c r="G90" i="6"/>
  <c r="F90" i="6"/>
  <c r="E90" i="6"/>
  <c r="D90" i="6"/>
  <c r="C90" i="6"/>
  <c r="B90" i="6"/>
  <c r="A90" i="6"/>
  <c r="K89" i="6"/>
  <c r="J89" i="6"/>
  <c r="I89" i="6"/>
  <c r="H89" i="6"/>
  <c r="G89" i="6"/>
  <c r="F89" i="6"/>
  <c r="E89" i="6"/>
  <c r="D89" i="6"/>
  <c r="C89" i="6"/>
  <c r="B89" i="6"/>
  <c r="A89" i="6"/>
  <c r="K88" i="6"/>
  <c r="J88" i="6"/>
  <c r="I88" i="6"/>
  <c r="H88" i="6"/>
  <c r="G88" i="6"/>
  <c r="F88" i="6"/>
  <c r="E88" i="6"/>
  <c r="D88" i="6"/>
  <c r="C88" i="6"/>
  <c r="B88" i="6"/>
  <c r="A88" i="6"/>
  <c r="K87" i="6"/>
  <c r="J87" i="6"/>
  <c r="I87" i="6"/>
  <c r="H87" i="6"/>
  <c r="G87" i="6"/>
  <c r="F87" i="6"/>
  <c r="E87" i="6"/>
  <c r="D87" i="6"/>
  <c r="C87" i="6"/>
  <c r="B87" i="6"/>
  <c r="A87" i="6"/>
  <c r="K86" i="6"/>
  <c r="J86" i="6"/>
  <c r="I86" i="6"/>
  <c r="H86" i="6"/>
  <c r="G86" i="6"/>
  <c r="F86" i="6"/>
  <c r="E86" i="6"/>
  <c r="D86" i="6"/>
  <c r="C86" i="6"/>
  <c r="B86" i="6"/>
  <c r="A86" i="6"/>
  <c r="K85" i="6"/>
  <c r="J85" i="6"/>
  <c r="I85" i="6"/>
  <c r="H85" i="6"/>
  <c r="G85" i="6"/>
  <c r="F85" i="6"/>
  <c r="E85" i="6"/>
  <c r="D85" i="6"/>
  <c r="C85" i="6"/>
  <c r="B85" i="6"/>
  <c r="A85" i="6"/>
  <c r="K84" i="6"/>
  <c r="J84" i="6"/>
  <c r="I84" i="6"/>
  <c r="H84" i="6"/>
  <c r="G84" i="6"/>
  <c r="F84" i="6"/>
  <c r="E84" i="6"/>
  <c r="D84" i="6"/>
  <c r="C84" i="6"/>
  <c r="B84" i="6"/>
  <c r="A84" i="6"/>
  <c r="K83" i="6"/>
  <c r="J83" i="6"/>
  <c r="I83" i="6"/>
  <c r="H83" i="6"/>
  <c r="G83" i="6"/>
  <c r="F83" i="6"/>
  <c r="E83" i="6"/>
  <c r="D83" i="6"/>
  <c r="C83" i="6"/>
  <c r="B83" i="6"/>
  <c r="A83" i="6"/>
  <c r="K82" i="6"/>
  <c r="J82" i="6"/>
  <c r="I82" i="6"/>
  <c r="H82" i="6"/>
  <c r="G82" i="6"/>
  <c r="F82" i="6"/>
  <c r="E82" i="6"/>
  <c r="D82" i="6"/>
  <c r="C82" i="6"/>
  <c r="B82" i="6"/>
  <c r="A82" i="6"/>
  <c r="K81" i="6"/>
  <c r="J81" i="6"/>
  <c r="I81" i="6"/>
  <c r="H81" i="6"/>
  <c r="G81" i="6"/>
  <c r="F81" i="6"/>
  <c r="E81" i="6"/>
  <c r="D81" i="6"/>
  <c r="C81" i="6"/>
  <c r="B81" i="6"/>
  <c r="A81" i="6"/>
  <c r="K80" i="6"/>
  <c r="J80" i="6"/>
  <c r="I80" i="6"/>
  <c r="H80" i="6"/>
  <c r="G80" i="6"/>
  <c r="F80" i="6"/>
  <c r="E80" i="6"/>
  <c r="D80" i="6"/>
  <c r="C80" i="6"/>
  <c r="B80" i="6"/>
  <c r="A80" i="6"/>
  <c r="K79" i="6"/>
  <c r="J79" i="6"/>
  <c r="I79" i="6"/>
  <c r="H79" i="6"/>
  <c r="G79" i="6"/>
  <c r="F79" i="6"/>
  <c r="E79" i="6"/>
  <c r="D79" i="6"/>
  <c r="C79" i="6"/>
  <c r="B79" i="6"/>
  <c r="A79" i="6"/>
  <c r="K78" i="6"/>
  <c r="J78" i="6"/>
  <c r="I78" i="6"/>
  <c r="H78" i="6"/>
  <c r="G78" i="6"/>
  <c r="F78" i="6"/>
  <c r="E78" i="6"/>
  <c r="D78" i="6"/>
  <c r="C78" i="6"/>
  <c r="B78" i="6"/>
  <c r="A78" i="6"/>
  <c r="K77" i="6"/>
  <c r="J77" i="6"/>
  <c r="I77" i="6"/>
  <c r="H77" i="6"/>
  <c r="G77" i="6"/>
  <c r="F77" i="6"/>
  <c r="E77" i="6"/>
  <c r="D77" i="6"/>
  <c r="C77" i="6"/>
  <c r="B77" i="6"/>
  <c r="A77" i="6"/>
  <c r="K76" i="6"/>
  <c r="J76" i="6"/>
  <c r="I76" i="6"/>
  <c r="H76" i="6"/>
  <c r="G76" i="6"/>
  <c r="F76" i="6"/>
  <c r="E76" i="6"/>
  <c r="D76" i="6"/>
  <c r="C76" i="6"/>
  <c r="B76" i="6"/>
  <c r="A76" i="6"/>
  <c r="K75" i="6"/>
  <c r="J75" i="6"/>
  <c r="I75" i="6"/>
  <c r="H75" i="6"/>
  <c r="G75" i="6"/>
  <c r="F75" i="6"/>
  <c r="E75" i="6"/>
  <c r="D75" i="6"/>
  <c r="C75" i="6"/>
  <c r="B75" i="6"/>
  <c r="A75" i="6"/>
  <c r="K74" i="6"/>
  <c r="J74" i="6"/>
  <c r="I74" i="6"/>
  <c r="H74" i="6"/>
  <c r="G74" i="6"/>
  <c r="F74" i="6"/>
  <c r="E74" i="6"/>
  <c r="D74" i="6"/>
  <c r="C74" i="6"/>
  <c r="B74" i="6"/>
  <c r="A74" i="6"/>
  <c r="K73" i="6"/>
  <c r="J73" i="6"/>
  <c r="I73" i="6"/>
  <c r="H73" i="6"/>
  <c r="G73" i="6"/>
  <c r="F73" i="6"/>
  <c r="E73" i="6"/>
  <c r="D73" i="6"/>
  <c r="C73" i="6"/>
  <c r="B73" i="6"/>
  <c r="A73" i="6"/>
  <c r="K72" i="6"/>
  <c r="J72" i="6"/>
  <c r="I72" i="6"/>
  <c r="H72" i="6"/>
  <c r="G72" i="6"/>
  <c r="F72" i="6"/>
  <c r="E72" i="6"/>
  <c r="D72" i="6"/>
  <c r="C72" i="6"/>
  <c r="B72" i="6"/>
  <c r="A72" i="6"/>
  <c r="K71" i="6"/>
  <c r="J71" i="6"/>
  <c r="I71" i="6"/>
  <c r="H71" i="6"/>
  <c r="G71" i="6"/>
  <c r="F71" i="6"/>
  <c r="E71" i="6"/>
  <c r="D71" i="6"/>
  <c r="C71" i="6"/>
  <c r="B71" i="6"/>
  <c r="A71" i="6"/>
  <c r="K70" i="6"/>
  <c r="J70" i="6"/>
  <c r="I70" i="6"/>
  <c r="H70" i="6"/>
  <c r="G70" i="6"/>
  <c r="F70" i="6"/>
  <c r="E70" i="6"/>
  <c r="D70" i="6"/>
  <c r="C70" i="6"/>
  <c r="B70" i="6"/>
  <c r="A70" i="6"/>
  <c r="K69" i="6"/>
  <c r="J69" i="6"/>
  <c r="I69" i="6"/>
  <c r="H69" i="6"/>
  <c r="G69" i="6"/>
  <c r="F69" i="6"/>
  <c r="E69" i="6"/>
  <c r="D69" i="6"/>
  <c r="C69" i="6"/>
  <c r="B69" i="6"/>
  <c r="A69" i="6"/>
  <c r="K68" i="6"/>
  <c r="J68" i="6"/>
  <c r="I68" i="6"/>
  <c r="H68" i="6"/>
  <c r="G68" i="6"/>
  <c r="F68" i="6"/>
  <c r="E68" i="6"/>
  <c r="D68" i="6"/>
  <c r="C68" i="6"/>
  <c r="B68" i="6"/>
  <c r="A68" i="6"/>
  <c r="K67" i="6"/>
  <c r="J67" i="6"/>
  <c r="I67" i="6"/>
  <c r="H67" i="6"/>
  <c r="G67" i="6"/>
  <c r="F67" i="6"/>
  <c r="E67" i="6"/>
  <c r="D67" i="6"/>
  <c r="C67" i="6"/>
  <c r="B67" i="6"/>
  <c r="A67" i="6"/>
  <c r="K66" i="6"/>
  <c r="J66" i="6"/>
  <c r="I66" i="6"/>
  <c r="H66" i="6"/>
  <c r="G66" i="6"/>
  <c r="F66" i="6"/>
  <c r="E66" i="6"/>
  <c r="D66" i="6"/>
  <c r="C66" i="6"/>
  <c r="B66" i="6"/>
  <c r="A66" i="6"/>
  <c r="K65" i="6"/>
  <c r="J65" i="6"/>
  <c r="I65" i="6"/>
  <c r="H65" i="6"/>
  <c r="G65" i="6"/>
  <c r="F65" i="6"/>
  <c r="E65" i="6"/>
  <c r="D65" i="6"/>
  <c r="C65" i="6"/>
  <c r="B65" i="6"/>
  <c r="A65" i="6"/>
  <c r="K64" i="6"/>
  <c r="J64" i="6"/>
  <c r="I64" i="6"/>
  <c r="H64" i="6"/>
  <c r="G64" i="6"/>
  <c r="F64" i="6"/>
  <c r="E64" i="6"/>
  <c r="D64" i="6"/>
  <c r="C64" i="6"/>
  <c r="B64" i="6"/>
  <c r="A64" i="6"/>
  <c r="K63" i="6"/>
  <c r="J63" i="6"/>
  <c r="I63" i="6"/>
  <c r="H63" i="6"/>
  <c r="G63" i="6"/>
  <c r="F63" i="6"/>
  <c r="E63" i="6"/>
  <c r="D63" i="6"/>
  <c r="C63" i="6"/>
  <c r="B63" i="6"/>
  <c r="A63" i="6"/>
  <c r="K62" i="6"/>
  <c r="J62" i="6"/>
  <c r="I62" i="6"/>
  <c r="H62" i="6"/>
  <c r="G62" i="6"/>
  <c r="F62" i="6"/>
  <c r="E62" i="6"/>
  <c r="D62" i="6"/>
  <c r="C62" i="6"/>
  <c r="B62" i="6"/>
  <c r="A62" i="6"/>
  <c r="K61" i="6"/>
  <c r="J61" i="6"/>
  <c r="I61" i="6"/>
  <c r="H61" i="6"/>
  <c r="G61" i="6"/>
  <c r="F61" i="6"/>
  <c r="E61" i="6"/>
  <c r="D61" i="6"/>
  <c r="C61" i="6"/>
  <c r="B61" i="6"/>
  <c r="A61" i="6"/>
  <c r="K60" i="6"/>
  <c r="J60" i="6"/>
  <c r="I60" i="6"/>
  <c r="H60" i="6"/>
  <c r="G60" i="6"/>
  <c r="F60" i="6"/>
  <c r="E60" i="6"/>
  <c r="D60" i="6"/>
  <c r="C60" i="6"/>
  <c r="B60" i="6"/>
  <c r="A60" i="6"/>
  <c r="K59" i="6"/>
  <c r="J59" i="6"/>
  <c r="I59" i="6"/>
  <c r="H59" i="6"/>
  <c r="G59" i="6"/>
  <c r="F59" i="6"/>
  <c r="E59" i="6"/>
  <c r="D59" i="6"/>
  <c r="C59" i="6"/>
  <c r="B59" i="6"/>
  <c r="A59" i="6"/>
  <c r="K58" i="6"/>
  <c r="J58" i="6"/>
  <c r="I58" i="6"/>
  <c r="H58" i="6"/>
  <c r="G58" i="6"/>
  <c r="F58" i="6"/>
  <c r="E58" i="6"/>
  <c r="D58" i="6"/>
  <c r="C58" i="6"/>
  <c r="B58" i="6"/>
  <c r="A58" i="6"/>
  <c r="K57" i="6"/>
  <c r="J57" i="6"/>
  <c r="I57" i="6"/>
  <c r="H57" i="6"/>
  <c r="G57" i="6"/>
  <c r="F57" i="6"/>
  <c r="E57" i="6"/>
  <c r="D57" i="6"/>
  <c r="C57" i="6"/>
  <c r="B57" i="6"/>
  <c r="A57" i="6"/>
  <c r="K56" i="6"/>
  <c r="J56" i="6"/>
  <c r="I56" i="6"/>
  <c r="H56" i="6"/>
  <c r="G56" i="6"/>
  <c r="F56" i="6"/>
  <c r="E56" i="6"/>
  <c r="D56" i="6"/>
  <c r="C56" i="6"/>
  <c r="B56" i="6"/>
  <c r="A56" i="6"/>
  <c r="K55" i="6"/>
  <c r="J55" i="6"/>
  <c r="I55" i="6"/>
  <c r="H55" i="6"/>
  <c r="G55" i="6"/>
  <c r="F55" i="6"/>
  <c r="E55" i="6"/>
  <c r="D55" i="6"/>
  <c r="C55" i="6"/>
  <c r="B55" i="6"/>
  <c r="A55" i="6"/>
  <c r="K54" i="6"/>
  <c r="J54" i="6"/>
  <c r="I54" i="6"/>
  <c r="H54" i="6"/>
  <c r="G54" i="6"/>
  <c r="F54" i="6"/>
  <c r="E54" i="6"/>
  <c r="D54" i="6"/>
  <c r="C54" i="6"/>
  <c r="B54" i="6"/>
  <c r="A54" i="6"/>
  <c r="K53" i="6"/>
  <c r="J53" i="6"/>
  <c r="I53" i="6"/>
  <c r="H53" i="6"/>
  <c r="G53" i="6"/>
  <c r="F53" i="6"/>
  <c r="E53" i="6"/>
  <c r="D53" i="6"/>
  <c r="C53" i="6"/>
  <c r="B53" i="6"/>
  <c r="A53" i="6"/>
  <c r="K52" i="6"/>
  <c r="J52" i="6"/>
  <c r="I52" i="6"/>
  <c r="H52" i="6"/>
  <c r="G52" i="6"/>
  <c r="F52" i="6"/>
  <c r="E52" i="6"/>
  <c r="D52" i="6"/>
  <c r="C52" i="6"/>
  <c r="B52" i="6"/>
  <c r="A52" i="6"/>
  <c r="K51" i="6"/>
  <c r="J51" i="6"/>
  <c r="I51" i="6"/>
  <c r="H51" i="6"/>
  <c r="G51" i="6"/>
  <c r="F51" i="6"/>
  <c r="E51" i="6"/>
  <c r="D51" i="6"/>
  <c r="C51" i="6"/>
  <c r="B51" i="6"/>
  <c r="A51" i="6"/>
  <c r="K50" i="6"/>
  <c r="J50" i="6"/>
  <c r="I50" i="6"/>
  <c r="H50" i="6"/>
  <c r="G50" i="6"/>
  <c r="F50" i="6"/>
  <c r="E50" i="6"/>
  <c r="D50" i="6"/>
  <c r="C50" i="6"/>
  <c r="B50" i="6"/>
  <c r="A50" i="6"/>
  <c r="K49" i="6"/>
  <c r="J49" i="6"/>
  <c r="I49" i="6"/>
  <c r="H49" i="6"/>
  <c r="G49" i="6"/>
  <c r="F49" i="6"/>
  <c r="E49" i="6"/>
  <c r="D49" i="6"/>
  <c r="C49" i="6"/>
  <c r="B49" i="6"/>
  <c r="A49" i="6"/>
  <c r="K48" i="6"/>
  <c r="J48" i="6"/>
  <c r="I48" i="6"/>
  <c r="H48" i="6"/>
  <c r="G48" i="6"/>
  <c r="F48" i="6"/>
  <c r="E48" i="6"/>
  <c r="D48" i="6"/>
  <c r="C48" i="6"/>
  <c r="B48" i="6"/>
  <c r="A48" i="6"/>
  <c r="K47" i="6"/>
  <c r="J47" i="6"/>
  <c r="I47" i="6"/>
  <c r="H47" i="6"/>
  <c r="G47" i="6"/>
  <c r="F47" i="6"/>
  <c r="E47" i="6"/>
  <c r="D47" i="6"/>
  <c r="C47" i="6"/>
  <c r="B47" i="6"/>
  <c r="A47" i="6"/>
  <c r="K46" i="6"/>
  <c r="J46" i="6"/>
  <c r="I46" i="6"/>
  <c r="H46" i="6"/>
  <c r="G46" i="6"/>
  <c r="F46" i="6"/>
  <c r="E46" i="6"/>
  <c r="D46" i="6"/>
  <c r="C46" i="6"/>
  <c r="B46" i="6"/>
  <c r="A46" i="6"/>
  <c r="K45" i="6"/>
  <c r="J45" i="6"/>
  <c r="I45" i="6"/>
  <c r="H45" i="6"/>
  <c r="G45" i="6"/>
  <c r="F45" i="6"/>
  <c r="E45" i="6"/>
  <c r="D45" i="6"/>
  <c r="C45" i="6"/>
  <c r="B45" i="6"/>
  <c r="A45" i="6"/>
  <c r="K44" i="6"/>
  <c r="J44" i="6"/>
  <c r="I44" i="6"/>
  <c r="H44" i="6"/>
  <c r="G44" i="6"/>
  <c r="F44" i="6"/>
  <c r="E44" i="6"/>
  <c r="D44" i="6"/>
  <c r="C44" i="6"/>
  <c r="B44" i="6"/>
  <c r="A44" i="6"/>
  <c r="K43" i="6"/>
  <c r="J43" i="6"/>
  <c r="I43" i="6"/>
  <c r="H43" i="6"/>
  <c r="G43" i="6"/>
  <c r="F43" i="6"/>
  <c r="E43" i="6"/>
  <c r="D43" i="6"/>
  <c r="C43" i="6"/>
  <c r="B43" i="6"/>
  <c r="A43" i="6"/>
  <c r="K42" i="6"/>
  <c r="J42" i="6"/>
  <c r="I42" i="6"/>
  <c r="H42" i="6"/>
  <c r="G42" i="6"/>
  <c r="F42" i="6"/>
  <c r="E42" i="6"/>
  <c r="D42" i="6"/>
  <c r="C42" i="6"/>
  <c r="B42" i="6"/>
  <c r="A42" i="6"/>
  <c r="K41" i="6"/>
  <c r="J41" i="6"/>
  <c r="I41" i="6"/>
  <c r="H41" i="6"/>
  <c r="G41" i="6"/>
  <c r="F41" i="6"/>
  <c r="E41" i="6"/>
  <c r="D41" i="6"/>
  <c r="C41" i="6"/>
  <c r="B41" i="6"/>
  <c r="A41" i="6"/>
  <c r="K40" i="6"/>
  <c r="J40" i="6"/>
  <c r="I40" i="6"/>
  <c r="H40" i="6"/>
  <c r="G40" i="6"/>
  <c r="F40" i="6"/>
  <c r="E40" i="6"/>
  <c r="D40" i="6"/>
  <c r="C40" i="6"/>
  <c r="B40" i="6"/>
  <c r="A40" i="6"/>
  <c r="K39" i="6"/>
  <c r="J39" i="6"/>
  <c r="I39" i="6"/>
  <c r="H39" i="6"/>
  <c r="G39" i="6"/>
  <c r="F39" i="6"/>
  <c r="E39" i="6"/>
  <c r="D39" i="6"/>
  <c r="C39" i="6"/>
  <c r="B39" i="6"/>
  <c r="A39" i="6"/>
  <c r="K38" i="6"/>
  <c r="J38" i="6"/>
  <c r="I38" i="6"/>
  <c r="H38" i="6"/>
  <c r="G38" i="6"/>
  <c r="F38" i="6"/>
  <c r="E38" i="6"/>
  <c r="D38" i="6"/>
  <c r="C38" i="6"/>
  <c r="B38" i="6"/>
  <c r="A38" i="6"/>
  <c r="K37" i="6"/>
  <c r="J37" i="6"/>
  <c r="I37" i="6"/>
  <c r="H37" i="6"/>
  <c r="G37" i="6"/>
  <c r="F37" i="6"/>
  <c r="E37" i="6"/>
  <c r="D37" i="6"/>
  <c r="C37" i="6"/>
  <c r="B37" i="6"/>
  <c r="A37" i="6"/>
  <c r="K36" i="6"/>
  <c r="J36" i="6"/>
  <c r="I36" i="6"/>
  <c r="H36" i="6"/>
  <c r="G36" i="6"/>
  <c r="F36" i="6"/>
  <c r="E36" i="6"/>
  <c r="D36" i="6"/>
  <c r="C36" i="6"/>
  <c r="B36" i="6"/>
  <c r="A36" i="6"/>
  <c r="K35" i="6"/>
  <c r="J35" i="6"/>
  <c r="I35" i="6"/>
  <c r="H35" i="6"/>
  <c r="G35" i="6"/>
  <c r="F35" i="6"/>
  <c r="E35" i="6"/>
  <c r="D35" i="6"/>
  <c r="C35" i="6"/>
  <c r="B35" i="6"/>
  <c r="A35" i="6"/>
  <c r="K34" i="6"/>
  <c r="J34" i="6"/>
  <c r="I34" i="6"/>
  <c r="H34" i="6"/>
  <c r="G34" i="6"/>
  <c r="F34" i="6"/>
  <c r="E34" i="6"/>
  <c r="D34" i="6"/>
  <c r="C34" i="6"/>
  <c r="B34" i="6"/>
  <c r="A34" i="6"/>
  <c r="K33" i="6"/>
  <c r="J33" i="6"/>
  <c r="I33" i="6"/>
  <c r="H33" i="6"/>
  <c r="G33" i="6"/>
  <c r="F33" i="6"/>
  <c r="E33" i="6"/>
  <c r="D33" i="6"/>
  <c r="C33" i="6"/>
  <c r="B33" i="6"/>
  <c r="A33" i="6"/>
  <c r="K32" i="6"/>
  <c r="J32" i="6"/>
  <c r="I32" i="6"/>
  <c r="H32" i="6"/>
  <c r="G32" i="6"/>
  <c r="F32" i="6"/>
  <c r="E32" i="6"/>
  <c r="D32" i="6"/>
  <c r="C32" i="6"/>
  <c r="B32" i="6"/>
  <c r="A32" i="6"/>
  <c r="K31" i="6"/>
  <c r="J31" i="6"/>
  <c r="I31" i="6"/>
  <c r="H31" i="6"/>
  <c r="G31" i="6"/>
  <c r="F31" i="6"/>
  <c r="E31" i="6"/>
  <c r="D31" i="6"/>
  <c r="C31" i="6"/>
  <c r="B31" i="6"/>
  <c r="A31" i="6"/>
  <c r="K30" i="6"/>
  <c r="J30" i="6"/>
  <c r="I30" i="6"/>
  <c r="H30" i="6"/>
  <c r="G30" i="6"/>
  <c r="F30" i="6"/>
  <c r="E30" i="6"/>
  <c r="D30" i="6"/>
  <c r="C30" i="6"/>
  <c r="B30" i="6"/>
  <c r="A30" i="6"/>
  <c r="K29" i="6"/>
  <c r="J29" i="6"/>
  <c r="I29" i="6"/>
  <c r="H29" i="6"/>
  <c r="G29" i="6"/>
  <c r="F29" i="6"/>
  <c r="E29" i="6"/>
  <c r="D29" i="6"/>
  <c r="C29" i="6"/>
  <c r="B29" i="6"/>
  <c r="A29" i="6"/>
  <c r="K28" i="6"/>
  <c r="J28" i="6"/>
  <c r="I28" i="6"/>
  <c r="H28" i="6"/>
  <c r="G28" i="6"/>
  <c r="F28" i="6"/>
  <c r="E28" i="6"/>
  <c r="D28" i="6"/>
  <c r="C28" i="6"/>
  <c r="B28" i="6"/>
  <c r="A28" i="6"/>
  <c r="K27" i="6"/>
  <c r="J27" i="6"/>
  <c r="I27" i="6"/>
  <c r="H27" i="6"/>
  <c r="G27" i="6"/>
  <c r="F27" i="6"/>
  <c r="E27" i="6"/>
  <c r="D27" i="6"/>
  <c r="C27" i="6"/>
  <c r="B27" i="6"/>
  <c r="A27" i="6"/>
  <c r="K26" i="6"/>
  <c r="J26" i="6"/>
  <c r="I26" i="6"/>
  <c r="H26" i="6"/>
  <c r="G26" i="6"/>
  <c r="F26" i="6"/>
  <c r="E26" i="6"/>
  <c r="D26" i="6"/>
  <c r="C26" i="6"/>
  <c r="B26" i="6"/>
  <c r="A26" i="6"/>
  <c r="K25" i="6"/>
  <c r="J25" i="6"/>
  <c r="I25" i="6"/>
  <c r="H25" i="6"/>
  <c r="G25" i="6"/>
  <c r="F25" i="6"/>
  <c r="E25" i="6"/>
  <c r="D25" i="6"/>
  <c r="C25" i="6"/>
  <c r="B25" i="6"/>
  <c r="A25" i="6"/>
  <c r="K24" i="6"/>
  <c r="J24" i="6"/>
  <c r="I24" i="6"/>
  <c r="H24" i="6"/>
  <c r="G24" i="6"/>
  <c r="F24" i="6"/>
  <c r="E24" i="6"/>
  <c r="D24" i="6"/>
  <c r="C24" i="6"/>
  <c r="B24" i="6"/>
  <c r="A24" i="6"/>
  <c r="K23" i="6"/>
  <c r="J23" i="6"/>
  <c r="I23" i="6"/>
  <c r="H23" i="6"/>
  <c r="G23" i="6"/>
  <c r="F23" i="6"/>
  <c r="E23" i="6"/>
  <c r="D23" i="6"/>
  <c r="C23" i="6"/>
  <c r="B23" i="6"/>
  <c r="A23" i="6"/>
  <c r="K22" i="6"/>
  <c r="J22" i="6"/>
  <c r="I22" i="6"/>
  <c r="H22" i="6"/>
  <c r="G22" i="6"/>
  <c r="F22" i="6"/>
  <c r="E22" i="6"/>
  <c r="D22" i="6"/>
  <c r="C22" i="6"/>
  <c r="B22" i="6"/>
  <c r="A22" i="6"/>
  <c r="K21" i="6"/>
  <c r="J21" i="6"/>
  <c r="I21" i="6"/>
  <c r="H21" i="6"/>
  <c r="G21" i="6"/>
  <c r="F21" i="6"/>
  <c r="E21" i="6"/>
  <c r="D21" i="6"/>
  <c r="C21" i="6"/>
  <c r="B21" i="6"/>
  <c r="A21" i="6"/>
  <c r="K20" i="6"/>
  <c r="J20" i="6"/>
  <c r="I20" i="6"/>
  <c r="H20" i="6"/>
  <c r="G20" i="6"/>
  <c r="F20" i="6"/>
  <c r="E20" i="6"/>
  <c r="D20" i="6"/>
  <c r="C20" i="6"/>
  <c r="B20" i="6"/>
  <c r="A20" i="6"/>
  <c r="K19" i="6"/>
  <c r="J19" i="6"/>
  <c r="I19" i="6"/>
  <c r="H19" i="6"/>
  <c r="G19" i="6"/>
  <c r="F19" i="6"/>
  <c r="E19" i="6"/>
  <c r="D19" i="6"/>
  <c r="C19" i="6"/>
  <c r="B19" i="6"/>
  <c r="A19" i="6"/>
  <c r="K18" i="6"/>
  <c r="J18" i="6"/>
  <c r="I18" i="6"/>
  <c r="H18" i="6"/>
  <c r="G18" i="6"/>
  <c r="F18" i="6"/>
  <c r="E18" i="6"/>
  <c r="D18" i="6"/>
  <c r="C18" i="6"/>
  <c r="B18" i="6"/>
  <c r="A18" i="6"/>
  <c r="K17" i="6"/>
  <c r="J17" i="6"/>
  <c r="I17" i="6"/>
  <c r="H17" i="6"/>
  <c r="G17" i="6"/>
  <c r="F17" i="6"/>
  <c r="E17" i="6"/>
  <c r="D17" i="6"/>
  <c r="C17" i="6"/>
  <c r="B17" i="6"/>
  <c r="A17" i="6"/>
  <c r="K16" i="6"/>
  <c r="J16" i="6"/>
  <c r="I16" i="6"/>
  <c r="H16" i="6"/>
  <c r="G16" i="6"/>
  <c r="F16" i="6"/>
  <c r="E16" i="6"/>
  <c r="D16" i="6"/>
  <c r="C16" i="6"/>
  <c r="B16" i="6"/>
  <c r="A16" i="6"/>
  <c r="K15" i="6"/>
  <c r="J15" i="6"/>
  <c r="I15" i="6"/>
  <c r="H15" i="6"/>
  <c r="G15" i="6"/>
  <c r="F15" i="6"/>
  <c r="E15" i="6"/>
  <c r="D15" i="6"/>
  <c r="C15" i="6"/>
  <c r="B15" i="6"/>
  <c r="A15" i="6"/>
  <c r="K14" i="6"/>
  <c r="J14" i="6"/>
  <c r="I14" i="6"/>
  <c r="H14" i="6"/>
  <c r="G14" i="6"/>
  <c r="F14" i="6"/>
  <c r="E14" i="6"/>
  <c r="D14" i="6"/>
  <c r="C14" i="6"/>
  <c r="B14" i="6"/>
  <c r="A14" i="6"/>
  <c r="K13" i="6"/>
  <c r="J13" i="6"/>
  <c r="I13" i="6"/>
  <c r="H13" i="6"/>
  <c r="G13" i="6"/>
  <c r="F13" i="6"/>
  <c r="E13" i="6"/>
  <c r="D13" i="6"/>
  <c r="C13" i="6"/>
  <c r="B13" i="6"/>
  <c r="A13" i="6"/>
  <c r="K12" i="6"/>
  <c r="J12" i="6"/>
  <c r="I12" i="6"/>
  <c r="H12" i="6"/>
  <c r="G12" i="6"/>
  <c r="F12" i="6"/>
  <c r="E12" i="6"/>
  <c r="D12" i="6"/>
  <c r="C12" i="6"/>
  <c r="B12" i="6"/>
  <c r="A12" i="6"/>
  <c r="K11" i="6"/>
  <c r="J11" i="6"/>
  <c r="I11" i="6"/>
  <c r="H11" i="6"/>
  <c r="G11" i="6"/>
  <c r="F11" i="6"/>
  <c r="E11" i="6"/>
  <c r="D11" i="6"/>
  <c r="C11" i="6"/>
  <c r="B11" i="6"/>
  <c r="A11" i="6"/>
  <c r="K10" i="6"/>
  <c r="J10" i="6"/>
  <c r="I10" i="6"/>
  <c r="H10" i="6"/>
  <c r="G10" i="6"/>
  <c r="F10" i="6"/>
  <c r="E10" i="6"/>
  <c r="D10" i="6"/>
  <c r="C10" i="6"/>
  <c r="B10" i="6"/>
  <c r="A10" i="6"/>
  <c r="K9" i="6"/>
  <c r="J9" i="6"/>
  <c r="I9" i="6"/>
  <c r="H9" i="6"/>
  <c r="G9" i="6"/>
  <c r="F9" i="6"/>
  <c r="E9" i="6"/>
  <c r="D9" i="6"/>
  <c r="C9" i="6"/>
  <c r="B9" i="6"/>
  <c r="A9" i="6"/>
  <c r="K8" i="6"/>
  <c r="J8" i="6"/>
  <c r="I8" i="6"/>
  <c r="H8" i="6"/>
  <c r="G8" i="6"/>
  <c r="F8" i="6"/>
  <c r="E8" i="6"/>
  <c r="D8" i="6"/>
  <c r="C8" i="6"/>
  <c r="B8" i="6"/>
  <c r="A8" i="6"/>
  <c r="K7" i="6"/>
  <c r="J7" i="6"/>
  <c r="I7" i="6"/>
  <c r="H7" i="6"/>
  <c r="G7" i="6"/>
  <c r="F7" i="6"/>
  <c r="E7" i="6"/>
  <c r="D7" i="6"/>
  <c r="C7" i="6"/>
  <c r="B7" i="6"/>
  <c r="A7" i="6"/>
  <c r="K6" i="6"/>
  <c r="J6" i="6"/>
  <c r="I6" i="6"/>
  <c r="H6" i="6"/>
  <c r="G6" i="6"/>
  <c r="F6" i="6"/>
  <c r="E6" i="6"/>
  <c r="D6" i="6"/>
  <c r="C6" i="6"/>
  <c r="B6" i="6"/>
  <c r="A6" i="6"/>
  <c r="K5" i="6"/>
  <c r="J5" i="6"/>
  <c r="I5" i="6"/>
  <c r="H5" i="6"/>
  <c r="G5" i="6"/>
  <c r="F5" i="6"/>
  <c r="E5" i="6"/>
  <c r="D5" i="6"/>
  <c r="C5" i="6"/>
  <c r="B5" i="6"/>
  <c r="A5" i="6"/>
  <c r="K4" i="6"/>
  <c r="J4" i="6"/>
  <c r="I4" i="6"/>
  <c r="H4" i="6"/>
  <c r="G4" i="6"/>
  <c r="F4" i="6"/>
  <c r="E4" i="6"/>
  <c r="D4" i="6"/>
  <c r="C4" i="6"/>
  <c r="B4" i="6"/>
  <c r="A4" i="6"/>
  <c r="K3" i="6"/>
  <c r="J3" i="6"/>
  <c r="I3" i="6"/>
  <c r="H3" i="6"/>
  <c r="G3" i="6"/>
  <c r="F3" i="6"/>
  <c r="E3" i="6"/>
  <c r="D3" i="6"/>
  <c r="C3" i="6"/>
  <c r="B3" i="6"/>
  <c r="A3" i="6"/>
  <c r="K2" i="6"/>
  <c r="J2" i="6"/>
  <c r="I2" i="6"/>
  <c r="H2" i="6"/>
  <c r="G2" i="6"/>
  <c r="F2" i="6"/>
  <c r="E2" i="6"/>
  <c r="D2" i="6"/>
  <c r="C2" i="6"/>
  <c r="B2" i="6"/>
  <c r="A2" i="6"/>
  <c r="K1" i="6"/>
  <c r="J1" i="6"/>
  <c r="I1" i="6"/>
  <c r="H1" i="6"/>
  <c r="G1" i="6"/>
  <c r="F1" i="6"/>
  <c r="E1" i="6"/>
  <c r="D1" i="6"/>
  <c r="C1" i="6"/>
  <c r="B1" i="6"/>
  <c r="A1" i="6"/>
  <c r="B201" i="24"/>
  <c r="A201" i="24"/>
  <c r="B200" i="24"/>
  <c r="A200" i="24"/>
  <c r="B199" i="24"/>
  <c r="A199" i="24"/>
  <c r="B198" i="24"/>
  <c r="A198" i="24"/>
  <c r="B197" i="24"/>
  <c r="A197" i="24"/>
  <c r="B196" i="24"/>
  <c r="A196" i="24"/>
  <c r="B195" i="24"/>
  <c r="A195" i="24"/>
  <c r="B194" i="24"/>
  <c r="A194" i="24"/>
  <c r="B193" i="24"/>
  <c r="A193" i="24"/>
  <c r="B192" i="24"/>
  <c r="A192" i="24"/>
  <c r="B191" i="24"/>
  <c r="A191" i="24"/>
  <c r="B190" i="24"/>
  <c r="A190" i="24"/>
  <c r="B189" i="24"/>
  <c r="A189" i="24"/>
  <c r="B188" i="24"/>
  <c r="A188" i="24"/>
  <c r="B187" i="24"/>
  <c r="A187" i="24"/>
  <c r="B186" i="24"/>
  <c r="A186" i="24"/>
  <c r="B185" i="24"/>
  <c r="A185" i="24"/>
  <c r="B184" i="24"/>
  <c r="A184" i="24"/>
  <c r="B183" i="24"/>
  <c r="A183" i="24"/>
  <c r="B182" i="24"/>
  <c r="A182" i="24"/>
  <c r="B181" i="24"/>
  <c r="A181" i="24"/>
  <c r="B180" i="24"/>
  <c r="A180" i="24"/>
  <c r="B179" i="24"/>
  <c r="A179" i="24"/>
  <c r="B178" i="24"/>
  <c r="A178" i="24"/>
  <c r="B177" i="24"/>
  <c r="A177" i="24"/>
  <c r="B176" i="24"/>
  <c r="A176" i="24"/>
  <c r="B175" i="24"/>
  <c r="A175" i="24"/>
  <c r="B174" i="24"/>
  <c r="A174" i="24"/>
  <c r="B173" i="24"/>
  <c r="A173" i="24"/>
  <c r="B172" i="24"/>
  <c r="A172" i="24"/>
  <c r="B171" i="24"/>
  <c r="A171" i="24"/>
  <c r="B170" i="24"/>
  <c r="A170" i="24"/>
  <c r="B169" i="24"/>
  <c r="A169" i="24"/>
  <c r="B168" i="24"/>
  <c r="A168" i="24"/>
  <c r="B167" i="24"/>
  <c r="A167" i="24"/>
  <c r="B166" i="24"/>
  <c r="A166" i="24"/>
  <c r="B165" i="24"/>
  <c r="A165" i="24"/>
  <c r="B164" i="24"/>
  <c r="A164" i="24"/>
  <c r="B163" i="24"/>
  <c r="A163" i="24"/>
  <c r="B162" i="24"/>
  <c r="A162" i="24"/>
  <c r="B161" i="24"/>
  <c r="A161" i="24"/>
  <c r="B160" i="24"/>
  <c r="A160" i="24"/>
  <c r="B159" i="24"/>
  <c r="A159" i="24"/>
  <c r="B158" i="24"/>
  <c r="A158" i="24"/>
  <c r="B157" i="24"/>
  <c r="A157" i="24"/>
  <c r="B156" i="24"/>
  <c r="A156" i="24"/>
  <c r="B155" i="24"/>
  <c r="A155" i="24"/>
  <c r="B154" i="24"/>
  <c r="A154" i="24"/>
  <c r="B153" i="24"/>
  <c r="A153" i="24"/>
  <c r="B152" i="24"/>
  <c r="A152" i="24"/>
  <c r="B151" i="24"/>
  <c r="A151" i="24"/>
  <c r="B150" i="24"/>
  <c r="A150" i="24"/>
  <c r="B149" i="24"/>
  <c r="A149" i="24"/>
  <c r="B148" i="24"/>
  <c r="A148" i="24"/>
  <c r="B147" i="24"/>
  <c r="A147" i="24"/>
  <c r="B146" i="24"/>
  <c r="A146" i="24"/>
  <c r="B145" i="24"/>
  <c r="A145" i="24"/>
  <c r="B144" i="24"/>
  <c r="A144" i="24"/>
  <c r="B143" i="24"/>
  <c r="A143" i="24"/>
  <c r="B142" i="24"/>
  <c r="A142" i="24"/>
  <c r="B141" i="24"/>
  <c r="A141" i="24"/>
  <c r="B140" i="24"/>
  <c r="A140" i="24"/>
  <c r="B139" i="24"/>
  <c r="A139" i="24"/>
  <c r="B138" i="24"/>
  <c r="A138" i="24"/>
  <c r="B137" i="24"/>
  <c r="A137" i="24"/>
  <c r="B136" i="24"/>
  <c r="A136" i="24"/>
  <c r="B135" i="24"/>
  <c r="A135" i="24"/>
  <c r="B134" i="24"/>
  <c r="A134" i="24"/>
  <c r="B133" i="24"/>
  <c r="A133" i="24"/>
  <c r="B132" i="24"/>
  <c r="A132" i="24"/>
  <c r="B131" i="24"/>
  <c r="A131" i="24"/>
  <c r="B130" i="24"/>
  <c r="A130" i="24"/>
  <c r="B129" i="24"/>
  <c r="A129" i="24"/>
  <c r="B128" i="24"/>
  <c r="A128" i="24"/>
  <c r="B127" i="24"/>
  <c r="A127" i="24"/>
  <c r="B126" i="24"/>
  <c r="A126" i="24"/>
  <c r="B125" i="24"/>
  <c r="A125" i="24"/>
  <c r="B124" i="24"/>
  <c r="A124" i="24"/>
  <c r="B123" i="24"/>
  <c r="A123" i="24"/>
  <c r="B122" i="24"/>
  <c r="A122" i="24"/>
  <c r="B121" i="24"/>
  <c r="A121" i="24"/>
  <c r="B120" i="24"/>
  <c r="A120" i="24"/>
  <c r="B119" i="24"/>
  <c r="A119" i="24"/>
  <c r="B118" i="24"/>
  <c r="A118" i="24"/>
  <c r="B117" i="24"/>
  <c r="A117" i="24"/>
  <c r="B116" i="24"/>
  <c r="A116" i="24"/>
  <c r="B115" i="24"/>
  <c r="A115" i="24"/>
  <c r="B114" i="24"/>
  <c r="A114" i="24"/>
  <c r="B113" i="24"/>
  <c r="A113" i="24"/>
  <c r="B112" i="24"/>
  <c r="A112" i="24"/>
  <c r="B111" i="24"/>
  <c r="A111" i="24"/>
  <c r="B110" i="24"/>
  <c r="A110" i="24"/>
  <c r="B109" i="24"/>
  <c r="A109" i="24"/>
  <c r="B108" i="24"/>
  <c r="A108" i="24"/>
  <c r="B107" i="24"/>
  <c r="A107" i="24"/>
  <c r="B106" i="24"/>
  <c r="A106" i="24"/>
  <c r="B105" i="24"/>
  <c r="A105" i="24"/>
  <c r="B104" i="24"/>
  <c r="A104" i="24"/>
  <c r="B103" i="24"/>
  <c r="A103" i="24"/>
  <c r="B102" i="24"/>
  <c r="A102" i="24"/>
  <c r="B101" i="24"/>
  <c r="A101" i="24"/>
  <c r="B100" i="24"/>
  <c r="A100" i="24"/>
  <c r="B99" i="24"/>
  <c r="A99" i="24"/>
  <c r="B98" i="24"/>
  <c r="A98" i="24"/>
  <c r="B97" i="24"/>
  <c r="A97" i="24"/>
  <c r="B96" i="24"/>
  <c r="A96" i="24"/>
  <c r="B95" i="24"/>
  <c r="A95" i="24"/>
  <c r="B94" i="24"/>
  <c r="A94" i="24"/>
  <c r="B93" i="24"/>
  <c r="A93" i="24"/>
  <c r="B92" i="24"/>
  <c r="A92" i="24"/>
  <c r="B91" i="24"/>
  <c r="A91" i="24"/>
  <c r="B90" i="24"/>
  <c r="A90" i="24"/>
  <c r="B89" i="24"/>
  <c r="A89" i="24"/>
  <c r="B88" i="24"/>
  <c r="A88" i="24"/>
  <c r="B87" i="24"/>
  <c r="A87" i="24"/>
  <c r="B86" i="24"/>
  <c r="A86" i="24"/>
  <c r="B85" i="24"/>
  <c r="A85" i="24"/>
  <c r="B84" i="24"/>
  <c r="A84" i="24"/>
  <c r="B83" i="24"/>
  <c r="A83" i="24"/>
  <c r="B82" i="24"/>
  <c r="A82" i="24"/>
  <c r="B81" i="24"/>
  <c r="A81" i="24"/>
  <c r="B80" i="24"/>
  <c r="A80" i="24"/>
  <c r="B79" i="24"/>
  <c r="A79" i="24"/>
  <c r="B78" i="24"/>
  <c r="A78" i="24"/>
  <c r="B77" i="24"/>
  <c r="A77" i="24"/>
  <c r="B76" i="24"/>
  <c r="A76" i="24"/>
  <c r="B75" i="24"/>
  <c r="A75" i="24"/>
  <c r="B74" i="24"/>
  <c r="A74" i="24"/>
  <c r="B73" i="24"/>
  <c r="A73" i="24"/>
  <c r="B72" i="24"/>
  <c r="A72" i="24"/>
  <c r="B71" i="24"/>
  <c r="A71" i="24"/>
  <c r="B70" i="24"/>
  <c r="A70" i="24"/>
  <c r="B69" i="24"/>
  <c r="A69" i="24"/>
  <c r="B68" i="24"/>
  <c r="A68" i="24"/>
  <c r="B67" i="24"/>
  <c r="A67" i="24"/>
  <c r="B66" i="24"/>
  <c r="A66" i="24"/>
  <c r="B65" i="24"/>
  <c r="A65" i="24"/>
  <c r="B64" i="24"/>
  <c r="A64" i="24"/>
  <c r="B63" i="24"/>
  <c r="A63" i="24"/>
  <c r="B62" i="24"/>
  <c r="A62" i="24"/>
  <c r="B61" i="24"/>
  <c r="A61" i="24"/>
  <c r="B60" i="24"/>
  <c r="A60" i="24"/>
  <c r="B59" i="24"/>
  <c r="A59" i="24"/>
  <c r="B58" i="24"/>
  <c r="A58" i="24"/>
  <c r="B57" i="24"/>
  <c r="A57" i="24"/>
  <c r="B56" i="24"/>
  <c r="A56" i="24"/>
  <c r="B55" i="24"/>
  <c r="A55" i="24"/>
  <c r="B54" i="24"/>
  <c r="A54" i="24"/>
  <c r="B53" i="24"/>
  <c r="A53" i="24"/>
  <c r="B52" i="24"/>
  <c r="A52" i="24"/>
  <c r="B51" i="24"/>
  <c r="A51" i="24"/>
  <c r="B50" i="24"/>
  <c r="A50" i="24"/>
  <c r="B49" i="24"/>
  <c r="A49" i="24"/>
  <c r="B48" i="24"/>
  <c r="A48" i="24"/>
  <c r="B47" i="24"/>
  <c r="A47" i="24"/>
  <c r="B46" i="24"/>
  <c r="A46" i="24"/>
  <c r="B45" i="24"/>
  <c r="A45" i="24"/>
  <c r="B44" i="24"/>
  <c r="A44" i="24"/>
  <c r="B43" i="24"/>
  <c r="A43" i="24"/>
  <c r="B42" i="24"/>
  <c r="A42" i="24"/>
  <c r="B41" i="24"/>
  <c r="A41" i="24"/>
  <c r="B40" i="24"/>
  <c r="A40" i="24"/>
  <c r="B39" i="24"/>
  <c r="A39" i="24"/>
  <c r="B38" i="24"/>
  <c r="A38" i="24"/>
  <c r="B37" i="24"/>
  <c r="A37" i="24"/>
  <c r="B36" i="24"/>
  <c r="A36" i="24"/>
  <c r="B35" i="24"/>
  <c r="A35" i="24"/>
  <c r="B34" i="24"/>
  <c r="A34" i="24"/>
  <c r="B33" i="24"/>
  <c r="A33" i="24"/>
  <c r="B32" i="24"/>
  <c r="A32" i="24"/>
  <c r="B31" i="24"/>
  <c r="A31" i="24"/>
  <c r="B30" i="24"/>
  <c r="A30" i="24"/>
  <c r="B29" i="24"/>
  <c r="A29" i="24"/>
  <c r="B28" i="24"/>
  <c r="A28" i="24"/>
  <c r="B27" i="24"/>
  <c r="A27" i="24"/>
  <c r="B26" i="24"/>
  <c r="A26" i="24"/>
  <c r="B25" i="24"/>
  <c r="A25" i="24"/>
  <c r="B24" i="24"/>
  <c r="A24" i="24"/>
  <c r="B23" i="24"/>
  <c r="A23" i="24"/>
  <c r="B22" i="24"/>
  <c r="A22" i="24"/>
  <c r="B21" i="24"/>
  <c r="A21" i="24"/>
  <c r="B20" i="24"/>
  <c r="A20" i="24"/>
  <c r="B19" i="24"/>
  <c r="A19" i="24"/>
  <c r="B18" i="24"/>
  <c r="A18" i="24"/>
  <c r="B17" i="24"/>
  <c r="A17" i="24"/>
  <c r="B16" i="24"/>
  <c r="A16" i="24"/>
  <c r="B15" i="24"/>
  <c r="A15" i="24"/>
  <c r="B14" i="24"/>
  <c r="A14" i="24"/>
  <c r="B13" i="24"/>
  <c r="A13" i="24"/>
  <c r="B12" i="24"/>
  <c r="A12" i="24"/>
  <c r="B11" i="24"/>
  <c r="A11" i="24"/>
  <c r="B10" i="24"/>
  <c r="A10" i="24"/>
  <c r="B9" i="24"/>
  <c r="A9" i="24"/>
  <c r="B8" i="24"/>
  <c r="A8" i="24"/>
  <c r="B7" i="24"/>
  <c r="A7" i="24"/>
  <c r="B6" i="24"/>
  <c r="A6" i="24"/>
  <c r="B5" i="24"/>
  <c r="A5" i="24"/>
  <c r="B4" i="24"/>
  <c r="A4" i="24"/>
  <c r="B3" i="24"/>
  <c r="A3" i="24"/>
  <c r="B2" i="24"/>
  <c r="A2" i="24"/>
  <c r="B52" i="16"/>
  <c r="A52" i="16"/>
  <c r="B51" i="16"/>
  <c r="A51" i="16"/>
  <c r="B50" i="16"/>
  <c r="A50" i="16"/>
  <c r="B49" i="16"/>
  <c r="A49" i="16"/>
  <c r="B48" i="16"/>
  <c r="A48" i="16"/>
  <c r="B47" i="16"/>
  <c r="A47" i="16"/>
  <c r="B46" i="16"/>
  <c r="A46" i="16"/>
  <c r="B45" i="16"/>
  <c r="A45" i="16"/>
  <c r="B44" i="16"/>
  <c r="A44" i="16"/>
  <c r="B43" i="16"/>
  <c r="A43" i="16"/>
  <c r="B42" i="16"/>
  <c r="A42" i="16"/>
  <c r="B41" i="16"/>
  <c r="A41" i="16"/>
  <c r="B40" i="16"/>
  <c r="A40" i="16"/>
  <c r="B39" i="16"/>
  <c r="A39" i="16"/>
  <c r="B38" i="16"/>
  <c r="A38" i="16"/>
  <c r="B37" i="16"/>
  <c r="A37" i="16"/>
  <c r="B36" i="16"/>
  <c r="A36" i="16"/>
  <c r="B35" i="16"/>
  <c r="A35" i="16"/>
  <c r="B34" i="16"/>
  <c r="A34" i="16"/>
  <c r="B33" i="16"/>
  <c r="A33" i="16"/>
  <c r="B32" i="16"/>
  <c r="A32" i="16"/>
  <c r="B31" i="16"/>
  <c r="A31" i="16"/>
  <c r="B30" i="16"/>
  <c r="A30" i="16"/>
  <c r="B29" i="16"/>
  <c r="A29" i="16"/>
  <c r="B28" i="16"/>
  <c r="A28" i="16"/>
  <c r="B27" i="16"/>
  <c r="A27" i="16"/>
  <c r="B26" i="16"/>
  <c r="A26" i="16"/>
  <c r="B25" i="16"/>
  <c r="A25" i="16"/>
  <c r="B24" i="16"/>
  <c r="A24" i="16"/>
  <c r="B23" i="16"/>
  <c r="A23" i="16"/>
  <c r="B22" i="16"/>
  <c r="A22" i="16"/>
  <c r="B21" i="16"/>
  <c r="A21" i="16"/>
  <c r="B20" i="16"/>
  <c r="A20" i="16"/>
  <c r="B19" i="16"/>
  <c r="A19" i="16"/>
  <c r="B18" i="16"/>
  <c r="A18" i="16"/>
  <c r="B17" i="16"/>
  <c r="A17" i="16"/>
  <c r="B16" i="16"/>
  <c r="A16" i="16"/>
  <c r="B15" i="16"/>
  <c r="A15" i="16"/>
  <c r="B14" i="16"/>
  <c r="A14" i="16"/>
  <c r="B13" i="16"/>
  <c r="A13" i="16"/>
  <c r="B12" i="16"/>
  <c r="A12" i="16"/>
  <c r="B11" i="16"/>
  <c r="A11" i="16"/>
  <c r="B10" i="16"/>
  <c r="A10" i="16"/>
  <c r="B9" i="16"/>
  <c r="A9" i="16"/>
  <c r="B8" i="16"/>
  <c r="A8" i="16"/>
  <c r="B7" i="16"/>
  <c r="A7" i="16"/>
  <c r="B6" i="16"/>
  <c r="A6" i="16"/>
  <c r="B5" i="16"/>
  <c r="A5" i="16"/>
  <c r="B4" i="16"/>
  <c r="A4" i="16"/>
  <c r="B3" i="16"/>
  <c r="A3" i="16"/>
  <c r="B2" i="16"/>
  <c r="A2" i="16"/>
  <c r="B103" i="5"/>
  <c r="A103" i="5"/>
  <c r="B102" i="5"/>
  <c r="A102" i="5"/>
  <c r="B101" i="5"/>
  <c r="A101" i="5"/>
  <c r="B100" i="5"/>
  <c r="A100" i="5"/>
  <c r="B99" i="5"/>
  <c r="A99" i="5"/>
  <c r="B98" i="5"/>
  <c r="A98" i="5"/>
  <c r="B97" i="5"/>
  <c r="A97" i="5"/>
  <c r="B96" i="5"/>
  <c r="A96" i="5"/>
  <c r="B95" i="5"/>
  <c r="A95" i="5"/>
  <c r="B94" i="5"/>
  <c r="A94" i="5"/>
  <c r="B93" i="5"/>
  <c r="A93" i="5"/>
  <c r="B92" i="5"/>
  <c r="A92" i="5"/>
  <c r="B91" i="5"/>
  <c r="A91" i="5"/>
  <c r="B90" i="5"/>
  <c r="A90" i="5"/>
  <c r="B89" i="5"/>
  <c r="A89" i="5"/>
  <c r="B88" i="5"/>
  <c r="A88" i="5"/>
  <c r="B87" i="5"/>
  <c r="A87" i="5"/>
  <c r="B86" i="5"/>
  <c r="A86" i="5"/>
  <c r="B85" i="5"/>
  <c r="A85" i="5"/>
  <c r="B84" i="5"/>
  <c r="A84" i="5"/>
  <c r="B83" i="5"/>
  <c r="A83" i="5"/>
  <c r="B82" i="5"/>
  <c r="A82" i="5"/>
  <c r="B81" i="5"/>
  <c r="A81" i="5"/>
  <c r="B80" i="5"/>
  <c r="A80" i="5"/>
  <c r="B79" i="5"/>
  <c r="A79" i="5"/>
  <c r="B78" i="5"/>
  <c r="A78" i="5"/>
  <c r="B77" i="5"/>
  <c r="A77" i="5"/>
  <c r="B76" i="5"/>
  <c r="A76" i="5"/>
  <c r="B75" i="5"/>
  <c r="A75" i="5"/>
  <c r="B74" i="5"/>
  <c r="A74" i="5"/>
  <c r="B73" i="5"/>
  <c r="A73" i="5"/>
  <c r="B72" i="5"/>
  <c r="A72" i="5"/>
  <c r="B71" i="5"/>
  <c r="A71" i="5"/>
  <c r="B70" i="5"/>
  <c r="A70" i="5"/>
  <c r="B69" i="5"/>
  <c r="A69" i="5"/>
  <c r="B68" i="5"/>
  <c r="A68" i="5"/>
  <c r="B67" i="5"/>
  <c r="A67" i="5"/>
  <c r="B66" i="5"/>
  <c r="A66" i="5"/>
  <c r="B65" i="5"/>
  <c r="A65" i="5"/>
  <c r="B64" i="5"/>
  <c r="A64" i="5"/>
  <c r="B63" i="5"/>
  <c r="A63" i="5"/>
  <c r="B62" i="5"/>
  <c r="A62" i="5"/>
  <c r="B61" i="5"/>
  <c r="A61" i="5"/>
  <c r="B60" i="5"/>
  <c r="A60" i="5"/>
  <c r="B59" i="5"/>
  <c r="A59" i="5"/>
  <c r="B58" i="5"/>
  <c r="A58" i="5"/>
  <c r="B57" i="5"/>
  <c r="A57" i="5"/>
  <c r="B56" i="5"/>
  <c r="A56" i="5"/>
  <c r="B55" i="5"/>
  <c r="A55" i="5"/>
  <c r="B54" i="5"/>
  <c r="A54" i="5"/>
  <c r="B53" i="5"/>
  <c r="A53" i="5"/>
  <c r="B52" i="5"/>
  <c r="A52" i="5"/>
  <c r="B51" i="5"/>
  <c r="A51" i="5"/>
  <c r="B50" i="5"/>
  <c r="A50" i="5"/>
  <c r="B49" i="5"/>
  <c r="A49" i="5"/>
  <c r="B48" i="5"/>
  <c r="A48" i="5"/>
  <c r="B47" i="5"/>
  <c r="A47" i="5"/>
  <c r="B46" i="5"/>
  <c r="A46" i="5"/>
  <c r="B45" i="5"/>
  <c r="A45" i="5"/>
  <c r="B44" i="5"/>
  <c r="A44" i="5"/>
  <c r="B43" i="5"/>
  <c r="A43" i="5"/>
  <c r="B42" i="5"/>
  <c r="A42" i="5"/>
  <c r="B41" i="5"/>
  <c r="A41" i="5"/>
  <c r="B40" i="5"/>
  <c r="A40" i="5"/>
  <c r="B39" i="5"/>
  <c r="A39" i="5"/>
  <c r="B38" i="5"/>
  <c r="A38" i="5"/>
  <c r="B37" i="5"/>
  <c r="A37" i="5"/>
  <c r="B36" i="5"/>
  <c r="A36" i="5"/>
  <c r="B35" i="5"/>
  <c r="A35" i="5"/>
  <c r="B34" i="5"/>
  <c r="A34" i="5"/>
  <c r="B33" i="5"/>
  <c r="A33" i="5"/>
  <c r="B32" i="5"/>
  <c r="A32" i="5"/>
  <c r="B31" i="5"/>
  <c r="A31" i="5"/>
  <c r="B30" i="5"/>
  <c r="A30" i="5"/>
  <c r="B29" i="5"/>
  <c r="A29" i="5"/>
  <c r="B28" i="5"/>
  <c r="A28" i="5"/>
  <c r="B27" i="5"/>
  <c r="A27" i="5"/>
  <c r="B26" i="5"/>
  <c r="A26" i="5"/>
  <c r="B25" i="5"/>
  <c r="A25" i="5"/>
  <c r="B24" i="5"/>
  <c r="A24" i="5"/>
  <c r="B23" i="5"/>
  <c r="A23" i="5"/>
  <c r="B22" i="5"/>
  <c r="A22" i="5"/>
  <c r="B21" i="5"/>
  <c r="A21" i="5"/>
  <c r="B20" i="5"/>
  <c r="A20" i="5"/>
  <c r="B19" i="5"/>
  <c r="A19" i="5"/>
  <c r="B18" i="5"/>
  <c r="A18" i="5"/>
  <c r="B17" i="5"/>
  <c r="A17" i="5"/>
  <c r="B16" i="5"/>
  <c r="A16" i="5"/>
  <c r="B15" i="5"/>
  <c r="A15" i="5"/>
  <c r="B14" i="5"/>
  <c r="A14" i="5"/>
  <c r="B13" i="5"/>
  <c r="A13" i="5"/>
  <c r="B12" i="5"/>
  <c r="A12" i="5"/>
  <c r="B11" i="5"/>
  <c r="A11" i="5"/>
  <c r="B10" i="5"/>
  <c r="A10" i="5"/>
  <c r="B9" i="5"/>
  <c r="A9" i="5"/>
  <c r="B8" i="5"/>
  <c r="A8" i="5"/>
  <c r="B7" i="5"/>
  <c r="A7" i="5"/>
  <c r="B6" i="5"/>
  <c r="A6" i="5"/>
  <c r="B5" i="5"/>
  <c r="A5" i="5"/>
  <c r="B4" i="5"/>
  <c r="A4" i="5"/>
  <c r="B3" i="5"/>
  <c r="A3" i="5"/>
  <c r="B2" i="5"/>
  <c r="A2" i="5"/>
  <c r="B101" i="9"/>
  <c r="A101" i="9"/>
  <c r="B100" i="9"/>
  <c r="A100" i="9"/>
  <c r="B99" i="9"/>
  <c r="A99" i="9"/>
  <c r="B98" i="9"/>
  <c r="A98" i="9"/>
  <c r="B97" i="9"/>
  <c r="A97" i="9"/>
  <c r="B96" i="9"/>
  <c r="A96" i="9"/>
  <c r="B95" i="9"/>
  <c r="A95" i="9"/>
  <c r="B94" i="9"/>
  <c r="A94" i="9"/>
  <c r="B93" i="9"/>
  <c r="A93" i="9"/>
  <c r="B92" i="9"/>
  <c r="A92" i="9"/>
  <c r="B91" i="9"/>
  <c r="A91" i="9"/>
  <c r="B90" i="9"/>
  <c r="A90" i="9"/>
  <c r="B89" i="9"/>
  <c r="A89" i="9"/>
  <c r="B88" i="9"/>
  <c r="A88" i="9"/>
  <c r="B87" i="9"/>
  <c r="A87" i="9"/>
  <c r="B86" i="9"/>
  <c r="A86" i="9"/>
  <c r="B85" i="9"/>
  <c r="A85" i="9"/>
  <c r="B84" i="9"/>
  <c r="A84" i="9"/>
  <c r="B83" i="9"/>
  <c r="A83" i="9"/>
  <c r="B82" i="9"/>
  <c r="A82" i="9"/>
  <c r="B81" i="9"/>
  <c r="A81" i="9"/>
  <c r="B80" i="9"/>
  <c r="A80" i="9"/>
  <c r="B79" i="9"/>
  <c r="A79" i="9"/>
  <c r="B78" i="9"/>
  <c r="A78" i="9"/>
  <c r="B77" i="9"/>
  <c r="A77" i="9"/>
  <c r="B76" i="9"/>
  <c r="A76" i="9"/>
  <c r="B75" i="9"/>
  <c r="A75" i="9"/>
  <c r="B74" i="9"/>
  <c r="A74" i="9"/>
  <c r="B73" i="9"/>
  <c r="A73" i="9"/>
  <c r="B72" i="9"/>
  <c r="A72" i="9"/>
  <c r="B71" i="9"/>
  <c r="A71" i="9"/>
  <c r="B70" i="9"/>
  <c r="A70" i="9"/>
  <c r="B69" i="9"/>
  <c r="A69" i="9"/>
  <c r="B68" i="9"/>
  <c r="A68" i="9"/>
  <c r="B67" i="9"/>
  <c r="A67" i="9"/>
  <c r="B66" i="9"/>
  <c r="A66" i="9"/>
  <c r="B65" i="9"/>
  <c r="A65" i="9"/>
  <c r="B64" i="9"/>
  <c r="A64" i="9"/>
  <c r="B63" i="9"/>
  <c r="A63" i="9"/>
  <c r="B62" i="9"/>
  <c r="A62" i="9"/>
  <c r="B61" i="9"/>
  <c r="A61" i="9"/>
  <c r="B60" i="9"/>
  <c r="A60" i="9"/>
  <c r="B59" i="9"/>
  <c r="A59" i="9"/>
  <c r="B58" i="9"/>
  <c r="A58" i="9"/>
  <c r="B57" i="9"/>
  <c r="A57" i="9"/>
  <c r="B56" i="9"/>
  <c r="A56" i="9"/>
  <c r="B55" i="9"/>
  <c r="A55" i="9"/>
  <c r="B54" i="9"/>
  <c r="A54" i="9"/>
  <c r="B53" i="9"/>
  <c r="A53" i="9"/>
  <c r="B52" i="9"/>
  <c r="A52" i="9"/>
  <c r="B51" i="9"/>
  <c r="A51" i="9"/>
  <c r="B50" i="9"/>
  <c r="A50" i="9"/>
  <c r="B49" i="9"/>
  <c r="A49" i="9"/>
  <c r="B48" i="9"/>
  <c r="A48" i="9"/>
  <c r="B47" i="9"/>
  <c r="A47" i="9"/>
  <c r="B46" i="9"/>
  <c r="A46" i="9"/>
  <c r="B45" i="9"/>
  <c r="A45" i="9"/>
  <c r="B44" i="9"/>
  <c r="A44" i="9"/>
  <c r="B43" i="9"/>
  <c r="A43" i="9"/>
  <c r="B42" i="9"/>
  <c r="A42" i="9"/>
  <c r="B41" i="9"/>
  <c r="A41" i="9"/>
  <c r="B40" i="9"/>
  <c r="A40" i="9"/>
  <c r="B39" i="9"/>
  <c r="A39" i="9"/>
  <c r="B38" i="9"/>
  <c r="A38" i="9"/>
  <c r="B37" i="9"/>
  <c r="A37" i="9"/>
  <c r="B36" i="9"/>
  <c r="A36" i="9"/>
  <c r="B35" i="9"/>
  <c r="A35" i="9"/>
  <c r="B34" i="9"/>
  <c r="A34" i="9"/>
  <c r="B33" i="9"/>
  <c r="A33" i="9"/>
  <c r="B32" i="9"/>
  <c r="A32" i="9"/>
  <c r="B31" i="9"/>
  <c r="A31" i="9"/>
  <c r="B30" i="9"/>
  <c r="A30" i="9"/>
  <c r="B29" i="9"/>
  <c r="A29" i="9"/>
  <c r="B28" i="9"/>
  <c r="A28" i="9"/>
  <c r="B27" i="9"/>
  <c r="A27" i="9"/>
  <c r="B26" i="9"/>
  <c r="A26" i="9"/>
  <c r="B25" i="9"/>
  <c r="A25" i="9"/>
  <c r="B24" i="9"/>
  <c r="A24" i="9"/>
  <c r="B23" i="9"/>
  <c r="A23" i="9"/>
  <c r="B22" i="9"/>
  <c r="A22" i="9"/>
  <c r="B21" i="9"/>
  <c r="A21" i="9"/>
  <c r="B20" i="9"/>
  <c r="A20" i="9"/>
  <c r="B19" i="9"/>
  <c r="A19" i="9"/>
  <c r="B18" i="9"/>
  <c r="A18" i="9"/>
  <c r="B17" i="9"/>
  <c r="A17" i="9"/>
  <c r="B16" i="9"/>
  <c r="A16" i="9"/>
  <c r="B15" i="9"/>
  <c r="A15" i="9"/>
  <c r="B14" i="9"/>
  <c r="A14" i="9"/>
  <c r="B13" i="9"/>
  <c r="A13" i="9"/>
  <c r="B12" i="9"/>
  <c r="A12" i="9"/>
  <c r="B11" i="9"/>
  <c r="A11" i="9"/>
  <c r="B10" i="9"/>
  <c r="A10" i="9"/>
  <c r="B9" i="9"/>
  <c r="A9" i="9"/>
  <c r="B8" i="9"/>
  <c r="A8" i="9"/>
  <c r="B7" i="9"/>
  <c r="A7" i="9"/>
  <c r="B6" i="9"/>
  <c r="A6" i="9"/>
  <c r="B5" i="9"/>
  <c r="A5" i="9"/>
  <c r="B4" i="9"/>
  <c r="A4" i="9"/>
  <c r="B3" i="9"/>
  <c r="A3" i="9"/>
  <c r="B2" i="9"/>
  <c r="A2" i="9"/>
  <c r="B151" i="4"/>
  <c r="A151" i="4"/>
  <c r="B150" i="4"/>
  <c r="A150" i="4"/>
  <c r="B149" i="4"/>
  <c r="A149" i="4"/>
  <c r="B148" i="4"/>
  <c r="A148" i="4"/>
  <c r="B147" i="4"/>
  <c r="A147" i="4"/>
  <c r="B146" i="4"/>
  <c r="A146" i="4"/>
  <c r="B145" i="4"/>
  <c r="A145" i="4"/>
  <c r="B144" i="4"/>
  <c r="A144" i="4"/>
  <c r="B143" i="4"/>
  <c r="A143" i="4"/>
  <c r="B142" i="4"/>
  <c r="A142" i="4"/>
  <c r="B141" i="4"/>
  <c r="A141" i="4"/>
  <c r="B140" i="4"/>
  <c r="A140" i="4"/>
  <c r="B139" i="4"/>
  <c r="A139" i="4"/>
  <c r="B138" i="4"/>
  <c r="A138" i="4"/>
  <c r="B137" i="4"/>
  <c r="A137" i="4"/>
  <c r="B136" i="4"/>
  <c r="A136" i="4"/>
  <c r="B135" i="4"/>
  <c r="A135" i="4"/>
  <c r="B134" i="4"/>
  <c r="A134" i="4"/>
  <c r="B133" i="4"/>
  <c r="A133" i="4"/>
  <c r="B132" i="4"/>
  <c r="A132" i="4"/>
  <c r="B131" i="4"/>
  <c r="A131" i="4"/>
  <c r="B130" i="4"/>
  <c r="A130" i="4"/>
  <c r="B129" i="4"/>
  <c r="A129" i="4"/>
  <c r="B128" i="4"/>
  <c r="A128" i="4"/>
  <c r="B127" i="4"/>
  <c r="A127" i="4"/>
  <c r="B126" i="4"/>
  <c r="A126" i="4"/>
  <c r="B125" i="4"/>
  <c r="A125" i="4"/>
  <c r="B124" i="4"/>
  <c r="A124" i="4"/>
  <c r="B123" i="4"/>
  <c r="A123" i="4"/>
  <c r="B122" i="4"/>
  <c r="A122" i="4"/>
  <c r="B121" i="4"/>
  <c r="A121" i="4"/>
  <c r="B120" i="4"/>
  <c r="A120" i="4"/>
  <c r="B119" i="4"/>
  <c r="A119" i="4"/>
  <c r="B118" i="4"/>
  <c r="A118" i="4"/>
  <c r="B117" i="4"/>
  <c r="A117" i="4"/>
  <c r="B116" i="4"/>
  <c r="A116" i="4"/>
  <c r="B115" i="4"/>
  <c r="A115" i="4"/>
  <c r="B114" i="4"/>
  <c r="A114" i="4"/>
  <c r="B113" i="4"/>
  <c r="A113" i="4"/>
  <c r="B112" i="4"/>
  <c r="A112" i="4"/>
  <c r="B111" i="4"/>
  <c r="A111" i="4"/>
  <c r="B110" i="4"/>
  <c r="A110" i="4"/>
  <c r="B109" i="4"/>
  <c r="A109" i="4"/>
  <c r="B108" i="4"/>
  <c r="A108" i="4"/>
  <c r="B107" i="4"/>
  <c r="A107" i="4"/>
  <c r="B106" i="4"/>
  <c r="A106" i="4"/>
  <c r="B105" i="4"/>
  <c r="A105" i="4"/>
  <c r="B104" i="4"/>
  <c r="A104" i="4"/>
  <c r="B103" i="4"/>
  <c r="A103" i="4"/>
  <c r="B102" i="4"/>
  <c r="A102" i="4"/>
  <c r="B101" i="4"/>
  <c r="A101" i="4"/>
  <c r="B100" i="4"/>
  <c r="A100" i="4"/>
  <c r="B99" i="4"/>
  <c r="A99" i="4"/>
  <c r="B98" i="4"/>
  <c r="A98" i="4"/>
  <c r="B97" i="4"/>
  <c r="A97" i="4"/>
  <c r="B96" i="4"/>
  <c r="A96" i="4"/>
  <c r="B95" i="4"/>
  <c r="A95" i="4"/>
  <c r="B94" i="4"/>
  <c r="A94" i="4"/>
  <c r="B93" i="4"/>
  <c r="A93" i="4"/>
  <c r="B92" i="4"/>
  <c r="A92" i="4"/>
  <c r="B91" i="4"/>
  <c r="A91" i="4"/>
  <c r="B90" i="4"/>
  <c r="A90" i="4"/>
  <c r="B89" i="4"/>
  <c r="A89" i="4"/>
  <c r="B88" i="4"/>
  <c r="A88" i="4"/>
  <c r="B87" i="4"/>
  <c r="A87" i="4"/>
  <c r="B86" i="4"/>
  <c r="A86" i="4"/>
  <c r="B85" i="4"/>
  <c r="A85" i="4"/>
  <c r="B84" i="4"/>
  <c r="A84" i="4"/>
  <c r="B83" i="4"/>
  <c r="A83" i="4"/>
  <c r="B82" i="4"/>
  <c r="A82" i="4"/>
  <c r="B81" i="4"/>
  <c r="A81" i="4"/>
  <c r="B80" i="4"/>
  <c r="A80" i="4"/>
  <c r="B79" i="4"/>
  <c r="A79" i="4"/>
  <c r="B78" i="4"/>
  <c r="A78" i="4"/>
  <c r="B77" i="4"/>
  <c r="A77" i="4"/>
  <c r="B76" i="4"/>
  <c r="A76" i="4"/>
  <c r="B75" i="4"/>
  <c r="A75" i="4"/>
  <c r="B74" i="4"/>
  <c r="A74" i="4"/>
  <c r="B73" i="4"/>
  <c r="A73" i="4"/>
  <c r="B72" i="4"/>
  <c r="A72" i="4"/>
  <c r="B71" i="4"/>
  <c r="A71" i="4"/>
  <c r="B70" i="4"/>
  <c r="A70" i="4"/>
  <c r="B69" i="4"/>
  <c r="A69" i="4"/>
  <c r="B68" i="4"/>
  <c r="A68" i="4"/>
  <c r="B67" i="4"/>
  <c r="A67" i="4"/>
  <c r="B66" i="4"/>
  <c r="A66" i="4"/>
  <c r="B65" i="4"/>
  <c r="A65" i="4"/>
  <c r="B64" i="4"/>
  <c r="A64" i="4"/>
  <c r="B63" i="4"/>
  <c r="A63" i="4"/>
  <c r="B62" i="4"/>
  <c r="A62" i="4"/>
  <c r="B61" i="4"/>
  <c r="A61" i="4"/>
  <c r="B60" i="4"/>
  <c r="A60" i="4"/>
  <c r="B59" i="4"/>
  <c r="A59" i="4"/>
  <c r="B58" i="4"/>
  <c r="A58" i="4"/>
  <c r="B57" i="4"/>
  <c r="A57" i="4"/>
  <c r="B56" i="4"/>
  <c r="A56" i="4"/>
  <c r="B55" i="4"/>
  <c r="A55" i="4"/>
  <c r="B54" i="4"/>
  <c r="A54" i="4"/>
  <c r="B53" i="4"/>
  <c r="A53" i="4"/>
  <c r="B52" i="4"/>
  <c r="A52" i="4"/>
  <c r="B51" i="4"/>
  <c r="A51" i="4"/>
  <c r="B50" i="4"/>
  <c r="A50" i="4"/>
  <c r="B49" i="4"/>
  <c r="A49" i="4"/>
  <c r="B48" i="4"/>
  <c r="A48" i="4"/>
  <c r="B47" i="4"/>
  <c r="A47" i="4"/>
  <c r="B46" i="4"/>
  <c r="A46" i="4"/>
  <c r="B45" i="4"/>
  <c r="A45" i="4"/>
  <c r="B44" i="4"/>
  <c r="A44" i="4"/>
  <c r="B43" i="4"/>
  <c r="A43" i="4"/>
  <c r="B42" i="4"/>
  <c r="A42" i="4"/>
  <c r="B41" i="4"/>
  <c r="A41" i="4"/>
  <c r="B40" i="4"/>
  <c r="A40" i="4"/>
  <c r="B39" i="4"/>
  <c r="A39" i="4"/>
  <c r="B38" i="4"/>
  <c r="A38" i="4"/>
  <c r="B37" i="4"/>
  <c r="A37" i="4"/>
  <c r="B36" i="4"/>
  <c r="A36" i="4"/>
  <c r="B35" i="4"/>
  <c r="A35" i="4"/>
  <c r="B34" i="4"/>
  <c r="A34" i="4"/>
  <c r="B33" i="4"/>
  <c r="A33" i="4"/>
  <c r="B32" i="4"/>
  <c r="A32" i="4"/>
  <c r="B31" i="4"/>
  <c r="A31" i="4"/>
  <c r="B30" i="4"/>
  <c r="A30" i="4"/>
  <c r="B29" i="4"/>
  <c r="A29" i="4"/>
  <c r="B28" i="4"/>
  <c r="A28" i="4"/>
  <c r="B27" i="4"/>
  <c r="A27" i="4"/>
  <c r="B26" i="4"/>
  <c r="A26" i="4"/>
  <c r="B25" i="4"/>
  <c r="A25" i="4"/>
  <c r="B24" i="4"/>
  <c r="A24" i="4"/>
  <c r="B23" i="4"/>
  <c r="A23" i="4"/>
  <c r="B22" i="4"/>
  <c r="A22" i="4"/>
  <c r="B21" i="4"/>
  <c r="A21" i="4"/>
  <c r="B20" i="4"/>
  <c r="A20" i="4"/>
  <c r="B19" i="4"/>
  <c r="A19" i="4"/>
  <c r="B18" i="4"/>
  <c r="A18" i="4"/>
  <c r="B17" i="4"/>
  <c r="A17" i="4"/>
  <c r="B16" i="4"/>
  <c r="A16" i="4"/>
  <c r="B15" i="4"/>
  <c r="A15" i="4"/>
  <c r="B14" i="4"/>
  <c r="A14" i="4"/>
  <c r="B13" i="4"/>
  <c r="A13" i="4"/>
  <c r="B12" i="4"/>
  <c r="A12" i="4"/>
  <c r="B11" i="4"/>
  <c r="A11" i="4"/>
  <c r="B10" i="4"/>
  <c r="A10" i="4"/>
  <c r="B9" i="4"/>
  <c r="A9" i="4"/>
  <c r="B8" i="4"/>
  <c r="A8" i="4"/>
  <c r="B7" i="4"/>
  <c r="A7" i="4"/>
  <c r="B6" i="4"/>
  <c r="A6" i="4"/>
  <c r="B5" i="4"/>
  <c r="A5" i="4"/>
  <c r="B4" i="4"/>
  <c r="A4" i="4"/>
  <c r="B3" i="4"/>
  <c r="A3" i="4"/>
  <c r="B2" i="4"/>
  <c r="A2" i="4"/>
  <c r="B32" i="17"/>
  <c r="A32" i="17"/>
  <c r="B31" i="17"/>
  <c r="A31" i="17"/>
  <c r="B30" i="17"/>
  <c r="A30" i="17"/>
  <c r="B29" i="17"/>
  <c r="A29" i="17"/>
  <c r="B28" i="17"/>
  <c r="A28" i="17"/>
  <c r="B27" i="17"/>
  <c r="A27" i="17"/>
  <c r="B26" i="17"/>
  <c r="A26" i="17"/>
  <c r="B25" i="17"/>
  <c r="A25" i="17"/>
  <c r="B24" i="17"/>
  <c r="A24" i="17"/>
  <c r="B23" i="17"/>
  <c r="A23" i="17"/>
  <c r="B22" i="17"/>
  <c r="A22" i="17"/>
  <c r="B21" i="17"/>
  <c r="A21" i="17"/>
  <c r="B20" i="17"/>
  <c r="A20" i="17"/>
  <c r="B19" i="17"/>
  <c r="A19" i="17"/>
  <c r="B18" i="17"/>
  <c r="A18" i="17"/>
  <c r="B17" i="17"/>
  <c r="A17" i="17"/>
  <c r="B16" i="17"/>
  <c r="A16" i="17"/>
  <c r="B15" i="17"/>
  <c r="A15" i="17"/>
  <c r="B14" i="17"/>
  <c r="A14" i="17"/>
  <c r="B13" i="17"/>
  <c r="A13" i="17"/>
  <c r="B12" i="17"/>
  <c r="A12" i="17"/>
  <c r="B11" i="17"/>
  <c r="A11" i="17"/>
  <c r="B10" i="17"/>
  <c r="A10" i="17"/>
  <c r="B9" i="17"/>
  <c r="A9" i="17"/>
  <c r="B8" i="17"/>
  <c r="A8" i="17"/>
  <c r="B7" i="17"/>
  <c r="A7" i="17"/>
  <c r="B6" i="17"/>
  <c r="A6" i="17"/>
  <c r="B5" i="17"/>
  <c r="A5" i="17"/>
  <c r="B4" i="17"/>
  <c r="A4" i="17"/>
  <c r="B3" i="17"/>
  <c r="A3" i="17"/>
  <c r="B2" i="17"/>
  <c r="A2" i="17"/>
  <c r="B231" i="19"/>
  <c r="A231" i="19"/>
  <c r="B230" i="19"/>
  <c r="A230" i="19"/>
  <c r="B229" i="19"/>
  <c r="A229" i="19"/>
  <c r="B228" i="19"/>
  <c r="A228" i="19"/>
  <c r="B227" i="19"/>
  <c r="A227" i="19"/>
  <c r="B226" i="19"/>
  <c r="A226" i="19"/>
  <c r="B225" i="19"/>
  <c r="A225" i="19"/>
  <c r="B224" i="19"/>
  <c r="A224" i="19"/>
  <c r="B223" i="19"/>
  <c r="A223" i="19"/>
  <c r="B222" i="19"/>
  <c r="A222" i="19"/>
  <c r="B221" i="19"/>
  <c r="A221" i="19"/>
  <c r="B220" i="19"/>
  <c r="A220" i="19"/>
  <c r="B219" i="19"/>
  <c r="A219" i="19"/>
  <c r="B218" i="19"/>
  <c r="A218" i="19"/>
  <c r="B217" i="19"/>
  <c r="A217" i="19"/>
  <c r="B216" i="19"/>
  <c r="A216" i="19"/>
  <c r="B215" i="19"/>
  <c r="A215" i="19"/>
  <c r="B214" i="19"/>
  <c r="A214" i="19"/>
  <c r="B213" i="19"/>
  <c r="A213" i="19"/>
  <c r="B212" i="19"/>
  <c r="A212" i="19"/>
  <c r="B211" i="19"/>
  <c r="A211" i="19"/>
  <c r="B210" i="19"/>
  <c r="A210" i="19"/>
  <c r="B209" i="19"/>
  <c r="A209" i="19"/>
  <c r="B208" i="19"/>
  <c r="A208" i="19"/>
  <c r="B207" i="19"/>
  <c r="A207" i="19"/>
  <c r="B206" i="19"/>
  <c r="A206" i="19"/>
  <c r="B205" i="19"/>
  <c r="A205" i="19"/>
  <c r="B204" i="19"/>
  <c r="A204" i="19"/>
  <c r="B203" i="19"/>
  <c r="A203" i="19"/>
  <c r="B202" i="19"/>
  <c r="A202" i="19"/>
  <c r="B201" i="19"/>
  <c r="A201" i="19"/>
  <c r="B200" i="19"/>
  <c r="A200" i="19"/>
  <c r="B199" i="19"/>
  <c r="A199" i="19"/>
  <c r="B198" i="19"/>
  <c r="A198" i="19"/>
  <c r="B197" i="19"/>
  <c r="A197" i="19"/>
  <c r="B196" i="19"/>
  <c r="A196" i="19"/>
  <c r="B195" i="19"/>
  <c r="A195" i="19"/>
  <c r="B194" i="19"/>
  <c r="A194" i="19"/>
  <c r="B193" i="19"/>
  <c r="A193" i="19"/>
  <c r="B192" i="19"/>
  <c r="A192" i="19"/>
  <c r="B191" i="19"/>
  <c r="A191" i="19"/>
  <c r="B190" i="19"/>
  <c r="A190" i="19"/>
  <c r="B189" i="19"/>
  <c r="A189" i="19"/>
  <c r="B188" i="19"/>
  <c r="A188" i="19"/>
  <c r="B187" i="19"/>
  <c r="A187" i="19"/>
  <c r="B186" i="19"/>
  <c r="A186" i="19"/>
  <c r="B185" i="19"/>
  <c r="A185" i="19"/>
  <c r="B184" i="19"/>
  <c r="A184" i="19"/>
  <c r="B183" i="19"/>
  <c r="A183" i="19"/>
  <c r="B182" i="19"/>
  <c r="A182" i="19"/>
  <c r="B181" i="19"/>
  <c r="A181" i="19"/>
  <c r="B180" i="19"/>
  <c r="A180" i="19"/>
  <c r="B179" i="19"/>
  <c r="A179" i="19"/>
  <c r="B178" i="19"/>
  <c r="A178" i="19"/>
  <c r="B177" i="19"/>
  <c r="A177" i="19"/>
  <c r="B176" i="19"/>
  <c r="A176" i="19"/>
  <c r="B175" i="19"/>
  <c r="A175" i="19"/>
  <c r="B174" i="19"/>
  <c r="A174" i="19"/>
  <c r="B173" i="19"/>
  <c r="A173" i="19"/>
  <c r="B172" i="19"/>
  <c r="A172" i="19"/>
  <c r="B171" i="19"/>
  <c r="A171" i="19"/>
  <c r="B170" i="19"/>
  <c r="A170" i="19"/>
  <c r="B169" i="19"/>
  <c r="A169" i="19"/>
  <c r="B168" i="19"/>
  <c r="A168" i="19"/>
  <c r="B167" i="19"/>
  <c r="A167" i="19"/>
  <c r="B166" i="19"/>
  <c r="A166" i="19"/>
  <c r="B165" i="19"/>
  <c r="A165" i="19"/>
  <c r="B164" i="19"/>
  <c r="A164" i="19"/>
  <c r="B163" i="19"/>
  <c r="A163" i="19"/>
  <c r="B162" i="19"/>
  <c r="A162" i="19"/>
  <c r="B161" i="19"/>
  <c r="A161" i="19"/>
  <c r="B160" i="19"/>
  <c r="A160" i="19"/>
  <c r="B159" i="19"/>
  <c r="A159" i="19"/>
  <c r="B158" i="19"/>
  <c r="A158" i="19"/>
  <c r="B157" i="19"/>
  <c r="A157" i="19"/>
  <c r="B156" i="19"/>
  <c r="A156" i="19"/>
  <c r="B155" i="19"/>
  <c r="A155" i="19"/>
  <c r="B154" i="19"/>
  <c r="A154" i="19"/>
  <c r="B153" i="19"/>
  <c r="A153" i="19"/>
  <c r="B152" i="19"/>
  <c r="A152" i="19"/>
  <c r="B151" i="19"/>
  <c r="A151" i="19"/>
  <c r="B150" i="19"/>
  <c r="A150" i="19"/>
  <c r="B149" i="19"/>
  <c r="A149" i="19"/>
  <c r="B148" i="19"/>
  <c r="A148" i="19"/>
  <c r="B147" i="19"/>
  <c r="A147" i="19"/>
  <c r="B146" i="19"/>
  <c r="A146" i="19"/>
  <c r="B145" i="19"/>
  <c r="A145" i="19"/>
  <c r="B144" i="19"/>
  <c r="A144" i="19"/>
  <c r="B143" i="19"/>
  <c r="A143" i="19"/>
  <c r="B142" i="19"/>
  <c r="A142" i="19"/>
  <c r="B141" i="19"/>
  <c r="A141" i="19"/>
  <c r="B140" i="19"/>
  <c r="A140" i="19"/>
  <c r="B139" i="19"/>
  <c r="A139" i="19"/>
  <c r="B138" i="19"/>
  <c r="A138" i="19"/>
  <c r="B137" i="19"/>
  <c r="A137" i="19"/>
  <c r="B136" i="19"/>
  <c r="A136" i="19"/>
  <c r="B135" i="19"/>
  <c r="A135" i="19"/>
  <c r="B134" i="19"/>
  <c r="A134" i="19"/>
  <c r="B133" i="19"/>
  <c r="A133" i="19"/>
  <c r="B132" i="19"/>
  <c r="A132" i="19"/>
  <c r="B131" i="19"/>
  <c r="A131" i="19"/>
  <c r="B130" i="19"/>
  <c r="A130" i="19"/>
  <c r="B129" i="19"/>
  <c r="A129" i="19"/>
  <c r="B128" i="19"/>
  <c r="A128" i="19"/>
  <c r="B127" i="19"/>
  <c r="A127" i="19"/>
  <c r="B126" i="19"/>
  <c r="A126" i="19"/>
  <c r="B125" i="19"/>
  <c r="A125" i="19"/>
  <c r="B124" i="19"/>
  <c r="A124" i="19"/>
  <c r="B123" i="19"/>
  <c r="A123" i="19"/>
  <c r="B122" i="19"/>
  <c r="A122" i="19"/>
  <c r="B121" i="19"/>
  <c r="A121" i="19"/>
  <c r="B120" i="19"/>
  <c r="A120" i="19"/>
  <c r="B119" i="19"/>
  <c r="A119" i="19"/>
  <c r="B118" i="19"/>
  <c r="A118" i="19"/>
  <c r="B117" i="19"/>
  <c r="A117" i="19"/>
  <c r="B116" i="19"/>
  <c r="A116" i="19"/>
  <c r="B115" i="19"/>
  <c r="A115" i="19"/>
  <c r="B114" i="19"/>
  <c r="A114" i="19"/>
  <c r="B113" i="19"/>
  <c r="A113" i="19"/>
  <c r="B112" i="19"/>
  <c r="A112" i="19"/>
  <c r="B111" i="19"/>
  <c r="A111" i="19"/>
  <c r="B110" i="19"/>
  <c r="A110" i="19"/>
  <c r="B109" i="19"/>
  <c r="A109" i="19"/>
  <c r="B108" i="19"/>
  <c r="A108" i="19"/>
  <c r="B107" i="19"/>
  <c r="A107" i="19"/>
  <c r="B106" i="19"/>
  <c r="A106" i="19"/>
  <c r="B105" i="19"/>
  <c r="A105" i="19"/>
  <c r="B104" i="19"/>
  <c r="A104" i="19"/>
  <c r="B103" i="19"/>
  <c r="A103" i="19"/>
  <c r="B102" i="19"/>
  <c r="A102" i="19"/>
  <c r="B101" i="19"/>
  <c r="A101" i="19"/>
  <c r="B100" i="19"/>
  <c r="A100" i="19"/>
  <c r="B99" i="19"/>
  <c r="A99" i="19"/>
  <c r="B98" i="19"/>
  <c r="A98" i="19"/>
  <c r="B97" i="19"/>
  <c r="A97" i="19"/>
  <c r="B96" i="19"/>
  <c r="A96" i="19"/>
  <c r="B95" i="19"/>
  <c r="A95" i="19"/>
  <c r="B94" i="19"/>
  <c r="A94" i="19"/>
  <c r="B93" i="19"/>
  <c r="A93" i="19"/>
  <c r="B92" i="19"/>
  <c r="A92" i="19"/>
  <c r="B91" i="19"/>
  <c r="A91" i="19"/>
  <c r="B90" i="19"/>
  <c r="A90" i="19"/>
  <c r="B89" i="19"/>
  <c r="A89" i="19"/>
  <c r="B88" i="19"/>
  <c r="A88" i="19"/>
  <c r="B87" i="19"/>
  <c r="A87" i="19"/>
  <c r="B86" i="19"/>
  <c r="A86" i="19"/>
  <c r="B85" i="19"/>
  <c r="A85" i="19"/>
  <c r="B84" i="19"/>
  <c r="A84" i="19"/>
  <c r="B83" i="19"/>
  <c r="A83" i="19"/>
  <c r="B82" i="19"/>
  <c r="A82" i="19"/>
  <c r="B81" i="19"/>
  <c r="A81" i="19"/>
  <c r="B80" i="19"/>
  <c r="A80" i="19"/>
  <c r="B79" i="19"/>
  <c r="A79" i="19"/>
  <c r="B78" i="19"/>
  <c r="A78" i="19"/>
  <c r="B77" i="19"/>
  <c r="A77" i="19"/>
  <c r="B76" i="19"/>
  <c r="A76" i="19"/>
  <c r="B75" i="19"/>
  <c r="A75" i="19"/>
  <c r="B74" i="19"/>
  <c r="A74" i="19"/>
  <c r="B73" i="19"/>
  <c r="A73" i="19"/>
  <c r="B72" i="19"/>
  <c r="A72" i="19"/>
  <c r="B71" i="19"/>
  <c r="A71" i="19"/>
  <c r="B70" i="19"/>
  <c r="A70" i="19"/>
  <c r="B69" i="19"/>
  <c r="A69" i="19"/>
  <c r="B68" i="19"/>
  <c r="A68" i="19"/>
  <c r="B67" i="19"/>
  <c r="A67" i="19"/>
  <c r="B66" i="19"/>
  <c r="A66" i="19"/>
  <c r="B65" i="19"/>
  <c r="A65" i="19"/>
  <c r="B64" i="19"/>
  <c r="A64" i="19"/>
  <c r="B63" i="19"/>
  <c r="A63" i="19"/>
  <c r="B62" i="19"/>
  <c r="A62" i="19"/>
  <c r="B61" i="19"/>
  <c r="A61" i="19"/>
  <c r="B60" i="19"/>
  <c r="A60" i="19"/>
  <c r="B59" i="19"/>
  <c r="A59" i="19"/>
  <c r="B58" i="19"/>
  <c r="A58" i="19"/>
  <c r="B57" i="19"/>
  <c r="A57" i="19"/>
  <c r="B56" i="19"/>
  <c r="A56" i="19"/>
  <c r="B55" i="19"/>
  <c r="A55" i="19"/>
  <c r="B54" i="19"/>
  <c r="A54" i="19"/>
  <c r="B53" i="19"/>
  <c r="A53" i="19"/>
  <c r="B52" i="19"/>
  <c r="A52" i="19"/>
  <c r="B51" i="19"/>
  <c r="A51" i="19"/>
  <c r="B50" i="19"/>
  <c r="A50" i="19"/>
  <c r="B49" i="19"/>
  <c r="A49" i="19"/>
  <c r="B48" i="19"/>
  <c r="A48" i="19"/>
  <c r="B47" i="19"/>
  <c r="A47" i="19"/>
  <c r="B46" i="19"/>
  <c r="A46" i="19"/>
  <c r="B45" i="19"/>
  <c r="A45" i="19"/>
  <c r="B44" i="19"/>
  <c r="A44" i="19"/>
  <c r="B43" i="19"/>
  <c r="A43" i="19"/>
  <c r="B42" i="19"/>
  <c r="A42" i="19"/>
  <c r="B41" i="19"/>
  <c r="A41" i="19"/>
  <c r="B40" i="19"/>
  <c r="A40" i="19"/>
  <c r="B39" i="19"/>
  <c r="A39" i="19"/>
  <c r="B38" i="19"/>
  <c r="A38" i="19"/>
  <c r="B37" i="19"/>
  <c r="A37" i="19"/>
  <c r="B36" i="19"/>
  <c r="A36" i="19"/>
  <c r="B35" i="19"/>
  <c r="A35" i="19"/>
  <c r="B34" i="19"/>
  <c r="A34" i="19"/>
  <c r="B33" i="19"/>
  <c r="A33" i="19"/>
  <c r="B32" i="19"/>
  <c r="A32" i="19"/>
  <c r="B31" i="19"/>
  <c r="A31" i="19"/>
  <c r="B30" i="19"/>
  <c r="A30" i="19"/>
  <c r="B29" i="19"/>
  <c r="A29" i="19"/>
  <c r="B28" i="19"/>
  <c r="A28" i="19"/>
  <c r="B27" i="19"/>
  <c r="A27" i="19"/>
  <c r="B26" i="19"/>
  <c r="A26" i="19"/>
  <c r="B25" i="19"/>
  <c r="A25" i="19"/>
  <c r="B24" i="19"/>
  <c r="A24" i="19"/>
  <c r="B23" i="19"/>
  <c r="A23" i="19"/>
  <c r="B22" i="19"/>
  <c r="A22" i="19"/>
  <c r="B21" i="19"/>
  <c r="A21" i="19"/>
  <c r="B20" i="19"/>
  <c r="A20" i="19"/>
  <c r="B19" i="19"/>
  <c r="A19" i="19"/>
  <c r="B18" i="19"/>
  <c r="A18" i="19"/>
  <c r="B17" i="19"/>
  <c r="A17" i="19"/>
  <c r="B16" i="19"/>
  <c r="A16" i="19"/>
  <c r="B15" i="19"/>
  <c r="A15" i="19"/>
  <c r="B14" i="19"/>
  <c r="A14" i="19"/>
  <c r="B13" i="19"/>
  <c r="A13" i="19"/>
  <c r="B12" i="19"/>
  <c r="A12" i="19"/>
  <c r="B11" i="19"/>
  <c r="A11" i="19"/>
  <c r="B10" i="19"/>
  <c r="A10" i="19"/>
  <c r="B9" i="19"/>
  <c r="A9" i="19"/>
  <c r="B8" i="19"/>
  <c r="A8" i="19"/>
  <c r="B7" i="19"/>
  <c r="A7" i="19"/>
  <c r="B6" i="19"/>
  <c r="A6" i="19"/>
  <c r="B5" i="19"/>
  <c r="A5" i="19"/>
  <c r="B4" i="19"/>
  <c r="A4" i="19"/>
  <c r="B3" i="19"/>
  <c r="A3" i="19"/>
  <c r="B2" i="19"/>
  <c r="A2" i="19"/>
  <c r="B19" i="18"/>
  <c r="A19" i="18"/>
  <c r="B18" i="18"/>
  <c r="A18" i="18"/>
  <c r="B17" i="18"/>
  <c r="A17" i="18"/>
  <c r="B16" i="18"/>
  <c r="A16" i="18"/>
  <c r="B15" i="18"/>
  <c r="A15" i="18"/>
  <c r="B14" i="18"/>
  <c r="A14" i="18"/>
  <c r="B13" i="18"/>
  <c r="A13" i="18"/>
  <c r="B12" i="18"/>
  <c r="A12" i="18"/>
  <c r="B11" i="18"/>
  <c r="A11" i="18"/>
  <c r="B10" i="18"/>
  <c r="A10" i="18"/>
  <c r="B9" i="18"/>
  <c r="A9" i="18"/>
  <c r="B8" i="18"/>
  <c r="A8" i="18"/>
  <c r="B7" i="18"/>
  <c r="A7" i="18"/>
  <c r="B6" i="18"/>
  <c r="A6" i="18"/>
  <c r="B5" i="18"/>
  <c r="A5" i="18"/>
  <c r="B4" i="18"/>
  <c r="A4" i="18"/>
  <c r="B3" i="18"/>
  <c r="A3" i="18"/>
  <c r="B2" i="18"/>
  <c r="A2" i="18"/>
  <c r="B13" i="3"/>
  <c r="A13" i="3"/>
  <c r="B12" i="3"/>
  <c r="A12" i="3"/>
  <c r="B11" i="3"/>
  <c r="A11" i="3"/>
  <c r="B10" i="3"/>
  <c r="A10" i="3"/>
  <c r="B9" i="3"/>
  <c r="A9" i="3"/>
  <c r="B8" i="3"/>
  <c r="A8" i="3"/>
  <c r="B7" i="3"/>
  <c r="A7" i="3"/>
  <c r="B6" i="3"/>
  <c r="A6" i="3"/>
  <c r="B5" i="3"/>
  <c r="A5" i="3"/>
  <c r="B4" i="3"/>
  <c r="A4" i="3"/>
  <c r="B3" i="3"/>
  <c r="A3" i="3"/>
  <c r="B2" i="3"/>
  <c r="A2" i="3"/>
  <c r="B31" i="2"/>
  <c r="A31" i="2"/>
  <c r="B30" i="2"/>
  <c r="A30" i="2"/>
  <c r="B29" i="2"/>
  <c r="A29" i="2"/>
  <c r="B28" i="2"/>
  <c r="A28" i="2"/>
  <c r="B27" i="2"/>
  <c r="A27" i="2"/>
  <c r="B26" i="2"/>
  <c r="A26" i="2"/>
  <c r="B25" i="2"/>
  <c r="A25" i="2"/>
  <c r="B24" i="2"/>
  <c r="A24" i="2"/>
  <c r="B23" i="2"/>
  <c r="A23" i="2"/>
  <c r="B22" i="2"/>
  <c r="A22" i="2"/>
  <c r="B21" i="2"/>
  <c r="A21" i="2"/>
  <c r="B20" i="2"/>
  <c r="A20" i="2"/>
  <c r="B19" i="2"/>
  <c r="A19" i="2"/>
  <c r="B18" i="2"/>
  <c r="A18" i="2"/>
  <c r="B17" i="2"/>
  <c r="A17" i="2"/>
  <c r="B16" i="2"/>
  <c r="A16" i="2"/>
  <c r="B15" i="2"/>
  <c r="A15" i="2"/>
  <c r="B14" i="2"/>
  <c r="A14" i="2"/>
  <c r="B13" i="2"/>
  <c r="A13" i="2"/>
  <c r="B12" i="2"/>
  <c r="A12" i="2"/>
  <c r="B11" i="2"/>
  <c r="A11" i="2"/>
  <c r="B10" i="2"/>
  <c r="A10" i="2"/>
  <c r="B9" i="2"/>
  <c r="A9" i="2"/>
  <c r="B8" i="2"/>
  <c r="A8" i="2"/>
  <c r="B7" i="2"/>
  <c r="A7" i="2"/>
  <c r="B6" i="2"/>
  <c r="A6" i="2"/>
  <c r="B5" i="2"/>
  <c r="A5" i="2"/>
  <c r="B4" i="2"/>
  <c r="A4" i="2"/>
  <c r="B3" i="2"/>
  <c r="A3" i="2"/>
  <c r="B2" i="2"/>
  <c r="A2" i="2"/>
  <c r="B19" i="1"/>
  <c r="A19" i="1"/>
  <c r="B18" i="1"/>
  <c r="A18" i="1"/>
  <c r="B17" i="1"/>
  <c r="A17" i="1"/>
  <c r="B16" i="1"/>
  <c r="A16" i="1"/>
  <c r="B15" i="1"/>
  <c r="A15" i="1"/>
  <c r="B14" i="1"/>
  <c r="A14" i="1"/>
  <c r="B13" i="1"/>
  <c r="A13" i="1"/>
  <c r="B12" i="1"/>
  <c r="A12" i="1"/>
  <c r="B11" i="1"/>
  <c r="A11" i="1"/>
  <c r="B10" i="1"/>
  <c r="A10" i="1"/>
  <c r="B9" i="1"/>
  <c r="A9" i="1"/>
  <c r="B8" i="1"/>
  <c r="A8" i="1"/>
  <c r="B7" i="1"/>
  <c r="A7" i="1"/>
  <c r="B6" i="1"/>
  <c r="A6" i="1"/>
  <c r="B5" i="1"/>
  <c r="A5" i="1"/>
  <c r="B4" i="1"/>
  <c r="A4" i="1"/>
  <c r="B3" i="1"/>
  <c r="A3" i="1"/>
  <c r="B2" i="1"/>
  <c r="A2" i="1"/>
  <c r="M258" i="12"/>
  <c r="M257" i="12"/>
  <c r="M256" i="12"/>
  <c r="M255" i="12"/>
  <c r="M254" i="12"/>
  <c r="M253" i="12"/>
  <c r="M252" i="12"/>
  <c r="M251" i="12"/>
  <c r="M250" i="12"/>
  <c r="M249" i="12"/>
  <c r="M248" i="12"/>
  <c r="M247" i="12"/>
  <c r="M246" i="12"/>
  <c r="M245" i="12"/>
  <c r="M244" i="12"/>
  <c r="M243" i="12"/>
  <c r="M242" i="12"/>
  <c r="M241" i="12"/>
  <c r="M240" i="12"/>
  <c r="M239" i="12"/>
  <c r="M238" i="12"/>
  <c r="M237" i="12"/>
  <c r="M236" i="12"/>
  <c r="M235" i="12"/>
  <c r="M234" i="12"/>
  <c r="M233" i="12"/>
  <c r="M232" i="12"/>
  <c r="M231" i="12"/>
  <c r="M230" i="12"/>
  <c r="M229" i="12"/>
  <c r="M228" i="12"/>
  <c r="M227" i="12"/>
  <c r="M225" i="12"/>
  <c r="M223" i="12"/>
  <c r="M222" i="12"/>
  <c r="M221" i="12"/>
  <c r="M220" i="12"/>
  <c r="M219" i="12"/>
  <c r="M218" i="12"/>
  <c r="M217" i="12"/>
  <c r="M216" i="12"/>
  <c r="M215" i="12"/>
  <c r="M214" i="12"/>
  <c r="M213" i="12"/>
  <c r="M212" i="12"/>
  <c r="M211" i="12"/>
  <c r="M210" i="12"/>
  <c r="M209" i="12"/>
  <c r="M208" i="12"/>
  <c r="M207" i="12"/>
  <c r="M206" i="12"/>
  <c r="M205" i="12"/>
  <c r="M204" i="12"/>
  <c r="M203" i="12"/>
  <c r="M202" i="12"/>
  <c r="M201" i="12"/>
  <c r="M200" i="12"/>
  <c r="M199" i="12"/>
  <c r="M198" i="12"/>
  <c r="M197" i="12"/>
  <c r="M196" i="12"/>
  <c r="M195" i="12"/>
  <c r="M194" i="12"/>
  <c r="M193" i="12"/>
  <c r="M192" i="12"/>
  <c r="M191" i="12"/>
  <c r="M190" i="12"/>
  <c r="M189" i="12"/>
  <c r="M188" i="12"/>
  <c r="M187" i="12"/>
  <c r="M186" i="12"/>
  <c r="M185" i="12"/>
  <c r="M184" i="12"/>
  <c r="M183" i="12"/>
  <c r="M182" i="12"/>
  <c r="M181" i="12"/>
  <c r="M180" i="12"/>
  <c r="M179" i="12"/>
  <c r="M178" i="12"/>
  <c r="M177" i="12"/>
  <c r="M176" i="12"/>
  <c r="M175" i="12"/>
  <c r="M174" i="12"/>
  <c r="M173" i="12"/>
  <c r="M172" i="12"/>
  <c r="M171" i="12"/>
  <c r="M170" i="12"/>
  <c r="M169" i="12"/>
  <c r="M168" i="12"/>
  <c r="M167" i="12"/>
  <c r="M166" i="12"/>
  <c r="M165" i="12"/>
  <c r="M164" i="12"/>
  <c r="M163" i="12"/>
  <c r="M162" i="12"/>
  <c r="M161" i="12"/>
  <c r="M160" i="12"/>
  <c r="M159" i="12"/>
  <c r="M158" i="12"/>
  <c r="M157" i="12"/>
  <c r="M156" i="12"/>
  <c r="M155" i="12"/>
  <c r="M154" i="12"/>
  <c r="M153" i="12"/>
  <c r="M152" i="12"/>
  <c r="M151" i="12"/>
  <c r="M150" i="12"/>
  <c r="M149" i="12"/>
  <c r="M148" i="12"/>
  <c r="M147" i="12"/>
  <c r="M146" i="12"/>
  <c r="M145" i="12"/>
  <c r="M144" i="12"/>
  <c r="M143" i="12"/>
  <c r="M142" i="12"/>
  <c r="M141" i="12"/>
  <c r="M140" i="12"/>
  <c r="M139" i="12"/>
  <c r="M138" i="12"/>
  <c r="M137" i="12"/>
  <c r="M136" i="12"/>
  <c r="M135" i="12"/>
  <c r="M134" i="12"/>
  <c r="M133" i="12"/>
  <c r="M132" i="12"/>
  <c r="M131" i="12"/>
  <c r="M130" i="12"/>
  <c r="M129" i="12"/>
  <c r="M128" i="12"/>
  <c r="M127" i="12"/>
  <c r="M126" i="12"/>
  <c r="M124" i="12"/>
  <c r="M123" i="12"/>
  <c r="M122" i="12"/>
  <c r="M121" i="12"/>
  <c r="M120" i="12"/>
  <c r="M119" i="12"/>
  <c r="M118" i="12"/>
  <c r="M117" i="12"/>
  <c r="M116" i="12"/>
  <c r="M115" i="12"/>
  <c r="M114" i="12"/>
  <c r="M113" i="12"/>
  <c r="M112" i="12"/>
  <c r="M111" i="12"/>
  <c r="M110" i="12"/>
  <c r="M109" i="12"/>
  <c r="M108" i="12"/>
  <c r="M107" i="12"/>
  <c r="M106" i="12"/>
  <c r="M105" i="12"/>
  <c r="M104" i="12"/>
  <c r="M103" i="12"/>
  <c r="M102" i="12"/>
  <c r="M101" i="12"/>
  <c r="M100" i="12"/>
  <c r="M99" i="12"/>
  <c r="M98" i="12"/>
  <c r="M97" i="12"/>
  <c r="M96" i="12"/>
  <c r="M95" i="12"/>
  <c r="M94" i="12"/>
  <c r="M93" i="12"/>
  <c r="M92" i="12"/>
  <c r="M91" i="12"/>
  <c r="M90" i="12"/>
  <c r="M89" i="12"/>
  <c r="M88" i="12"/>
  <c r="M87" i="12"/>
  <c r="M86" i="12"/>
  <c r="M85" i="12"/>
  <c r="M84" i="12"/>
  <c r="M83" i="12"/>
  <c r="M82" i="12"/>
  <c r="M81" i="12"/>
  <c r="M80" i="12"/>
  <c r="M79" i="12"/>
  <c r="M78" i="12"/>
  <c r="M77" i="12"/>
  <c r="M76" i="12"/>
  <c r="M75" i="12"/>
  <c r="M74" i="12"/>
  <c r="M73" i="12"/>
  <c r="M72" i="12"/>
  <c r="M71" i="12"/>
  <c r="M70" i="12"/>
  <c r="M69" i="12"/>
  <c r="M68" i="12"/>
  <c r="M67" i="12"/>
  <c r="M66" i="12"/>
  <c r="M65" i="12"/>
  <c r="M64" i="12"/>
  <c r="M63" i="12"/>
  <c r="M62" i="12"/>
  <c r="M61" i="12"/>
  <c r="M60" i="12"/>
  <c r="M59" i="12"/>
  <c r="M58" i="12"/>
  <c r="M57" i="12"/>
  <c r="M56" i="12"/>
  <c r="M55" i="12"/>
  <c r="M54" i="12"/>
  <c r="M53" i="12"/>
  <c r="M52" i="12"/>
  <c r="M51" i="12"/>
  <c r="M50" i="12"/>
  <c r="M49" i="12"/>
  <c r="M48" i="12"/>
  <c r="M47" i="12"/>
  <c r="M46" i="12"/>
  <c r="M45" i="12"/>
  <c r="M44" i="12"/>
  <c r="M43" i="12"/>
  <c r="M42" i="12"/>
  <c r="M41" i="12"/>
  <c r="M40" i="12"/>
  <c r="M39" i="12"/>
  <c r="M38" i="12"/>
  <c r="M37" i="12"/>
  <c r="M36" i="12"/>
  <c r="M35" i="12"/>
  <c r="M34" i="12"/>
  <c r="M33" i="12"/>
  <c r="M32" i="12"/>
  <c r="M31" i="12"/>
  <c r="M30" i="12"/>
  <c r="M29" i="12"/>
  <c r="M28" i="12"/>
  <c r="M27" i="12"/>
  <c r="M26" i="12"/>
  <c r="M25" i="12"/>
  <c r="M24" i="12"/>
  <c r="M23" i="12"/>
  <c r="M22" i="12"/>
  <c r="M21" i="12"/>
  <c r="M20" i="12"/>
  <c r="M19" i="12"/>
  <c r="M18" i="12"/>
  <c r="M17" i="12"/>
  <c r="M16" i="12"/>
  <c r="M15" i="12"/>
  <c r="M14" i="12"/>
  <c r="M13" i="12"/>
  <c r="M12" i="12"/>
  <c r="M11" i="12"/>
  <c r="M10" i="12"/>
  <c r="M9" i="12"/>
  <c r="M8" i="12"/>
  <c r="M7" i="12"/>
  <c r="M6" i="12"/>
  <c r="M5" i="12"/>
  <c r="M4" i="12"/>
  <c r="M3" i="12"/>
  <c r="K1001" i="6"/>
  <c r="J1001" i="6"/>
  <c r="I1001" i="6"/>
  <c r="H1001" i="6"/>
  <c r="G1001" i="6"/>
  <c r="F1001" i="6"/>
  <c r="E1001" i="6"/>
  <c r="D1001" i="6"/>
  <c r="C1001" i="6"/>
  <c r="B1001" i="6"/>
  <c r="A1001" i="6"/>
  <c r="K1000" i="6"/>
  <c r="J1000" i="6"/>
  <c r="I1000" i="6"/>
  <c r="H1000" i="6"/>
  <c r="G1000" i="6"/>
  <c r="F1000" i="6"/>
  <c r="E1000" i="6"/>
  <c r="D1000" i="6"/>
  <c r="C1000" i="6"/>
  <c r="B1000" i="6"/>
  <c r="A1000" i="6"/>
  <c r="K999" i="6"/>
  <c r="J999" i="6"/>
  <c r="I999" i="6"/>
  <c r="H999" i="6"/>
  <c r="G999" i="6"/>
  <c r="F999" i="6"/>
  <c r="E999" i="6"/>
  <c r="D999" i="6"/>
  <c r="C999" i="6"/>
  <c r="B999" i="6"/>
  <c r="A999" i="6"/>
  <c r="K998" i="6"/>
  <c r="J998" i="6"/>
  <c r="I998" i="6"/>
  <c r="H998" i="6"/>
  <c r="G998" i="6"/>
  <c r="F998" i="6"/>
  <c r="E998" i="6"/>
  <c r="D998" i="6"/>
  <c r="C998" i="6"/>
  <c r="B998" i="6"/>
  <c r="A998" i="6"/>
  <c r="K997" i="6"/>
  <c r="J997" i="6"/>
  <c r="I997" i="6"/>
  <c r="H997" i="6"/>
  <c r="G997" i="6"/>
  <c r="F997" i="6"/>
  <c r="E997" i="6"/>
  <c r="D997" i="6"/>
  <c r="C997" i="6"/>
  <c r="B997" i="6"/>
  <c r="A997" i="6"/>
  <c r="K996" i="6"/>
  <c r="J996" i="6"/>
  <c r="I996" i="6"/>
  <c r="H996" i="6"/>
  <c r="G996" i="6"/>
  <c r="F996" i="6"/>
  <c r="E996" i="6"/>
  <c r="D996" i="6"/>
  <c r="C996" i="6"/>
  <c r="B996" i="6"/>
  <c r="A996" i="6"/>
  <c r="K995" i="6"/>
  <c r="J995" i="6"/>
  <c r="I995" i="6"/>
  <c r="H995" i="6"/>
  <c r="G995" i="6"/>
  <c r="F995" i="6"/>
  <c r="E995" i="6"/>
  <c r="D995" i="6"/>
  <c r="C995" i="6"/>
  <c r="B995" i="6"/>
  <c r="A995" i="6"/>
  <c r="K994" i="6"/>
  <c r="J994" i="6"/>
  <c r="I994" i="6"/>
  <c r="H994" i="6"/>
  <c r="G994" i="6"/>
  <c r="F994" i="6"/>
  <c r="E994" i="6"/>
  <c r="D994" i="6"/>
  <c r="C994" i="6"/>
  <c r="B994" i="6"/>
  <c r="A994" i="6"/>
  <c r="K993" i="6"/>
  <c r="J993" i="6"/>
  <c r="I993" i="6"/>
  <c r="H993" i="6"/>
  <c r="G993" i="6"/>
  <c r="F993" i="6"/>
  <c r="E993" i="6"/>
  <c r="D993" i="6"/>
  <c r="C993" i="6"/>
  <c r="B993" i="6"/>
  <c r="A993" i="6"/>
  <c r="K992" i="6"/>
  <c r="J992" i="6"/>
  <c r="I992" i="6"/>
  <c r="H992" i="6"/>
  <c r="G992" i="6"/>
  <c r="F992" i="6"/>
  <c r="E992" i="6"/>
  <c r="D992" i="6"/>
  <c r="C992" i="6"/>
  <c r="B992" i="6"/>
  <c r="A992" i="6"/>
  <c r="K991" i="6"/>
  <c r="J991" i="6"/>
  <c r="I991" i="6"/>
  <c r="H991" i="6"/>
  <c r="G991" i="6"/>
  <c r="F991" i="6"/>
  <c r="E991" i="6"/>
  <c r="D991" i="6"/>
  <c r="C991" i="6"/>
  <c r="B991" i="6"/>
  <c r="A991" i="6"/>
  <c r="K990" i="6"/>
  <c r="J990" i="6"/>
  <c r="I990" i="6"/>
  <c r="H990" i="6"/>
  <c r="G990" i="6"/>
  <c r="F990" i="6"/>
  <c r="E990" i="6"/>
  <c r="D990" i="6"/>
  <c r="C990" i="6"/>
  <c r="B990" i="6"/>
  <c r="A990" i="6"/>
  <c r="K989" i="6"/>
  <c r="J989" i="6"/>
  <c r="I989" i="6"/>
  <c r="H989" i="6"/>
  <c r="G989" i="6"/>
  <c r="F989" i="6"/>
  <c r="E989" i="6"/>
  <c r="D989" i="6"/>
  <c r="C989" i="6"/>
  <c r="B989" i="6"/>
  <c r="A989" i="6"/>
  <c r="K988" i="6"/>
  <c r="J988" i="6"/>
  <c r="I988" i="6"/>
  <c r="H988" i="6"/>
  <c r="G988" i="6"/>
  <c r="F988" i="6"/>
  <c r="E988" i="6"/>
  <c r="D988" i="6"/>
  <c r="C988" i="6"/>
  <c r="B988" i="6"/>
  <c r="A988" i="6"/>
  <c r="K987" i="6"/>
  <c r="J987" i="6"/>
  <c r="I987" i="6"/>
  <c r="H987" i="6"/>
  <c r="G987" i="6"/>
  <c r="F987" i="6"/>
  <c r="E987" i="6"/>
  <c r="D987" i="6"/>
  <c r="C987" i="6"/>
  <c r="B987" i="6"/>
  <c r="A987" i="6"/>
  <c r="K986" i="6"/>
  <c r="J986" i="6"/>
  <c r="I986" i="6"/>
  <c r="H986" i="6"/>
  <c r="G986" i="6"/>
  <c r="F986" i="6"/>
  <c r="E986" i="6"/>
  <c r="D986" i="6"/>
  <c r="C986" i="6"/>
  <c r="B986" i="6"/>
  <c r="A986" i="6"/>
  <c r="K985" i="6"/>
  <c r="J985" i="6"/>
  <c r="I985" i="6"/>
  <c r="H985" i="6"/>
  <c r="G985" i="6"/>
  <c r="F985" i="6"/>
  <c r="E985" i="6"/>
  <c r="D985" i="6"/>
  <c r="C985" i="6"/>
  <c r="B985" i="6"/>
  <c r="A985" i="6"/>
  <c r="K984" i="6"/>
  <c r="J984" i="6"/>
  <c r="I984" i="6"/>
  <c r="H984" i="6"/>
  <c r="G984" i="6"/>
  <c r="F984" i="6"/>
  <c r="E984" i="6"/>
  <c r="D984" i="6"/>
  <c r="C984" i="6"/>
  <c r="B984" i="6"/>
  <c r="A984" i="6"/>
  <c r="K983" i="6"/>
  <c r="J983" i="6"/>
  <c r="I983" i="6"/>
  <c r="H983" i="6"/>
  <c r="G983" i="6"/>
  <c r="F983" i="6"/>
  <c r="E983" i="6"/>
  <c r="D983" i="6"/>
  <c r="C983" i="6"/>
  <c r="B983" i="6"/>
  <c r="A983" i="6"/>
  <c r="K982" i="6"/>
  <c r="J982" i="6"/>
  <c r="I982" i="6"/>
  <c r="H982" i="6"/>
  <c r="G982" i="6"/>
  <c r="F982" i="6"/>
  <c r="E982" i="6"/>
  <c r="D982" i="6"/>
  <c r="C982" i="6"/>
  <c r="B982" i="6"/>
  <c r="A982" i="6"/>
  <c r="K981" i="6"/>
  <c r="J981" i="6"/>
  <c r="I981" i="6"/>
  <c r="H981" i="6"/>
  <c r="G981" i="6"/>
  <c r="F981" i="6"/>
  <c r="E981" i="6"/>
  <c r="D981" i="6"/>
  <c r="C981" i="6"/>
  <c r="B981" i="6"/>
  <c r="A981" i="6"/>
  <c r="K980" i="6"/>
  <c r="J980" i="6"/>
  <c r="I980" i="6"/>
  <c r="H980" i="6"/>
  <c r="G980" i="6"/>
  <c r="F980" i="6"/>
  <c r="E980" i="6"/>
  <c r="D980" i="6"/>
  <c r="C980" i="6"/>
  <c r="B980" i="6"/>
  <c r="A980" i="6"/>
  <c r="K979" i="6"/>
  <c r="J979" i="6"/>
  <c r="I979" i="6"/>
  <c r="H979" i="6"/>
  <c r="G979" i="6"/>
  <c r="F979" i="6"/>
  <c r="E979" i="6"/>
  <c r="D979" i="6"/>
  <c r="C979" i="6"/>
  <c r="B979" i="6"/>
  <c r="A979" i="6"/>
  <c r="K978" i="6"/>
  <c r="J978" i="6"/>
  <c r="I978" i="6"/>
  <c r="H978" i="6"/>
  <c r="G978" i="6"/>
  <c r="F978" i="6"/>
  <c r="E978" i="6"/>
  <c r="D978" i="6"/>
  <c r="C978" i="6"/>
  <c r="B978" i="6"/>
  <c r="A978" i="6"/>
  <c r="K977" i="6"/>
  <c r="J977" i="6"/>
  <c r="I977" i="6"/>
  <c r="H977" i="6"/>
  <c r="G977" i="6"/>
  <c r="F977" i="6"/>
  <c r="E977" i="6"/>
  <c r="D977" i="6"/>
  <c r="C977" i="6"/>
  <c r="B977" i="6"/>
  <c r="A977" i="6"/>
  <c r="K976" i="6"/>
  <c r="J976" i="6"/>
  <c r="I976" i="6"/>
  <c r="H976" i="6"/>
  <c r="G976" i="6"/>
  <c r="F976" i="6"/>
  <c r="E976" i="6"/>
  <c r="D976" i="6"/>
  <c r="C976" i="6"/>
  <c r="B976" i="6"/>
  <c r="A976" i="6"/>
  <c r="K975" i="6"/>
  <c r="J975" i="6"/>
  <c r="I975" i="6"/>
  <c r="H975" i="6"/>
  <c r="G975" i="6"/>
  <c r="F975" i="6"/>
  <c r="E975" i="6"/>
  <c r="D975" i="6"/>
  <c r="C975" i="6"/>
  <c r="B975" i="6"/>
  <c r="A975" i="6"/>
  <c r="K974" i="6"/>
  <c r="J974" i="6"/>
  <c r="I974" i="6"/>
  <c r="H974" i="6"/>
  <c r="G974" i="6"/>
  <c r="F974" i="6"/>
  <c r="E974" i="6"/>
  <c r="D974" i="6"/>
  <c r="C974" i="6"/>
  <c r="B974" i="6"/>
  <c r="A974" i="6"/>
  <c r="K973" i="6"/>
  <c r="J973" i="6"/>
  <c r="I973" i="6"/>
  <c r="H973" i="6"/>
  <c r="G973" i="6"/>
  <c r="F973" i="6"/>
  <c r="E973" i="6"/>
  <c r="D973" i="6"/>
  <c r="C973" i="6"/>
  <c r="B973" i="6"/>
  <c r="A973" i="6"/>
  <c r="K972" i="6"/>
  <c r="J972" i="6"/>
  <c r="I972" i="6"/>
  <c r="H972" i="6"/>
  <c r="G972" i="6"/>
  <c r="F972" i="6"/>
  <c r="E972" i="6"/>
  <c r="D972" i="6"/>
  <c r="C972" i="6"/>
  <c r="B972" i="6"/>
  <c r="A972" i="6"/>
  <c r="K971" i="6"/>
  <c r="J971" i="6"/>
  <c r="I971" i="6"/>
  <c r="H971" i="6"/>
  <c r="G971" i="6"/>
  <c r="F971" i="6"/>
  <c r="E971" i="6"/>
  <c r="D971" i="6"/>
  <c r="C971" i="6"/>
  <c r="B971" i="6"/>
  <c r="A971" i="6"/>
  <c r="K970" i="6"/>
  <c r="J970" i="6"/>
  <c r="I970" i="6"/>
  <c r="H970" i="6"/>
  <c r="G970" i="6"/>
  <c r="F970" i="6"/>
  <c r="E970" i="6"/>
  <c r="D970" i="6"/>
  <c r="C970" i="6"/>
  <c r="B970" i="6"/>
  <c r="A970" i="6"/>
  <c r="K969" i="6"/>
  <c r="J969" i="6"/>
  <c r="I969" i="6"/>
  <c r="H969" i="6"/>
  <c r="G969" i="6"/>
  <c r="F969" i="6"/>
  <c r="E969" i="6"/>
  <c r="D969" i="6"/>
  <c r="C969" i="6"/>
  <c r="B969" i="6"/>
  <c r="A969" i="6"/>
  <c r="K968" i="6"/>
  <c r="J968" i="6"/>
  <c r="I968" i="6"/>
  <c r="H968" i="6"/>
  <c r="G968" i="6"/>
  <c r="F968" i="6"/>
  <c r="E968" i="6"/>
  <c r="D968" i="6"/>
  <c r="C968" i="6"/>
  <c r="B968" i="6"/>
  <c r="A968" i="6"/>
  <c r="K967" i="6"/>
  <c r="J967" i="6"/>
  <c r="I967" i="6"/>
  <c r="H967" i="6"/>
  <c r="G967" i="6"/>
  <c r="F967" i="6"/>
  <c r="E967" i="6"/>
  <c r="D967" i="6"/>
  <c r="C967" i="6"/>
  <c r="B967" i="6"/>
  <c r="A967" i="6"/>
  <c r="K966" i="6"/>
  <c r="J966" i="6"/>
  <c r="I966" i="6"/>
  <c r="H966" i="6"/>
  <c r="G966" i="6"/>
  <c r="F966" i="6"/>
  <c r="E966" i="6"/>
  <c r="D966" i="6"/>
  <c r="C966" i="6"/>
  <c r="B966" i="6"/>
  <c r="A966" i="6"/>
  <c r="K965" i="6"/>
  <c r="J965" i="6"/>
  <c r="I965" i="6"/>
  <c r="H965" i="6"/>
  <c r="G965" i="6"/>
  <c r="F965" i="6"/>
  <c r="E965" i="6"/>
  <c r="D965" i="6"/>
  <c r="C965" i="6"/>
  <c r="B965" i="6"/>
  <c r="A965" i="6"/>
  <c r="K964" i="6"/>
  <c r="J964" i="6"/>
  <c r="I964" i="6"/>
  <c r="H964" i="6"/>
  <c r="G964" i="6"/>
  <c r="F964" i="6"/>
  <c r="E964" i="6"/>
  <c r="D964" i="6"/>
  <c r="C964" i="6"/>
  <c r="B964" i="6"/>
  <c r="A964" i="6"/>
  <c r="K963" i="6"/>
  <c r="J963" i="6"/>
  <c r="I963" i="6"/>
  <c r="H963" i="6"/>
  <c r="G963" i="6"/>
  <c r="F963" i="6"/>
  <c r="E963" i="6"/>
  <c r="D963" i="6"/>
  <c r="C963" i="6"/>
  <c r="B963" i="6"/>
  <c r="A963" i="6"/>
  <c r="K962" i="6"/>
  <c r="J962" i="6"/>
  <c r="I962" i="6"/>
  <c r="H962" i="6"/>
  <c r="G962" i="6"/>
  <c r="F962" i="6"/>
  <c r="E962" i="6"/>
  <c r="D962" i="6"/>
  <c r="C962" i="6"/>
  <c r="B962" i="6"/>
  <c r="A962" i="6"/>
  <c r="K961" i="6"/>
  <c r="J961" i="6"/>
  <c r="I961" i="6"/>
  <c r="H961" i="6"/>
  <c r="G961" i="6"/>
  <c r="F961" i="6"/>
  <c r="E961" i="6"/>
  <c r="D961" i="6"/>
  <c r="C961" i="6"/>
  <c r="B961" i="6"/>
  <c r="A961" i="6"/>
  <c r="K960" i="6"/>
  <c r="J960" i="6"/>
  <c r="I960" i="6"/>
  <c r="H960" i="6"/>
  <c r="G960" i="6"/>
  <c r="F960" i="6"/>
  <c r="E960" i="6"/>
  <c r="D960" i="6"/>
  <c r="C960" i="6"/>
  <c r="B960" i="6"/>
  <c r="A960" i="6"/>
  <c r="K959" i="6"/>
  <c r="J959" i="6"/>
  <c r="I959" i="6"/>
  <c r="H959" i="6"/>
  <c r="G959" i="6"/>
  <c r="F959" i="6"/>
  <c r="E959" i="6"/>
  <c r="D959" i="6"/>
  <c r="C959" i="6"/>
  <c r="B959" i="6"/>
  <c r="A959" i="6"/>
  <c r="K958" i="6"/>
  <c r="J958" i="6"/>
  <c r="I958" i="6"/>
  <c r="H958" i="6"/>
  <c r="G958" i="6"/>
  <c r="F958" i="6"/>
  <c r="E958" i="6"/>
  <c r="D958" i="6"/>
  <c r="C958" i="6"/>
  <c r="B958" i="6"/>
  <c r="A958" i="6"/>
  <c r="K957" i="6"/>
  <c r="J957" i="6"/>
  <c r="I957" i="6"/>
  <c r="H957" i="6"/>
  <c r="G957" i="6"/>
  <c r="F957" i="6"/>
  <c r="E957" i="6"/>
  <c r="D957" i="6"/>
  <c r="C957" i="6"/>
  <c r="B957" i="6"/>
  <c r="A957" i="6"/>
  <c r="K956" i="6"/>
  <c r="J956" i="6"/>
  <c r="I956" i="6"/>
  <c r="H956" i="6"/>
  <c r="G956" i="6"/>
  <c r="F956" i="6"/>
  <c r="E956" i="6"/>
  <c r="D956" i="6"/>
  <c r="C956" i="6"/>
  <c r="B956" i="6"/>
  <c r="A956" i="6"/>
  <c r="K955" i="6"/>
  <c r="J955" i="6"/>
  <c r="I955" i="6"/>
  <c r="H955" i="6"/>
  <c r="G955" i="6"/>
  <c r="F955" i="6"/>
  <c r="E955" i="6"/>
  <c r="D955" i="6"/>
  <c r="C955" i="6"/>
  <c r="B955" i="6"/>
  <c r="A955" i="6"/>
  <c r="K954" i="6"/>
  <c r="J954" i="6"/>
  <c r="I954" i="6"/>
  <c r="H954" i="6"/>
  <c r="G954" i="6"/>
  <c r="F954" i="6"/>
  <c r="E954" i="6"/>
  <c r="D954" i="6"/>
  <c r="C954" i="6"/>
  <c r="B954" i="6"/>
  <c r="A954" i="6"/>
  <c r="K953" i="6"/>
  <c r="J953" i="6"/>
  <c r="I953" i="6"/>
  <c r="H953" i="6"/>
  <c r="G953" i="6"/>
  <c r="F953" i="6"/>
  <c r="E953" i="6"/>
  <c r="D953" i="6"/>
  <c r="C953" i="6"/>
  <c r="B953" i="6"/>
  <c r="A953" i="6"/>
  <c r="K952" i="6"/>
  <c r="J952" i="6"/>
  <c r="I952" i="6"/>
  <c r="H952" i="6"/>
  <c r="G952" i="6"/>
  <c r="F952" i="6"/>
  <c r="E952" i="6"/>
  <c r="D952" i="6"/>
  <c r="C952" i="6"/>
  <c r="B952" i="6"/>
  <c r="A952" i="6"/>
  <c r="K951" i="6"/>
  <c r="J951" i="6"/>
  <c r="I951" i="6"/>
  <c r="H951" i="6"/>
  <c r="G951" i="6"/>
  <c r="F951" i="6"/>
  <c r="E951" i="6"/>
  <c r="D951" i="6"/>
  <c r="C951" i="6"/>
  <c r="B951" i="6"/>
  <c r="A951" i="6"/>
  <c r="K950" i="6"/>
  <c r="J950" i="6"/>
  <c r="I950" i="6"/>
  <c r="H950" i="6"/>
  <c r="G950" i="6"/>
  <c r="F950" i="6"/>
  <c r="E950" i="6"/>
  <c r="D950" i="6"/>
  <c r="C950" i="6"/>
  <c r="B950" i="6"/>
  <c r="A950" i="6"/>
  <c r="K949" i="6"/>
  <c r="J949" i="6"/>
  <c r="I949" i="6"/>
  <c r="H949" i="6"/>
  <c r="G949" i="6"/>
  <c r="F949" i="6"/>
  <c r="E949" i="6"/>
  <c r="D949" i="6"/>
  <c r="C949" i="6"/>
  <c r="B949" i="6"/>
  <c r="A949" i="6"/>
  <c r="K948" i="6"/>
  <c r="J948" i="6"/>
  <c r="I948" i="6"/>
  <c r="H948" i="6"/>
  <c r="G948" i="6"/>
  <c r="F948" i="6"/>
  <c r="E948" i="6"/>
  <c r="D948" i="6"/>
  <c r="C948" i="6"/>
  <c r="B948" i="6"/>
  <c r="A948" i="6"/>
  <c r="K947" i="6"/>
  <c r="J947" i="6"/>
  <c r="I947" i="6"/>
  <c r="H947" i="6"/>
  <c r="G947" i="6"/>
  <c r="F947" i="6"/>
  <c r="E947" i="6"/>
  <c r="D947" i="6"/>
  <c r="C947" i="6"/>
  <c r="B947" i="6"/>
  <c r="A947" i="6"/>
  <c r="K946" i="6"/>
  <c r="J946" i="6"/>
  <c r="I946" i="6"/>
  <c r="H946" i="6"/>
  <c r="G946" i="6"/>
  <c r="F946" i="6"/>
  <c r="E946" i="6"/>
  <c r="D946" i="6"/>
  <c r="C946" i="6"/>
  <c r="B946" i="6"/>
  <c r="A946" i="6"/>
  <c r="K945" i="6"/>
  <c r="J945" i="6"/>
  <c r="I945" i="6"/>
  <c r="H945" i="6"/>
  <c r="G945" i="6"/>
  <c r="F945" i="6"/>
  <c r="E945" i="6"/>
  <c r="D945" i="6"/>
  <c r="C945" i="6"/>
  <c r="B945" i="6"/>
  <c r="A945" i="6"/>
  <c r="K944" i="6"/>
  <c r="J944" i="6"/>
  <c r="I944" i="6"/>
  <c r="H944" i="6"/>
  <c r="G944" i="6"/>
  <c r="F944" i="6"/>
  <c r="E944" i="6"/>
  <c r="D944" i="6"/>
  <c r="C944" i="6"/>
  <c r="B944" i="6"/>
  <c r="A944" i="6"/>
  <c r="K943" i="6"/>
  <c r="J943" i="6"/>
  <c r="I943" i="6"/>
  <c r="H943" i="6"/>
  <c r="G943" i="6"/>
  <c r="F943" i="6"/>
  <c r="E943" i="6"/>
  <c r="D943" i="6"/>
  <c r="C943" i="6"/>
  <c r="B943" i="6"/>
  <c r="A943" i="6"/>
  <c r="K942" i="6"/>
  <c r="J942" i="6"/>
  <c r="I942" i="6"/>
  <c r="H942" i="6"/>
  <c r="G942" i="6"/>
  <c r="F942" i="6"/>
  <c r="E942" i="6"/>
  <c r="D942" i="6"/>
  <c r="C942" i="6"/>
  <c r="B942" i="6"/>
  <c r="A942" i="6"/>
  <c r="K941" i="6"/>
  <c r="J941" i="6"/>
  <c r="I941" i="6"/>
  <c r="H941" i="6"/>
  <c r="G941" i="6"/>
  <c r="F941" i="6"/>
  <c r="E941" i="6"/>
  <c r="D941" i="6"/>
  <c r="C941" i="6"/>
  <c r="B941" i="6"/>
  <c r="A941" i="6"/>
  <c r="K940" i="6"/>
  <c r="J940" i="6"/>
  <c r="I940" i="6"/>
  <c r="H940" i="6"/>
  <c r="G940" i="6"/>
  <c r="F940" i="6"/>
  <c r="E940" i="6"/>
  <c r="D940" i="6"/>
  <c r="C940" i="6"/>
  <c r="B940" i="6"/>
  <c r="A940" i="6"/>
  <c r="K939" i="6"/>
  <c r="J939" i="6"/>
  <c r="I939" i="6"/>
  <c r="H939" i="6"/>
  <c r="G939" i="6"/>
  <c r="F939" i="6"/>
  <c r="E939" i="6"/>
  <c r="D939" i="6"/>
  <c r="C939" i="6"/>
  <c r="B939" i="6"/>
  <c r="A939" i="6"/>
  <c r="K938" i="6"/>
  <c r="J938" i="6"/>
  <c r="I938" i="6"/>
  <c r="H938" i="6"/>
  <c r="G938" i="6"/>
  <c r="F938" i="6"/>
  <c r="E938" i="6"/>
  <c r="D938" i="6"/>
  <c r="C938" i="6"/>
  <c r="B938" i="6"/>
  <c r="A938" i="6"/>
  <c r="K937" i="6"/>
  <c r="J937" i="6"/>
  <c r="I937" i="6"/>
  <c r="H937" i="6"/>
  <c r="G937" i="6"/>
  <c r="F937" i="6"/>
  <c r="E937" i="6"/>
  <c r="D937" i="6"/>
  <c r="C937" i="6"/>
  <c r="B937" i="6"/>
  <c r="A937" i="6"/>
  <c r="K936" i="6"/>
  <c r="J936" i="6"/>
  <c r="I936" i="6"/>
  <c r="H936" i="6"/>
  <c r="G936" i="6"/>
  <c r="F936" i="6"/>
  <c r="E936" i="6"/>
  <c r="D936" i="6"/>
  <c r="C936" i="6"/>
  <c r="B936" i="6"/>
  <c r="A936" i="6"/>
  <c r="K935" i="6"/>
  <c r="J935" i="6"/>
  <c r="I935" i="6"/>
  <c r="H935" i="6"/>
  <c r="G935" i="6"/>
  <c r="F935" i="6"/>
  <c r="E935" i="6"/>
  <c r="D935" i="6"/>
  <c r="C935" i="6"/>
  <c r="B935" i="6"/>
  <c r="A935" i="6"/>
  <c r="K934" i="6"/>
  <c r="J934" i="6"/>
  <c r="I934" i="6"/>
  <c r="H934" i="6"/>
  <c r="G934" i="6"/>
  <c r="F934" i="6"/>
  <c r="E934" i="6"/>
  <c r="D934" i="6"/>
  <c r="C934" i="6"/>
  <c r="B934" i="6"/>
  <c r="A934" i="6"/>
  <c r="K933" i="6"/>
  <c r="J933" i="6"/>
  <c r="I933" i="6"/>
  <c r="H933" i="6"/>
  <c r="G933" i="6"/>
  <c r="F933" i="6"/>
  <c r="E933" i="6"/>
  <c r="D933" i="6"/>
  <c r="C933" i="6"/>
  <c r="B933" i="6"/>
  <c r="A933" i="6"/>
  <c r="K932" i="6"/>
  <c r="J932" i="6"/>
  <c r="I932" i="6"/>
  <c r="H932" i="6"/>
  <c r="G932" i="6"/>
  <c r="F932" i="6"/>
  <c r="E932" i="6"/>
  <c r="D932" i="6"/>
  <c r="C932" i="6"/>
  <c r="B932" i="6"/>
  <c r="A932" i="6"/>
  <c r="K931" i="6"/>
  <c r="J931" i="6"/>
  <c r="I931" i="6"/>
  <c r="H931" i="6"/>
  <c r="G931" i="6"/>
  <c r="F931" i="6"/>
  <c r="E931" i="6"/>
  <c r="D931" i="6"/>
  <c r="C931" i="6"/>
  <c r="B931" i="6"/>
  <c r="A931" i="6"/>
  <c r="K930" i="6"/>
  <c r="J930" i="6"/>
  <c r="I930" i="6"/>
  <c r="H930" i="6"/>
  <c r="G930" i="6"/>
  <c r="F930" i="6"/>
  <c r="E930" i="6"/>
  <c r="D930" i="6"/>
  <c r="C930" i="6"/>
  <c r="B930" i="6"/>
  <c r="A930" i="6"/>
  <c r="K929" i="6"/>
  <c r="J929" i="6"/>
  <c r="I929" i="6"/>
  <c r="H929" i="6"/>
  <c r="G929" i="6"/>
  <c r="F929" i="6"/>
  <c r="E929" i="6"/>
  <c r="D929" i="6"/>
  <c r="C929" i="6"/>
  <c r="B929" i="6"/>
  <c r="A929" i="6"/>
  <c r="K928" i="6"/>
  <c r="J928" i="6"/>
  <c r="I928" i="6"/>
  <c r="H928" i="6"/>
  <c r="G928" i="6"/>
  <c r="F928" i="6"/>
  <c r="E928" i="6"/>
  <c r="D928" i="6"/>
  <c r="C928" i="6"/>
  <c r="B928" i="6"/>
  <c r="A928" i="6"/>
  <c r="K927" i="6"/>
  <c r="J927" i="6"/>
  <c r="I927" i="6"/>
  <c r="H927" i="6"/>
  <c r="G927" i="6"/>
  <c r="F927" i="6"/>
  <c r="E927" i="6"/>
  <c r="D927" i="6"/>
  <c r="C927" i="6"/>
  <c r="B927" i="6"/>
  <c r="A927" i="6"/>
  <c r="K926" i="6"/>
  <c r="J926" i="6"/>
  <c r="I926" i="6"/>
  <c r="H926" i="6"/>
  <c r="G926" i="6"/>
  <c r="F926" i="6"/>
  <c r="E926" i="6"/>
  <c r="D926" i="6"/>
  <c r="C926" i="6"/>
  <c r="B926" i="6"/>
  <c r="A926" i="6"/>
  <c r="K925" i="6"/>
  <c r="J925" i="6"/>
  <c r="I925" i="6"/>
  <c r="H925" i="6"/>
  <c r="G925" i="6"/>
  <c r="F925" i="6"/>
  <c r="E925" i="6"/>
  <c r="D925" i="6"/>
  <c r="C925" i="6"/>
  <c r="B925" i="6"/>
  <c r="A925" i="6"/>
  <c r="K924" i="6"/>
  <c r="J924" i="6"/>
  <c r="I924" i="6"/>
  <c r="H924" i="6"/>
  <c r="G924" i="6"/>
  <c r="F924" i="6"/>
  <c r="E924" i="6"/>
  <c r="D924" i="6"/>
  <c r="C924" i="6"/>
  <c r="B924" i="6"/>
  <c r="A924" i="6"/>
  <c r="K923" i="6"/>
  <c r="J923" i="6"/>
  <c r="I923" i="6"/>
  <c r="H923" i="6"/>
  <c r="G923" i="6"/>
  <c r="F923" i="6"/>
  <c r="E923" i="6"/>
  <c r="D923" i="6"/>
  <c r="C923" i="6"/>
  <c r="B923" i="6"/>
  <c r="A923" i="6"/>
  <c r="K922" i="6"/>
  <c r="J922" i="6"/>
  <c r="I922" i="6"/>
  <c r="H922" i="6"/>
  <c r="G922" i="6"/>
  <c r="F922" i="6"/>
  <c r="E922" i="6"/>
  <c r="D922" i="6"/>
  <c r="C922" i="6"/>
  <c r="B922" i="6"/>
  <c r="A922" i="6"/>
  <c r="K921" i="6"/>
  <c r="J921" i="6"/>
  <c r="I921" i="6"/>
  <c r="H921" i="6"/>
  <c r="G921" i="6"/>
  <c r="F921" i="6"/>
  <c r="E921" i="6"/>
  <c r="D921" i="6"/>
  <c r="C921" i="6"/>
  <c r="B921" i="6"/>
  <c r="A921" i="6"/>
  <c r="K920" i="6"/>
  <c r="J920" i="6"/>
  <c r="I920" i="6"/>
  <c r="H920" i="6"/>
  <c r="G920" i="6"/>
  <c r="F920" i="6"/>
  <c r="E920" i="6"/>
  <c r="D920" i="6"/>
  <c r="C920" i="6"/>
  <c r="B920" i="6"/>
  <c r="A920" i="6"/>
  <c r="K919" i="6"/>
  <c r="J919" i="6"/>
  <c r="I919" i="6"/>
  <c r="H919" i="6"/>
  <c r="G919" i="6"/>
  <c r="F919" i="6"/>
  <c r="E919" i="6"/>
  <c r="D919" i="6"/>
  <c r="C919" i="6"/>
  <c r="B919" i="6"/>
  <c r="A919" i="6"/>
  <c r="K918" i="6"/>
  <c r="J918" i="6"/>
  <c r="I918" i="6"/>
  <c r="H918" i="6"/>
  <c r="G918" i="6"/>
  <c r="F918" i="6"/>
  <c r="E918" i="6"/>
  <c r="D918" i="6"/>
  <c r="C918" i="6"/>
  <c r="B918" i="6"/>
  <c r="A918" i="6"/>
  <c r="K917" i="6"/>
  <c r="J917" i="6"/>
  <c r="I917" i="6"/>
  <c r="H917" i="6"/>
  <c r="G917" i="6"/>
  <c r="F917" i="6"/>
  <c r="E917" i="6"/>
  <c r="D917" i="6"/>
  <c r="C917" i="6"/>
  <c r="B917" i="6"/>
  <c r="A917" i="6"/>
  <c r="K916" i="6"/>
  <c r="J916" i="6"/>
  <c r="I916" i="6"/>
  <c r="H916" i="6"/>
  <c r="G916" i="6"/>
  <c r="F916" i="6"/>
  <c r="E916" i="6"/>
  <c r="D916" i="6"/>
  <c r="C916" i="6"/>
  <c r="B916" i="6"/>
  <c r="A916" i="6"/>
  <c r="K915" i="6"/>
  <c r="J915" i="6"/>
  <c r="I915" i="6"/>
  <c r="H915" i="6"/>
  <c r="G915" i="6"/>
  <c r="F915" i="6"/>
  <c r="E915" i="6"/>
  <c r="D915" i="6"/>
  <c r="C915" i="6"/>
  <c r="B915" i="6"/>
  <c r="A915" i="6"/>
  <c r="K914" i="6"/>
  <c r="J914" i="6"/>
  <c r="I914" i="6"/>
  <c r="H914" i="6"/>
  <c r="G914" i="6"/>
  <c r="F914" i="6"/>
  <c r="E914" i="6"/>
  <c r="D914" i="6"/>
  <c r="C914" i="6"/>
  <c r="B914" i="6"/>
  <c r="A914" i="6"/>
  <c r="K913" i="6"/>
  <c r="J913" i="6"/>
  <c r="I913" i="6"/>
  <c r="H913" i="6"/>
  <c r="G913" i="6"/>
  <c r="F913" i="6"/>
  <c r="E913" i="6"/>
  <c r="D913" i="6"/>
  <c r="C913" i="6"/>
  <c r="B913" i="6"/>
  <c r="A913" i="6"/>
  <c r="K912" i="6"/>
  <c r="J912" i="6"/>
  <c r="I912" i="6"/>
  <c r="H912" i="6"/>
  <c r="G912" i="6"/>
  <c r="F912" i="6"/>
  <c r="E912" i="6"/>
  <c r="D912" i="6"/>
  <c r="C912" i="6"/>
  <c r="B912" i="6"/>
  <c r="A912" i="6"/>
  <c r="K911" i="6"/>
  <c r="J911" i="6"/>
  <c r="I911" i="6"/>
  <c r="H911" i="6"/>
  <c r="G911" i="6"/>
  <c r="F911" i="6"/>
  <c r="E911" i="6"/>
  <c r="D911" i="6"/>
  <c r="C911" i="6"/>
  <c r="B911" i="6"/>
  <c r="A911" i="6"/>
  <c r="K910" i="6"/>
  <c r="J910" i="6"/>
  <c r="I910" i="6"/>
  <c r="H910" i="6"/>
  <c r="G910" i="6"/>
  <c r="F910" i="6"/>
  <c r="E910" i="6"/>
  <c r="D910" i="6"/>
  <c r="C910" i="6"/>
  <c r="B910" i="6"/>
  <c r="A910" i="6"/>
  <c r="K909" i="6"/>
  <c r="J909" i="6"/>
  <c r="I909" i="6"/>
  <c r="H909" i="6"/>
  <c r="G909" i="6"/>
  <c r="F909" i="6"/>
  <c r="E909" i="6"/>
  <c r="D909" i="6"/>
  <c r="C909" i="6"/>
  <c r="B909" i="6"/>
  <c r="A909" i="6"/>
  <c r="K908" i="6"/>
  <c r="J908" i="6"/>
  <c r="I908" i="6"/>
  <c r="H908" i="6"/>
  <c r="G908" i="6"/>
  <c r="F908" i="6"/>
  <c r="E908" i="6"/>
  <c r="D908" i="6"/>
  <c r="C908" i="6"/>
  <c r="B908" i="6"/>
  <c r="A908" i="6"/>
  <c r="K907" i="6"/>
  <c r="J907" i="6"/>
  <c r="I907" i="6"/>
  <c r="H907" i="6"/>
  <c r="G907" i="6"/>
  <c r="F907" i="6"/>
  <c r="E907" i="6"/>
  <c r="D907" i="6"/>
  <c r="C907" i="6"/>
  <c r="B907" i="6"/>
  <c r="A907" i="6"/>
  <c r="K906" i="6"/>
  <c r="J906" i="6"/>
  <c r="I906" i="6"/>
  <c r="H906" i="6"/>
  <c r="G906" i="6"/>
  <c r="F906" i="6"/>
  <c r="E906" i="6"/>
  <c r="D906" i="6"/>
  <c r="C906" i="6"/>
  <c r="B906" i="6"/>
  <c r="A906" i="6"/>
  <c r="K905" i="6"/>
  <c r="J905" i="6"/>
  <c r="I905" i="6"/>
  <c r="H905" i="6"/>
  <c r="G905" i="6"/>
  <c r="F905" i="6"/>
  <c r="E905" i="6"/>
  <c r="D905" i="6"/>
  <c r="C905" i="6"/>
  <c r="B905" i="6"/>
  <c r="A905" i="6"/>
  <c r="K904" i="6"/>
  <c r="J904" i="6"/>
  <c r="I904" i="6"/>
  <c r="H904" i="6"/>
  <c r="G904" i="6"/>
  <c r="F904" i="6"/>
  <c r="E904" i="6"/>
  <c r="D904" i="6"/>
  <c r="C904" i="6"/>
  <c r="B904" i="6"/>
  <c r="A904" i="6"/>
  <c r="K903" i="6"/>
  <c r="J903" i="6"/>
  <c r="I903" i="6"/>
  <c r="H903" i="6"/>
  <c r="G903" i="6"/>
  <c r="F903" i="6"/>
  <c r="E903" i="6"/>
  <c r="D903" i="6"/>
  <c r="C903" i="6"/>
  <c r="B903" i="6"/>
  <c r="A903" i="6"/>
  <c r="K902" i="6"/>
  <c r="J902" i="6"/>
  <c r="I902" i="6"/>
  <c r="H902" i="6"/>
  <c r="G902" i="6"/>
  <c r="F902" i="6"/>
  <c r="E902" i="6"/>
  <c r="D902" i="6"/>
  <c r="C902" i="6"/>
  <c r="B902" i="6"/>
  <c r="A902" i="6"/>
  <c r="K901" i="6"/>
  <c r="J901" i="6"/>
  <c r="I901" i="6"/>
  <c r="H901" i="6"/>
  <c r="G901" i="6"/>
  <c r="F901" i="6"/>
  <c r="E901" i="6"/>
  <c r="D901" i="6"/>
  <c r="C901" i="6"/>
  <c r="B901" i="6"/>
  <c r="A901" i="6"/>
  <c r="K900" i="6"/>
  <c r="J900" i="6"/>
  <c r="I900" i="6"/>
  <c r="H900" i="6"/>
  <c r="G900" i="6"/>
  <c r="F900" i="6"/>
  <c r="E900" i="6"/>
  <c r="D900" i="6"/>
  <c r="C900" i="6"/>
  <c r="B900" i="6"/>
  <c r="A900" i="6"/>
  <c r="K899" i="6"/>
  <c r="J899" i="6"/>
  <c r="I899" i="6"/>
  <c r="H899" i="6"/>
  <c r="G899" i="6"/>
  <c r="F899" i="6"/>
  <c r="E899" i="6"/>
  <c r="D899" i="6"/>
  <c r="C899" i="6"/>
  <c r="B899" i="6"/>
  <c r="A899" i="6"/>
  <c r="K898" i="6"/>
  <c r="J898" i="6"/>
  <c r="I898" i="6"/>
  <c r="H898" i="6"/>
  <c r="G898" i="6"/>
  <c r="F898" i="6"/>
  <c r="E898" i="6"/>
  <c r="D898" i="6"/>
  <c r="C898" i="6"/>
  <c r="B898" i="6"/>
  <c r="A898" i="6"/>
  <c r="K897" i="6"/>
  <c r="J897" i="6"/>
  <c r="I897" i="6"/>
  <c r="H897" i="6"/>
  <c r="G897" i="6"/>
  <c r="F897" i="6"/>
  <c r="E897" i="6"/>
  <c r="D897" i="6"/>
  <c r="C897" i="6"/>
  <c r="B897" i="6"/>
  <c r="A897" i="6"/>
  <c r="K896" i="6"/>
  <c r="J896" i="6"/>
  <c r="I896" i="6"/>
  <c r="H896" i="6"/>
  <c r="G896" i="6"/>
  <c r="F896" i="6"/>
  <c r="E896" i="6"/>
  <c r="D896" i="6"/>
  <c r="C896" i="6"/>
  <c r="B896" i="6"/>
  <c r="A896" i="6"/>
  <c r="K895" i="6"/>
  <c r="J895" i="6"/>
  <c r="I895" i="6"/>
  <c r="H895" i="6"/>
  <c r="G895" i="6"/>
  <c r="F895" i="6"/>
  <c r="E895" i="6"/>
  <c r="D895" i="6"/>
  <c r="C895" i="6"/>
  <c r="B895" i="6"/>
  <c r="A895" i="6"/>
  <c r="K894" i="6"/>
  <c r="J894" i="6"/>
  <c r="I894" i="6"/>
  <c r="H894" i="6"/>
  <c r="G894" i="6"/>
  <c r="F894" i="6"/>
  <c r="E894" i="6"/>
  <c r="D894" i="6"/>
  <c r="C894" i="6"/>
  <c r="B894" i="6"/>
  <c r="A894" i="6"/>
  <c r="K893" i="6"/>
  <c r="J893" i="6"/>
  <c r="I893" i="6"/>
  <c r="H893" i="6"/>
  <c r="G893" i="6"/>
  <c r="F893" i="6"/>
  <c r="E893" i="6"/>
  <c r="D893" i="6"/>
  <c r="C893" i="6"/>
  <c r="B893" i="6"/>
  <c r="A893" i="6"/>
  <c r="K892" i="6"/>
  <c r="J892" i="6"/>
  <c r="I892" i="6"/>
  <c r="H892" i="6"/>
  <c r="G892" i="6"/>
  <c r="F892" i="6"/>
  <c r="E892" i="6"/>
  <c r="D892" i="6"/>
  <c r="C892" i="6"/>
  <c r="B892" i="6"/>
  <c r="A892" i="6"/>
  <c r="K891" i="6"/>
  <c r="J891" i="6"/>
  <c r="I891" i="6"/>
  <c r="H891" i="6"/>
  <c r="G891" i="6"/>
  <c r="F891" i="6"/>
  <c r="E891" i="6"/>
  <c r="D891" i="6"/>
  <c r="C891" i="6"/>
  <c r="B891" i="6"/>
  <c r="A891" i="6"/>
  <c r="K890" i="6"/>
  <c r="J890" i="6"/>
  <c r="I890" i="6"/>
  <c r="H890" i="6"/>
  <c r="G890" i="6"/>
  <c r="F890" i="6"/>
  <c r="E890" i="6"/>
  <c r="D890" i="6"/>
  <c r="C890" i="6"/>
  <c r="B890" i="6"/>
  <c r="A890" i="6"/>
  <c r="K889" i="6"/>
  <c r="J889" i="6"/>
  <c r="I889" i="6"/>
  <c r="H889" i="6"/>
  <c r="G889" i="6"/>
  <c r="F889" i="6"/>
  <c r="E889" i="6"/>
  <c r="D889" i="6"/>
  <c r="C889" i="6"/>
  <c r="B889" i="6"/>
  <c r="A889" i="6"/>
  <c r="K888" i="6"/>
  <c r="J888" i="6"/>
  <c r="I888" i="6"/>
  <c r="H888" i="6"/>
  <c r="G888" i="6"/>
  <c r="F888" i="6"/>
  <c r="E888" i="6"/>
  <c r="D888" i="6"/>
  <c r="C888" i="6"/>
  <c r="B888" i="6"/>
  <c r="A888" i="6"/>
  <c r="K887" i="6"/>
  <c r="J887" i="6"/>
  <c r="I887" i="6"/>
  <c r="H887" i="6"/>
  <c r="G887" i="6"/>
  <c r="F887" i="6"/>
  <c r="E887" i="6"/>
  <c r="D887" i="6"/>
  <c r="C887" i="6"/>
  <c r="B887" i="6"/>
  <c r="A887" i="6"/>
  <c r="K886" i="6"/>
  <c r="J886" i="6"/>
  <c r="I886" i="6"/>
  <c r="H886" i="6"/>
  <c r="G886" i="6"/>
  <c r="F886" i="6"/>
  <c r="E886" i="6"/>
  <c r="D886" i="6"/>
  <c r="C886" i="6"/>
  <c r="B886" i="6"/>
  <c r="A886" i="6"/>
  <c r="K885" i="6"/>
  <c r="J885" i="6"/>
  <c r="I885" i="6"/>
  <c r="H885" i="6"/>
  <c r="G885" i="6"/>
  <c r="F885" i="6"/>
  <c r="E885" i="6"/>
  <c r="D885" i="6"/>
  <c r="C885" i="6"/>
  <c r="B885" i="6"/>
  <c r="A885" i="6"/>
  <c r="K884" i="6"/>
  <c r="J884" i="6"/>
  <c r="I884" i="6"/>
  <c r="H884" i="6"/>
  <c r="G884" i="6"/>
  <c r="F884" i="6"/>
  <c r="E884" i="6"/>
  <c r="D884" i="6"/>
  <c r="C884" i="6"/>
  <c r="B884" i="6"/>
  <c r="A884" i="6"/>
  <c r="K883" i="6"/>
  <c r="J883" i="6"/>
  <c r="I883" i="6"/>
  <c r="H883" i="6"/>
  <c r="G883" i="6"/>
  <c r="F883" i="6"/>
  <c r="E883" i="6"/>
  <c r="D883" i="6"/>
  <c r="C883" i="6"/>
  <c r="B883" i="6"/>
  <c r="A883" i="6"/>
  <c r="K882" i="6"/>
  <c r="J882" i="6"/>
  <c r="I882" i="6"/>
  <c r="H882" i="6"/>
  <c r="G882" i="6"/>
  <c r="F882" i="6"/>
  <c r="E882" i="6"/>
  <c r="D882" i="6"/>
  <c r="C882" i="6"/>
  <c r="B882" i="6"/>
  <c r="A882" i="6"/>
  <c r="K881" i="6"/>
  <c r="J881" i="6"/>
  <c r="I881" i="6"/>
  <c r="H881" i="6"/>
  <c r="G881" i="6"/>
  <c r="F881" i="6"/>
  <c r="E881" i="6"/>
  <c r="D881" i="6"/>
  <c r="C881" i="6"/>
  <c r="B881" i="6"/>
  <c r="A881" i="6"/>
  <c r="K880" i="6"/>
  <c r="J880" i="6"/>
  <c r="I880" i="6"/>
  <c r="H880" i="6"/>
  <c r="G880" i="6"/>
  <c r="F880" i="6"/>
  <c r="E880" i="6"/>
  <c r="D880" i="6"/>
  <c r="C880" i="6"/>
  <c r="B880" i="6"/>
  <c r="A880" i="6"/>
  <c r="K879" i="6"/>
  <c r="J879" i="6"/>
  <c r="I879" i="6"/>
  <c r="H879" i="6"/>
  <c r="G879" i="6"/>
  <c r="F879" i="6"/>
  <c r="E879" i="6"/>
  <c r="D879" i="6"/>
  <c r="C879" i="6"/>
  <c r="B879" i="6"/>
  <c r="A879" i="6"/>
  <c r="K878" i="6"/>
  <c r="J878" i="6"/>
  <c r="I878" i="6"/>
  <c r="H878" i="6"/>
  <c r="G878" i="6"/>
  <c r="F878" i="6"/>
  <c r="E878" i="6"/>
  <c r="D878" i="6"/>
  <c r="C878" i="6"/>
  <c r="B878" i="6"/>
  <c r="A878" i="6"/>
  <c r="K877" i="6"/>
  <c r="J877" i="6"/>
  <c r="I877" i="6"/>
  <c r="H877" i="6"/>
  <c r="G877" i="6"/>
  <c r="F877" i="6"/>
  <c r="E877" i="6"/>
  <c r="D877" i="6"/>
  <c r="C877" i="6"/>
  <c r="B877" i="6"/>
  <c r="A877" i="6"/>
  <c r="K876" i="6"/>
  <c r="J876" i="6"/>
  <c r="I876" i="6"/>
  <c r="H876" i="6"/>
  <c r="G876" i="6"/>
  <c r="F876" i="6"/>
  <c r="E876" i="6"/>
  <c r="D876" i="6"/>
  <c r="C876" i="6"/>
  <c r="B876" i="6"/>
  <c r="A876" i="6"/>
  <c r="K875" i="6"/>
  <c r="J875" i="6"/>
  <c r="I875" i="6"/>
  <c r="H875" i="6"/>
  <c r="G875" i="6"/>
  <c r="F875" i="6"/>
  <c r="E875" i="6"/>
  <c r="D875" i="6"/>
  <c r="C875" i="6"/>
  <c r="B875" i="6"/>
  <c r="A875" i="6"/>
  <c r="K874" i="6"/>
  <c r="J874" i="6"/>
  <c r="I874" i="6"/>
  <c r="H874" i="6"/>
  <c r="G874" i="6"/>
  <c r="F874" i="6"/>
  <c r="E874" i="6"/>
  <c r="D874" i="6"/>
  <c r="C874" i="6"/>
  <c r="B874" i="6"/>
  <c r="A874" i="6"/>
  <c r="K873" i="6"/>
  <c r="J873" i="6"/>
  <c r="I873" i="6"/>
  <c r="H873" i="6"/>
  <c r="G873" i="6"/>
  <c r="F873" i="6"/>
  <c r="E873" i="6"/>
  <c r="D873" i="6"/>
  <c r="C873" i="6"/>
  <c r="B873" i="6"/>
  <c r="A873" i="6"/>
  <c r="K872" i="6"/>
  <c r="J872" i="6"/>
  <c r="I872" i="6"/>
  <c r="H872" i="6"/>
  <c r="G872" i="6"/>
  <c r="F872" i="6"/>
  <c r="E872" i="6"/>
  <c r="D872" i="6"/>
  <c r="C872" i="6"/>
  <c r="B872" i="6"/>
  <c r="A872" i="6"/>
  <c r="K871" i="6"/>
  <c r="J871" i="6"/>
  <c r="I871" i="6"/>
  <c r="H871" i="6"/>
  <c r="G871" i="6"/>
  <c r="F871" i="6"/>
  <c r="E871" i="6"/>
  <c r="D871" i="6"/>
  <c r="C871" i="6"/>
  <c r="B871" i="6"/>
  <c r="A871" i="6"/>
  <c r="K870" i="6"/>
  <c r="J870" i="6"/>
  <c r="I870" i="6"/>
  <c r="H870" i="6"/>
  <c r="G870" i="6"/>
  <c r="F870" i="6"/>
  <c r="E870" i="6"/>
  <c r="D870" i="6"/>
  <c r="C870" i="6"/>
  <c r="B870" i="6"/>
  <c r="A870" i="6"/>
  <c r="K869" i="6"/>
  <c r="J869" i="6"/>
  <c r="I869" i="6"/>
  <c r="H869" i="6"/>
  <c r="G869" i="6"/>
  <c r="F869" i="6"/>
  <c r="E869" i="6"/>
  <c r="D869" i="6"/>
  <c r="C869" i="6"/>
  <c r="B869" i="6"/>
  <c r="A869" i="6"/>
  <c r="K868" i="6"/>
  <c r="J868" i="6"/>
  <c r="I868" i="6"/>
  <c r="H868" i="6"/>
  <c r="G868" i="6"/>
  <c r="F868" i="6"/>
  <c r="E868" i="6"/>
  <c r="D868" i="6"/>
  <c r="C868" i="6"/>
  <c r="B868" i="6"/>
  <c r="A868" i="6"/>
  <c r="K867" i="6"/>
  <c r="J867" i="6"/>
  <c r="I867" i="6"/>
  <c r="H867" i="6"/>
  <c r="G867" i="6"/>
  <c r="F867" i="6"/>
  <c r="E867" i="6"/>
  <c r="D867" i="6"/>
  <c r="C867" i="6"/>
  <c r="B867" i="6"/>
  <c r="A867" i="6"/>
  <c r="K866" i="6"/>
  <c r="J866" i="6"/>
  <c r="I866" i="6"/>
  <c r="H866" i="6"/>
  <c r="G866" i="6"/>
  <c r="F866" i="6"/>
  <c r="E866" i="6"/>
  <c r="D866" i="6"/>
  <c r="C866" i="6"/>
  <c r="B866" i="6"/>
  <c r="A866" i="6"/>
  <c r="K865" i="6"/>
  <c r="J865" i="6"/>
  <c r="I865" i="6"/>
  <c r="H865" i="6"/>
  <c r="G865" i="6"/>
  <c r="F865" i="6"/>
  <c r="E865" i="6"/>
  <c r="D865" i="6"/>
  <c r="C865" i="6"/>
  <c r="B865" i="6"/>
  <c r="A865" i="6"/>
  <c r="K864" i="6"/>
  <c r="J864" i="6"/>
  <c r="I864" i="6"/>
  <c r="H864" i="6"/>
  <c r="G864" i="6"/>
  <c r="F864" i="6"/>
  <c r="E864" i="6"/>
  <c r="D864" i="6"/>
  <c r="C864" i="6"/>
  <c r="B864" i="6"/>
  <c r="A864" i="6"/>
  <c r="K863" i="6"/>
  <c r="J863" i="6"/>
  <c r="I863" i="6"/>
  <c r="H863" i="6"/>
  <c r="G863" i="6"/>
  <c r="F863" i="6"/>
  <c r="E863" i="6"/>
  <c r="D863" i="6"/>
  <c r="C863" i="6"/>
  <c r="B863" i="6"/>
  <c r="A863" i="6"/>
  <c r="K862" i="6"/>
  <c r="J862" i="6"/>
  <c r="I862" i="6"/>
  <c r="H862" i="6"/>
  <c r="G862" i="6"/>
  <c r="F862" i="6"/>
  <c r="E862" i="6"/>
  <c r="D862" i="6"/>
  <c r="C862" i="6"/>
  <c r="B862" i="6"/>
  <c r="A862" i="6"/>
  <c r="K861" i="6"/>
  <c r="J861" i="6"/>
  <c r="I861" i="6"/>
  <c r="H861" i="6"/>
  <c r="G861" i="6"/>
  <c r="F861" i="6"/>
  <c r="E861" i="6"/>
  <c r="D861" i="6"/>
  <c r="C861" i="6"/>
  <c r="B861" i="6"/>
  <c r="A861" i="6"/>
  <c r="K860" i="6"/>
  <c r="J860" i="6"/>
  <c r="I860" i="6"/>
  <c r="H860" i="6"/>
  <c r="G860" i="6"/>
  <c r="F860" i="6"/>
  <c r="E860" i="6"/>
  <c r="D860" i="6"/>
  <c r="C860" i="6"/>
  <c r="B860" i="6"/>
  <c r="A860" i="6"/>
  <c r="K859" i="6"/>
  <c r="J859" i="6"/>
  <c r="I859" i="6"/>
  <c r="H859" i="6"/>
  <c r="G859" i="6"/>
  <c r="F859" i="6"/>
  <c r="E859" i="6"/>
  <c r="D859" i="6"/>
  <c r="C859" i="6"/>
  <c r="B859" i="6"/>
  <c r="A859" i="6"/>
  <c r="K858" i="6"/>
  <c r="J858" i="6"/>
  <c r="I858" i="6"/>
  <c r="H858" i="6"/>
  <c r="G858" i="6"/>
  <c r="F858" i="6"/>
  <c r="E858" i="6"/>
  <c r="D858" i="6"/>
  <c r="C858" i="6"/>
  <c r="B858" i="6"/>
  <c r="A858" i="6"/>
  <c r="K857" i="6"/>
  <c r="J857" i="6"/>
  <c r="I857" i="6"/>
  <c r="H857" i="6"/>
  <c r="G857" i="6"/>
  <c r="F857" i="6"/>
  <c r="E857" i="6"/>
  <c r="D857" i="6"/>
  <c r="C857" i="6"/>
  <c r="B857" i="6"/>
  <c r="A857" i="6"/>
  <c r="K856" i="6"/>
  <c r="J856" i="6"/>
  <c r="I856" i="6"/>
  <c r="H856" i="6"/>
  <c r="G856" i="6"/>
  <c r="F856" i="6"/>
  <c r="E856" i="6"/>
  <c r="D856" i="6"/>
  <c r="C856" i="6"/>
  <c r="B856" i="6"/>
  <c r="A856" i="6"/>
  <c r="K855" i="6"/>
  <c r="J855" i="6"/>
  <c r="I855" i="6"/>
  <c r="H855" i="6"/>
  <c r="G855" i="6"/>
  <c r="F855" i="6"/>
  <c r="E855" i="6"/>
  <c r="D855" i="6"/>
  <c r="C855" i="6"/>
  <c r="B855" i="6"/>
  <c r="A855" i="6"/>
  <c r="K854" i="6"/>
  <c r="J854" i="6"/>
  <c r="I854" i="6"/>
  <c r="H854" i="6"/>
  <c r="G854" i="6"/>
  <c r="F854" i="6"/>
  <c r="E854" i="6"/>
  <c r="D854" i="6"/>
  <c r="C854" i="6"/>
  <c r="B854" i="6"/>
  <c r="A854" i="6"/>
  <c r="K853" i="6"/>
  <c r="J853" i="6"/>
  <c r="I853" i="6"/>
  <c r="H853" i="6"/>
  <c r="G853" i="6"/>
  <c r="F853" i="6"/>
  <c r="E853" i="6"/>
  <c r="D853" i="6"/>
  <c r="C853" i="6"/>
  <c r="B853" i="6"/>
  <c r="A853" i="6"/>
  <c r="K852" i="6"/>
  <c r="J852" i="6"/>
  <c r="I852" i="6"/>
  <c r="H852" i="6"/>
  <c r="G852" i="6"/>
  <c r="F852" i="6"/>
  <c r="E852" i="6"/>
  <c r="D852" i="6"/>
  <c r="C852" i="6"/>
  <c r="B852" i="6"/>
  <c r="A852" i="6"/>
  <c r="K851" i="6"/>
  <c r="J851" i="6"/>
  <c r="I851" i="6"/>
  <c r="H851" i="6"/>
  <c r="G851" i="6"/>
  <c r="F851" i="6"/>
  <c r="E851" i="6"/>
  <c r="D851" i="6"/>
  <c r="C851" i="6"/>
  <c r="B851" i="6"/>
  <c r="A851" i="6"/>
  <c r="K850" i="6"/>
  <c r="J850" i="6"/>
  <c r="I850" i="6"/>
  <c r="H850" i="6"/>
  <c r="G850" i="6"/>
  <c r="F850" i="6"/>
  <c r="E850" i="6"/>
  <c r="D850" i="6"/>
  <c r="C850" i="6"/>
  <c r="B850" i="6"/>
  <c r="A850" i="6"/>
  <c r="K849" i="6"/>
  <c r="J849" i="6"/>
  <c r="I849" i="6"/>
  <c r="H849" i="6"/>
  <c r="G849" i="6"/>
  <c r="F849" i="6"/>
  <c r="E849" i="6"/>
  <c r="D849" i="6"/>
  <c r="C849" i="6"/>
  <c r="B849" i="6"/>
  <c r="A849" i="6"/>
  <c r="K848" i="6"/>
  <c r="J848" i="6"/>
  <c r="I848" i="6"/>
  <c r="H848" i="6"/>
  <c r="G848" i="6"/>
  <c r="F848" i="6"/>
  <c r="E848" i="6"/>
  <c r="D848" i="6"/>
  <c r="C848" i="6"/>
  <c r="B848" i="6"/>
  <c r="A848" i="6"/>
  <c r="K847" i="6"/>
  <c r="J847" i="6"/>
  <c r="I847" i="6"/>
  <c r="H847" i="6"/>
  <c r="G847" i="6"/>
  <c r="F847" i="6"/>
  <c r="E847" i="6"/>
  <c r="D847" i="6"/>
  <c r="C847" i="6"/>
  <c r="B847" i="6"/>
  <c r="A847" i="6"/>
  <c r="K846" i="6"/>
  <c r="J846" i="6"/>
  <c r="I846" i="6"/>
  <c r="H846" i="6"/>
  <c r="G846" i="6"/>
  <c r="F846" i="6"/>
  <c r="E846" i="6"/>
  <c r="D846" i="6"/>
  <c r="C846" i="6"/>
  <c r="B846" i="6"/>
  <c r="A846" i="6"/>
  <c r="K845" i="6"/>
  <c r="J845" i="6"/>
  <c r="I845" i="6"/>
  <c r="H845" i="6"/>
  <c r="G845" i="6"/>
  <c r="F845" i="6"/>
  <c r="E845" i="6"/>
  <c r="D845" i="6"/>
  <c r="C845" i="6"/>
  <c r="B845" i="6"/>
  <c r="A845" i="6"/>
  <c r="K844" i="6"/>
  <c r="J844" i="6"/>
  <c r="I844" i="6"/>
  <c r="H844" i="6"/>
  <c r="G844" i="6"/>
  <c r="F844" i="6"/>
  <c r="E844" i="6"/>
  <c r="D844" i="6"/>
  <c r="C844" i="6"/>
  <c r="B844" i="6"/>
  <c r="A844" i="6"/>
  <c r="K843" i="6"/>
  <c r="J843" i="6"/>
  <c r="I843" i="6"/>
  <c r="H843" i="6"/>
  <c r="G843" i="6"/>
  <c r="F843" i="6"/>
  <c r="E843" i="6"/>
  <c r="D843" i="6"/>
  <c r="C843" i="6"/>
  <c r="B843" i="6"/>
  <c r="A843" i="6"/>
  <c r="K842" i="6"/>
  <c r="J842" i="6"/>
  <c r="I842" i="6"/>
  <c r="H842" i="6"/>
  <c r="G842" i="6"/>
  <c r="F842" i="6"/>
  <c r="E842" i="6"/>
  <c r="D842" i="6"/>
  <c r="C842" i="6"/>
  <c r="B842" i="6"/>
  <c r="A842" i="6"/>
  <c r="K841" i="6"/>
  <c r="J841" i="6"/>
  <c r="I841" i="6"/>
  <c r="H841" i="6"/>
  <c r="G841" i="6"/>
  <c r="F841" i="6"/>
  <c r="E841" i="6"/>
  <c r="D841" i="6"/>
  <c r="C841" i="6"/>
  <c r="B841" i="6"/>
  <c r="A841" i="6"/>
  <c r="K840" i="6"/>
  <c r="J840" i="6"/>
  <c r="I840" i="6"/>
  <c r="H840" i="6"/>
  <c r="G840" i="6"/>
  <c r="F840" i="6"/>
  <c r="E840" i="6"/>
  <c r="D840" i="6"/>
  <c r="C840" i="6"/>
  <c r="B840" i="6"/>
  <c r="A840" i="6"/>
  <c r="K839" i="6"/>
  <c r="J839" i="6"/>
  <c r="I839" i="6"/>
  <c r="H839" i="6"/>
  <c r="G839" i="6"/>
  <c r="F839" i="6"/>
  <c r="E839" i="6"/>
  <c r="D839" i="6"/>
  <c r="C839" i="6"/>
  <c r="B839" i="6"/>
  <c r="A839" i="6"/>
  <c r="K838" i="6"/>
  <c r="J838" i="6"/>
  <c r="I838" i="6"/>
  <c r="H838" i="6"/>
  <c r="G838" i="6"/>
  <c r="F838" i="6"/>
  <c r="E838" i="6"/>
  <c r="D838" i="6"/>
  <c r="C838" i="6"/>
  <c r="B838" i="6"/>
  <c r="A838" i="6"/>
  <c r="K837" i="6"/>
  <c r="J837" i="6"/>
  <c r="I837" i="6"/>
  <c r="H837" i="6"/>
  <c r="G837" i="6"/>
  <c r="F837" i="6"/>
  <c r="E837" i="6"/>
  <c r="D837" i="6"/>
  <c r="C837" i="6"/>
  <c r="B837" i="6"/>
  <c r="A837" i="6"/>
  <c r="K836" i="6"/>
  <c r="J836" i="6"/>
  <c r="I836" i="6"/>
  <c r="H836" i="6"/>
  <c r="G836" i="6"/>
  <c r="F836" i="6"/>
  <c r="E836" i="6"/>
  <c r="D836" i="6"/>
  <c r="C836" i="6"/>
  <c r="B836" i="6"/>
  <c r="A836" i="6"/>
  <c r="K835" i="6"/>
  <c r="J835" i="6"/>
  <c r="I835" i="6"/>
  <c r="H835" i="6"/>
  <c r="G835" i="6"/>
  <c r="F835" i="6"/>
  <c r="E835" i="6"/>
  <c r="D835" i="6"/>
  <c r="C835" i="6"/>
  <c r="B835" i="6"/>
  <c r="A835" i="6"/>
  <c r="K834" i="6"/>
  <c r="J834" i="6"/>
  <c r="I834" i="6"/>
  <c r="H834" i="6"/>
  <c r="G834" i="6"/>
  <c r="F834" i="6"/>
  <c r="E834" i="6"/>
  <c r="D834" i="6"/>
  <c r="C834" i="6"/>
  <c r="B834" i="6"/>
  <c r="A834" i="6"/>
  <c r="K833" i="6"/>
  <c r="J833" i="6"/>
  <c r="I833" i="6"/>
  <c r="H833" i="6"/>
  <c r="G833" i="6"/>
  <c r="F833" i="6"/>
  <c r="E833" i="6"/>
  <c r="D833" i="6"/>
  <c r="C833" i="6"/>
  <c r="B833" i="6"/>
  <c r="A833" i="6"/>
  <c r="K832" i="6"/>
  <c r="J832" i="6"/>
  <c r="I832" i="6"/>
  <c r="H832" i="6"/>
  <c r="G832" i="6"/>
  <c r="F832" i="6"/>
  <c r="E832" i="6"/>
  <c r="D832" i="6"/>
  <c r="C832" i="6"/>
  <c r="B832" i="6"/>
  <c r="A832" i="6"/>
  <c r="K831" i="6"/>
  <c r="J831" i="6"/>
  <c r="I831" i="6"/>
  <c r="H831" i="6"/>
  <c r="G831" i="6"/>
  <c r="F831" i="6"/>
  <c r="E831" i="6"/>
  <c r="D831" i="6"/>
  <c r="C831" i="6"/>
  <c r="B831" i="6"/>
  <c r="A831" i="6"/>
  <c r="K830" i="6"/>
  <c r="J830" i="6"/>
  <c r="I830" i="6"/>
  <c r="H830" i="6"/>
  <c r="G830" i="6"/>
  <c r="F830" i="6"/>
  <c r="E830" i="6"/>
  <c r="D830" i="6"/>
  <c r="C830" i="6"/>
  <c r="B830" i="6"/>
  <c r="A830" i="6"/>
  <c r="K829" i="6"/>
  <c r="J829" i="6"/>
  <c r="I829" i="6"/>
  <c r="H829" i="6"/>
  <c r="G829" i="6"/>
  <c r="F829" i="6"/>
  <c r="E829" i="6"/>
  <c r="D829" i="6"/>
  <c r="C829" i="6"/>
  <c r="B829" i="6"/>
  <c r="A829" i="6"/>
  <c r="K828" i="6"/>
  <c r="J828" i="6"/>
  <c r="I828" i="6"/>
  <c r="H828" i="6"/>
  <c r="G828" i="6"/>
  <c r="F828" i="6"/>
  <c r="E828" i="6"/>
  <c r="D828" i="6"/>
  <c r="C828" i="6"/>
  <c r="B828" i="6"/>
  <c r="A828" i="6"/>
  <c r="K827" i="6"/>
  <c r="J827" i="6"/>
  <c r="I827" i="6"/>
  <c r="H827" i="6"/>
  <c r="G827" i="6"/>
  <c r="F827" i="6"/>
  <c r="E827" i="6"/>
  <c r="D827" i="6"/>
  <c r="C827" i="6"/>
  <c r="B827" i="6"/>
  <c r="A827" i="6"/>
  <c r="K826" i="6"/>
  <c r="J826" i="6"/>
  <c r="I826" i="6"/>
  <c r="H826" i="6"/>
  <c r="G826" i="6"/>
  <c r="F826" i="6"/>
  <c r="E826" i="6"/>
  <c r="D826" i="6"/>
  <c r="C826" i="6"/>
  <c r="B826" i="6"/>
  <c r="A826" i="6"/>
  <c r="K825" i="6"/>
  <c r="J825" i="6"/>
  <c r="I825" i="6"/>
  <c r="H825" i="6"/>
  <c r="G825" i="6"/>
  <c r="F825" i="6"/>
  <c r="E825" i="6"/>
  <c r="D825" i="6"/>
  <c r="C825" i="6"/>
  <c r="B825" i="6"/>
  <c r="A825" i="6"/>
  <c r="K824" i="6"/>
  <c r="J824" i="6"/>
  <c r="I824" i="6"/>
  <c r="H824" i="6"/>
  <c r="G824" i="6"/>
  <c r="F824" i="6"/>
  <c r="E824" i="6"/>
  <c r="D824" i="6"/>
  <c r="C824" i="6"/>
  <c r="B824" i="6"/>
  <c r="A824" i="6"/>
  <c r="K823" i="6"/>
  <c r="J823" i="6"/>
  <c r="I823" i="6"/>
  <c r="H823" i="6"/>
  <c r="G823" i="6"/>
  <c r="F823" i="6"/>
  <c r="E823" i="6"/>
  <c r="D823" i="6"/>
  <c r="C823" i="6"/>
  <c r="B823" i="6"/>
  <c r="A823" i="6"/>
  <c r="K822" i="6"/>
  <c r="J822" i="6"/>
  <c r="I822" i="6"/>
  <c r="H822" i="6"/>
  <c r="G822" i="6"/>
  <c r="F822" i="6"/>
  <c r="E822" i="6"/>
  <c r="D822" i="6"/>
  <c r="C822" i="6"/>
  <c r="B822" i="6"/>
  <c r="A822" i="6"/>
  <c r="K821" i="6"/>
  <c r="J821" i="6"/>
  <c r="I821" i="6"/>
  <c r="H821" i="6"/>
  <c r="G821" i="6"/>
  <c r="F821" i="6"/>
  <c r="E821" i="6"/>
  <c r="D821" i="6"/>
  <c r="C821" i="6"/>
  <c r="B821" i="6"/>
  <c r="A821" i="6"/>
  <c r="K820" i="6"/>
  <c r="J820" i="6"/>
  <c r="I820" i="6"/>
  <c r="H820" i="6"/>
  <c r="G820" i="6"/>
  <c r="F820" i="6"/>
  <c r="E820" i="6"/>
  <c r="D820" i="6"/>
  <c r="C820" i="6"/>
  <c r="B820" i="6"/>
  <c r="A820" i="6"/>
  <c r="K819" i="6"/>
  <c r="J819" i="6"/>
  <c r="I819" i="6"/>
  <c r="H819" i="6"/>
  <c r="G819" i="6"/>
  <c r="F819" i="6"/>
  <c r="E819" i="6"/>
  <c r="D819" i="6"/>
  <c r="C819" i="6"/>
  <c r="B819" i="6"/>
  <c r="A819" i="6"/>
  <c r="K818" i="6"/>
  <c r="J818" i="6"/>
  <c r="I818" i="6"/>
  <c r="H818" i="6"/>
  <c r="G818" i="6"/>
  <c r="F818" i="6"/>
  <c r="E818" i="6"/>
  <c r="D818" i="6"/>
  <c r="C818" i="6"/>
  <c r="B818" i="6"/>
  <c r="A818" i="6"/>
  <c r="K817" i="6"/>
  <c r="J817" i="6"/>
  <c r="I817" i="6"/>
  <c r="H817" i="6"/>
  <c r="G817" i="6"/>
  <c r="F817" i="6"/>
  <c r="E817" i="6"/>
  <c r="D817" i="6"/>
  <c r="C817" i="6"/>
  <c r="B817" i="6"/>
  <c r="A817" i="6"/>
  <c r="K816" i="6"/>
  <c r="J816" i="6"/>
  <c r="I816" i="6"/>
  <c r="H816" i="6"/>
  <c r="G816" i="6"/>
  <c r="F816" i="6"/>
  <c r="E816" i="6"/>
  <c r="D816" i="6"/>
  <c r="C816" i="6"/>
  <c r="B816" i="6"/>
  <c r="A816" i="6"/>
  <c r="K815" i="6"/>
  <c r="J815" i="6"/>
  <c r="I815" i="6"/>
  <c r="H815" i="6"/>
  <c r="G815" i="6"/>
  <c r="F815" i="6"/>
  <c r="E815" i="6"/>
  <c r="D815" i="6"/>
  <c r="C815" i="6"/>
  <c r="B815" i="6"/>
  <c r="A815" i="6"/>
  <c r="K814" i="6"/>
  <c r="J814" i="6"/>
  <c r="I814" i="6"/>
  <c r="H814" i="6"/>
  <c r="G814" i="6"/>
  <c r="F814" i="6"/>
  <c r="E814" i="6"/>
  <c r="D814" i="6"/>
  <c r="C814" i="6"/>
  <c r="B814" i="6"/>
  <c r="A814" i="6"/>
  <c r="K813" i="6"/>
  <c r="J813" i="6"/>
  <c r="I813" i="6"/>
  <c r="H813" i="6"/>
  <c r="G813" i="6"/>
  <c r="F813" i="6"/>
  <c r="E813" i="6"/>
  <c r="D813" i="6"/>
  <c r="C813" i="6"/>
  <c r="B813" i="6"/>
  <c r="A813" i="6"/>
  <c r="K812" i="6"/>
  <c r="J812" i="6"/>
  <c r="I812" i="6"/>
  <c r="H812" i="6"/>
  <c r="G812" i="6"/>
  <c r="F812" i="6"/>
  <c r="E812" i="6"/>
  <c r="D812" i="6"/>
  <c r="C812" i="6"/>
  <c r="B812" i="6"/>
  <c r="A812" i="6"/>
  <c r="K811" i="6"/>
  <c r="J811" i="6"/>
  <c r="I811" i="6"/>
  <c r="H811" i="6"/>
  <c r="G811" i="6"/>
  <c r="F811" i="6"/>
  <c r="E811" i="6"/>
  <c r="D811" i="6"/>
  <c r="C811" i="6"/>
  <c r="B811" i="6"/>
  <c r="A811" i="6"/>
  <c r="K810" i="6"/>
  <c r="J810" i="6"/>
  <c r="I810" i="6"/>
  <c r="H810" i="6"/>
  <c r="G810" i="6"/>
  <c r="F810" i="6"/>
  <c r="E810" i="6"/>
  <c r="D810" i="6"/>
  <c r="C810" i="6"/>
  <c r="B810" i="6"/>
  <c r="A810" i="6"/>
  <c r="K809" i="6"/>
  <c r="J809" i="6"/>
  <c r="I809" i="6"/>
  <c r="H809" i="6"/>
  <c r="G809" i="6"/>
  <c r="F809" i="6"/>
  <c r="E809" i="6"/>
  <c r="D809" i="6"/>
  <c r="C809" i="6"/>
  <c r="B809" i="6"/>
  <c r="A809" i="6"/>
  <c r="K808" i="6"/>
  <c r="J808" i="6"/>
  <c r="I808" i="6"/>
  <c r="H808" i="6"/>
  <c r="G808" i="6"/>
  <c r="F808" i="6"/>
  <c r="E808" i="6"/>
  <c r="D808" i="6"/>
  <c r="C808" i="6"/>
  <c r="B808" i="6"/>
  <c r="A808" i="6"/>
  <c r="K807" i="6"/>
  <c r="J807" i="6"/>
  <c r="I807" i="6"/>
  <c r="H807" i="6"/>
  <c r="G807" i="6"/>
  <c r="F807" i="6"/>
  <c r="E807" i="6"/>
  <c r="D807" i="6"/>
  <c r="C807" i="6"/>
  <c r="B807" i="6"/>
  <c r="A807" i="6"/>
  <c r="K806" i="6"/>
  <c r="J806" i="6"/>
  <c r="I806" i="6"/>
  <c r="H806" i="6"/>
  <c r="G806" i="6"/>
  <c r="F806" i="6"/>
  <c r="E806" i="6"/>
  <c r="D806" i="6"/>
  <c r="C806" i="6"/>
  <c r="B806" i="6"/>
  <c r="A806" i="6"/>
  <c r="K805" i="6"/>
  <c r="J805" i="6"/>
  <c r="I805" i="6"/>
  <c r="H805" i="6"/>
  <c r="G805" i="6"/>
  <c r="F805" i="6"/>
  <c r="E805" i="6"/>
  <c r="D805" i="6"/>
  <c r="C805" i="6"/>
  <c r="B805" i="6"/>
  <c r="A805" i="6"/>
  <c r="K804" i="6"/>
  <c r="J804" i="6"/>
  <c r="I804" i="6"/>
  <c r="H804" i="6"/>
  <c r="G804" i="6"/>
  <c r="F804" i="6"/>
  <c r="E804" i="6"/>
  <c r="D804" i="6"/>
  <c r="C804" i="6"/>
  <c r="B804" i="6"/>
  <c r="A804" i="6"/>
  <c r="K803" i="6"/>
  <c r="J803" i="6"/>
  <c r="I803" i="6"/>
  <c r="H803" i="6"/>
  <c r="G803" i="6"/>
  <c r="F803" i="6"/>
  <c r="E803" i="6"/>
  <c r="D803" i="6"/>
  <c r="C803" i="6"/>
  <c r="B803" i="6"/>
  <c r="A803" i="6"/>
  <c r="K802" i="6"/>
  <c r="J802" i="6"/>
  <c r="I802" i="6"/>
  <c r="H802" i="6"/>
  <c r="G802" i="6"/>
  <c r="F802" i="6"/>
  <c r="E802" i="6"/>
  <c r="D802" i="6"/>
  <c r="C802" i="6"/>
  <c r="B802" i="6"/>
  <c r="A802" i="6"/>
  <c r="K801" i="6"/>
  <c r="J801" i="6"/>
  <c r="I801" i="6"/>
  <c r="H801" i="6"/>
  <c r="G801" i="6"/>
  <c r="F801" i="6"/>
  <c r="E801" i="6"/>
  <c r="D801" i="6"/>
  <c r="C801" i="6"/>
  <c r="B801" i="6"/>
  <c r="A801" i="6"/>
  <c r="K800" i="6"/>
  <c r="J800" i="6"/>
  <c r="I800" i="6"/>
  <c r="H800" i="6"/>
  <c r="G800" i="6"/>
  <c r="F800" i="6"/>
  <c r="E800" i="6"/>
  <c r="D800" i="6"/>
  <c r="C800" i="6"/>
  <c r="B800" i="6"/>
  <c r="A800" i="6"/>
  <c r="K799" i="6"/>
  <c r="J799" i="6"/>
  <c r="I799" i="6"/>
  <c r="H799" i="6"/>
  <c r="G799" i="6"/>
  <c r="F799" i="6"/>
  <c r="E799" i="6"/>
  <c r="D799" i="6"/>
  <c r="C799" i="6"/>
  <c r="B799" i="6"/>
  <c r="A799" i="6"/>
  <c r="K798" i="6"/>
  <c r="J798" i="6"/>
  <c r="I798" i="6"/>
  <c r="H798" i="6"/>
  <c r="G798" i="6"/>
  <c r="F798" i="6"/>
  <c r="E798" i="6"/>
  <c r="D798" i="6"/>
  <c r="C798" i="6"/>
  <c r="B798" i="6"/>
  <c r="A798" i="6"/>
  <c r="K797" i="6"/>
  <c r="J797" i="6"/>
  <c r="I797" i="6"/>
  <c r="H797" i="6"/>
  <c r="G797" i="6"/>
  <c r="F797" i="6"/>
  <c r="E797" i="6"/>
  <c r="D797" i="6"/>
  <c r="C797" i="6"/>
  <c r="B797" i="6"/>
  <c r="A797" i="6"/>
  <c r="K796" i="6"/>
  <c r="J796" i="6"/>
  <c r="I796" i="6"/>
  <c r="H796" i="6"/>
  <c r="G796" i="6"/>
  <c r="F796" i="6"/>
  <c r="E796" i="6"/>
  <c r="D796" i="6"/>
  <c r="C796" i="6"/>
  <c r="B796" i="6"/>
  <c r="A796" i="6"/>
  <c r="K795" i="6"/>
  <c r="J795" i="6"/>
  <c r="I795" i="6"/>
  <c r="H795" i="6"/>
  <c r="G795" i="6"/>
  <c r="F795" i="6"/>
  <c r="E795" i="6"/>
  <c r="D795" i="6"/>
  <c r="C795" i="6"/>
  <c r="B795" i="6"/>
  <c r="A795" i="6"/>
  <c r="K794" i="6"/>
  <c r="J794" i="6"/>
  <c r="I794" i="6"/>
  <c r="H794" i="6"/>
  <c r="G794" i="6"/>
  <c r="F794" i="6"/>
  <c r="E794" i="6"/>
  <c r="D794" i="6"/>
  <c r="C794" i="6"/>
  <c r="B794" i="6"/>
  <c r="A794" i="6"/>
  <c r="K793" i="6"/>
  <c r="J793" i="6"/>
  <c r="I793" i="6"/>
  <c r="H793" i="6"/>
  <c r="G793" i="6"/>
  <c r="F793" i="6"/>
  <c r="E793" i="6"/>
  <c r="D793" i="6"/>
  <c r="C793" i="6"/>
  <c r="B793" i="6"/>
  <c r="A793" i="6"/>
  <c r="K792" i="6"/>
  <c r="J792" i="6"/>
  <c r="I792" i="6"/>
  <c r="H792" i="6"/>
  <c r="G792" i="6"/>
  <c r="F792" i="6"/>
  <c r="E792" i="6"/>
  <c r="D792" i="6"/>
  <c r="C792" i="6"/>
  <c r="B792" i="6"/>
  <c r="A792" i="6"/>
  <c r="K791" i="6"/>
  <c r="J791" i="6"/>
  <c r="I791" i="6"/>
  <c r="H791" i="6"/>
  <c r="G791" i="6"/>
  <c r="F791" i="6"/>
  <c r="E791" i="6"/>
  <c r="D791" i="6"/>
  <c r="C791" i="6"/>
  <c r="B791" i="6"/>
  <c r="A791" i="6"/>
  <c r="K790" i="6"/>
  <c r="J790" i="6"/>
  <c r="I790" i="6"/>
  <c r="H790" i="6"/>
  <c r="G790" i="6"/>
  <c r="F790" i="6"/>
  <c r="E790" i="6"/>
  <c r="D790" i="6"/>
  <c r="C790" i="6"/>
  <c r="B790" i="6"/>
  <c r="A790" i="6"/>
  <c r="K789" i="6"/>
  <c r="J789" i="6"/>
  <c r="I789" i="6"/>
  <c r="H789" i="6"/>
  <c r="G789" i="6"/>
  <c r="F789" i="6"/>
  <c r="E789" i="6"/>
  <c r="D789" i="6"/>
  <c r="C789" i="6"/>
  <c r="B789" i="6"/>
  <c r="A789" i="6"/>
  <c r="K788" i="6"/>
  <c r="J788" i="6"/>
  <c r="I788" i="6"/>
  <c r="H788" i="6"/>
  <c r="G788" i="6"/>
  <c r="F788" i="6"/>
  <c r="E788" i="6"/>
  <c r="D788" i="6"/>
  <c r="C788" i="6"/>
  <c r="B788" i="6"/>
  <c r="A788" i="6"/>
  <c r="K787" i="6"/>
  <c r="J787" i="6"/>
  <c r="I787" i="6"/>
  <c r="H787" i="6"/>
  <c r="G787" i="6"/>
  <c r="F787" i="6"/>
  <c r="E787" i="6"/>
  <c r="D787" i="6"/>
  <c r="C787" i="6"/>
  <c r="B787" i="6"/>
  <c r="A787" i="6"/>
  <c r="K786" i="6"/>
  <c r="J786" i="6"/>
  <c r="I786" i="6"/>
  <c r="H786" i="6"/>
  <c r="G786" i="6"/>
  <c r="F786" i="6"/>
  <c r="E786" i="6"/>
  <c r="D786" i="6"/>
  <c r="C786" i="6"/>
  <c r="B786" i="6"/>
  <c r="A786" i="6"/>
  <c r="K785" i="6"/>
  <c r="J785" i="6"/>
  <c r="I785" i="6"/>
  <c r="H785" i="6"/>
  <c r="G785" i="6"/>
  <c r="F785" i="6"/>
  <c r="E785" i="6"/>
  <c r="D785" i="6"/>
  <c r="C785" i="6"/>
  <c r="B785" i="6"/>
  <c r="A785" i="6"/>
  <c r="K784" i="6"/>
  <c r="J784" i="6"/>
  <c r="I784" i="6"/>
  <c r="H784" i="6"/>
  <c r="G784" i="6"/>
  <c r="F784" i="6"/>
  <c r="E784" i="6"/>
  <c r="D784" i="6"/>
  <c r="C784" i="6"/>
  <c r="B784" i="6"/>
  <c r="A784" i="6"/>
  <c r="K783" i="6"/>
  <c r="J783" i="6"/>
  <c r="I783" i="6"/>
  <c r="H783" i="6"/>
  <c r="G783" i="6"/>
  <c r="F783" i="6"/>
  <c r="E783" i="6"/>
  <c r="D783" i="6"/>
  <c r="C783" i="6"/>
  <c r="B783" i="6"/>
  <c r="A783" i="6"/>
  <c r="K782" i="6"/>
  <c r="J782" i="6"/>
  <c r="I782" i="6"/>
  <c r="H782" i="6"/>
  <c r="G782" i="6"/>
  <c r="F782" i="6"/>
  <c r="E782" i="6"/>
  <c r="D782" i="6"/>
  <c r="C782" i="6"/>
  <c r="B782" i="6"/>
  <c r="A782" i="6"/>
  <c r="K781" i="6"/>
  <c r="J781" i="6"/>
  <c r="I781" i="6"/>
  <c r="H781" i="6"/>
  <c r="G781" i="6"/>
  <c r="F781" i="6"/>
  <c r="E781" i="6"/>
  <c r="D781" i="6"/>
  <c r="C781" i="6"/>
  <c r="B781" i="6"/>
  <c r="A781" i="6"/>
  <c r="K780" i="6"/>
  <c r="J780" i="6"/>
  <c r="I780" i="6"/>
  <c r="H780" i="6"/>
  <c r="G780" i="6"/>
  <c r="F780" i="6"/>
  <c r="E780" i="6"/>
  <c r="D780" i="6"/>
  <c r="C780" i="6"/>
  <c r="B780" i="6"/>
  <c r="A780" i="6"/>
  <c r="K779" i="6"/>
  <c r="J779" i="6"/>
  <c r="I779" i="6"/>
  <c r="H779" i="6"/>
  <c r="G779" i="6"/>
  <c r="F779" i="6"/>
  <c r="E779" i="6"/>
  <c r="D779" i="6"/>
  <c r="C779" i="6"/>
  <c r="B779" i="6"/>
  <c r="A779" i="6"/>
  <c r="K778" i="6"/>
  <c r="J778" i="6"/>
  <c r="I778" i="6"/>
  <c r="H778" i="6"/>
  <c r="G778" i="6"/>
  <c r="F778" i="6"/>
  <c r="E778" i="6"/>
  <c r="D778" i="6"/>
  <c r="C778" i="6"/>
  <c r="B778" i="6"/>
  <c r="A778" i="6"/>
  <c r="K777" i="6"/>
  <c r="J777" i="6"/>
  <c r="I777" i="6"/>
  <c r="H777" i="6"/>
  <c r="G777" i="6"/>
  <c r="F777" i="6"/>
  <c r="E777" i="6"/>
  <c r="D777" i="6"/>
  <c r="C777" i="6"/>
  <c r="B777" i="6"/>
  <c r="A777" i="6"/>
  <c r="K776" i="6"/>
  <c r="J776" i="6"/>
  <c r="I776" i="6"/>
  <c r="H776" i="6"/>
  <c r="G776" i="6"/>
  <c r="F776" i="6"/>
  <c r="E776" i="6"/>
  <c r="D776" i="6"/>
  <c r="C776" i="6"/>
  <c r="B776" i="6"/>
  <c r="A776" i="6"/>
  <c r="K775" i="6"/>
  <c r="J775" i="6"/>
  <c r="I775" i="6"/>
  <c r="H775" i="6"/>
  <c r="G775" i="6"/>
  <c r="F775" i="6"/>
  <c r="E775" i="6"/>
  <c r="D775" i="6"/>
  <c r="C775" i="6"/>
  <c r="B775" i="6"/>
  <c r="A775" i="6"/>
  <c r="K774" i="6"/>
  <c r="J774" i="6"/>
  <c r="I774" i="6"/>
  <c r="H774" i="6"/>
  <c r="G774" i="6"/>
  <c r="F774" i="6"/>
  <c r="E774" i="6"/>
  <c r="D774" i="6"/>
  <c r="C774" i="6"/>
  <c r="B774" i="6"/>
  <c r="A774" i="6"/>
  <c r="K773" i="6"/>
  <c r="J773" i="6"/>
  <c r="I773" i="6"/>
  <c r="H773" i="6"/>
  <c r="G773" i="6"/>
  <c r="F773" i="6"/>
  <c r="E773" i="6"/>
  <c r="D773" i="6"/>
  <c r="C773" i="6"/>
  <c r="B773" i="6"/>
  <c r="A773" i="6"/>
  <c r="K772" i="6"/>
  <c r="J772" i="6"/>
  <c r="I772" i="6"/>
  <c r="H772" i="6"/>
  <c r="G772" i="6"/>
  <c r="F772" i="6"/>
  <c r="E772" i="6"/>
  <c r="D772" i="6"/>
  <c r="C772" i="6"/>
  <c r="B772" i="6"/>
  <c r="A772" i="6"/>
  <c r="K771" i="6"/>
  <c r="J771" i="6"/>
  <c r="I771" i="6"/>
  <c r="H771" i="6"/>
  <c r="G771" i="6"/>
  <c r="F771" i="6"/>
  <c r="E771" i="6"/>
  <c r="D771" i="6"/>
  <c r="C771" i="6"/>
  <c r="B771" i="6"/>
  <c r="A771" i="6"/>
  <c r="K770" i="6"/>
  <c r="J770" i="6"/>
  <c r="I770" i="6"/>
  <c r="H770" i="6"/>
  <c r="G770" i="6"/>
  <c r="F770" i="6"/>
  <c r="E770" i="6"/>
  <c r="D770" i="6"/>
  <c r="C770" i="6"/>
  <c r="B770" i="6"/>
  <c r="A770" i="6"/>
  <c r="K769" i="6"/>
  <c r="J769" i="6"/>
  <c r="I769" i="6"/>
  <c r="H769" i="6"/>
  <c r="G769" i="6"/>
  <c r="F769" i="6"/>
  <c r="E769" i="6"/>
  <c r="D769" i="6"/>
  <c r="C769" i="6"/>
  <c r="B769" i="6"/>
  <c r="A769" i="6"/>
  <c r="K768" i="6"/>
  <c r="J768" i="6"/>
  <c r="I768" i="6"/>
  <c r="H768" i="6"/>
  <c r="G768" i="6"/>
  <c r="F768" i="6"/>
  <c r="E768" i="6"/>
  <c r="D768" i="6"/>
  <c r="C768" i="6"/>
  <c r="B768" i="6"/>
  <c r="A768" i="6"/>
  <c r="K767" i="6"/>
  <c r="J767" i="6"/>
  <c r="I767" i="6"/>
  <c r="H767" i="6"/>
  <c r="G767" i="6"/>
  <c r="F767" i="6"/>
  <c r="E767" i="6"/>
  <c r="D767" i="6"/>
  <c r="C767" i="6"/>
  <c r="B767" i="6"/>
  <c r="A767" i="6"/>
  <c r="K766" i="6"/>
  <c r="J766" i="6"/>
  <c r="I766" i="6"/>
  <c r="H766" i="6"/>
  <c r="G766" i="6"/>
  <c r="F766" i="6"/>
  <c r="E766" i="6"/>
  <c r="D766" i="6"/>
  <c r="C766" i="6"/>
  <c r="B766" i="6"/>
  <c r="A766" i="6"/>
  <c r="K765" i="6"/>
  <c r="J765" i="6"/>
  <c r="I765" i="6"/>
  <c r="H765" i="6"/>
  <c r="G765" i="6"/>
  <c r="F765" i="6"/>
  <c r="E765" i="6"/>
  <c r="D765" i="6"/>
  <c r="C765" i="6"/>
  <c r="B765" i="6"/>
  <c r="A765" i="6"/>
  <c r="K764" i="6"/>
  <c r="J764" i="6"/>
  <c r="I764" i="6"/>
  <c r="H764" i="6"/>
  <c r="G764" i="6"/>
  <c r="F764" i="6"/>
  <c r="E764" i="6"/>
  <c r="D764" i="6"/>
  <c r="C764" i="6"/>
  <c r="B764" i="6"/>
  <c r="A764" i="6"/>
  <c r="K763" i="6"/>
  <c r="J763" i="6"/>
  <c r="I763" i="6"/>
  <c r="H763" i="6"/>
  <c r="G763" i="6"/>
  <c r="F763" i="6"/>
  <c r="E763" i="6"/>
  <c r="D763" i="6"/>
  <c r="C763" i="6"/>
  <c r="B763" i="6"/>
  <c r="A763" i="6"/>
  <c r="K762" i="6"/>
  <c r="J762" i="6"/>
  <c r="I762" i="6"/>
  <c r="H762" i="6"/>
  <c r="G762" i="6"/>
  <c r="F762" i="6"/>
  <c r="E762" i="6"/>
  <c r="D762" i="6"/>
  <c r="C762" i="6"/>
  <c r="B762" i="6"/>
  <c r="A762" i="6"/>
  <c r="K761" i="6"/>
  <c r="J761" i="6"/>
  <c r="I761" i="6"/>
  <c r="H761" i="6"/>
  <c r="G761" i="6"/>
  <c r="F761" i="6"/>
  <c r="E761" i="6"/>
  <c r="D761" i="6"/>
  <c r="C761" i="6"/>
  <c r="B761" i="6"/>
  <c r="A761" i="6"/>
  <c r="K760" i="6"/>
  <c r="J760" i="6"/>
  <c r="I760" i="6"/>
  <c r="H760" i="6"/>
  <c r="G760" i="6"/>
  <c r="F760" i="6"/>
  <c r="E760" i="6"/>
  <c r="D760" i="6"/>
  <c r="C760" i="6"/>
  <c r="B760" i="6"/>
  <c r="A760" i="6"/>
  <c r="K759" i="6"/>
  <c r="J759" i="6"/>
  <c r="I759" i="6"/>
  <c r="H759" i="6"/>
  <c r="G759" i="6"/>
  <c r="F759" i="6"/>
  <c r="E759" i="6"/>
  <c r="D759" i="6"/>
  <c r="C759" i="6"/>
  <c r="B759" i="6"/>
  <c r="A759" i="6"/>
  <c r="K758" i="6"/>
  <c r="J758" i="6"/>
  <c r="I758" i="6"/>
  <c r="H758" i="6"/>
  <c r="G758" i="6"/>
  <c r="F758" i="6"/>
  <c r="E758" i="6"/>
  <c r="D758" i="6"/>
  <c r="C758" i="6"/>
  <c r="B758" i="6"/>
  <c r="A758" i="6"/>
  <c r="K757" i="6"/>
  <c r="J757" i="6"/>
  <c r="I757" i="6"/>
  <c r="H757" i="6"/>
  <c r="G757" i="6"/>
  <c r="F757" i="6"/>
  <c r="E757" i="6"/>
  <c r="D757" i="6"/>
  <c r="C757" i="6"/>
  <c r="B757" i="6"/>
  <c r="A757" i="6"/>
  <c r="K756" i="6"/>
  <c r="J756" i="6"/>
  <c r="I756" i="6"/>
  <c r="H756" i="6"/>
  <c r="G756" i="6"/>
  <c r="F756" i="6"/>
  <c r="E756" i="6"/>
  <c r="D756" i="6"/>
  <c r="C756" i="6"/>
  <c r="B756" i="6"/>
  <c r="A756" i="6"/>
  <c r="K755" i="6"/>
  <c r="J755" i="6"/>
  <c r="I755" i="6"/>
  <c r="H755" i="6"/>
  <c r="G755" i="6"/>
  <c r="F755" i="6"/>
  <c r="E755" i="6"/>
  <c r="D755" i="6"/>
  <c r="C755" i="6"/>
  <c r="B755" i="6"/>
  <c r="A755" i="6"/>
  <c r="K754" i="6"/>
  <c r="J754" i="6"/>
  <c r="I754" i="6"/>
  <c r="H754" i="6"/>
  <c r="G754" i="6"/>
  <c r="F754" i="6"/>
  <c r="E754" i="6"/>
  <c r="D754" i="6"/>
  <c r="C754" i="6"/>
  <c r="B754" i="6"/>
  <c r="A754" i="6"/>
  <c r="K753" i="6"/>
  <c r="J753" i="6"/>
  <c r="I753" i="6"/>
  <c r="H753" i="6"/>
  <c r="G753" i="6"/>
  <c r="F753" i="6"/>
  <c r="E753" i="6"/>
  <c r="D753" i="6"/>
  <c r="C753" i="6"/>
  <c r="B753" i="6"/>
  <c r="A753" i="6"/>
  <c r="K752" i="6"/>
  <c r="J752" i="6"/>
  <c r="I752" i="6"/>
  <c r="H752" i="6"/>
  <c r="G752" i="6"/>
  <c r="F752" i="6"/>
  <c r="E752" i="6"/>
  <c r="D752" i="6"/>
  <c r="C752" i="6"/>
  <c r="B752" i="6"/>
  <c r="A752" i="6"/>
  <c r="K751" i="6"/>
  <c r="J751" i="6"/>
  <c r="I751" i="6"/>
  <c r="H751" i="6"/>
  <c r="G751" i="6"/>
  <c r="F751" i="6"/>
  <c r="E751" i="6"/>
  <c r="D751" i="6"/>
  <c r="C751" i="6"/>
  <c r="B751" i="6"/>
  <c r="A751" i="6"/>
  <c r="K750" i="6"/>
  <c r="J750" i="6"/>
  <c r="I750" i="6"/>
  <c r="H750" i="6"/>
  <c r="G750" i="6"/>
  <c r="F750" i="6"/>
  <c r="E750" i="6"/>
  <c r="D750" i="6"/>
  <c r="C750" i="6"/>
  <c r="B750" i="6"/>
  <c r="A750" i="6"/>
  <c r="K749" i="6"/>
  <c r="J749" i="6"/>
  <c r="I749" i="6"/>
  <c r="H749" i="6"/>
  <c r="G749" i="6"/>
  <c r="F749" i="6"/>
  <c r="E749" i="6"/>
  <c r="D749" i="6"/>
  <c r="C749" i="6"/>
  <c r="B749" i="6"/>
  <c r="A749" i="6"/>
  <c r="K748" i="6"/>
  <c r="J748" i="6"/>
  <c r="I748" i="6"/>
  <c r="H748" i="6"/>
  <c r="G748" i="6"/>
  <c r="F748" i="6"/>
  <c r="E748" i="6"/>
  <c r="D748" i="6"/>
  <c r="C748" i="6"/>
  <c r="B748" i="6"/>
  <c r="A748" i="6"/>
  <c r="K747" i="6"/>
  <c r="J747" i="6"/>
  <c r="I747" i="6"/>
  <c r="H747" i="6"/>
  <c r="G747" i="6"/>
  <c r="F747" i="6"/>
  <c r="E747" i="6"/>
  <c r="D747" i="6"/>
  <c r="C747" i="6"/>
  <c r="B747" i="6"/>
  <c r="A747" i="6"/>
  <c r="K746" i="6"/>
  <c r="J746" i="6"/>
  <c r="I746" i="6"/>
  <c r="H746" i="6"/>
  <c r="G746" i="6"/>
  <c r="F746" i="6"/>
  <c r="E746" i="6"/>
  <c r="D746" i="6"/>
  <c r="C746" i="6"/>
  <c r="B746" i="6"/>
  <c r="A746" i="6"/>
  <c r="K745" i="6"/>
  <c r="J745" i="6"/>
  <c r="I745" i="6"/>
  <c r="H745" i="6"/>
  <c r="G745" i="6"/>
  <c r="F745" i="6"/>
  <c r="E745" i="6"/>
  <c r="D745" i="6"/>
  <c r="C745" i="6"/>
  <c r="B745" i="6"/>
  <c r="A745" i="6"/>
  <c r="K744" i="6"/>
  <c r="J744" i="6"/>
  <c r="I744" i="6"/>
  <c r="H744" i="6"/>
  <c r="G744" i="6"/>
  <c r="F744" i="6"/>
  <c r="E744" i="6"/>
  <c r="D744" i="6"/>
  <c r="C744" i="6"/>
  <c r="B744" i="6"/>
  <c r="A744" i="6"/>
  <c r="K743" i="6"/>
  <c r="J743" i="6"/>
  <c r="I743" i="6"/>
  <c r="H743" i="6"/>
  <c r="G743" i="6"/>
  <c r="F743" i="6"/>
  <c r="E743" i="6"/>
  <c r="D743" i="6"/>
  <c r="C743" i="6"/>
  <c r="B743" i="6"/>
  <c r="A743" i="6"/>
  <c r="K742" i="6"/>
  <c r="J742" i="6"/>
  <c r="I742" i="6"/>
  <c r="H742" i="6"/>
  <c r="G742" i="6"/>
  <c r="F742" i="6"/>
  <c r="E742" i="6"/>
  <c r="D742" i="6"/>
  <c r="C742" i="6"/>
  <c r="B742" i="6"/>
  <c r="A742" i="6"/>
  <c r="K741" i="6"/>
  <c r="J741" i="6"/>
  <c r="I741" i="6"/>
  <c r="H741" i="6"/>
  <c r="G741" i="6"/>
  <c r="F741" i="6"/>
  <c r="E741" i="6"/>
  <c r="D741" i="6"/>
  <c r="C741" i="6"/>
  <c r="B741" i="6"/>
  <c r="A741" i="6"/>
  <c r="K740" i="6"/>
  <c r="J740" i="6"/>
  <c r="I740" i="6"/>
  <c r="H740" i="6"/>
  <c r="G740" i="6"/>
  <c r="F740" i="6"/>
  <c r="E740" i="6"/>
  <c r="D740" i="6"/>
  <c r="C740" i="6"/>
  <c r="B740" i="6"/>
  <c r="A740" i="6"/>
  <c r="K739" i="6"/>
  <c r="J739" i="6"/>
  <c r="I739" i="6"/>
  <c r="H739" i="6"/>
  <c r="G739" i="6"/>
  <c r="F739" i="6"/>
  <c r="E739" i="6"/>
  <c r="D739" i="6"/>
  <c r="C739" i="6"/>
  <c r="B739" i="6"/>
  <c r="A739" i="6"/>
  <c r="K738" i="6"/>
  <c r="J738" i="6"/>
  <c r="I738" i="6"/>
  <c r="H738" i="6"/>
  <c r="G738" i="6"/>
  <c r="F738" i="6"/>
  <c r="E738" i="6"/>
  <c r="D738" i="6"/>
  <c r="C738" i="6"/>
  <c r="B738" i="6"/>
  <c r="A738" i="6"/>
  <c r="K737" i="6"/>
  <c r="J737" i="6"/>
  <c r="I737" i="6"/>
  <c r="H737" i="6"/>
  <c r="G737" i="6"/>
  <c r="F737" i="6"/>
  <c r="E737" i="6"/>
  <c r="D737" i="6"/>
  <c r="C737" i="6"/>
  <c r="B737" i="6"/>
  <c r="A737" i="6"/>
  <c r="K736" i="6"/>
  <c r="J736" i="6"/>
  <c r="I736" i="6"/>
  <c r="H736" i="6"/>
  <c r="G736" i="6"/>
  <c r="F736" i="6"/>
  <c r="E736" i="6"/>
  <c r="D736" i="6"/>
  <c r="C736" i="6"/>
  <c r="B736" i="6"/>
  <c r="A736" i="6"/>
  <c r="K735" i="6"/>
  <c r="J735" i="6"/>
  <c r="I735" i="6"/>
  <c r="H735" i="6"/>
  <c r="G735" i="6"/>
  <c r="F735" i="6"/>
  <c r="E735" i="6"/>
  <c r="D735" i="6"/>
  <c r="C735" i="6"/>
  <c r="B735" i="6"/>
  <c r="A735" i="6"/>
  <c r="K734" i="6"/>
  <c r="J734" i="6"/>
  <c r="I734" i="6"/>
  <c r="H734" i="6"/>
  <c r="G734" i="6"/>
  <c r="F734" i="6"/>
  <c r="E734" i="6"/>
  <c r="D734" i="6"/>
  <c r="C734" i="6"/>
  <c r="B734" i="6"/>
  <c r="A734" i="6"/>
  <c r="K733" i="6"/>
  <c r="J733" i="6"/>
  <c r="I733" i="6"/>
  <c r="H733" i="6"/>
  <c r="G733" i="6"/>
  <c r="F733" i="6"/>
  <c r="E733" i="6"/>
  <c r="D733" i="6"/>
  <c r="C733" i="6"/>
  <c r="B733" i="6"/>
  <c r="A733" i="6"/>
  <c r="K732" i="6"/>
  <c r="J732" i="6"/>
  <c r="I732" i="6"/>
  <c r="H732" i="6"/>
  <c r="G732" i="6"/>
  <c r="F732" i="6"/>
  <c r="E732" i="6"/>
  <c r="D732" i="6"/>
  <c r="C732" i="6"/>
  <c r="B732" i="6"/>
  <c r="A732" i="6"/>
  <c r="K731" i="6"/>
  <c r="J731" i="6"/>
  <c r="I731" i="6"/>
  <c r="H731" i="6"/>
  <c r="G731" i="6"/>
  <c r="F731" i="6"/>
  <c r="E731" i="6"/>
  <c r="D731" i="6"/>
  <c r="C731" i="6"/>
  <c r="B731" i="6"/>
  <c r="A731" i="6"/>
  <c r="K730" i="6"/>
  <c r="J730" i="6"/>
  <c r="I730" i="6"/>
  <c r="H730" i="6"/>
  <c r="G730" i="6"/>
  <c r="F730" i="6"/>
  <c r="E730" i="6"/>
  <c r="D730" i="6"/>
  <c r="C730" i="6"/>
  <c r="B730" i="6"/>
  <c r="A730" i="6"/>
  <c r="K729" i="6"/>
  <c r="J729" i="6"/>
  <c r="I729" i="6"/>
  <c r="H729" i="6"/>
  <c r="G729" i="6"/>
  <c r="F729" i="6"/>
  <c r="E729" i="6"/>
  <c r="D729" i="6"/>
  <c r="C729" i="6"/>
  <c r="B729" i="6"/>
  <c r="A729" i="6"/>
  <c r="K728" i="6"/>
  <c r="J728" i="6"/>
  <c r="I728" i="6"/>
  <c r="H728" i="6"/>
  <c r="G728" i="6"/>
  <c r="F728" i="6"/>
  <c r="E728" i="6"/>
  <c r="D728" i="6"/>
  <c r="C728" i="6"/>
  <c r="B728" i="6"/>
  <c r="A728" i="6"/>
  <c r="K727" i="6"/>
  <c r="J727" i="6"/>
  <c r="I727" i="6"/>
  <c r="H727" i="6"/>
  <c r="G727" i="6"/>
  <c r="F727" i="6"/>
  <c r="E727" i="6"/>
  <c r="D727" i="6"/>
  <c r="C727" i="6"/>
  <c r="B727" i="6"/>
  <c r="A727" i="6"/>
  <c r="K726" i="6"/>
  <c r="J726" i="6"/>
  <c r="I726" i="6"/>
  <c r="H726" i="6"/>
  <c r="G726" i="6"/>
  <c r="F726" i="6"/>
  <c r="E726" i="6"/>
  <c r="D726" i="6"/>
  <c r="C726" i="6"/>
  <c r="B726" i="6"/>
  <c r="A726" i="6"/>
  <c r="K725" i="6"/>
  <c r="J725" i="6"/>
  <c r="I725" i="6"/>
  <c r="H725" i="6"/>
  <c r="G725" i="6"/>
  <c r="F725" i="6"/>
  <c r="E725" i="6"/>
  <c r="D725" i="6"/>
  <c r="C725" i="6"/>
  <c r="B725" i="6"/>
  <c r="A725" i="6"/>
  <c r="K724" i="6"/>
  <c r="J724" i="6"/>
  <c r="I724" i="6"/>
  <c r="H724" i="6"/>
  <c r="G724" i="6"/>
  <c r="F724" i="6"/>
  <c r="E724" i="6"/>
  <c r="D724" i="6"/>
  <c r="C724" i="6"/>
  <c r="B724" i="6"/>
  <c r="A724" i="6"/>
  <c r="K723" i="6"/>
  <c r="J723" i="6"/>
  <c r="I723" i="6"/>
  <c r="H723" i="6"/>
  <c r="G723" i="6"/>
  <c r="F723" i="6"/>
  <c r="E723" i="6"/>
  <c r="D723" i="6"/>
  <c r="C723" i="6"/>
  <c r="B723" i="6"/>
  <c r="A723" i="6"/>
  <c r="K722" i="6"/>
  <c r="J722" i="6"/>
  <c r="I722" i="6"/>
  <c r="H722" i="6"/>
  <c r="G722" i="6"/>
  <c r="F722" i="6"/>
  <c r="E722" i="6"/>
  <c r="D722" i="6"/>
  <c r="C722" i="6"/>
  <c r="B722" i="6"/>
  <c r="A722" i="6"/>
  <c r="K721" i="6"/>
  <c r="J721" i="6"/>
  <c r="I721" i="6"/>
  <c r="H721" i="6"/>
  <c r="G721" i="6"/>
  <c r="F721" i="6"/>
  <c r="E721" i="6"/>
  <c r="D721" i="6"/>
  <c r="C721" i="6"/>
  <c r="B721" i="6"/>
  <c r="A721" i="6"/>
  <c r="K720" i="6"/>
  <c r="J720" i="6"/>
  <c r="I720" i="6"/>
  <c r="H720" i="6"/>
  <c r="G720" i="6"/>
  <c r="F720" i="6"/>
  <c r="E720" i="6"/>
  <c r="D720" i="6"/>
  <c r="C720" i="6"/>
  <c r="B720" i="6"/>
  <c r="A720" i="6"/>
  <c r="K719" i="6"/>
  <c r="J719" i="6"/>
  <c r="I719" i="6"/>
  <c r="H719" i="6"/>
  <c r="G719" i="6"/>
  <c r="F719" i="6"/>
  <c r="E719" i="6"/>
  <c r="D719" i="6"/>
  <c r="C719" i="6"/>
  <c r="B719" i="6"/>
  <c r="A719" i="6"/>
  <c r="K718" i="6"/>
  <c r="J718" i="6"/>
  <c r="I718" i="6"/>
  <c r="H718" i="6"/>
  <c r="G718" i="6"/>
  <c r="F718" i="6"/>
  <c r="E718" i="6"/>
  <c r="D718" i="6"/>
  <c r="C718" i="6"/>
  <c r="B718" i="6"/>
  <c r="A718" i="6"/>
  <c r="K717" i="6"/>
  <c r="J717" i="6"/>
  <c r="I717" i="6"/>
  <c r="H717" i="6"/>
  <c r="G717" i="6"/>
  <c r="F717" i="6"/>
  <c r="E717" i="6"/>
  <c r="D717" i="6"/>
  <c r="C717" i="6"/>
  <c r="B717" i="6"/>
  <c r="A717" i="6"/>
  <c r="K716" i="6"/>
  <c r="J716" i="6"/>
  <c r="I716" i="6"/>
  <c r="H716" i="6"/>
  <c r="G716" i="6"/>
  <c r="F716" i="6"/>
  <c r="E716" i="6"/>
  <c r="D716" i="6"/>
  <c r="C716" i="6"/>
  <c r="B716" i="6"/>
  <c r="A716" i="6"/>
  <c r="K715" i="6"/>
  <c r="J715" i="6"/>
  <c r="I715" i="6"/>
  <c r="H715" i="6"/>
  <c r="G715" i="6"/>
  <c r="F715" i="6"/>
  <c r="E715" i="6"/>
  <c r="D715" i="6"/>
  <c r="C715" i="6"/>
  <c r="B715" i="6"/>
  <c r="A715" i="6"/>
  <c r="K714" i="6"/>
  <c r="J714" i="6"/>
  <c r="I714" i="6"/>
  <c r="H714" i="6"/>
  <c r="G714" i="6"/>
  <c r="F714" i="6"/>
  <c r="E714" i="6"/>
  <c r="D714" i="6"/>
  <c r="C714" i="6"/>
  <c r="B714" i="6"/>
  <c r="A714" i="6"/>
  <c r="K713" i="6"/>
  <c r="J713" i="6"/>
  <c r="I713" i="6"/>
  <c r="H713" i="6"/>
  <c r="G713" i="6"/>
  <c r="F713" i="6"/>
  <c r="E713" i="6"/>
  <c r="D713" i="6"/>
  <c r="C713" i="6"/>
  <c r="B713" i="6"/>
  <c r="A713" i="6"/>
  <c r="K712" i="6"/>
  <c r="J712" i="6"/>
  <c r="I712" i="6"/>
  <c r="H712" i="6"/>
  <c r="G712" i="6"/>
  <c r="F712" i="6"/>
  <c r="E712" i="6"/>
  <c r="D712" i="6"/>
  <c r="C712" i="6"/>
  <c r="B712" i="6"/>
  <c r="A712" i="6"/>
  <c r="K711" i="6"/>
  <c r="J711" i="6"/>
  <c r="I711" i="6"/>
  <c r="H711" i="6"/>
  <c r="G711" i="6"/>
  <c r="F711" i="6"/>
  <c r="E711" i="6"/>
  <c r="D711" i="6"/>
  <c r="C711" i="6"/>
  <c r="B711" i="6"/>
  <c r="A711" i="6"/>
  <c r="K710" i="6"/>
  <c r="J710" i="6"/>
  <c r="I710" i="6"/>
  <c r="H710" i="6"/>
  <c r="G710" i="6"/>
  <c r="F710" i="6"/>
  <c r="E710" i="6"/>
  <c r="D710" i="6"/>
  <c r="C710" i="6"/>
  <c r="B710" i="6"/>
  <c r="A710" i="6"/>
  <c r="K709" i="6"/>
  <c r="J709" i="6"/>
  <c r="I709" i="6"/>
  <c r="H709" i="6"/>
  <c r="G709" i="6"/>
  <c r="F709" i="6"/>
  <c r="E709" i="6"/>
  <c r="D709" i="6"/>
  <c r="C709" i="6"/>
  <c r="B709" i="6"/>
  <c r="A709" i="6"/>
  <c r="K708" i="6"/>
  <c r="J708" i="6"/>
  <c r="I708" i="6"/>
  <c r="H708" i="6"/>
  <c r="G708" i="6"/>
  <c r="F708" i="6"/>
  <c r="E708" i="6"/>
  <c r="D708" i="6"/>
  <c r="C708" i="6"/>
  <c r="B708" i="6"/>
  <c r="A708" i="6"/>
  <c r="K707" i="6"/>
  <c r="J707" i="6"/>
  <c r="I707" i="6"/>
  <c r="H707" i="6"/>
  <c r="G707" i="6"/>
  <c r="F707" i="6"/>
  <c r="E707" i="6"/>
  <c r="D707" i="6"/>
  <c r="C707" i="6"/>
  <c r="B707" i="6"/>
  <c r="A707" i="6"/>
  <c r="K706" i="6"/>
  <c r="J706" i="6"/>
  <c r="I706" i="6"/>
  <c r="H706" i="6"/>
  <c r="G706" i="6"/>
  <c r="F706" i="6"/>
  <c r="E706" i="6"/>
  <c r="D706" i="6"/>
  <c r="C706" i="6"/>
  <c r="B706" i="6"/>
  <c r="A706" i="6"/>
  <c r="K705" i="6"/>
  <c r="J705" i="6"/>
  <c r="I705" i="6"/>
  <c r="H705" i="6"/>
  <c r="G705" i="6"/>
  <c r="F705" i="6"/>
  <c r="E705" i="6"/>
  <c r="D705" i="6"/>
  <c r="C705" i="6"/>
  <c r="B705" i="6"/>
  <c r="A705" i="6"/>
  <c r="K704" i="6"/>
  <c r="J704" i="6"/>
  <c r="I704" i="6"/>
  <c r="H704" i="6"/>
  <c r="G704" i="6"/>
  <c r="F704" i="6"/>
  <c r="E704" i="6"/>
  <c r="D704" i="6"/>
  <c r="C704" i="6"/>
  <c r="B704" i="6"/>
  <c r="A704" i="6"/>
  <c r="K703" i="6"/>
  <c r="J703" i="6"/>
  <c r="I703" i="6"/>
  <c r="H703" i="6"/>
  <c r="G703" i="6"/>
  <c r="F703" i="6"/>
  <c r="E703" i="6"/>
  <c r="D703" i="6"/>
  <c r="C703" i="6"/>
  <c r="B703" i="6"/>
  <c r="A703" i="6"/>
  <c r="K702" i="6"/>
  <c r="J702" i="6"/>
  <c r="I702" i="6"/>
  <c r="H702" i="6"/>
  <c r="G702" i="6"/>
  <c r="F702" i="6"/>
  <c r="E702" i="6"/>
  <c r="D702" i="6"/>
  <c r="C702" i="6"/>
  <c r="B702" i="6"/>
  <c r="A702" i="6"/>
  <c r="K701" i="6"/>
  <c r="J701" i="6"/>
  <c r="I701" i="6"/>
  <c r="H701" i="6"/>
  <c r="G701" i="6"/>
  <c r="F701" i="6"/>
  <c r="E701" i="6"/>
  <c r="D701" i="6"/>
  <c r="C701" i="6"/>
  <c r="B701" i="6"/>
  <c r="A701" i="6"/>
  <c r="K700" i="6"/>
  <c r="J700" i="6"/>
  <c r="I700" i="6"/>
  <c r="H700" i="6"/>
  <c r="G700" i="6"/>
  <c r="F700" i="6"/>
  <c r="E700" i="6"/>
  <c r="D700" i="6"/>
  <c r="C700" i="6"/>
  <c r="B700" i="6"/>
  <c r="A700" i="6"/>
  <c r="K699" i="6"/>
  <c r="J699" i="6"/>
  <c r="I699" i="6"/>
  <c r="H699" i="6"/>
  <c r="G699" i="6"/>
  <c r="F699" i="6"/>
  <c r="E699" i="6"/>
  <c r="D699" i="6"/>
  <c r="C699" i="6"/>
  <c r="B699" i="6"/>
  <c r="A699" i="6"/>
  <c r="K698" i="6"/>
  <c r="J698" i="6"/>
  <c r="I698" i="6"/>
  <c r="H698" i="6"/>
  <c r="G698" i="6"/>
  <c r="F698" i="6"/>
  <c r="E698" i="6"/>
  <c r="D698" i="6"/>
  <c r="C698" i="6"/>
  <c r="B698" i="6"/>
  <c r="A698" i="6"/>
  <c r="K697" i="6"/>
  <c r="J697" i="6"/>
  <c r="I697" i="6"/>
  <c r="H697" i="6"/>
  <c r="G697" i="6"/>
  <c r="F697" i="6"/>
  <c r="E697" i="6"/>
  <c r="D697" i="6"/>
  <c r="C697" i="6"/>
  <c r="B697" i="6"/>
  <c r="A697" i="6"/>
  <c r="K696" i="6"/>
  <c r="J696" i="6"/>
  <c r="I696" i="6"/>
  <c r="H696" i="6"/>
  <c r="G696" i="6"/>
  <c r="F696" i="6"/>
  <c r="E696" i="6"/>
  <c r="D696" i="6"/>
  <c r="C696" i="6"/>
  <c r="B696" i="6"/>
  <c r="A696" i="6"/>
  <c r="K695" i="6"/>
  <c r="J695" i="6"/>
  <c r="I695" i="6"/>
  <c r="H695" i="6"/>
  <c r="G695" i="6"/>
  <c r="F695" i="6"/>
  <c r="E695" i="6"/>
  <c r="D695" i="6"/>
  <c r="C695" i="6"/>
  <c r="B695" i="6"/>
  <c r="A695" i="6"/>
  <c r="K694" i="6"/>
  <c r="J694" i="6"/>
  <c r="I694" i="6"/>
  <c r="H694" i="6"/>
  <c r="G694" i="6"/>
  <c r="F694" i="6"/>
  <c r="E694" i="6"/>
  <c r="D694" i="6"/>
  <c r="C694" i="6"/>
  <c r="B694" i="6"/>
  <c r="A694" i="6"/>
  <c r="K693" i="6"/>
  <c r="J693" i="6"/>
  <c r="I693" i="6"/>
  <c r="H693" i="6"/>
  <c r="G693" i="6"/>
  <c r="F693" i="6"/>
  <c r="E693" i="6"/>
  <c r="D693" i="6"/>
  <c r="C693" i="6"/>
  <c r="B693" i="6"/>
  <c r="A693" i="6"/>
  <c r="K692" i="6"/>
  <c r="J692" i="6"/>
  <c r="I692" i="6"/>
  <c r="H692" i="6"/>
  <c r="G692" i="6"/>
  <c r="F692" i="6"/>
  <c r="E692" i="6"/>
  <c r="D692" i="6"/>
  <c r="C692" i="6"/>
  <c r="B692" i="6"/>
  <c r="A692" i="6"/>
  <c r="K691" i="6"/>
  <c r="J691" i="6"/>
  <c r="I691" i="6"/>
  <c r="H691" i="6"/>
  <c r="G691" i="6"/>
  <c r="F691" i="6"/>
  <c r="E691" i="6"/>
  <c r="D691" i="6"/>
  <c r="C691" i="6"/>
  <c r="B691" i="6"/>
  <c r="A691" i="6"/>
  <c r="K690" i="6"/>
  <c r="J690" i="6"/>
  <c r="I690" i="6"/>
  <c r="H690" i="6"/>
  <c r="G690" i="6"/>
  <c r="F690" i="6"/>
  <c r="E690" i="6"/>
  <c r="D690" i="6"/>
  <c r="C690" i="6"/>
  <c r="B690" i="6"/>
  <c r="A690" i="6"/>
  <c r="K689" i="6"/>
  <c r="J689" i="6"/>
  <c r="I689" i="6"/>
  <c r="H689" i="6"/>
  <c r="G689" i="6"/>
  <c r="F689" i="6"/>
  <c r="E689" i="6"/>
  <c r="D689" i="6"/>
  <c r="C689" i="6"/>
  <c r="B689" i="6"/>
  <c r="A689" i="6"/>
  <c r="K688" i="6"/>
  <c r="J688" i="6"/>
  <c r="I688" i="6"/>
  <c r="H688" i="6"/>
  <c r="G688" i="6"/>
  <c r="F688" i="6"/>
  <c r="E688" i="6"/>
  <c r="D688" i="6"/>
  <c r="C688" i="6"/>
  <c r="B688" i="6"/>
  <c r="A688" i="6"/>
  <c r="K687" i="6"/>
  <c r="J687" i="6"/>
  <c r="I687" i="6"/>
  <c r="H687" i="6"/>
  <c r="G687" i="6"/>
  <c r="F687" i="6"/>
  <c r="E687" i="6"/>
  <c r="D687" i="6"/>
  <c r="C687" i="6"/>
  <c r="B687" i="6"/>
  <c r="A687" i="6"/>
  <c r="K686" i="6"/>
  <c r="J686" i="6"/>
  <c r="I686" i="6"/>
  <c r="H686" i="6"/>
  <c r="G686" i="6"/>
  <c r="F686" i="6"/>
  <c r="E686" i="6"/>
  <c r="D686" i="6"/>
  <c r="C686" i="6"/>
  <c r="B686" i="6"/>
  <c r="A686" i="6"/>
  <c r="K685" i="6"/>
  <c r="J685" i="6"/>
  <c r="I685" i="6"/>
  <c r="H685" i="6"/>
  <c r="G685" i="6"/>
  <c r="F685" i="6"/>
  <c r="E685" i="6"/>
  <c r="D685" i="6"/>
  <c r="C685" i="6"/>
  <c r="B685" i="6"/>
  <c r="A685" i="6"/>
  <c r="K684" i="6"/>
  <c r="J684" i="6"/>
  <c r="I684" i="6"/>
  <c r="H684" i="6"/>
  <c r="G684" i="6"/>
  <c r="F684" i="6"/>
  <c r="E684" i="6"/>
  <c r="D684" i="6"/>
  <c r="C684" i="6"/>
  <c r="B684" i="6"/>
  <c r="A684" i="6"/>
  <c r="K683" i="6"/>
  <c r="J683" i="6"/>
  <c r="I683" i="6"/>
  <c r="H683" i="6"/>
  <c r="G683" i="6"/>
  <c r="F683" i="6"/>
  <c r="E683" i="6"/>
  <c r="D683" i="6"/>
  <c r="C683" i="6"/>
  <c r="B683" i="6"/>
  <c r="A683" i="6"/>
  <c r="K682" i="6"/>
  <c r="J682" i="6"/>
  <c r="I682" i="6"/>
  <c r="H682" i="6"/>
  <c r="G682" i="6"/>
  <c r="F682" i="6"/>
  <c r="E682" i="6"/>
  <c r="D682" i="6"/>
  <c r="C682" i="6"/>
  <c r="B682" i="6"/>
  <c r="A682" i="6"/>
  <c r="K681" i="6"/>
  <c r="J681" i="6"/>
  <c r="I681" i="6"/>
  <c r="H681" i="6"/>
  <c r="G681" i="6"/>
  <c r="F681" i="6"/>
  <c r="E681" i="6"/>
  <c r="D681" i="6"/>
  <c r="C681" i="6"/>
  <c r="B681" i="6"/>
  <c r="A681" i="6"/>
  <c r="K680" i="6"/>
  <c r="J680" i="6"/>
  <c r="I680" i="6"/>
  <c r="H680" i="6"/>
  <c r="G680" i="6"/>
  <c r="F680" i="6"/>
  <c r="E680" i="6"/>
  <c r="D680" i="6"/>
  <c r="C680" i="6"/>
  <c r="B680" i="6"/>
  <c r="A680" i="6"/>
  <c r="K679" i="6"/>
  <c r="J679" i="6"/>
  <c r="I679" i="6"/>
  <c r="H679" i="6"/>
  <c r="G679" i="6"/>
  <c r="F679" i="6"/>
  <c r="E679" i="6"/>
  <c r="D679" i="6"/>
  <c r="C679" i="6"/>
  <c r="B679" i="6"/>
  <c r="A679" i="6"/>
  <c r="K678" i="6"/>
  <c r="J678" i="6"/>
  <c r="I678" i="6"/>
  <c r="H678" i="6"/>
  <c r="G678" i="6"/>
  <c r="F678" i="6"/>
  <c r="E678" i="6"/>
  <c r="D678" i="6"/>
  <c r="C678" i="6"/>
  <c r="B678" i="6"/>
  <c r="A678" i="6"/>
  <c r="K677" i="6"/>
  <c r="J677" i="6"/>
  <c r="I677" i="6"/>
  <c r="H677" i="6"/>
  <c r="G677" i="6"/>
  <c r="F677" i="6"/>
  <c r="E677" i="6"/>
  <c r="D677" i="6"/>
  <c r="C677" i="6"/>
  <c r="B677" i="6"/>
  <c r="A677" i="6"/>
  <c r="K676" i="6"/>
  <c r="J676" i="6"/>
  <c r="I676" i="6"/>
  <c r="H676" i="6"/>
  <c r="G676" i="6"/>
  <c r="F676" i="6"/>
  <c r="E676" i="6"/>
  <c r="D676" i="6"/>
  <c r="C676" i="6"/>
  <c r="B676" i="6"/>
  <c r="A676" i="6"/>
  <c r="K675" i="6"/>
  <c r="J675" i="6"/>
  <c r="I675" i="6"/>
  <c r="H675" i="6"/>
  <c r="G675" i="6"/>
  <c r="F675" i="6"/>
  <c r="E675" i="6"/>
  <c r="D675" i="6"/>
  <c r="C675" i="6"/>
  <c r="B675" i="6"/>
  <c r="A675" i="6"/>
  <c r="K674" i="6"/>
  <c r="J674" i="6"/>
  <c r="I674" i="6"/>
  <c r="H674" i="6"/>
  <c r="G674" i="6"/>
  <c r="F674" i="6"/>
  <c r="E674" i="6"/>
  <c r="D674" i="6"/>
  <c r="C674" i="6"/>
  <c r="B674" i="6"/>
  <c r="A674" i="6"/>
  <c r="K673" i="6"/>
  <c r="J673" i="6"/>
  <c r="I673" i="6"/>
  <c r="H673" i="6"/>
  <c r="G673" i="6"/>
  <c r="F673" i="6"/>
  <c r="E673" i="6"/>
  <c r="D673" i="6"/>
  <c r="C673" i="6"/>
  <c r="B673" i="6"/>
  <c r="A673" i="6"/>
  <c r="K672" i="6"/>
  <c r="J672" i="6"/>
  <c r="I672" i="6"/>
  <c r="H672" i="6"/>
  <c r="G672" i="6"/>
  <c r="F672" i="6"/>
  <c r="E672" i="6"/>
  <c r="D672" i="6"/>
  <c r="C672" i="6"/>
  <c r="B672" i="6"/>
  <c r="A672" i="6"/>
  <c r="K671" i="6"/>
  <c r="J671" i="6"/>
  <c r="I671" i="6"/>
  <c r="H671" i="6"/>
  <c r="G671" i="6"/>
  <c r="F671" i="6"/>
  <c r="E671" i="6"/>
  <c r="D671" i="6"/>
  <c r="C671" i="6"/>
  <c r="B671" i="6"/>
  <c r="A671" i="6"/>
  <c r="K670" i="6"/>
  <c r="J670" i="6"/>
  <c r="I670" i="6"/>
  <c r="H670" i="6"/>
  <c r="G670" i="6"/>
  <c r="F670" i="6"/>
  <c r="E670" i="6"/>
  <c r="D670" i="6"/>
  <c r="C670" i="6"/>
  <c r="B670" i="6"/>
  <c r="A670" i="6"/>
  <c r="K669" i="6"/>
  <c r="J669" i="6"/>
  <c r="I669" i="6"/>
  <c r="H669" i="6"/>
  <c r="G669" i="6"/>
  <c r="F669" i="6"/>
  <c r="E669" i="6"/>
  <c r="D669" i="6"/>
  <c r="C669" i="6"/>
  <c r="B669" i="6"/>
  <c r="A669" i="6"/>
  <c r="K668" i="6"/>
  <c r="J668" i="6"/>
  <c r="I668" i="6"/>
  <c r="H668" i="6"/>
  <c r="G668" i="6"/>
  <c r="F668" i="6"/>
  <c r="E668" i="6"/>
  <c r="D668" i="6"/>
  <c r="C668" i="6"/>
  <c r="B668" i="6"/>
  <c r="A668" i="6"/>
  <c r="K667" i="6"/>
  <c r="J667" i="6"/>
  <c r="I667" i="6"/>
  <c r="H667" i="6"/>
  <c r="G667" i="6"/>
  <c r="F667" i="6"/>
  <c r="E667" i="6"/>
  <c r="D667" i="6"/>
  <c r="C667" i="6"/>
  <c r="B667" i="6"/>
  <c r="A667" i="6"/>
  <c r="K666" i="6"/>
  <c r="J666" i="6"/>
  <c r="I666" i="6"/>
  <c r="H666" i="6"/>
  <c r="G666" i="6"/>
  <c r="F666" i="6"/>
  <c r="E666" i="6"/>
  <c r="D666" i="6"/>
  <c r="C666" i="6"/>
  <c r="B666" i="6"/>
  <c r="A666" i="6"/>
  <c r="K665" i="6"/>
  <c r="J665" i="6"/>
  <c r="I665" i="6"/>
  <c r="H665" i="6"/>
  <c r="G665" i="6"/>
  <c r="F665" i="6"/>
  <c r="E665" i="6"/>
  <c r="D665" i="6"/>
  <c r="C665" i="6"/>
  <c r="B665" i="6"/>
  <c r="A665" i="6"/>
  <c r="K664" i="6"/>
  <c r="J664" i="6"/>
  <c r="I664" i="6"/>
  <c r="H664" i="6"/>
  <c r="G664" i="6"/>
  <c r="F664" i="6"/>
  <c r="E664" i="6"/>
  <c r="D664" i="6"/>
  <c r="C664" i="6"/>
  <c r="B664" i="6"/>
  <c r="A664" i="6"/>
  <c r="K663" i="6"/>
  <c r="J663" i="6"/>
  <c r="I663" i="6"/>
  <c r="H663" i="6"/>
  <c r="G663" i="6"/>
  <c r="F663" i="6"/>
  <c r="E663" i="6"/>
  <c r="D663" i="6"/>
  <c r="C663" i="6"/>
  <c r="B663" i="6"/>
  <c r="A663" i="6"/>
  <c r="K662" i="6"/>
  <c r="J662" i="6"/>
  <c r="I662" i="6"/>
  <c r="H662" i="6"/>
  <c r="G662" i="6"/>
  <c r="F662" i="6"/>
  <c r="E662" i="6"/>
  <c r="D662" i="6"/>
  <c r="C662" i="6"/>
  <c r="B662" i="6"/>
  <c r="A662" i="6"/>
  <c r="K661" i="6"/>
  <c r="J661" i="6"/>
  <c r="I661" i="6"/>
  <c r="H661" i="6"/>
  <c r="G661" i="6"/>
  <c r="F661" i="6"/>
  <c r="E661" i="6"/>
  <c r="D661" i="6"/>
  <c r="C661" i="6"/>
  <c r="B661" i="6"/>
  <c r="A661" i="6"/>
  <c r="K660" i="6"/>
  <c r="J660" i="6"/>
  <c r="I660" i="6"/>
  <c r="H660" i="6"/>
  <c r="G660" i="6"/>
  <c r="F660" i="6"/>
  <c r="E660" i="6"/>
  <c r="D660" i="6"/>
  <c r="C660" i="6"/>
  <c r="B660" i="6"/>
  <c r="A660" i="6"/>
  <c r="K659" i="6"/>
  <c r="J659" i="6"/>
  <c r="I659" i="6"/>
  <c r="H659" i="6"/>
  <c r="G659" i="6"/>
  <c r="F659" i="6"/>
  <c r="E659" i="6"/>
  <c r="D659" i="6"/>
  <c r="C659" i="6"/>
  <c r="B659" i="6"/>
  <c r="A659" i="6"/>
  <c r="K658" i="6"/>
  <c r="J658" i="6"/>
  <c r="I658" i="6"/>
  <c r="H658" i="6"/>
  <c r="G658" i="6"/>
  <c r="F658" i="6"/>
  <c r="E658" i="6"/>
  <c r="D658" i="6"/>
  <c r="C658" i="6"/>
  <c r="B658" i="6"/>
  <c r="A658" i="6"/>
  <c r="K657" i="6"/>
  <c r="J657" i="6"/>
  <c r="I657" i="6"/>
  <c r="H657" i="6"/>
  <c r="G657" i="6"/>
  <c r="F657" i="6"/>
  <c r="E657" i="6"/>
  <c r="D657" i="6"/>
  <c r="C657" i="6"/>
  <c r="B657" i="6"/>
  <c r="A657" i="6"/>
  <c r="K656" i="6"/>
  <c r="J656" i="6"/>
  <c r="I656" i="6"/>
  <c r="H656" i="6"/>
  <c r="G656" i="6"/>
  <c r="F656" i="6"/>
  <c r="E656" i="6"/>
  <c r="D656" i="6"/>
  <c r="C656" i="6"/>
  <c r="B656" i="6"/>
  <c r="A656" i="6"/>
  <c r="K655" i="6"/>
  <c r="J655" i="6"/>
  <c r="I655" i="6"/>
  <c r="H655" i="6"/>
  <c r="G655" i="6"/>
  <c r="F655" i="6"/>
  <c r="E655" i="6"/>
  <c r="D655" i="6"/>
  <c r="C655" i="6"/>
  <c r="B655" i="6"/>
  <c r="A655" i="6"/>
  <c r="K654" i="6"/>
  <c r="J654" i="6"/>
  <c r="I654" i="6"/>
  <c r="H654" i="6"/>
  <c r="G654" i="6"/>
  <c r="F654" i="6"/>
  <c r="E654" i="6"/>
  <c r="D654" i="6"/>
  <c r="C654" i="6"/>
  <c r="B654" i="6"/>
  <c r="A654" i="6"/>
  <c r="K653" i="6"/>
  <c r="J653" i="6"/>
  <c r="I653" i="6"/>
  <c r="H653" i="6"/>
  <c r="G653" i="6"/>
  <c r="F653" i="6"/>
  <c r="E653" i="6"/>
  <c r="D653" i="6"/>
  <c r="C653" i="6"/>
  <c r="B653" i="6"/>
  <c r="A653" i="6"/>
  <c r="K652" i="6"/>
  <c r="J652" i="6"/>
  <c r="I652" i="6"/>
  <c r="H652" i="6"/>
  <c r="G652" i="6"/>
  <c r="F652" i="6"/>
  <c r="E652" i="6"/>
  <c r="D652" i="6"/>
  <c r="C652" i="6"/>
  <c r="B652" i="6"/>
  <c r="A652" i="6"/>
  <c r="K651" i="6"/>
  <c r="J651" i="6"/>
  <c r="I651" i="6"/>
  <c r="H651" i="6"/>
  <c r="G651" i="6"/>
  <c r="F651" i="6"/>
  <c r="E651" i="6"/>
  <c r="D651" i="6"/>
  <c r="C651" i="6"/>
  <c r="B651" i="6"/>
  <c r="A651" i="6"/>
  <c r="K650" i="6"/>
  <c r="J650" i="6"/>
  <c r="I650" i="6"/>
  <c r="H650" i="6"/>
  <c r="G650" i="6"/>
  <c r="F650" i="6"/>
  <c r="E650" i="6"/>
  <c r="D650" i="6"/>
  <c r="C650" i="6"/>
  <c r="B650" i="6"/>
  <c r="A650" i="6"/>
  <c r="K649" i="6"/>
  <c r="J649" i="6"/>
  <c r="I649" i="6"/>
  <c r="H649" i="6"/>
  <c r="G649" i="6"/>
  <c r="F649" i="6"/>
  <c r="E649" i="6"/>
  <c r="D649" i="6"/>
  <c r="C649" i="6"/>
  <c r="B649" i="6"/>
  <c r="A649" i="6"/>
  <c r="K648" i="6"/>
  <c r="J648" i="6"/>
  <c r="I648" i="6"/>
  <c r="H648" i="6"/>
  <c r="G648" i="6"/>
  <c r="F648" i="6"/>
  <c r="E648" i="6"/>
  <c r="D648" i="6"/>
  <c r="C648" i="6"/>
  <c r="B648" i="6"/>
  <c r="A648" i="6"/>
  <c r="K647" i="6"/>
  <c r="J647" i="6"/>
  <c r="I647" i="6"/>
  <c r="H647" i="6"/>
  <c r="G647" i="6"/>
  <c r="F647" i="6"/>
  <c r="E647" i="6"/>
  <c r="D647" i="6"/>
  <c r="C647" i="6"/>
  <c r="B647" i="6"/>
  <c r="A647" i="6"/>
  <c r="K646" i="6"/>
  <c r="J646" i="6"/>
  <c r="I646" i="6"/>
  <c r="H646" i="6"/>
  <c r="G646" i="6"/>
  <c r="F646" i="6"/>
  <c r="E646" i="6"/>
  <c r="D646" i="6"/>
  <c r="C646" i="6"/>
  <c r="B646" i="6"/>
  <c r="A646" i="6"/>
  <c r="K645" i="6"/>
  <c r="J645" i="6"/>
  <c r="I645" i="6"/>
  <c r="H645" i="6"/>
  <c r="G645" i="6"/>
  <c r="F645" i="6"/>
  <c r="E645" i="6"/>
  <c r="D645" i="6"/>
  <c r="C645" i="6"/>
  <c r="B645" i="6"/>
  <c r="A645" i="6"/>
  <c r="K644" i="6"/>
  <c r="J644" i="6"/>
  <c r="I644" i="6"/>
  <c r="H644" i="6"/>
  <c r="G644" i="6"/>
  <c r="F644" i="6"/>
  <c r="E644" i="6"/>
  <c r="D644" i="6"/>
  <c r="C644" i="6"/>
  <c r="B644" i="6"/>
  <c r="A644" i="6"/>
  <c r="K643" i="6"/>
  <c r="J643" i="6"/>
  <c r="I643" i="6"/>
  <c r="H643" i="6"/>
  <c r="G643" i="6"/>
  <c r="F643" i="6"/>
  <c r="E643" i="6"/>
  <c r="D643" i="6"/>
  <c r="C643" i="6"/>
  <c r="B643" i="6"/>
  <c r="A643" i="6"/>
  <c r="K642" i="6"/>
  <c r="J642" i="6"/>
  <c r="I642" i="6"/>
  <c r="H642" i="6"/>
  <c r="G642" i="6"/>
  <c r="F642" i="6"/>
  <c r="E642" i="6"/>
  <c r="D642" i="6"/>
  <c r="C642" i="6"/>
  <c r="B642" i="6"/>
  <c r="A642" i="6"/>
  <c r="K641" i="6"/>
  <c r="J641" i="6"/>
  <c r="I641" i="6"/>
  <c r="H641" i="6"/>
  <c r="G641" i="6"/>
  <c r="F641" i="6"/>
  <c r="E641" i="6"/>
  <c r="D641" i="6"/>
  <c r="C641" i="6"/>
  <c r="B641" i="6"/>
  <c r="A641" i="6"/>
  <c r="K640" i="6"/>
  <c r="J640" i="6"/>
  <c r="I640" i="6"/>
  <c r="H640" i="6"/>
  <c r="G640" i="6"/>
  <c r="F640" i="6"/>
  <c r="E640" i="6"/>
  <c r="D640" i="6"/>
  <c r="C640" i="6"/>
  <c r="B640" i="6"/>
  <c r="A640" i="6"/>
  <c r="K639" i="6"/>
  <c r="J639" i="6"/>
  <c r="I639" i="6"/>
  <c r="H639" i="6"/>
  <c r="G639" i="6"/>
  <c r="F639" i="6"/>
  <c r="E639" i="6"/>
  <c r="D639" i="6"/>
  <c r="C639" i="6"/>
  <c r="B639" i="6"/>
  <c r="A639" i="6"/>
  <c r="K638" i="6"/>
  <c r="J638" i="6"/>
  <c r="I638" i="6"/>
  <c r="H638" i="6"/>
  <c r="G638" i="6"/>
  <c r="F638" i="6"/>
  <c r="E638" i="6"/>
  <c r="D638" i="6"/>
  <c r="C638" i="6"/>
  <c r="B638" i="6"/>
  <c r="A638" i="6"/>
  <c r="K637" i="6"/>
  <c r="J637" i="6"/>
  <c r="I637" i="6"/>
  <c r="H637" i="6"/>
  <c r="G637" i="6"/>
  <c r="F637" i="6"/>
  <c r="E637" i="6"/>
  <c r="D637" i="6"/>
  <c r="C637" i="6"/>
  <c r="B637" i="6"/>
  <c r="A637" i="6"/>
  <c r="K636" i="6"/>
  <c r="J636" i="6"/>
  <c r="I636" i="6"/>
  <c r="H636" i="6"/>
  <c r="G636" i="6"/>
  <c r="F636" i="6"/>
  <c r="E636" i="6"/>
  <c r="D636" i="6"/>
  <c r="C636" i="6"/>
  <c r="B636" i="6"/>
  <c r="A636" i="6"/>
  <c r="K635" i="6"/>
  <c r="J635" i="6"/>
  <c r="I635" i="6"/>
  <c r="H635" i="6"/>
  <c r="G635" i="6"/>
  <c r="F635" i="6"/>
  <c r="E635" i="6"/>
  <c r="D635" i="6"/>
  <c r="C635" i="6"/>
  <c r="B635" i="6"/>
  <c r="A635" i="6"/>
  <c r="K634" i="6"/>
  <c r="J634" i="6"/>
  <c r="I634" i="6"/>
  <c r="H634" i="6"/>
  <c r="G634" i="6"/>
  <c r="F634" i="6"/>
  <c r="E634" i="6"/>
  <c r="D634" i="6"/>
  <c r="C634" i="6"/>
  <c r="B634" i="6"/>
  <c r="A634" i="6"/>
  <c r="K633" i="6"/>
  <c r="J633" i="6"/>
  <c r="I633" i="6"/>
  <c r="H633" i="6"/>
  <c r="G633" i="6"/>
  <c r="F633" i="6"/>
  <c r="E633" i="6"/>
  <c r="D633" i="6"/>
  <c r="C633" i="6"/>
  <c r="B633" i="6"/>
  <c r="A633" i="6"/>
  <c r="K632" i="6"/>
  <c r="J632" i="6"/>
  <c r="I632" i="6"/>
  <c r="H632" i="6"/>
  <c r="G632" i="6"/>
  <c r="F632" i="6"/>
  <c r="E632" i="6"/>
  <c r="D632" i="6"/>
  <c r="C632" i="6"/>
  <c r="B632" i="6"/>
  <c r="A632" i="6"/>
  <c r="K631" i="6"/>
  <c r="J631" i="6"/>
  <c r="I631" i="6"/>
  <c r="H631" i="6"/>
  <c r="G631" i="6"/>
  <c r="F631" i="6"/>
  <c r="E631" i="6"/>
  <c r="D631" i="6"/>
  <c r="C631" i="6"/>
  <c r="B631" i="6"/>
  <c r="A631" i="6"/>
  <c r="K630" i="6"/>
  <c r="J630" i="6"/>
  <c r="I630" i="6"/>
  <c r="H630" i="6"/>
  <c r="G630" i="6"/>
  <c r="F630" i="6"/>
  <c r="E630" i="6"/>
  <c r="D630" i="6"/>
  <c r="C630" i="6"/>
  <c r="B630" i="6"/>
  <c r="A630" i="6"/>
  <c r="K629" i="6"/>
  <c r="J629" i="6"/>
  <c r="I629" i="6"/>
  <c r="H629" i="6"/>
  <c r="G629" i="6"/>
  <c r="F629" i="6"/>
  <c r="E629" i="6"/>
  <c r="D629" i="6"/>
  <c r="C629" i="6"/>
  <c r="B629" i="6"/>
  <c r="A629" i="6"/>
  <c r="K628" i="6"/>
  <c r="J628" i="6"/>
  <c r="I628" i="6"/>
  <c r="H628" i="6"/>
  <c r="G628" i="6"/>
  <c r="F628" i="6"/>
  <c r="E628" i="6"/>
  <c r="D628" i="6"/>
  <c r="C628" i="6"/>
  <c r="B628" i="6"/>
  <c r="A628" i="6"/>
  <c r="K627" i="6"/>
  <c r="J627" i="6"/>
  <c r="I627" i="6"/>
  <c r="H627" i="6"/>
  <c r="G627" i="6"/>
  <c r="F627" i="6"/>
  <c r="E627" i="6"/>
  <c r="D627" i="6"/>
  <c r="C627" i="6"/>
  <c r="B627" i="6"/>
  <c r="A627" i="6"/>
  <c r="K626" i="6"/>
  <c r="J626" i="6"/>
  <c r="I626" i="6"/>
  <c r="H626" i="6"/>
  <c r="G626" i="6"/>
  <c r="F626" i="6"/>
  <c r="E626" i="6"/>
  <c r="D626" i="6"/>
  <c r="C626" i="6"/>
  <c r="B626" i="6"/>
  <c r="A626" i="6"/>
  <c r="K625" i="6"/>
  <c r="J625" i="6"/>
  <c r="I625" i="6"/>
  <c r="H625" i="6"/>
  <c r="G625" i="6"/>
  <c r="F625" i="6"/>
  <c r="E625" i="6"/>
  <c r="D625" i="6"/>
  <c r="C625" i="6"/>
  <c r="B625" i="6"/>
  <c r="A625" i="6"/>
  <c r="K624" i="6"/>
  <c r="J624" i="6"/>
  <c r="I624" i="6"/>
  <c r="H624" i="6"/>
  <c r="G624" i="6"/>
  <c r="F624" i="6"/>
  <c r="E624" i="6"/>
  <c r="D624" i="6"/>
  <c r="C624" i="6"/>
  <c r="B624" i="6"/>
  <c r="A624" i="6"/>
  <c r="K623" i="6"/>
  <c r="J623" i="6"/>
  <c r="I623" i="6"/>
  <c r="H623" i="6"/>
  <c r="G623" i="6"/>
  <c r="F623" i="6"/>
  <c r="E623" i="6"/>
  <c r="D623" i="6"/>
  <c r="C623" i="6"/>
  <c r="B623" i="6"/>
  <c r="A623" i="6"/>
  <c r="K622" i="6"/>
  <c r="J622" i="6"/>
  <c r="I622" i="6"/>
  <c r="H622" i="6"/>
  <c r="G622" i="6"/>
  <c r="F622" i="6"/>
  <c r="E622" i="6"/>
  <c r="D622" i="6"/>
  <c r="C622" i="6"/>
  <c r="B622" i="6"/>
  <c r="A622" i="6"/>
  <c r="K621" i="6"/>
  <c r="J621" i="6"/>
  <c r="I621" i="6"/>
  <c r="H621" i="6"/>
  <c r="G621" i="6"/>
  <c r="F621" i="6"/>
  <c r="E621" i="6"/>
  <c r="D621" i="6"/>
  <c r="C621" i="6"/>
  <c r="B621" i="6"/>
  <c r="A621" i="6"/>
  <c r="K620" i="6"/>
  <c r="J620" i="6"/>
  <c r="I620" i="6"/>
  <c r="H620" i="6"/>
  <c r="G620" i="6"/>
  <c r="F620" i="6"/>
  <c r="E620" i="6"/>
  <c r="D620" i="6"/>
  <c r="C620" i="6"/>
  <c r="B620" i="6"/>
  <c r="A620" i="6"/>
  <c r="K619" i="6"/>
  <c r="J619" i="6"/>
  <c r="I619" i="6"/>
  <c r="H619" i="6"/>
  <c r="G619" i="6"/>
  <c r="F619" i="6"/>
  <c r="E619" i="6"/>
  <c r="D619" i="6"/>
  <c r="C619" i="6"/>
  <c r="B619" i="6"/>
  <c r="A619" i="6"/>
  <c r="K618" i="6"/>
  <c r="J618" i="6"/>
  <c r="I618" i="6"/>
  <c r="H618" i="6"/>
  <c r="G618" i="6"/>
  <c r="F618" i="6"/>
  <c r="E618" i="6"/>
  <c r="D618" i="6"/>
  <c r="C618" i="6"/>
  <c r="B618" i="6"/>
  <c r="A618" i="6"/>
  <c r="K617" i="6"/>
  <c r="J617" i="6"/>
  <c r="I617" i="6"/>
  <c r="H617" i="6"/>
  <c r="G617" i="6"/>
  <c r="F617" i="6"/>
  <c r="E617" i="6"/>
  <c r="D617" i="6"/>
  <c r="C617" i="6"/>
  <c r="B617" i="6"/>
  <c r="A617" i="6"/>
  <c r="K616" i="6"/>
  <c r="J616" i="6"/>
  <c r="I616" i="6"/>
  <c r="H616" i="6"/>
  <c r="G616" i="6"/>
  <c r="F616" i="6"/>
  <c r="E616" i="6"/>
  <c r="D616" i="6"/>
  <c r="C616" i="6"/>
  <c r="B616" i="6"/>
  <c r="A616" i="6"/>
  <c r="K615" i="6"/>
  <c r="J615" i="6"/>
  <c r="I615" i="6"/>
  <c r="H615" i="6"/>
  <c r="G615" i="6"/>
  <c r="F615" i="6"/>
  <c r="E615" i="6"/>
  <c r="D615" i="6"/>
  <c r="C615" i="6"/>
  <c r="B615" i="6"/>
  <c r="A615" i="6"/>
  <c r="K614" i="6"/>
  <c r="J614" i="6"/>
  <c r="I614" i="6"/>
  <c r="H614" i="6"/>
  <c r="G614" i="6"/>
  <c r="F614" i="6"/>
  <c r="E614" i="6"/>
  <c r="D614" i="6"/>
  <c r="C614" i="6"/>
  <c r="B614" i="6"/>
  <c r="A614" i="6"/>
  <c r="K613" i="6"/>
  <c r="J613" i="6"/>
  <c r="I613" i="6"/>
  <c r="H613" i="6"/>
  <c r="G613" i="6"/>
  <c r="F613" i="6"/>
  <c r="E613" i="6"/>
  <c r="D613" i="6"/>
  <c r="C613" i="6"/>
  <c r="B613" i="6"/>
  <c r="A613" i="6"/>
  <c r="K612" i="6"/>
  <c r="J612" i="6"/>
  <c r="I612" i="6"/>
  <c r="H612" i="6"/>
  <c r="G612" i="6"/>
  <c r="F612" i="6"/>
  <c r="E612" i="6"/>
  <c r="D612" i="6"/>
  <c r="C612" i="6"/>
  <c r="B612" i="6"/>
  <c r="A612" i="6"/>
  <c r="K611" i="6"/>
  <c r="J611" i="6"/>
  <c r="I611" i="6"/>
  <c r="H611" i="6"/>
  <c r="G611" i="6"/>
  <c r="F611" i="6"/>
  <c r="E611" i="6"/>
  <c r="D611" i="6"/>
  <c r="C611" i="6"/>
  <c r="B611" i="6"/>
  <c r="A611" i="6"/>
  <c r="K610" i="6"/>
  <c r="J610" i="6"/>
  <c r="I610" i="6"/>
  <c r="H610" i="6"/>
  <c r="G610" i="6"/>
  <c r="F610" i="6"/>
  <c r="E610" i="6"/>
  <c r="D610" i="6"/>
  <c r="C610" i="6"/>
  <c r="B610" i="6"/>
  <c r="A610" i="6"/>
  <c r="K609" i="6"/>
  <c r="J609" i="6"/>
  <c r="I609" i="6"/>
  <c r="H609" i="6"/>
  <c r="G609" i="6"/>
  <c r="F609" i="6"/>
  <c r="E609" i="6"/>
  <c r="D609" i="6"/>
  <c r="C609" i="6"/>
  <c r="B609" i="6"/>
  <c r="A609" i="6"/>
  <c r="K608" i="6"/>
  <c r="J608" i="6"/>
  <c r="I608" i="6"/>
  <c r="H608" i="6"/>
  <c r="G608" i="6"/>
  <c r="F608" i="6"/>
  <c r="E608" i="6"/>
  <c r="D608" i="6"/>
  <c r="C608" i="6"/>
  <c r="B608" i="6"/>
  <c r="A608" i="6"/>
  <c r="K607" i="6"/>
  <c r="J607" i="6"/>
  <c r="I607" i="6"/>
  <c r="H607" i="6"/>
  <c r="G607" i="6"/>
  <c r="F607" i="6"/>
  <c r="E607" i="6"/>
  <c r="D607" i="6"/>
  <c r="C607" i="6"/>
  <c r="B607" i="6"/>
  <c r="A607" i="6"/>
  <c r="K606" i="6"/>
  <c r="J606" i="6"/>
  <c r="I606" i="6"/>
  <c r="H606" i="6"/>
  <c r="G606" i="6"/>
  <c r="F606" i="6"/>
  <c r="E606" i="6"/>
  <c r="D606" i="6"/>
  <c r="C606" i="6"/>
  <c r="B606" i="6"/>
  <c r="A606" i="6"/>
  <c r="K605" i="6"/>
  <c r="J605" i="6"/>
  <c r="I605" i="6"/>
  <c r="H605" i="6"/>
  <c r="G605" i="6"/>
  <c r="F605" i="6"/>
  <c r="E605" i="6"/>
  <c r="D605" i="6"/>
  <c r="C605" i="6"/>
  <c r="B605" i="6"/>
  <c r="A605" i="6"/>
  <c r="K604" i="6"/>
  <c r="J604" i="6"/>
  <c r="I604" i="6"/>
  <c r="H604" i="6"/>
  <c r="G604" i="6"/>
  <c r="F604" i="6"/>
  <c r="E604" i="6"/>
  <c r="D604" i="6"/>
  <c r="C604" i="6"/>
  <c r="B604" i="6"/>
  <c r="A604" i="6"/>
  <c r="K603" i="6"/>
  <c r="J603" i="6"/>
  <c r="I603" i="6"/>
  <c r="H603" i="6"/>
  <c r="G603" i="6"/>
  <c r="F603" i="6"/>
  <c r="E603" i="6"/>
  <c r="D603" i="6"/>
  <c r="C603" i="6"/>
  <c r="B603" i="6"/>
  <c r="A603" i="6"/>
  <c r="K602" i="6"/>
  <c r="J602" i="6"/>
  <c r="I602" i="6"/>
  <c r="H602" i="6"/>
  <c r="G602" i="6"/>
  <c r="F602" i="6"/>
  <c r="E602" i="6"/>
  <c r="D602" i="6"/>
  <c r="C602" i="6"/>
  <c r="B602" i="6"/>
  <c r="A602" i="6"/>
  <c r="K601" i="6"/>
  <c r="J601" i="6"/>
  <c r="I601" i="6"/>
  <c r="H601" i="6"/>
  <c r="G601" i="6"/>
  <c r="F601" i="6"/>
  <c r="E601" i="6"/>
  <c r="D601" i="6"/>
  <c r="C601" i="6"/>
  <c r="B601" i="6"/>
  <c r="A601" i="6"/>
  <c r="K600" i="6"/>
  <c r="J600" i="6"/>
  <c r="I600" i="6"/>
  <c r="H600" i="6"/>
  <c r="G600" i="6"/>
  <c r="F600" i="6"/>
  <c r="E600" i="6"/>
  <c r="D600" i="6"/>
  <c r="C600" i="6"/>
  <c r="B600" i="6"/>
  <c r="A600" i="6"/>
  <c r="K599" i="6"/>
  <c r="J599" i="6"/>
  <c r="I599" i="6"/>
  <c r="H599" i="6"/>
  <c r="G599" i="6"/>
  <c r="F599" i="6"/>
  <c r="E599" i="6"/>
  <c r="D599" i="6"/>
  <c r="C599" i="6"/>
  <c r="B599" i="6"/>
  <c r="A599" i="6"/>
  <c r="K598" i="6"/>
  <c r="J598" i="6"/>
  <c r="I598" i="6"/>
  <c r="H598" i="6"/>
  <c r="G598" i="6"/>
  <c r="F598" i="6"/>
  <c r="E598" i="6"/>
  <c r="D598" i="6"/>
  <c r="C598" i="6"/>
  <c r="B598" i="6"/>
  <c r="A598" i="6"/>
  <c r="K597" i="6"/>
  <c r="J597" i="6"/>
  <c r="I597" i="6"/>
  <c r="H597" i="6"/>
  <c r="G597" i="6"/>
  <c r="F597" i="6"/>
  <c r="E597" i="6"/>
  <c r="D597" i="6"/>
  <c r="C597" i="6"/>
  <c r="B597" i="6"/>
  <c r="A597" i="6"/>
  <c r="K596" i="6"/>
  <c r="J596" i="6"/>
  <c r="I596" i="6"/>
  <c r="H596" i="6"/>
  <c r="G596" i="6"/>
  <c r="F596" i="6"/>
  <c r="E596" i="6"/>
  <c r="D596" i="6"/>
  <c r="C596" i="6"/>
  <c r="B596" i="6"/>
  <c r="A596" i="6"/>
  <c r="K595" i="6"/>
  <c r="J595" i="6"/>
  <c r="I595" i="6"/>
  <c r="H595" i="6"/>
  <c r="G595" i="6"/>
  <c r="F595" i="6"/>
  <c r="E595" i="6"/>
  <c r="D595" i="6"/>
  <c r="C595" i="6"/>
  <c r="B595" i="6"/>
  <c r="A595" i="6"/>
  <c r="K594" i="6"/>
  <c r="J594" i="6"/>
  <c r="I594" i="6"/>
  <c r="H594" i="6"/>
  <c r="G594" i="6"/>
  <c r="F594" i="6"/>
  <c r="E594" i="6"/>
  <c r="D594" i="6"/>
  <c r="C594" i="6"/>
  <c r="B594" i="6"/>
  <c r="A594" i="6"/>
  <c r="K593" i="6"/>
  <c r="J593" i="6"/>
  <c r="I593" i="6"/>
  <c r="H593" i="6"/>
  <c r="G593" i="6"/>
  <c r="F593" i="6"/>
  <c r="E593" i="6"/>
  <c r="D593" i="6"/>
  <c r="C593" i="6"/>
  <c r="B593" i="6"/>
  <c r="A593" i="6"/>
  <c r="K592" i="6"/>
  <c r="J592" i="6"/>
  <c r="I592" i="6"/>
  <c r="H592" i="6"/>
  <c r="G592" i="6"/>
  <c r="F592" i="6"/>
  <c r="E592" i="6"/>
  <c r="D592" i="6"/>
  <c r="C592" i="6"/>
  <c r="B592" i="6"/>
  <c r="A592" i="6"/>
  <c r="K591" i="6"/>
  <c r="J591" i="6"/>
  <c r="I591" i="6"/>
  <c r="H591" i="6"/>
  <c r="G591" i="6"/>
  <c r="F591" i="6"/>
  <c r="E591" i="6"/>
  <c r="D591" i="6"/>
  <c r="C591" i="6"/>
  <c r="B591" i="6"/>
  <c r="A591" i="6"/>
  <c r="K590" i="6"/>
  <c r="J590" i="6"/>
  <c r="I590" i="6"/>
  <c r="H590" i="6"/>
  <c r="G590" i="6"/>
  <c r="F590" i="6"/>
  <c r="E590" i="6"/>
  <c r="D590" i="6"/>
  <c r="C590" i="6"/>
  <c r="B590" i="6"/>
  <c r="A590" i="6"/>
  <c r="K589" i="6"/>
  <c r="J589" i="6"/>
  <c r="I589" i="6"/>
  <c r="H589" i="6"/>
  <c r="G589" i="6"/>
  <c r="F589" i="6"/>
  <c r="E589" i="6"/>
  <c r="D589" i="6"/>
  <c r="C589" i="6"/>
  <c r="B589" i="6"/>
  <c r="A589" i="6"/>
  <c r="K588" i="6"/>
  <c r="J588" i="6"/>
  <c r="I588" i="6"/>
  <c r="H588" i="6"/>
  <c r="G588" i="6"/>
  <c r="F588" i="6"/>
  <c r="E588" i="6"/>
  <c r="D588" i="6"/>
  <c r="C588" i="6"/>
  <c r="B588" i="6"/>
  <c r="A588" i="6"/>
  <c r="K587" i="6"/>
  <c r="J587" i="6"/>
  <c r="I587" i="6"/>
  <c r="H587" i="6"/>
  <c r="G587" i="6"/>
  <c r="F587" i="6"/>
  <c r="E587" i="6"/>
  <c r="D587" i="6"/>
  <c r="C587" i="6"/>
  <c r="B587" i="6"/>
  <c r="A587" i="6"/>
  <c r="K586" i="6"/>
  <c r="J586" i="6"/>
  <c r="I586" i="6"/>
  <c r="H586" i="6"/>
  <c r="G586" i="6"/>
  <c r="F586" i="6"/>
  <c r="E586" i="6"/>
  <c r="D586" i="6"/>
  <c r="C586" i="6"/>
  <c r="B586" i="6"/>
  <c r="A586" i="6"/>
  <c r="K585" i="6"/>
  <c r="J585" i="6"/>
  <c r="I585" i="6"/>
  <c r="H585" i="6"/>
  <c r="G585" i="6"/>
  <c r="F585" i="6"/>
  <c r="E585" i="6"/>
  <c r="D585" i="6"/>
  <c r="C585" i="6"/>
  <c r="B585" i="6"/>
  <c r="A585" i="6"/>
  <c r="K584" i="6"/>
  <c r="J584" i="6"/>
  <c r="I584" i="6"/>
  <c r="H584" i="6"/>
  <c r="G584" i="6"/>
  <c r="F584" i="6"/>
  <c r="E584" i="6"/>
  <c r="D584" i="6"/>
  <c r="C584" i="6"/>
  <c r="B584" i="6"/>
  <c r="A584" i="6"/>
  <c r="K583" i="6"/>
  <c r="J583" i="6"/>
  <c r="I583" i="6"/>
  <c r="H583" i="6"/>
  <c r="G583" i="6"/>
  <c r="F583" i="6"/>
  <c r="E583" i="6"/>
  <c r="D583" i="6"/>
  <c r="C583" i="6"/>
  <c r="B583" i="6"/>
  <c r="A583" i="6"/>
  <c r="K582" i="6"/>
  <c r="J582" i="6"/>
  <c r="I582" i="6"/>
  <c r="H582" i="6"/>
  <c r="G582" i="6"/>
  <c r="F582" i="6"/>
  <c r="E582" i="6"/>
  <c r="D582" i="6"/>
  <c r="C582" i="6"/>
  <c r="B582" i="6"/>
  <c r="A582" i="6"/>
  <c r="K581" i="6"/>
  <c r="J581" i="6"/>
  <c r="I581" i="6"/>
  <c r="H581" i="6"/>
  <c r="G581" i="6"/>
  <c r="F581" i="6"/>
  <c r="E581" i="6"/>
  <c r="D581" i="6"/>
  <c r="C581" i="6"/>
  <c r="B581" i="6"/>
  <c r="A581" i="6"/>
  <c r="K580" i="6"/>
  <c r="J580" i="6"/>
  <c r="I580" i="6"/>
  <c r="H580" i="6"/>
  <c r="G580" i="6"/>
  <c r="F580" i="6"/>
  <c r="E580" i="6"/>
  <c r="D580" i="6"/>
  <c r="C580" i="6"/>
  <c r="B580" i="6"/>
  <c r="A580" i="6"/>
  <c r="K579" i="6"/>
  <c r="J579" i="6"/>
  <c r="I579" i="6"/>
  <c r="H579" i="6"/>
  <c r="G579" i="6"/>
  <c r="F579" i="6"/>
  <c r="E579" i="6"/>
  <c r="D579" i="6"/>
  <c r="C579" i="6"/>
  <c r="B579" i="6"/>
  <c r="A579" i="6"/>
  <c r="K578" i="6"/>
  <c r="J578" i="6"/>
  <c r="I578" i="6"/>
  <c r="H578" i="6"/>
  <c r="G578" i="6"/>
  <c r="F578" i="6"/>
  <c r="E578" i="6"/>
  <c r="D578" i="6"/>
  <c r="C578" i="6"/>
  <c r="B578" i="6"/>
  <c r="A578" i="6"/>
  <c r="K577" i="6"/>
  <c r="J577" i="6"/>
  <c r="I577" i="6"/>
  <c r="H577" i="6"/>
  <c r="G577" i="6"/>
  <c r="F577" i="6"/>
  <c r="E577" i="6"/>
  <c r="D577" i="6"/>
  <c r="C577" i="6"/>
  <c r="B577" i="6"/>
  <c r="A577" i="6"/>
  <c r="K576" i="6"/>
  <c r="J576" i="6"/>
  <c r="I576" i="6"/>
  <c r="H576" i="6"/>
  <c r="G576" i="6"/>
  <c r="F576" i="6"/>
  <c r="E576" i="6"/>
  <c r="D576" i="6"/>
  <c r="C576" i="6"/>
  <c r="B576" i="6"/>
  <c r="A576" i="6"/>
  <c r="K575" i="6"/>
  <c r="J575" i="6"/>
  <c r="I575" i="6"/>
  <c r="H575" i="6"/>
  <c r="G575" i="6"/>
  <c r="F575" i="6"/>
  <c r="E575" i="6"/>
  <c r="D575" i="6"/>
  <c r="C575" i="6"/>
  <c r="B575" i="6"/>
  <c r="A575" i="6"/>
  <c r="K574" i="6"/>
  <c r="J574" i="6"/>
  <c r="I574" i="6"/>
  <c r="H574" i="6"/>
  <c r="G574" i="6"/>
  <c r="F574" i="6"/>
  <c r="E574" i="6"/>
  <c r="D574" i="6"/>
  <c r="C574" i="6"/>
  <c r="B574" i="6"/>
  <c r="A574" i="6"/>
  <c r="K573" i="6"/>
  <c r="J573" i="6"/>
  <c r="I573" i="6"/>
  <c r="H573" i="6"/>
  <c r="G573" i="6"/>
  <c r="F573" i="6"/>
  <c r="E573" i="6"/>
  <c r="D573" i="6"/>
  <c r="C573" i="6"/>
  <c r="B573" i="6"/>
  <c r="A573" i="6"/>
  <c r="K572" i="6"/>
  <c r="J572" i="6"/>
  <c r="I572" i="6"/>
  <c r="H572" i="6"/>
  <c r="G572" i="6"/>
  <c r="F572" i="6"/>
  <c r="E572" i="6"/>
  <c r="D572" i="6"/>
  <c r="C572" i="6"/>
  <c r="B572" i="6"/>
  <c r="A572" i="6"/>
  <c r="K571" i="6"/>
  <c r="J571" i="6"/>
  <c r="I571" i="6"/>
  <c r="H571" i="6"/>
  <c r="G571" i="6"/>
  <c r="F571" i="6"/>
  <c r="E571" i="6"/>
  <c r="D571" i="6"/>
  <c r="C571" i="6"/>
  <c r="B571" i="6"/>
  <c r="A571" i="6"/>
  <c r="K570" i="6"/>
  <c r="J570" i="6"/>
  <c r="I570" i="6"/>
  <c r="H570" i="6"/>
  <c r="G570" i="6"/>
  <c r="F570" i="6"/>
  <c r="E570" i="6"/>
  <c r="D570" i="6"/>
  <c r="C570" i="6"/>
  <c r="B570" i="6"/>
  <c r="A570" i="6"/>
  <c r="K569" i="6"/>
  <c r="J569" i="6"/>
  <c r="I569" i="6"/>
  <c r="H569" i="6"/>
  <c r="G569" i="6"/>
  <c r="F569" i="6"/>
  <c r="E569" i="6"/>
  <c r="D569" i="6"/>
  <c r="C569" i="6"/>
  <c r="B569" i="6"/>
  <c r="A569" i="6"/>
  <c r="K568" i="6"/>
  <c r="J568" i="6"/>
  <c r="I568" i="6"/>
  <c r="H568" i="6"/>
  <c r="G568" i="6"/>
  <c r="F568" i="6"/>
  <c r="E568" i="6"/>
  <c r="D568" i="6"/>
  <c r="C568" i="6"/>
  <c r="B568" i="6"/>
  <c r="A568" i="6"/>
  <c r="K567" i="6"/>
  <c r="J567" i="6"/>
  <c r="I567" i="6"/>
  <c r="H567" i="6"/>
  <c r="G567" i="6"/>
  <c r="F567" i="6"/>
  <c r="E567" i="6"/>
  <c r="D567" i="6"/>
  <c r="C567" i="6"/>
  <c r="B567" i="6"/>
  <c r="A567" i="6"/>
  <c r="K566" i="6"/>
  <c r="J566" i="6"/>
  <c r="I566" i="6"/>
  <c r="H566" i="6"/>
  <c r="G566" i="6"/>
  <c r="F566" i="6"/>
  <c r="E566" i="6"/>
  <c r="D566" i="6"/>
  <c r="C566" i="6"/>
  <c r="B566" i="6"/>
  <c r="A566" i="6"/>
  <c r="K565" i="6"/>
  <c r="J565" i="6"/>
  <c r="I565" i="6"/>
  <c r="H565" i="6"/>
  <c r="G565" i="6"/>
  <c r="F565" i="6"/>
  <c r="E565" i="6"/>
  <c r="D565" i="6"/>
  <c r="C565" i="6"/>
  <c r="B565" i="6"/>
  <c r="A565" i="6"/>
  <c r="K564" i="6"/>
  <c r="J564" i="6"/>
  <c r="I564" i="6"/>
  <c r="H564" i="6"/>
  <c r="G564" i="6"/>
  <c r="F564" i="6"/>
  <c r="E564" i="6"/>
  <c r="D564" i="6"/>
  <c r="C564" i="6"/>
  <c r="B564" i="6"/>
  <c r="A564" i="6"/>
  <c r="K563" i="6"/>
  <c r="J563" i="6"/>
  <c r="I563" i="6"/>
  <c r="H563" i="6"/>
  <c r="G563" i="6"/>
  <c r="F563" i="6"/>
  <c r="E563" i="6"/>
  <c r="D563" i="6"/>
  <c r="C563" i="6"/>
  <c r="B563" i="6"/>
  <c r="A563" i="6"/>
  <c r="K562" i="6"/>
  <c r="J562" i="6"/>
  <c r="I562" i="6"/>
  <c r="H562" i="6"/>
  <c r="G562" i="6"/>
  <c r="F562" i="6"/>
  <c r="E562" i="6"/>
  <c r="D562" i="6"/>
  <c r="C562" i="6"/>
  <c r="B562" i="6"/>
  <c r="A562" i="6"/>
  <c r="K561" i="6"/>
  <c r="J561" i="6"/>
  <c r="I561" i="6"/>
  <c r="H561" i="6"/>
  <c r="G561" i="6"/>
  <c r="F561" i="6"/>
  <c r="E561" i="6"/>
  <c r="D561" i="6"/>
  <c r="C561" i="6"/>
  <c r="B561" i="6"/>
  <c r="A561" i="6"/>
  <c r="K560" i="6"/>
  <c r="J560" i="6"/>
  <c r="I560" i="6"/>
  <c r="H560" i="6"/>
  <c r="G560" i="6"/>
  <c r="F560" i="6"/>
  <c r="E560" i="6"/>
  <c r="D560" i="6"/>
  <c r="C560" i="6"/>
  <c r="B560" i="6"/>
  <c r="A560" i="6"/>
  <c r="K559" i="6"/>
  <c r="J559" i="6"/>
  <c r="I559" i="6"/>
  <c r="H559" i="6"/>
  <c r="G559" i="6"/>
  <c r="F559" i="6"/>
  <c r="E559" i="6"/>
  <c r="D559" i="6"/>
  <c r="C559" i="6"/>
  <c r="B559" i="6"/>
  <c r="A559" i="6"/>
  <c r="K558" i="6"/>
  <c r="J558" i="6"/>
  <c r="I558" i="6"/>
  <c r="H558" i="6"/>
  <c r="G558" i="6"/>
  <c r="F558" i="6"/>
  <c r="E558" i="6"/>
  <c r="D558" i="6"/>
  <c r="C558" i="6"/>
  <c r="B558" i="6"/>
  <c r="A558" i="6"/>
  <c r="K557" i="6"/>
  <c r="J557" i="6"/>
  <c r="I557" i="6"/>
  <c r="H557" i="6"/>
  <c r="G557" i="6"/>
  <c r="F557" i="6"/>
  <c r="E557" i="6"/>
  <c r="D557" i="6"/>
  <c r="C557" i="6"/>
  <c r="B557" i="6"/>
  <c r="A557" i="6"/>
  <c r="K556" i="6"/>
  <c r="J556" i="6"/>
  <c r="I556" i="6"/>
  <c r="H556" i="6"/>
  <c r="G556" i="6"/>
  <c r="F556" i="6"/>
  <c r="E556" i="6"/>
  <c r="D556" i="6"/>
  <c r="C556" i="6"/>
  <c r="B556" i="6"/>
  <c r="A556" i="6"/>
  <c r="K555" i="6"/>
  <c r="J555" i="6"/>
  <c r="I555" i="6"/>
  <c r="H555" i="6"/>
  <c r="G555" i="6"/>
  <c r="F555" i="6"/>
  <c r="E555" i="6"/>
  <c r="D555" i="6"/>
  <c r="C555" i="6"/>
  <c r="B555" i="6"/>
  <c r="A555" i="6"/>
  <c r="K554" i="6"/>
  <c r="J554" i="6"/>
  <c r="I554" i="6"/>
  <c r="H554" i="6"/>
  <c r="G554" i="6"/>
  <c r="F554" i="6"/>
  <c r="E554" i="6"/>
  <c r="D554" i="6"/>
  <c r="C554" i="6"/>
  <c r="B554" i="6"/>
  <c r="A554" i="6"/>
  <c r="K553" i="6"/>
  <c r="J553" i="6"/>
  <c r="I553" i="6"/>
  <c r="H553" i="6"/>
  <c r="G553" i="6"/>
  <c r="F553" i="6"/>
  <c r="E553" i="6"/>
  <c r="D553" i="6"/>
  <c r="C553" i="6"/>
  <c r="B553" i="6"/>
  <c r="A553" i="6"/>
  <c r="K552" i="6"/>
  <c r="J552" i="6"/>
  <c r="I552" i="6"/>
  <c r="H552" i="6"/>
  <c r="G552" i="6"/>
  <c r="F552" i="6"/>
  <c r="E552" i="6"/>
  <c r="D552" i="6"/>
  <c r="C552" i="6"/>
  <c r="B552" i="6"/>
  <c r="A552" i="6"/>
  <c r="K551" i="6"/>
  <c r="J551" i="6"/>
  <c r="I551" i="6"/>
  <c r="H551" i="6"/>
  <c r="G551" i="6"/>
  <c r="F551" i="6"/>
  <c r="E551" i="6"/>
  <c r="D551" i="6"/>
  <c r="C551" i="6"/>
  <c r="B551" i="6"/>
  <c r="A551" i="6"/>
  <c r="K550" i="6"/>
  <c r="J550" i="6"/>
  <c r="I550" i="6"/>
  <c r="H550" i="6"/>
  <c r="G550" i="6"/>
  <c r="F550" i="6"/>
  <c r="E550" i="6"/>
  <c r="D550" i="6"/>
  <c r="C550" i="6"/>
  <c r="B550" i="6"/>
  <c r="A550" i="6"/>
  <c r="K549" i="6"/>
  <c r="J549" i="6"/>
  <c r="I549" i="6"/>
  <c r="H549" i="6"/>
  <c r="G549" i="6"/>
  <c r="F549" i="6"/>
  <c r="E549" i="6"/>
  <c r="D549" i="6"/>
  <c r="C549" i="6"/>
  <c r="B549" i="6"/>
  <c r="A549" i="6"/>
  <c r="K548" i="6"/>
  <c r="J548" i="6"/>
  <c r="I548" i="6"/>
  <c r="H548" i="6"/>
  <c r="G548" i="6"/>
  <c r="F548" i="6"/>
  <c r="E548" i="6"/>
  <c r="D548" i="6"/>
  <c r="C548" i="6"/>
  <c r="B548" i="6"/>
  <c r="A548" i="6"/>
  <c r="K547" i="6"/>
  <c r="J547" i="6"/>
  <c r="I547" i="6"/>
  <c r="H547" i="6"/>
  <c r="G547" i="6"/>
  <c r="F547" i="6"/>
  <c r="E547" i="6"/>
  <c r="D547" i="6"/>
  <c r="C547" i="6"/>
  <c r="B547" i="6"/>
  <c r="A547" i="6"/>
  <c r="K546" i="6"/>
  <c r="J546" i="6"/>
  <c r="I546" i="6"/>
  <c r="H546" i="6"/>
  <c r="G546" i="6"/>
  <c r="F546" i="6"/>
  <c r="E546" i="6"/>
  <c r="D546" i="6"/>
  <c r="C546" i="6"/>
  <c r="B546" i="6"/>
  <c r="A546" i="6"/>
  <c r="K545" i="6"/>
  <c r="J545" i="6"/>
  <c r="I545" i="6"/>
  <c r="H545" i="6"/>
  <c r="G545" i="6"/>
  <c r="F545" i="6"/>
  <c r="E545" i="6"/>
  <c r="D545" i="6"/>
  <c r="C545" i="6"/>
  <c r="B545" i="6"/>
  <c r="A545" i="6"/>
  <c r="K544" i="6"/>
  <c r="J544" i="6"/>
  <c r="I544" i="6"/>
  <c r="H544" i="6"/>
  <c r="G544" i="6"/>
  <c r="F544" i="6"/>
  <c r="E544" i="6"/>
  <c r="D544" i="6"/>
  <c r="C544" i="6"/>
  <c r="B544" i="6"/>
  <c r="A544" i="6"/>
  <c r="K543" i="6"/>
  <c r="J543" i="6"/>
  <c r="I543" i="6"/>
  <c r="H543" i="6"/>
  <c r="G543" i="6"/>
  <c r="F543" i="6"/>
  <c r="E543" i="6"/>
  <c r="D543" i="6"/>
  <c r="C543" i="6"/>
  <c r="B543" i="6"/>
  <c r="A543" i="6"/>
  <c r="K542" i="6"/>
  <c r="J542" i="6"/>
  <c r="I542" i="6"/>
  <c r="H542" i="6"/>
  <c r="G542" i="6"/>
  <c r="F542" i="6"/>
  <c r="E542" i="6"/>
  <c r="D542" i="6"/>
  <c r="C542" i="6"/>
  <c r="B542" i="6"/>
  <c r="A542" i="6"/>
  <c r="K541" i="6"/>
  <c r="J541" i="6"/>
  <c r="I541" i="6"/>
  <c r="H541" i="6"/>
  <c r="G541" i="6"/>
  <c r="F541" i="6"/>
  <c r="E541" i="6"/>
  <c r="D541" i="6"/>
  <c r="C541" i="6"/>
  <c r="B541" i="6"/>
  <c r="A541" i="6"/>
  <c r="K540" i="6"/>
  <c r="J540" i="6"/>
  <c r="I540" i="6"/>
  <c r="H540" i="6"/>
  <c r="G540" i="6"/>
  <c r="F540" i="6"/>
  <c r="E540" i="6"/>
  <c r="D540" i="6"/>
  <c r="C540" i="6"/>
  <c r="B540" i="6"/>
  <c r="A540" i="6"/>
  <c r="K539" i="6"/>
  <c r="J539" i="6"/>
  <c r="I539" i="6"/>
  <c r="H539" i="6"/>
  <c r="G539" i="6"/>
  <c r="F539" i="6"/>
  <c r="E539" i="6"/>
  <c r="D539" i="6"/>
  <c r="C539" i="6"/>
  <c r="B539" i="6"/>
  <c r="A539" i="6"/>
  <c r="K538" i="6"/>
  <c r="J538" i="6"/>
  <c r="I538" i="6"/>
  <c r="H538" i="6"/>
  <c r="G538" i="6"/>
  <c r="F538" i="6"/>
  <c r="E538" i="6"/>
  <c r="D538" i="6"/>
  <c r="C538" i="6"/>
  <c r="B538" i="6"/>
  <c r="A538" i="6"/>
  <c r="K537" i="6"/>
  <c r="J537" i="6"/>
  <c r="I537" i="6"/>
  <c r="H537" i="6"/>
  <c r="G537" i="6"/>
  <c r="F537" i="6"/>
  <c r="E537" i="6"/>
  <c r="D537" i="6"/>
  <c r="C537" i="6"/>
  <c r="B537" i="6"/>
  <c r="A537" i="6"/>
  <c r="K536" i="6"/>
  <c r="J536" i="6"/>
  <c r="I536" i="6"/>
  <c r="H536" i="6"/>
  <c r="G536" i="6"/>
  <c r="F536" i="6"/>
  <c r="E536" i="6"/>
  <c r="D536" i="6"/>
  <c r="C536" i="6"/>
  <c r="B536" i="6"/>
  <c r="A536" i="6"/>
  <c r="K535" i="6"/>
  <c r="J535" i="6"/>
  <c r="I535" i="6"/>
  <c r="H535" i="6"/>
  <c r="G535" i="6"/>
  <c r="F535" i="6"/>
  <c r="E535" i="6"/>
  <c r="D535" i="6"/>
  <c r="C535" i="6"/>
  <c r="B535" i="6"/>
  <c r="A535" i="6"/>
  <c r="K534" i="6"/>
  <c r="J534" i="6"/>
  <c r="I534" i="6"/>
  <c r="H534" i="6"/>
  <c r="G534" i="6"/>
  <c r="F534" i="6"/>
  <c r="E534" i="6"/>
  <c r="D534" i="6"/>
  <c r="C534" i="6"/>
  <c r="B534" i="6"/>
  <c r="A534" i="6"/>
  <c r="K533" i="6"/>
  <c r="J533" i="6"/>
  <c r="I533" i="6"/>
  <c r="H533" i="6"/>
  <c r="G533" i="6"/>
  <c r="F533" i="6"/>
  <c r="E533" i="6"/>
  <c r="D533" i="6"/>
  <c r="C533" i="6"/>
  <c r="B533" i="6"/>
  <c r="A533" i="6"/>
  <c r="K532" i="6"/>
  <c r="J532" i="6"/>
  <c r="I532" i="6"/>
  <c r="H532" i="6"/>
  <c r="G532" i="6"/>
  <c r="F532" i="6"/>
  <c r="E532" i="6"/>
  <c r="D532" i="6"/>
  <c r="C532" i="6"/>
  <c r="B532" i="6"/>
  <c r="A532" i="6"/>
  <c r="K531" i="6"/>
  <c r="J531" i="6"/>
  <c r="I531" i="6"/>
  <c r="H531" i="6"/>
  <c r="G531" i="6"/>
  <c r="F531" i="6"/>
  <c r="E531" i="6"/>
  <c r="D531" i="6"/>
  <c r="C531" i="6"/>
  <c r="B531" i="6"/>
  <c r="A531" i="6"/>
  <c r="K530" i="6"/>
  <c r="J530" i="6"/>
  <c r="I530" i="6"/>
  <c r="H530" i="6"/>
  <c r="G530" i="6"/>
  <c r="F530" i="6"/>
  <c r="E530" i="6"/>
  <c r="D530" i="6"/>
  <c r="C530" i="6"/>
  <c r="B530" i="6"/>
  <c r="A530" i="6"/>
  <c r="K529" i="6"/>
  <c r="J529" i="6"/>
  <c r="I529" i="6"/>
  <c r="H529" i="6"/>
  <c r="G529" i="6"/>
  <c r="F529" i="6"/>
  <c r="E529" i="6"/>
  <c r="D529" i="6"/>
  <c r="C529" i="6"/>
  <c r="B529" i="6"/>
  <c r="A529" i="6"/>
  <c r="K528" i="6"/>
  <c r="J528" i="6"/>
  <c r="I528" i="6"/>
  <c r="H528" i="6"/>
  <c r="G528" i="6"/>
  <c r="F528" i="6"/>
  <c r="E528" i="6"/>
  <c r="D528" i="6"/>
  <c r="C528" i="6"/>
  <c r="B528" i="6"/>
  <c r="A528" i="6"/>
  <c r="K527" i="6"/>
  <c r="J527" i="6"/>
  <c r="I527" i="6"/>
  <c r="H527" i="6"/>
  <c r="G527" i="6"/>
  <c r="F527" i="6"/>
  <c r="E527" i="6"/>
  <c r="D527" i="6"/>
  <c r="C527" i="6"/>
  <c r="B527" i="6"/>
  <c r="A527" i="6"/>
  <c r="K526" i="6"/>
  <c r="J526" i="6"/>
  <c r="I526" i="6"/>
  <c r="H526" i="6"/>
  <c r="G526" i="6"/>
  <c r="F526" i="6"/>
  <c r="E526" i="6"/>
  <c r="D526" i="6"/>
  <c r="C526" i="6"/>
  <c r="B526" i="6"/>
  <c r="A526" i="6"/>
  <c r="K525" i="6"/>
  <c r="J525" i="6"/>
  <c r="I525" i="6"/>
  <c r="H525" i="6"/>
  <c r="G525" i="6"/>
  <c r="F525" i="6"/>
  <c r="E525" i="6"/>
  <c r="D525" i="6"/>
  <c r="C525" i="6"/>
  <c r="B525" i="6"/>
  <c r="A525" i="6"/>
  <c r="K524" i="6"/>
  <c r="J524" i="6"/>
  <c r="I524" i="6"/>
  <c r="H524" i="6"/>
  <c r="G524" i="6"/>
  <c r="F524" i="6"/>
  <c r="E524" i="6"/>
  <c r="D524" i="6"/>
  <c r="C524" i="6"/>
  <c r="B524" i="6"/>
  <c r="A524" i="6"/>
  <c r="K523" i="6"/>
  <c r="J523" i="6"/>
  <c r="I523" i="6"/>
  <c r="H523" i="6"/>
  <c r="G523" i="6"/>
  <c r="F523" i="6"/>
  <c r="E523" i="6"/>
  <c r="D523" i="6"/>
  <c r="C523" i="6"/>
  <c r="B523" i="6"/>
  <c r="A523" i="6"/>
  <c r="K522" i="6"/>
  <c r="J522" i="6"/>
  <c r="I522" i="6"/>
  <c r="H522" i="6"/>
  <c r="G522" i="6"/>
  <c r="F522" i="6"/>
  <c r="E522" i="6"/>
  <c r="D522" i="6"/>
  <c r="C522" i="6"/>
  <c r="B522" i="6"/>
  <c r="A522" i="6"/>
  <c r="K521" i="6"/>
  <c r="J521" i="6"/>
  <c r="I521" i="6"/>
  <c r="H521" i="6"/>
  <c r="G521" i="6"/>
  <c r="F521" i="6"/>
  <c r="E521" i="6"/>
  <c r="D521" i="6"/>
  <c r="C521" i="6"/>
  <c r="B521" i="6"/>
  <c r="A521" i="6"/>
  <c r="K520" i="6"/>
  <c r="J520" i="6"/>
  <c r="I520" i="6"/>
  <c r="H520" i="6"/>
  <c r="G520" i="6"/>
  <c r="F520" i="6"/>
  <c r="E520" i="6"/>
  <c r="D520" i="6"/>
  <c r="C520" i="6"/>
  <c r="B520" i="6"/>
  <c r="A520" i="6"/>
  <c r="K519" i="6"/>
  <c r="J519" i="6"/>
  <c r="I519" i="6"/>
  <c r="H519" i="6"/>
  <c r="G519" i="6"/>
  <c r="F519" i="6"/>
  <c r="E519" i="6"/>
  <c r="D519" i="6"/>
  <c r="C519" i="6"/>
  <c r="B519" i="6"/>
  <c r="A519" i="6"/>
  <c r="K518" i="6"/>
  <c r="J518" i="6"/>
  <c r="I518" i="6"/>
  <c r="H518" i="6"/>
  <c r="G518" i="6"/>
  <c r="F518" i="6"/>
  <c r="E518" i="6"/>
  <c r="D518" i="6"/>
  <c r="C518" i="6"/>
  <c r="B518" i="6"/>
  <c r="A518" i="6"/>
  <c r="K517" i="6"/>
  <c r="J517" i="6"/>
  <c r="I517" i="6"/>
  <c r="H517" i="6"/>
  <c r="G517" i="6"/>
  <c r="F517" i="6"/>
  <c r="E517" i="6"/>
  <c r="D517" i="6"/>
  <c r="C517" i="6"/>
  <c r="B517" i="6"/>
  <c r="A517" i="6"/>
  <c r="K516" i="6"/>
  <c r="J516" i="6"/>
  <c r="I516" i="6"/>
  <c r="H516" i="6"/>
  <c r="G516" i="6"/>
  <c r="F516" i="6"/>
  <c r="E516" i="6"/>
  <c r="D516" i="6"/>
  <c r="C516" i="6"/>
  <c r="B516" i="6"/>
  <c r="A516" i="6"/>
  <c r="K515" i="6"/>
  <c r="J515" i="6"/>
  <c r="I515" i="6"/>
  <c r="H515" i="6"/>
  <c r="G515" i="6"/>
  <c r="F515" i="6"/>
  <c r="E515" i="6"/>
  <c r="D515" i="6"/>
  <c r="C515" i="6"/>
  <c r="B515" i="6"/>
  <c r="A515" i="6"/>
  <c r="K514" i="6"/>
  <c r="J514" i="6"/>
  <c r="I514" i="6"/>
  <c r="H514" i="6"/>
  <c r="G514" i="6"/>
  <c r="F514" i="6"/>
  <c r="E514" i="6"/>
  <c r="D514" i="6"/>
  <c r="C514" i="6"/>
  <c r="B514" i="6"/>
  <c r="A514" i="6"/>
  <c r="K513" i="6"/>
  <c r="J513" i="6"/>
  <c r="I513" i="6"/>
  <c r="H513" i="6"/>
  <c r="G513" i="6"/>
  <c r="F513" i="6"/>
  <c r="E513" i="6"/>
  <c r="D513" i="6"/>
  <c r="C513" i="6"/>
  <c r="B513" i="6"/>
  <c r="A513" i="6"/>
  <c r="K512" i="6"/>
  <c r="J512" i="6"/>
  <c r="I512" i="6"/>
  <c r="H512" i="6"/>
  <c r="G512" i="6"/>
  <c r="F512" i="6"/>
  <c r="E512" i="6"/>
  <c r="D512" i="6"/>
  <c r="C512" i="6"/>
  <c r="B512" i="6"/>
  <c r="A512" i="6"/>
  <c r="K511" i="6"/>
  <c r="J511" i="6"/>
  <c r="I511" i="6"/>
  <c r="H511" i="6"/>
  <c r="G511" i="6"/>
  <c r="F511" i="6"/>
  <c r="E511" i="6"/>
  <c r="D511" i="6"/>
  <c r="C511" i="6"/>
  <c r="B511" i="6"/>
  <c r="A511" i="6"/>
  <c r="K510" i="6"/>
  <c r="J510" i="6"/>
  <c r="I510" i="6"/>
  <c r="H510" i="6"/>
  <c r="G510" i="6"/>
  <c r="F510" i="6"/>
  <c r="E510" i="6"/>
  <c r="D510" i="6"/>
  <c r="C510" i="6"/>
  <c r="B510" i="6"/>
  <c r="A510" i="6"/>
  <c r="K509" i="6"/>
  <c r="J509" i="6"/>
  <c r="I509" i="6"/>
  <c r="H509" i="6"/>
  <c r="G509" i="6"/>
  <c r="F509" i="6"/>
  <c r="E509" i="6"/>
  <c r="D509" i="6"/>
  <c r="C509" i="6"/>
  <c r="B509" i="6"/>
  <c r="A509" i="6"/>
  <c r="K508" i="6"/>
  <c r="J508" i="6"/>
  <c r="I508" i="6"/>
  <c r="H508" i="6"/>
  <c r="G508" i="6"/>
  <c r="F508" i="6"/>
  <c r="E508" i="6"/>
  <c r="D508" i="6"/>
  <c r="C508" i="6"/>
  <c r="B508" i="6"/>
  <c r="A508" i="6"/>
  <c r="K507" i="6"/>
  <c r="J507" i="6"/>
  <c r="I507" i="6"/>
  <c r="H507" i="6"/>
  <c r="G507" i="6"/>
  <c r="F507" i="6"/>
  <c r="E507" i="6"/>
  <c r="D507" i="6"/>
  <c r="C507" i="6"/>
  <c r="B507" i="6"/>
  <c r="A507" i="6"/>
  <c r="K506" i="6"/>
  <c r="J506" i="6"/>
  <c r="I506" i="6"/>
  <c r="H506" i="6"/>
  <c r="G506" i="6"/>
  <c r="F506" i="6"/>
  <c r="E506" i="6"/>
  <c r="D506" i="6"/>
  <c r="C506" i="6"/>
  <c r="B506" i="6"/>
  <c r="A506" i="6"/>
  <c r="K505" i="6"/>
  <c r="J505" i="6"/>
  <c r="I505" i="6"/>
  <c r="H505" i="6"/>
  <c r="G505" i="6"/>
  <c r="F505" i="6"/>
  <c r="E505" i="6"/>
  <c r="D505" i="6"/>
  <c r="C505" i="6"/>
  <c r="B505" i="6"/>
  <c r="A505" i="6"/>
  <c r="K504" i="6"/>
  <c r="J504" i="6"/>
  <c r="I504" i="6"/>
  <c r="H504" i="6"/>
  <c r="G504" i="6"/>
  <c r="F504" i="6"/>
  <c r="E504" i="6"/>
  <c r="D504" i="6"/>
  <c r="C504" i="6"/>
  <c r="B504" i="6"/>
  <c r="A504" i="6"/>
  <c r="K503" i="6"/>
  <c r="J503" i="6"/>
  <c r="I503" i="6"/>
  <c r="H503" i="6"/>
  <c r="G503" i="6"/>
  <c r="F503" i="6"/>
  <c r="E503" i="6"/>
  <c r="D503" i="6"/>
  <c r="C503" i="6"/>
  <c r="B503" i="6"/>
  <c r="A503" i="6"/>
  <c r="K502" i="6"/>
  <c r="J502" i="6"/>
  <c r="I502" i="6"/>
  <c r="H502" i="6"/>
  <c r="G502" i="6"/>
  <c r="F502" i="6"/>
  <c r="E502" i="6"/>
  <c r="D502" i="6"/>
  <c r="C502" i="6"/>
  <c r="B502" i="6"/>
  <c r="A502" i="6"/>
  <c r="K501" i="6"/>
  <c r="J501" i="6"/>
  <c r="I501" i="6"/>
  <c r="H501" i="6"/>
  <c r="G501" i="6"/>
  <c r="F501" i="6"/>
  <c r="E501" i="6"/>
  <c r="D501" i="6"/>
  <c r="C501" i="6"/>
  <c r="B501" i="6"/>
  <c r="A501" i="6"/>
  <c r="K500" i="6"/>
  <c r="J500" i="6"/>
  <c r="I500" i="6"/>
  <c r="H500" i="6"/>
  <c r="G500" i="6"/>
  <c r="F500" i="6"/>
  <c r="E500" i="6"/>
  <c r="D500" i="6"/>
  <c r="C500" i="6"/>
  <c r="B500" i="6"/>
  <c r="A500" i="6"/>
  <c r="K499" i="6"/>
  <c r="J499" i="6"/>
  <c r="I499" i="6"/>
  <c r="H499" i="6"/>
  <c r="G499" i="6"/>
  <c r="F499" i="6"/>
  <c r="E499" i="6"/>
  <c r="D499" i="6"/>
  <c r="C499" i="6"/>
  <c r="B499" i="6"/>
  <c r="A499" i="6"/>
  <c r="K498" i="6"/>
  <c r="J498" i="6"/>
  <c r="I498" i="6"/>
  <c r="H498" i="6"/>
  <c r="G498" i="6"/>
  <c r="F498" i="6"/>
  <c r="E498" i="6"/>
  <c r="D498" i="6"/>
  <c r="C498" i="6"/>
  <c r="B498" i="6"/>
  <c r="A498" i="6"/>
  <c r="K497" i="6"/>
  <c r="J497" i="6"/>
  <c r="I497" i="6"/>
  <c r="H497" i="6"/>
  <c r="G497" i="6"/>
  <c r="F497" i="6"/>
  <c r="E497" i="6"/>
  <c r="D497" i="6"/>
  <c r="C497" i="6"/>
  <c r="B497" i="6"/>
  <c r="A497" i="6"/>
  <c r="K496" i="6"/>
  <c r="J496" i="6"/>
  <c r="I496" i="6"/>
  <c r="H496" i="6"/>
  <c r="G496" i="6"/>
  <c r="F496" i="6"/>
  <c r="E496" i="6"/>
  <c r="D496" i="6"/>
  <c r="C496" i="6"/>
  <c r="B496" i="6"/>
  <c r="A496" i="6"/>
  <c r="K495" i="6"/>
  <c r="J495" i="6"/>
  <c r="I495" i="6"/>
  <c r="H495" i="6"/>
  <c r="G495" i="6"/>
  <c r="F495" i="6"/>
  <c r="E495" i="6"/>
  <c r="D495" i="6"/>
  <c r="C495" i="6"/>
  <c r="B495" i="6"/>
  <c r="A495" i="6"/>
  <c r="K494" i="6"/>
  <c r="J494" i="6"/>
  <c r="I494" i="6"/>
  <c r="H494" i="6"/>
  <c r="G494" i="6"/>
  <c r="F494" i="6"/>
  <c r="E494" i="6"/>
  <c r="D494" i="6"/>
  <c r="C494" i="6"/>
  <c r="B494" i="6"/>
  <c r="A494" i="6"/>
  <c r="K493" i="6"/>
  <c r="J493" i="6"/>
  <c r="I493" i="6"/>
  <c r="H493" i="6"/>
  <c r="G493" i="6"/>
  <c r="F493" i="6"/>
  <c r="E493" i="6"/>
  <c r="D493" i="6"/>
  <c r="C493" i="6"/>
  <c r="B493" i="6"/>
  <c r="A493" i="6"/>
  <c r="K492" i="6"/>
  <c r="J492" i="6"/>
  <c r="I492" i="6"/>
  <c r="H492" i="6"/>
  <c r="G492" i="6"/>
  <c r="F492" i="6"/>
  <c r="E492" i="6"/>
  <c r="D492" i="6"/>
  <c r="C492" i="6"/>
  <c r="B492" i="6"/>
  <c r="A492" i="6"/>
  <c r="K491" i="6"/>
  <c r="J491" i="6"/>
  <c r="I491" i="6"/>
  <c r="H491" i="6"/>
  <c r="G491" i="6"/>
  <c r="F491" i="6"/>
  <c r="E491" i="6"/>
  <c r="D491" i="6"/>
  <c r="C491" i="6"/>
  <c r="B491" i="6"/>
  <c r="A491" i="6"/>
  <c r="K490" i="6"/>
  <c r="J490" i="6"/>
  <c r="I490" i="6"/>
  <c r="H490" i="6"/>
  <c r="G490" i="6"/>
  <c r="F490" i="6"/>
  <c r="E490" i="6"/>
  <c r="D490" i="6"/>
  <c r="C490" i="6"/>
  <c r="B490" i="6"/>
  <c r="A490" i="6"/>
  <c r="K489" i="6"/>
  <c r="J489" i="6"/>
  <c r="I489" i="6"/>
  <c r="H489" i="6"/>
  <c r="G489" i="6"/>
  <c r="F489" i="6"/>
  <c r="E489" i="6"/>
  <c r="D489" i="6"/>
  <c r="C489" i="6"/>
  <c r="B489" i="6"/>
  <c r="A489" i="6"/>
  <c r="K488" i="6"/>
  <c r="J488" i="6"/>
  <c r="I488" i="6"/>
  <c r="H488" i="6"/>
  <c r="G488" i="6"/>
  <c r="F488" i="6"/>
  <c r="E488" i="6"/>
  <c r="D488" i="6"/>
  <c r="C488" i="6"/>
  <c r="B488" i="6"/>
  <c r="A488" i="6"/>
  <c r="K487" i="6"/>
  <c r="J487" i="6"/>
  <c r="I487" i="6"/>
  <c r="H487" i="6"/>
  <c r="G487" i="6"/>
  <c r="F487" i="6"/>
  <c r="E487" i="6"/>
  <c r="D487" i="6"/>
  <c r="C487" i="6"/>
  <c r="B487" i="6"/>
  <c r="A487" i="6"/>
  <c r="K486" i="6"/>
  <c r="J486" i="6"/>
  <c r="I486" i="6"/>
  <c r="H486" i="6"/>
  <c r="G486" i="6"/>
  <c r="F486" i="6"/>
  <c r="E486" i="6"/>
  <c r="D486" i="6"/>
  <c r="C486" i="6"/>
  <c r="B486" i="6"/>
  <c r="A486" i="6"/>
  <c r="K485" i="6"/>
  <c r="J485" i="6"/>
  <c r="I485" i="6"/>
  <c r="H485" i="6"/>
  <c r="G485" i="6"/>
  <c r="F485" i="6"/>
  <c r="E485" i="6"/>
  <c r="D485" i="6"/>
  <c r="C485" i="6"/>
  <c r="B485" i="6"/>
  <c r="A485" i="6"/>
  <c r="K484" i="6"/>
  <c r="J484" i="6"/>
  <c r="I484" i="6"/>
  <c r="H484" i="6"/>
  <c r="G484" i="6"/>
  <c r="F484" i="6"/>
  <c r="E484" i="6"/>
  <c r="D484" i="6"/>
  <c r="C484" i="6"/>
  <c r="B484" i="6"/>
  <c r="A484" i="6"/>
  <c r="K483" i="6"/>
  <c r="J483" i="6"/>
  <c r="I483" i="6"/>
  <c r="H483" i="6"/>
  <c r="G483" i="6"/>
  <c r="F483" i="6"/>
  <c r="E483" i="6"/>
  <c r="D483" i="6"/>
  <c r="C483" i="6"/>
  <c r="B483" i="6"/>
  <c r="A483" i="6"/>
  <c r="K482" i="6"/>
  <c r="J482" i="6"/>
  <c r="I482" i="6"/>
  <c r="H482" i="6"/>
  <c r="G482" i="6"/>
  <c r="F482" i="6"/>
  <c r="E482" i="6"/>
  <c r="D482" i="6"/>
  <c r="C482" i="6"/>
  <c r="B482" i="6"/>
  <c r="A482" i="6"/>
  <c r="K481" i="6"/>
  <c r="J481" i="6"/>
  <c r="I481" i="6"/>
  <c r="H481" i="6"/>
  <c r="G481" i="6"/>
  <c r="F481" i="6"/>
  <c r="E481" i="6"/>
  <c r="D481" i="6"/>
  <c r="C481" i="6"/>
  <c r="B481" i="6"/>
  <c r="A481" i="6"/>
  <c r="K480" i="6"/>
  <c r="J480" i="6"/>
  <c r="I480" i="6"/>
  <c r="H480" i="6"/>
  <c r="G480" i="6"/>
  <c r="F480" i="6"/>
  <c r="E480" i="6"/>
  <c r="D480" i="6"/>
  <c r="C480" i="6"/>
  <c r="B480" i="6"/>
  <c r="A480" i="6"/>
  <c r="K479" i="6"/>
  <c r="J479" i="6"/>
  <c r="I479" i="6"/>
  <c r="H479" i="6"/>
  <c r="G479" i="6"/>
  <c r="F479" i="6"/>
  <c r="E479" i="6"/>
  <c r="D479" i="6"/>
  <c r="C479" i="6"/>
  <c r="B479" i="6"/>
  <c r="A479" i="6"/>
  <c r="K478" i="6"/>
  <c r="J478" i="6"/>
  <c r="I478" i="6"/>
  <c r="H478" i="6"/>
  <c r="G478" i="6"/>
  <c r="F478" i="6"/>
  <c r="E478" i="6"/>
  <c r="D478" i="6"/>
  <c r="C478" i="6"/>
  <c r="B478" i="6"/>
  <c r="A478" i="6"/>
  <c r="K477" i="6"/>
  <c r="J477" i="6"/>
  <c r="I477" i="6"/>
  <c r="H477" i="6"/>
  <c r="G477" i="6"/>
  <c r="F477" i="6"/>
  <c r="E477" i="6"/>
  <c r="D477" i="6"/>
  <c r="C477" i="6"/>
  <c r="B477" i="6"/>
  <c r="A477" i="6"/>
  <c r="K476" i="6"/>
  <c r="J476" i="6"/>
  <c r="I476" i="6"/>
  <c r="H476" i="6"/>
  <c r="G476" i="6"/>
  <c r="F476" i="6"/>
  <c r="E476" i="6"/>
  <c r="D476" i="6"/>
  <c r="C476" i="6"/>
  <c r="B476" i="6"/>
  <c r="A476" i="6"/>
  <c r="K475" i="6"/>
  <c r="J475" i="6"/>
  <c r="I475" i="6"/>
  <c r="H475" i="6"/>
  <c r="G475" i="6"/>
  <c r="F475" i="6"/>
  <c r="E475" i="6"/>
  <c r="D475" i="6"/>
  <c r="C475" i="6"/>
  <c r="B475" i="6"/>
  <c r="A475" i="6"/>
  <c r="K474" i="6"/>
  <c r="J474" i="6"/>
  <c r="I474" i="6"/>
  <c r="H474" i="6"/>
  <c r="G474" i="6"/>
  <c r="F474" i="6"/>
  <c r="E474" i="6"/>
  <c r="D474" i="6"/>
  <c r="C474" i="6"/>
  <c r="B474" i="6"/>
  <c r="A474" i="6"/>
  <c r="K473" i="6"/>
  <c r="J473" i="6"/>
  <c r="I473" i="6"/>
  <c r="H473" i="6"/>
  <c r="G473" i="6"/>
  <c r="F473" i="6"/>
  <c r="E473" i="6"/>
  <c r="D473" i="6"/>
  <c r="C473" i="6"/>
  <c r="B473" i="6"/>
  <c r="A473" i="6"/>
  <c r="K472" i="6"/>
  <c r="J472" i="6"/>
  <c r="I472" i="6"/>
  <c r="H472" i="6"/>
  <c r="G472" i="6"/>
  <c r="F472" i="6"/>
  <c r="E472" i="6"/>
  <c r="D472" i="6"/>
  <c r="C472" i="6"/>
  <c r="B472" i="6"/>
  <c r="A472" i="6"/>
  <c r="C258" i="25" l="1"/>
  <c r="D258" i="25"/>
  <c r="E258" i="25"/>
  <c r="F258" i="25"/>
  <c r="G258" i="25"/>
  <c r="H258" i="25"/>
  <c r="I258" i="25"/>
  <c r="J258" i="25"/>
  <c r="K258" i="25"/>
  <c r="L258" i="25"/>
  <c r="B258" i="25"/>
  <c r="D6" i="23" l="1"/>
  <c r="M226" i="12" l="1"/>
  <c r="C2" i="11" a="1"/>
  <c r="L2" i="11" a="1"/>
  <c r="D2" i="11" a="1"/>
  <c r="J2" i="11" a="1"/>
  <c r="E2" i="11" a="1"/>
  <c r="K2" i="11" a="1"/>
  <c r="I2" i="11" a="1"/>
  <c r="B2" i="11" a="1"/>
  <c r="G2" i="11" a="1"/>
  <c r="H2" i="11" a="1"/>
  <c r="F2" i="11" a="1"/>
  <c r="I2" i="11" l="1"/>
  <c r="E2" i="11"/>
  <c r="F2" i="11"/>
  <c r="J2" i="11"/>
  <c r="C2" i="11"/>
  <c r="G2" i="11"/>
  <c r="K2" i="11"/>
  <c r="D2" i="11"/>
  <c r="H2" i="11"/>
  <c r="L2" i="11"/>
  <c r="B2" i="11"/>
  <c r="F54" i="23"/>
  <c r="G54" i="23"/>
  <c r="F55" i="23"/>
  <c r="G55" i="23"/>
  <c r="F56" i="23"/>
  <c r="G56" i="23"/>
  <c r="F57" i="23"/>
  <c r="G57" i="23"/>
  <c r="F58" i="23"/>
  <c r="G58" i="23"/>
  <c r="F59" i="23"/>
  <c r="G59" i="23"/>
  <c r="H59" i="23"/>
  <c r="I59" i="23"/>
  <c r="F60" i="23"/>
  <c r="G60" i="23"/>
  <c r="H60" i="23"/>
  <c r="I60" i="23"/>
  <c r="F61" i="23"/>
  <c r="G61" i="23"/>
  <c r="H61" i="23"/>
  <c r="I61" i="23"/>
  <c r="F62" i="23"/>
  <c r="G62" i="23"/>
  <c r="H62" i="23"/>
  <c r="I62" i="23"/>
  <c r="F63" i="23"/>
  <c r="G63" i="23"/>
  <c r="H63" i="23"/>
  <c r="I63" i="23"/>
  <c r="B64" i="23"/>
  <c r="C64" i="23"/>
  <c r="F64" i="23"/>
  <c r="G64" i="23"/>
  <c r="H64" i="23"/>
  <c r="I64" i="23"/>
  <c r="B65" i="23"/>
  <c r="C65" i="23"/>
  <c r="F65" i="23"/>
  <c r="G65" i="23"/>
  <c r="H65" i="23"/>
  <c r="I65" i="23"/>
  <c r="B66" i="23"/>
  <c r="C66" i="23"/>
  <c r="F66" i="23"/>
  <c r="G66" i="23"/>
  <c r="H66" i="23"/>
  <c r="I66" i="23"/>
  <c r="B67" i="23"/>
  <c r="C67" i="23"/>
  <c r="F67" i="23"/>
  <c r="G67" i="23"/>
  <c r="H67" i="23"/>
  <c r="I67" i="23"/>
  <c r="B68" i="23"/>
  <c r="C68" i="23"/>
  <c r="F68" i="23"/>
  <c r="G68" i="23"/>
  <c r="H68" i="23"/>
  <c r="I68" i="23"/>
  <c r="B69" i="23"/>
  <c r="C69" i="23"/>
  <c r="F69" i="23"/>
  <c r="G69" i="23"/>
  <c r="H69" i="23"/>
  <c r="I69" i="23"/>
  <c r="B70" i="23"/>
  <c r="C70" i="23"/>
  <c r="F70" i="23"/>
  <c r="G70" i="23"/>
  <c r="H70" i="23"/>
  <c r="I70" i="23"/>
  <c r="N70" i="23"/>
  <c r="O70" i="23"/>
  <c r="B71" i="23"/>
  <c r="C71" i="23"/>
  <c r="F71" i="23"/>
  <c r="G71" i="23"/>
  <c r="H71" i="23"/>
  <c r="I71" i="23"/>
  <c r="J71" i="23"/>
  <c r="K71" i="23"/>
  <c r="L71" i="23"/>
  <c r="M71" i="23"/>
  <c r="N71" i="23"/>
  <c r="O71" i="23"/>
  <c r="B72" i="23"/>
  <c r="C72" i="23"/>
  <c r="F72" i="23"/>
  <c r="G72" i="23"/>
  <c r="H72" i="23"/>
  <c r="I72" i="23"/>
  <c r="J72" i="23"/>
  <c r="K72" i="23"/>
  <c r="L72" i="23"/>
  <c r="M72" i="23"/>
  <c r="N72" i="23"/>
  <c r="O72" i="23"/>
  <c r="B73" i="23"/>
  <c r="C73" i="23"/>
  <c r="F73" i="23"/>
  <c r="G73" i="23"/>
  <c r="H73" i="23"/>
  <c r="I73" i="23"/>
  <c r="J73" i="23"/>
  <c r="K73" i="23"/>
  <c r="L73" i="23"/>
  <c r="M73" i="23"/>
  <c r="N73" i="23"/>
  <c r="O73" i="23"/>
  <c r="B74" i="23"/>
  <c r="C74" i="23"/>
  <c r="F74" i="23"/>
  <c r="G74" i="23"/>
  <c r="H74" i="23"/>
  <c r="I74" i="23"/>
  <c r="J74" i="23"/>
  <c r="K74" i="23"/>
  <c r="L74" i="23"/>
  <c r="M74" i="23"/>
  <c r="N74" i="23"/>
  <c r="O74" i="23"/>
  <c r="B75" i="23"/>
  <c r="C75" i="23"/>
  <c r="F75" i="23"/>
  <c r="G75" i="23"/>
  <c r="H75" i="23"/>
  <c r="I75" i="23"/>
  <c r="J75" i="23"/>
  <c r="K75" i="23"/>
  <c r="L75" i="23"/>
  <c r="M75" i="23"/>
  <c r="N75" i="23"/>
  <c r="O75" i="23"/>
  <c r="AL2" i="12"/>
  <c r="A23" i="23"/>
  <c r="B23" i="23"/>
  <c r="C23" i="23"/>
  <c r="D23" i="23"/>
  <c r="E23" i="23"/>
  <c r="F23" i="23"/>
  <c r="G23" i="23"/>
  <c r="H23" i="23"/>
  <c r="A24" i="23"/>
  <c r="B24" i="23"/>
  <c r="C24" i="23"/>
  <c r="D24" i="23"/>
  <c r="E24" i="23"/>
  <c r="A25" i="23"/>
  <c r="A26" i="23"/>
  <c r="A27" i="23"/>
  <c r="B27" i="23"/>
  <c r="C27" i="23"/>
  <c r="D27" i="23"/>
  <c r="A28" i="23"/>
  <c r="B28" i="23"/>
  <c r="C28" i="23"/>
  <c r="D28" i="23"/>
  <c r="E28" i="23"/>
  <c r="A29" i="23"/>
  <c r="B29" i="23"/>
  <c r="C29" i="23"/>
  <c r="D29" i="23"/>
  <c r="E29" i="23"/>
  <c r="A30" i="23"/>
  <c r="B30" i="23"/>
  <c r="C30" i="23"/>
  <c r="D30" i="23"/>
  <c r="E30" i="23"/>
  <c r="A31" i="23"/>
  <c r="B31" i="23"/>
  <c r="C31" i="23"/>
  <c r="D31" i="23"/>
  <c r="E31" i="23"/>
  <c r="F31" i="23"/>
  <c r="G31" i="23"/>
  <c r="A32" i="23"/>
  <c r="B32" i="23"/>
  <c r="C32" i="23"/>
  <c r="D32" i="23"/>
  <c r="E32" i="23"/>
  <c r="F32" i="23"/>
  <c r="G32" i="23"/>
  <c r="A33" i="23"/>
  <c r="B33" i="23"/>
  <c r="C33" i="23"/>
  <c r="D33" i="23"/>
  <c r="E33" i="23"/>
  <c r="F33" i="23"/>
  <c r="G33" i="23"/>
  <c r="A34" i="23"/>
  <c r="B34" i="23"/>
  <c r="C34" i="23"/>
  <c r="D34" i="23"/>
  <c r="E34" i="23"/>
  <c r="F34" i="23"/>
  <c r="G34" i="23"/>
  <c r="A35" i="23"/>
  <c r="B35" i="23"/>
  <c r="C35" i="23"/>
  <c r="D35" i="23"/>
  <c r="E35" i="23"/>
  <c r="F35" i="23"/>
  <c r="G35" i="23"/>
  <c r="A36" i="23"/>
  <c r="B36" i="23"/>
  <c r="C36" i="23"/>
  <c r="D36" i="23"/>
  <c r="E36" i="23"/>
  <c r="F36" i="23"/>
  <c r="G36" i="23"/>
  <c r="A37" i="23"/>
  <c r="B37" i="23"/>
  <c r="C37" i="23"/>
  <c r="D37" i="23"/>
  <c r="E37" i="23"/>
  <c r="F37" i="23"/>
  <c r="G37" i="23"/>
  <c r="A42" i="23"/>
  <c r="A43" i="23"/>
  <c r="A44" i="23"/>
  <c r="A45" i="23"/>
  <c r="A46" i="23"/>
  <c r="A47" i="23"/>
  <c r="A48" i="23"/>
  <c r="A49" i="23"/>
  <c r="A50" i="23"/>
  <c r="A51" i="23"/>
  <c r="A52" i="23"/>
  <c r="A53" i="23"/>
  <c r="A54" i="23"/>
  <c r="A55" i="23"/>
  <c r="A56" i="23"/>
  <c r="A57" i="23"/>
  <c r="A58" i="23"/>
  <c r="A59" i="23"/>
  <c r="A60" i="23"/>
  <c r="A61" i="23"/>
  <c r="A62" i="23"/>
  <c r="A63" i="23"/>
  <c r="A64" i="23"/>
  <c r="A65" i="23"/>
  <c r="A66" i="23"/>
  <c r="A67" i="23"/>
  <c r="A68" i="23"/>
  <c r="A69" i="23"/>
  <c r="A70" i="23"/>
  <c r="A71" i="23"/>
  <c r="A72" i="23"/>
  <c r="A73" i="23"/>
  <c r="A74" i="23"/>
  <c r="A75" i="23"/>
  <c r="A39" i="23"/>
  <c r="B39" i="23"/>
  <c r="C39" i="23"/>
  <c r="D39" i="23"/>
  <c r="E39" i="23"/>
  <c r="F39" i="23"/>
  <c r="G39" i="23"/>
  <c r="H39" i="23"/>
  <c r="I39" i="23"/>
  <c r="J39" i="23"/>
  <c r="K39" i="23"/>
  <c r="L39" i="23"/>
  <c r="M39" i="23"/>
  <c r="N39" i="23"/>
  <c r="O39" i="23"/>
  <c r="A40" i="23"/>
  <c r="B40" i="23"/>
  <c r="C40" i="23"/>
  <c r="D40" i="23"/>
  <c r="E40" i="23"/>
  <c r="F40" i="23"/>
  <c r="G40" i="23"/>
  <c r="H40" i="23"/>
  <c r="I40" i="23"/>
  <c r="K40" i="23"/>
  <c r="M40" i="23"/>
  <c r="O40" i="23"/>
  <c r="A41" i="23"/>
  <c r="C41" i="23"/>
  <c r="E41" i="23"/>
  <c r="G41" i="23"/>
  <c r="I41" i="23"/>
  <c r="K41" i="23"/>
  <c r="M41" i="23"/>
  <c r="O41" i="23"/>
  <c r="A80" i="23"/>
  <c r="A81" i="23"/>
  <c r="A83" i="23"/>
  <c r="A84" i="23"/>
  <c r="A77" i="23"/>
  <c r="B77" i="23"/>
  <c r="C77" i="23"/>
  <c r="D77" i="23"/>
  <c r="E77" i="23"/>
  <c r="F77" i="23"/>
  <c r="G77" i="23"/>
  <c r="H77" i="23"/>
  <c r="A78" i="23"/>
  <c r="B78" i="23"/>
  <c r="C78" i="23"/>
  <c r="D78" i="23"/>
  <c r="E78" i="23"/>
  <c r="A79" i="23"/>
  <c r="A82" i="23"/>
  <c r="A85" i="23"/>
  <c r="A86" i="23"/>
  <c r="A87" i="23"/>
  <c r="A88" i="23"/>
  <c r="A89" i="23"/>
  <c r="A90" i="23"/>
  <c r="A91" i="23"/>
  <c r="A92" i="23"/>
  <c r="A93" i="23"/>
  <c r="A94" i="23"/>
  <c r="A95" i="23"/>
  <c r="A96" i="23"/>
  <c r="A97" i="23"/>
  <c r="A98" i="23"/>
  <c r="A99" i="23"/>
  <c r="A100" i="23"/>
  <c r="A101" i="23"/>
  <c r="A102" i="23"/>
  <c r="A103" i="23"/>
  <c r="A104" i="23"/>
  <c r="A105" i="23"/>
  <c r="A106" i="23"/>
  <c r="A107" i="23"/>
  <c r="A108" i="23"/>
  <c r="A109" i="23"/>
  <c r="A110" i="23"/>
  <c r="A111" i="23"/>
  <c r="A112" i="23"/>
  <c r="A113" i="23"/>
  <c r="A114" i="23"/>
  <c r="A115" i="23"/>
  <c r="A2" i="23"/>
  <c r="A1" i="23"/>
  <c r="B2" i="23"/>
  <c r="B11" i="23" s="1"/>
  <c r="C2" i="23"/>
  <c r="C11" i="23" s="1"/>
  <c r="D2" i="23"/>
  <c r="D11" i="23" s="1"/>
  <c r="E2" i="23"/>
  <c r="E11" i="23" s="1"/>
  <c r="B1" i="23"/>
  <c r="B10" i="23" s="1"/>
  <c r="C1" i="23"/>
  <c r="C10" i="23" s="1"/>
  <c r="D1" i="23"/>
  <c r="D10" i="23" s="1"/>
  <c r="E1" i="23"/>
  <c r="E10" i="23" s="1"/>
  <c r="F1" i="23"/>
  <c r="F10" i="23" s="1"/>
  <c r="G1" i="23"/>
  <c r="G10" i="23" s="1"/>
  <c r="H1" i="23"/>
  <c r="H10" i="23" s="1"/>
  <c r="A1" i="24" l="1" a="1"/>
  <c r="A1" i="24" s="1"/>
  <c r="O308" i="12"/>
  <c r="O309" i="12"/>
  <c r="O310" i="12"/>
  <c r="O311" i="12"/>
  <c r="O312" i="12"/>
  <c r="O313" i="12"/>
  <c r="M309" i="12"/>
  <c r="M310" i="12"/>
  <c r="M311" i="12"/>
  <c r="M312" i="12"/>
  <c r="M313" i="12"/>
  <c r="K309" i="12"/>
  <c r="K310" i="12"/>
  <c r="K311" i="12"/>
  <c r="K312" i="12"/>
  <c r="K313" i="12"/>
  <c r="I297" i="12"/>
  <c r="I298" i="12"/>
  <c r="I299" i="12"/>
  <c r="I300" i="12"/>
  <c r="I301" i="12"/>
  <c r="I302" i="12"/>
  <c r="I303" i="12"/>
  <c r="I304" i="12"/>
  <c r="I305" i="12"/>
  <c r="I306" i="12"/>
  <c r="I307" i="12"/>
  <c r="I308" i="12"/>
  <c r="I309" i="12"/>
  <c r="I310" i="12"/>
  <c r="I311" i="12"/>
  <c r="I312" i="12"/>
  <c r="I313" i="12"/>
  <c r="G292" i="12"/>
  <c r="G293" i="12"/>
  <c r="G294" i="12"/>
  <c r="G295" i="12"/>
  <c r="G296" i="12"/>
  <c r="G297" i="12"/>
  <c r="G298" i="12"/>
  <c r="G299" i="12"/>
  <c r="G300" i="12"/>
  <c r="G301" i="12"/>
  <c r="G302" i="12"/>
  <c r="G303" i="12"/>
  <c r="G304" i="12"/>
  <c r="G305" i="12"/>
  <c r="G306" i="12"/>
  <c r="G307" i="12"/>
  <c r="G308" i="12"/>
  <c r="G309" i="12"/>
  <c r="G310" i="12"/>
  <c r="G311" i="12"/>
  <c r="G312" i="12"/>
  <c r="G313" i="12"/>
  <c r="AI233" i="12"/>
  <c r="AI231" i="12"/>
  <c r="AI232" i="12"/>
  <c r="K232" i="12" l="1" a="1"/>
  <c r="K232" i="12" s="1"/>
  <c r="K231" i="12" a="1"/>
  <c r="K231" i="12" s="1"/>
  <c r="C302" i="12"/>
  <c r="C303" i="12"/>
  <c r="C304" i="12"/>
  <c r="C305" i="12"/>
  <c r="C306" i="12"/>
  <c r="C307" i="12"/>
  <c r="C308" i="12"/>
  <c r="C309" i="12"/>
  <c r="C310" i="12"/>
  <c r="C311" i="12"/>
  <c r="C312" i="12"/>
  <c r="C313" i="12"/>
  <c r="K233" i="12" a="1"/>
  <c r="K233" i="12" l="1"/>
  <c r="A2" i="12" a="1"/>
  <c r="A2" i="12" s="1"/>
  <c r="AI127" i="12"/>
  <c r="AI215" i="12"/>
  <c r="AI248" i="12"/>
  <c r="AI241" i="12"/>
  <c r="AI121" i="12"/>
  <c r="AI59" i="12"/>
  <c r="AI88" i="12"/>
  <c r="AI258" i="12"/>
  <c r="AI147" i="12"/>
  <c r="AI108" i="12"/>
  <c r="AI60" i="12"/>
  <c r="AI173" i="12"/>
  <c r="AI64" i="12"/>
  <c r="AI58" i="12"/>
  <c r="AI76" i="12"/>
  <c r="AI242" i="12"/>
  <c r="AI162" i="12"/>
  <c r="AI17" i="12"/>
  <c r="AI256" i="12"/>
  <c r="AI73" i="12"/>
  <c r="AI196" i="12"/>
  <c r="AI142" i="12"/>
  <c r="AI118" i="12"/>
  <c r="AI65" i="12"/>
  <c r="AI40" i="12"/>
  <c r="AI189" i="12"/>
  <c r="AI227" i="12"/>
  <c r="AI105" i="12"/>
  <c r="AI129" i="12"/>
  <c r="AI92" i="12"/>
  <c r="AI158" i="12"/>
  <c r="AI38" i="12"/>
  <c r="AI170" i="12"/>
  <c r="AI150" i="12"/>
  <c r="AI139" i="12"/>
  <c r="AI226" i="12"/>
  <c r="AI223" i="12"/>
  <c r="AI220" i="12"/>
  <c r="AI7" i="12"/>
  <c r="AI93" i="12"/>
  <c r="AI222" i="12"/>
  <c r="AI175" i="12"/>
  <c r="AI89" i="12"/>
  <c r="AI19" i="12"/>
  <c r="AI53" i="12"/>
  <c r="AI167" i="12"/>
  <c r="AI51" i="12"/>
  <c r="AI236" i="12"/>
  <c r="AI161" i="12"/>
  <c r="AI212" i="12"/>
  <c r="AI115" i="12"/>
  <c r="AI27" i="12"/>
  <c r="AI208" i="12"/>
  <c r="AI98" i="12"/>
  <c r="AI66" i="12"/>
  <c r="AI112" i="12"/>
  <c r="AI225" i="12"/>
  <c r="AI125" i="12"/>
  <c r="AI203" i="12"/>
  <c r="AI254" i="12"/>
  <c r="AI249" i="12"/>
  <c r="AI199" i="12"/>
  <c r="AI20" i="12"/>
  <c r="AI54" i="12"/>
  <c r="AI55" i="12"/>
  <c r="AI42" i="12"/>
  <c r="AI48" i="12"/>
  <c r="AI202" i="12"/>
  <c r="AI45" i="12"/>
  <c r="AI77" i="12"/>
  <c r="AI47" i="12"/>
  <c r="AI169" i="12"/>
  <c r="AI155" i="12"/>
  <c r="AI180" i="12"/>
  <c r="AI224" i="12"/>
  <c r="AI138" i="12"/>
  <c r="AI46" i="12"/>
  <c r="AI198" i="12"/>
  <c r="AI165" i="12"/>
  <c r="AI192" i="12"/>
  <c r="AI213" i="12"/>
  <c r="AI31" i="12"/>
  <c r="AI14" i="12"/>
  <c r="AI229" i="12"/>
  <c r="AI133" i="12"/>
  <c r="AI100" i="12"/>
  <c r="AI43" i="12"/>
  <c r="AI194" i="12"/>
  <c r="AI191" i="12"/>
  <c r="AI36" i="12"/>
  <c r="AI6" i="12"/>
  <c r="AI217" i="12"/>
  <c r="AI75" i="12"/>
  <c r="AI28" i="12"/>
  <c r="AI218" i="12"/>
  <c r="AI219" i="12"/>
  <c r="AI166" i="12"/>
  <c r="AI12" i="12"/>
  <c r="AI10" i="12"/>
  <c r="AI84" i="12"/>
  <c r="AI11" i="12"/>
  <c r="AI111" i="12"/>
  <c r="AI29" i="12"/>
  <c r="AI148" i="12"/>
  <c r="AI18" i="12"/>
  <c r="AI182" i="12"/>
  <c r="AI41" i="12"/>
  <c r="AI128" i="12"/>
  <c r="AI144" i="12"/>
  <c r="AI238" i="12"/>
  <c r="AI68" i="12"/>
  <c r="AI237" i="12"/>
  <c r="AI87" i="12"/>
  <c r="AI106" i="12"/>
  <c r="AI141" i="12"/>
  <c r="AI172" i="12"/>
  <c r="AI16" i="12"/>
  <c r="AI195" i="12"/>
  <c r="AI240" i="12"/>
  <c r="AI24" i="12"/>
  <c r="AI131" i="12"/>
  <c r="AI71" i="12"/>
  <c r="AI123" i="12"/>
  <c r="AI13" i="12"/>
  <c r="AI9" i="12"/>
  <c r="AI33" i="12"/>
  <c r="AI22" i="12"/>
  <c r="AI152" i="12"/>
  <c r="AI37" i="12"/>
  <c r="AI95" i="12"/>
  <c r="AI82" i="12"/>
  <c r="AI4" i="12"/>
  <c r="AI67" i="12"/>
  <c r="AI151" i="12"/>
  <c r="AI110" i="12"/>
  <c r="AI168" i="12"/>
  <c r="AI205" i="12"/>
  <c r="AI250" i="12"/>
  <c r="AI160" i="12"/>
  <c r="AI61" i="12"/>
  <c r="AI8" i="12"/>
  <c r="AI109" i="12"/>
  <c r="AI34" i="12"/>
  <c r="AI103" i="12"/>
  <c r="AI156" i="12"/>
  <c r="AI164" i="12"/>
  <c r="AI99" i="12"/>
  <c r="AI69" i="12"/>
  <c r="AI146" i="12"/>
  <c r="AI119" i="12"/>
  <c r="AI181" i="12"/>
  <c r="AI21" i="12"/>
  <c r="AI107" i="12"/>
  <c r="AI96" i="12"/>
  <c r="AI90" i="12"/>
  <c r="AI83" i="12"/>
  <c r="AI179" i="12"/>
  <c r="AI122" i="12"/>
  <c r="AI3" i="12"/>
  <c r="AI57" i="12"/>
  <c r="AI188" i="12"/>
  <c r="AI235" i="12"/>
  <c r="AI62" i="12"/>
  <c r="AI114" i="12"/>
  <c r="AI130" i="12"/>
  <c r="AI97" i="12"/>
  <c r="AI204" i="12"/>
  <c r="AI132" i="12"/>
  <c r="AI15" i="12"/>
  <c r="AI153" i="12"/>
  <c r="AI221" i="12"/>
  <c r="AI255" i="12"/>
  <c r="AI116" i="12"/>
  <c r="AI79" i="12"/>
  <c r="AI193" i="12"/>
  <c r="AI171" i="12"/>
  <c r="AI63" i="12"/>
  <c r="AI245" i="12"/>
  <c r="AI190" i="12"/>
  <c r="AI85" i="12"/>
  <c r="AI246" i="12"/>
  <c r="AI163" i="12"/>
  <c r="AI23" i="12"/>
  <c r="AI32" i="12"/>
  <c r="AI135" i="12"/>
  <c r="AI186" i="12"/>
  <c r="AI239" i="12"/>
  <c r="AI39" i="12"/>
  <c r="AI228" i="12"/>
  <c r="AI25" i="12"/>
  <c r="AI143" i="12"/>
  <c r="AI78" i="12"/>
  <c r="AI200" i="12"/>
  <c r="AI253" i="12"/>
  <c r="AI210" i="12"/>
  <c r="AI30" i="12"/>
  <c r="AI157" i="12"/>
  <c r="AI154" i="12"/>
  <c r="AI244" i="12"/>
  <c r="AI49" i="12"/>
  <c r="AI126" i="12"/>
  <c r="AI251" i="12"/>
  <c r="AI137" i="12"/>
  <c r="AI50" i="12"/>
  <c r="AI44" i="12"/>
  <c r="AI184" i="12"/>
  <c r="AI56" i="12"/>
  <c r="AI247" i="12"/>
  <c r="AI26" i="12"/>
  <c r="AI149" i="12"/>
  <c r="AI209" i="12"/>
  <c r="AI134" i="12"/>
  <c r="AI91" i="12"/>
  <c r="AI177" i="12"/>
  <c r="AI136" i="12"/>
  <c r="AI102" i="12"/>
  <c r="AI176" i="12"/>
  <c r="AI81" i="12"/>
  <c r="AI117" i="12"/>
  <c r="AI234" i="12"/>
  <c r="AI257" i="12"/>
  <c r="AI104" i="12"/>
  <c r="AI230" i="12"/>
  <c r="AI216" i="12"/>
  <c r="AI101" i="12"/>
  <c r="AI252" i="12"/>
  <c r="AI197" i="12"/>
  <c r="AI70" i="12"/>
  <c r="AI187" i="12"/>
  <c r="AI207" i="12"/>
  <c r="AI183" i="12"/>
  <c r="AI201" i="12"/>
  <c r="AI35" i="12"/>
  <c r="AI178" i="12"/>
  <c r="AI72" i="12"/>
  <c r="AI74" i="12"/>
  <c r="AI243" i="12"/>
  <c r="AI94" i="12"/>
  <c r="AI5" i="12"/>
  <c r="AI140" i="12"/>
  <c r="AI86" i="12"/>
  <c r="AI145" i="12"/>
  <c r="AI80" i="12"/>
  <c r="AI52" i="12"/>
  <c r="AI124" i="12"/>
  <c r="AI174" i="12"/>
  <c r="AI185" i="12"/>
  <c r="AI159" i="12"/>
  <c r="AI206" i="12"/>
  <c r="AI113" i="12"/>
  <c r="AI214" i="12"/>
  <c r="AI120" i="12"/>
  <c r="AI211" i="12"/>
  <c r="K249" i="12" l="1" a="1"/>
  <c r="K249" i="12" s="1"/>
  <c r="K18" i="12" a="1"/>
  <c r="K18" i="12" s="1"/>
  <c r="K256" i="12" a="1"/>
  <c r="K256" i="12" s="1"/>
  <c r="K194" i="12" a="1"/>
  <c r="K194" i="12" s="1"/>
  <c r="K124" i="12" a="1"/>
  <c r="K124" i="12" s="1"/>
  <c r="K3" i="12" a="1"/>
  <c r="K3" i="12" s="1"/>
  <c r="AI259" i="12"/>
  <c r="K87" i="12" a="1"/>
  <c r="K87" i="12" s="1"/>
  <c r="K139" i="12" a="1"/>
  <c r="K139" i="12" s="1"/>
  <c r="K216" i="12" a="1"/>
  <c r="K216" i="12" s="1"/>
  <c r="K247" i="12" a="1"/>
  <c r="K247" i="12" s="1"/>
  <c r="K90" i="12" a="1"/>
  <c r="K90" i="12" s="1"/>
  <c r="K19" i="12" a="1"/>
  <c r="K19" i="12" s="1"/>
  <c r="K197" i="12" a="1"/>
  <c r="K197" i="12" s="1"/>
  <c r="K22" i="12" a="1"/>
  <c r="K22" i="12" s="1"/>
  <c r="K24" i="12" a="1"/>
  <c r="K24" i="12" s="1"/>
  <c r="K167" i="12" a="1"/>
  <c r="K167" i="12" s="1"/>
  <c r="K20" i="12" a="1"/>
  <c r="K20" i="12" s="1"/>
  <c r="K4" i="12" a="1"/>
  <c r="K4" i="12" s="1"/>
  <c r="K244" i="12" a="1"/>
  <c r="K244" i="12" s="1"/>
  <c r="K218" i="12" a="1"/>
  <c r="K44" i="12" a="1"/>
  <c r="K217" i="12" a="1"/>
  <c r="K183" i="12" a="1"/>
  <c r="K210" i="12" a="1"/>
  <c r="K170" i="12" a="1"/>
  <c r="K202" i="12" a="1"/>
  <c r="K72" i="12" a="1"/>
  <c r="K226" i="12" a="1"/>
  <c r="K96" i="12" a="1"/>
  <c r="K89" i="12" a="1"/>
  <c r="K152" i="12" a="1"/>
  <c r="K182" i="12" a="1"/>
  <c r="K26" i="12" a="1"/>
  <c r="K56" i="12" a="1"/>
  <c r="K65" i="12" a="1"/>
  <c r="K142" i="12" a="1"/>
  <c r="K207" i="12" a="1"/>
  <c r="K206" i="12" a="1"/>
  <c r="K135" i="12" a="1"/>
  <c r="K30" i="12" a="1"/>
  <c r="K92" i="12" a="1"/>
  <c r="K140" i="12" a="1"/>
  <c r="K52" i="12" a="1"/>
  <c r="K168" i="12" a="1"/>
  <c r="K12" i="12" a="1"/>
  <c r="K5" i="12" a="1"/>
  <c r="K83" i="12" a="1"/>
  <c r="K186" i="12" a="1"/>
  <c r="K99" i="12" a="1"/>
  <c r="K213" i="12" a="1"/>
  <c r="K95" i="12" a="1"/>
  <c r="K80" i="12" a="1"/>
  <c r="K159" i="12" a="1"/>
  <c r="K125" i="12" a="1"/>
  <c r="K82" i="12" a="1"/>
  <c r="K131" i="12" a="1"/>
  <c r="K73" i="12" a="1"/>
  <c r="K21" i="12" a="1"/>
  <c r="K162" i="12" a="1"/>
  <c r="K248" i="12" a="1"/>
  <c r="K205" i="12" a="1"/>
  <c r="K13" i="12" a="1"/>
  <c r="K245" i="12" a="1"/>
  <c r="K196" i="12" a="1"/>
  <c r="K107" i="12" a="1"/>
  <c r="K240" i="12" a="1"/>
  <c r="K74" i="12" a="1"/>
  <c r="K158" i="12" a="1"/>
  <c r="K93" i="12" a="1"/>
  <c r="K105" i="12" a="1"/>
  <c r="K166" i="12" a="1"/>
  <c r="K211" i="12" a="1"/>
  <c r="K84" i="12" a="1"/>
  <c r="K251" i="12" a="1"/>
  <c r="K145" i="12" a="1"/>
  <c r="K109" i="12" a="1"/>
  <c r="K184" i="12" a="1"/>
  <c r="K55" i="12" a="1"/>
  <c r="K257" i="12" a="1"/>
  <c r="K181" i="12" a="1"/>
  <c r="K198" i="12" a="1"/>
  <c r="K43" i="12" a="1"/>
  <c r="K177" i="12" a="1"/>
  <c r="K173" i="12" a="1"/>
  <c r="K79" i="12" a="1"/>
  <c r="K101" i="12" a="1"/>
  <c r="K31" i="12" a="1"/>
  <c r="K212" i="12" a="1"/>
  <c r="K144" i="12" a="1"/>
  <c r="K137" i="12" a="1"/>
  <c r="K164" i="12" a="1"/>
  <c r="K75" i="12" a="1"/>
  <c r="K7" i="12" a="1"/>
  <c r="K60" i="12" a="1"/>
  <c r="K10" i="12" a="1"/>
  <c r="K238" i="12" a="1"/>
  <c r="K193" i="12" a="1"/>
  <c r="K156" i="12" a="1"/>
  <c r="K215" i="12" a="1"/>
  <c r="K169" i="12" a="1"/>
  <c r="K200" i="12" a="1"/>
  <c r="K171" i="12" a="1"/>
  <c r="K100" i="12" a="1"/>
  <c r="K214" i="12" a="1"/>
  <c r="K243" i="12" a="1"/>
  <c r="K157" i="12" a="1"/>
  <c r="K208" i="12" a="1"/>
  <c r="K8" i="12" a="1"/>
  <c r="K104" i="12" a="1"/>
  <c r="K130" i="12" a="1"/>
  <c r="K121" i="12" a="1"/>
  <c r="K258" i="12" a="1"/>
  <c r="K138" i="12" a="1"/>
  <c r="K33" i="12" a="1"/>
  <c r="K190" i="12" a="1"/>
  <c r="K37" i="12" a="1"/>
  <c r="K27" i="12" a="1"/>
  <c r="K151" i="12" a="1"/>
  <c r="K110" i="12" a="1"/>
  <c r="K25" i="12" a="1"/>
  <c r="K42" i="12" a="1"/>
  <c r="K185" i="12" a="1"/>
  <c r="K17" i="12" a="1"/>
  <c r="K220" i="12" a="1"/>
  <c r="K221" i="12" a="1"/>
  <c r="K106" i="12" a="1"/>
  <c r="K128" i="12" a="1"/>
  <c r="K111" i="12" a="1"/>
  <c r="K58" i="12" a="1"/>
  <c r="K229" i="12" a="1"/>
  <c r="K195" i="12" a="1"/>
  <c r="K103" i="12" a="1"/>
  <c r="K236" i="12" a="1"/>
  <c r="K155" i="12" a="1"/>
  <c r="K78" i="12" a="1"/>
  <c r="K176" i="12" a="1"/>
  <c r="K189" i="12" a="1"/>
  <c r="K174" i="12" a="1"/>
  <c r="K192" i="12" a="1"/>
  <c r="K234" i="12" a="1"/>
  <c r="K48" i="12" a="1"/>
  <c r="K40" i="12" a="1"/>
  <c r="K34" i="12" a="1"/>
  <c r="K41" i="12" a="1"/>
  <c r="K116" i="12" a="1"/>
  <c r="K242" i="12" a="1"/>
  <c r="K134" i="12" a="1"/>
  <c r="K241" i="12" a="1"/>
  <c r="K54" i="12" a="1"/>
  <c r="K68" i="12" a="1"/>
  <c r="K224" i="12" a="1"/>
  <c r="K57" i="12" a="1"/>
  <c r="K77" i="12" a="1"/>
  <c r="K61" i="12" a="1"/>
  <c r="K235" i="12" a="1"/>
  <c r="K117" i="12" a="1"/>
  <c r="K178" i="12" a="1"/>
  <c r="K50" i="12" a="1"/>
  <c r="K81" i="12" a="1"/>
  <c r="K252" i="12" a="1"/>
  <c r="K161" i="12" a="1"/>
  <c r="K69" i="12" a="1"/>
  <c r="K11" i="12" a="1"/>
  <c r="K98" i="12" a="1"/>
  <c r="K254" i="12" a="1"/>
  <c r="K187" i="12" a="1"/>
  <c r="K223" i="12" a="1"/>
  <c r="K148" i="12" a="1"/>
  <c r="K150" i="12" a="1"/>
  <c r="K35" i="12" a="1"/>
  <c r="K29" i="12" a="1"/>
  <c r="K91" i="12" a="1"/>
  <c r="K222" i="12" a="1"/>
  <c r="K36" i="12" a="1"/>
  <c r="K28" i="12" a="1"/>
  <c r="K71" i="12" a="1"/>
  <c r="K119" i="12" a="1"/>
  <c r="K147" i="12" a="1"/>
  <c r="K133" i="12" a="1"/>
  <c r="K132" i="12" a="1"/>
  <c r="K32" i="12" a="1"/>
  <c r="K70" i="12" a="1"/>
  <c r="K172" i="12" a="1"/>
  <c r="K126" i="12" a="1"/>
  <c r="K179" i="12" a="1"/>
  <c r="K143" i="12" a="1"/>
  <c r="K219" i="12" a="1"/>
  <c r="K38" i="12" a="1"/>
  <c r="K129" i="12" a="1"/>
  <c r="K191" i="12" a="1"/>
  <c r="K163" i="12" a="1"/>
  <c r="K246" i="12" a="1"/>
  <c r="K114" i="12" a="1"/>
  <c r="K122" i="12" a="1"/>
  <c r="K63" i="12" a="1"/>
  <c r="K46" i="12" a="1"/>
  <c r="K253" i="12" a="1"/>
  <c r="K23" i="12" a="1"/>
  <c r="K237" i="12" a="1"/>
  <c r="K6" i="12" a="1"/>
  <c r="K180" i="12" a="1"/>
  <c r="K225" i="12" a="1"/>
  <c r="K209" i="12" a="1"/>
  <c r="K112" i="12" a="1"/>
  <c r="K94" i="12" a="1"/>
  <c r="K154" i="12" a="1"/>
  <c r="K136" i="12" a="1"/>
  <c r="K47" i="12" a="1"/>
  <c r="K88" i="12" a="1"/>
  <c r="K230" i="12" a="1"/>
  <c r="K118" i="12" a="1"/>
  <c r="K123" i="12" a="1"/>
  <c r="K102" i="12" a="1"/>
  <c r="K175" i="12" a="1"/>
  <c r="K188" i="12" a="1"/>
  <c r="K15" i="12" a="1"/>
  <c r="K49" i="12" a="1"/>
  <c r="K153" i="12" a="1"/>
  <c r="K66" i="12" a="1"/>
  <c r="K120" i="12" a="1"/>
  <c r="K39" i="12" a="1"/>
  <c r="K113" i="12" a="1"/>
  <c r="K115" i="12" a="1"/>
  <c r="K14" i="12" a="1"/>
  <c r="K165" i="12" a="1"/>
  <c r="K250" i="12" a="1"/>
  <c r="K76" i="12" a="1"/>
  <c r="K67" i="12" a="1"/>
  <c r="K97" i="12" a="1"/>
  <c r="K204" i="12" a="1"/>
  <c r="K160" i="12" a="1"/>
  <c r="K45" i="12" a="1"/>
  <c r="K62" i="12" a="1"/>
  <c r="K227" i="12" a="1"/>
  <c r="K53" i="12" a="1"/>
  <c r="K85" i="12" a="1"/>
  <c r="K203" i="12" a="1"/>
  <c r="K64" i="12" a="1"/>
  <c r="K239" i="12" a="1"/>
  <c r="K141" i="12" a="1"/>
  <c r="K51" i="12" a="1"/>
  <c r="K201" i="12" a="1"/>
  <c r="K149" i="12" a="1"/>
  <c r="K255" i="12" a="1"/>
  <c r="K16" i="12" a="1"/>
  <c r="K199" i="12" a="1"/>
  <c r="K127" i="12" a="1"/>
  <c r="K86" i="12" a="1"/>
  <c r="K228" i="12" a="1"/>
  <c r="K108" i="12" a="1"/>
  <c r="K59" i="12" a="1"/>
  <c r="K9" i="12" a="1"/>
  <c r="K146" i="12" a="1"/>
  <c r="K138" i="12" l="1"/>
  <c r="K200" i="12"/>
  <c r="K211" i="12"/>
  <c r="K229" i="12"/>
  <c r="K94" i="12"/>
  <c r="K11" i="12"/>
  <c r="K215" i="12"/>
  <c r="K214" i="12"/>
  <c r="K151" i="12"/>
  <c r="K204" i="12"/>
  <c r="K64" i="12"/>
  <c r="K123" i="12"/>
  <c r="K93" i="12"/>
  <c r="K88" i="12"/>
  <c r="K181" i="12"/>
  <c r="K166" i="12"/>
  <c r="K43" i="12"/>
  <c r="K162" i="12"/>
  <c r="K85" i="12"/>
  <c r="K134" i="12"/>
  <c r="K98" i="12"/>
  <c r="K79" i="12"/>
  <c r="K17" i="12"/>
  <c r="K224" i="12"/>
  <c r="K141" i="12"/>
  <c r="K180" i="12"/>
  <c r="K71" i="12"/>
  <c r="K55" i="12"/>
  <c r="K205" i="12"/>
  <c r="K29" i="12"/>
  <c r="K51" i="12"/>
  <c r="K191" i="12"/>
  <c r="K97" i="12"/>
  <c r="K208" i="12"/>
  <c r="N2492" i="11" a="1"/>
  <c r="N2492" i="11" s="1"/>
  <c r="K137" i="12"/>
  <c r="K33" i="12"/>
  <c r="K48" i="12"/>
  <c r="K201" i="12"/>
  <c r="K143" i="12"/>
  <c r="K241" i="12"/>
  <c r="K61" i="12"/>
  <c r="K75" i="12"/>
  <c r="K246" i="12"/>
  <c r="K220" i="12"/>
  <c r="K109" i="12"/>
  <c r="K107" i="12"/>
  <c r="K89" i="12"/>
  <c r="K176" i="12"/>
  <c r="K58" i="12"/>
  <c r="K112" i="12"/>
  <c r="K63" i="12"/>
  <c r="K129" i="12"/>
  <c r="K190" i="12"/>
  <c r="K118" i="12"/>
  <c r="K14" i="12"/>
  <c r="K182" i="12"/>
  <c r="K117" i="12"/>
  <c r="K25" i="12"/>
  <c r="K116" i="12"/>
  <c r="K110" i="12"/>
  <c r="K187" i="12"/>
  <c r="K254" i="12"/>
  <c r="K206" i="12"/>
  <c r="K121" i="12"/>
  <c r="K125" i="12"/>
  <c r="K91" i="12"/>
  <c r="K115" i="12"/>
  <c r="K21" i="12"/>
  <c r="K184" i="12"/>
  <c r="K62" i="12"/>
  <c r="K86" i="12"/>
  <c r="K105" i="12"/>
  <c r="K225" i="12"/>
  <c r="K145" i="12"/>
  <c r="K144" i="12"/>
  <c r="K174" i="12"/>
  <c r="K35" i="12"/>
  <c r="K44" i="12"/>
  <c r="K38" i="12"/>
  <c r="K236" i="12"/>
  <c r="K196" i="12"/>
  <c r="K65" i="12"/>
  <c r="K59" i="12"/>
  <c r="K74" i="12"/>
  <c r="K32" i="12"/>
  <c r="K16" i="12"/>
  <c r="K154" i="12"/>
  <c r="K160" i="12"/>
  <c r="K15" i="12"/>
  <c r="K67" i="12"/>
  <c r="K177" i="12"/>
  <c r="K49" i="12"/>
  <c r="K95" i="12"/>
  <c r="K99" i="12"/>
  <c r="K30" i="12"/>
  <c r="K257" i="12"/>
  <c r="K39" i="12"/>
  <c r="K202" i="12"/>
  <c r="K73" i="12"/>
  <c r="K80" i="12"/>
  <c r="K250" i="12"/>
  <c r="K136" i="12"/>
  <c r="K68" i="12"/>
  <c r="K130" i="12"/>
  <c r="K52" i="12"/>
  <c r="K223" i="12"/>
  <c r="K159" i="12"/>
  <c r="K9" i="12"/>
  <c r="K101" i="12"/>
  <c r="K207" i="12"/>
  <c r="K108" i="12"/>
  <c r="K53" i="12"/>
  <c r="K161" i="12"/>
  <c r="K131" i="12"/>
  <c r="K77" i="12"/>
  <c r="K37" i="12"/>
  <c r="K7" i="12"/>
  <c r="K47" i="12"/>
  <c r="K114" i="12"/>
  <c r="K127" i="12"/>
  <c r="K209" i="12"/>
  <c r="K195" i="12"/>
  <c r="K135" i="12"/>
  <c r="K230" i="12"/>
  <c r="K103" i="12"/>
  <c r="K36" i="12"/>
  <c r="K106" i="12"/>
  <c r="K133" i="12"/>
  <c r="K113" i="12"/>
  <c r="K168" i="12"/>
  <c r="K175" i="12"/>
  <c r="K164" i="12"/>
  <c r="K54" i="12"/>
  <c r="K60" i="12"/>
  <c r="K34" i="12"/>
  <c r="K222" i="12"/>
  <c r="K12" i="12"/>
  <c r="K219" i="12"/>
  <c r="K150" i="12"/>
  <c r="K27" i="12"/>
  <c r="K13" i="12"/>
  <c r="K218" i="12"/>
  <c r="K248" i="12"/>
  <c r="K5" i="12"/>
  <c r="K237" i="12"/>
  <c r="K56" i="12"/>
  <c r="K100" i="12"/>
  <c r="K46" i="12"/>
  <c r="K242" i="12"/>
  <c r="K235" i="12"/>
  <c r="K193" i="12"/>
  <c r="K155" i="12"/>
  <c r="K245" i="12"/>
  <c r="K119" i="12"/>
  <c r="K41" i="12"/>
  <c r="K76" i="12"/>
  <c r="K213" i="12"/>
  <c r="K186" i="12"/>
  <c r="K66" i="12"/>
  <c r="K42" i="12"/>
  <c r="K178" i="12"/>
  <c r="K170" i="12"/>
  <c r="K104" i="12"/>
  <c r="K258" i="12"/>
  <c r="K228" i="12"/>
  <c r="K8" i="12"/>
  <c r="K82" i="12"/>
  <c r="K192" i="12"/>
  <c r="K57" i="12"/>
  <c r="K239" i="12"/>
  <c r="K165" i="12"/>
  <c r="K28" i="12"/>
  <c r="K227" i="12"/>
  <c r="K149" i="12"/>
  <c r="K96" i="12"/>
  <c r="K221" i="12"/>
  <c r="K157" i="12"/>
  <c r="K203" i="12"/>
  <c r="K70" i="12"/>
  <c r="K238" i="12"/>
  <c r="K102" i="12"/>
  <c r="K199" i="12"/>
  <c r="K188" i="12"/>
  <c r="K251" i="12"/>
  <c r="K156" i="12"/>
  <c r="K243" i="12"/>
  <c r="K69" i="12"/>
  <c r="K146" i="12"/>
  <c r="K169" i="12"/>
  <c r="K50" i="12"/>
  <c r="K153" i="12"/>
  <c r="K240" i="12"/>
  <c r="K234" i="12"/>
  <c r="K6" i="12"/>
  <c r="K40" i="12"/>
  <c r="K72" i="12"/>
  <c r="K163" i="12"/>
  <c r="K128" i="12"/>
  <c r="K31" i="12"/>
  <c r="K92" i="12"/>
  <c r="K126" i="12"/>
  <c r="K189" i="12"/>
  <c r="K255" i="12"/>
  <c r="K183" i="12"/>
  <c r="K81" i="12"/>
  <c r="K84" i="12"/>
  <c r="K152" i="12"/>
  <c r="K132" i="12"/>
  <c r="K253" i="12"/>
  <c r="K26" i="12"/>
  <c r="K210" i="12"/>
  <c r="K185" i="12"/>
  <c r="K148" i="12"/>
  <c r="K140" i="12"/>
  <c r="K179" i="12"/>
  <c r="K252" i="12"/>
  <c r="K111" i="12"/>
  <c r="K78" i="12"/>
  <c r="K120" i="12"/>
  <c r="K10" i="12"/>
  <c r="K158" i="12"/>
  <c r="K83" i="12"/>
  <c r="K198" i="12"/>
  <c r="K142" i="12"/>
  <c r="K226" i="12"/>
  <c r="K173" i="12"/>
  <c r="K171" i="12"/>
  <c r="K172" i="12"/>
  <c r="K122" i="12"/>
  <c r="K147" i="12"/>
  <c r="K23" i="12"/>
  <c r="K212" i="12"/>
  <c r="K45" i="12"/>
  <c r="K217" i="12"/>
  <c r="H1004" i="6"/>
  <c r="K1003" i="6"/>
  <c r="C1003" i="6"/>
  <c r="J1003" i="6"/>
  <c r="B1003" i="6"/>
  <c r="I1003" i="6"/>
  <c r="H1003" i="6"/>
  <c r="G1003" i="6"/>
  <c r="F1003" i="6"/>
  <c r="E1004" i="6"/>
  <c r="D1003" i="6"/>
  <c r="B1004" i="6"/>
  <c r="D1004" i="6"/>
  <c r="E1003" i="6"/>
  <c r="K1004" i="6"/>
  <c r="C1004" i="6"/>
  <c r="J1004" i="6"/>
  <c r="I1004" i="6"/>
  <c r="G1004" i="6"/>
  <c r="F1004" i="6"/>
  <c r="H352" i="12"/>
  <c r="G352" i="12"/>
  <c r="F352" i="12"/>
  <c r="G78" i="23" l="1"/>
  <c r="G2" i="23"/>
  <c r="G11" i="23" s="1"/>
  <c r="H78" i="23"/>
  <c r="H2" i="23"/>
  <c r="H11" i="23" s="1"/>
  <c r="L2" i="13" a="1"/>
  <c r="L2" i="13" s="1"/>
  <c r="F78" i="23"/>
  <c r="F2" i="23"/>
  <c r="F11" i="23" s="1"/>
  <c r="H6" i="23"/>
  <c r="H8" i="23" s="1"/>
  <c r="G6" i="23"/>
  <c r="G8" i="23" s="1"/>
  <c r="F6" i="23"/>
  <c r="F8" i="23" s="1"/>
  <c r="E6" i="23"/>
  <c r="E8" i="23" s="1"/>
  <c r="C6" i="23"/>
  <c r="C8" i="23" s="1"/>
  <c r="D8" i="23"/>
  <c r="B6" i="23"/>
  <c r="B8" i="23" s="1"/>
  <c r="N278" i="12" l="1"/>
  <c r="N40" i="23" s="1"/>
  <c r="L278" i="12"/>
  <c r="L40" i="23" s="1"/>
  <c r="J278" i="12"/>
  <c r="J40" i="23" s="1"/>
  <c r="AJ2" i="12" l="1"/>
  <c r="F1" i="13"/>
  <c r="AC2" i="12"/>
  <c r="A1" i="19" l="1" a="1"/>
  <c r="A1" i="19" s="1"/>
  <c r="A1" i="18" a="1"/>
  <c r="A1" i="18" s="1"/>
  <c r="G1" i="13"/>
  <c r="H1" i="13"/>
  <c r="I1" i="13"/>
  <c r="J1" i="13"/>
  <c r="K1" i="13"/>
  <c r="M1" i="13"/>
  <c r="C1" i="13"/>
  <c r="D1" i="13"/>
  <c r="E1" i="13"/>
  <c r="AJ168" i="12"/>
  <c r="AC6" i="12"/>
  <c r="AJ231" i="12"/>
  <c r="AC231" i="12"/>
  <c r="AJ6" i="12"/>
  <c r="AC232" i="12"/>
  <c r="AJ258" i="12"/>
  <c r="AJ257" i="12"/>
  <c r="AC257" i="12"/>
  <c r="AJ233" i="12"/>
  <c r="AC233" i="12"/>
  <c r="AJ232" i="12"/>
  <c r="AC168" i="12"/>
  <c r="AC258" i="12"/>
  <c r="E231" i="12" l="1" a="1"/>
  <c r="E231" i="12" s="1"/>
  <c r="E233" i="12" a="1"/>
  <c r="E233" i="12" s="1"/>
  <c r="E232" i="12" a="1"/>
  <c r="E232" i="12" s="1"/>
  <c r="L6" i="12" a="1"/>
  <c r="L6" i="12" s="1"/>
  <c r="E6" i="12" a="1"/>
  <c r="E6" i="12" s="1"/>
  <c r="E168" i="12" a="1"/>
  <c r="E168" i="12" s="1"/>
  <c r="E257" i="12" a="1"/>
  <c r="E257" i="12" s="1"/>
  <c r="E258" i="12" a="1"/>
  <c r="E258" i="12" s="1"/>
  <c r="L257" i="12" a="1"/>
  <c r="L257" i="12" s="1"/>
  <c r="BB1" i="12" a="1"/>
  <c r="BB1" i="12" s="1"/>
  <c r="AS1" i="12" a="1"/>
  <c r="AS1" i="12" s="1"/>
  <c r="H262" i="12"/>
  <c r="G262" i="12"/>
  <c r="G24" i="23" s="1"/>
  <c r="F262" i="12"/>
  <c r="F24" i="23" s="1"/>
  <c r="AD2" i="12"/>
  <c r="L231" i="12" a="1"/>
  <c r="L168" i="12" a="1"/>
  <c r="L233" i="12" a="1"/>
  <c r="L258" i="12" a="1"/>
  <c r="L232" i="12" a="1"/>
  <c r="L168" i="12" l="1"/>
  <c r="L233" i="12"/>
  <c r="L232" i="12"/>
  <c r="L231" i="12"/>
  <c r="AM2" i="12"/>
  <c r="H24" i="23"/>
  <c r="L258" i="12"/>
  <c r="BB2" i="12" a="1"/>
  <c r="BB2" i="12" s="1"/>
  <c r="AS2" i="12" a="1"/>
  <c r="AS2" i="12" s="1"/>
  <c r="O1" i="13" s="1"/>
  <c r="O2" i="13" s="1"/>
  <c r="A1" i="17" a="1"/>
  <c r="A1" i="17" s="1"/>
  <c r="AD257" i="12"/>
  <c r="AD168" i="12"/>
  <c r="AD258" i="12"/>
  <c r="AD231" i="12"/>
  <c r="AD233" i="12"/>
  <c r="AD6" i="12"/>
  <c r="AD232" i="12"/>
  <c r="F232" i="12" l="1" a="1"/>
  <c r="F232" i="12" s="1"/>
  <c r="F233" i="12" a="1"/>
  <c r="F233" i="12" s="1"/>
  <c r="F231" i="12" a="1"/>
  <c r="F231" i="12" s="1"/>
  <c r="F168" i="12" a="1"/>
  <c r="F168" i="12" s="1"/>
  <c r="F6" i="12" a="1"/>
  <c r="F6" i="12" s="1"/>
  <c r="F258" i="12" a="1"/>
  <c r="F258" i="12" s="1"/>
  <c r="F257" i="12" a="1"/>
  <c r="F257" i="12" s="1"/>
  <c r="U1" i="13"/>
  <c r="U2" i="13" s="1"/>
  <c r="T1" i="13"/>
  <c r="T2" i="13" s="1"/>
  <c r="S1" i="13"/>
  <c r="S2" i="13" s="1"/>
  <c r="R1" i="13"/>
  <c r="R2" i="13" s="1"/>
  <c r="Q1" i="13"/>
  <c r="Q2" i="13" s="1"/>
  <c r="P1" i="13"/>
  <c r="P2" i="13" s="1"/>
  <c r="AH2" i="12" l="1"/>
  <c r="A1" i="16" l="1" a="1"/>
  <c r="A1" i="16" s="1"/>
  <c r="A2" i="10"/>
  <c r="A3" i="10"/>
  <c r="A4" i="10"/>
  <c r="A6" i="10"/>
  <c r="A7" i="10"/>
  <c r="A9" i="10"/>
  <c r="A10" i="10"/>
  <c r="A11" i="10"/>
  <c r="A12" i="10"/>
  <c r="A14" i="10"/>
  <c r="A15" i="10"/>
  <c r="A17" i="10"/>
  <c r="A19" i="10"/>
  <c r="A20" i="10"/>
  <c r="A22" i="10"/>
  <c r="A23" i="10"/>
  <c r="A25" i="10"/>
  <c r="A26" i="10"/>
  <c r="A28" i="10"/>
  <c r="A30" i="10"/>
  <c r="A31" i="10"/>
  <c r="A33" i="10"/>
  <c r="A34" i="10"/>
  <c r="A35" i="10"/>
  <c r="A36" i="10"/>
  <c r="A38" i="10"/>
  <c r="A39" i="10"/>
  <c r="A41" i="10"/>
  <c r="A42" i="10"/>
  <c r="A44" i="10"/>
  <c r="A46" i="10"/>
  <c r="A47" i="10"/>
  <c r="A49" i="10"/>
  <c r="A50" i="10"/>
  <c r="A51" i="10"/>
  <c r="A52" i="10"/>
  <c r="A54" i="10"/>
  <c r="A55" i="10"/>
  <c r="A58" i="10"/>
  <c r="A60" i="10"/>
  <c r="A62" i="10"/>
  <c r="A63" i="10"/>
  <c r="A65" i="10"/>
  <c r="A66" i="10"/>
  <c r="A67" i="10"/>
  <c r="A68" i="10"/>
  <c r="A70" i="10"/>
  <c r="A71" i="10"/>
  <c r="A73" i="10"/>
  <c r="A74" i="10"/>
  <c r="A76" i="10"/>
  <c r="A78" i="10"/>
  <c r="A79" i="10"/>
  <c r="A81" i="10"/>
  <c r="A83" i="10"/>
  <c r="A84" i="10"/>
  <c r="A86" i="10"/>
  <c r="A87" i="10"/>
  <c r="A89" i="10"/>
  <c r="A90" i="10"/>
  <c r="A91" i="10"/>
  <c r="A92" i="10"/>
  <c r="A94" i="10"/>
  <c r="A95" i="10"/>
  <c r="A97" i="10"/>
  <c r="A98" i="10"/>
  <c r="A99" i="10"/>
  <c r="A100" i="10"/>
  <c r="A102" i="10"/>
  <c r="A103" i="10"/>
  <c r="A105" i="10"/>
  <c r="A106" i="10"/>
  <c r="A107" i="10"/>
  <c r="A108" i="10"/>
  <c r="A110" i="10"/>
  <c r="A111" i="10"/>
  <c r="A114" i="10"/>
  <c r="A115" i="10"/>
  <c r="A118" i="10"/>
  <c r="A119" i="10"/>
  <c r="A121" i="10"/>
  <c r="A122" i="10"/>
  <c r="A123" i="10"/>
  <c r="A124" i="10"/>
  <c r="A126" i="10"/>
  <c r="A127" i="10"/>
  <c r="A129" i="10"/>
  <c r="A132" i="10"/>
  <c r="A134" i="10"/>
  <c r="A135" i="10"/>
  <c r="A137" i="10"/>
  <c r="A138" i="10"/>
  <c r="A139" i="10"/>
  <c r="A140" i="10"/>
  <c r="A142" i="10"/>
  <c r="A143" i="10"/>
  <c r="A145" i="10"/>
  <c r="A146" i="10"/>
  <c r="A147" i="10"/>
  <c r="A148" i="10"/>
  <c r="A150" i="10"/>
  <c r="A151" i="10"/>
  <c r="A153" i="10"/>
  <c r="A155" i="10"/>
  <c r="A156" i="10"/>
  <c r="A158" i="10"/>
  <c r="A159" i="10"/>
  <c r="A161" i="10"/>
  <c r="A162" i="10"/>
  <c r="A163" i="10"/>
  <c r="A164" i="10"/>
  <c r="A166" i="10"/>
  <c r="A167" i="10"/>
  <c r="A169" i="10"/>
  <c r="A170" i="10"/>
  <c r="A171" i="10"/>
  <c r="A172" i="10"/>
  <c r="A174" i="10"/>
  <c r="A175" i="10"/>
  <c r="A177" i="10"/>
  <c r="A179" i="10"/>
  <c r="A182" i="10"/>
  <c r="A183" i="10"/>
  <c r="A185" i="10"/>
  <c r="A186" i="10"/>
  <c r="A187" i="10"/>
  <c r="A188" i="10"/>
  <c r="A190" i="10"/>
  <c r="A191" i="10"/>
  <c r="A193" i="10"/>
  <c r="A194" i="10"/>
  <c r="A195" i="10"/>
  <c r="A196" i="10"/>
  <c r="A198" i="10"/>
  <c r="A199" i="10"/>
  <c r="A201" i="10"/>
  <c r="A202" i="10"/>
  <c r="A203" i="10"/>
  <c r="A204" i="10"/>
  <c r="A206" i="10"/>
  <c r="A207" i="10"/>
  <c r="A209" i="10"/>
  <c r="A210" i="10"/>
  <c r="A211" i="10"/>
  <c r="A212" i="10"/>
  <c r="A214" i="10"/>
  <c r="A215" i="10"/>
  <c r="A217" i="10"/>
  <c r="A218" i="10"/>
  <c r="A219" i="10"/>
  <c r="A220" i="10"/>
  <c r="A222" i="10"/>
  <c r="A223" i="10"/>
  <c r="A227" i="10"/>
  <c r="A228" i="10"/>
  <c r="A230" i="10"/>
  <c r="A231" i="10"/>
  <c r="A233" i="10"/>
  <c r="A234" i="10"/>
  <c r="A235" i="10"/>
  <c r="A238" i="10"/>
  <c r="A239" i="10"/>
  <c r="A242" i="10"/>
  <c r="A243" i="10"/>
  <c r="A244" i="10"/>
  <c r="A246" i="10"/>
  <c r="A247" i="10"/>
  <c r="A249" i="10"/>
  <c r="A250" i="10"/>
  <c r="A251" i="10"/>
  <c r="A252" i="10"/>
  <c r="A254" i="10"/>
  <c r="A255" i="10"/>
  <c r="A257" i="10"/>
  <c r="A258" i="10"/>
  <c r="A259" i="10"/>
  <c r="A260" i="10"/>
  <c r="A262" i="10"/>
  <c r="A263" i="10"/>
  <c r="A265" i="10"/>
  <c r="A266" i="10"/>
  <c r="A267" i="10"/>
  <c r="A268" i="10"/>
  <c r="A270" i="10"/>
  <c r="A271" i="10"/>
  <c r="A273" i="10"/>
  <c r="A274" i="10"/>
  <c r="A275" i="10"/>
  <c r="A276" i="10"/>
  <c r="A278" i="10"/>
  <c r="A279" i="10"/>
  <c r="A281" i="10"/>
  <c r="A282" i="10"/>
  <c r="A283" i="10"/>
  <c r="A284" i="10"/>
  <c r="A286" i="10"/>
  <c r="A287" i="10"/>
  <c r="A289" i="10"/>
  <c r="A290" i="10"/>
  <c r="A291" i="10"/>
  <c r="A292" i="10"/>
  <c r="A294" i="10"/>
  <c r="A295" i="10"/>
  <c r="A297" i="10"/>
  <c r="A299" i="10"/>
  <c r="A300" i="10"/>
  <c r="A302" i="10"/>
  <c r="A303" i="10"/>
  <c r="A305" i="10"/>
  <c r="A306" i="10"/>
  <c r="A307" i="10"/>
  <c r="A308" i="10"/>
  <c r="A310" i="10"/>
  <c r="A311" i="10"/>
  <c r="A313" i="10"/>
  <c r="A314" i="10"/>
  <c r="A315" i="10"/>
  <c r="A316" i="10"/>
  <c r="A318" i="10"/>
  <c r="A319" i="10"/>
  <c r="A321" i="10"/>
  <c r="A323" i="10"/>
  <c r="A324" i="10"/>
  <c r="A326" i="10"/>
  <c r="A327" i="10"/>
  <c r="A329" i="10"/>
  <c r="A330" i="10"/>
  <c r="A331" i="10"/>
  <c r="A332" i="10"/>
  <c r="A334" i="10"/>
  <c r="A335" i="10"/>
  <c r="A337" i="10"/>
  <c r="A338" i="10"/>
  <c r="A339" i="10"/>
  <c r="A340" i="10"/>
  <c r="A342" i="10"/>
  <c r="A343" i="10"/>
  <c r="A345" i="10"/>
  <c r="A346" i="10"/>
  <c r="A347" i="10"/>
  <c r="A348" i="10"/>
  <c r="A350" i="10"/>
  <c r="A351" i="10"/>
  <c r="A353" i="10"/>
  <c r="A354" i="10"/>
  <c r="A355" i="10"/>
  <c r="A356" i="10"/>
  <c r="A358" i="10"/>
  <c r="A359" i="10"/>
  <c r="A361" i="10"/>
  <c r="A362" i="10"/>
  <c r="A363" i="10"/>
  <c r="A364" i="10"/>
  <c r="A366" i="10"/>
  <c r="A367" i="10"/>
  <c r="A369" i="10"/>
  <c r="A370" i="10"/>
  <c r="A371" i="10"/>
  <c r="A372" i="10"/>
  <c r="A374" i="10"/>
  <c r="A375" i="10"/>
  <c r="A377" i="10"/>
  <c r="A378" i="10"/>
  <c r="A379" i="10"/>
  <c r="A380" i="10"/>
  <c r="A382" i="10"/>
  <c r="A383" i="10"/>
  <c r="A387" i="10"/>
  <c r="A388" i="10"/>
  <c r="A390" i="10"/>
  <c r="A391" i="10"/>
  <c r="A393" i="10"/>
  <c r="A394" i="10"/>
  <c r="A395" i="10"/>
  <c r="A396" i="10"/>
  <c r="A398" i="10"/>
  <c r="A399" i="10"/>
  <c r="A401" i="10"/>
  <c r="A402" i="10"/>
  <c r="A403" i="10"/>
  <c r="A404" i="10"/>
  <c r="A406" i="10"/>
  <c r="A407" i="10"/>
  <c r="A409" i="10"/>
  <c r="A410" i="10"/>
  <c r="A411" i="10"/>
  <c r="A412" i="10"/>
  <c r="A414" i="10"/>
  <c r="A415" i="10"/>
  <c r="A417" i="10"/>
  <c r="A418" i="10"/>
  <c r="A419" i="10"/>
  <c r="A420" i="10"/>
  <c r="A422" i="10"/>
  <c r="A423" i="10"/>
  <c r="A426" i="10"/>
  <c r="A427" i="10"/>
  <c r="A428" i="10"/>
  <c r="A430" i="10"/>
  <c r="A431" i="10"/>
  <c r="A433" i="10"/>
  <c r="A434" i="10"/>
  <c r="A435" i="10"/>
  <c r="A436" i="10"/>
  <c r="A438" i="10"/>
  <c r="A439" i="10"/>
  <c r="A441" i="10"/>
  <c r="A444" i="10"/>
  <c r="A446" i="10"/>
  <c r="A447" i="10"/>
  <c r="A449" i="10"/>
  <c r="A450" i="10"/>
  <c r="A451" i="10"/>
  <c r="A452" i="10"/>
  <c r="A454" i="10"/>
  <c r="A455" i="10"/>
  <c r="A457" i="10"/>
  <c r="A458" i="10"/>
  <c r="A459" i="10"/>
  <c r="A460" i="10"/>
  <c r="A462" i="10"/>
  <c r="A463" i="10"/>
  <c r="A465" i="10"/>
  <c r="A466" i="10"/>
  <c r="A467" i="10"/>
  <c r="A468" i="10"/>
  <c r="A470" i="10"/>
  <c r="A471" i="10"/>
  <c r="A473" i="10"/>
  <c r="A474" i="10"/>
  <c r="A475" i="10"/>
  <c r="A476" i="10"/>
  <c r="A478" i="10"/>
  <c r="A479" i="10"/>
  <c r="A481" i="10"/>
  <c r="A482" i="10"/>
  <c r="A483" i="10"/>
  <c r="A484" i="10"/>
  <c r="A486" i="10"/>
  <c r="A487" i="10"/>
  <c r="A489" i="10"/>
  <c r="A490" i="10"/>
  <c r="A491" i="10"/>
  <c r="A492" i="10"/>
  <c r="A494" i="10"/>
  <c r="A495" i="10"/>
  <c r="A497" i="10"/>
  <c r="A498" i="10"/>
  <c r="A499" i="10"/>
  <c r="A502" i="10"/>
  <c r="A503" i="10"/>
  <c r="A505" i="10"/>
  <c r="A506" i="10"/>
  <c r="A507" i="10"/>
  <c r="A508" i="10"/>
  <c r="A510" i="10"/>
  <c r="A511" i="10"/>
  <c r="A513" i="10"/>
  <c r="A515" i="10"/>
  <c r="A516" i="10"/>
  <c r="A518" i="10"/>
  <c r="A519" i="10"/>
  <c r="A521" i="10"/>
  <c r="A522" i="10"/>
  <c r="A523" i="10"/>
  <c r="A524" i="10"/>
  <c r="A526" i="10"/>
  <c r="A527" i="10"/>
  <c r="A529" i="10"/>
  <c r="A531" i="10"/>
  <c r="A532" i="10"/>
  <c r="A534" i="10"/>
  <c r="A535" i="10"/>
  <c r="A538" i="10"/>
  <c r="A539" i="10"/>
  <c r="A540" i="10"/>
  <c r="A542" i="10"/>
  <c r="A543" i="10"/>
  <c r="A545" i="10"/>
  <c r="A546" i="10"/>
  <c r="A547" i="10"/>
  <c r="A548" i="10"/>
  <c r="A550" i="10"/>
  <c r="A551" i="10"/>
  <c r="A553" i="10"/>
  <c r="A554" i="10"/>
  <c r="A555" i="10"/>
  <c r="A556" i="10"/>
  <c r="A558" i="10"/>
  <c r="A559" i="10"/>
  <c r="A561" i="10"/>
  <c r="A562" i="10"/>
  <c r="A563" i="10"/>
  <c r="A564" i="10"/>
  <c r="A566" i="10"/>
  <c r="A567" i="10"/>
  <c r="A569" i="10"/>
  <c r="A570" i="10"/>
  <c r="A571" i="10"/>
  <c r="A572" i="10"/>
  <c r="A574" i="10"/>
  <c r="A575" i="10"/>
  <c r="A577" i="10"/>
  <c r="A578" i="10"/>
  <c r="A579" i="10"/>
  <c r="A580" i="10"/>
  <c r="A582" i="10"/>
  <c r="A583" i="10"/>
  <c r="A585" i="10"/>
  <c r="A586" i="10"/>
  <c r="A587" i="10"/>
  <c r="A588" i="10"/>
  <c r="A590" i="10"/>
  <c r="A591" i="10"/>
  <c r="A593" i="10"/>
  <c r="A595" i="10"/>
  <c r="A596" i="10"/>
  <c r="A598" i="10"/>
  <c r="A599" i="10"/>
  <c r="A601" i="10"/>
  <c r="A602" i="10"/>
  <c r="A603" i="10"/>
  <c r="A604" i="10"/>
  <c r="A606" i="10"/>
  <c r="A607" i="10"/>
  <c r="A609" i="10"/>
  <c r="A610" i="10"/>
  <c r="A611" i="10"/>
  <c r="A612" i="10"/>
  <c r="A614" i="10"/>
  <c r="A615" i="10"/>
  <c r="A617" i="10"/>
  <c r="A618" i="10"/>
  <c r="A619" i="10"/>
  <c r="A620" i="10"/>
  <c r="A622" i="10"/>
  <c r="A623" i="10"/>
  <c r="A625" i="10"/>
  <c r="A626" i="10"/>
  <c r="A627" i="10"/>
  <c r="A628" i="10"/>
  <c r="A630" i="10"/>
  <c r="A631" i="10"/>
  <c r="A633" i="10"/>
  <c r="A634" i="10"/>
  <c r="A635" i="10"/>
  <c r="A636" i="10"/>
  <c r="A638" i="10"/>
  <c r="A639" i="10"/>
  <c r="A641" i="10"/>
  <c r="A642" i="10"/>
  <c r="A643" i="10"/>
  <c r="A644" i="10"/>
  <c r="A646" i="10"/>
  <c r="A647" i="10"/>
  <c r="A649" i="10"/>
  <c r="A650" i="10"/>
  <c r="A651" i="10"/>
  <c r="A652" i="10"/>
  <c r="A654" i="10"/>
  <c r="A655" i="10"/>
  <c r="A657" i="10"/>
  <c r="A658" i="10"/>
  <c r="A659" i="10"/>
  <c r="A660" i="10"/>
  <c r="A662" i="10"/>
  <c r="A663" i="10"/>
  <c r="A665" i="10"/>
  <c r="A666" i="10"/>
  <c r="A667" i="10"/>
  <c r="A668" i="10"/>
  <c r="A670" i="10"/>
  <c r="A671" i="10"/>
  <c r="A673" i="10"/>
  <c r="A674" i="10"/>
  <c r="A675" i="10"/>
  <c r="A676" i="10"/>
  <c r="A678" i="10"/>
  <c r="A679" i="10"/>
  <c r="A681" i="10"/>
  <c r="A683" i="10"/>
  <c r="A684" i="10"/>
  <c r="A686" i="10"/>
  <c r="A687" i="10"/>
  <c r="A689" i="10"/>
  <c r="A690" i="10"/>
  <c r="A691" i="10"/>
  <c r="A692" i="10"/>
  <c r="A694" i="10"/>
  <c r="A695" i="10"/>
  <c r="A697" i="10"/>
  <c r="A699" i="10"/>
  <c r="A700" i="10"/>
  <c r="A702" i="10"/>
  <c r="A703" i="10"/>
  <c r="A705" i="10"/>
  <c r="A706" i="10"/>
  <c r="A707" i="10"/>
  <c r="A708" i="10"/>
  <c r="A710" i="10"/>
  <c r="A711" i="10"/>
  <c r="A713" i="10"/>
  <c r="A715" i="10"/>
  <c r="A716" i="10"/>
  <c r="A718" i="10"/>
  <c r="A719" i="10"/>
  <c r="A721" i="10"/>
  <c r="A722" i="10"/>
  <c r="A723" i="10"/>
  <c r="A724" i="10"/>
  <c r="A726" i="10"/>
  <c r="A727" i="10"/>
  <c r="A729" i="10"/>
  <c r="A730" i="10"/>
  <c r="A731" i="10"/>
  <c r="A732" i="10"/>
  <c r="A734" i="10"/>
  <c r="A735" i="10"/>
  <c r="A737" i="10"/>
  <c r="A738" i="10"/>
  <c r="A739" i="10"/>
  <c r="A740" i="10"/>
  <c r="A742" i="10"/>
  <c r="A743" i="10"/>
  <c r="A745" i="10"/>
  <c r="A746" i="10"/>
  <c r="A747" i="10"/>
  <c r="A748" i="10"/>
  <c r="A750" i="10"/>
  <c r="A751" i="10"/>
  <c r="A753" i="10"/>
  <c r="A754" i="10"/>
  <c r="A755" i="10"/>
  <c r="A756" i="10"/>
  <c r="A758" i="10"/>
  <c r="A759" i="10"/>
  <c r="A761" i="10"/>
  <c r="A762" i="10"/>
  <c r="A763" i="10"/>
  <c r="A764" i="10"/>
  <c r="A766" i="10"/>
  <c r="A767" i="10"/>
  <c r="A769" i="10"/>
  <c r="A770" i="10"/>
  <c r="A771" i="10"/>
  <c r="A772" i="10"/>
  <c r="A774" i="10"/>
  <c r="A775" i="10"/>
  <c r="A777" i="10"/>
  <c r="A778" i="10"/>
  <c r="A779" i="10"/>
  <c r="A782" i="10"/>
  <c r="A783" i="10"/>
  <c r="A785" i="10"/>
  <c r="A787" i="10"/>
  <c r="A788" i="10"/>
  <c r="A790" i="10"/>
  <c r="A791" i="10"/>
  <c r="A793" i="10"/>
  <c r="A794" i="10"/>
  <c r="A795" i="10"/>
  <c r="A796" i="10"/>
  <c r="A798" i="10"/>
  <c r="A799" i="10"/>
  <c r="A801" i="10"/>
  <c r="A802" i="10"/>
  <c r="A803" i="10"/>
  <c r="A806" i="10"/>
  <c r="A807" i="10"/>
  <c r="A809" i="10"/>
  <c r="A810" i="10"/>
  <c r="A811" i="10"/>
  <c r="A812" i="10"/>
  <c r="A814" i="10"/>
  <c r="A815" i="10"/>
  <c r="A817" i="10"/>
  <c r="A818" i="10"/>
  <c r="A819" i="10"/>
  <c r="A820" i="10"/>
  <c r="A822" i="10"/>
  <c r="A823" i="10"/>
  <c r="A825" i="10"/>
  <c r="A826" i="10"/>
  <c r="A827" i="10"/>
  <c r="A830" i="10"/>
  <c r="A831" i="10"/>
  <c r="A833" i="10"/>
  <c r="A834" i="10"/>
  <c r="A835" i="10"/>
  <c r="A836" i="10"/>
  <c r="A838" i="10"/>
  <c r="A839" i="10"/>
  <c r="A841" i="10"/>
  <c r="A843" i="10"/>
  <c r="A844" i="10"/>
  <c r="A846" i="10"/>
  <c r="A847" i="10"/>
  <c r="A849" i="10"/>
  <c r="A850" i="10"/>
  <c r="A851" i="10"/>
  <c r="A854" i="10"/>
  <c r="A855" i="10"/>
  <c r="A857" i="10"/>
  <c r="A858" i="10"/>
  <c r="A859" i="10"/>
  <c r="A860" i="10"/>
  <c r="A862" i="10"/>
  <c r="A863" i="10"/>
  <c r="A865" i="10"/>
  <c r="A866" i="10"/>
  <c r="A867" i="10"/>
  <c r="A868" i="10"/>
  <c r="A870" i="10"/>
  <c r="A871" i="10"/>
  <c r="A873" i="10"/>
  <c r="A874" i="10"/>
  <c r="A875" i="10"/>
  <c r="A876" i="10"/>
  <c r="A878" i="10"/>
  <c r="A879" i="10"/>
  <c r="A881" i="10"/>
  <c r="A882" i="10"/>
  <c r="A883" i="10"/>
  <c r="A884" i="10"/>
  <c r="A886" i="10"/>
  <c r="A887" i="10"/>
  <c r="A889" i="10"/>
  <c r="A890" i="10"/>
  <c r="A891" i="10"/>
  <c r="A892" i="10"/>
  <c r="A894" i="10"/>
  <c r="A895" i="10"/>
  <c r="A897" i="10"/>
  <c r="A898" i="10"/>
  <c r="A899" i="10"/>
  <c r="A900" i="10"/>
  <c r="A902" i="10"/>
  <c r="A903" i="10"/>
  <c r="A905" i="10"/>
  <c r="A906" i="10"/>
  <c r="A907" i="10"/>
  <c r="A908" i="10"/>
  <c r="A910" i="10"/>
  <c r="A911" i="10"/>
  <c r="A913" i="10"/>
  <c r="A914" i="10"/>
  <c r="A915" i="10"/>
  <c r="A916" i="10"/>
  <c r="A918" i="10"/>
  <c r="A919" i="10"/>
  <c r="A921" i="10"/>
  <c r="A922" i="10"/>
  <c r="A923" i="10"/>
  <c r="A924" i="10"/>
  <c r="A926" i="10"/>
  <c r="A927" i="10"/>
  <c r="A929" i="10"/>
  <c r="A930" i="10"/>
  <c r="A931" i="10"/>
  <c r="A932" i="10"/>
  <c r="A934" i="10"/>
  <c r="A935" i="10"/>
  <c r="A937" i="10"/>
  <c r="A939" i="10"/>
  <c r="A940" i="10"/>
  <c r="A942" i="10"/>
  <c r="A943" i="10"/>
  <c r="A944" i="10"/>
  <c r="A945" i="10"/>
  <c r="A946" i="10"/>
  <c r="A947" i="10"/>
  <c r="A948" i="10"/>
  <c r="A950" i="10"/>
  <c r="A951" i="10"/>
  <c r="A952" i="10"/>
  <c r="A953" i="10"/>
  <c r="A954" i="10"/>
  <c r="A955" i="10"/>
  <c r="A956" i="10"/>
  <c r="A958" i="10"/>
  <c r="A959" i="10"/>
  <c r="A960" i="10"/>
  <c r="A961" i="10"/>
  <c r="A962" i="10"/>
  <c r="A963" i="10"/>
  <c r="A964" i="10"/>
  <c r="A966" i="10"/>
  <c r="A967" i="10"/>
  <c r="A968" i="10"/>
  <c r="A969" i="10"/>
  <c r="A970" i="10"/>
  <c r="A971" i="10"/>
  <c r="A972" i="10"/>
  <c r="A974" i="10"/>
  <c r="A975" i="10"/>
  <c r="A976" i="10"/>
  <c r="A977" i="10"/>
  <c r="A978" i="10"/>
  <c r="A979" i="10"/>
  <c r="A980" i="10"/>
  <c r="A982" i="10"/>
  <c r="A983" i="10"/>
  <c r="A985" i="10"/>
  <c r="A986" i="10"/>
  <c r="A987" i="10"/>
  <c r="A988" i="10"/>
  <c r="A990" i="10"/>
  <c r="A991" i="10"/>
  <c r="A992" i="10"/>
  <c r="A993" i="10"/>
  <c r="A994" i="10"/>
  <c r="A995" i="10"/>
  <c r="A996" i="10"/>
  <c r="A998" i="10"/>
  <c r="A999" i="10"/>
  <c r="A1000" i="10"/>
  <c r="A1001" i="10"/>
  <c r="A5" i="10"/>
  <c r="A8" i="10"/>
  <c r="A13" i="10"/>
  <c r="A16" i="10"/>
  <c r="A18" i="10"/>
  <c r="A21" i="10"/>
  <c r="A24" i="10"/>
  <c r="A27" i="10"/>
  <c r="A29" i="10"/>
  <c r="A32" i="10"/>
  <c r="A37" i="10"/>
  <c r="A40" i="10"/>
  <c r="A43" i="10"/>
  <c r="A45" i="10"/>
  <c r="A48" i="10"/>
  <c r="A53" i="10"/>
  <c r="A56" i="10"/>
  <c r="A57" i="10"/>
  <c r="A59" i="10"/>
  <c r="A61" i="10"/>
  <c r="A64" i="10"/>
  <c r="A69" i="10"/>
  <c r="A72" i="10"/>
  <c r="A75" i="10"/>
  <c r="A77" i="10"/>
  <c r="A80" i="10"/>
  <c r="A82" i="10"/>
  <c r="A85" i="10"/>
  <c r="A88" i="10"/>
  <c r="A93" i="10"/>
  <c r="A96" i="10"/>
  <c r="A101" i="10"/>
  <c r="A104" i="10"/>
  <c r="A109" i="10"/>
  <c r="A112" i="10"/>
  <c r="A113" i="10"/>
  <c r="A116" i="10"/>
  <c r="A117" i="10"/>
  <c r="A120" i="10"/>
  <c r="A125" i="10"/>
  <c r="A128" i="10"/>
  <c r="A130" i="10"/>
  <c r="A131" i="10"/>
  <c r="A133" i="10"/>
  <c r="A136" i="10"/>
  <c r="A141" i="10"/>
  <c r="A144" i="10"/>
  <c r="A149" i="10"/>
  <c r="A152" i="10"/>
  <c r="A154" i="10"/>
  <c r="A157" i="10"/>
  <c r="A160" i="10"/>
  <c r="A165" i="10"/>
  <c r="A168" i="10"/>
  <c r="A173" i="10"/>
  <c r="A176" i="10"/>
  <c r="A178" i="10"/>
  <c r="A180" i="10"/>
  <c r="A181" i="10"/>
  <c r="A184" i="10"/>
  <c r="A189" i="10"/>
  <c r="A192" i="10"/>
  <c r="A197" i="10"/>
  <c r="A200" i="10"/>
  <c r="A205" i="10"/>
  <c r="A208" i="10"/>
  <c r="A213" i="10"/>
  <c r="A216" i="10"/>
  <c r="A221" i="10"/>
  <c r="A224" i="10"/>
  <c r="A225" i="10"/>
  <c r="A226" i="10"/>
  <c r="A229" i="10"/>
  <c r="A232" i="10"/>
  <c r="A236" i="10"/>
  <c r="A237" i="10"/>
  <c r="A240" i="10"/>
  <c r="A241" i="10"/>
  <c r="A245" i="10"/>
  <c r="A248" i="10"/>
  <c r="A253" i="10"/>
  <c r="A256" i="10"/>
  <c r="A261" i="10"/>
  <c r="A264" i="10"/>
  <c r="A269" i="10"/>
  <c r="A272" i="10"/>
  <c r="A277" i="10"/>
  <c r="A280" i="10"/>
  <c r="A285" i="10"/>
  <c r="A288" i="10"/>
  <c r="A293" i="10"/>
  <c r="A296" i="10"/>
  <c r="A298" i="10"/>
  <c r="A301" i="10"/>
  <c r="A304" i="10"/>
  <c r="A309" i="10"/>
  <c r="A312" i="10"/>
  <c r="A317" i="10"/>
  <c r="A320" i="10"/>
  <c r="A322" i="10"/>
  <c r="A325" i="10"/>
  <c r="A328" i="10"/>
  <c r="A333" i="10"/>
  <c r="A336" i="10"/>
  <c r="A341" i="10"/>
  <c r="A344" i="10"/>
  <c r="A349" i="10"/>
  <c r="A352" i="10"/>
  <c r="A357" i="10"/>
  <c r="A360" i="10"/>
  <c r="A365" i="10"/>
  <c r="A368" i="10"/>
  <c r="A373" i="10"/>
  <c r="A376" i="10"/>
  <c r="A381" i="10"/>
  <c r="A384" i="10"/>
  <c r="A385" i="10"/>
  <c r="A386" i="10"/>
  <c r="A389" i="10"/>
  <c r="A392" i="10"/>
  <c r="A397" i="10"/>
  <c r="A400" i="10"/>
  <c r="A405" i="10"/>
  <c r="A408" i="10"/>
  <c r="A413" i="10"/>
  <c r="A416" i="10"/>
  <c r="A421" i="10"/>
  <c r="A424" i="10"/>
  <c r="A425" i="10"/>
  <c r="A429" i="10"/>
  <c r="A432" i="10"/>
  <c r="A437" i="10"/>
  <c r="A440" i="10"/>
  <c r="A442" i="10"/>
  <c r="A443" i="10"/>
  <c r="A445" i="10"/>
  <c r="A448" i="10"/>
  <c r="A453" i="10"/>
  <c r="A456" i="10"/>
  <c r="A461" i="10"/>
  <c r="A464" i="10"/>
  <c r="A469" i="10"/>
  <c r="A472" i="10"/>
  <c r="A477" i="10"/>
  <c r="A480" i="10"/>
  <c r="A485" i="10"/>
  <c r="A488" i="10"/>
  <c r="A493" i="10"/>
  <c r="A496" i="10"/>
  <c r="A500" i="10"/>
  <c r="A501" i="10"/>
  <c r="A504" i="10"/>
  <c r="A509" i="10"/>
  <c r="A512" i="10"/>
  <c r="A514" i="10"/>
  <c r="A517" i="10"/>
  <c r="A520" i="10"/>
  <c r="A525" i="10"/>
  <c r="A528" i="10"/>
  <c r="A530" i="10"/>
  <c r="A533" i="10"/>
  <c r="A536" i="10"/>
  <c r="A537" i="10"/>
  <c r="A541" i="10"/>
  <c r="A544" i="10"/>
  <c r="A549" i="10"/>
  <c r="A552" i="10"/>
  <c r="A557" i="10"/>
  <c r="A560" i="10"/>
  <c r="A565" i="10"/>
  <c r="A568" i="10"/>
  <c r="A573" i="10"/>
  <c r="A576" i="10"/>
  <c r="A581" i="10"/>
  <c r="A584" i="10"/>
  <c r="A589" i="10"/>
  <c r="A592" i="10"/>
  <c r="A594" i="10"/>
  <c r="A597" i="10"/>
  <c r="A600" i="10"/>
  <c r="A605" i="10"/>
  <c r="A608" i="10"/>
  <c r="A613" i="10"/>
  <c r="A616" i="10"/>
  <c r="A621" i="10"/>
  <c r="A624" i="10"/>
  <c r="A629" i="10"/>
  <c r="A632" i="10"/>
  <c r="A637" i="10"/>
  <c r="A640" i="10"/>
  <c r="A645" i="10"/>
  <c r="A648" i="10"/>
  <c r="A653" i="10"/>
  <c r="A656" i="10"/>
  <c r="A661" i="10"/>
  <c r="A664" i="10"/>
  <c r="A669" i="10"/>
  <c r="A672" i="10"/>
  <c r="A677" i="10"/>
  <c r="A680" i="10"/>
  <c r="A682" i="10"/>
  <c r="A685" i="10"/>
  <c r="A688" i="10"/>
  <c r="A693" i="10"/>
  <c r="A696" i="10"/>
  <c r="A698" i="10"/>
  <c r="A701" i="10"/>
  <c r="A704" i="10"/>
  <c r="A709" i="10"/>
  <c r="A712" i="10"/>
  <c r="A714" i="10"/>
  <c r="A717" i="10"/>
  <c r="A720" i="10"/>
  <c r="A725" i="10"/>
  <c r="A728" i="10"/>
  <c r="A733" i="10"/>
  <c r="A736" i="10"/>
  <c r="A741" i="10"/>
  <c r="A744" i="10"/>
  <c r="A749" i="10"/>
  <c r="A752" i="10"/>
  <c r="A757" i="10"/>
  <c r="A760" i="10"/>
  <c r="A765" i="10"/>
  <c r="A768" i="10"/>
  <c r="A773" i="10"/>
  <c r="A776" i="10"/>
  <c r="A780" i="10"/>
  <c r="A781" i="10"/>
  <c r="A784" i="10"/>
  <c r="A786" i="10"/>
  <c r="A789" i="10"/>
  <c r="A792" i="10"/>
  <c r="A797" i="10"/>
  <c r="A800" i="10"/>
  <c r="A804" i="10"/>
  <c r="A805" i="10"/>
  <c r="A808" i="10"/>
  <c r="A813" i="10"/>
  <c r="A816" i="10"/>
  <c r="A821" i="10"/>
  <c r="A824" i="10"/>
  <c r="A828" i="10"/>
  <c r="A829" i="10"/>
  <c r="A832" i="10"/>
  <c r="A837" i="10"/>
  <c r="A840" i="10"/>
  <c r="A842" i="10"/>
  <c r="A845" i="10"/>
  <c r="A848" i="10"/>
  <c r="A852" i="10"/>
  <c r="A853" i="10"/>
  <c r="A856" i="10"/>
  <c r="A861" i="10"/>
  <c r="A864" i="10"/>
  <c r="A869" i="10"/>
  <c r="A872" i="10"/>
  <c r="A877" i="10"/>
  <c r="A880" i="10"/>
  <c r="A885" i="10"/>
  <c r="A888" i="10"/>
  <c r="A893" i="10"/>
  <c r="A896" i="10"/>
  <c r="A901" i="10"/>
  <c r="A904" i="10"/>
  <c r="A909" i="10"/>
  <c r="A912" i="10"/>
  <c r="A917" i="10"/>
  <c r="A920" i="10"/>
  <c r="A925" i="10"/>
  <c r="A928" i="10"/>
  <c r="A933" i="10"/>
  <c r="A936" i="10"/>
  <c r="A938" i="10"/>
  <c r="A941" i="10"/>
  <c r="A949" i="10"/>
  <c r="A957" i="10"/>
  <c r="A965" i="10"/>
  <c r="A973" i="10"/>
  <c r="A981" i="10"/>
  <c r="A984" i="10"/>
  <c r="A989" i="10"/>
  <c r="A997" i="10"/>
  <c r="AH231" i="12"/>
  <c r="AH233" i="12"/>
  <c r="AH168" i="12"/>
  <c r="AH232" i="12"/>
  <c r="AH258" i="12"/>
  <c r="AH257" i="12"/>
  <c r="AH6" i="12"/>
  <c r="M151" i="4" l="1"/>
  <c r="N232" i="12"/>
  <c r="N124" i="12"/>
  <c r="N224" i="12"/>
  <c r="N231" i="12"/>
  <c r="N233" i="12"/>
  <c r="M55" i="9"/>
  <c r="M206" i="19"/>
  <c r="J6" i="12" a="1"/>
  <c r="J6" i="12" s="1"/>
  <c r="J168" i="12" a="1"/>
  <c r="J168" i="12" s="1"/>
  <c r="N168" i="12"/>
  <c r="N6" i="12"/>
  <c r="M148" i="24"/>
  <c r="M198" i="24"/>
  <c r="M62" i="24"/>
  <c r="M195" i="24"/>
  <c r="M142" i="24"/>
  <c r="M196" i="24"/>
  <c r="M99" i="24"/>
  <c r="M35" i="24"/>
  <c r="M20" i="24"/>
  <c r="M74" i="24"/>
  <c r="M10" i="24"/>
  <c r="M169" i="24"/>
  <c r="M57" i="24"/>
  <c r="M84" i="24"/>
  <c r="M200" i="24"/>
  <c r="M88" i="24"/>
  <c r="M60" i="24"/>
  <c r="M153" i="24"/>
  <c r="M80" i="24"/>
  <c r="M55" i="24"/>
  <c r="M31" i="24"/>
  <c r="M133" i="24"/>
  <c r="M85" i="24"/>
  <c r="M191" i="24"/>
  <c r="M29" i="24"/>
  <c r="M123" i="24"/>
  <c r="M159" i="24"/>
  <c r="M108" i="24"/>
  <c r="M174" i="24"/>
  <c r="M46" i="24"/>
  <c r="M179" i="24"/>
  <c r="M118" i="24"/>
  <c r="M156" i="24"/>
  <c r="M91" i="24"/>
  <c r="M27" i="24"/>
  <c r="M139" i="24"/>
  <c r="M66" i="24"/>
  <c r="M116" i="24"/>
  <c r="M129" i="24"/>
  <c r="M49" i="24"/>
  <c r="M28" i="24"/>
  <c r="M184" i="24"/>
  <c r="M72" i="24"/>
  <c r="M36" i="24"/>
  <c r="M113" i="24"/>
  <c r="M64" i="24"/>
  <c r="M47" i="24"/>
  <c r="M7" i="24"/>
  <c r="M13" i="24"/>
  <c r="M53" i="24"/>
  <c r="M127" i="24"/>
  <c r="M95" i="24"/>
  <c r="M188" i="24"/>
  <c r="M98" i="24"/>
  <c r="M178" i="24"/>
  <c r="M17" i="24"/>
  <c r="M128" i="24"/>
  <c r="M93" i="24"/>
  <c r="M52" i="24"/>
  <c r="M166" i="24"/>
  <c r="M30" i="24"/>
  <c r="M185" i="24"/>
  <c r="M94" i="24"/>
  <c r="M44" i="24"/>
  <c r="M83" i="24"/>
  <c r="M19" i="24"/>
  <c r="M154" i="24"/>
  <c r="M58" i="24"/>
  <c r="M92" i="24"/>
  <c r="M105" i="24"/>
  <c r="M41" i="24"/>
  <c r="M171" i="24"/>
  <c r="M176" i="24"/>
  <c r="M56" i="24"/>
  <c r="M187" i="24"/>
  <c r="M192" i="24"/>
  <c r="M48" i="24"/>
  <c r="M39" i="24"/>
  <c r="M45" i="24"/>
  <c r="M199" i="24"/>
  <c r="M37" i="24"/>
  <c r="M87" i="24"/>
  <c r="M173" i="24"/>
  <c r="M110" i="24"/>
  <c r="M162" i="24"/>
  <c r="M117" i="24"/>
  <c r="M4" i="24"/>
  <c r="M134" i="24"/>
  <c r="M22" i="24"/>
  <c r="M145" i="24"/>
  <c r="M86" i="24"/>
  <c r="M163" i="24"/>
  <c r="M75" i="24"/>
  <c r="M11" i="24"/>
  <c r="M130" i="24"/>
  <c r="M50" i="24"/>
  <c r="M76" i="24"/>
  <c r="M97" i="24"/>
  <c r="M33" i="24"/>
  <c r="M155" i="24"/>
  <c r="M160" i="24"/>
  <c r="M32" i="24"/>
  <c r="M147" i="24"/>
  <c r="M168" i="24"/>
  <c r="M40" i="24"/>
  <c r="M23" i="24"/>
  <c r="M151" i="24"/>
  <c r="M175" i="24"/>
  <c r="M183" i="24"/>
  <c r="M189" i="24"/>
  <c r="M157" i="24"/>
  <c r="M182" i="24"/>
  <c r="M201" i="24"/>
  <c r="M197" i="24"/>
  <c r="M194" i="24"/>
  <c r="M126" i="24"/>
  <c r="M6" i="24"/>
  <c r="M190" i="24"/>
  <c r="M70" i="24"/>
  <c r="M131" i="24"/>
  <c r="M67" i="24"/>
  <c r="M3" i="24"/>
  <c r="M106" i="24"/>
  <c r="M42" i="24"/>
  <c r="M12" i="24"/>
  <c r="M89" i="24"/>
  <c r="M25" i="24"/>
  <c r="M170" i="24"/>
  <c r="M144" i="24"/>
  <c r="M24" i="24"/>
  <c r="M186" i="24"/>
  <c r="M152" i="24"/>
  <c r="M16" i="24"/>
  <c r="M15" i="24"/>
  <c r="M79" i="24"/>
  <c r="M135" i="24"/>
  <c r="M111" i="24"/>
  <c r="M125" i="24"/>
  <c r="M109" i="24"/>
  <c r="M138" i="24"/>
  <c r="M59" i="24"/>
  <c r="M180" i="24"/>
  <c r="M34" i="24"/>
  <c r="M81" i="24"/>
  <c r="M8" i="24"/>
  <c r="M167" i="24"/>
  <c r="M77" i="24"/>
  <c r="M193" i="24"/>
  <c r="M102" i="24"/>
  <c r="M172" i="24"/>
  <c r="M158" i="24"/>
  <c r="M38" i="24"/>
  <c r="M115" i="24"/>
  <c r="M51" i="24"/>
  <c r="M164" i="24"/>
  <c r="M90" i="24"/>
  <c r="M26" i="24"/>
  <c r="M146" i="24"/>
  <c r="M73" i="24"/>
  <c r="M9" i="24"/>
  <c r="M161" i="24"/>
  <c r="M120" i="24"/>
  <c r="M140" i="24"/>
  <c r="M114" i="24"/>
  <c r="M112" i="24"/>
  <c r="M143" i="24"/>
  <c r="M119" i="24"/>
  <c r="M181" i="24"/>
  <c r="M165" i="24"/>
  <c r="M61" i="24"/>
  <c r="M101" i="24"/>
  <c r="M5" i="24"/>
  <c r="M137" i="24"/>
  <c r="M78" i="24"/>
  <c r="M68" i="24"/>
  <c r="M150" i="24"/>
  <c r="M14" i="24"/>
  <c r="M107" i="24"/>
  <c r="M43" i="24"/>
  <c r="M100" i="24"/>
  <c r="M82" i="24"/>
  <c r="M18" i="24"/>
  <c r="M122" i="24"/>
  <c r="M65" i="24"/>
  <c r="M132" i="24"/>
  <c r="M121" i="24"/>
  <c r="M104" i="24"/>
  <c r="M124" i="24"/>
  <c r="M177" i="24"/>
  <c r="M96" i="24"/>
  <c r="M71" i="24"/>
  <c r="M63" i="24"/>
  <c r="M149" i="24"/>
  <c r="M141" i="24"/>
  <c r="M21" i="24"/>
  <c r="M69" i="24"/>
  <c r="M54" i="24"/>
  <c r="M136" i="24"/>
  <c r="M103" i="24"/>
  <c r="M2" i="24"/>
  <c r="J258" i="12" a="1"/>
  <c r="J258" i="12" s="1"/>
  <c r="J257" i="12" a="1"/>
  <c r="J257" i="12" s="1"/>
  <c r="N223" i="12"/>
  <c r="N257" i="12"/>
  <c r="N258" i="12"/>
  <c r="M150" i="4"/>
  <c r="M20" i="17"/>
  <c r="N225" i="12"/>
  <c r="N226" i="12" s="1"/>
  <c r="M59" i="19"/>
  <c r="M51" i="19"/>
  <c r="M43" i="19"/>
  <c r="M35" i="19"/>
  <c r="M27" i="19"/>
  <c r="M19" i="19"/>
  <c r="M11" i="19"/>
  <c r="M2" i="19"/>
  <c r="M149" i="19"/>
  <c r="M139" i="19"/>
  <c r="M131" i="19"/>
  <c r="M123" i="19"/>
  <c r="M115" i="19"/>
  <c r="M107" i="19"/>
  <c r="M99" i="19"/>
  <c r="M91" i="19"/>
  <c r="M83" i="19"/>
  <c r="M75" i="19"/>
  <c r="M66" i="19"/>
  <c r="M58" i="19"/>
  <c r="M50" i="19"/>
  <c r="M42" i="19"/>
  <c r="M34" i="19"/>
  <c r="M26" i="19"/>
  <c r="M18" i="19"/>
  <c r="M10" i="19"/>
  <c r="M14" i="18"/>
  <c r="M2" i="18"/>
  <c r="M138" i="19"/>
  <c r="M130" i="19"/>
  <c r="M122" i="19"/>
  <c r="M114" i="19"/>
  <c r="M106" i="19"/>
  <c r="M98" i="19"/>
  <c r="M90" i="19"/>
  <c r="M82" i="19"/>
  <c r="M74" i="19"/>
  <c r="M65" i="19"/>
  <c r="M57" i="19"/>
  <c r="M49" i="19"/>
  <c r="M41" i="19"/>
  <c r="M33" i="19"/>
  <c r="M25" i="19"/>
  <c r="M17" i="19"/>
  <c r="M9" i="19"/>
  <c r="M145" i="19"/>
  <c r="M137" i="19"/>
  <c r="M129" i="19"/>
  <c r="M121" i="19"/>
  <c r="M113" i="19"/>
  <c r="M105" i="19"/>
  <c r="M97" i="19"/>
  <c r="M89" i="19"/>
  <c r="M7" i="19"/>
  <c r="M143" i="19"/>
  <c r="M135" i="19"/>
  <c r="M127" i="19"/>
  <c r="M119" i="19"/>
  <c r="M111" i="19"/>
  <c r="M103" i="19"/>
  <c r="M95" i="19"/>
  <c r="M87" i="19"/>
  <c r="M79" i="19"/>
  <c r="M71" i="19"/>
  <c r="M62" i="19"/>
  <c r="M54" i="19"/>
  <c r="M46" i="19"/>
  <c r="M38" i="19"/>
  <c r="M30" i="19"/>
  <c r="M22" i="19"/>
  <c r="M14" i="19"/>
  <c r="M6" i="19"/>
  <c r="M18" i="18"/>
  <c r="M7" i="18"/>
  <c r="M142" i="19"/>
  <c r="M134" i="19"/>
  <c r="M126" i="19"/>
  <c r="M118" i="19"/>
  <c r="M110" i="19"/>
  <c r="M102" i="19"/>
  <c r="M94" i="19"/>
  <c r="M86" i="19"/>
  <c r="M78" i="19"/>
  <c r="M70" i="19"/>
  <c r="M61" i="19"/>
  <c r="M53" i="19"/>
  <c r="M45" i="19"/>
  <c r="M37" i="19"/>
  <c r="M29" i="19"/>
  <c r="M21" i="19"/>
  <c r="M13" i="19"/>
  <c r="M5" i="19"/>
  <c r="M19" i="18"/>
  <c r="M85" i="19"/>
  <c r="M77" i="19"/>
  <c r="M69" i="19"/>
  <c r="M40" i="19"/>
  <c r="M32" i="19"/>
  <c r="M24" i="19"/>
  <c r="M13" i="18"/>
  <c r="M81" i="19"/>
  <c r="M16" i="19"/>
  <c r="M73" i="19"/>
  <c r="M8" i="19"/>
  <c r="M64" i="19"/>
  <c r="M16" i="18"/>
  <c r="M56" i="19"/>
  <c r="M48" i="19"/>
  <c r="M201" i="19"/>
  <c r="M169" i="19"/>
  <c r="M117" i="19"/>
  <c r="M220" i="19"/>
  <c r="M188" i="19"/>
  <c r="M156" i="19"/>
  <c r="M120" i="19"/>
  <c r="M88" i="19"/>
  <c r="M36" i="19"/>
  <c r="M231" i="19"/>
  <c r="M199" i="19"/>
  <c r="M167" i="19"/>
  <c r="M55" i="19"/>
  <c r="M230" i="19"/>
  <c r="M194" i="19"/>
  <c r="M162" i="19"/>
  <c r="M146" i="19"/>
  <c r="M173" i="19"/>
  <c r="M124" i="19"/>
  <c r="M203" i="19"/>
  <c r="M204" i="19" s="1"/>
  <c r="M4" i="18"/>
  <c r="M229" i="19"/>
  <c r="M197" i="19"/>
  <c r="M165" i="19"/>
  <c r="M216" i="19"/>
  <c r="M184" i="19"/>
  <c r="M152" i="19"/>
  <c r="M116" i="19"/>
  <c r="M84" i="19"/>
  <c r="M28" i="19"/>
  <c r="M227" i="19"/>
  <c r="M195" i="19"/>
  <c r="M163" i="19"/>
  <c r="M47" i="19"/>
  <c r="M226" i="19"/>
  <c r="M190" i="19"/>
  <c r="M158" i="19"/>
  <c r="M148" i="19"/>
  <c r="M205" i="19"/>
  <c r="M224" i="19"/>
  <c r="M160" i="19"/>
  <c r="M5" i="18"/>
  <c r="M63" i="19"/>
  <c r="M166" i="19"/>
  <c r="M225" i="19"/>
  <c r="M193" i="19"/>
  <c r="M161" i="19"/>
  <c r="M101" i="19"/>
  <c r="M212" i="19"/>
  <c r="M180" i="19"/>
  <c r="M144" i="19"/>
  <c r="M112" i="19"/>
  <c r="M80" i="19"/>
  <c r="M20" i="19"/>
  <c r="M223" i="19"/>
  <c r="M191" i="19"/>
  <c r="M159" i="19"/>
  <c r="M39" i="19"/>
  <c r="M222" i="19"/>
  <c r="M186" i="19"/>
  <c r="M154" i="19"/>
  <c r="M11" i="18"/>
  <c r="M189" i="19"/>
  <c r="M157" i="19"/>
  <c r="M93" i="19"/>
  <c r="M208" i="19"/>
  <c r="M140" i="19"/>
  <c r="M108" i="19"/>
  <c r="M12" i="19"/>
  <c r="M219" i="19"/>
  <c r="M155" i="19"/>
  <c r="M218" i="19"/>
  <c r="M150" i="19"/>
  <c r="M132" i="19"/>
  <c r="M17" i="18"/>
  <c r="M147" i="19"/>
  <c r="M174" i="19"/>
  <c r="M209" i="19"/>
  <c r="M133" i="19"/>
  <c r="M196" i="19"/>
  <c r="M128" i="19"/>
  <c r="M52" i="19"/>
  <c r="M207" i="19"/>
  <c r="M67" i="19"/>
  <c r="M202" i="19"/>
  <c r="M10" i="18"/>
  <c r="M125" i="19"/>
  <c r="M192" i="19"/>
  <c r="M44" i="19"/>
  <c r="M171" i="19"/>
  <c r="M198" i="19"/>
  <c r="M221" i="19"/>
  <c r="M176" i="19"/>
  <c r="M76" i="19"/>
  <c r="M187" i="19"/>
  <c r="M31" i="19"/>
  <c r="M182" i="19"/>
  <c r="M3" i="19"/>
  <c r="M60" i="19"/>
  <c r="M179" i="19"/>
  <c r="M210" i="19"/>
  <c r="M217" i="19"/>
  <c r="M185" i="19"/>
  <c r="M153" i="19"/>
  <c r="M69" i="4"/>
  <c r="M172" i="19"/>
  <c r="M136" i="19"/>
  <c r="M104" i="19"/>
  <c r="M72" i="19"/>
  <c r="M4" i="19"/>
  <c r="M215" i="19"/>
  <c r="M183" i="19"/>
  <c r="M151" i="19"/>
  <c r="M23" i="19"/>
  <c r="M214" i="19"/>
  <c r="M178" i="19"/>
  <c r="M15" i="18"/>
  <c r="M213" i="19"/>
  <c r="M181" i="19"/>
  <c r="M141" i="19"/>
  <c r="M200" i="19"/>
  <c r="M168" i="19"/>
  <c r="M100" i="19"/>
  <c r="M211" i="19"/>
  <c r="M15" i="19"/>
  <c r="M3" i="18"/>
  <c r="M177" i="19"/>
  <c r="M228" i="19"/>
  <c r="M164" i="19"/>
  <c r="M96" i="19"/>
  <c r="M9" i="18"/>
  <c r="M175" i="19"/>
  <c r="M12" i="18"/>
  <c r="M170" i="19"/>
  <c r="M8" i="18"/>
  <c r="M92" i="19"/>
  <c r="M6" i="18"/>
  <c r="M25" i="17"/>
  <c r="M15" i="17"/>
  <c r="M5" i="17"/>
  <c r="M4" i="17"/>
  <c r="M23" i="17"/>
  <c r="M3" i="17"/>
  <c r="M16" i="17"/>
  <c r="M11" i="17"/>
  <c r="M17" i="17"/>
  <c r="M29" i="17"/>
  <c r="M19" i="17"/>
  <c r="M6" i="17"/>
  <c r="M27" i="17"/>
  <c r="M31" i="17"/>
  <c r="M2" i="17"/>
  <c r="M12" i="17"/>
  <c r="M7" i="17"/>
  <c r="M14" i="17"/>
  <c r="M30" i="17"/>
  <c r="M13" i="17"/>
  <c r="M8" i="17"/>
  <c r="M28" i="17"/>
  <c r="M22" i="17"/>
  <c r="M26" i="17"/>
  <c r="M9" i="17"/>
  <c r="M32" i="17"/>
  <c r="M18" i="17"/>
  <c r="M24" i="17"/>
  <c r="M10" i="17"/>
  <c r="M4" i="16"/>
  <c r="M52" i="16"/>
  <c r="M15" i="16"/>
  <c r="M45" i="16"/>
  <c r="M49" i="16"/>
  <c r="M23" i="16"/>
  <c r="M25" i="16"/>
  <c r="M31" i="16"/>
  <c r="M43" i="16"/>
  <c r="M42" i="16"/>
  <c r="M5" i="16"/>
  <c r="M14" i="16"/>
  <c r="M11" i="16"/>
  <c r="M20" i="16"/>
  <c r="M46" i="16"/>
  <c r="M6" i="16"/>
  <c r="M38" i="16"/>
  <c r="M3" i="16"/>
  <c r="M22" i="16"/>
  <c r="M10" i="16"/>
  <c r="M30" i="16"/>
  <c r="M28" i="16"/>
  <c r="M26" i="16"/>
  <c r="M2" i="16"/>
  <c r="M34" i="16"/>
  <c r="M8" i="16"/>
  <c r="M41" i="16"/>
  <c r="M9" i="16"/>
  <c r="M18" i="16"/>
  <c r="M17" i="16"/>
  <c r="M16" i="16"/>
  <c r="M13" i="16"/>
  <c r="M47" i="16"/>
  <c r="M36" i="16"/>
  <c r="M19" i="16"/>
  <c r="M21" i="16"/>
  <c r="M39" i="16"/>
  <c r="M44" i="16"/>
  <c r="M35" i="16"/>
  <c r="M29" i="16"/>
  <c r="M51" i="16"/>
  <c r="M48" i="16"/>
  <c r="M12" i="16"/>
  <c r="M33" i="16"/>
  <c r="M50" i="16"/>
  <c r="M24" i="16"/>
  <c r="M37" i="16"/>
  <c r="M7" i="16"/>
  <c r="M40" i="16"/>
  <c r="M32" i="16"/>
  <c r="N228" i="12"/>
  <c r="M39" i="4"/>
  <c r="N126" i="12"/>
  <c r="M51" i="9"/>
  <c r="M6" i="4"/>
  <c r="M53" i="5"/>
  <c r="M141" i="4"/>
  <c r="J231" i="12" a="1"/>
  <c r="J232" i="12" a="1"/>
  <c r="J233" i="12" a="1"/>
  <c r="J232" i="12" l="1"/>
  <c r="J233" i="12"/>
  <c r="J231" i="12"/>
  <c r="N3" i="13" a="1"/>
  <c r="N3" i="13" s="1"/>
  <c r="B3" i="13" a="1"/>
  <c r="B3" i="13" s="1"/>
  <c r="N256" i="12"/>
  <c r="N255" i="12"/>
  <c r="N254" i="12"/>
  <c r="N253" i="12"/>
  <c r="N252" i="12"/>
  <c r="N251" i="12"/>
  <c r="N250" i="12"/>
  <c r="N249" i="12"/>
  <c r="N248" i="12"/>
  <c r="N247" i="12"/>
  <c r="N246" i="12"/>
  <c r="N245" i="12"/>
  <c r="N244" i="12"/>
  <c r="N243" i="12"/>
  <c r="N242" i="12"/>
  <c r="N241" i="12"/>
  <c r="N240" i="12"/>
  <c r="N239" i="12"/>
  <c r="N238" i="12"/>
  <c r="N237" i="12"/>
  <c r="N236" i="12"/>
  <c r="N235" i="12"/>
  <c r="N234" i="12"/>
  <c r="N230" i="12"/>
  <c r="N229" i="12"/>
  <c r="N227" i="12"/>
  <c r="N222" i="12"/>
  <c r="N221" i="12"/>
  <c r="N220" i="12"/>
  <c r="N219" i="12"/>
  <c r="N218" i="12"/>
  <c r="N217" i="12"/>
  <c r="N216" i="12"/>
  <c r="N215" i="12"/>
  <c r="N214" i="12"/>
  <c r="N213" i="12"/>
  <c r="N212" i="12"/>
  <c r="N211" i="12"/>
  <c r="N210" i="12"/>
  <c r="N209" i="12"/>
  <c r="N208" i="12"/>
  <c r="N207" i="12"/>
  <c r="N206" i="12"/>
  <c r="N205" i="12"/>
  <c r="N204" i="12"/>
  <c r="N203" i="12"/>
  <c r="N202" i="12"/>
  <c r="N201" i="12"/>
  <c r="N200" i="12"/>
  <c r="N199" i="12"/>
  <c r="N198" i="12"/>
  <c r="N197" i="12"/>
  <c r="N196" i="12"/>
  <c r="N195" i="12"/>
  <c r="N194" i="12"/>
  <c r="N193" i="12"/>
  <c r="N192" i="12"/>
  <c r="N191" i="12"/>
  <c r="N190" i="12"/>
  <c r="N189" i="12"/>
  <c r="N188" i="12"/>
  <c r="N187" i="12"/>
  <c r="N186" i="12"/>
  <c r="N185" i="12"/>
  <c r="N184" i="12"/>
  <c r="N183" i="12"/>
  <c r="N182" i="12"/>
  <c r="N181" i="12"/>
  <c r="N180" i="12"/>
  <c r="N179" i="12"/>
  <c r="N178" i="12"/>
  <c r="N177" i="12"/>
  <c r="N176" i="12"/>
  <c r="N175" i="12"/>
  <c r="N174" i="12"/>
  <c r="N173" i="12"/>
  <c r="N172" i="12"/>
  <c r="N171" i="12"/>
  <c r="N170" i="12"/>
  <c r="N169" i="12"/>
  <c r="N167" i="12"/>
  <c r="N166" i="12"/>
  <c r="N165" i="12"/>
  <c r="N164" i="12"/>
  <c r="N163" i="12"/>
  <c r="N162" i="12"/>
  <c r="N161" i="12"/>
  <c r="N160" i="12"/>
  <c r="N159" i="12"/>
  <c r="N158" i="12"/>
  <c r="N157" i="12"/>
  <c r="N156" i="12"/>
  <c r="N155" i="12"/>
  <c r="N154" i="12"/>
  <c r="N153" i="12"/>
  <c r="N152" i="12"/>
  <c r="N151" i="12"/>
  <c r="N150" i="12"/>
  <c r="N149" i="12"/>
  <c r="N148" i="12"/>
  <c r="N147" i="12"/>
  <c r="N146" i="12"/>
  <c r="N145" i="12"/>
  <c r="N144" i="12"/>
  <c r="N143" i="12"/>
  <c r="N142" i="12"/>
  <c r="N141" i="12"/>
  <c r="N140" i="12"/>
  <c r="N139" i="12"/>
  <c r="N138" i="12"/>
  <c r="N137" i="12"/>
  <c r="N136" i="12"/>
  <c r="N135" i="12"/>
  <c r="N134" i="12"/>
  <c r="N133" i="12"/>
  <c r="N132" i="12"/>
  <c r="N131" i="12"/>
  <c r="N130" i="12"/>
  <c r="N129" i="12"/>
  <c r="N128" i="12"/>
  <c r="N127" i="12"/>
  <c r="N4" i="12"/>
  <c r="N5" i="12"/>
  <c r="N7" i="12"/>
  <c r="N8" i="12"/>
  <c r="N9" i="12"/>
  <c r="N10" i="12"/>
  <c r="N11" i="12"/>
  <c r="N12" i="12"/>
  <c r="N13" i="12"/>
  <c r="N14" i="12"/>
  <c r="N15" i="12"/>
  <c r="N16" i="12"/>
  <c r="N17" i="12"/>
  <c r="N18" i="12"/>
  <c r="N19" i="12"/>
  <c r="N20" i="12"/>
  <c r="N21" i="12"/>
  <c r="N22" i="12"/>
  <c r="N23" i="12"/>
  <c r="N24" i="12"/>
  <c r="N25" i="12"/>
  <c r="N26" i="12"/>
  <c r="N27" i="12"/>
  <c r="N28" i="12"/>
  <c r="N29" i="12"/>
  <c r="N30" i="12"/>
  <c r="N31" i="12"/>
  <c r="N32" i="12"/>
  <c r="N33" i="12"/>
  <c r="N34" i="12"/>
  <c r="N35" i="12"/>
  <c r="N36" i="12"/>
  <c r="N37" i="12"/>
  <c r="N38" i="12"/>
  <c r="N39" i="12"/>
  <c r="N40" i="12"/>
  <c r="N41" i="12"/>
  <c r="N42" i="12"/>
  <c r="N43" i="12"/>
  <c r="N44" i="12"/>
  <c r="N45" i="12"/>
  <c r="N46" i="12"/>
  <c r="N47" i="12"/>
  <c r="N48" i="12"/>
  <c r="N49" i="12"/>
  <c r="N50" i="12"/>
  <c r="N51" i="12"/>
  <c r="N52" i="12"/>
  <c r="N53" i="12"/>
  <c r="N54" i="12"/>
  <c r="N55" i="12"/>
  <c r="N56" i="12"/>
  <c r="N57" i="12"/>
  <c r="N58" i="12"/>
  <c r="N59" i="12"/>
  <c r="N60" i="12"/>
  <c r="N61" i="12"/>
  <c r="N62" i="12"/>
  <c r="N63" i="12"/>
  <c r="N64" i="12"/>
  <c r="N65" i="12"/>
  <c r="N66" i="12"/>
  <c r="N67" i="12"/>
  <c r="N68" i="12"/>
  <c r="N69" i="12"/>
  <c r="N70" i="12"/>
  <c r="N71" i="12"/>
  <c r="N72" i="12"/>
  <c r="N73" i="12"/>
  <c r="N74" i="12"/>
  <c r="N75" i="12"/>
  <c r="N76" i="12"/>
  <c r="N77" i="12"/>
  <c r="N78" i="12"/>
  <c r="N79" i="12"/>
  <c r="N80" i="12"/>
  <c r="N81" i="12"/>
  <c r="N82" i="12"/>
  <c r="N83" i="12"/>
  <c r="N84" i="12"/>
  <c r="N85" i="12"/>
  <c r="N86" i="12"/>
  <c r="N87" i="12"/>
  <c r="N88" i="12"/>
  <c r="N89" i="12"/>
  <c r="N90" i="12"/>
  <c r="N91" i="12"/>
  <c r="N92" i="12"/>
  <c r="N93" i="12"/>
  <c r="N94" i="12"/>
  <c r="N95" i="12"/>
  <c r="N96" i="12"/>
  <c r="N97" i="12"/>
  <c r="N98" i="12"/>
  <c r="N99" i="12"/>
  <c r="N100" i="12"/>
  <c r="N101" i="12"/>
  <c r="N102" i="12"/>
  <c r="N103" i="12"/>
  <c r="N104" i="12"/>
  <c r="N105" i="12"/>
  <c r="N106" i="12"/>
  <c r="N107" i="12"/>
  <c r="N108" i="12"/>
  <c r="N109" i="12"/>
  <c r="N110" i="12"/>
  <c r="N111" i="12"/>
  <c r="N112" i="12"/>
  <c r="N113" i="12"/>
  <c r="N114" i="12"/>
  <c r="N115" i="12"/>
  <c r="N116" i="12"/>
  <c r="N117" i="12"/>
  <c r="N118" i="12"/>
  <c r="N119" i="12"/>
  <c r="N120" i="12"/>
  <c r="N121" i="12"/>
  <c r="N122" i="12"/>
  <c r="N123" i="12"/>
  <c r="N3" i="12"/>
  <c r="Z2" i="12"/>
  <c r="AA2" i="12"/>
  <c r="AB2" i="12"/>
  <c r="AE2" i="12"/>
  <c r="AF2" i="12"/>
  <c r="AG2" i="12"/>
  <c r="A1" i="2" l="1" a="1"/>
  <c r="A1" i="2" s="1"/>
  <c r="A1" i="3" a="1"/>
  <c r="A1" i="3" s="1"/>
  <c r="A1" i="4" a="1"/>
  <c r="A1" i="4" s="1"/>
  <c r="A1" i="9" a="1"/>
  <c r="A1" i="9" s="1"/>
  <c r="A1" i="5" a="1"/>
  <c r="A1" i="5" s="1"/>
  <c r="A1" i="1" a="1"/>
  <c r="A1" i="1" s="1"/>
  <c r="M26" i="2"/>
  <c r="M27" i="2"/>
  <c r="M28" i="2"/>
  <c r="M29" i="2"/>
  <c r="M30" i="2"/>
  <c r="M31" i="2"/>
  <c r="M26" i="4"/>
  <c r="M27" i="4"/>
  <c r="M28" i="4"/>
  <c r="M29" i="4"/>
  <c r="M30" i="4"/>
  <c r="M31" i="4"/>
  <c r="M32" i="4"/>
  <c r="M33" i="4"/>
  <c r="M34" i="4"/>
  <c r="M35" i="4"/>
  <c r="M36" i="4"/>
  <c r="M37" i="4"/>
  <c r="M38"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2" i="4"/>
  <c r="M143" i="4"/>
  <c r="M144" i="4"/>
  <c r="M145" i="4"/>
  <c r="M146" i="4"/>
  <c r="M147" i="4"/>
  <c r="M148" i="4"/>
  <c r="M149" i="4"/>
  <c r="M26" i="9"/>
  <c r="M27" i="9"/>
  <c r="M28" i="9"/>
  <c r="M29" i="9"/>
  <c r="M30" i="9"/>
  <c r="M31" i="9"/>
  <c r="M32" i="9"/>
  <c r="M33" i="9"/>
  <c r="M34" i="9"/>
  <c r="M35" i="9"/>
  <c r="M36" i="9"/>
  <c r="M37" i="9"/>
  <c r="M38" i="9"/>
  <c r="M39" i="9"/>
  <c r="M40" i="9"/>
  <c r="M41" i="9"/>
  <c r="M42" i="9"/>
  <c r="M43" i="9"/>
  <c r="M44" i="9"/>
  <c r="M45" i="9"/>
  <c r="M46" i="9"/>
  <c r="M47" i="9"/>
  <c r="M48" i="9"/>
  <c r="M49" i="9"/>
  <c r="M50" i="9"/>
  <c r="M52" i="9"/>
  <c r="M53" i="9"/>
  <c r="M56" i="9"/>
  <c r="M57" i="9"/>
  <c r="M58" i="9"/>
  <c r="M59" i="9"/>
  <c r="M60" i="9"/>
  <c r="M61" i="9"/>
  <c r="M62" i="9"/>
  <c r="M63" i="9"/>
  <c r="M64" i="9"/>
  <c r="M65" i="9"/>
  <c r="M66" i="9"/>
  <c r="M67" i="9"/>
  <c r="M68" i="9"/>
  <c r="M69" i="9"/>
  <c r="M70" i="9"/>
  <c r="M71" i="9"/>
  <c r="M72" i="9"/>
  <c r="M73" i="9"/>
  <c r="M74" i="9"/>
  <c r="M75" i="9"/>
  <c r="M76" i="9"/>
  <c r="M77" i="9"/>
  <c r="M78" i="9"/>
  <c r="M79" i="9"/>
  <c r="M80" i="9"/>
  <c r="M81" i="9"/>
  <c r="M82" i="9"/>
  <c r="M83" i="9"/>
  <c r="M84" i="9"/>
  <c r="M85" i="9"/>
  <c r="M86" i="9"/>
  <c r="M87" i="9"/>
  <c r="M88" i="9"/>
  <c r="M89" i="9"/>
  <c r="M90" i="9"/>
  <c r="M91" i="9"/>
  <c r="M92" i="9"/>
  <c r="M93" i="9"/>
  <c r="M94" i="9"/>
  <c r="M95" i="9"/>
  <c r="M96" i="9"/>
  <c r="M97" i="9"/>
  <c r="M98" i="9"/>
  <c r="M99" i="9"/>
  <c r="M100" i="9"/>
  <c r="M101" i="9"/>
  <c r="M92" i="5"/>
  <c r="M26" i="5"/>
  <c r="M27" i="5"/>
  <c r="M28" i="5"/>
  <c r="M29" i="5"/>
  <c r="M30" i="5"/>
  <c r="M31" i="5"/>
  <c r="M32" i="5"/>
  <c r="M33" i="5"/>
  <c r="M34" i="5"/>
  <c r="M35" i="5"/>
  <c r="M36" i="5"/>
  <c r="M37" i="5"/>
  <c r="M38" i="5"/>
  <c r="M39" i="5"/>
  <c r="M40" i="5"/>
  <c r="M41" i="5"/>
  <c r="M42" i="5"/>
  <c r="M43" i="5"/>
  <c r="M44" i="5"/>
  <c r="M45" i="5"/>
  <c r="M46" i="5"/>
  <c r="M47" i="5"/>
  <c r="M48" i="5"/>
  <c r="M49" i="5"/>
  <c r="M50" i="5"/>
  <c r="M51" i="5"/>
  <c r="M52"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3" i="5"/>
  <c r="M94" i="5"/>
  <c r="M95" i="5"/>
  <c r="M96" i="5"/>
  <c r="M97" i="5"/>
  <c r="M98" i="5"/>
  <c r="M99" i="5"/>
  <c r="M100" i="5"/>
  <c r="M101" i="5"/>
  <c r="M102" i="5"/>
  <c r="M103" i="5"/>
  <c r="M25" i="2"/>
  <c r="M24" i="2"/>
  <c r="M23" i="2"/>
  <c r="M22" i="2"/>
  <c r="M21" i="2"/>
  <c r="M20" i="2"/>
  <c r="M19" i="2"/>
  <c r="M18" i="2"/>
  <c r="M17" i="2"/>
  <c r="M16" i="2"/>
  <c r="M15" i="2"/>
  <c r="M14" i="2"/>
  <c r="M13" i="2"/>
  <c r="M12" i="2"/>
  <c r="M11" i="2"/>
  <c r="M10" i="2"/>
  <c r="M9" i="2"/>
  <c r="M8" i="2"/>
  <c r="M7" i="2"/>
  <c r="M6" i="2"/>
  <c r="M5" i="2"/>
  <c r="M4" i="2"/>
  <c r="M3" i="2"/>
  <c r="M2" i="2"/>
  <c r="M13" i="3"/>
  <c r="M12" i="3"/>
  <c r="M11" i="3"/>
  <c r="M10" i="3"/>
  <c r="M9" i="3"/>
  <c r="M8" i="3"/>
  <c r="M7" i="3"/>
  <c r="M6" i="3"/>
  <c r="M5" i="3"/>
  <c r="M4" i="3"/>
  <c r="M3" i="3"/>
  <c r="M2" i="3"/>
  <c r="M25" i="4"/>
  <c r="M24" i="4"/>
  <c r="M23" i="4"/>
  <c r="M22" i="4"/>
  <c r="M21" i="4"/>
  <c r="M20" i="4"/>
  <c r="M19" i="4"/>
  <c r="M18" i="4"/>
  <c r="M17" i="4"/>
  <c r="M16" i="4"/>
  <c r="M15" i="4"/>
  <c r="M14" i="4"/>
  <c r="M13" i="4"/>
  <c r="M12" i="4"/>
  <c r="M11" i="4"/>
  <c r="M10" i="4"/>
  <c r="M9" i="4"/>
  <c r="M8" i="4"/>
  <c r="M7" i="4"/>
  <c r="M5" i="4"/>
  <c r="M4" i="4"/>
  <c r="M3" i="4"/>
  <c r="M2" i="4"/>
  <c r="M25" i="9"/>
  <c r="M24" i="9"/>
  <c r="M23" i="9"/>
  <c r="M22" i="9"/>
  <c r="M21" i="9"/>
  <c r="M20" i="9"/>
  <c r="M19" i="9"/>
  <c r="M18" i="9"/>
  <c r="M17" i="9"/>
  <c r="M16" i="9"/>
  <c r="M15" i="9"/>
  <c r="M14" i="9"/>
  <c r="M13" i="9"/>
  <c r="M12" i="9"/>
  <c r="M11" i="9"/>
  <c r="M10" i="9"/>
  <c r="M9" i="9"/>
  <c r="M8" i="9"/>
  <c r="M7" i="9"/>
  <c r="M6" i="9"/>
  <c r="M5" i="9"/>
  <c r="M4" i="9"/>
  <c r="M3" i="9"/>
  <c r="M2" i="9"/>
  <c r="M25" i="5"/>
  <c r="M24" i="5"/>
  <c r="M23" i="5"/>
  <c r="M22" i="5"/>
  <c r="M21" i="5"/>
  <c r="M20" i="5"/>
  <c r="M19" i="5"/>
  <c r="M18" i="5"/>
  <c r="M17" i="5"/>
  <c r="M16" i="5"/>
  <c r="M15" i="5"/>
  <c r="M14" i="5"/>
  <c r="M13" i="5"/>
  <c r="M12" i="5"/>
  <c r="M11" i="5"/>
  <c r="M10" i="5"/>
  <c r="M9" i="5"/>
  <c r="M8" i="5"/>
  <c r="M7" i="5"/>
  <c r="M6" i="5"/>
  <c r="M5" i="5"/>
  <c r="M4" i="5"/>
  <c r="M3" i="5"/>
  <c r="M2" i="5"/>
  <c r="M3" i="1"/>
  <c r="M4" i="1"/>
  <c r="M5" i="1"/>
  <c r="M6" i="1"/>
  <c r="M7" i="1"/>
  <c r="M8" i="1"/>
  <c r="M9" i="1"/>
  <c r="M10" i="1"/>
  <c r="M11" i="1"/>
  <c r="M12" i="1"/>
  <c r="M13" i="1"/>
  <c r="M14" i="1"/>
  <c r="M15" i="1"/>
  <c r="M16" i="1"/>
  <c r="M17" i="1"/>
  <c r="M18" i="1"/>
  <c r="M19" i="1"/>
  <c r="M2" i="1"/>
  <c r="AA257" i="12"/>
  <c r="Z231" i="12"/>
  <c r="AG6" i="12"/>
  <c r="AF232" i="12"/>
  <c r="AE233" i="12"/>
  <c r="AA6" i="12"/>
  <c r="AF6" i="12"/>
  <c r="AB257" i="12"/>
  <c r="Z258" i="12"/>
  <c r="AE6" i="12"/>
  <c r="AB233" i="12"/>
  <c r="AG258" i="12"/>
  <c r="AF231" i="12"/>
  <c r="AG257" i="12"/>
  <c r="AF258" i="12"/>
  <c r="Z6" i="12"/>
  <c r="AB232" i="12"/>
  <c r="Z257" i="12"/>
  <c r="AF168" i="12"/>
  <c r="AB258" i="12"/>
  <c r="AB231" i="12"/>
  <c r="AB6" i="12"/>
  <c r="AG233" i="12"/>
  <c r="AA168" i="12"/>
  <c r="AE257" i="12"/>
  <c r="AG232" i="12"/>
  <c r="AF233" i="12"/>
  <c r="Z232" i="12"/>
  <c r="AG168" i="12"/>
  <c r="Z233" i="12"/>
  <c r="AF257" i="12"/>
  <c r="AE258" i="12"/>
  <c r="AE168" i="12"/>
  <c r="AE232" i="12"/>
  <c r="AA258" i="12"/>
  <c r="AB168" i="12"/>
  <c r="Z168" i="12"/>
  <c r="AA232" i="12"/>
  <c r="AG231" i="12"/>
  <c r="AA231" i="12"/>
  <c r="AE231" i="12"/>
  <c r="AA233" i="12"/>
  <c r="D231" i="12" l="1" a="1"/>
  <c r="D231" i="12" s="1"/>
  <c r="D232" i="12" a="1"/>
  <c r="D232" i="12" s="1"/>
  <c r="D233" i="12" a="1"/>
  <c r="D233" i="12" s="1"/>
  <c r="G233" i="12" a="1"/>
  <c r="G233" i="12" s="1"/>
  <c r="B6" i="12" a="1"/>
  <c r="B6" i="12" s="1"/>
  <c r="B168" i="12" a="1"/>
  <c r="B168" i="12" s="1"/>
  <c r="I6" i="12" a="1"/>
  <c r="I6" i="12" s="1"/>
  <c r="I168" i="12" a="1"/>
  <c r="I168" i="12" s="1"/>
  <c r="H168" i="12" a="1"/>
  <c r="H168" i="12" s="1"/>
  <c r="D6" i="12" a="1"/>
  <c r="D6" i="12" s="1"/>
  <c r="D168" i="12" a="1"/>
  <c r="D168" i="12" s="1"/>
  <c r="C168" i="12" a="1"/>
  <c r="C168" i="12" s="1"/>
  <c r="C6" i="12" a="1"/>
  <c r="C6" i="12" s="1"/>
  <c r="B258" i="12" a="1"/>
  <c r="B258" i="12" s="1"/>
  <c r="B257" i="12" a="1"/>
  <c r="B257" i="12" s="1"/>
  <c r="I257" i="12" a="1"/>
  <c r="I257" i="12" s="1"/>
  <c r="I258" i="12" a="1"/>
  <c r="I258" i="12" s="1"/>
  <c r="H258" i="12" a="1"/>
  <c r="H258" i="12" s="1"/>
  <c r="G257" i="12" a="1"/>
  <c r="G257" i="12" s="1"/>
  <c r="D258" i="12" a="1"/>
  <c r="D258" i="12" s="1"/>
  <c r="D257" i="12" a="1"/>
  <c r="D257" i="12" s="1"/>
  <c r="C258" i="12" a="1"/>
  <c r="C258" i="12" s="1"/>
  <c r="C257" i="12" a="1"/>
  <c r="C257" i="12" s="1"/>
  <c r="K999" i="10"/>
  <c r="K991" i="10"/>
  <c r="K983" i="10"/>
  <c r="K975" i="10"/>
  <c r="K967" i="10"/>
  <c r="K959" i="10"/>
  <c r="K951" i="10"/>
  <c r="K943" i="10"/>
  <c r="K935" i="10"/>
  <c r="K927" i="10"/>
  <c r="K919" i="10"/>
  <c r="K911" i="10"/>
  <c r="K903" i="10"/>
  <c r="K895" i="10"/>
  <c r="K887" i="10"/>
  <c r="K879" i="10"/>
  <c r="K871" i="10"/>
  <c r="K863" i="10"/>
  <c r="K855" i="10"/>
  <c r="K847" i="10"/>
  <c r="K839" i="10"/>
  <c r="K831" i="10"/>
  <c r="K823" i="10"/>
  <c r="K815" i="10"/>
  <c r="K807" i="10"/>
  <c r="K799" i="10"/>
  <c r="K791" i="10"/>
  <c r="K783" i="10"/>
  <c r="K775" i="10"/>
  <c r="K767" i="10"/>
  <c r="K759" i="10"/>
  <c r="K751" i="10"/>
  <c r="K743" i="10"/>
  <c r="K735" i="10"/>
  <c r="K727" i="10"/>
  <c r="K719" i="10"/>
  <c r="K711" i="10"/>
  <c r="K703" i="10"/>
  <c r="K695" i="10"/>
  <c r="K687" i="10"/>
  <c r="K679" i="10"/>
  <c r="K671" i="10"/>
  <c r="K663" i="10"/>
  <c r="K655" i="10"/>
  <c r="K647" i="10"/>
  <c r="K639" i="10"/>
  <c r="K631" i="10"/>
  <c r="K623" i="10"/>
  <c r="K615" i="10"/>
  <c r="K607" i="10"/>
  <c r="K599" i="10"/>
  <c r="K591" i="10"/>
  <c r="K583" i="10"/>
  <c r="K575" i="10"/>
  <c r="K567" i="10"/>
  <c r="K559" i="10"/>
  <c r="K551" i="10"/>
  <c r="K543" i="10"/>
  <c r="K535" i="10"/>
  <c r="K527" i="10"/>
  <c r="K519" i="10"/>
  <c r="K511" i="10"/>
  <c r="K503" i="10"/>
  <c r="K495" i="10"/>
  <c r="K487" i="10"/>
  <c r="K479" i="10"/>
  <c r="K471" i="10"/>
  <c r="K463" i="10"/>
  <c r="K455" i="10"/>
  <c r="K447" i="10"/>
  <c r="K439" i="10"/>
  <c r="K431" i="10"/>
  <c r="K423" i="10"/>
  <c r="K415" i="10"/>
  <c r="K407" i="10"/>
  <c r="K399" i="10"/>
  <c r="K391" i="10"/>
  <c r="K383" i="10"/>
  <c r="K375" i="10"/>
  <c r="K367" i="10"/>
  <c r="K359" i="10"/>
  <c r="K351" i="10"/>
  <c r="K343" i="10"/>
  <c r="K335" i="10"/>
  <c r="K126" i="10"/>
  <c r="K998" i="10"/>
  <c r="K990" i="10"/>
  <c r="K982" i="10"/>
  <c r="K974" i="10"/>
  <c r="K966" i="10"/>
  <c r="K958" i="10"/>
  <c r="K950" i="10"/>
  <c r="K942" i="10"/>
  <c r="K934" i="10"/>
  <c r="K926" i="10"/>
  <c r="K918" i="10"/>
  <c r="K910" i="10"/>
  <c r="K902" i="10"/>
  <c r="K894" i="10"/>
  <c r="K886" i="10"/>
  <c r="K878" i="10"/>
  <c r="K870" i="10"/>
  <c r="K862" i="10"/>
  <c r="K854" i="10"/>
  <c r="K846" i="10"/>
  <c r="K838" i="10"/>
  <c r="K830" i="10"/>
  <c r="K822" i="10"/>
  <c r="K814" i="10"/>
  <c r="K806" i="10"/>
  <c r="K798" i="10"/>
  <c r="K790" i="10"/>
  <c r="K782" i="10"/>
  <c r="K774" i="10"/>
  <c r="K766" i="10"/>
  <c r="K758" i="10"/>
  <c r="K750" i="10"/>
  <c r="K742" i="10"/>
  <c r="K734" i="10"/>
  <c r="K726" i="10"/>
  <c r="K718" i="10"/>
  <c r="K710" i="10"/>
  <c r="K702" i="10"/>
  <c r="K694" i="10"/>
  <c r="K686" i="10"/>
  <c r="K678" i="10"/>
  <c r="K670" i="10"/>
  <c r="K662" i="10"/>
  <c r="K654" i="10"/>
  <c r="K646" i="10"/>
  <c r="K638" i="10"/>
  <c r="K630" i="10"/>
  <c r="K622" i="10"/>
  <c r="K614" i="10"/>
  <c r="K606" i="10"/>
  <c r="K598" i="10"/>
  <c r="K590" i="10"/>
  <c r="K582" i="10"/>
  <c r="K574" i="10"/>
  <c r="K566" i="10"/>
  <c r="K558" i="10"/>
  <c r="K550" i="10"/>
  <c r="K542" i="10"/>
  <c r="K534" i="10"/>
  <c r="K526" i="10"/>
  <c r="K518" i="10"/>
  <c r="K510" i="10"/>
  <c r="K502" i="10"/>
  <c r="K494" i="10"/>
  <c r="K486" i="10"/>
  <c r="K478" i="10"/>
  <c r="K470" i="10"/>
  <c r="K462" i="10"/>
  <c r="K125" i="10"/>
  <c r="K997" i="10"/>
  <c r="K989" i="10"/>
  <c r="K981" i="10"/>
  <c r="K973" i="10"/>
  <c r="K965" i="10"/>
  <c r="K957" i="10"/>
  <c r="K949" i="10"/>
  <c r="K941" i="10"/>
  <c r="K933" i="10"/>
  <c r="K925" i="10"/>
  <c r="K917" i="10"/>
  <c r="K909" i="10"/>
  <c r="K901" i="10"/>
  <c r="K893" i="10"/>
  <c r="K885" i="10"/>
  <c r="K877" i="10"/>
  <c r="K869" i="10"/>
  <c r="K861" i="10"/>
  <c r="K853" i="10"/>
  <c r="K845" i="10"/>
  <c r="K837" i="10"/>
  <c r="K829" i="10"/>
  <c r="K821" i="10"/>
  <c r="K813" i="10"/>
  <c r="K805" i="10"/>
  <c r="K797" i="10"/>
  <c r="K789" i="10"/>
  <c r="K781" i="10"/>
  <c r="K773" i="10"/>
  <c r="K765" i="10"/>
  <c r="K757" i="10"/>
  <c r="K749" i="10"/>
  <c r="K741" i="10"/>
  <c r="K733" i="10"/>
  <c r="K725" i="10"/>
  <c r="K717" i="10"/>
  <c r="K709" i="10"/>
  <c r="K701" i="10"/>
  <c r="K693" i="10"/>
  <c r="K685" i="10"/>
  <c r="K677" i="10"/>
  <c r="K669" i="10"/>
  <c r="K661" i="10"/>
  <c r="K653" i="10"/>
  <c r="K645" i="10"/>
  <c r="K637" i="10"/>
  <c r="K629" i="10"/>
  <c r="K621" i="10"/>
  <c r="K613" i="10"/>
  <c r="K605" i="10"/>
  <c r="K597" i="10"/>
  <c r="K589" i="10"/>
  <c r="K581" i="10"/>
  <c r="K573" i="10"/>
  <c r="K565" i="10"/>
  <c r="K557" i="10"/>
  <c r="K549" i="10"/>
  <c r="K541" i="10"/>
  <c r="K533" i="10"/>
  <c r="K525" i="10"/>
  <c r="K517" i="10"/>
  <c r="K509" i="10"/>
  <c r="K501" i="10"/>
  <c r="K493" i="10"/>
  <c r="K485" i="10"/>
  <c r="K477" i="10"/>
  <c r="K469" i="10"/>
  <c r="K996" i="10"/>
  <c r="K988" i="10"/>
  <c r="K980" i="10"/>
  <c r="K972" i="10"/>
  <c r="K964" i="10"/>
  <c r="K956" i="10"/>
  <c r="K948" i="10"/>
  <c r="K940" i="10"/>
  <c r="K932" i="10"/>
  <c r="K924" i="10"/>
  <c r="K916" i="10"/>
  <c r="K908" i="10"/>
  <c r="K900" i="10"/>
  <c r="K892" i="10"/>
  <c r="K884" i="10"/>
  <c r="K876" i="10"/>
  <c r="K868" i="10"/>
  <c r="K860" i="10"/>
  <c r="K852" i="10"/>
  <c r="K844" i="10"/>
  <c r="K836" i="10"/>
  <c r="K828" i="10"/>
  <c r="K820" i="10"/>
  <c r="K812" i="10"/>
  <c r="K804" i="10"/>
  <c r="K796" i="10"/>
  <c r="K788" i="10"/>
  <c r="K780" i="10"/>
  <c r="K772" i="10"/>
  <c r="K764" i="10"/>
  <c r="K756" i="10"/>
  <c r="K748" i="10"/>
  <c r="K740" i="10"/>
  <c r="K732" i="10"/>
  <c r="K724" i="10"/>
  <c r="K716" i="10"/>
  <c r="K708" i="10"/>
  <c r="K700" i="10"/>
  <c r="K692" i="10"/>
  <c r="K684" i="10"/>
  <c r="K676" i="10"/>
  <c r="K668" i="10"/>
  <c r="K660" i="10"/>
  <c r="K652" i="10"/>
  <c r="K644" i="10"/>
  <c r="K636" i="10"/>
  <c r="K628" i="10"/>
  <c r="K620" i="10"/>
  <c r="K612" i="10"/>
  <c r="K604" i="10"/>
  <c r="K596" i="10"/>
  <c r="K588" i="10"/>
  <c r="K580" i="10"/>
  <c r="K572" i="10"/>
  <c r="K564" i="10"/>
  <c r="K556" i="10"/>
  <c r="K548" i="10"/>
  <c r="K540" i="10"/>
  <c r="K532" i="10"/>
  <c r="K524" i="10"/>
  <c r="K516" i="10"/>
  <c r="K508" i="10"/>
  <c r="K500" i="10"/>
  <c r="K492" i="10"/>
  <c r="K484" i="10"/>
  <c r="K476" i="10"/>
  <c r="K468" i="10"/>
  <c r="K460" i="10"/>
  <c r="K452" i="10"/>
  <c r="K444" i="10"/>
  <c r="K436" i="10"/>
  <c r="K428" i="10"/>
  <c r="K420" i="10"/>
  <c r="K412" i="10"/>
  <c r="K404" i="10"/>
  <c r="K396" i="10"/>
  <c r="K388" i="10"/>
  <c r="K380" i="10"/>
  <c r="K372" i="10"/>
  <c r="K364" i="10"/>
  <c r="K356" i="10"/>
  <c r="K348" i="10"/>
  <c r="K340" i="10"/>
  <c r="K995" i="10"/>
  <c r="K987" i="10"/>
  <c r="K979" i="10"/>
  <c r="K971" i="10"/>
  <c r="K963" i="10"/>
  <c r="K955" i="10"/>
  <c r="K947" i="10"/>
  <c r="K939" i="10"/>
  <c r="K931" i="10"/>
  <c r="K923" i="10"/>
  <c r="K915" i="10"/>
  <c r="K907" i="10"/>
  <c r="K899" i="10"/>
  <c r="K891" i="10"/>
  <c r="K883" i="10"/>
  <c r="K875" i="10"/>
  <c r="K867" i="10"/>
  <c r="K859" i="10"/>
  <c r="K851" i="10"/>
  <c r="K843" i="10"/>
  <c r="K835" i="10"/>
  <c r="K827" i="10"/>
  <c r="K819" i="10"/>
  <c r="K811" i="10"/>
  <c r="K803" i="10"/>
  <c r="K795" i="10"/>
  <c r="K787" i="10"/>
  <c r="K779" i="10"/>
  <c r="K771" i="10"/>
  <c r="K763" i="10"/>
  <c r="K755" i="10"/>
  <c r="K747" i="10"/>
  <c r="K739" i="10"/>
  <c r="K731" i="10"/>
  <c r="K723" i="10"/>
  <c r="K715" i="10"/>
  <c r="K707" i="10"/>
  <c r="K699" i="10"/>
  <c r="K691" i="10"/>
  <c r="K683" i="10"/>
  <c r="K675" i="10"/>
  <c r="K667" i="10"/>
  <c r="K659" i="10"/>
  <c r="K651" i="10"/>
  <c r="K643" i="10"/>
  <c r="K635" i="10"/>
  <c r="K627" i="10"/>
  <c r="K619" i="10"/>
  <c r="K611" i="10"/>
  <c r="K603" i="10"/>
  <c r="K595" i="10"/>
  <c r="K587" i="10"/>
  <c r="K579" i="10"/>
  <c r="K571" i="10"/>
  <c r="K563" i="10"/>
  <c r="K555" i="10"/>
  <c r="K547" i="10"/>
  <c r="K539" i="10"/>
  <c r="K531" i="10"/>
  <c r="K523" i="10"/>
  <c r="K515" i="10"/>
  <c r="K507" i="10"/>
  <c r="K499" i="10"/>
  <c r="K491" i="10"/>
  <c r="K483" i="10"/>
  <c r="K475" i="10"/>
  <c r="K467" i="10"/>
  <c r="K459" i="10"/>
  <c r="K451" i="10"/>
  <c r="K443" i="10"/>
  <c r="K435" i="10"/>
  <c r="K427" i="10"/>
  <c r="K419" i="10"/>
  <c r="K411" i="10"/>
  <c r="K403" i="10"/>
  <c r="K395" i="10"/>
  <c r="K387" i="10"/>
  <c r="K379" i="10"/>
  <c r="K371" i="10"/>
  <c r="K363" i="10"/>
  <c r="K355" i="10"/>
  <c r="K347" i="10"/>
  <c r="K339" i="10"/>
  <c r="K994" i="10"/>
  <c r="K986" i="10"/>
  <c r="K978" i="10"/>
  <c r="K970" i="10"/>
  <c r="K962" i="10"/>
  <c r="K954" i="10"/>
  <c r="K946" i="10"/>
  <c r="K938" i="10"/>
  <c r="K930" i="10"/>
  <c r="K922" i="10"/>
  <c r="K914" i="10"/>
  <c r="K906" i="10"/>
  <c r="K898" i="10"/>
  <c r="K890" i="10"/>
  <c r="K882" i="10"/>
  <c r="K874" i="10"/>
  <c r="K866" i="10"/>
  <c r="K858" i="10"/>
  <c r="K850" i="10"/>
  <c r="K842" i="10"/>
  <c r="K834" i="10"/>
  <c r="K826" i="10"/>
  <c r="K818" i="10"/>
  <c r="K810" i="10"/>
  <c r="K802" i="10"/>
  <c r="K794" i="10"/>
  <c r="K786" i="10"/>
  <c r="K778" i="10"/>
  <c r="K770" i="10"/>
  <c r="K762" i="10"/>
  <c r="K754" i="10"/>
  <c r="K746" i="10"/>
  <c r="K738" i="10"/>
  <c r="K730" i="10"/>
  <c r="K722" i="10"/>
  <c r="K714" i="10"/>
  <c r="K706" i="10"/>
  <c r="K698" i="10"/>
  <c r="K690" i="10"/>
  <c r="K682" i="10"/>
  <c r="K674" i="10"/>
  <c r="K666" i="10"/>
  <c r="K658" i="10"/>
  <c r="K650" i="10"/>
  <c r="K642" i="10"/>
  <c r="K634" i="10"/>
  <c r="K626" i="10"/>
  <c r="K618" i="10"/>
  <c r="K610" i="10"/>
  <c r="K602" i="10"/>
  <c r="K594" i="10"/>
  <c r="K586" i="10"/>
  <c r="K578" i="10"/>
  <c r="K570" i="10"/>
  <c r="K562" i="10"/>
  <c r="K554" i="10"/>
  <c r="K546" i="10"/>
  <c r="K538" i="10"/>
  <c r="K530" i="10"/>
  <c r="K522" i="10"/>
  <c r="K514" i="10"/>
  <c r="K506" i="10"/>
  <c r="K498" i="10"/>
  <c r="K490" i="10"/>
  <c r="K482" i="10"/>
  <c r="K474" i="10"/>
  <c r="K466" i="10"/>
  <c r="K458" i="10"/>
  <c r="K1001" i="10"/>
  <c r="K993" i="10"/>
  <c r="K985" i="10"/>
  <c r="K977" i="10"/>
  <c r="K969" i="10"/>
  <c r="K961" i="10"/>
  <c r="K953" i="10"/>
  <c r="K945" i="10"/>
  <c r="K937" i="10"/>
  <c r="K929" i="10"/>
  <c r="K921" i="10"/>
  <c r="K913" i="10"/>
  <c r="K905" i="10"/>
  <c r="K897" i="10"/>
  <c r="K889" i="10"/>
  <c r="K881" i="10"/>
  <c r="K873" i="10"/>
  <c r="K865" i="10"/>
  <c r="K857" i="10"/>
  <c r="K849" i="10"/>
  <c r="K841" i="10"/>
  <c r="K833" i="10"/>
  <c r="K825" i="10"/>
  <c r="K817" i="10"/>
  <c r="K809" i="10"/>
  <c r="K801" i="10"/>
  <c r="K793" i="10"/>
  <c r="K785" i="10"/>
  <c r="K777" i="10"/>
  <c r="K769" i="10"/>
  <c r="K761" i="10"/>
  <c r="K753" i="10"/>
  <c r="K745" i="10"/>
  <c r="K737" i="10"/>
  <c r="K729" i="10"/>
  <c r="K721" i="10"/>
  <c r="K713" i="10"/>
  <c r="K705" i="10"/>
  <c r="K697" i="10"/>
  <c r="K689" i="10"/>
  <c r="K681" i="10"/>
  <c r="K673" i="10"/>
  <c r="K665" i="10"/>
  <c r="K657" i="10"/>
  <c r="K649" i="10"/>
  <c r="K641" i="10"/>
  <c r="K633" i="10"/>
  <c r="K625" i="10"/>
  <c r="K617" i="10"/>
  <c r="K609" i="10"/>
  <c r="K601" i="10"/>
  <c r="K593" i="10"/>
  <c r="K585" i="10"/>
  <c r="K577" i="10"/>
  <c r="K569" i="10"/>
  <c r="K561" i="10"/>
  <c r="K553" i="10"/>
  <c r="K545" i="10"/>
  <c r="K537" i="10"/>
  <c r="K529" i="10"/>
  <c r="K521" i="10"/>
  <c r="K513" i="10"/>
  <c r="K505" i="10"/>
  <c r="K497" i="10"/>
  <c r="K489" i="10"/>
  <c r="K481" i="10"/>
  <c r="K473" i="10"/>
  <c r="K465" i="10"/>
  <c r="K457" i="10"/>
  <c r="K1000" i="10"/>
  <c r="K992" i="10"/>
  <c r="K984" i="10"/>
  <c r="K976" i="10"/>
  <c r="K968" i="10"/>
  <c r="K960" i="10"/>
  <c r="K952" i="10"/>
  <c r="K944" i="10"/>
  <c r="K936" i="10"/>
  <c r="K928" i="10"/>
  <c r="K920" i="10"/>
  <c r="K912" i="10"/>
  <c r="K904" i="10"/>
  <c r="K896" i="10"/>
  <c r="K888" i="10"/>
  <c r="K880" i="10"/>
  <c r="K872" i="10"/>
  <c r="K864" i="10"/>
  <c r="K856" i="10"/>
  <c r="K848" i="10"/>
  <c r="K840" i="10"/>
  <c r="K832" i="10"/>
  <c r="K824" i="10"/>
  <c r="K816" i="10"/>
  <c r="K808" i="10"/>
  <c r="K800" i="10"/>
  <c r="K792" i="10"/>
  <c r="K784" i="10"/>
  <c r="K776" i="10"/>
  <c r="K768" i="10"/>
  <c r="K760" i="10"/>
  <c r="K752" i="10"/>
  <c r="K744" i="10"/>
  <c r="K736" i="10"/>
  <c r="K728" i="10"/>
  <c r="K720" i="10"/>
  <c r="K712" i="10"/>
  <c r="K704" i="10"/>
  <c r="K696" i="10"/>
  <c r="K688" i="10"/>
  <c r="K680" i="10"/>
  <c r="K672" i="10"/>
  <c r="K664" i="10"/>
  <c r="K656" i="10"/>
  <c r="K648" i="10"/>
  <c r="K640" i="10"/>
  <c r="K632" i="10"/>
  <c r="K624" i="10"/>
  <c r="K616" i="10"/>
  <c r="K608" i="10"/>
  <c r="K600" i="10"/>
  <c r="K592" i="10"/>
  <c r="K584" i="10"/>
  <c r="K576" i="10"/>
  <c r="K568" i="10"/>
  <c r="K560" i="10"/>
  <c r="K552" i="10"/>
  <c r="K544" i="10"/>
  <c r="K536" i="10"/>
  <c r="K528" i="10"/>
  <c r="K520" i="10"/>
  <c r="K512" i="10"/>
  <c r="K504" i="10"/>
  <c r="K496" i="10"/>
  <c r="K488" i="10"/>
  <c r="K480" i="10"/>
  <c r="K472" i="10"/>
  <c r="K464" i="10"/>
  <c r="K456" i="10"/>
  <c r="K448" i="10"/>
  <c r="K440" i="10"/>
  <c r="K432" i="10"/>
  <c r="K424" i="10"/>
  <c r="K416" i="10"/>
  <c r="K408" i="10"/>
  <c r="K400" i="10"/>
  <c r="K392" i="10"/>
  <c r="K384" i="10"/>
  <c r="K376" i="10"/>
  <c r="K368" i="10"/>
  <c r="K360" i="10"/>
  <c r="K352" i="10"/>
  <c r="K344" i="10"/>
  <c r="K336" i="10"/>
  <c r="K442" i="10"/>
  <c r="K426" i="10"/>
  <c r="K410" i="10"/>
  <c r="K394" i="10"/>
  <c r="K378" i="10"/>
  <c r="K362" i="10"/>
  <c r="K346" i="10"/>
  <c r="K332" i="10"/>
  <c r="K324" i="10"/>
  <c r="K316" i="10"/>
  <c r="K308" i="10"/>
  <c r="K300" i="10"/>
  <c r="K292" i="10"/>
  <c r="K284" i="10"/>
  <c r="K276" i="10"/>
  <c r="K268" i="10"/>
  <c r="K260" i="10"/>
  <c r="K252" i="10"/>
  <c r="K244" i="10"/>
  <c r="K236" i="10"/>
  <c r="K228" i="10"/>
  <c r="K220" i="10"/>
  <c r="K212" i="10"/>
  <c r="K204" i="10"/>
  <c r="K196" i="10"/>
  <c r="K188" i="10"/>
  <c r="K180" i="10"/>
  <c r="K172" i="10"/>
  <c r="K164" i="10"/>
  <c r="K156" i="10"/>
  <c r="K148" i="10"/>
  <c r="K140" i="10"/>
  <c r="K132" i="10"/>
  <c r="K5" i="10"/>
  <c r="K13" i="10"/>
  <c r="K21" i="10"/>
  <c r="K29" i="10"/>
  <c r="K37" i="10"/>
  <c r="K45" i="10"/>
  <c r="K53" i="10"/>
  <c r="K61" i="10"/>
  <c r="K69" i="10"/>
  <c r="K77" i="10"/>
  <c r="K85" i="10"/>
  <c r="K93" i="10"/>
  <c r="K101" i="10"/>
  <c r="K109" i="10"/>
  <c r="K117" i="10"/>
  <c r="K349" i="10"/>
  <c r="K325" i="10"/>
  <c r="K293" i="10"/>
  <c r="K245" i="10"/>
  <c r="K213" i="10"/>
  <c r="K173" i="10"/>
  <c r="K4" i="10"/>
  <c r="K52" i="10"/>
  <c r="K100" i="10"/>
  <c r="K461" i="10"/>
  <c r="K441" i="10"/>
  <c r="K425" i="10"/>
  <c r="K409" i="10"/>
  <c r="K393" i="10"/>
  <c r="K377" i="10"/>
  <c r="K361" i="10"/>
  <c r="K345" i="10"/>
  <c r="K331" i="10"/>
  <c r="K323" i="10"/>
  <c r="K315" i="10"/>
  <c r="K307" i="10"/>
  <c r="K299" i="10"/>
  <c r="K291" i="10"/>
  <c r="K283" i="10"/>
  <c r="K275" i="10"/>
  <c r="K267" i="10"/>
  <c r="K259" i="10"/>
  <c r="K251" i="10"/>
  <c r="K243" i="10"/>
  <c r="K235" i="10"/>
  <c r="K227" i="10"/>
  <c r="K219" i="10"/>
  <c r="K211" i="10"/>
  <c r="K203" i="10"/>
  <c r="K195" i="10"/>
  <c r="K187" i="10"/>
  <c r="K179" i="10"/>
  <c r="K171" i="10"/>
  <c r="K163" i="10"/>
  <c r="K155" i="10"/>
  <c r="K147" i="10"/>
  <c r="K139" i="10"/>
  <c r="K131" i="10"/>
  <c r="K6" i="10"/>
  <c r="K14" i="10"/>
  <c r="K22" i="10"/>
  <c r="K30" i="10"/>
  <c r="K38" i="10"/>
  <c r="K46" i="10"/>
  <c r="K54" i="10"/>
  <c r="K62" i="10"/>
  <c r="K70" i="10"/>
  <c r="K78" i="10"/>
  <c r="K86" i="10"/>
  <c r="K94" i="10"/>
  <c r="K102" i="10"/>
  <c r="K110" i="10"/>
  <c r="K118" i="10"/>
  <c r="K365" i="10"/>
  <c r="K309" i="10"/>
  <c r="K301" i="10"/>
  <c r="K261" i="10"/>
  <c r="K221" i="10"/>
  <c r="K165" i="10"/>
  <c r="K133" i="10"/>
  <c r="K44" i="10"/>
  <c r="K92" i="10"/>
  <c r="K454" i="10"/>
  <c r="K438" i="10"/>
  <c r="K422" i="10"/>
  <c r="K406" i="10"/>
  <c r="K390" i="10"/>
  <c r="K374" i="10"/>
  <c r="K358" i="10"/>
  <c r="K342" i="10"/>
  <c r="K330" i="10"/>
  <c r="K322" i="10"/>
  <c r="K314" i="10"/>
  <c r="K306" i="10"/>
  <c r="K298" i="10"/>
  <c r="K290" i="10"/>
  <c r="K282" i="10"/>
  <c r="K274" i="10"/>
  <c r="K266" i="10"/>
  <c r="K258" i="10"/>
  <c r="K250" i="10"/>
  <c r="K242" i="10"/>
  <c r="K234" i="10"/>
  <c r="K226" i="10"/>
  <c r="K218" i="10"/>
  <c r="K210" i="10"/>
  <c r="K202" i="10"/>
  <c r="K194" i="10"/>
  <c r="K186" i="10"/>
  <c r="K178" i="10"/>
  <c r="K170" i="10"/>
  <c r="K162" i="10"/>
  <c r="K154" i="10"/>
  <c r="K146" i="10"/>
  <c r="K138" i="10"/>
  <c r="K130" i="10"/>
  <c r="K7" i="10"/>
  <c r="K15" i="10"/>
  <c r="K23" i="10"/>
  <c r="K31" i="10"/>
  <c r="K39" i="10"/>
  <c r="K47" i="10"/>
  <c r="K55" i="10"/>
  <c r="K63" i="10"/>
  <c r="K71" i="10"/>
  <c r="K79" i="10"/>
  <c r="K87" i="10"/>
  <c r="K95" i="10"/>
  <c r="K103" i="10"/>
  <c r="K111" i="10"/>
  <c r="K119" i="10"/>
  <c r="K381" i="10"/>
  <c r="K317" i="10"/>
  <c r="K285" i="10"/>
  <c r="K237" i="10"/>
  <c r="K189" i="10"/>
  <c r="K141" i="10"/>
  <c r="K36" i="10"/>
  <c r="K84" i="10"/>
  <c r="K453" i="10"/>
  <c r="K437" i="10"/>
  <c r="K421" i="10"/>
  <c r="K405" i="10"/>
  <c r="K389" i="10"/>
  <c r="K373" i="10"/>
  <c r="K357" i="10"/>
  <c r="K341" i="10"/>
  <c r="K329" i="10"/>
  <c r="K321" i="10"/>
  <c r="K313" i="10"/>
  <c r="K305" i="10"/>
  <c r="K297" i="10"/>
  <c r="K289" i="10"/>
  <c r="K281" i="10"/>
  <c r="K273" i="10"/>
  <c r="K265" i="10"/>
  <c r="K257" i="10"/>
  <c r="K249" i="10"/>
  <c r="K241" i="10"/>
  <c r="K233" i="10"/>
  <c r="K225" i="10"/>
  <c r="K217" i="10"/>
  <c r="K209" i="10"/>
  <c r="K201" i="10"/>
  <c r="K193" i="10"/>
  <c r="K185" i="10"/>
  <c r="K177" i="10"/>
  <c r="K169" i="10"/>
  <c r="K161" i="10"/>
  <c r="K153" i="10"/>
  <c r="K145" i="10"/>
  <c r="K137" i="10"/>
  <c r="K129" i="10"/>
  <c r="K8" i="10"/>
  <c r="K16" i="10"/>
  <c r="K24" i="10"/>
  <c r="K32" i="10"/>
  <c r="K40" i="10"/>
  <c r="K48" i="10"/>
  <c r="K56" i="10"/>
  <c r="K64" i="10"/>
  <c r="K72" i="10"/>
  <c r="K80" i="10"/>
  <c r="K88" i="10"/>
  <c r="K96" i="10"/>
  <c r="K104" i="10"/>
  <c r="K112" i="10"/>
  <c r="K120" i="10"/>
  <c r="K397" i="10"/>
  <c r="K333" i="10"/>
  <c r="K277" i="10"/>
  <c r="K229" i="10"/>
  <c r="K197" i="10"/>
  <c r="K157" i="10"/>
  <c r="K20" i="10"/>
  <c r="K60" i="10"/>
  <c r="K116" i="10"/>
  <c r="K450" i="10"/>
  <c r="K434" i="10"/>
  <c r="K418" i="10"/>
  <c r="K402" i="10"/>
  <c r="K386" i="10"/>
  <c r="K370" i="10"/>
  <c r="K354" i="10"/>
  <c r="K338" i="10"/>
  <c r="K328" i="10"/>
  <c r="K320" i="10"/>
  <c r="K312" i="10"/>
  <c r="K304" i="10"/>
  <c r="K296" i="10"/>
  <c r="K288" i="10"/>
  <c r="K280" i="10"/>
  <c r="K272" i="10"/>
  <c r="K264" i="10"/>
  <c r="K256" i="10"/>
  <c r="K248" i="10"/>
  <c r="K240" i="10"/>
  <c r="K232" i="10"/>
  <c r="K224" i="10"/>
  <c r="K216" i="10"/>
  <c r="K208" i="10"/>
  <c r="K200" i="10"/>
  <c r="K192" i="10"/>
  <c r="K184" i="10"/>
  <c r="K176" i="10"/>
  <c r="K168" i="10"/>
  <c r="K160" i="10"/>
  <c r="K152" i="10"/>
  <c r="K144" i="10"/>
  <c r="K136" i="10"/>
  <c r="K128" i="10"/>
  <c r="K9" i="10"/>
  <c r="K17" i="10"/>
  <c r="K25" i="10"/>
  <c r="K33" i="10"/>
  <c r="K41" i="10"/>
  <c r="K49" i="10"/>
  <c r="K57" i="10"/>
  <c r="K65" i="10"/>
  <c r="K73" i="10"/>
  <c r="K81" i="10"/>
  <c r="K89" i="10"/>
  <c r="K97" i="10"/>
  <c r="K105" i="10"/>
  <c r="K113" i="10"/>
  <c r="K121" i="10"/>
  <c r="K429" i="10"/>
  <c r="K253" i="10"/>
  <c r="K205" i="10"/>
  <c r="K149" i="10"/>
  <c r="K28" i="10"/>
  <c r="K76" i="10"/>
  <c r="K449" i="10"/>
  <c r="K433" i="10"/>
  <c r="K417" i="10"/>
  <c r="K401" i="10"/>
  <c r="K385" i="10"/>
  <c r="K369" i="10"/>
  <c r="K353" i="10"/>
  <c r="K337" i="10"/>
  <c r="K327" i="10"/>
  <c r="K319" i="10"/>
  <c r="K311" i="10"/>
  <c r="K303" i="10"/>
  <c r="K295" i="10"/>
  <c r="K287" i="10"/>
  <c r="K279" i="10"/>
  <c r="K271" i="10"/>
  <c r="K263" i="10"/>
  <c r="K255" i="10"/>
  <c r="K247" i="10"/>
  <c r="K239" i="10"/>
  <c r="K231" i="10"/>
  <c r="K223" i="10"/>
  <c r="K215" i="10"/>
  <c r="K207" i="10"/>
  <c r="K199" i="10"/>
  <c r="K191" i="10"/>
  <c r="K183" i="10"/>
  <c r="K175" i="10"/>
  <c r="K167" i="10"/>
  <c r="K159" i="10"/>
  <c r="K151" i="10"/>
  <c r="K143" i="10"/>
  <c r="K135" i="10"/>
  <c r="K127" i="10"/>
  <c r="K10" i="10"/>
  <c r="K18" i="10"/>
  <c r="K26" i="10"/>
  <c r="K34" i="10"/>
  <c r="K42" i="10"/>
  <c r="K50" i="10"/>
  <c r="K58" i="10"/>
  <c r="K66" i="10"/>
  <c r="K74" i="10"/>
  <c r="K82" i="10"/>
  <c r="K90" i="10"/>
  <c r="K98" i="10"/>
  <c r="K106" i="10"/>
  <c r="K114" i="10"/>
  <c r="K122" i="10"/>
  <c r="K413" i="10"/>
  <c r="K446" i="10"/>
  <c r="K430" i="10"/>
  <c r="K414" i="10"/>
  <c r="K398" i="10"/>
  <c r="K382" i="10"/>
  <c r="K366" i="10"/>
  <c r="K350" i="10"/>
  <c r="K334" i="10"/>
  <c r="K326" i="10"/>
  <c r="K318" i="10"/>
  <c r="K310" i="10"/>
  <c r="K302" i="10"/>
  <c r="K294" i="10"/>
  <c r="K286" i="10"/>
  <c r="K278" i="10"/>
  <c r="K270" i="10"/>
  <c r="K262" i="10"/>
  <c r="K254" i="10"/>
  <c r="K246" i="10"/>
  <c r="K238" i="10"/>
  <c r="K230" i="10"/>
  <c r="K222" i="10"/>
  <c r="K214" i="10"/>
  <c r="K206" i="10"/>
  <c r="K198" i="10"/>
  <c r="K190" i="10"/>
  <c r="K182" i="10"/>
  <c r="K174" i="10"/>
  <c r="K166" i="10"/>
  <c r="K158" i="10"/>
  <c r="K150" i="10"/>
  <c r="K142" i="10"/>
  <c r="K134" i="10"/>
  <c r="K3" i="10"/>
  <c r="K11" i="10"/>
  <c r="K19" i="10"/>
  <c r="K27" i="10"/>
  <c r="K35" i="10"/>
  <c r="K43" i="10"/>
  <c r="K51" i="10"/>
  <c r="K59" i="10"/>
  <c r="K67" i="10"/>
  <c r="K75" i="10"/>
  <c r="K83" i="10"/>
  <c r="K91" i="10"/>
  <c r="K99" i="10"/>
  <c r="K107" i="10"/>
  <c r="K115" i="10"/>
  <c r="K123" i="10"/>
  <c r="K445" i="10"/>
  <c r="K269" i="10"/>
  <c r="K181" i="10"/>
  <c r="K12" i="10"/>
  <c r="K68" i="10"/>
  <c r="K108" i="10"/>
  <c r="K124" i="10"/>
  <c r="J999" i="10"/>
  <c r="J995" i="10"/>
  <c r="J991" i="10"/>
  <c r="J987" i="10"/>
  <c r="J983" i="10"/>
  <c r="J979" i="10"/>
  <c r="J975" i="10"/>
  <c r="J971" i="10"/>
  <c r="J967" i="10"/>
  <c r="J963" i="10"/>
  <c r="J959" i="10"/>
  <c r="J955" i="10"/>
  <c r="J951" i="10"/>
  <c r="J947" i="10"/>
  <c r="J943" i="10"/>
  <c r="J939" i="10"/>
  <c r="J935" i="10"/>
  <c r="J931" i="10"/>
  <c r="J927" i="10"/>
  <c r="J923" i="10"/>
  <c r="J919" i="10"/>
  <c r="J915" i="10"/>
  <c r="J911" i="10"/>
  <c r="J907" i="10"/>
  <c r="J903" i="10"/>
  <c r="J899" i="10"/>
  <c r="J895" i="10"/>
  <c r="J891" i="10"/>
  <c r="J887" i="10"/>
  <c r="J883" i="10"/>
  <c r="J879" i="10"/>
  <c r="J875" i="10"/>
  <c r="J871" i="10"/>
  <c r="J867" i="10"/>
  <c r="J863" i="10"/>
  <c r="J859" i="10"/>
  <c r="J855" i="10"/>
  <c r="J851" i="10"/>
  <c r="J847" i="10"/>
  <c r="J843" i="10"/>
  <c r="J839" i="10"/>
  <c r="J835" i="10"/>
  <c r="J831" i="10"/>
  <c r="J827" i="10"/>
  <c r="J823" i="10"/>
  <c r="J819" i="10"/>
  <c r="J815" i="10"/>
  <c r="J811" i="10"/>
  <c r="J807" i="10"/>
  <c r="J803" i="10"/>
  <c r="J799" i="10"/>
  <c r="J795" i="10"/>
  <c r="J791" i="10"/>
  <c r="J787" i="10"/>
  <c r="J783" i="10"/>
  <c r="J779" i="10"/>
  <c r="J775" i="10"/>
  <c r="J771" i="10"/>
  <c r="J767" i="10"/>
  <c r="J763" i="10"/>
  <c r="J759" i="10"/>
  <c r="J755" i="10"/>
  <c r="J751" i="10"/>
  <c r="J747" i="10"/>
  <c r="J743" i="10"/>
  <c r="J739" i="10"/>
  <c r="J735" i="10"/>
  <c r="J731" i="10"/>
  <c r="J727" i="10"/>
  <c r="J723" i="10"/>
  <c r="J719" i="10"/>
  <c r="J715" i="10"/>
  <c r="J711" i="10"/>
  <c r="J707" i="10"/>
  <c r="J703" i="10"/>
  <c r="J699" i="10"/>
  <c r="J695" i="10"/>
  <c r="J691" i="10"/>
  <c r="J687" i="10"/>
  <c r="J683" i="10"/>
  <c r="J679" i="10"/>
  <c r="J675" i="10"/>
  <c r="J126" i="10"/>
  <c r="J998" i="10"/>
  <c r="J994" i="10"/>
  <c r="J990" i="10"/>
  <c r="J986" i="10"/>
  <c r="J982" i="10"/>
  <c r="J978" i="10"/>
  <c r="J974" i="10"/>
  <c r="J970" i="10"/>
  <c r="J966" i="10"/>
  <c r="J962" i="10"/>
  <c r="J958" i="10"/>
  <c r="J954" i="10"/>
  <c r="J950" i="10"/>
  <c r="J946" i="10"/>
  <c r="J942" i="10"/>
  <c r="J938" i="10"/>
  <c r="J934" i="10"/>
  <c r="J930" i="10"/>
  <c r="J926" i="10"/>
  <c r="J922" i="10"/>
  <c r="J918" i="10"/>
  <c r="J914" i="10"/>
  <c r="J910" i="10"/>
  <c r="J906" i="10"/>
  <c r="J902" i="10"/>
  <c r="J898" i="10"/>
  <c r="J894" i="10"/>
  <c r="J890" i="10"/>
  <c r="J886" i="10"/>
  <c r="J882" i="10"/>
  <c r="J878" i="10"/>
  <c r="J874" i="10"/>
  <c r="J870" i="10"/>
  <c r="J866" i="10"/>
  <c r="J862" i="10"/>
  <c r="J858" i="10"/>
  <c r="J854" i="10"/>
  <c r="J850" i="10"/>
  <c r="J846" i="10"/>
  <c r="J842" i="10"/>
  <c r="J838" i="10"/>
  <c r="J125" i="10"/>
  <c r="J1001" i="10"/>
  <c r="J997" i="10"/>
  <c r="J993" i="10"/>
  <c r="J989" i="10"/>
  <c r="J985" i="10"/>
  <c r="J981" i="10"/>
  <c r="J977" i="10"/>
  <c r="J973" i="10"/>
  <c r="J969" i="10"/>
  <c r="J965" i="10"/>
  <c r="J961" i="10"/>
  <c r="J957" i="10"/>
  <c r="J953" i="10"/>
  <c r="J949" i="10"/>
  <c r="J945" i="10"/>
  <c r="J941" i="10"/>
  <c r="J937" i="10"/>
  <c r="J933" i="10"/>
  <c r="J929" i="10"/>
  <c r="J925" i="10"/>
  <c r="J921" i="10"/>
  <c r="J917" i="10"/>
  <c r="J913" i="10"/>
  <c r="J909" i="10"/>
  <c r="J905" i="10"/>
  <c r="J901" i="10"/>
  <c r="J897" i="10"/>
  <c r="J893" i="10"/>
  <c r="J889" i="10"/>
  <c r="J885" i="10"/>
  <c r="J881" i="10"/>
  <c r="J877" i="10"/>
  <c r="J873" i="10"/>
  <c r="J869" i="10"/>
  <c r="J865" i="10"/>
  <c r="J861" i="10"/>
  <c r="J857" i="10"/>
  <c r="J853" i="10"/>
  <c r="J849" i="10"/>
  <c r="J845" i="10"/>
  <c r="J841" i="10"/>
  <c r="J837" i="10"/>
  <c r="J833" i="10"/>
  <c r="J829" i="10"/>
  <c r="J825" i="10"/>
  <c r="J821" i="10"/>
  <c r="J817" i="10"/>
  <c r="J813" i="10"/>
  <c r="J809" i="10"/>
  <c r="J805" i="10"/>
  <c r="J801" i="10"/>
  <c r="J797" i="10"/>
  <c r="J793" i="10"/>
  <c r="J789" i="10"/>
  <c r="J785" i="10"/>
  <c r="J781" i="10"/>
  <c r="J777" i="10"/>
  <c r="J773" i="10"/>
  <c r="J769" i="10"/>
  <c r="J765" i="10"/>
  <c r="J761" i="10"/>
  <c r="J757" i="10"/>
  <c r="J753" i="10"/>
  <c r="J749" i="10"/>
  <c r="J745" i="10"/>
  <c r="J741" i="10"/>
  <c r="J737" i="10"/>
  <c r="J733" i="10"/>
  <c r="J729" i="10"/>
  <c r="J725" i="10"/>
  <c r="J721" i="10"/>
  <c r="J717" i="10"/>
  <c r="J713" i="10"/>
  <c r="J709" i="10"/>
  <c r="J705" i="10"/>
  <c r="J701" i="10"/>
  <c r="J697" i="10"/>
  <c r="J693" i="10"/>
  <c r="J689" i="10"/>
  <c r="J685" i="10"/>
  <c r="J681" i="10"/>
  <c r="J677" i="10"/>
  <c r="J1000" i="10"/>
  <c r="J996" i="10"/>
  <c r="J992" i="10"/>
  <c r="J988" i="10"/>
  <c r="J984" i="10"/>
  <c r="J980" i="10"/>
  <c r="J976" i="10"/>
  <c r="J972" i="10"/>
  <c r="J968" i="10"/>
  <c r="J964" i="10"/>
  <c r="J960" i="10"/>
  <c r="J956" i="10"/>
  <c r="J952" i="10"/>
  <c r="J948" i="10"/>
  <c r="J944" i="10"/>
  <c r="J940" i="10"/>
  <c r="J936" i="10"/>
  <c r="J932" i="10"/>
  <c r="J928" i="10"/>
  <c r="J924" i="10"/>
  <c r="J920" i="10"/>
  <c r="J916" i="10"/>
  <c r="J912" i="10"/>
  <c r="J908" i="10"/>
  <c r="J904" i="10"/>
  <c r="J900" i="10"/>
  <c r="J896" i="10"/>
  <c r="J892" i="10"/>
  <c r="J888" i="10"/>
  <c r="J884" i="10"/>
  <c r="J880" i="10"/>
  <c r="J876" i="10"/>
  <c r="J872" i="10"/>
  <c r="J868" i="10"/>
  <c r="J864" i="10"/>
  <c r="J860" i="10"/>
  <c r="J856" i="10"/>
  <c r="J852" i="10"/>
  <c r="J848" i="10"/>
  <c r="J844" i="10"/>
  <c r="J840" i="10"/>
  <c r="J828" i="10"/>
  <c r="J812" i="10"/>
  <c r="J796" i="10"/>
  <c r="J780" i="10"/>
  <c r="J764" i="10"/>
  <c r="J748" i="10"/>
  <c r="J732" i="10"/>
  <c r="J716" i="10"/>
  <c r="J700" i="10"/>
  <c r="J684" i="10"/>
  <c r="J822" i="10"/>
  <c r="J806" i="10"/>
  <c r="J790" i="10"/>
  <c r="J774" i="10"/>
  <c r="J758" i="10"/>
  <c r="J742" i="10"/>
  <c r="J726" i="10"/>
  <c r="J710" i="10"/>
  <c r="J694" i="10"/>
  <c r="J678" i="10"/>
  <c r="J673" i="10"/>
  <c r="J669" i="10"/>
  <c r="J665" i="10"/>
  <c r="J661" i="10"/>
  <c r="J657" i="10"/>
  <c r="J653" i="10"/>
  <c r="J649" i="10"/>
  <c r="J645" i="10"/>
  <c r="J641" i="10"/>
  <c r="J637" i="10"/>
  <c r="J633" i="10"/>
  <c r="J629" i="10"/>
  <c r="J625" i="10"/>
  <c r="J621" i="10"/>
  <c r="J617" i="10"/>
  <c r="J613" i="10"/>
  <c r="J609" i="10"/>
  <c r="J605" i="10"/>
  <c r="J601" i="10"/>
  <c r="J597" i="10"/>
  <c r="J593" i="10"/>
  <c r="J589" i="10"/>
  <c r="J585" i="10"/>
  <c r="J581" i="10"/>
  <c r="J577" i="10"/>
  <c r="J573" i="10"/>
  <c r="J569" i="10"/>
  <c r="J565" i="10"/>
  <c r="J561" i="10"/>
  <c r="J557" i="10"/>
  <c r="J553" i="10"/>
  <c r="J549" i="10"/>
  <c r="J545" i="10"/>
  <c r="J541" i="10"/>
  <c r="J537" i="10"/>
  <c r="J533" i="10"/>
  <c r="J529" i="10"/>
  <c r="J525" i="10"/>
  <c r="J521" i="10"/>
  <c r="J517" i="10"/>
  <c r="J513" i="10"/>
  <c r="J509" i="10"/>
  <c r="J505" i="10"/>
  <c r="J501" i="10"/>
  <c r="J497" i="10"/>
  <c r="J493" i="10"/>
  <c r="J489" i="10"/>
  <c r="J485" i="10"/>
  <c r="J481" i="10"/>
  <c r="J477" i="10"/>
  <c r="J832" i="10"/>
  <c r="J816" i="10"/>
  <c r="J800" i="10"/>
  <c r="J784" i="10"/>
  <c r="J768" i="10"/>
  <c r="J752" i="10"/>
  <c r="J736" i="10"/>
  <c r="J720" i="10"/>
  <c r="J704" i="10"/>
  <c r="J688" i="10"/>
  <c r="J826" i="10"/>
  <c r="J810" i="10"/>
  <c r="J794" i="10"/>
  <c r="J778" i="10"/>
  <c r="J762" i="10"/>
  <c r="J746" i="10"/>
  <c r="J730" i="10"/>
  <c r="J714" i="10"/>
  <c r="J698" i="10"/>
  <c r="J682" i="10"/>
  <c r="J672" i="10"/>
  <c r="J668" i="10"/>
  <c r="J664" i="10"/>
  <c r="J660" i="10"/>
  <c r="J656" i="10"/>
  <c r="J652" i="10"/>
  <c r="J648" i="10"/>
  <c r="J644" i="10"/>
  <c r="J640" i="10"/>
  <c r="J636" i="10"/>
  <c r="J632" i="10"/>
  <c r="J628" i="10"/>
  <c r="J624" i="10"/>
  <c r="J620" i="10"/>
  <c r="J616" i="10"/>
  <c r="J612" i="10"/>
  <c r="J608" i="10"/>
  <c r="J604" i="10"/>
  <c r="J600" i="10"/>
  <c r="J596" i="10"/>
  <c r="J592" i="10"/>
  <c r="J588" i="10"/>
  <c r="J584" i="10"/>
  <c r="J580" i="10"/>
  <c r="J576" i="10"/>
  <c r="J572" i="10"/>
  <c r="J568" i="10"/>
  <c r="J564" i="10"/>
  <c r="J560" i="10"/>
  <c r="J556" i="10"/>
  <c r="J552" i="10"/>
  <c r="J548" i="10"/>
  <c r="J544" i="10"/>
  <c r="J540" i="10"/>
  <c r="J536" i="10"/>
  <c r="J532" i="10"/>
  <c r="J528" i="10"/>
  <c r="J524" i="10"/>
  <c r="J520" i="10"/>
  <c r="J516" i="10"/>
  <c r="J512" i="10"/>
  <c r="J508" i="10"/>
  <c r="J504" i="10"/>
  <c r="J500" i="10"/>
  <c r="J496" i="10"/>
  <c r="J492" i="10"/>
  <c r="J488" i="10"/>
  <c r="J484" i="10"/>
  <c r="J480" i="10"/>
  <c r="J476" i="10"/>
  <c r="J472" i="10"/>
  <c r="J468" i="10"/>
  <c r="J464" i="10"/>
  <c r="J460" i="10"/>
  <c r="J456" i="10"/>
  <c r="J452" i="10"/>
  <c r="J448" i="10"/>
  <c r="J444" i="10"/>
  <c r="J440" i="10"/>
  <c r="J436" i="10"/>
  <c r="J432" i="10"/>
  <c r="J428" i="10"/>
  <c r="J424" i="10"/>
  <c r="J420" i="10"/>
  <c r="J416" i="10"/>
  <c r="J412" i="10"/>
  <c r="J408" i="10"/>
  <c r="J404" i="10"/>
  <c r="J400" i="10"/>
  <c r="J396" i="10"/>
  <c r="J392" i="10"/>
  <c r="J388" i="10"/>
  <c r="J384" i="10"/>
  <c r="J380" i="10"/>
  <c r="J376" i="10"/>
  <c r="J836" i="10"/>
  <c r="J820" i="10"/>
  <c r="J804" i="10"/>
  <c r="J788" i="10"/>
  <c r="J772" i="10"/>
  <c r="J756" i="10"/>
  <c r="J740" i="10"/>
  <c r="J724" i="10"/>
  <c r="J708" i="10"/>
  <c r="J692" i="10"/>
  <c r="J676" i="10"/>
  <c r="J830" i="10"/>
  <c r="J814" i="10"/>
  <c r="J798" i="10"/>
  <c r="J782" i="10"/>
  <c r="J766" i="10"/>
  <c r="J750" i="10"/>
  <c r="J734" i="10"/>
  <c r="J718" i="10"/>
  <c r="J702" i="10"/>
  <c r="J686" i="10"/>
  <c r="J671" i="10"/>
  <c r="J667" i="10"/>
  <c r="J663" i="10"/>
  <c r="J659" i="10"/>
  <c r="J655" i="10"/>
  <c r="J651" i="10"/>
  <c r="J647" i="10"/>
  <c r="J643" i="10"/>
  <c r="J639" i="10"/>
  <c r="J635" i="10"/>
  <c r="J631" i="10"/>
  <c r="J627" i="10"/>
  <c r="J623" i="10"/>
  <c r="J619" i="10"/>
  <c r="J615" i="10"/>
  <c r="J611" i="10"/>
  <c r="J607" i="10"/>
  <c r="J603" i="10"/>
  <c r="J599" i="10"/>
  <c r="J595" i="10"/>
  <c r="J591" i="10"/>
  <c r="J587" i="10"/>
  <c r="J583" i="10"/>
  <c r="J579" i="10"/>
  <c r="J575" i="10"/>
  <c r="J571" i="10"/>
  <c r="J567" i="10"/>
  <c r="J563" i="10"/>
  <c r="J559" i="10"/>
  <c r="J555" i="10"/>
  <c r="J551" i="10"/>
  <c r="J547" i="10"/>
  <c r="J543" i="10"/>
  <c r="J539" i="10"/>
  <c r="J535" i="10"/>
  <c r="J531" i="10"/>
  <c r="J527" i="10"/>
  <c r="J523" i="10"/>
  <c r="J519" i="10"/>
  <c r="J515" i="10"/>
  <c r="J511" i="10"/>
  <c r="J507" i="10"/>
  <c r="J503" i="10"/>
  <c r="J499" i="10"/>
  <c r="J495" i="10"/>
  <c r="J491" i="10"/>
  <c r="J487" i="10"/>
  <c r="J483" i="10"/>
  <c r="J479" i="10"/>
  <c r="J475" i="10"/>
  <c r="J471" i="10"/>
  <c r="J467" i="10"/>
  <c r="J463" i="10"/>
  <c r="J459" i="10"/>
  <c r="J455" i="10"/>
  <c r="J451" i="10"/>
  <c r="J447" i="10"/>
  <c r="J443" i="10"/>
  <c r="J439" i="10"/>
  <c r="J435" i="10"/>
  <c r="J431" i="10"/>
  <c r="J427" i="10"/>
  <c r="J423" i="10"/>
  <c r="J419" i="10"/>
  <c r="J415" i="10"/>
  <c r="J411" i="10"/>
  <c r="J407" i="10"/>
  <c r="J403" i="10"/>
  <c r="J399" i="10"/>
  <c r="J395" i="10"/>
  <c r="J391" i="10"/>
  <c r="J387" i="10"/>
  <c r="J383" i="10"/>
  <c r="J379" i="10"/>
  <c r="J375" i="10"/>
  <c r="J824" i="10"/>
  <c r="J808" i="10"/>
  <c r="J792" i="10"/>
  <c r="J776" i="10"/>
  <c r="J760" i="10"/>
  <c r="J744" i="10"/>
  <c r="J728" i="10"/>
  <c r="J712" i="10"/>
  <c r="J696" i="10"/>
  <c r="J680" i="10"/>
  <c r="J802" i="10"/>
  <c r="J674" i="10"/>
  <c r="J642" i="10"/>
  <c r="J610" i="10"/>
  <c r="J578" i="10"/>
  <c r="J546" i="10"/>
  <c r="J514" i="10"/>
  <c r="J482" i="10"/>
  <c r="J470" i="10"/>
  <c r="J465" i="10"/>
  <c r="J454" i="10"/>
  <c r="J449" i="10"/>
  <c r="J438" i="10"/>
  <c r="J433" i="10"/>
  <c r="J422" i="10"/>
  <c r="J417" i="10"/>
  <c r="J406" i="10"/>
  <c r="J401" i="10"/>
  <c r="J390" i="10"/>
  <c r="J385" i="10"/>
  <c r="J374" i="10"/>
  <c r="J370" i="10"/>
  <c r="J366" i="10"/>
  <c r="J362" i="10"/>
  <c r="J358" i="10"/>
  <c r="J354" i="10"/>
  <c r="J350" i="10"/>
  <c r="J346" i="10"/>
  <c r="J342" i="10"/>
  <c r="J338" i="10"/>
  <c r="J334" i="10"/>
  <c r="J330" i="10"/>
  <c r="J326" i="10"/>
  <c r="J322" i="10"/>
  <c r="J318" i="10"/>
  <c r="J314" i="10"/>
  <c r="J310" i="10"/>
  <c r="J306" i="10"/>
  <c r="J302" i="10"/>
  <c r="J298" i="10"/>
  <c r="J294" i="10"/>
  <c r="J290" i="10"/>
  <c r="J286" i="10"/>
  <c r="J282" i="10"/>
  <c r="J278" i="10"/>
  <c r="J274" i="10"/>
  <c r="J270" i="10"/>
  <c r="J266" i="10"/>
  <c r="J262" i="10"/>
  <c r="J258" i="10"/>
  <c r="J254" i="10"/>
  <c r="J250" i="10"/>
  <c r="J246" i="10"/>
  <c r="J242" i="10"/>
  <c r="J238" i="10"/>
  <c r="J234" i="10"/>
  <c r="J230" i="10"/>
  <c r="J226" i="10"/>
  <c r="J222" i="10"/>
  <c r="J218" i="10"/>
  <c r="J214" i="10"/>
  <c r="J210" i="10"/>
  <c r="J206" i="10"/>
  <c r="J202" i="10"/>
  <c r="J198" i="10"/>
  <c r="J194" i="10"/>
  <c r="J190" i="10"/>
  <c r="J186" i="10"/>
  <c r="J182" i="10"/>
  <c r="J178" i="10"/>
  <c r="J174" i="10"/>
  <c r="J170" i="10"/>
  <c r="J166" i="10"/>
  <c r="J162" i="10"/>
  <c r="J158" i="10"/>
  <c r="J154" i="10"/>
  <c r="J150" i="10"/>
  <c r="J146" i="10"/>
  <c r="J142" i="10"/>
  <c r="J138" i="10"/>
  <c r="J134" i="10"/>
  <c r="J130" i="10"/>
  <c r="J690" i="10"/>
  <c r="J662" i="10"/>
  <c r="J598" i="10"/>
  <c r="J786" i="10"/>
  <c r="J654" i="10"/>
  <c r="J622" i="10"/>
  <c r="J590" i="10"/>
  <c r="J558" i="10"/>
  <c r="J526" i="10"/>
  <c r="J494" i="10"/>
  <c r="J4" i="10"/>
  <c r="J8" i="10"/>
  <c r="J12" i="10"/>
  <c r="J16" i="10"/>
  <c r="J20" i="10"/>
  <c r="J24" i="10"/>
  <c r="J28" i="10"/>
  <c r="J32" i="10"/>
  <c r="J36" i="10"/>
  <c r="J40" i="10"/>
  <c r="J44" i="10"/>
  <c r="J48" i="10"/>
  <c r="J52" i="10"/>
  <c r="J56" i="10"/>
  <c r="J60" i="10"/>
  <c r="J64" i="10"/>
  <c r="J68" i="10"/>
  <c r="J72" i="10"/>
  <c r="J76" i="10"/>
  <c r="J80" i="10"/>
  <c r="J84" i="10"/>
  <c r="J88" i="10"/>
  <c r="J92" i="10"/>
  <c r="J96" i="10"/>
  <c r="J100" i="10"/>
  <c r="J104" i="10"/>
  <c r="J108" i="10"/>
  <c r="J112" i="10"/>
  <c r="J116" i="10"/>
  <c r="J120" i="10"/>
  <c r="J770" i="10"/>
  <c r="J666" i="10"/>
  <c r="J634" i="10"/>
  <c r="J602" i="10"/>
  <c r="J570" i="10"/>
  <c r="J538" i="10"/>
  <c r="J506" i="10"/>
  <c r="J474" i="10"/>
  <c r="J469" i="10"/>
  <c r="J458" i="10"/>
  <c r="J453" i="10"/>
  <c r="J442" i="10"/>
  <c r="J437" i="10"/>
  <c r="J426" i="10"/>
  <c r="J421" i="10"/>
  <c r="J410" i="10"/>
  <c r="J405" i="10"/>
  <c r="J394" i="10"/>
  <c r="J389" i="10"/>
  <c r="J378" i="10"/>
  <c r="J373" i="10"/>
  <c r="J369" i="10"/>
  <c r="J365" i="10"/>
  <c r="J361" i="10"/>
  <c r="J357" i="10"/>
  <c r="J353" i="10"/>
  <c r="J349" i="10"/>
  <c r="J345" i="10"/>
  <c r="J341" i="10"/>
  <c r="J337" i="10"/>
  <c r="J333" i="10"/>
  <c r="J329" i="10"/>
  <c r="J325" i="10"/>
  <c r="J321" i="10"/>
  <c r="J317" i="10"/>
  <c r="J313" i="10"/>
  <c r="J309" i="10"/>
  <c r="J305" i="10"/>
  <c r="J301" i="10"/>
  <c r="J297" i="10"/>
  <c r="J293" i="10"/>
  <c r="J289" i="10"/>
  <c r="J285" i="10"/>
  <c r="J281" i="10"/>
  <c r="J277" i="10"/>
  <c r="J273" i="10"/>
  <c r="J269" i="10"/>
  <c r="J265" i="10"/>
  <c r="J261" i="10"/>
  <c r="J257" i="10"/>
  <c r="J253" i="10"/>
  <c r="J249" i="10"/>
  <c r="J245" i="10"/>
  <c r="J241" i="10"/>
  <c r="J237" i="10"/>
  <c r="J233" i="10"/>
  <c r="J229" i="10"/>
  <c r="J225" i="10"/>
  <c r="J221" i="10"/>
  <c r="J217" i="10"/>
  <c r="J213" i="10"/>
  <c r="J209" i="10"/>
  <c r="J205" i="10"/>
  <c r="J201" i="10"/>
  <c r="J197" i="10"/>
  <c r="J193" i="10"/>
  <c r="J189" i="10"/>
  <c r="J185" i="10"/>
  <c r="J181" i="10"/>
  <c r="J177" i="10"/>
  <c r="J173" i="10"/>
  <c r="J169" i="10"/>
  <c r="J165" i="10"/>
  <c r="J161" i="10"/>
  <c r="J157" i="10"/>
  <c r="J153" i="10"/>
  <c r="J149" i="10"/>
  <c r="J145" i="10"/>
  <c r="J141" i="10"/>
  <c r="J137" i="10"/>
  <c r="J133" i="10"/>
  <c r="J129" i="10"/>
  <c r="J818" i="10"/>
  <c r="J630" i="10"/>
  <c r="J566" i="10"/>
  <c r="J754" i="10"/>
  <c r="J646" i="10"/>
  <c r="J614" i="10"/>
  <c r="J582" i="10"/>
  <c r="J550" i="10"/>
  <c r="J518" i="10"/>
  <c r="J486" i="10"/>
  <c r="J5" i="10"/>
  <c r="J9" i="10"/>
  <c r="J13" i="10"/>
  <c r="J17" i="10"/>
  <c r="J21" i="10"/>
  <c r="J25" i="10"/>
  <c r="J29" i="10"/>
  <c r="J33" i="10"/>
  <c r="J37" i="10"/>
  <c r="J41" i="10"/>
  <c r="J45" i="10"/>
  <c r="J49" i="10"/>
  <c r="J53" i="10"/>
  <c r="J57" i="10"/>
  <c r="J61" i="10"/>
  <c r="J65" i="10"/>
  <c r="J69" i="10"/>
  <c r="J73" i="10"/>
  <c r="J77" i="10"/>
  <c r="J81" i="10"/>
  <c r="J85" i="10"/>
  <c r="J89" i="10"/>
  <c r="J93" i="10"/>
  <c r="J97" i="10"/>
  <c r="J101" i="10"/>
  <c r="J105" i="10"/>
  <c r="J109" i="10"/>
  <c r="J113" i="10"/>
  <c r="J117" i="10"/>
  <c r="J121" i="10"/>
  <c r="J738" i="10"/>
  <c r="J658" i="10"/>
  <c r="J626" i="10"/>
  <c r="J594" i="10"/>
  <c r="J562" i="10"/>
  <c r="J530" i="10"/>
  <c r="J498" i="10"/>
  <c r="J473" i="10"/>
  <c r="J462" i="10"/>
  <c r="J457" i="10"/>
  <c r="J446" i="10"/>
  <c r="J441" i="10"/>
  <c r="J430" i="10"/>
  <c r="J425" i="10"/>
  <c r="J414" i="10"/>
  <c r="J409" i="10"/>
  <c r="J398" i="10"/>
  <c r="J393" i="10"/>
  <c r="J382" i="10"/>
  <c r="J377" i="10"/>
  <c r="J372" i="10"/>
  <c r="J368" i="10"/>
  <c r="J364" i="10"/>
  <c r="J360" i="10"/>
  <c r="J356" i="10"/>
  <c r="J352" i="10"/>
  <c r="J348" i="10"/>
  <c r="J344" i="10"/>
  <c r="J340" i="10"/>
  <c r="J336" i="10"/>
  <c r="J332" i="10"/>
  <c r="J328" i="10"/>
  <c r="J324" i="10"/>
  <c r="J320" i="10"/>
  <c r="J316" i="10"/>
  <c r="J312" i="10"/>
  <c r="J308" i="10"/>
  <c r="J304" i="10"/>
  <c r="J300" i="10"/>
  <c r="J296" i="10"/>
  <c r="J292" i="10"/>
  <c r="J288" i="10"/>
  <c r="J284" i="10"/>
  <c r="J280" i="10"/>
  <c r="J276" i="10"/>
  <c r="J272" i="10"/>
  <c r="J268" i="10"/>
  <c r="J264" i="10"/>
  <c r="J260" i="10"/>
  <c r="J256" i="10"/>
  <c r="J252" i="10"/>
  <c r="J248" i="10"/>
  <c r="J244" i="10"/>
  <c r="J240" i="10"/>
  <c r="J236" i="10"/>
  <c r="J232" i="10"/>
  <c r="J228" i="10"/>
  <c r="J224" i="10"/>
  <c r="J220" i="10"/>
  <c r="J216" i="10"/>
  <c r="J212" i="10"/>
  <c r="J208" i="10"/>
  <c r="J204" i="10"/>
  <c r="J200" i="10"/>
  <c r="J196" i="10"/>
  <c r="J192" i="10"/>
  <c r="J188" i="10"/>
  <c r="J184" i="10"/>
  <c r="J180" i="10"/>
  <c r="J176" i="10"/>
  <c r="J172" i="10"/>
  <c r="J168" i="10"/>
  <c r="J164" i="10"/>
  <c r="J160" i="10"/>
  <c r="J156" i="10"/>
  <c r="J152" i="10"/>
  <c r="J148" i="10"/>
  <c r="J144" i="10"/>
  <c r="J140" i="10"/>
  <c r="J136" i="10"/>
  <c r="J132" i="10"/>
  <c r="J128" i="10"/>
  <c r="J722" i="10"/>
  <c r="J670" i="10"/>
  <c r="J638" i="10"/>
  <c r="J606" i="10"/>
  <c r="J574" i="10"/>
  <c r="J542" i="10"/>
  <c r="J510" i="10"/>
  <c r="J478" i="10"/>
  <c r="J6" i="10"/>
  <c r="J10" i="10"/>
  <c r="J14" i="10"/>
  <c r="J18" i="10"/>
  <c r="J22" i="10"/>
  <c r="J26" i="10"/>
  <c r="J30" i="10"/>
  <c r="J34" i="10"/>
  <c r="J38" i="10"/>
  <c r="J42" i="10"/>
  <c r="J46" i="10"/>
  <c r="J50" i="10"/>
  <c r="J54" i="10"/>
  <c r="J58" i="10"/>
  <c r="J62" i="10"/>
  <c r="J66" i="10"/>
  <c r="J70" i="10"/>
  <c r="J74" i="10"/>
  <c r="J78" i="10"/>
  <c r="J82" i="10"/>
  <c r="J86" i="10"/>
  <c r="J90" i="10"/>
  <c r="J94" i="10"/>
  <c r="J98" i="10"/>
  <c r="J102" i="10"/>
  <c r="J106" i="10"/>
  <c r="J110" i="10"/>
  <c r="J114" i="10"/>
  <c r="J118" i="10"/>
  <c r="J122" i="10"/>
  <c r="J834" i="10"/>
  <c r="J706" i="10"/>
  <c r="J650" i="10"/>
  <c r="J618" i="10"/>
  <c r="J586" i="10"/>
  <c r="J554" i="10"/>
  <c r="J522" i="10"/>
  <c r="J490" i="10"/>
  <c r="J466" i="10"/>
  <c r="J461" i="10"/>
  <c r="J450" i="10"/>
  <c r="J445" i="10"/>
  <c r="J434" i="10"/>
  <c r="J429" i="10"/>
  <c r="J418" i="10"/>
  <c r="J413" i="10"/>
  <c r="J402" i="10"/>
  <c r="J397" i="10"/>
  <c r="J386" i="10"/>
  <c r="J381" i="10"/>
  <c r="J371" i="10"/>
  <c r="J367" i="10"/>
  <c r="J363" i="10"/>
  <c r="J359" i="10"/>
  <c r="J355" i="10"/>
  <c r="J351" i="10"/>
  <c r="J347" i="10"/>
  <c r="J343" i="10"/>
  <c r="J339" i="10"/>
  <c r="J335" i="10"/>
  <c r="J331" i="10"/>
  <c r="J327" i="10"/>
  <c r="J323" i="10"/>
  <c r="J319" i="10"/>
  <c r="J315" i="10"/>
  <c r="J311" i="10"/>
  <c r="J307" i="10"/>
  <c r="J303" i="10"/>
  <c r="J299" i="10"/>
  <c r="J295" i="10"/>
  <c r="J291" i="10"/>
  <c r="J287" i="10"/>
  <c r="J283" i="10"/>
  <c r="J279" i="10"/>
  <c r="J275" i="10"/>
  <c r="J271" i="10"/>
  <c r="J267" i="10"/>
  <c r="J263" i="10"/>
  <c r="J259" i="10"/>
  <c r="J255" i="10"/>
  <c r="J251" i="10"/>
  <c r="J247" i="10"/>
  <c r="J243" i="10"/>
  <c r="J239" i="10"/>
  <c r="J235" i="10"/>
  <c r="J231" i="10"/>
  <c r="J227" i="10"/>
  <c r="J223" i="10"/>
  <c r="J219" i="10"/>
  <c r="J215" i="10"/>
  <c r="J211" i="10"/>
  <c r="J207" i="10"/>
  <c r="J203" i="10"/>
  <c r="J199" i="10"/>
  <c r="J195" i="10"/>
  <c r="J191" i="10"/>
  <c r="J187" i="10"/>
  <c r="J183" i="10"/>
  <c r="J179" i="10"/>
  <c r="J175" i="10"/>
  <c r="J171" i="10"/>
  <c r="J167" i="10"/>
  <c r="J163" i="10"/>
  <c r="J159" i="10"/>
  <c r="J155" i="10"/>
  <c r="J151" i="10"/>
  <c r="J147" i="10"/>
  <c r="J143" i="10"/>
  <c r="J139" i="10"/>
  <c r="J135" i="10"/>
  <c r="J131" i="10"/>
  <c r="J127" i="10"/>
  <c r="J7" i="10"/>
  <c r="J39" i="10"/>
  <c r="J71" i="10"/>
  <c r="J103" i="10"/>
  <c r="J27" i="10"/>
  <c r="J59" i="10"/>
  <c r="J91" i="10"/>
  <c r="J123" i="10"/>
  <c r="J534" i="10"/>
  <c r="J15" i="10"/>
  <c r="J47" i="10"/>
  <c r="J79" i="10"/>
  <c r="J111" i="10"/>
  <c r="J502" i="10"/>
  <c r="J3" i="10"/>
  <c r="J35" i="10"/>
  <c r="J67" i="10"/>
  <c r="J99" i="10"/>
  <c r="J23" i="10"/>
  <c r="J55" i="10"/>
  <c r="J87" i="10"/>
  <c r="J119" i="10"/>
  <c r="J11" i="10"/>
  <c r="J43" i="10"/>
  <c r="J75" i="10"/>
  <c r="J107" i="10"/>
  <c r="J31" i="10"/>
  <c r="J63" i="10"/>
  <c r="J95" i="10"/>
  <c r="J19" i="10"/>
  <c r="J51" i="10"/>
  <c r="J83" i="10"/>
  <c r="J115" i="10"/>
  <c r="J124" i="10"/>
  <c r="I999" i="10"/>
  <c r="I991" i="10"/>
  <c r="I983" i="10"/>
  <c r="I975" i="10"/>
  <c r="I967" i="10"/>
  <c r="I959" i="10"/>
  <c r="I951" i="10"/>
  <c r="I943" i="10"/>
  <c r="I935" i="10"/>
  <c r="I927" i="10"/>
  <c r="I919" i="10"/>
  <c r="I911" i="10"/>
  <c r="I903" i="10"/>
  <c r="I895" i="10"/>
  <c r="I887" i="10"/>
  <c r="I879" i="10"/>
  <c r="I871" i="10"/>
  <c r="I863" i="10"/>
  <c r="I855" i="10"/>
  <c r="I847" i="10"/>
  <c r="I839" i="10"/>
  <c r="I831" i="10"/>
  <c r="I823" i="10"/>
  <c r="I815" i="10"/>
  <c r="I807" i="10"/>
  <c r="I799" i="10"/>
  <c r="I791" i="10"/>
  <c r="I783" i="10"/>
  <c r="I775" i="10"/>
  <c r="I767" i="10"/>
  <c r="I759" i="10"/>
  <c r="I751" i="10"/>
  <c r="I743" i="10"/>
  <c r="I735" i="10"/>
  <c r="I727" i="10"/>
  <c r="I719" i="10"/>
  <c r="I711" i="10"/>
  <c r="I703" i="10"/>
  <c r="I695" i="10"/>
  <c r="I687" i="10"/>
  <c r="I679" i="10"/>
  <c r="I671" i="10"/>
  <c r="I663" i="10"/>
  <c r="I655" i="10"/>
  <c r="I647" i="10"/>
  <c r="I639" i="10"/>
  <c r="I631" i="10"/>
  <c r="I623" i="10"/>
  <c r="I615" i="10"/>
  <c r="I607" i="10"/>
  <c r="I996" i="10"/>
  <c r="I988" i="10"/>
  <c r="I980" i="10"/>
  <c r="I972" i="10"/>
  <c r="I964" i="10"/>
  <c r="I956" i="10"/>
  <c r="I948" i="10"/>
  <c r="I940" i="10"/>
  <c r="I932" i="10"/>
  <c r="I924" i="10"/>
  <c r="I916" i="10"/>
  <c r="I908" i="10"/>
  <c r="I900" i="10"/>
  <c r="I892" i="10"/>
  <c r="I884" i="10"/>
  <c r="I876" i="10"/>
  <c r="I868" i="10"/>
  <c r="I860" i="10"/>
  <c r="I852" i="10"/>
  <c r="I844" i="10"/>
  <c r="I836" i="10"/>
  <c r="I828" i="10"/>
  <c r="I820" i="10"/>
  <c r="I812" i="10"/>
  <c r="I804" i="10"/>
  <c r="I796" i="10"/>
  <c r="I788" i="10"/>
  <c r="I780" i="10"/>
  <c r="I772" i="10"/>
  <c r="I764" i="10"/>
  <c r="I756" i="10"/>
  <c r="I748" i="10"/>
  <c r="I740" i="10"/>
  <c r="I732" i="10"/>
  <c r="I724" i="10"/>
  <c r="I716" i="10"/>
  <c r="I708" i="10"/>
  <c r="I700" i="10"/>
  <c r="I692" i="10"/>
  <c r="I684" i="10"/>
  <c r="I676" i="10"/>
  <c r="I668" i="10"/>
  <c r="I660" i="10"/>
  <c r="I652" i="10"/>
  <c r="I644" i="10"/>
  <c r="I636" i="10"/>
  <c r="I628" i="10"/>
  <c r="I620" i="10"/>
  <c r="I612" i="10"/>
  <c r="I604" i="10"/>
  <c r="I596" i="10"/>
  <c r="I588" i="10"/>
  <c r="I580" i="10"/>
  <c r="I572" i="10"/>
  <c r="I564" i="10"/>
  <c r="I556" i="10"/>
  <c r="I548" i="10"/>
  <c r="I540" i="10"/>
  <c r="I532" i="10"/>
  <c r="I524" i="10"/>
  <c r="I516" i="10"/>
  <c r="I508" i="10"/>
  <c r="I500" i="10"/>
  <c r="I492" i="10"/>
  <c r="I484" i="10"/>
  <c r="I476" i="10"/>
  <c r="I468" i="10"/>
  <c r="I460" i="10"/>
  <c r="I452" i="10"/>
  <c r="I444" i="10"/>
  <c r="I436" i="10"/>
  <c r="I428" i="10"/>
  <c r="I420" i="10"/>
  <c r="I412" i="10"/>
  <c r="I404" i="10"/>
  <c r="I396" i="10"/>
  <c r="I388" i="10"/>
  <c r="I380" i="10"/>
  <c r="I372" i="10"/>
  <c r="I364" i="10"/>
  <c r="I356" i="10"/>
  <c r="I348" i="10"/>
  <c r="I340" i="10"/>
  <c r="I1001" i="10"/>
  <c r="I993" i="10"/>
  <c r="I985" i="10"/>
  <c r="I977" i="10"/>
  <c r="I969" i="10"/>
  <c r="I961" i="10"/>
  <c r="I953" i="10"/>
  <c r="I945" i="10"/>
  <c r="I937" i="10"/>
  <c r="I929" i="10"/>
  <c r="I921" i="10"/>
  <c r="I913" i="10"/>
  <c r="I905" i="10"/>
  <c r="I897" i="10"/>
  <c r="I889" i="10"/>
  <c r="I881" i="10"/>
  <c r="I873" i="10"/>
  <c r="I865" i="10"/>
  <c r="I857" i="10"/>
  <c r="I849" i="10"/>
  <c r="I841" i="10"/>
  <c r="I833" i="10"/>
  <c r="I825" i="10"/>
  <c r="I817" i="10"/>
  <c r="I809" i="10"/>
  <c r="I801" i="10"/>
  <c r="I793" i="10"/>
  <c r="I785" i="10"/>
  <c r="I777" i="10"/>
  <c r="I769" i="10"/>
  <c r="I761" i="10"/>
  <c r="I753" i="10"/>
  <c r="I745" i="10"/>
  <c r="I737" i="10"/>
  <c r="I729" i="10"/>
  <c r="I721" i="10"/>
  <c r="I713" i="10"/>
  <c r="I705" i="10"/>
  <c r="I697" i="10"/>
  <c r="I689" i="10"/>
  <c r="I681" i="10"/>
  <c r="I673" i="10"/>
  <c r="I665" i="10"/>
  <c r="I657" i="10"/>
  <c r="I649" i="10"/>
  <c r="I641" i="10"/>
  <c r="I633" i="10"/>
  <c r="I625" i="10"/>
  <c r="I617" i="10"/>
  <c r="I609" i="10"/>
  <c r="I601" i="10"/>
  <c r="I593" i="10"/>
  <c r="I585" i="10"/>
  <c r="I577" i="10"/>
  <c r="I569" i="10"/>
  <c r="I561" i="10"/>
  <c r="I553" i="10"/>
  <c r="I545" i="10"/>
  <c r="I537" i="10"/>
  <c r="I529" i="10"/>
  <c r="I521" i="10"/>
  <c r="I513" i="10"/>
  <c r="I505" i="10"/>
  <c r="I497" i="10"/>
  <c r="I489" i="10"/>
  <c r="I481" i="10"/>
  <c r="I473" i="10"/>
  <c r="I465" i="10"/>
  <c r="I457" i="10"/>
  <c r="I449" i="10"/>
  <c r="I441" i="10"/>
  <c r="I433" i="10"/>
  <c r="I425" i="10"/>
  <c r="I417" i="10"/>
  <c r="I409" i="10"/>
  <c r="I401" i="10"/>
  <c r="I393" i="10"/>
  <c r="I385" i="10"/>
  <c r="I377" i="10"/>
  <c r="I369" i="10"/>
  <c r="I361" i="10"/>
  <c r="I353" i="10"/>
  <c r="I345" i="10"/>
  <c r="I126" i="10"/>
  <c r="I998" i="10"/>
  <c r="I990" i="10"/>
  <c r="I982" i="10"/>
  <c r="I974" i="10"/>
  <c r="I966" i="10"/>
  <c r="I958" i="10"/>
  <c r="I950" i="10"/>
  <c r="I942" i="10"/>
  <c r="I934" i="10"/>
  <c r="I926" i="10"/>
  <c r="I918" i="10"/>
  <c r="I910" i="10"/>
  <c r="I902" i="10"/>
  <c r="I894" i="10"/>
  <c r="I886" i="10"/>
  <c r="I878" i="10"/>
  <c r="I870" i="10"/>
  <c r="I862" i="10"/>
  <c r="I854" i="10"/>
  <c r="I846" i="10"/>
  <c r="I838" i="10"/>
  <c r="I830" i="10"/>
  <c r="I822" i="10"/>
  <c r="I814" i="10"/>
  <c r="I806" i="10"/>
  <c r="I798" i="10"/>
  <c r="I790" i="10"/>
  <c r="I782" i="10"/>
  <c r="I774" i="10"/>
  <c r="I766" i="10"/>
  <c r="I758" i="10"/>
  <c r="I750" i="10"/>
  <c r="I742" i="10"/>
  <c r="I734" i="10"/>
  <c r="I726" i="10"/>
  <c r="I718" i="10"/>
  <c r="I710" i="10"/>
  <c r="I702" i="10"/>
  <c r="I694" i="10"/>
  <c r="I686" i="10"/>
  <c r="I678" i="10"/>
  <c r="I670" i="10"/>
  <c r="I662" i="10"/>
  <c r="I654" i="10"/>
  <c r="I646" i="10"/>
  <c r="I638" i="10"/>
  <c r="I630" i="10"/>
  <c r="I622" i="10"/>
  <c r="I614" i="10"/>
  <c r="I606" i="10"/>
  <c r="I598" i="10"/>
  <c r="I590" i="10"/>
  <c r="I582" i="10"/>
  <c r="I574" i="10"/>
  <c r="I566" i="10"/>
  <c r="I558" i="10"/>
  <c r="I550" i="10"/>
  <c r="I542" i="10"/>
  <c r="I534" i="10"/>
  <c r="I526" i="10"/>
  <c r="I518" i="10"/>
  <c r="I510" i="10"/>
  <c r="I502" i="10"/>
  <c r="I494" i="10"/>
  <c r="I486" i="10"/>
  <c r="I478" i="10"/>
  <c r="I470" i="10"/>
  <c r="I462" i="10"/>
  <c r="I454" i="10"/>
  <c r="I446" i="10"/>
  <c r="I438" i="10"/>
  <c r="I430" i="10"/>
  <c r="I422" i="10"/>
  <c r="I414" i="10"/>
  <c r="I406" i="10"/>
  <c r="I398" i="10"/>
  <c r="I390" i="10"/>
  <c r="I382" i="10"/>
  <c r="I374" i="10"/>
  <c r="I366" i="10"/>
  <c r="I358" i="10"/>
  <c r="I350" i="10"/>
  <c r="I342" i="10"/>
  <c r="I995" i="10"/>
  <c r="I987" i="10"/>
  <c r="I979" i="10"/>
  <c r="I971" i="10"/>
  <c r="I963" i="10"/>
  <c r="I955" i="10"/>
  <c r="I947" i="10"/>
  <c r="I939" i="10"/>
  <c r="I931" i="10"/>
  <c r="I923" i="10"/>
  <c r="I915" i="10"/>
  <c r="I907" i="10"/>
  <c r="I899" i="10"/>
  <c r="I891" i="10"/>
  <c r="I883" i="10"/>
  <c r="I875" i="10"/>
  <c r="I867" i="10"/>
  <c r="I859" i="10"/>
  <c r="I851" i="10"/>
  <c r="I843" i="10"/>
  <c r="I835" i="10"/>
  <c r="I827" i="10"/>
  <c r="I819" i="10"/>
  <c r="I811" i="10"/>
  <c r="I803" i="10"/>
  <c r="I795" i="10"/>
  <c r="I787" i="10"/>
  <c r="I779" i="10"/>
  <c r="I771" i="10"/>
  <c r="I763" i="10"/>
  <c r="I755" i="10"/>
  <c r="I747" i="10"/>
  <c r="I739" i="10"/>
  <c r="I731" i="10"/>
  <c r="I723" i="10"/>
  <c r="I715" i="10"/>
  <c r="I707" i="10"/>
  <c r="I699" i="10"/>
  <c r="I691" i="10"/>
  <c r="I683" i="10"/>
  <c r="I675" i="10"/>
  <c r="I667" i="10"/>
  <c r="I659" i="10"/>
  <c r="I651" i="10"/>
  <c r="I643" i="10"/>
  <c r="I635" i="10"/>
  <c r="I627" i="10"/>
  <c r="I619" i="10"/>
  <c r="I611" i="10"/>
  <c r="I603" i="10"/>
  <c r="I595" i="10"/>
  <c r="I587" i="10"/>
  <c r="I579" i="10"/>
  <c r="I571" i="10"/>
  <c r="I563" i="10"/>
  <c r="I555" i="10"/>
  <c r="I547" i="10"/>
  <c r="I539" i="10"/>
  <c r="I531" i="10"/>
  <c r="I523" i="10"/>
  <c r="I515" i="10"/>
  <c r="I507" i="10"/>
  <c r="I499" i="10"/>
  <c r="I491" i="10"/>
  <c r="I483" i="10"/>
  <c r="I475" i="10"/>
  <c r="I467" i="10"/>
  <c r="I459" i="10"/>
  <c r="I451" i="10"/>
  <c r="I443" i="10"/>
  <c r="I435" i="10"/>
  <c r="I427" i="10"/>
  <c r="I419" i="10"/>
  <c r="I411" i="10"/>
  <c r="I403" i="10"/>
  <c r="I395" i="10"/>
  <c r="I387" i="10"/>
  <c r="I379" i="10"/>
  <c r="I371" i="10"/>
  <c r="I363" i="10"/>
  <c r="I355" i="10"/>
  <c r="I347" i="10"/>
  <c r="I339" i="10"/>
  <c r="I1000" i="10"/>
  <c r="I992" i="10"/>
  <c r="I984" i="10"/>
  <c r="I976" i="10"/>
  <c r="I968" i="10"/>
  <c r="I960" i="10"/>
  <c r="I952" i="10"/>
  <c r="I944" i="10"/>
  <c r="I936" i="10"/>
  <c r="I928" i="10"/>
  <c r="I920" i="10"/>
  <c r="I912" i="10"/>
  <c r="I904" i="10"/>
  <c r="I896" i="10"/>
  <c r="I888" i="10"/>
  <c r="I880" i="10"/>
  <c r="I872" i="10"/>
  <c r="I864" i="10"/>
  <c r="I856" i="10"/>
  <c r="I848" i="10"/>
  <c r="I840" i="10"/>
  <c r="I832" i="10"/>
  <c r="I824" i="10"/>
  <c r="I816" i="10"/>
  <c r="I808" i="10"/>
  <c r="I800" i="10"/>
  <c r="I792" i="10"/>
  <c r="I784" i="10"/>
  <c r="I776" i="10"/>
  <c r="I768" i="10"/>
  <c r="I760" i="10"/>
  <c r="I752" i="10"/>
  <c r="I744" i="10"/>
  <c r="I736" i="10"/>
  <c r="I728" i="10"/>
  <c r="I720" i="10"/>
  <c r="I712" i="10"/>
  <c r="I704" i="10"/>
  <c r="I696" i="10"/>
  <c r="I688" i="10"/>
  <c r="I680" i="10"/>
  <c r="I672" i="10"/>
  <c r="I664" i="10"/>
  <c r="I656" i="10"/>
  <c r="I648" i="10"/>
  <c r="I640" i="10"/>
  <c r="I632" i="10"/>
  <c r="I624" i="10"/>
  <c r="I616" i="10"/>
  <c r="I608" i="10"/>
  <c r="I600" i="10"/>
  <c r="I592" i="10"/>
  <c r="I584" i="10"/>
  <c r="I576" i="10"/>
  <c r="I568" i="10"/>
  <c r="I560" i="10"/>
  <c r="I552" i="10"/>
  <c r="I544" i="10"/>
  <c r="I536" i="10"/>
  <c r="I528" i="10"/>
  <c r="I520" i="10"/>
  <c r="I512" i="10"/>
  <c r="I504" i="10"/>
  <c r="I496" i="10"/>
  <c r="I488" i="10"/>
  <c r="I480" i="10"/>
  <c r="I472" i="10"/>
  <c r="I464" i="10"/>
  <c r="I456" i="10"/>
  <c r="I448" i="10"/>
  <c r="I440" i="10"/>
  <c r="I432" i="10"/>
  <c r="I424" i="10"/>
  <c r="I416" i="10"/>
  <c r="I408" i="10"/>
  <c r="I400" i="10"/>
  <c r="I392" i="10"/>
  <c r="I384" i="10"/>
  <c r="I376" i="10"/>
  <c r="I368" i="10"/>
  <c r="I360" i="10"/>
  <c r="I352" i="10"/>
  <c r="I344" i="10"/>
  <c r="I125" i="10"/>
  <c r="I997" i="10"/>
  <c r="I989" i="10"/>
  <c r="I981" i="10"/>
  <c r="I973" i="10"/>
  <c r="I965" i="10"/>
  <c r="I957" i="10"/>
  <c r="I949" i="10"/>
  <c r="I941" i="10"/>
  <c r="I933" i="10"/>
  <c r="I925" i="10"/>
  <c r="I917" i="10"/>
  <c r="I909" i="10"/>
  <c r="I901" i="10"/>
  <c r="I893" i="10"/>
  <c r="I885" i="10"/>
  <c r="I877" i="10"/>
  <c r="I869" i="10"/>
  <c r="I861" i="10"/>
  <c r="I853" i="10"/>
  <c r="I845" i="10"/>
  <c r="I837" i="10"/>
  <c r="I829" i="10"/>
  <c r="I821" i="10"/>
  <c r="I813" i="10"/>
  <c r="I805" i="10"/>
  <c r="I797" i="10"/>
  <c r="I789" i="10"/>
  <c r="I781" i="10"/>
  <c r="I773" i="10"/>
  <c r="I765" i="10"/>
  <c r="I757" i="10"/>
  <c r="I749" i="10"/>
  <c r="I741" i="10"/>
  <c r="I733" i="10"/>
  <c r="I725" i="10"/>
  <c r="I717" i="10"/>
  <c r="I709" i="10"/>
  <c r="I701" i="10"/>
  <c r="I693" i="10"/>
  <c r="I685" i="10"/>
  <c r="I677" i="10"/>
  <c r="I669" i="10"/>
  <c r="I661" i="10"/>
  <c r="I653" i="10"/>
  <c r="I645" i="10"/>
  <c r="I637" i="10"/>
  <c r="I629" i="10"/>
  <c r="I621" i="10"/>
  <c r="I613" i="10"/>
  <c r="I605" i="10"/>
  <c r="I597" i="10"/>
  <c r="I589" i="10"/>
  <c r="I581" i="10"/>
  <c r="I573" i="10"/>
  <c r="I565" i="10"/>
  <c r="I557" i="10"/>
  <c r="I549" i="10"/>
  <c r="I541" i="10"/>
  <c r="I533" i="10"/>
  <c r="I525" i="10"/>
  <c r="I517" i="10"/>
  <c r="I509" i="10"/>
  <c r="I501" i="10"/>
  <c r="I493" i="10"/>
  <c r="I485" i="10"/>
  <c r="I477" i="10"/>
  <c r="I469" i="10"/>
  <c r="I461" i="10"/>
  <c r="I453" i="10"/>
  <c r="I445" i="10"/>
  <c r="I437" i="10"/>
  <c r="I429" i="10"/>
  <c r="I421" i="10"/>
  <c r="I413" i="10"/>
  <c r="I405" i="10"/>
  <c r="I397" i="10"/>
  <c r="I389" i="10"/>
  <c r="I381" i="10"/>
  <c r="I373" i="10"/>
  <c r="I365" i="10"/>
  <c r="I357" i="10"/>
  <c r="I349" i="10"/>
  <c r="I341" i="10"/>
  <c r="I970" i="10"/>
  <c r="I906" i="10"/>
  <c r="I842" i="10"/>
  <c r="I778" i="10"/>
  <c r="I714" i="10"/>
  <c r="I650" i="10"/>
  <c r="I594" i="10"/>
  <c r="I562" i="10"/>
  <c r="I530" i="10"/>
  <c r="I498" i="10"/>
  <c r="I466" i="10"/>
  <c r="I434" i="10"/>
  <c r="I402" i="10"/>
  <c r="I370" i="10"/>
  <c r="I338" i="10"/>
  <c r="I330" i="10"/>
  <c r="I322" i="10"/>
  <c r="I314" i="10"/>
  <c r="I306" i="10"/>
  <c r="I298" i="10"/>
  <c r="I290" i="10"/>
  <c r="I282" i="10"/>
  <c r="I274" i="10"/>
  <c r="I266" i="10"/>
  <c r="I258" i="10"/>
  <c r="I250" i="10"/>
  <c r="I242" i="10"/>
  <c r="I234" i="10"/>
  <c r="I226" i="10"/>
  <c r="I218" i="10"/>
  <c r="I210" i="10"/>
  <c r="I202" i="10"/>
  <c r="I194" i="10"/>
  <c r="I186" i="10"/>
  <c r="I178" i="10"/>
  <c r="I170" i="10"/>
  <c r="I162" i="10"/>
  <c r="I154" i="10"/>
  <c r="I146" i="10"/>
  <c r="I138" i="10"/>
  <c r="I130" i="10"/>
  <c r="I5" i="10"/>
  <c r="I13" i="10"/>
  <c r="I21" i="10"/>
  <c r="I29" i="10"/>
  <c r="I37" i="10"/>
  <c r="I45" i="10"/>
  <c r="I53" i="10"/>
  <c r="I61" i="10"/>
  <c r="I69" i="10"/>
  <c r="I77" i="10"/>
  <c r="I85" i="10"/>
  <c r="I93" i="10"/>
  <c r="I101" i="10"/>
  <c r="I109" i="10"/>
  <c r="I117" i="10"/>
  <c r="I722" i="10"/>
  <c r="I495" i="10"/>
  <c r="I333" i="10"/>
  <c r="I253" i="10"/>
  <c r="I213" i="10"/>
  <c r="I197" i="10"/>
  <c r="I34" i="10"/>
  <c r="I58" i="10"/>
  <c r="I82" i="10"/>
  <c r="I962" i="10"/>
  <c r="I898" i="10"/>
  <c r="I834" i="10"/>
  <c r="I770" i="10"/>
  <c r="I706" i="10"/>
  <c r="I642" i="10"/>
  <c r="I583" i="10"/>
  <c r="I551" i="10"/>
  <c r="I519" i="10"/>
  <c r="I487" i="10"/>
  <c r="I455" i="10"/>
  <c r="I423" i="10"/>
  <c r="I391" i="10"/>
  <c r="I359" i="10"/>
  <c r="I335" i="10"/>
  <c r="I327" i="10"/>
  <c r="I319" i="10"/>
  <c r="I311" i="10"/>
  <c r="I303" i="10"/>
  <c r="I295" i="10"/>
  <c r="I287" i="10"/>
  <c r="I279" i="10"/>
  <c r="I271" i="10"/>
  <c r="I263" i="10"/>
  <c r="I255" i="10"/>
  <c r="I247" i="10"/>
  <c r="I239" i="10"/>
  <c r="I231" i="10"/>
  <c r="I223" i="10"/>
  <c r="I215" i="10"/>
  <c r="I207" i="10"/>
  <c r="I199" i="10"/>
  <c r="I191" i="10"/>
  <c r="I183" i="10"/>
  <c r="I175" i="10"/>
  <c r="I167" i="10"/>
  <c r="I159" i="10"/>
  <c r="I151" i="10"/>
  <c r="I143" i="10"/>
  <c r="I135" i="10"/>
  <c r="I127" i="10"/>
  <c r="I8" i="10"/>
  <c r="I16" i="10"/>
  <c r="I24" i="10"/>
  <c r="I32" i="10"/>
  <c r="I40" i="10"/>
  <c r="I48" i="10"/>
  <c r="I56" i="10"/>
  <c r="I64" i="10"/>
  <c r="I72" i="10"/>
  <c r="I80" i="10"/>
  <c r="I88" i="10"/>
  <c r="I96" i="10"/>
  <c r="I104" i="10"/>
  <c r="I112" i="10"/>
  <c r="I120" i="10"/>
  <c r="I914" i="10"/>
  <c r="I527" i="10"/>
  <c r="I463" i="10"/>
  <c r="I301" i="10"/>
  <c r="I237" i="10"/>
  <c r="I205" i="10"/>
  <c r="I181" i="10"/>
  <c r="I10" i="10"/>
  <c r="I50" i="10"/>
  <c r="I114" i="10"/>
  <c r="I954" i="10"/>
  <c r="I890" i="10"/>
  <c r="I826" i="10"/>
  <c r="I762" i="10"/>
  <c r="I698" i="10"/>
  <c r="I634" i="10"/>
  <c r="I586" i="10"/>
  <c r="I554" i="10"/>
  <c r="I522" i="10"/>
  <c r="I490" i="10"/>
  <c r="I458" i="10"/>
  <c r="I426" i="10"/>
  <c r="I394" i="10"/>
  <c r="I362" i="10"/>
  <c r="I332" i="10"/>
  <c r="I324" i="10"/>
  <c r="I316" i="10"/>
  <c r="I308" i="10"/>
  <c r="I300" i="10"/>
  <c r="I292" i="10"/>
  <c r="I284" i="10"/>
  <c r="I276" i="10"/>
  <c r="I268" i="10"/>
  <c r="I260" i="10"/>
  <c r="I252" i="10"/>
  <c r="I244" i="10"/>
  <c r="I236" i="10"/>
  <c r="I228" i="10"/>
  <c r="I220" i="10"/>
  <c r="I212" i="10"/>
  <c r="I204" i="10"/>
  <c r="I196" i="10"/>
  <c r="I188" i="10"/>
  <c r="I180" i="10"/>
  <c r="I172" i="10"/>
  <c r="I164" i="10"/>
  <c r="I156" i="10"/>
  <c r="I148" i="10"/>
  <c r="I140" i="10"/>
  <c r="I132" i="10"/>
  <c r="I3" i="10"/>
  <c r="I11" i="10"/>
  <c r="I19" i="10"/>
  <c r="I27" i="10"/>
  <c r="I35" i="10"/>
  <c r="I43" i="10"/>
  <c r="I51" i="10"/>
  <c r="I59" i="10"/>
  <c r="I67" i="10"/>
  <c r="I75" i="10"/>
  <c r="I83" i="10"/>
  <c r="I91" i="10"/>
  <c r="I99" i="10"/>
  <c r="I107" i="10"/>
  <c r="I115" i="10"/>
  <c r="I123" i="10"/>
  <c r="I850" i="10"/>
  <c r="I367" i="10"/>
  <c r="I325" i="10"/>
  <c r="I245" i="10"/>
  <c r="I189" i="10"/>
  <c r="I157" i="10"/>
  <c r="I42" i="10"/>
  <c r="I98" i="10"/>
  <c r="I946" i="10"/>
  <c r="I882" i="10"/>
  <c r="I818" i="10"/>
  <c r="I754" i="10"/>
  <c r="I690" i="10"/>
  <c r="I626" i="10"/>
  <c r="I575" i="10"/>
  <c r="I543" i="10"/>
  <c r="I511" i="10"/>
  <c r="I479" i="10"/>
  <c r="I447" i="10"/>
  <c r="I415" i="10"/>
  <c r="I383" i="10"/>
  <c r="I351" i="10"/>
  <c r="I337" i="10"/>
  <c r="I329" i="10"/>
  <c r="I321" i="10"/>
  <c r="I313" i="10"/>
  <c r="I305" i="10"/>
  <c r="I297" i="10"/>
  <c r="I289" i="10"/>
  <c r="I281" i="10"/>
  <c r="I273" i="10"/>
  <c r="I265" i="10"/>
  <c r="I257" i="10"/>
  <c r="I249" i="10"/>
  <c r="I241" i="10"/>
  <c r="I233" i="10"/>
  <c r="I225" i="10"/>
  <c r="I217" i="10"/>
  <c r="I209" i="10"/>
  <c r="I201" i="10"/>
  <c r="I193" i="10"/>
  <c r="I185" i="10"/>
  <c r="I177" i="10"/>
  <c r="I169" i="10"/>
  <c r="I161" i="10"/>
  <c r="I153" i="10"/>
  <c r="I145" i="10"/>
  <c r="I137" i="10"/>
  <c r="I129" i="10"/>
  <c r="I6" i="10"/>
  <c r="I14" i="10"/>
  <c r="I22" i="10"/>
  <c r="I30" i="10"/>
  <c r="I38" i="10"/>
  <c r="I46" i="10"/>
  <c r="I54" i="10"/>
  <c r="I62" i="10"/>
  <c r="I70" i="10"/>
  <c r="I78" i="10"/>
  <c r="I86" i="10"/>
  <c r="I94" i="10"/>
  <c r="I102" i="10"/>
  <c r="I110" i="10"/>
  <c r="I118" i="10"/>
  <c r="I978" i="10"/>
  <c r="I559" i="10"/>
  <c r="I309" i="10"/>
  <c r="I285" i="10"/>
  <c r="I261" i="10"/>
  <c r="I229" i="10"/>
  <c r="I165" i="10"/>
  <c r="I141" i="10"/>
  <c r="I66" i="10"/>
  <c r="I90" i="10"/>
  <c r="I938" i="10"/>
  <c r="I874" i="10"/>
  <c r="I810" i="10"/>
  <c r="I746" i="10"/>
  <c r="I682" i="10"/>
  <c r="I618" i="10"/>
  <c r="I578" i="10"/>
  <c r="I546" i="10"/>
  <c r="I514" i="10"/>
  <c r="I482" i="10"/>
  <c r="I450" i="10"/>
  <c r="I418" i="10"/>
  <c r="I386" i="10"/>
  <c r="I354" i="10"/>
  <c r="I334" i="10"/>
  <c r="I326" i="10"/>
  <c r="I318" i="10"/>
  <c r="I310" i="10"/>
  <c r="I302" i="10"/>
  <c r="I294" i="10"/>
  <c r="I286" i="10"/>
  <c r="I278" i="10"/>
  <c r="I270" i="10"/>
  <c r="I262" i="10"/>
  <c r="I254" i="10"/>
  <c r="I246" i="10"/>
  <c r="I238" i="10"/>
  <c r="I230" i="10"/>
  <c r="I222" i="10"/>
  <c r="I214" i="10"/>
  <c r="I206" i="10"/>
  <c r="I198" i="10"/>
  <c r="I190" i="10"/>
  <c r="I182" i="10"/>
  <c r="I174" i="10"/>
  <c r="I166" i="10"/>
  <c r="I158" i="10"/>
  <c r="I150" i="10"/>
  <c r="I142" i="10"/>
  <c r="I134" i="10"/>
  <c r="I9" i="10"/>
  <c r="I17" i="10"/>
  <c r="I25" i="10"/>
  <c r="I33" i="10"/>
  <c r="I41" i="10"/>
  <c r="I49" i="10"/>
  <c r="I57" i="10"/>
  <c r="I65" i="10"/>
  <c r="I73" i="10"/>
  <c r="I81" i="10"/>
  <c r="I89" i="10"/>
  <c r="I97" i="10"/>
  <c r="I105" i="10"/>
  <c r="I113" i="10"/>
  <c r="I121" i="10"/>
  <c r="I786" i="10"/>
  <c r="I658" i="10"/>
  <c r="I431" i="10"/>
  <c r="I317" i="10"/>
  <c r="I277" i="10"/>
  <c r="I221" i="10"/>
  <c r="I173" i="10"/>
  <c r="I149" i="10"/>
  <c r="I26" i="10"/>
  <c r="I106" i="10"/>
  <c r="I994" i="10"/>
  <c r="I930" i="10"/>
  <c r="I866" i="10"/>
  <c r="I802" i="10"/>
  <c r="I738" i="10"/>
  <c r="I674" i="10"/>
  <c r="I610" i="10"/>
  <c r="I599" i="10"/>
  <c r="I567" i="10"/>
  <c r="I535" i="10"/>
  <c r="I503" i="10"/>
  <c r="I471" i="10"/>
  <c r="I439" i="10"/>
  <c r="I407" i="10"/>
  <c r="I375" i="10"/>
  <c r="I343" i="10"/>
  <c r="I331" i="10"/>
  <c r="I323" i="10"/>
  <c r="I315" i="10"/>
  <c r="I307" i="10"/>
  <c r="I299" i="10"/>
  <c r="I291" i="10"/>
  <c r="I283" i="10"/>
  <c r="I275" i="10"/>
  <c r="I267" i="10"/>
  <c r="I259" i="10"/>
  <c r="I251" i="10"/>
  <c r="I243" i="10"/>
  <c r="I235" i="10"/>
  <c r="I227" i="10"/>
  <c r="I219" i="10"/>
  <c r="I211" i="10"/>
  <c r="I203" i="10"/>
  <c r="I195" i="10"/>
  <c r="I187" i="10"/>
  <c r="I179" i="10"/>
  <c r="I171" i="10"/>
  <c r="I163" i="10"/>
  <c r="I155" i="10"/>
  <c r="I147" i="10"/>
  <c r="I139" i="10"/>
  <c r="I131" i="10"/>
  <c r="I4" i="10"/>
  <c r="I12" i="10"/>
  <c r="I20" i="10"/>
  <c r="I28" i="10"/>
  <c r="I36" i="10"/>
  <c r="I44" i="10"/>
  <c r="I52" i="10"/>
  <c r="I60" i="10"/>
  <c r="I68" i="10"/>
  <c r="I76" i="10"/>
  <c r="I84" i="10"/>
  <c r="I92" i="10"/>
  <c r="I100" i="10"/>
  <c r="I108" i="10"/>
  <c r="I116" i="10"/>
  <c r="I986" i="10"/>
  <c r="I922" i="10"/>
  <c r="I858" i="10"/>
  <c r="I794" i="10"/>
  <c r="I730" i="10"/>
  <c r="I666" i="10"/>
  <c r="I602" i="10"/>
  <c r="I570" i="10"/>
  <c r="I538" i="10"/>
  <c r="I506" i="10"/>
  <c r="I474" i="10"/>
  <c r="I442" i="10"/>
  <c r="I410" i="10"/>
  <c r="I378" i="10"/>
  <c r="I346" i="10"/>
  <c r="I336" i="10"/>
  <c r="I328" i="10"/>
  <c r="I320" i="10"/>
  <c r="I312" i="10"/>
  <c r="I304" i="10"/>
  <c r="I296" i="10"/>
  <c r="I288" i="10"/>
  <c r="I280" i="10"/>
  <c r="I272" i="10"/>
  <c r="I264" i="10"/>
  <c r="I256" i="10"/>
  <c r="I248" i="10"/>
  <c r="I240" i="10"/>
  <c r="I232" i="10"/>
  <c r="I224" i="10"/>
  <c r="I216" i="10"/>
  <c r="I208" i="10"/>
  <c r="I200" i="10"/>
  <c r="I192" i="10"/>
  <c r="I184" i="10"/>
  <c r="I176" i="10"/>
  <c r="I168" i="10"/>
  <c r="I160" i="10"/>
  <c r="I152" i="10"/>
  <c r="I144" i="10"/>
  <c r="I136" i="10"/>
  <c r="I128" i="10"/>
  <c r="I7" i="10"/>
  <c r="I15" i="10"/>
  <c r="I23" i="10"/>
  <c r="I31" i="10"/>
  <c r="I39" i="10"/>
  <c r="I47" i="10"/>
  <c r="I55" i="10"/>
  <c r="I63" i="10"/>
  <c r="I71" i="10"/>
  <c r="I79" i="10"/>
  <c r="I87" i="10"/>
  <c r="I95" i="10"/>
  <c r="I103" i="10"/>
  <c r="I111" i="10"/>
  <c r="I119" i="10"/>
  <c r="I591" i="10"/>
  <c r="I399" i="10"/>
  <c r="I293" i="10"/>
  <c r="I269" i="10"/>
  <c r="I133" i="10"/>
  <c r="I18" i="10"/>
  <c r="I74" i="10"/>
  <c r="I122" i="10"/>
  <c r="I124" i="10"/>
  <c r="H125" i="10"/>
  <c r="H1001" i="10"/>
  <c r="H999" i="10"/>
  <c r="H997" i="10"/>
  <c r="H995" i="10"/>
  <c r="H993" i="10"/>
  <c r="H991" i="10"/>
  <c r="H989" i="10"/>
  <c r="H987" i="10"/>
  <c r="H985" i="10"/>
  <c r="H983" i="10"/>
  <c r="H981" i="10"/>
  <c r="H979" i="10"/>
  <c r="H977" i="10"/>
  <c r="H975" i="10"/>
  <c r="H973" i="10"/>
  <c r="H971" i="10"/>
  <c r="H969" i="10"/>
  <c r="H967" i="10"/>
  <c r="H965" i="10"/>
  <c r="H963" i="10"/>
  <c r="H961" i="10"/>
  <c r="H959" i="10"/>
  <c r="H957" i="10"/>
  <c r="H955" i="10"/>
  <c r="H953" i="10"/>
  <c r="H951" i="10"/>
  <c r="H949" i="10"/>
  <c r="H947" i="10"/>
  <c r="H945" i="10"/>
  <c r="H943" i="10"/>
  <c r="H941" i="10"/>
  <c r="H939" i="10"/>
  <c r="H937" i="10"/>
  <c r="H935" i="10"/>
  <c r="H933" i="10"/>
  <c r="H931" i="10"/>
  <c r="H929" i="10"/>
  <c r="H927" i="10"/>
  <c r="H925" i="10"/>
  <c r="H923" i="10"/>
  <c r="H921" i="10"/>
  <c r="H919" i="10"/>
  <c r="H917" i="10"/>
  <c r="H915" i="10"/>
  <c r="H913" i="10"/>
  <c r="H911" i="10"/>
  <c r="H909" i="10"/>
  <c r="H907" i="10"/>
  <c r="H905" i="10"/>
  <c r="H903" i="10"/>
  <c r="H901" i="10"/>
  <c r="H899" i="10"/>
  <c r="H897" i="10"/>
  <c r="H895" i="10"/>
  <c r="H893" i="10"/>
  <c r="H891" i="10"/>
  <c r="H889" i="10"/>
  <c r="H887" i="10"/>
  <c r="H885" i="10"/>
  <c r="H883" i="10"/>
  <c r="H881" i="10"/>
  <c r="H879" i="10"/>
  <c r="H877" i="10"/>
  <c r="H875" i="10"/>
  <c r="H873" i="10"/>
  <c r="H871" i="10"/>
  <c r="H869" i="10"/>
  <c r="H867" i="10"/>
  <c r="H865" i="10"/>
  <c r="H863" i="10"/>
  <c r="H861" i="10"/>
  <c r="H859" i="10"/>
  <c r="H857" i="10"/>
  <c r="H855" i="10"/>
  <c r="H853" i="10"/>
  <c r="H851" i="10"/>
  <c r="H849" i="10"/>
  <c r="H847" i="10"/>
  <c r="H845" i="10"/>
  <c r="H126" i="10"/>
  <c r="H1000" i="10"/>
  <c r="H998" i="10"/>
  <c r="H996" i="10"/>
  <c r="H994" i="10"/>
  <c r="H992" i="10"/>
  <c r="H990" i="10"/>
  <c r="H988" i="10"/>
  <c r="H986" i="10"/>
  <c r="H984" i="10"/>
  <c r="H982" i="10"/>
  <c r="H980" i="10"/>
  <c r="H978" i="10"/>
  <c r="H976" i="10"/>
  <c r="H974" i="10"/>
  <c r="H972" i="10"/>
  <c r="H970" i="10"/>
  <c r="H968" i="10"/>
  <c r="H966" i="10"/>
  <c r="H964" i="10"/>
  <c r="H962" i="10"/>
  <c r="H960" i="10"/>
  <c r="H958" i="10"/>
  <c r="H956" i="10"/>
  <c r="H954" i="10"/>
  <c r="H952" i="10"/>
  <c r="H950" i="10"/>
  <c r="H948" i="10"/>
  <c r="H946" i="10"/>
  <c r="H944" i="10"/>
  <c r="H942" i="10"/>
  <c r="H940" i="10"/>
  <c r="H938" i="10"/>
  <c r="H936" i="10"/>
  <c r="H934" i="10"/>
  <c r="H932" i="10"/>
  <c r="H930" i="10"/>
  <c r="H928" i="10"/>
  <c r="H926" i="10"/>
  <c r="H924" i="10"/>
  <c r="H922" i="10"/>
  <c r="H920" i="10"/>
  <c r="H918" i="10"/>
  <c r="H916" i="10"/>
  <c r="H914" i="10"/>
  <c r="H912" i="10"/>
  <c r="H910" i="10"/>
  <c r="H908" i="10"/>
  <c r="H906" i="10"/>
  <c r="H904" i="10"/>
  <c r="H902" i="10"/>
  <c r="H900" i="10"/>
  <c r="H898" i="10"/>
  <c r="H896" i="10"/>
  <c r="H894" i="10"/>
  <c r="H892" i="10"/>
  <c r="H890" i="10"/>
  <c r="H888" i="10"/>
  <c r="H886" i="10"/>
  <c r="H884" i="10"/>
  <c r="H882" i="10"/>
  <c r="H880" i="10"/>
  <c r="H878" i="10"/>
  <c r="H876" i="10"/>
  <c r="H874" i="10"/>
  <c r="H872" i="10"/>
  <c r="H870" i="10"/>
  <c r="H868" i="10"/>
  <c r="H866" i="10"/>
  <c r="H864" i="10"/>
  <c r="H862" i="10"/>
  <c r="H860" i="10"/>
  <c r="H858" i="10"/>
  <c r="H856" i="10"/>
  <c r="H854" i="10"/>
  <c r="H852" i="10"/>
  <c r="H850" i="10"/>
  <c r="H848" i="10"/>
  <c r="H846" i="10"/>
  <c r="H844" i="10"/>
  <c r="H842" i="10"/>
  <c r="H840" i="10"/>
  <c r="H838" i="10"/>
  <c r="H836" i="10"/>
  <c r="H834" i="10"/>
  <c r="H832" i="10"/>
  <c r="H830" i="10"/>
  <c r="H828" i="10"/>
  <c r="H826" i="10"/>
  <c r="H824" i="10"/>
  <c r="H822" i="10"/>
  <c r="H820" i="10"/>
  <c r="H818" i="10"/>
  <c r="H816" i="10"/>
  <c r="H814" i="10"/>
  <c r="H812" i="10"/>
  <c r="H810" i="10"/>
  <c r="H808" i="10"/>
  <c r="H806" i="10"/>
  <c r="H804" i="10"/>
  <c r="H802" i="10"/>
  <c r="H800" i="10"/>
  <c r="H798" i="10"/>
  <c r="H796" i="10"/>
  <c r="H794" i="10"/>
  <c r="H792" i="10"/>
  <c r="H790" i="10"/>
  <c r="H788" i="10"/>
  <c r="H786" i="10"/>
  <c r="H784" i="10"/>
  <c r="H782" i="10"/>
  <c r="H780" i="10"/>
  <c r="H778" i="10"/>
  <c r="H776" i="10"/>
  <c r="H774" i="10"/>
  <c r="H772" i="10"/>
  <c r="H770" i="10"/>
  <c r="H768" i="10"/>
  <c r="H766" i="10"/>
  <c r="H764" i="10"/>
  <c r="H762" i="10"/>
  <c r="H760" i="10"/>
  <c r="H758" i="10"/>
  <c r="H756" i="10"/>
  <c r="H754" i="10"/>
  <c r="H752" i="10"/>
  <c r="H750" i="10"/>
  <c r="H748" i="10"/>
  <c r="H746" i="10"/>
  <c r="H744" i="10"/>
  <c r="H742" i="10"/>
  <c r="H740" i="10"/>
  <c r="H738" i="10"/>
  <c r="H736" i="10"/>
  <c r="H734" i="10"/>
  <c r="H732" i="10"/>
  <c r="H730" i="10"/>
  <c r="H728" i="10"/>
  <c r="H726" i="10"/>
  <c r="H724" i="10"/>
  <c r="H722" i="10"/>
  <c r="H720" i="10"/>
  <c r="H718" i="10"/>
  <c r="H716" i="10"/>
  <c r="H714" i="10"/>
  <c r="H712" i="10"/>
  <c r="H710" i="10"/>
  <c r="H708" i="10"/>
  <c r="H706" i="10"/>
  <c r="H704" i="10"/>
  <c r="H702" i="10"/>
  <c r="H700" i="10"/>
  <c r="H698" i="10"/>
  <c r="H696" i="10"/>
  <c r="H694" i="10"/>
  <c r="H692" i="10"/>
  <c r="H690" i="10"/>
  <c r="H688" i="10"/>
  <c r="H686" i="10"/>
  <c r="H684" i="10"/>
  <c r="H682" i="10"/>
  <c r="H680" i="10"/>
  <c r="H678" i="10"/>
  <c r="H676" i="10"/>
  <c r="H4" i="10"/>
  <c r="H6" i="10"/>
  <c r="H8" i="10"/>
  <c r="H10" i="10"/>
  <c r="H12" i="10"/>
  <c r="H14" i="10"/>
  <c r="H16" i="10"/>
  <c r="H833" i="10"/>
  <c r="H835" i="10"/>
  <c r="H819" i="10"/>
  <c r="H803" i="10"/>
  <c r="H787" i="10"/>
  <c r="H771" i="10"/>
  <c r="H755" i="10"/>
  <c r="H739" i="10"/>
  <c r="H723" i="10"/>
  <c r="H707" i="10"/>
  <c r="H691" i="10"/>
  <c r="H675" i="10"/>
  <c r="H673" i="10"/>
  <c r="H671" i="10"/>
  <c r="H669" i="10"/>
  <c r="H667" i="10"/>
  <c r="H665" i="10"/>
  <c r="H663" i="10"/>
  <c r="H661" i="10"/>
  <c r="H659" i="10"/>
  <c r="H657" i="10"/>
  <c r="H655" i="10"/>
  <c r="H653" i="10"/>
  <c r="H651" i="10"/>
  <c r="H649" i="10"/>
  <c r="H647" i="10"/>
  <c r="H645" i="10"/>
  <c r="H643" i="10"/>
  <c r="H641" i="10"/>
  <c r="H639" i="10"/>
  <c r="H637" i="10"/>
  <c r="H635" i="10"/>
  <c r="H633" i="10"/>
  <c r="H631" i="10"/>
  <c r="H629" i="10"/>
  <c r="H627" i="10"/>
  <c r="H625" i="10"/>
  <c r="H623" i="10"/>
  <c r="H621" i="10"/>
  <c r="H619" i="10"/>
  <c r="H617" i="10"/>
  <c r="H615" i="10"/>
  <c r="H613" i="10"/>
  <c r="H611" i="10"/>
  <c r="H609" i="10"/>
  <c r="H607" i="10"/>
  <c r="H605" i="10"/>
  <c r="H603" i="10"/>
  <c r="H601" i="10"/>
  <c r="H599" i="10"/>
  <c r="H597" i="10"/>
  <c r="H595" i="10"/>
  <c r="H593" i="10"/>
  <c r="H591" i="10"/>
  <c r="H589" i="10"/>
  <c r="H587" i="10"/>
  <c r="H585" i="10"/>
  <c r="H583" i="10"/>
  <c r="H581" i="10"/>
  <c r="H579" i="10"/>
  <c r="H577" i="10"/>
  <c r="H575" i="10"/>
  <c r="H573" i="10"/>
  <c r="H571" i="10"/>
  <c r="H569" i="10"/>
  <c r="H567" i="10"/>
  <c r="H565" i="10"/>
  <c r="H563" i="10"/>
  <c r="H561" i="10"/>
  <c r="H559" i="10"/>
  <c r="H557" i="10"/>
  <c r="H555" i="10"/>
  <c r="H553" i="10"/>
  <c r="H551" i="10"/>
  <c r="H549" i="10"/>
  <c r="H547" i="10"/>
  <c r="H545" i="10"/>
  <c r="H543" i="10"/>
  <c r="H541" i="10"/>
  <c r="H539" i="10"/>
  <c r="H537" i="10"/>
  <c r="H535" i="10"/>
  <c r="H533" i="10"/>
  <c r="H531" i="10"/>
  <c r="H529" i="10"/>
  <c r="H527" i="10"/>
  <c r="H837" i="10"/>
  <c r="H821" i="10"/>
  <c r="H805" i="10"/>
  <c r="H789" i="10"/>
  <c r="H773" i="10"/>
  <c r="H757" i="10"/>
  <c r="H741" i="10"/>
  <c r="H725" i="10"/>
  <c r="H709" i="10"/>
  <c r="H693" i="10"/>
  <c r="H677" i="10"/>
  <c r="H3" i="10"/>
  <c r="H839" i="10"/>
  <c r="H823" i="10"/>
  <c r="H807" i="10"/>
  <c r="H791" i="10"/>
  <c r="H775" i="10"/>
  <c r="H759" i="10"/>
  <c r="H743" i="10"/>
  <c r="H727" i="10"/>
  <c r="H711" i="10"/>
  <c r="H695" i="10"/>
  <c r="H679" i="10"/>
  <c r="H17" i="10"/>
  <c r="H19" i="10"/>
  <c r="H21" i="10"/>
  <c r="H23" i="10"/>
  <c r="H25" i="10"/>
  <c r="H27" i="10"/>
  <c r="H29" i="10"/>
  <c r="H31" i="10"/>
  <c r="H33" i="10"/>
  <c r="H35" i="10"/>
  <c r="H37" i="10"/>
  <c r="H39" i="10"/>
  <c r="H41" i="10"/>
  <c r="H43" i="10"/>
  <c r="H45" i="10"/>
  <c r="H47" i="10"/>
  <c r="H49" i="10"/>
  <c r="H51" i="10"/>
  <c r="H53" i="10"/>
  <c r="H55" i="10"/>
  <c r="H57" i="10"/>
  <c r="H59" i="10"/>
  <c r="H61" i="10"/>
  <c r="H63" i="10"/>
  <c r="H65" i="10"/>
  <c r="H67" i="10"/>
  <c r="H69" i="10"/>
  <c r="H71" i="10"/>
  <c r="H73" i="10"/>
  <c r="H75" i="10"/>
  <c r="H77" i="10"/>
  <c r="H79" i="10"/>
  <c r="H81" i="10"/>
  <c r="H83" i="10"/>
  <c r="H85" i="10"/>
  <c r="H87" i="10"/>
  <c r="H89" i="10"/>
  <c r="H91" i="10"/>
  <c r="H93" i="10"/>
  <c r="H95" i="10"/>
  <c r="H97" i="10"/>
  <c r="H99" i="10"/>
  <c r="H101" i="10"/>
  <c r="H103" i="10"/>
  <c r="H105" i="10"/>
  <c r="H107" i="10"/>
  <c r="H841" i="10"/>
  <c r="H825" i="10"/>
  <c r="H843" i="10"/>
  <c r="H827" i="10"/>
  <c r="H811" i="10"/>
  <c r="H795" i="10"/>
  <c r="H779" i="10"/>
  <c r="H763" i="10"/>
  <c r="H747" i="10"/>
  <c r="H731" i="10"/>
  <c r="H715" i="10"/>
  <c r="H699" i="10"/>
  <c r="H683" i="10"/>
  <c r="H674" i="10"/>
  <c r="H672" i="10"/>
  <c r="H670" i="10"/>
  <c r="H668" i="10"/>
  <c r="H666" i="10"/>
  <c r="H664" i="10"/>
  <c r="H662" i="10"/>
  <c r="H660" i="10"/>
  <c r="H658" i="10"/>
  <c r="H656" i="10"/>
  <c r="H654" i="10"/>
  <c r="H652" i="10"/>
  <c r="H650" i="10"/>
  <c r="H648" i="10"/>
  <c r="H646" i="10"/>
  <c r="H644" i="10"/>
  <c r="H642" i="10"/>
  <c r="H640" i="10"/>
  <c r="H638" i="10"/>
  <c r="H636" i="10"/>
  <c r="H634" i="10"/>
  <c r="H632" i="10"/>
  <c r="H630" i="10"/>
  <c r="H628" i="10"/>
  <c r="H626" i="10"/>
  <c r="H624" i="10"/>
  <c r="H622" i="10"/>
  <c r="H620" i="10"/>
  <c r="H618" i="10"/>
  <c r="H616" i="10"/>
  <c r="H614" i="10"/>
  <c r="H612" i="10"/>
  <c r="H610" i="10"/>
  <c r="H608" i="10"/>
  <c r="H606" i="10"/>
  <c r="H604" i="10"/>
  <c r="H602" i="10"/>
  <c r="H600" i="10"/>
  <c r="H598" i="10"/>
  <c r="H596" i="10"/>
  <c r="H594" i="10"/>
  <c r="H592" i="10"/>
  <c r="H590" i="10"/>
  <c r="H588" i="10"/>
  <c r="H586" i="10"/>
  <c r="H584" i="10"/>
  <c r="H582" i="10"/>
  <c r="H580" i="10"/>
  <c r="H578" i="10"/>
  <c r="H576" i="10"/>
  <c r="H574" i="10"/>
  <c r="H572" i="10"/>
  <c r="H570" i="10"/>
  <c r="H568" i="10"/>
  <c r="H566" i="10"/>
  <c r="H564" i="10"/>
  <c r="H562" i="10"/>
  <c r="H560" i="10"/>
  <c r="H558" i="10"/>
  <c r="H556" i="10"/>
  <c r="H554" i="10"/>
  <c r="H552" i="10"/>
  <c r="H550" i="10"/>
  <c r="H548" i="10"/>
  <c r="H546" i="10"/>
  <c r="H544" i="10"/>
  <c r="H542" i="10"/>
  <c r="H540" i="10"/>
  <c r="H538" i="10"/>
  <c r="H536" i="10"/>
  <c r="H534" i="10"/>
  <c r="H532" i="10"/>
  <c r="H530" i="10"/>
  <c r="H528" i="10"/>
  <c r="H829" i="10"/>
  <c r="H813" i="10"/>
  <c r="H797" i="10"/>
  <c r="H781" i="10"/>
  <c r="H765" i="10"/>
  <c r="H749" i="10"/>
  <c r="H733" i="10"/>
  <c r="H717" i="10"/>
  <c r="H701" i="10"/>
  <c r="H685" i="10"/>
  <c r="H11" i="10"/>
  <c r="H753" i="10"/>
  <c r="H713" i="10"/>
  <c r="H703" i="10"/>
  <c r="H526" i="10"/>
  <c r="H524" i="10"/>
  <c r="H522" i="10"/>
  <c r="H520" i="10"/>
  <c r="H518" i="10"/>
  <c r="H516" i="10"/>
  <c r="H514" i="10"/>
  <c r="H512" i="10"/>
  <c r="H510" i="10"/>
  <c r="H508" i="10"/>
  <c r="H506" i="10"/>
  <c r="H504" i="10"/>
  <c r="H502" i="10"/>
  <c r="H500" i="10"/>
  <c r="H498" i="10"/>
  <c r="H496" i="10"/>
  <c r="H494" i="10"/>
  <c r="H492" i="10"/>
  <c r="H490" i="10"/>
  <c r="H488" i="10"/>
  <c r="H486" i="10"/>
  <c r="H484" i="10"/>
  <c r="H482" i="10"/>
  <c r="H480" i="10"/>
  <c r="H478" i="10"/>
  <c r="H476" i="10"/>
  <c r="H474" i="10"/>
  <c r="H472" i="10"/>
  <c r="H470" i="10"/>
  <c r="H468" i="10"/>
  <c r="H466" i="10"/>
  <c r="H464" i="10"/>
  <c r="H462" i="10"/>
  <c r="H460" i="10"/>
  <c r="H458" i="10"/>
  <c r="H456" i="10"/>
  <c r="H454" i="10"/>
  <c r="H452" i="10"/>
  <c r="H450" i="10"/>
  <c r="H448" i="10"/>
  <c r="H446" i="10"/>
  <c r="H444" i="10"/>
  <c r="H442" i="10"/>
  <c r="H440" i="10"/>
  <c r="H438" i="10"/>
  <c r="H436" i="10"/>
  <c r="H434" i="10"/>
  <c r="H432" i="10"/>
  <c r="H430" i="10"/>
  <c r="H428" i="10"/>
  <c r="H426" i="10"/>
  <c r="H424" i="10"/>
  <c r="H422" i="10"/>
  <c r="H420" i="10"/>
  <c r="H418" i="10"/>
  <c r="H416" i="10"/>
  <c r="H414" i="10"/>
  <c r="H412" i="10"/>
  <c r="H410" i="10"/>
  <c r="H408" i="10"/>
  <c r="H406" i="10"/>
  <c r="H404" i="10"/>
  <c r="H402" i="10"/>
  <c r="H400" i="10"/>
  <c r="H398" i="10"/>
  <c r="H396" i="10"/>
  <c r="H394" i="10"/>
  <c r="H392" i="10"/>
  <c r="H390" i="10"/>
  <c r="H388" i="10"/>
  <c r="H386" i="10"/>
  <c r="H384" i="10"/>
  <c r="H382" i="10"/>
  <c r="H380" i="10"/>
  <c r="H378" i="10"/>
  <c r="H376" i="10"/>
  <c r="H374" i="10"/>
  <c r="H372" i="10"/>
  <c r="H370" i="10"/>
  <c r="H368" i="10"/>
  <c r="H366" i="10"/>
  <c r="H364" i="10"/>
  <c r="H362" i="10"/>
  <c r="H831" i="10"/>
  <c r="H793" i="10"/>
  <c r="H783" i="10"/>
  <c r="H705" i="10"/>
  <c r="H9" i="10"/>
  <c r="H30" i="10"/>
  <c r="H46" i="10"/>
  <c r="H62" i="10"/>
  <c r="H78" i="10"/>
  <c r="H94" i="10"/>
  <c r="H785" i="10"/>
  <c r="H745" i="10"/>
  <c r="H735" i="10"/>
  <c r="H7" i="10"/>
  <c r="H28" i="10"/>
  <c r="H44" i="10"/>
  <c r="H60" i="10"/>
  <c r="H76" i="10"/>
  <c r="H92" i="10"/>
  <c r="H108" i="10"/>
  <c r="H110" i="10"/>
  <c r="H112" i="10"/>
  <c r="H114" i="10"/>
  <c r="H116" i="10"/>
  <c r="H118" i="10"/>
  <c r="H120" i="10"/>
  <c r="H122" i="10"/>
  <c r="H815" i="10"/>
  <c r="H737" i="10"/>
  <c r="H697" i="10"/>
  <c r="H687" i="10"/>
  <c r="H5" i="10"/>
  <c r="H26" i="10"/>
  <c r="H42" i="10"/>
  <c r="H58" i="10"/>
  <c r="H74" i="10"/>
  <c r="H90" i="10"/>
  <c r="H106" i="10"/>
  <c r="H817" i="10"/>
  <c r="H777" i="10"/>
  <c r="H767" i="10"/>
  <c r="H689" i="10"/>
  <c r="H525" i="10"/>
  <c r="H523" i="10"/>
  <c r="H521" i="10"/>
  <c r="H519" i="10"/>
  <c r="H517" i="10"/>
  <c r="H515" i="10"/>
  <c r="H513" i="10"/>
  <c r="H511" i="10"/>
  <c r="H509" i="10"/>
  <c r="H507" i="10"/>
  <c r="H505" i="10"/>
  <c r="H503" i="10"/>
  <c r="H501" i="10"/>
  <c r="H499" i="10"/>
  <c r="H497" i="10"/>
  <c r="H495" i="10"/>
  <c r="H493" i="10"/>
  <c r="H491" i="10"/>
  <c r="H489" i="10"/>
  <c r="H487" i="10"/>
  <c r="H485" i="10"/>
  <c r="H483" i="10"/>
  <c r="H481" i="10"/>
  <c r="H479" i="10"/>
  <c r="H477" i="10"/>
  <c r="H475" i="10"/>
  <c r="H473" i="10"/>
  <c r="H471" i="10"/>
  <c r="H469" i="10"/>
  <c r="H467" i="10"/>
  <c r="H465" i="10"/>
  <c r="H463" i="10"/>
  <c r="H461" i="10"/>
  <c r="H459" i="10"/>
  <c r="H457" i="10"/>
  <c r="H455" i="10"/>
  <c r="H453" i="10"/>
  <c r="H451" i="10"/>
  <c r="H449" i="10"/>
  <c r="H447" i="10"/>
  <c r="H445" i="10"/>
  <c r="H443" i="10"/>
  <c r="H441" i="10"/>
  <c r="H439" i="10"/>
  <c r="H437" i="10"/>
  <c r="H435" i="10"/>
  <c r="H433" i="10"/>
  <c r="H431" i="10"/>
  <c r="H429" i="10"/>
  <c r="H427" i="10"/>
  <c r="H425" i="10"/>
  <c r="H423" i="10"/>
  <c r="H421" i="10"/>
  <c r="H419" i="10"/>
  <c r="H417" i="10"/>
  <c r="H415" i="10"/>
  <c r="H413" i="10"/>
  <c r="H411" i="10"/>
  <c r="H409" i="10"/>
  <c r="H407" i="10"/>
  <c r="H405" i="10"/>
  <c r="H403" i="10"/>
  <c r="H401" i="10"/>
  <c r="H399" i="10"/>
  <c r="H397" i="10"/>
  <c r="H395" i="10"/>
  <c r="H393" i="10"/>
  <c r="H391" i="10"/>
  <c r="H389" i="10"/>
  <c r="H387" i="10"/>
  <c r="H385" i="10"/>
  <c r="H383" i="10"/>
  <c r="H381" i="10"/>
  <c r="H379" i="10"/>
  <c r="H377" i="10"/>
  <c r="H375" i="10"/>
  <c r="H373" i="10"/>
  <c r="H371" i="10"/>
  <c r="H369" i="10"/>
  <c r="H367" i="10"/>
  <c r="H365" i="10"/>
  <c r="H769" i="10"/>
  <c r="H729" i="10"/>
  <c r="H719" i="10"/>
  <c r="H15" i="10"/>
  <c r="H22" i="10"/>
  <c r="H38" i="10"/>
  <c r="H54" i="10"/>
  <c r="H70" i="10"/>
  <c r="H86" i="10"/>
  <c r="H102" i="10"/>
  <c r="H721" i="10"/>
  <c r="H113" i="10"/>
  <c r="H681" i="10"/>
  <c r="H20" i="10"/>
  <c r="H52" i="10"/>
  <c r="H84" i="10"/>
  <c r="H111" i="10"/>
  <c r="H13" i="10"/>
  <c r="H18" i="10"/>
  <c r="H40" i="10"/>
  <c r="H50" i="10"/>
  <c r="H72" i="10"/>
  <c r="H82" i="10"/>
  <c r="H104" i="10"/>
  <c r="H109" i="10"/>
  <c r="H809" i="10"/>
  <c r="H799" i="10"/>
  <c r="H361" i="10"/>
  <c r="H359" i="10"/>
  <c r="H357" i="10"/>
  <c r="H355" i="10"/>
  <c r="H353" i="10"/>
  <c r="H351" i="10"/>
  <c r="H349" i="10"/>
  <c r="H347" i="10"/>
  <c r="H345" i="10"/>
  <c r="H343" i="10"/>
  <c r="H341" i="10"/>
  <c r="H339" i="10"/>
  <c r="H337" i="10"/>
  <c r="H335" i="10"/>
  <c r="H333" i="10"/>
  <c r="H331" i="10"/>
  <c r="H329" i="10"/>
  <c r="H327" i="10"/>
  <c r="H325" i="10"/>
  <c r="H323" i="10"/>
  <c r="H321" i="10"/>
  <c r="H319" i="10"/>
  <c r="H317" i="10"/>
  <c r="H315" i="10"/>
  <c r="H313" i="10"/>
  <c r="H311" i="10"/>
  <c r="H309" i="10"/>
  <c r="H307" i="10"/>
  <c r="H305" i="10"/>
  <c r="H303" i="10"/>
  <c r="H301" i="10"/>
  <c r="H299" i="10"/>
  <c r="H297" i="10"/>
  <c r="H295" i="10"/>
  <c r="H293" i="10"/>
  <c r="H291" i="10"/>
  <c r="H289" i="10"/>
  <c r="H287" i="10"/>
  <c r="H285" i="10"/>
  <c r="H283" i="10"/>
  <c r="H281" i="10"/>
  <c r="H279" i="10"/>
  <c r="H277" i="10"/>
  <c r="H275" i="10"/>
  <c r="H273" i="10"/>
  <c r="H271" i="10"/>
  <c r="H269" i="10"/>
  <c r="H267" i="10"/>
  <c r="H265" i="10"/>
  <c r="H263" i="10"/>
  <c r="H261" i="10"/>
  <c r="H259" i="10"/>
  <c r="H257" i="10"/>
  <c r="H255" i="10"/>
  <c r="H253" i="10"/>
  <c r="H251" i="10"/>
  <c r="H249" i="10"/>
  <c r="H247" i="10"/>
  <c r="H245" i="10"/>
  <c r="H243" i="10"/>
  <c r="H241" i="10"/>
  <c r="H239" i="10"/>
  <c r="H237" i="10"/>
  <c r="H235" i="10"/>
  <c r="H233" i="10"/>
  <c r="H231" i="10"/>
  <c r="H229" i="10"/>
  <c r="H227" i="10"/>
  <c r="H225" i="10"/>
  <c r="H223" i="10"/>
  <c r="H221" i="10"/>
  <c r="H219" i="10"/>
  <c r="H217" i="10"/>
  <c r="H215" i="10"/>
  <c r="H213" i="10"/>
  <c r="H211" i="10"/>
  <c r="H209" i="10"/>
  <c r="H207" i="10"/>
  <c r="H205" i="10"/>
  <c r="H203" i="10"/>
  <c r="H201" i="10"/>
  <c r="H199" i="10"/>
  <c r="H197" i="10"/>
  <c r="H801" i="10"/>
  <c r="H363" i="10"/>
  <c r="H121" i="10"/>
  <c r="H751" i="10"/>
  <c r="H36" i="10"/>
  <c r="H68" i="10"/>
  <c r="H100" i="10"/>
  <c r="H119" i="10"/>
  <c r="H346" i="10"/>
  <c r="H330" i="10"/>
  <c r="H314" i="10"/>
  <c r="H298" i="10"/>
  <c r="H282" i="10"/>
  <c r="H266" i="10"/>
  <c r="H250" i="10"/>
  <c r="H234" i="10"/>
  <c r="H218" i="10"/>
  <c r="H202" i="10"/>
  <c r="H80" i="10"/>
  <c r="H358" i="10"/>
  <c r="H326" i="10"/>
  <c r="H230" i="10"/>
  <c r="H64" i="10"/>
  <c r="H312" i="10"/>
  <c r="H296" i="10"/>
  <c r="H264" i="10"/>
  <c r="H232" i="10"/>
  <c r="H348" i="10"/>
  <c r="H332" i="10"/>
  <c r="H316" i="10"/>
  <c r="H300" i="10"/>
  <c r="H284" i="10"/>
  <c r="H268" i="10"/>
  <c r="H252" i="10"/>
  <c r="H236" i="10"/>
  <c r="H220" i="10"/>
  <c r="H204" i="10"/>
  <c r="H195" i="10"/>
  <c r="H193" i="10"/>
  <c r="H191" i="10"/>
  <c r="H189" i="10"/>
  <c r="H187" i="10"/>
  <c r="H185" i="10"/>
  <c r="H183" i="10"/>
  <c r="H181" i="10"/>
  <c r="H179" i="10"/>
  <c r="H177" i="10"/>
  <c r="H175" i="10"/>
  <c r="H173" i="10"/>
  <c r="H171" i="10"/>
  <c r="H169" i="10"/>
  <c r="H167" i="10"/>
  <c r="H165" i="10"/>
  <c r="H163" i="10"/>
  <c r="H161" i="10"/>
  <c r="H159" i="10"/>
  <c r="H157" i="10"/>
  <c r="H155" i="10"/>
  <c r="H153" i="10"/>
  <c r="H151" i="10"/>
  <c r="H149" i="10"/>
  <c r="H147" i="10"/>
  <c r="H145" i="10"/>
  <c r="H143" i="10"/>
  <c r="H141" i="10"/>
  <c r="H139" i="10"/>
  <c r="H137" i="10"/>
  <c r="H135" i="10"/>
  <c r="H133" i="10"/>
  <c r="H131" i="10"/>
  <c r="H129" i="10"/>
  <c r="H127" i="10"/>
  <c r="H24" i="10"/>
  <c r="H34" i="10"/>
  <c r="H88" i="10"/>
  <c r="H98" i="10"/>
  <c r="H278" i="10"/>
  <c r="H246" i="10"/>
  <c r="H214" i="10"/>
  <c r="H360" i="10"/>
  <c r="H248" i="10"/>
  <c r="H123" i="10"/>
  <c r="H350" i="10"/>
  <c r="H334" i="10"/>
  <c r="H318" i="10"/>
  <c r="H302" i="10"/>
  <c r="H286" i="10"/>
  <c r="H270" i="10"/>
  <c r="H254" i="10"/>
  <c r="H238" i="10"/>
  <c r="H222" i="10"/>
  <c r="H206" i="10"/>
  <c r="H32" i="10"/>
  <c r="H96" i="10"/>
  <c r="H342" i="10"/>
  <c r="H761" i="10"/>
  <c r="H352" i="10"/>
  <c r="H336" i="10"/>
  <c r="H320" i="10"/>
  <c r="H304" i="10"/>
  <c r="H288" i="10"/>
  <c r="H272" i="10"/>
  <c r="H256" i="10"/>
  <c r="H240" i="10"/>
  <c r="H224" i="10"/>
  <c r="H208" i="10"/>
  <c r="H294" i="10"/>
  <c r="H344" i="10"/>
  <c r="H216" i="10"/>
  <c r="H200" i="10"/>
  <c r="H354" i="10"/>
  <c r="H338" i="10"/>
  <c r="H322" i="10"/>
  <c r="H306" i="10"/>
  <c r="H290" i="10"/>
  <c r="H274" i="10"/>
  <c r="H258" i="10"/>
  <c r="H242" i="10"/>
  <c r="H226" i="10"/>
  <c r="H210" i="10"/>
  <c r="H48" i="10"/>
  <c r="H117" i="10"/>
  <c r="H356" i="10"/>
  <c r="H340" i="10"/>
  <c r="H324" i="10"/>
  <c r="H308" i="10"/>
  <c r="H292" i="10"/>
  <c r="H276" i="10"/>
  <c r="H260" i="10"/>
  <c r="H244" i="10"/>
  <c r="H228" i="10"/>
  <c r="H212" i="10"/>
  <c r="H196" i="10"/>
  <c r="H194" i="10"/>
  <c r="H192" i="10"/>
  <c r="H190" i="10"/>
  <c r="H188" i="10"/>
  <c r="H186" i="10"/>
  <c r="H184" i="10"/>
  <c r="H182" i="10"/>
  <c r="H180" i="10"/>
  <c r="H178" i="10"/>
  <c r="H176" i="10"/>
  <c r="H174" i="10"/>
  <c r="H172" i="10"/>
  <c r="H170" i="10"/>
  <c r="H168" i="10"/>
  <c r="H166" i="10"/>
  <c r="H164" i="10"/>
  <c r="H162" i="10"/>
  <c r="H160" i="10"/>
  <c r="H158" i="10"/>
  <c r="H156" i="10"/>
  <c r="H154" i="10"/>
  <c r="H152" i="10"/>
  <c r="H150" i="10"/>
  <c r="H148" i="10"/>
  <c r="H146" i="10"/>
  <c r="H144" i="10"/>
  <c r="H142" i="10"/>
  <c r="H140" i="10"/>
  <c r="H138" i="10"/>
  <c r="H136" i="10"/>
  <c r="H134" i="10"/>
  <c r="H132" i="10"/>
  <c r="H130" i="10"/>
  <c r="H128" i="10"/>
  <c r="H56" i="10"/>
  <c r="H66" i="10"/>
  <c r="H115" i="10"/>
  <c r="H310" i="10"/>
  <c r="H262" i="10"/>
  <c r="H198" i="10"/>
  <c r="H328" i="10"/>
  <c r="H280" i="10"/>
  <c r="H124" i="10"/>
  <c r="G999" i="10"/>
  <c r="G991" i="10"/>
  <c r="G983" i="10"/>
  <c r="G975" i="10"/>
  <c r="G967" i="10"/>
  <c r="G959" i="10"/>
  <c r="G951" i="10"/>
  <c r="G943" i="10"/>
  <c r="G935" i="10"/>
  <c r="G927" i="10"/>
  <c r="G919" i="10"/>
  <c r="G911" i="10"/>
  <c r="G903" i="10"/>
  <c r="G895" i="10"/>
  <c r="G887" i="10"/>
  <c r="G879" i="10"/>
  <c r="G871" i="10"/>
  <c r="G863" i="10"/>
  <c r="G855" i="10"/>
  <c r="G847" i="10"/>
  <c r="G839" i="10"/>
  <c r="G831" i="10"/>
  <c r="G823" i="10"/>
  <c r="G815" i="10"/>
  <c r="G807" i="10"/>
  <c r="G799" i="10"/>
  <c r="G791" i="10"/>
  <c r="G783" i="10"/>
  <c r="G775" i="10"/>
  <c r="G767" i="10"/>
  <c r="G759" i="10"/>
  <c r="G751" i="10"/>
  <c r="G743" i="10"/>
  <c r="G735" i="10"/>
  <c r="G727" i="10"/>
  <c r="G719" i="10"/>
  <c r="G711" i="10"/>
  <c r="G703" i="10"/>
  <c r="G695" i="10"/>
  <c r="G687" i="10"/>
  <c r="G679" i="10"/>
  <c r="G671" i="10"/>
  <c r="G663" i="10"/>
  <c r="G655" i="10"/>
  <c r="G647" i="10"/>
  <c r="G639" i="10"/>
  <c r="G631" i="10"/>
  <c r="G623" i="10"/>
  <c r="G615" i="10"/>
  <c r="G607" i="10"/>
  <c r="G599" i="10"/>
  <c r="G591" i="10"/>
  <c r="G583" i="10"/>
  <c r="G575" i="10"/>
  <c r="G567" i="10"/>
  <c r="G559" i="10"/>
  <c r="G551" i="10"/>
  <c r="G543" i="10"/>
  <c r="G535" i="10"/>
  <c r="G527" i="10"/>
  <c r="G519" i="10"/>
  <c r="G511" i="10"/>
  <c r="G503" i="10"/>
  <c r="G495" i="10"/>
  <c r="G487" i="10"/>
  <c r="G479" i="10"/>
  <c r="G471" i="10"/>
  <c r="G463" i="10"/>
  <c r="G455" i="10"/>
  <c r="G447" i="10"/>
  <c r="G439" i="10"/>
  <c r="G431" i="10"/>
  <c r="G423" i="10"/>
  <c r="G415" i="10"/>
  <c r="G407" i="10"/>
  <c r="G399" i="10"/>
  <c r="G391" i="10"/>
  <c r="G383" i="10"/>
  <c r="G375" i="10"/>
  <c r="G367" i="10"/>
  <c r="G359" i="10"/>
  <c r="G351" i="10"/>
  <c r="G343" i="10"/>
  <c r="G994" i="10"/>
  <c r="G986" i="10"/>
  <c r="G978" i="10"/>
  <c r="G970" i="10"/>
  <c r="G962" i="10"/>
  <c r="G954" i="10"/>
  <c r="G946" i="10"/>
  <c r="G938" i="10"/>
  <c r="G930" i="10"/>
  <c r="G922" i="10"/>
  <c r="G914" i="10"/>
  <c r="G906" i="10"/>
  <c r="G898" i="10"/>
  <c r="G890" i="10"/>
  <c r="G882" i="10"/>
  <c r="G874" i="10"/>
  <c r="G866" i="10"/>
  <c r="G858" i="10"/>
  <c r="G850" i="10"/>
  <c r="G842" i="10"/>
  <c r="G834" i="10"/>
  <c r="G826" i="10"/>
  <c r="G818" i="10"/>
  <c r="G810" i="10"/>
  <c r="G802" i="10"/>
  <c r="G794" i="10"/>
  <c r="G786" i="10"/>
  <c r="G778" i="10"/>
  <c r="G770" i="10"/>
  <c r="G762" i="10"/>
  <c r="G754" i="10"/>
  <c r="G746" i="10"/>
  <c r="G738" i="10"/>
  <c r="G730" i="10"/>
  <c r="G722" i="10"/>
  <c r="G714" i="10"/>
  <c r="G706" i="10"/>
  <c r="G698" i="10"/>
  <c r="G690" i="10"/>
  <c r="G682" i="10"/>
  <c r="G674" i="10"/>
  <c r="G666" i="10"/>
  <c r="G658" i="10"/>
  <c r="G650" i="10"/>
  <c r="G642" i="10"/>
  <c r="G634" i="10"/>
  <c r="G626" i="10"/>
  <c r="G618" i="10"/>
  <c r="G610" i="10"/>
  <c r="G602" i="10"/>
  <c r="G594" i="10"/>
  <c r="G586" i="10"/>
  <c r="G578" i="10"/>
  <c r="G570" i="10"/>
  <c r="G562" i="10"/>
  <c r="G554" i="10"/>
  <c r="G546" i="10"/>
  <c r="G538" i="10"/>
  <c r="G530" i="10"/>
  <c r="G522" i="10"/>
  <c r="G514" i="10"/>
  <c r="G506" i="10"/>
  <c r="G498" i="10"/>
  <c r="G490" i="10"/>
  <c r="G482" i="10"/>
  <c r="G474" i="10"/>
  <c r="G466" i="10"/>
  <c r="G458" i="10"/>
  <c r="G450" i="10"/>
  <c r="G442" i="10"/>
  <c r="G434" i="10"/>
  <c r="G426" i="10"/>
  <c r="G418" i="10"/>
  <c r="G410" i="10"/>
  <c r="G402" i="10"/>
  <c r="G394" i="10"/>
  <c r="G386" i="10"/>
  <c r="G378" i="10"/>
  <c r="G370" i="10"/>
  <c r="G362" i="10"/>
  <c r="G354" i="10"/>
  <c r="G346" i="10"/>
  <c r="G338" i="10"/>
  <c r="G125" i="10"/>
  <c r="G997" i="10"/>
  <c r="G989" i="10"/>
  <c r="G981" i="10"/>
  <c r="G973" i="10"/>
  <c r="G965" i="10"/>
  <c r="G957" i="10"/>
  <c r="G949" i="10"/>
  <c r="G941" i="10"/>
  <c r="G933" i="10"/>
  <c r="G925" i="10"/>
  <c r="G917" i="10"/>
  <c r="G909" i="10"/>
  <c r="G901" i="10"/>
  <c r="G893" i="10"/>
  <c r="G885" i="10"/>
  <c r="G877" i="10"/>
  <c r="G869" i="10"/>
  <c r="G861" i="10"/>
  <c r="G853" i="10"/>
  <c r="G845" i="10"/>
  <c r="G837" i="10"/>
  <c r="G829" i="10"/>
  <c r="G821" i="10"/>
  <c r="G813" i="10"/>
  <c r="G805" i="10"/>
  <c r="G797" i="10"/>
  <c r="G789" i="10"/>
  <c r="G781" i="10"/>
  <c r="G773" i="10"/>
  <c r="G765" i="10"/>
  <c r="G757" i="10"/>
  <c r="G749" i="10"/>
  <c r="G741" i="10"/>
  <c r="G733" i="10"/>
  <c r="G725" i="10"/>
  <c r="G717" i="10"/>
  <c r="G709" i="10"/>
  <c r="G701" i="10"/>
  <c r="G693" i="10"/>
  <c r="G685" i="10"/>
  <c r="G677" i="10"/>
  <c r="G669" i="10"/>
  <c r="G661" i="10"/>
  <c r="G653" i="10"/>
  <c r="G645" i="10"/>
  <c r="G637" i="10"/>
  <c r="G629" i="10"/>
  <c r="G621" i="10"/>
  <c r="G613" i="10"/>
  <c r="G605" i="10"/>
  <c r="G597" i="10"/>
  <c r="G589" i="10"/>
  <c r="G581" i="10"/>
  <c r="G573" i="10"/>
  <c r="G565" i="10"/>
  <c r="G557" i="10"/>
  <c r="G549" i="10"/>
  <c r="G541" i="10"/>
  <c r="G533" i="10"/>
  <c r="G525" i="10"/>
  <c r="G517" i="10"/>
  <c r="G509" i="10"/>
  <c r="G501" i="10"/>
  <c r="G493" i="10"/>
  <c r="G485" i="10"/>
  <c r="G477" i="10"/>
  <c r="G469" i="10"/>
  <c r="G461" i="10"/>
  <c r="G453" i="10"/>
  <c r="G445" i="10"/>
  <c r="G437" i="10"/>
  <c r="G429" i="10"/>
  <c r="G421" i="10"/>
  <c r="G413" i="10"/>
  <c r="G405" i="10"/>
  <c r="G397" i="10"/>
  <c r="G389" i="10"/>
  <c r="G381" i="10"/>
  <c r="G373" i="10"/>
  <c r="G365" i="10"/>
  <c r="G357" i="10"/>
  <c r="G349" i="10"/>
  <c r="G341" i="10"/>
  <c r="G1000" i="10"/>
  <c r="G992" i="10"/>
  <c r="G984" i="10"/>
  <c r="G976" i="10"/>
  <c r="G968" i="10"/>
  <c r="G960" i="10"/>
  <c r="G952" i="10"/>
  <c r="G944" i="10"/>
  <c r="G936" i="10"/>
  <c r="G928" i="10"/>
  <c r="G920" i="10"/>
  <c r="G912" i="10"/>
  <c r="G904" i="10"/>
  <c r="G896" i="10"/>
  <c r="G888" i="10"/>
  <c r="G880" i="10"/>
  <c r="G872" i="10"/>
  <c r="G864" i="10"/>
  <c r="G856" i="10"/>
  <c r="G848" i="10"/>
  <c r="G840" i="10"/>
  <c r="G832" i="10"/>
  <c r="G824" i="10"/>
  <c r="G816" i="10"/>
  <c r="G808" i="10"/>
  <c r="G800" i="10"/>
  <c r="G792" i="10"/>
  <c r="G784" i="10"/>
  <c r="G776" i="10"/>
  <c r="G768" i="10"/>
  <c r="G760" i="10"/>
  <c r="G752" i="10"/>
  <c r="G744" i="10"/>
  <c r="G736" i="10"/>
  <c r="G728" i="10"/>
  <c r="G720" i="10"/>
  <c r="G712" i="10"/>
  <c r="G704" i="10"/>
  <c r="G696" i="10"/>
  <c r="G688" i="10"/>
  <c r="G680" i="10"/>
  <c r="G672" i="10"/>
  <c r="G664" i="10"/>
  <c r="G656" i="10"/>
  <c r="G648" i="10"/>
  <c r="G640" i="10"/>
  <c r="G632" i="10"/>
  <c r="G624" i="10"/>
  <c r="G616" i="10"/>
  <c r="G608" i="10"/>
  <c r="G600" i="10"/>
  <c r="G592" i="10"/>
  <c r="G584" i="10"/>
  <c r="G576" i="10"/>
  <c r="G568" i="10"/>
  <c r="G560" i="10"/>
  <c r="G552" i="10"/>
  <c r="G544" i="10"/>
  <c r="G536" i="10"/>
  <c r="G528" i="10"/>
  <c r="G520" i="10"/>
  <c r="G512" i="10"/>
  <c r="G504" i="10"/>
  <c r="G496" i="10"/>
  <c r="G488" i="10"/>
  <c r="G480" i="10"/>
  <c r="G472" i="10"/>
  <c r="G464" i="10"/>
  <c r="G456" i="10"/>
  <c r="G448" i="10"/>
  <c r="G440" i="10"/>
  <c r="G432" i="10"/>
  <c r="G424" i="10"/>
  <c r="G416" i="10"/>
  <c r="G408" i="10"/>
  <c r="G400" i="10"/>
  <c r="G392" i="10"/>
  <c r="G384" i="10"/>
  <c r="G376" i="10"/>
  <c r="G368" i="10"/>
  <c r="G360" i="10"/>
  <c r="G352" i="10"/>
  <c r="G344" i="10"/>
  <c r="G995" i="10"/>
  <c r="G987" i="10"/>
  <c r="G979" i="10"/>
  <c r="G971" i="10"/>
  <c r="G963" i="10"/>
  <c r="G955" i="10"/>
  <c r="G947" i="10"/>
  <c r="G939" i="10"/>
  <c r="G931" i="10"/>
  <c r="G923" i="10"/>
  <c r="G915" i="10"/>
  <c r="G907" i="10"/>
  <c r="G899" i="10"/>
  <c r="G891" i="10"/>
  <c r="G883" i="10"/>
  <c r="G875" i="10"/>
  <c r="G867" i="10"/>
  <c r="G859" i="10"/>
  <c r="G851" i="10"/>
  <c r="G843" i="10"/>
  <c r="G835" i="10"/>
  <c r="G827" i="10"/>
  <c r="G819" i="10"/>
  <c r="G811" i="10"/>
  <c r="G803" i="10"/>
  <c r="G795" i="10"/>
  <c r="G787" i="10"/>
  <c r="G779" i="10"/>
  <c r="G771" i="10"/>
  <c r="G763" i="10"/>
  <c r="G755" i="10"/>
  <c r="G747" i="10"/>
  <c r="G739" i="10"/>
  <c r="G731" i="10"/>
  <c r="G723" i="10"/>
  <c r="G715" i="10"/>
  <c r="G707" i="10"/>
  <c r="G699" i="10"/>
  <c r="G691" i="10"/>
  <c r="G683" i="10"/>
  <c r="G675" i="10"/>
  <c r="G667" i="10"/>
  <c r="G659" i="10"/>
  <c r="G651" i="10"/>
  <c r="G643" i="10"/>
  <c r="G635" i="10"/>
  <c r="G627" i="10"/>
  <c r="G619" i="10"/>
  <c r="G611" i="10"/>
  <c r="G603" i="10"/>
  <c r="G595" i="10"/>
  <c r="G587" i="10"/>
  <c r="G579" i="10"/>
  <c r="G571" i="10"/>
  <c r="G563" i="10"/>
  <c r="G555" i="10"/>
  <c r="G547" i="10"/>
  <c r="G539" i="10"/>
  <c r="G531" i="10"/>
  <c r="G523" i="10"/>
  <c r="G515" i="10"/>
  <c r="G507" i="10"/>
  <c r="G499" i="10"/>
  <c r="G491" i="10"/>
  <c r="G483" i="10"/>
  <c r="G475" i="10"/>
  <c r="G467" i="10"/>
  <c r="G459" i="10"/>
  <c r="G451" i="10"/>
  <c r="G443" i="10"/>
  <c r="G435" i="10"/>
  <c r="G427" i="10"/>
  <c r="G419" i="10"/>
  <c r="G411" i="10"/>
  <c r="G403" i="10"/>
  <c r="G395" i="10"/>
  <c r="G387" i="10"/>
  <c r="G379" i="10"/>
  <c r="G371" i="10"/>
  <c r="G363" i="10"/>
  <c r="G355" i="10"/>
  <c r="G347" i="10"/>
  <c r="G339" i="10"/>
  <c r="G126" i="10"/>
  <c r="G998" i="10"/>
  <c r="G990" i="10"/>
  <c r="G982" i="10"/>
  <c r="G974" i="10"/>
  <c r="G966" i="10"/>
  <c r="G958" i="10"/>
  <c r="G950" i="10"/>
  <c r="G942" i="10"/>
  <c r="G934" i="10"/>
  <c r="G926" i="10"/>
  <c r="G918" i="10"/>
  <c r="G910" i="10"/>
  <c r="G902" i="10"/>
  <c r="G894" i="10"/>
  <c r="G886" i="10"/>
  <c r="G878" i="10"/>
  <c r="G870" i="10"/>
  <c r="G862" i="10"/>
  <c r="G854" i="10"/>
  <c r="G846" i="10"/>
  <c r="G838" i="10"/>
  <c r="G830" i="10"/>
  <c r="G822" i="10"/>
  <c r="G814" i="10"/>
  <c r="G806" i="10"/>
  <c r="G798" i="10"/>
  <c r="G790" i="10"/>
  <c r="G782" i="10"/>
  <c r="G774" i="10"/>
  <c r="G766" i="10"/>
  <c r="G758" i="10"/>
  <c r="G750" i="10"/>
  <c r="G742" i="10"/>
  <c r="G734" i="10"/>
  <c r="G726" i="10"/>
  <c r="G718" i="10"/>
  <c r="G710" i="10"/>
  <c r="G702" i="10"/>
  <c r="G694" i="10"/>
  <c r="G686" i="10"/>
  <c r="G678" i="10"/>
  <c r="G670" i="10"/>
  <c r="G662" i="10"/>
  <c r="G654" i="10"/>
  <c r="G646" i="10"/>
  <c r="G638" i="10"/>
  <c r="G630" i="10"/>
  <c r="G622" i="10"/>
  <c r="G614" i="10"/>
  <c r="G606" i="10"/>
  <c r="G598" i="10"/>
  <c r="G590" i="10"/>
  <c r="G582" i="10"/>
  <c r="G574" i="10"/>
  <c r="G566" i="10"/>
  <c r="G558" i="10"/>
  <c r="G550" i="10"/>
  <c r="G542" i="10"/>
  <c r="G534" i="10"/>
  <c r="G526" i="10"/>
  <c r="G518" i="10"/>
  <c r="G510" i="10"/>
  <c r="G502" i="10"/>
  <c r="G494" i="10"/>
  <c r="G486" i="10"/>
  <c r="G478" i="10"/>
  <c r="G470" i="10"/>
  <c r="G462" i="10"/>
  <c r="G454" i="10"/>
  <c r="G446" i="10"/>
  <c r="G438" i="10"/>
  <c r="G430" i="10"/>
  <c r="G422" i="10"/>
  <c r="G414" i="10"/>
  <c r="G406" i="10"/>
  <c r="G398" i="10"/>
  <c r="G390" i="10"/>
  <c r="G382" i="10"/>
  <c r="G374" i="10"/>
  <c r="G366" i="10"/>
  <c r="G358" i="10"/>
  <c r="G350" i="10"/>
  <c r="G342" i="10"/>
  <c r="G1001" i="10"/>
  <c r="G993" i="10"/>
  <c r="G985" i="10"/>
  <c r="G977" i="10"/>
  <c r="G969" i="10"/>
  <c r="G961" i="10"/>
  <c r="G953" i="10"/>
  <c r="G945" i="10"/>
  <c r="G937" i="10"/>
  <c r="G929" i="10"/>
  <c r="G921" i="10"/>
  <c r="G913" i="10"/>
  <c r="G905" i="10"/>
  <c r="G897" i="10"/>
  <c r="G889" i="10"/>
  <c r="G881" i="10"/>
  <c r="G873" i="10"/>
  <c r="G865" i="10"/>
  <c r="G857" i="10"/>
  <c r="G849" i="10"/>
  <c r="G841" i="10"/>
  <c r="G833" i="10"/>
  <c r="G825" i="10"/>
  <c r="G817" i="10"/>
  <c r="G809" i="10"/>
  <c r="G801" i="10"/>
  <c r="G793" i="10"/>
  <c r="G785" i="10"/>
  <c r="G777" i="10"/>
  <c r="G769" i="10"/>
  <c r="G761" i="10"/>
  <c r="G753" i="10"/>
  <c r="G745" i="10"/>
  <c r="G737" i="10"/>
  <c r="G729" i="10"/>
  <c r="G721" i="10"/>
  <c r="G713" i="10"/>
  <c r="G705" i="10"/>
  <c r="G697" i="10"/>
  <c r="G689" i="10"/>
  <c r="G681" i="10"/>
  <c r="G673" i="10"/>
  <c r="G665" i="10"/>
  <c r="G657" i="10"/>
  <c r="G649" i="10"/>
  <c r="G641" i="10"/>
  <c r="G633" i="10"/>
  <c r="G625" i="10"/>
  <c r="G617" i="10"/>
  <c r="G609" i="10"/>
  <c r="G601" i="10"/>
  <c r="G593" i="10"/>
  <c r="G585" i="10"/>
  <c r="G577" i="10"/>
  <c r="G569" i="10"/>
  <c r="G561" i="10"/>
  <c r="G553" i="10"/>
  <c r="G545" i="10"/>
  <c r="G537" i="10"/>
  <c r="G529" i="10"/>
  <c r="G521" i="10"/>
  <c r="G513" i="10"/>
  <c r="G505" i="10"/>
  <c r="G497" i="10"/>
  <c r="G489" i="10"/>
  <c r="G481" i="10"/>
  <c r="G473" i="10"/>
  <c r="G465" i="10"/>
  <c r="G457" i="10"/>
  <c r="G449" i="10"/>
  <c r="G441" i="10"/>
  <c r="G433" i="10"/>
  <c r="G425" i="10"/>
  <c r="G417" i="10"/>
  <c r="G409" i="10"/>
  <c r="G401" i="10"/>
  <c r="G393" i="10"/>
  <c r="G385" i="10"/>
  <c r="G377" i="10"/>
  <c r="G369" i="10"/>
  <c r="G361" i="10"/>
  <c r="G353" i="10"/>
  <c r="G345" i="10"/>
  <c r="G996" i="10"/>
  <c r="G988" i="10"/>
  <c r="G980" i="10"/>
  <c r="G972" i="10"/>
  <c r="G964" i="10"/>
  <c r="G956" i="10"/>
  <c r="G948" i="10"/>
  <c r="G940" i="10"/>
  <c r="G932" i="10"/>
  <c r="G924" i="10"/>
  <c r="G916" i="10"/>
  <c r="G908" i="10"/>
  <c r="G900" i="10"/>
  <c r="G892" i="10"/>
  <c r="G884" i="10"/>
  <c r="G876" i="10"/>
  <c r="G868" i="10"/>
  <c r="G860" i="10"/>
  <c r="G852" i="10"/>
  <c r="G844" i="10"/>
  <c r="G836" i="10"/>
  <c r="G828" i="10"/>
  <c r="G820" i="10"/>
  <c r="G812" i="10"/>
  <c r="G804" i="10"/>
  <c r="G796" i="10"/>
  <c r="G788" i="10"/>
  <c r="G780" i="10"/>
  <c r="G772" i="10"/>
  <c r="G764" i="10"/>
  <c r="G756" i="10"/>
  <c r="G748" i="10"/>
  <c r="G740" i="10"/>
  <c r="G732" i="10"/>
  <c r="G724" i="10"/>
  <c r="G716" i="10"/>
  <c r="G708" i="10"/>
  <c r="G700" i="10"/>
  <c r="G692" i="10"/>
  <c r="G684" i="10"/>
  <c r="G676" i="10"/>
  <c r="G668" i="10"/>
  <c r="G660" i="10"/>
  <c r="G652" i="10"/>
  <c r="G644" i="10"/>
  <c r="G636" i="10"/>
  <c r="G628" i="10"/>
  <c r="G620" i="10"/>
  <c r="G612" i="10"/>
  <c r="G604" i="10"/>
  <c r="G596" i="10"/>
  <c r="G588" i="10"/>
  <c r="G580" i="10"/>
  <c r="G572" i="10"/>
  <c r="G564" i="10"/>
  <c r="G556" i="10"/>
  <c r="G548" i="10"/>
  <c r="G540" i="10"/>
  <c r="G532" i="10"/>
  <c r="G524" i="10"/>
  <c r="G516" i="10"/>
  <c r="G508" i="10"/>
  <c r="G500" i="10"/>
  <c r="G492" i="10"/>
  <c r="G484" i="10"/>
  <c r="G476" i="10"/>
  <c r="G468" i="10"/>
  <c r="G460" i="10"/>
  <c r="G452" i="10"/>
  <c r="G444" i="10"/>
  <c r="G436" i="10"/>
  <c r="G428" i="10"/>
  <c r="G420" i="10"/>
  <c r="G412" i="10"/>
  <c r="G404" i="10"/>
  <c r="G396" i="10"/>
  <c r="G388" i="10"/>
  <c r="G380" i="10"/>
  <c r="G372" i="10"/>
  <c r="G364" i="10"/>
  <c r="G356" i="10"/>
  <c r="G348" i="10"/>
  <c r="G340" i="10"/>
  <c r="G334" i="10"/>
  <c r="G326" i="10"/>
  <c r="G318" i="10"/>
  <c r="G310" i="10"/>
  <c r="G302" i="10"/>
  <c r="G294" i="10"/>
  <c r="G286" i="10"/>
  <c r="G278" i="10"/>
  <c r="G270" i="10"/>
  <c r="G262" i="10"/>
  <c r="G254" i="10"/>
  <c r="G246" i="10"/>
  <c r="G238" i="10"/>
  <c r="G230" i="10"/>
  <c r="G222" i="10"/>
  <c r="G214" i="10"/>
  <c r="G206" i="10"/>
  <c r="G198" i="10"/>
  <c r="G190" i="10"/>
  <c r="G182" i="10"/>
  <c r="G174" i="10"/>
  <c r="G166" i="10"/>
  <c r="G158" i="10"/>
  <c r="G150" i="10"/>
  <c r="G142" i="10"/>
  <c r="G134" i="10"/>
  <c r="G7" i="10"/>
  <c r="G15" i="10"/>
  <c r="G23" i="10"/>
  <c r="G31" i="10"/>
  <c r="G39" i="10"/>
  <c r="G47" i="10"/>
  <c r="G55" i="10"/>
  <c r="G63" i="10"/>
  <c r="G71" i="10"/>
  <c r="G79" i="10"/>
  <c r="G87" i="10"/>
  <c r="G95" i="10"/>
  <c r="G103" i="10"/>
  <c r="G111" i="10"/>
  <c r="G119" i="10"/>
  <c r="G323" i="10"/>
  <c r="G227" i="10"/>
  <c r="G171" i="10"/>
  <c r="G131" i="10"/>
  <c r="G42" i="10"/>
  <c r="G337" i="10"/>
  <c r="G329" i="10"/>
  <c r="G321" i="10"/>
  <c r="G313" i="10"/>
  <c r="G305" i="10"/>
  <c r="G297" i="10"/>
  <c r="G289" i="10"/>
  <c r="G281" i="10"/>
  <c r="G273" i="10"/>
  <c r="G265" i="10"/>
  <c r="G257" i="10"/>
  <c r="G249" i="10"/>
  <c r="G241" i="10"/>
  <c r="G233" i="10"/>
  <c r="G225" i="10"/>
  <c r="G217" i="10"/>
  <c r="G209" i="10"/>
  <c r="G201" i="10"/>
  <c r="G193" i="10"/>
  <c r="G185" i="10"/>
  <c r="G177" i="10"/>
  <c r="G169" i="10"/>
  <c r="G161" i="10"/>
  <c r="G153" i="10"/>
  <c r="G145" i="10"/>
  <c r="G137" i="10"/>
  <c r="G129" i="10"/>
  <c r="G4" i="10"/>
  <c r="G12" i="10"/>
  <c r="G20" i="10"/>
  <c r="G28" i="10"/>
  <c r="G36" i="10"/>
  <c r="G44" i="10"/>
  <c r="G52" i="10"/>
  <c r="G60" i="10"/>
  <c r="G68" i="10"/>
  <c r="G76" i="10"/>
  <c r="G84" i="10"/>
  <c r="G92" i="10"/>
  <c r="G100" i="10"/>
  <c r="G108" i="10"/>
  <c r="G116" i="10"/>
  <c r="G299" i="10"/>
  <c r="G251" i="10"/>
  <c r="G219" i="10"/>
  <c r="G139" i="10"/>
  <c r="G18" i="10"/>
  <c r="G98" i="10"/>
  <c r="G332" i="10"/>
  <c r="G324" i="10"/>
  <c r="G316" i="10"/>
  <c r="G308" i="10"/>
  <c r="G300" i="10"/>
  <c r="G292" i="10"/>
  <c r="G284" i="10"/>
  <c r="G276" i="10"/>
  <c r="G268" i="10"/>
  <c r="G260" i="10"/>
  <c r="G252" i="10"/>
  <c r="G244" i="10"/>
  <c r="G236" i="10"/>
  <c r="G228" i="10"/>
  <c r="G220" i="10"/>
  <c r="G212" i="10"/>
  <c r="G204" i="10"/>
  <c r="G196" i="10"/>
  <c r="G188" i="10"/>
  <c r="G180" i="10"/>
  <c r="G172" i="10"/>
  <c r="G164" i="10"/>
  <c r="G156" i="10"/>
  <c r="G148" i="10"/>
  <c r="G140" i="10"/>
  <c r="G132" i="10"/>
  <c r="G9" i="10"/>
  <c r="G17" i="10"/>
  <c r="G25" i="10"/>
  <c r="G33" i="10"/>
  <c r="G41" i="10"/>
  <c r="G49" i="10"/>
  <c r="G57" i="10"/>
  <c r="G65" i="10"/>
  <c r="G73" i="10"/>
  <c r="G81" i="10"/>
  <c r="G89" i="10"/>
  <c r="G97" i="10"/>
  <c r="G105" i="10"/>
  <c r="G113" i="10"/>
  <c r="G121" i="10"/>
  <c r="G315" i="10"/>
  <c r="G283" i="10"/>
  <c r="G235" i="10"/>
  <c r="G211" i="10"/>
  <c r="G10" i="10"/>
  <c r="G26" i="10"/>
  <c r="G114" i="10"/>
  <c r="G335" i="10"/>
  <c r="G327" i="10"/>
  <c r="G319" i="10"/>
  <c r="G311" i="10"/>
  <c r="G303" i="10"/>
  <c r="G295" i="10"/>
  <c r="G287" i="10"/>
  <c r="G279" i="10"/>
  <c r="G271" i="10"/>
  <c r="G263" i="10"/>
  <c r="G255" i="10"/>
  <c r="G247" i="10"/>
  <c r="G239" i="10"/>
  <c r="G231" i="10"/>
  <c r="G223" i="10"/>
  <c r="G215" i="10"/>
  <c r="G207" i="10"/>
  <c r="G199" i="10"/>
  <c r="G191" i="10"/>
  <c r="G183" i="10"/>
  <c r="G175" i="10"/>
  <c r="G167" i="10"/>
  <c r="G159" i="10"/>
  <c r="G151" i="10"/>
  <c r="G143" i="10"/>
  <c r="G135" i="10"/>
  <c r="G127" i="10"/>
  <c r="G6" i="10"/>
  <c r="G14" i="10"/>
  <c r="G22" i="10"/>
  <c r="G30" i="10"/>
  <c r="G38" i="10"/>
  <c r="G46" i="10"/>
  <c r="G54" i="10"/>
  <c r="G62" i="10"/>
  <c r="G70" i="10"/>
  <c r="G78" i="10"/>
  <c r="G86" i="10"/>
  <c r="G94" i="10"/>
  <c r="G102" i="10"/>
  <c r="G110" i="10"/>
  <c r="G118" i="10"/>
  <c r="G291" i="10"/>
  <c r="G267" i="10"/>
  <c r="G195" i="10"/>
  <c r="G179" i="10"/>
  <c r="G147" i="10"/>
  <c r="G66" i="10"/>
  <c r="G330" i="10"/>
  <c r="G322" i="10"/>
  <c r="G314" i="10"/>
  <c r="G306" i="10"/>
  <c r="G298" i="10"/>
  <c r="G290" i="10"/>
  <c r="G282" i="10"/>
  <c r="G274" i="10"/>
  <c r="G266" i="10"/>
  <c r="G258" i="10"/>
  <c r="G250" i="10"/>
  <c r="G242" i="10"/>
  <c r="G234" i="10"/>
  <c r="G226" i="10"/>
  <c r="G218" i="10"/>
  <c r="G210" i="10"/>
  <c r="G202" i="10"/>
  <c r="G194" i="10"/>
  <c r="G186" i="10"/>
  <c r="G178" i="10"/>
  <c r="G170" i="10"/>
  <c r="G162" i="10"/>
  <c r="G154" i="10"/>
  <c r="G146" i="10"/>
  <c r="G138" i="10"/>
  <c r="G130" i="10"/>
  <c r="G3" i="10"/>
  <c r="G11" i="10"/>
  <c r="G19" i="10"/>
  <c r="G27" i="10"/>
  <c r="G35" i="10"/>
  <c r="G43" i="10"/>
  <c r="G51" i="10"/>
  <c r="G59" i="10"/>
  <c r="G67" i="10"/>
  <c r="G75" i="10"/>
  <c r="G83" i="10"/>
  <c r="G91" i="10"/>
  <c r="G99" i="10"/>
  <c r="G107" i="10"/>
  <c r="G115" i="10"/>
  <c r="G123" i="10"/>
  <c r="G307" i="10"/>
  <c r="G275" i="10"/>
  <c r="G243" i="10"/>
  <c r="G203" i="10"/>
  <c r="G155" i="10"/>
  <c r="G34" i="10"/>
  <c r="G58" i="10"/>
  <c r="G82" i="10"/>
  <c r="G333" i="10"/>
  <c r="G325" i="10"/>
  <c r="G317" i="10"/>
  <c r="G309" i="10"/>
  <c r="G301" i="10"/>
  <c r="G293" i="10"/>
  <c r="G285" i="10"/>
  <c r="G277" i="10"/>
  <c r="G269" i="10"/>
  <c r="G261" i="10"/>
  <c r="G253" i="10"/>
  <c r="G245" i="10"/>
  <c r="G237" i="10"/>
  <c r="G229" i="10"/>
  <c r="G221" i="10"/>
  <c r="G213" i="10"/>
  <c r="G205" i="10"/>
  <c r="G197" i="10"/>
  <c r="G189" i="10"/>
  <c r="G181" i="10"/>
  <c r="G173" i="10"/>
  <c r="G165" i="10"/>
  <c r="G157" i="10"/>
  <c r="G149" i="10"/>
  <c r="G141" i="10"/>
  <c r="G133" i="10"/>
  <c r="G8" i="10"/>
  <c r="G16" i="10"/>
  <c r="G24" i="10"/>
  <c r="G32" i="10"/>
  <c r="G40" i="10"/>
  <c r="G48" i="10"/>
  <c r="G56" i="10"/>
  <c r="G64" i="10"/>
  <c r="G72" i="10"/>
  <c r="G80" i="10"/>
  <c r="G88" i="10"/>
  <c r="G96" i="10"/>
  <c r="G104" i="10"/>
  <c r="G112" i="10"/>
  <c r="G120" i="10"/>
  <c r="G106" i="10"/>
  <c r="G336" i="10"/>
  <c r="G328" i="10"/>
  <c r="G320" i="10"/>
  <c r="G312" i="10"/>
  <c r="G304" i="10"/>
  <c r="G296" i="10"/>
  <c r="G288" i="10"/>
  <c r="G280" i="10"/>
  <c r="G272" i="10"/>
  <c r="G264" i="10"/>
  <c r="G256" i="10"/>
  <c r="G248" i="10"/>
  <c r="G240" i="10"/>
  <c r="G232" i="10"/>
  <c r="G224" i="10"/>
  <c r="G216" i="10"/>
  <c r="G208" i="10"/>
  <c r="G200" i="10"/>
  <c r="G192" i="10"/>
  <c r="G184" i="10"/>
  <c r="G176" i="10"/>
  <c r="G168" i="10"/>
  <c r="G160" i="10"/>
  <c r="G152" i="10"/>
  <c r="G144" i="10"/>
  <c r="G136" i="10"/>
  <c r="G128" i="10"/>
  <c r="G5" i="10"/>
  <c r="G13" i="10"/>
  <c r="G21" i="10"/>
  <c r="G29" i="10"/>
  <c r="G37" i="10"/>
  <c r="G45" i="10"/>
  <c r="G53" i="10"/>
  <c r="G61" i="10"/>
  <c r="G69" i="10"/>
  <c r="G77" i="10"/>
  <c r="G85" i="10"/>
  <c r="G93" i="10"/>
  <c r="G101" i="10"/>
  <c r="G109" i="10"/>
  <c r="G117" i="10"/>
  <c r="G331" i="10"/>
  <c r="G259" i="10"/>
  <c r="G187" i="10"/>
  <c r="G163" i="10"/>
  <c r="G50" i="10"/>
  <c r="G74" i="10"/>
  <c r="G90" i="10"/>
  <c r="G122" i="10"/>
  <c r="G124" i="10"/>
  <c r="F999" i="10"/>
  <c r="F995" i="10"/>
  <c r="F991" i="10"/>
  <c r="F987" i="10"/>
  <c r="F983" i="10"/>
  <c r="F979" i="10"/>
  <c r="F975" i="10"/>
  <c r="F971" i="10"/>
  <c r="F967" i="10"/>
  <c r="F963" i="10"/>
  <c r="F959" i="10"/>
  <c r="F955" i="10"/>
  <c r="F951" i="10"/>
  <c r="F947" i="10"/>
  <c r="F943" i="10"/>
  <c r="F939" i="10"/>
  <c r="F935" i="10"/>
  <c r="F931" i="10"/>
  <c r="F927" i="10"/>
  <c r="F923" i="10"/>
  <c r="F919" i="10"/>
  <c r="F915" i="10"/>
  <c r="F911" i="10"/>
  <c r="F907" i="10"/>
  <c r="F903" i="10"/>
  <c r="F899" i="10"/>
  <c r="F895" i="10"/>
  <c r="F891" i="10"/>
  <c r="F887" i="10"/>
  <c r="F883" i="10"/>
  <c r="F879" i="10"/>
  <c r="F875" i="10"/>
  <c r="F871" i="10"/>
  <c r="F867" i="10"/>
  <c r="F863" i="10"/>
  <c r="F859" i="10"/>
  <c r="F855" i="10"/>
  <c r="F851" i="10"/>
  <c r="F847" i="10"/>
  <c r="F843" i="10"/>
  <c r="F839" i="10"/>
  <c r="F835" i="10"/>
  <c r="F831" i="10"/>
  <c r="F827" i="10"/>
  <c r="F823" i="10"/>
  <c r="F819" i="10"/>
  <c r="F815" i="10"/>
  <c r="F811" i="10"/>
  <c r="F807" i="10"/>
  <c r="F803" i="10"/>
  <c r="F799" i="10"/>
  <c r="F795" i="10"/>
  <c r="F791" i="10"/>
  <c r="F787" i="10"/>
  <c r="F783" i="10"/>
  <c r="F779" i="10"/>
  <c r="F775" i="10"/>
  <c r="F771" i="10"/>
  <c r="F767" i="10"/>
  <c r="F763" i="10"/>
  <c r="F759" i="10"/>
  <c r="F755" i="10"/>
  <c r="F751" i="10"/>
  <c r="F747" i="10"/>
  <c r="F743" i="10"/>
  <c r="F739" i="10"/>
  <c r="F735" i="10"/>
  <c r="F731" i="10"/>
  <c r="F727" i="10"/>
  <c r="F723" i="10"/>
  <c r="F719" i="10"/>
  <c r="F715" i="10"/>
  <c r="F711" i="10"/>
  <c r="F707" i="10"/>
  <c r="F703" i="10"/>
  <c r="F699" i="10"/>
  <c r="F695" i="10"/>
  <c r="F691" i="10"/>
  <c r="F687" i="10"/>
  <c r="F683" i="10"/>
  <c r="F679" i="10"/>
  <c r="F675" i="10"/>
  <c r="F1000" i="10"/>
  <c r="F996" i="10"/>
  <c r="F992" i="10"/>
  <c r="F988" i="10"/>
  <c r="F984" i="10"/>
  <c r="F980" i="10"/>
  <c r="F976" i="10"/>
  <c r="F972" i="10"/>
  <c r="F968" i="10"/>
  <c r="F964" i="10"/>
  <c r="F960" i="10"/>
  <c r="F956" i="10"/>
  <c r="F952" i="10"/>
  <c r="F948" i="10"/>
  <c r="F944" i="10"/>
  <c r="F940" i="10"/>
  <c r="F936" i="10"/>
  <c r="F932" i="10"/>
  <c r="F928" i="10"/>
  <c r="F924" i="10"/>
  <c r="F920" i="10"/>
  <c r="F916" i="10"/>
  <c r="F912" i="10"/>
  <c r="F908" i="10"/>
  <c r="F904" i="10"/>
  <c r="F900" i="10"/>
  <c r="F896" i="10"/>
  <c r="F892" i="10"/>
  <c r="F888" i="10"/>
  <c r="F884" i="10"/>
  <c r="F880" i="10"/>
  <c r="F876" i="10"/>
  <c r="F872" i="10"/>
  <c r="F868" i="10"/>
  <c r="F864" i="10"/>
  <c r="F860" i="10"/>
  <c r="F856" i="10"/>
  <c r="F852" i="10"/>
  <c r="F848" i="10"/>
  <c r="F844" i="10"/>
  <c r="F840" i="10"/>
  <c r="F836" i="10"/>
  <c r="F832" i="10"/>
  <c r="F828" i="10"/>
  <c r="F824" i="10"/>
  <c r="F820" i="10"/>
  <c r="F816" i="10"/>
  <c r="F812" i="10"/>
  <c r="F808" i="10"/>
  <c r="F804" i="10"/>
  <c r="F800" i="10"/>
  <c r="F796" i="10"/>
  <c r="F792" i="10"/>
  <c r="F788" i="10"/>
  <c r="F784" i="10"/>
  <c r="F780" i="10"/>
  <c r="F776" i="10"/>
  <c r="F772" i="10"/>
  <c r="F768" i="10"/>
  <c r="F764" i="10"/>
  <c r="F760" i="10"/>
  <c r="F756" i="10"/>
  <c r="F752" i="10"/>
  <c r="F748" i="10"/>
  <c r="F744" i="10"/>
  <c r="F740" i="10"/>
  <c r="F736" i="10"/>
  <c r="F732" i="10"/>
  <c r="F728" i="10"/>
  <c r="F724" i="10"/>
  <c r="F720" i="10"/>
  <c r="F716" i="10"/>
  <c r="F712" i="10"/>
  <c r="F708" i="10"/>
  <c r="F125" i="10"/>
  <c r="F1001" i="10"/>
  <c r="F997" i="10"/>
  <c r="F993" i="10"/>
  <c r="F989" i="10"/>
  <c r="F985" i="10"/>
  <c r="F981" i="10"/>
  <c r="F977" i="10"/>
  <c r="F973" i="10"/>
  <c r="F969" i="10"/>
  <c r="F965" i="10"/>
  <c r="F961" i="10"/>
  <c r="F957" i="10"/>
  <c r="F953" i="10"/>
  <c r="F949" i="10"/>
  <c r="F945" i="10"/>
  <c r="F941" i="10"/>
  <c r="F937" i="10"/>
  <c r="F933" i="10"/>
  <c r="F929" i="10"/>
  <c r="F925" i="10"/>
  <c r="F921" i="10"/>
  <c r="F917" i="10"/>
  <c r="F913" i="10"/>
  <c r="F909" i="10"/>
  <c r="F905" i="10"/>
  <c r="F901" i="10"/>
  <c r="F897" i="10"/>
  <c r="F893" i="10"/>
  <c r="F889" i="10"/>
  <c r="F885" i="10"/>
  <c r="F881" i="10"/>
  <c r="F877" i="10"/>
  <c r="F873" i="10"/>
  <c r="F869" i="10"/>
  <c r="F865" i="10"/>
  <c r="F861" i="10"/>
  <c r="F857" i="10"/>
  <c r="F853" i="10"/>
  <c r="F849" i="10"/>
  <c r="F845" i="10"/>
  <c r="F841" i="10"/>
  <c r="F837" i="10"/>
  <c r="F833" i="10"/>
  <c r="F829" i="10"/>
  <c r="F825" i="10"/>
  <c r="F821" i="10"/>
  <c r="F817" i="10"/>
  <c r="F813" i="10"/>
  <c r="F809" i="10"/>
  <c r="F805" i="10"/>
  <c r="F801" i="10"/>
  <c r="F797" i="10"/>
  <c r="F793" i="10"/>
  <c r="F789" i="10"/>
  <c r="F785" i="10"/>
  <c r="F781" i="10"/>
  <c r="F777" i="10"/>
  <c r="F773" i="10"/>
  <c r="F769" i="10"/>
  <c r="F765" i="10"/>
  <c r="F761" i="10"/>
  <c r="F757" i="10"/>
  <c r="F753" i="10"/>
  <c r="F749" i="10"/>
  <c r="F745" i="10"/>
  <c r="F741" i="10"/>
  <c r="F737" i="10"/>
  <c r="F733" i="10"/>
  <c r="F729" i="10"/>
  <c r="F725" i="10"/>
  <c r="F721" i="10"/>
  <c r="F717" i="10"/>
  <c r="F713" i="10"/>
  <c r="F709" i="10"/>
  <c r="F705" i="10"/>
  <c r="F701" i="10"/>
  <c r="F697" i="10"/>
  <c r="F693" i="10"/>
  <c r="F689" i="10"/>
  <c r="F685" i="10"/>
  <c r="F681" i="10"/>
  <c r="F677" i="10"/>
  <c r="F126" i="10"/>
  <c r="F998" i="10"/>
  <c r="F994" i="10"/>
  <c r="F990" i="10"/>
  <c r="F986" i="10"/>
  <c r="F982" i="10"/>
  <c r="F978" i="10"/>
  <c r="F974" i="10"/>
  <c r="F970" i="10"/>
  <c r="F966" i="10"/>
  <c r="F962" i="10"/>
  <c r="F958" i="10"/>
  <c r="F954" i="10"/>
  <c r="F950" i="10"/>
  <c r="F946" i="10"/>
  <c r="F942" i="10"/>
  <c r="F938" i="10"/>
  <c r="F934" i="10"/>
  <c r="F930" i="10"/>
  <c r="F926" i="10"/>
  <c r="F922" i="10"/>
  <c r="F918" i="10"/>
  <c r="F914" i="10"/>
  <c r="F910" i="10"/>
  <c r="F906" i="10"/>
  <c r="F902" i="10"/>
  <c r="F898" i="10"/>
  <c r="F894" i="10"/>
  <c r="F890" i="10"/>
  <c r="F886" i="10"/>
  <c r="F882" i="10"/>
  <c r="F878" i="10"/>
  <c r="F874" i="10"/>
  <c r="F870" i="10"/>
  <c r="F866" i="10"/>
  <c r="F862" i="10"/>
  <c r="F858" i="10"/>
  <c r="F854" i="10"/>
  <c r="F850" i="10"/>
  <c r="F846" i="10"/>
  <c r="F842" i="10"/>
  <c r="F838" i="10"/>
  <c r="F834" i="10"/>
  <c r="F830" i="10"/>
  <c r="F826" i="10"/>
  <c r="F822" i="10"/>
  <c r="F818" i="10"/>
  <c r="F814" i="10"/>
  <c r="F810" i="10"/>
  <c r="F806" i="10"/>
  <c r="F802" i="10"/>
  <c r="F798" i="10"/>
  <c r="F794" i="10"/>
  <c r="F790" i="10"/>
  <c r="F786" i="10"/>
  <c r="F782" i="10"/>
  <c r="F778" i="10"/>
  <c r="F774" i="10"/>
  <c r="F770" i="10"/>
  <c r="F766" i="10"/>
  <c r="F762" i="10"/>
  <c r="F758" i="10"/>
  <c r="F754" i="10"/>
  <c r="F750" i="10"/>
  <c r="F746" i="10"/>
  <c r="F742" i="10"/>
  <c r="F738" i="10"/>
  <c r="F734" i="10"/>
  <c r="F730" i="10"/>
  <c r="F726" i="10"/>
  <c r="F722" i="10"/>
  <c r="F718" i="10"/>
  <c r="F714" i="10"/>
  <c r="F710" i="10"/>
  <c r="F702" i="10"/>
  <c r="F686" i="10"/>
  <c r="F673" i="10"/>
  <c r="F669" i="10"/>
  <c r="F665" i="10"/>
  <c r="F661" i="10"/>
  <c r="F657" i="10"/>
  <c r="F653" i="10"/>
  <c r="F649" i="10"/>
  <c r="F645" i="10"/>
  <c r="F641" i="10"/>
  <c r="F637" i="10"/>
  <c r="F633" i="10"/>
  <c r="F629" i="10"/>
  <c r="F625" i="10"/>
  <c r="F621" i="10"/>
  <c r="F617" i="10"/>
  <c r="F613" i="10"/>
  <c r="F609" i="10"/>
  <c r="F605" i="10"/>
  <c r="F601" i="10"/>
  <c r="F597" i="10"/>
  <c r="F593" i="10"/>
  <c r="F589" i="10"/>
  <c r="F585" i="10"/>
  <c r="F581" i="10"/>
  <c r="F577" i="10"/>
  <c r="F573" i="10"/>
  <c r="F569" i="10"/>
  <c r="F565" i="10"/>
  <c r="F561" i="10"/>
  <c r="F557" i="10"/>
  <c r="F553" i="10"/>
  <c r="F549" i="10"/>
  <c r="F545" i="10"/>
  <c r="F541" i="10"/>
  <c r="F537" i="10"/>
  <c r="F533" i="10"/>
  <c r="F529" i="10"/>
  <c r="F525" i="10"/>
  <c r="F521" i="10"/>
  <c r="F517" i="10"/>
  <c r="F513" i="10"/>
  <c r="F509" i="10"/>
  <c r="F505" i="10"/>
  <c r="F501" i="10"/>
  <c r="F497" i="10"/>
  <c r="F493" i="10"/>
  <c r="F696" i="10"/>
  <c r="F680" i="10"/>
  <c r="F5" i="10"/>
  <c r="F9" i="10"/>
  <c r="F13" i="10"/>
  <c r="F17" i="10"/>
  <c r="F21" i="10"/>
  <c r="F25" i="10"/>
  <c r="F29" i="10"/>
  <c r="F33" i="10"/>
  <c r="F37" i="10"/>
  <c r="F41" i="10"/>
  <c r="F45" i="10"/>
  <c r="F49" i="10"/>
  <c r="F53" i="10"/>
  <c r="F57" i="10"/>
  <c r="F61" i="10"/>
  <c r="F65" i="10"/>
  <c r="F69" i="10"/>
  <c r="F73" i="10"/>
  <c r="F77" i="10"/>
  <c r="F81" i="10"/>
  <c r="F85" i="10"/>
  <c r="F89" i="10"/>
  <c r="F93" i="10"/>
  <c r="F97" i="10"/>
  <c r="F706" i="10"/>
  <c r="F690" i="10"/>
  <c r="F674" i="10"/>
  <c r="F670" i="10"/>
  <c r="F666" i="10"/>
  <c r="F662" i="10"/>
  <c r="F658" i="10"/>
  <c r="F654" i="10"/>
  <c r="F650" i="10"/>
  <c r="F646" i="10"/>
  <c r="F642" i="10"/>
  <c r="F638" i="10"/>
  <c r="F634" i="10"/>
  <c r="F630" i="10"/>
  <c r="F626" i="10"/>
  <c r="F622" i="10"/>
  <c r="F618" i="10"/>
  <c r="F614" i="10"/>
  <c r="F610" i="10"/>
  <c r="F606" i="10"/>
  <c r="F602" i="10"/>
  <c r="F598" i="10"/>
  <c r="F594" i="10"/>
  <c r="F590" i="10"/>
  <c r="F586" i="10"/>
  <c r="F582" i="10"/>
  <c r="F578" i="10"/>
  <c r="F574" i="10"/>
  <c r="F570" i="10"/>
  <c r="F566" i="10"/>
  <c r="F562" i="10"/>
  <c r="F558" i="10"/>
  <c r="F554" i="10"/>
  <c r="F550" i="10"/>
  <c r="F546" i="10"/>
  <c r="F542" i="10"/>
  <c r="F538" i="10"/>
  <c r="F534" i="10"/>
  <c r="F530" i="10"/>
  <c r="F526" i="10"/>
  <c r="F522" i="10"/>
  <c r="F518" i="10"/>
  <c r="F514" i="10"/>
  <c r="F510" i="10"/>
  <c r="F506" i="10"/>
  <c r="F502" i="10"/>
  <c r="F498" i="10"/>
  <c r="F494" i="10"/>
  <c r="F700" i="10"/>
  <c r="F684" i="10"/>
  <c r="F4" i="10"/>
  <c r="F8" i="10"/>
  <c r="F12" i="10"/>
  <c r="F16" i="10"/>
  <c r="F20" i="10"/>
  <c r="F24" i="10"/>
  <c r="F28" i="10"/>
  <c r="F32" i="10"/>
  <c r="F36" i="10"/>
  <c r="F40" i="10"/>
  <c r="F44" i="10"/>
  <c r="F48" i="10"/>
  <c r="F52" i="10"/>
  <c r="F56" i="10"/>
  <c r="F60" i="10"/>
  <c r="F64" i="10"/>
  <c r="F68" i="10"/>
  <c r="F72" i="10"/>
  <c r="F76" i="10"/>
  <c r="F80" i="10"/>
  <c r="F84" i="10"/>
  <c r="F88" i="10"/>
  <c r="F92" i="10"/>
  <c r="F96" i="10"/>
  <c r="F704" i="10"/>
  <c r="F688" i="10"/>
  <c r="F3" i="10"/>
  <c r="F7" i="10"/>
  <c r="F11" i="10"/>
  <c r="F15" i="10"/>
  <c r="F19" i="10"/>
  <c r="F23" i="10"/>
  <c r="F27" i="10"/>
  <c r="F31" i="10"/>
  <c r="F35" i="10"/>
  <c r="F39" i="10"/>
  <c r="F43" i="10"/>
  <c r="F47" i="10"/>
  <c r="F51" i="10"/>
  <c r="F55" i="10"/>
  <c r="F59" i="10"/>
  <c r="F63" i="10"/>
  <c r="F67" i="10"/>
  <c r="F71" i="10"/>
  <c r="F75" i="10"/>
  <c r="F79" i="10"/>
  <c r="F83" i="10"/>
  <c r="F87" i="10"/>
  <c r="F91" i="10"/>
  <c r="F95" i="10"/>
  <c r="F698" i="10"/>
  <c r="F682" i="10"/>
  <c r="F672" i="10"/>
  <c r="F668" i="10"/>
  <c r="F664" i="10"/>
  <c r="F660" i="10"/>
  <c r="F656" i="10"/>
  <c r="F652" i="10"/>
  <c r="F648" i="10"/>
  <c r="F644" i="10"/>
  <c r="F640" i="10"/>
  <c r="F636" i="10"/>
  <c r="F632" i="10"/>
  <c r="F628" i="10"/>
  <c r="F624" i="10"/>
  <c r="F620" i="10"/>
  <c r="F616" i="10"/>
  <c r="F612" i="10"/>
  <c r="F608" i="10"/>
  <c r="F604" i="10"/>
  <c r="F600" i="10"/>
  <c r="F596" i="10"/>
  <c r="F592" i="10"/>
  <c r="F588" i="10"/>
  <c r="F584" i="10"/>
  <c r="F580" i="10"/>
  <c r="F576" i="10"/>
  <c r="F572" i="10"/>
  <c r="F568" i="10"/>
  <c r="F564" i="10"/>
  <c r="F560" i="10"/>
  <c r="F556" i="10"/>
  <c r="F552" i="10"/>
  <c r="F548" i="10"/>
  <c r="F544" i="10"/>
  <c r="F540" i="10"/>
  <c r="F536" i="10"/>
  <c r="F532" i="10"/>
  <c r="F528" i="10"/>
  <c r="F524" i="10"/>
  <c r="F520" i="10"/>
  <c r="F516" i="10"/>
  <c r="F512" i="10"/>
  <c r="F508" i="10"/>
  <c r="F504" i="10"/>
  <c r="F500" i="10"/>
  <c r="F496" i="10"/>
  <c r="F492" i="10"/>
  <c r="F488" i="10"/>
  <c r="F484" i="10"/>
  <c r="F480" i="10"/>
  <c r="F476" i="10"/>
  <c r="F472" i="10"/>
  <c r="F468" i="10"/>
  <c r="F464" i="10"/>
  <c r="F460" i="10"/>
  <c r="F456" i="10"/>
  <c r="F452" i="10"/>
  <c r="F448" i="10"/>
  <c r="F444" i="10"/>
  <c r="F440" i="10"/>
  <c r="F436" i="10"/>
  <c r="F432" i="10"/>
  <c r="F428" i="10"/>
  <c r="F424" i="10"/>
  <c r="F420" i="10"/>
  <c r="F416" i="10"/>
  <c r="F412" i="10"/>
  <c r="F408" i="10"/>
  <c r="F404" i="10"/>
  <c r="F400" i="10"/>
  <c r="F396" i="10"/>
  <c r="F392" i="10"/>
  <c r="F388" i="10"/>
  <c r="F384" i="10"/>
  <c r="F380" i="10"/>
  <c r="F376" i="10"/>
  <c r="F372" i="10"/>
  <c r="F368" i="10"/>
  <c r="F364" i="10"/>
  <c r="F360" i="10"/>
  <c r="F356" i="10"/>
  <c r="F352" i="10"/>
  <c r="F348" i="10"/>
  <c r="F344" i="10"/>
  <c r="F692" i="10"/>
  <c r="F676" i="10"/>
  <c r="F6" i="10"/>
  <c r="F10" i="10"/>
  <c r="F14" i="10"/>
  <c r="F18" i="10"/>
  <c r="F22" i="10"/>
  <c r="F26" i="10"/>
  <c r="F30" i="10"/>
  <c r="F34" i="10"/>
  <c r="F38" i="10"/>
  <c r="F42" i="10"/>
  <c r="F46" i="10"/>
  <c r="F50" i="10"/>
  <c r="F54" i="10"/>
  <c r="F58" i="10"/>
  <c r="F62" i="10"/>
  <c r="F66" i="10"/>
  <c r="F70" i="10"/>
  <c r="F74" i="10"/>
  <c r="F78" i="10"/>
  <c r="F82" i="10"/>
  <c r="F86" i="10"/>
  <c r="F90" i="10"/>
  <c r="F94" i="10"/>
  <c r="F667" i="10"/>
  <c r="F635" i="10"/>
  <c r="F603" i="10"/>
  <c r="F571" i="10"/>
  <c r="F539" i="10"/>
  <c r="F507" i="10"/>
  <c r="F489" i="10"/>
  <c r="F482" i="10"/>
  <c r="F475" i="10"/>
  <c r="F457" i="10"/>
  <c r="F450" i="10"/>
  <c r="F443" i="10"/>
  <c r="F425" i="10"/>
  <c r="F418" i="10"/>
  <c r="F411" i="10"/>
  <c r="F393" i="10"/>
  <c r="F386" i="10"/>
  <c r="F379" i="10"/>
  <c r="F361" i="10"/>
  <c r="F354" i="10"/>
  <c r="F347" i="10"/>
  <c r="F655" i="10"/>
  <c r="F453" i="10"/>
  <c r="F327" i="10"/>
  <c r="F647" i="10"/>
  <c r="F615" i="10"/>
  <c r="F583" i="10"/>
  <c r="F551" i="10"/>
  <c r="F519" i="10"/>
  <c r="F486" i="10"/>
  <c r="F479" i="10"/>
  <c r="F461" i="10"/>
  <c r="F454" i="10"/>
  <c r="F447" i="10"/>
  <c r="F429" i="10"/>
  <c r="F422" i="10"/>
  <c r="F415" i="10"/>
  <c r="F397" i="10"/>
  <c r="F390" i="10"/>
  <c r="F383" i="10"/>
  <c r="F365" i="10"/>
  <c r="F358" i="10"/>
  <c r="F351" i="10"/>
  <c r="F340" i="10"/>
  <c r="F336" i="10"/>
  <c r="F332" i="10"/>
  <c r="F328" i="10"/>
  <c r="F324" i="10"/>
  <c r="F320" i="10"/>
  <c r="F316" i="10"/>
  <c r="F312" i="10"/>
  <c r="F308" i="10"/>
  <c r="F304" i="10"/>
  <c r="F300" i="10"/>
  <c r="F296" i="10"/>
  <c r="F292" i="10"/>
  <c r="F288" i="10"/>
  <c r="F284" i="10"/>
  <c r="F280" i="10"/>
  <c r="F276" i="10"/>
  <c r="F272" i="10"/>
  <c r="F268" i="10"/>
  <c r="F264" i="10"/>
  <c r="F260" i="10"/>
  <c r="F256" i="10"/>
  <c r="F252" i="10"/>
  <c r="F248" i="10"/>
  <c r="F244" i="10"/>
  <c r="F240" i="10"/>
  <c r="F236" i="10"/>
  <c r="F232" i="10"/>
  <c r="F228" i="10"/>
  <c r="F224" i="10"/>
  <c r="F220" i="10"/>
  <c r="F216" i="10"/>
  <c r="F212" i="10"/>
  <c r="F208" i="10"/>
  <c r="F204" i="10"/>
  <c r="F200" i="10"/>
  <c r="F196" i="10"/>
  <c r="F192" i="10"/>
  <c r="F188" i="10"/>
  <c r="F184" i="10"/>
  <c r="F180" i="10"/>
  <c r="F176" i="10"/>
  <c r="F172" i="10"/>
  <c r="F168" i="10"/>
  <c r="F164" i="10"/>
  <c r="F160" i="10"/>
  <c r="F156" i="10"/>
  <c r="F152" i="10"/>
  <c r="F148" i="10"/>
  <c r="F144" i="10"/>
  <c r="F140" i="10"/>
  <c r="F136" i="10"/>
  <c r="F132" i="10"/>
  <c r="F128" i="10"/>
  <c r="F99" i="10"/>
  <c r="F103" i="10"/>
  <c r="F107" i="10"/>
  <c r="F111" i="10"/>
  <c r="F115" i="10"/>
  <c r="F119" i="10"/>
  <c r="F123" i="10"/>
  <c r="F471" i="10"/>
  <c r="F407" i="10"/>
  <c r="F375" i="10"/>
  <c r="F331" i="10"/>
  <c r="F659" i="10"/>
  <c r="F627" i="10"/>
  <c r="F595" i="10"/>
  <c r="F563" i="10"/>
  <c r="F531" i="10"/>
  <c r="F499" i="10"/>
  <c r="F490" i="10"/>
  <c r="F483" i="10"/>
  <c r="F465" i="10"/>
  <c r="F458" i="10"/>
  <c r="F451" i="10"/>
  <c r="F433" i="10"/>
  <c r="F426" i="10"/>
  <c r="F419" i="10"/>
  <c r="F401" i="10"/>
  <c r="F394" i="10"/>
  <c r="F387" i="10"/>
  <c r="F369" i="10"/>
  <c r="F362" i="10"/>
  <c r="F355" i="10"/>
  <c r="F591" i="10"/>
  <c r="F559" i="10"/>
  <c r="F446" i="10"/>
  <c r="F421" i="10"/>
  <c r="F357" i="10"/>
  <c r="F323" i="10"/>
  <c r="F671" i="10"/>
  <c r="F639" i="10"/>
  <c r="F607" i="10"/>
  <c r="F575" i="10"/>
  <c r="F543" i="10"/>
  <c r="F511" i="10"/>
  <c r="F487" i="10"/>
  <c r="F469" i="10"/>
  <c r="F462" i="10"/>
  <c r="F455" i="10"/>
  <c r="F437" i="10"/>
  <c r="F430" i="10"/>
  <c r="F423" i="10"/>
  <c r="F405" i="10"/>
  <c r="F398" i="10"/>
  <c r="F391" i="10"/>
  <c r="F373" i="10"/>
  <c r="F366" i="10"/>
  <c r="F359" i="10"/>
  <c r="F341" i="10"/>
  <c r="F337" i="10"/>
  <c r="F333" i="10"/>
  <c r="F329" i="10"/>
  <c r="F325" i="10"/>
  <c r="F321" i="10"/>
  <c r="F317" i="10"/>
  <c r="F313" i="10"/>
  <c r="F309" i="10"/>
  <c r="F305" i="10"/>
  <c r="F301" i="10"/>
  <c r="F297" i="10"/>
  <c r="F293" i="10"/>
  <c r="F289" i="10"/>
  <c r="F285" i="10"/>
  <c r="F281" i="10"/>
  <c r="F277" i="10"/>
  <c r="F273" i="10"/>
  <c r="F269" i="10"/>
  <c r="F265" i="10"/>
  <c r="F261" i="10"/>
  <c r="F257" i="10"/>
  <c r="F253" i="10"/>
  <c r="F249" i="10"/>
  <c r="F245" i="10"/>
  <c r="F241" i="10"/>
  <c r="F237" i="10"/>
  <c r="F233" i="10"/>
  <c r="F229" i="10"/>
  <c r="F225" i="10"/>
  <c r="F221" i="10"/>
  <c r="F217" i="10"/>
  <c r="F213" i="10"/>
  <c r="F209" i="10"/>
  <c r="F205" i="10"/>
  <c r="F201" i="10"/>
  <c r="F197" i="10"/>
  <c r="F193" i="10"/>
  <c r="F189" i="10"/>
  <c r="F185" i="10"/>
  <c r="F181" i="10"/>
  <c r="F177" i="10"/>
  <c r="F173" i="10"/>
  <c r="F169" i="10"/>
  <c r="F165" i="10"/>
  <c r="F161" i="10"/>
  <c r="F157" i="10"/>
  <c r="F153" i="10"/>
  <c r="F149" i="10"/>
  <c r="F145" i="10"/>
  <c r="F141" i="10"/>
  <c r="F137" i="10"/>
  <c r="F133" i="10"/>
  <c r="F129" i="10"/>
  <c r="F98" i="10"/>
  <c r="F102" i="10"/>
  <c r="F106" i="10"/>
  <c r="F110" i="10"/>
  <c r="F114" i="10"/>
  <c r="F118" i="10"/>
  <c r="F122" i="10"/>
  <c r="F527" i="10"/>
  <c r="F485" i="10"/>
  <c r="F439" i="10"/>
  <c r="F350" i="10"/>
  <c r="F319" i="10"/>
  <c r="F651" i="10"/>
  <c r="F619" i="10"/>
  <c r="F587" i="10"/>
  <c r="F555" i="10"/>
  <c r="F523" i="10"/>
  <c r="F491" i="10"/>
  <c r="F473" i="10"/>
  <c r="F466" i="10"/>
  <c r="F459" i="10"/>
  <c r="F441" i="10"/>
  <c r="F434" i="10"/>
  <c r="F427" i="10"/>
  <c r="F409" i="10"/>
  <c r="F402" i="10"/>
  <c r="F395" i="10"/>
  <c r="F377" i="10"/>
  <c r="F370" i="10"/>
  <c r="F363" i="10"/>
  <c r="F345" i="10"/>
  <c r="F343" i="10"/>
  <c r="F663" i="10"/>
  <c r="F631" i="10"/>
  <c r="F599" i="10"/>
  <c r="F567" i="10"/>
  <c r="F535" i="10"/>
  <c r="F503" i="10"/>
  <c r="F477" i="10"/>
  <c r="F470" i="10"/>
  <c r="F463" i="10"/>
  <c r="F445" i="10"/>
  <c r="F438" i="10"/>
  <c r="F431" i="10"/>
  <c r="F413" i="10"/>
  <c r="F406" i="10"/>
  <c r="F399" i="10"/>
  <c r="F381" i="10"/>
  <c r="F374" i="10"/>
  <c r="F367" i="10"/>
  <c r="F349" i="10"/>
  <c r="F342" i="10"/>
  <c r="F338" i="10"/>
  <c r="F334" i="10"/>
  <c r="F330" i="10"/>
  <c r="F326" i="10"/>
  <c r="F322" i="10"/>
  <c r="F318" i="10"/>
  <c r="F314" i="10"/>
  <c r="F310" i="10"/>
  <c r="F306" i="10"/>
  <c r="F302" i="10"/>
  <c r="F298" i="10"/>
  <c r="F294" i="10"/>
  <c r="F290" i="10"/>
  <c r="F286" i="10"/>
  <c r="F282" i="10"/>
  <c r="F278" i="10"/>
  <c r="F274" i="10"/>
  <c r="F270" i="10"/>
  <c r="F266" i="10"/>
  <c r="F262" i="10"/>
  <c r="F258" i="10"/>
  <c r="F254" i="10"/>
  <c r="F250" i="10"/>
  <c r="F246" i="10"/>
  <c r="F242" i="10"/>
  <c r="F238" i="10"/>
  <c r="F234" i="10"/>
  <c r="F230" i="10"/>
  <c r="F226" i="10"/>
  <c r="F222" i="10"/>
  <c r="F218" i="10"/>
  <c r="F214" i="10"/>
  <c r="F210" i="10"/>
  <c r="F206" i="10"/>
  <c r="F202" i="10"/>
  <c r="F198" i="10"/>
  <c r="F194" i="10"/>
  <c r="F190" i="10"/>
  <c r="F186" i="10"/>
  <c r="F182" i="10"/>
  <c r="F178" i="10"/>
  <c r="F174" i="10"/>
  <c r="F170" i="10"/>
  <c r="F166" i="10"/>
  <c r="F162" i="10"/>
  <c r="F158" i="10"/>
  <c r="F154" i="10"/>
  <c r="F150" i="10"/>
  <c r="F146" i="10"/>
  <c r="F142" i="10"/>
  <c r="F138" i="10"/>
  <c r="F134" i="10"/>
  <c r="F130" i="10"/>
  <c r="F101" i="10"/>
  <c r="F105" i="10"/>
  <c r="F109" i="10"/>
  <c r="F113" i="10"/>
  <c r="F117" i="10"/>
  <c r="F121" i="10"/>
  <c r="F678" i="10"/>
  <c r="F623" i="10"/>
  <c r="F478" i="10"/>
  <c r="F389" i="10"/>
  <c r="F335" i="10"/>
  <c r="F694" i="10"/>
  <c r="F643" i="10"/>
  <c r="F611" i="10"/>
  <c r="F579" i="10"/>
  <c r="F547" i="10"/>
  <c r="F515" i="10"/>
  <c r="F481" i="10"/>
  <c r="F474" i="10"/>
  <c r="F467" i="10"/>
  <c r="F449" i="10"/>
  <c r="F442" i="10"/>
  <c r="F435" i="10"/>
  <c r="F417" i="10"/>
  <c r="F410" i="10"/>
  <c r="F403" i="10"/>
  <c r="F385" i="10"/>
  <c r="F378" i="10"/>
  <c r="F371" i="10"/>
  <c r="F353" i="10"/>
  <c r="F346" i="10"/>
  <c r="F495" i="10"/>
  <c r="F414" i="10"/>
  <c r="F382" i="10"/>
  <c r="F339" i="10"/>
  <c r="F287" i="10"/>
  <c r="F255" i="10"/>
  <c r="F223" i="10"/>
  <c r="F191" i="10"/>
  <c r="F159" i="10"/>
  <c r="F127" i="10"/>
  <c r="F108" i="10"/>
  <c r="F299" i="10"/>
  <c r="F267" i="10"/>
  <c r="F235" i="10"/>
  <c r="F203" i="10"/>
  <c r="F171" i="10"/>
  <c r="F139" i="10"/>
  <c r="F311" i="10"/>
  <c r="F279" i="10"/>
  <c r="F247" i="10"/>
  <c r="F215" i="10"/>
  <c r="F183" i="10"/>
  <c r="F151" i="10"/>
  <c r="F116" i="10"/>
  <c r="F291" i="10"/>
  <c r="F259" i="10"/>
  <c r="F227" i="10"/>
  <c r="F195" i="10"/>
  <c r="F163" i="10"/>
  <c r="F131" i="10"/>
  <c r="F104" i="10"/>
  <c r="F303" i="10"/>
  <c r="F271" i="10"/>
  <c r="F239" i="10"/>
  <c r="F207" i="10"/>
  <c r="F175" i="10"/>
  <c r="F143" i="10"/>
  <c r="F315" i="10"/>
  <c r="F283" i="10"/>
  <c r="F251" i="10"/>
  <c r="F219" i="10"/>
  <c r="F187" i="10"/>
  <c r="F155" i="10"/>
  <c r="F112" i="10"/>
  <c r="F275" i="10"/>
  <c r="F147" i="10"/>
  <c r="F120" i="10"/>
  <c r="F295" i="10"/>
  <c r="F263" i="10"/>
  <c r="F231" i="10"/>
  <c r="F199" i="10"/>
  <c r="F167" i="10"/>
  <c r="F135" i="10"/>
  <c r="F100" i="10"/>
  <c r="F307" i="10"/>
  <c r="F243" i="10"/>
  <c r="F211" i="10"/>
  <c r="F179" i="10"/>
  <c r="F124" i="10"/>
  <c r="E999" i="10"/>
  <c r="E991" i="10"/>
  <c r="E983" i="10"/>
  <c r="E975" i="10"/>
  <c r="E967" i="10"/>
  <c r="E959" i="10"/>
  <c r="E951" i="10"/>
  <c r="E943" i="10"/>
  <c r="E935" i="10"/>
  <c r="E927" i="10"/>
  <c r="E919" i="10"/>
  <c r="E911" i="10"/>
  <c r="E903" i="10"/>
  <c r="E895" i="10"/>
  <c r="E887" i="10"/>
  <c r="E879" i="10"/>
  <c r="E871" i="10"/>
  <c r="E863" i="10"/>
  <c r="E855" i="10"/>
  <c r="E847" i="10"/>
  <c r="E839" i="10"/>
  <c r="E831" i="10"/>
  <c r="E823" i="10"/>
  <c r="E815" i="10"/>
  <c r="E807" i="10"/>
  <c r="E799" i="10"/>
  <c r="E791" i="10"/>
  <c r="E783" i="10"/>
  <c r="E775" i="10"/>
  <c r="E767" i="10"/>
  <c r="E759" i="10"/>
  <c r="E751" i="10"/>
  <c r="E743" i="10"/>
  <c r="E735" i="10"/>
  <c r="E727" i="10"/>
  <c r="E719" i="10"/>
  <c r="E711" i="10"/>
  <c r="E703" i="10"/>
  <c r="E695" i="10"/>
  <c r="E687" i="10"/>
  <c r="E679" i="10"/>
  <c r="E671" i="10"/>
  <c r="E663" i="10"/>
  <c r="E655" i="10"/>
  <c r="E647" i="10"/>
  <c r="E639" i="10"/>
  <c r="E631" i="10"/>
  <c r="E623" i="10"/>
  <c r="E615" i="10"/>
  <c r="E607" i="10"/>
  <c r="E599" i="10"/>
  <c r="E591" i="10"/>
  <c r="E583" i="10"/>
  <c r="E575" i="10"/>
  <c r="E567" i="10"/>
  <c r="E559" i="10"/>
  <c r="E551" i="10"/>
  <c r="E543" i="10"/>
  <c r="E535" i="10"/>
  <c r="E527" i="10"/>
  <c r="E519" i="10"/>
  <c r="E511" i="10"/>
  <c r="E503" i="10"/>
  <c r="E495" i="10"/>
  <c r="E487" i="10"/>
  <c r="E479" i="10"/>
  <c r="E471" i="10"/>
  <c r="E463" i="10"/>
  <c r="E455" i="10"/>
  <c r="E447" i="10"/>
  <c r="E439" i="10"/>
  <c r="E431" i="10"/>
  <c r="E423" i="10"/>
  <c r="E415" i="10"/>
  <c r="E407" i="10"/>
  <c r="E399" i="10"/>
  <c r="E391" i="10"/>
  <c r="E383" i="10"/>
  <c r="E375" i="10"/>
  <c r="E367" i="10"/>
  <c r="E359" i="10"/>
  <c r="E351" i="10"/>
  <c r="E343" i="10"/>
  <c r="E1000" i="10"/>
  <c r="E992" i="10"/>
  <c r="E984" i="10"/>
  <c r="E976" i="10"/>
  <c r="E968" i="10"/>
  <c r="E960" i="10"/>
  <c r="E952" i="10"/>
  <c r="E944" i="10"/>
  <c r="E936" i="10"/>
  <c r="E928" i="10"/>
  <c r="E920" i="10"/>
  <c r="E912" i="10"/>
  <c r="E904" i="10"/>
  <c r="E896" i="10"/>
  <c r="E888" i="10"/>
  <c r="E880" i="10"/>
  <c r="E872" i="10"/>
  <c r="E864" i="10"/>
  <c r="E856" i="10"/>
  <c r="E848" i="10"/>
  <c r="E840" i="10"/>
  <c r="E832" i="10"/>
  <c r="E824" i="10"/>
  <c r="E816" i="10"/>
  <c r="E808" i="10"/>
  <c r="E800" i="10"/>
  <c r="E792" i="10"/>
  <c r="E784" i="10"/>
  <c r="E776" i="10"/>
  <c r="E768" i="10"/>
  <c r="E760" i="10"/>
  <c r="E752" i="10"/>
  <c r="E744" i="10"/>
  <c r="E736" i="10"/>
  <c r="E728" i="10"/>
  <c r="E720" i="10"/>
  <c r="E712" i="10"/>
  <c r="E704" i="10"/>
  <c r="E696" i="10"/>
  <c r="E688" i="10"/>
  <c r="E680" i="10"/>
  <c r="E672" i="10"/>
  <c r="E664" i="10"/>
  <c r="E656" i="10"/>
  <c r="E648" i="10"/>
  <c r="E640" i="10"/>
  <c r="E632" i="10"/>
  <c r="E624" i="10"/>
  <c r="E616" i="10"/>
  <c r="E608" i="10"/>
  <c r="E600" i="10"/>
  <c r="E592" i="10"/>
  <c r="E584" i="10"/>
  <c r="E576" i="10"/>
  <c r="E568" i="10"/>
  <c r="E560" i="10"/>
  <c r="E552" i="10"/>
  <c r="E544" i="10"/>
  <c r="E536" i="10"/>
  <c r="E528" i="10"/>
  <c r="E520" i="10"/>
  <c r="E512" i="10"/>
  <c r="E504" i="10"/>
  <c r="E496" i="10"/>
  <c r="E488" i="10"/>
  <c r="E480" i="10"/>
  <c r="E472" i="10"/>
  <c r="E464" i="10"/>
  <c r="E456" i="10"/>
  <c r="E448" i="10"/>
  <c r="E440" i="10"/>
  <c r="E432" i="10"/>
  <c r="E424" i="10"/>
  <c r="E416" i="10"/>
  <c r="E408" i="10"/>
  <c r="E400" i="10"/>
  <c r="E392" i="10"/>
  <c r="E384" i="10"/>
  <c r="E376" i="10"/>
  <c r="E368" i="10"/>
  <c r="E360" i="10"/>
  <c r="E352" i="10"/>
  <c r="E344" i="10"/>
  <c r="E1001" i="10"/>
  <c r="E993" i="10"/>
  <c r="E985" i="10"/>
  <c r="E977" i="10"/>
  <c r="E969" i="10"/>
  <c r="E961" i="10"/>
  <c r="E953" i="10"/>
  <c r="E945" i="10"/>
  <c r="E937" i="10"/>
  <c r="E929" i="10"/>
  <c r="E921" i="10"/>
  <c r="E913" i="10"/>
  <c r="E905" i="10"/>
  <c r="E897" i="10"/>
  <c r="E889" i="10"/>
  <c r="E881" i="10"/>
  <c r="E873" i="10"/>
  <c r="E865" i="10"/>
  <c r="E857" i="10"/>
  <c r="E849" i="10"/>
  <c r="E841" i="10"/>
  <c r="E833" i="10"/>
  <c r="E825" i="10"/>
  <c r="E817" i="10"/>
  <c r="E809" i="10"/>
  <c r="E801" i="10"/>
  <c r="E793" i="10"/>
  <c r="E785" i="10"/>
  <c r="E777" i="10"/>
  <c r="E769" i="10"/>
  <c r="E761" i="10"/>
  <c r="E753" i="10"/>
  <c r="E745" i="10"/>
  <c r="E737" i="10"/>
  <c r="E729" i="10"/>
  <c r="E721" i="10"/>
  <c r="E713" i="10"/>
  <c r="E705" i="10"/>
  <c r="E697" i="10"/>
  <c r="E689" i="10"/>
  <c r="E681" i="10"/>
  <c r="E673" i="10"/>
  <c r="E665" i="10"/>
  <c r="E657" i="10"/>
  <c r="E649" i="10"/>
  <c r="E641" i="10"/>
  <c r="E633" i="10"/>
  <c r="E625" i="10"/>
  <c r="E617" i="10"/>
  <c r="E609" i="10"/>
  <c r="E601" i="10"/>
  <c r="E593" i="10"/>
  <c r="E585" i="10"/>
  <c r="E577" i="10"/>
  <c r="E569" i="10"/>
  <c r="E561" i="10"/>
  <c r="E553" i="10"/>
  <c r="E545" i="10"/>
  <c r="E537" i="10"/>
  <c r="E529" i="10"/>
  <c r="E521" i="10"/>
  <c r="E513" i="10"/>
  <c r="E505" i="10"/>
  <c r="E497" i="10"/>
  <c r="E489" i="10"/>
  <c r="E481" i="10"/>
  <c r="E473" i="10"/>
  <c r="E465" i="10"/>
  <c r="E457" i="10"/>
  <c r="E449" i="10"/>
  <c r="E441" i="10"/>
  <c r="E433" i="10"/>
  <c r="E425" i="10"/>
  <c r="E417" i="10"/>
  <c r="E409" i="10"/>
  <c r="E401" i="10"/>
  <c r="E393" i="10"/>
  <c r="E385" i="10"/>
  <c r="E377" i="10"/>
  <c r="E369" i="10"/>
  <c r="E361" i="10"/>
  <c r="E353" i="10"/>
  <c r="E345" i="10"/>
  <c r="E994" i="10"/>
  <c r="E986" i="10"/>
  <c r="E978" i="10"/>
  <c r="E970" i="10"/>
  <c r="E962" i="10"/>
  <c r="E954" i="10"/>
  <c r="E946" i="10"/>
  <c r="E938" i="10"/>
  <c r="E930" i="10"/>
  <c r="E922" i="10"/>
  <c r="E914" i="10"/>
  <c r="E906" i="10"/>
  <c r="E898" i="10"/>
  <c r="E890" i="10"/>
  <c r="E882" i="10"/>
  <c r="E874" i="10"/>
  <c r="E866" i="10"/>
  <c r="E858" i="10"/>
  <c r="E850" i="10"/>
  <c r="E842" i="10"/>
  <c r="E834" i="10"/>
  <c r="E826" i="10"/>
  <c r="E818" i="10"/>
  <c r="E810" i="10"/>
  <c r="E802" i="10"/>
  <c r="E794" i="10"/>
  <c r="E786" i="10"/>
  <c r="E778" i="10"/>
  <c r="E770" i="10"/>
  <c r="E762" i="10"/>
  <c r="E754" i="10"/>
  <c r="E746" i="10"/>
  <c r="E738" i="10"/>
  <c r="E730" i="10"/>
  <c r="E722" i="10"/>
  <c r="E714" i="10"/>
  <c r="E706" i="10"/>
  <c r="E698" i="10"/>
  <c r="E690" i="10"/>
  <c r="E682" i="10"/>
  <c r="E674" i="10"/>
  <c r="E666" i="10"/>
  <c r="E658" i="10"/>
  <c r="E650" i="10"/>
  <c r="E642" i="10"/>
  <c r="E634" i="10"/>
  <c r="E626" i="10"/>
  <c r="E618" i="10"/>
  <c r="E610" i="10"/>
  <c r="E602" i="10"/>
  <c r="E594" i="10"/>
  <c r="E586" i="10"/>
  <c r="E578" i="10"/>
  <c r="E570" i="10"/>
  <c r="E562" i="10"/>
  <c r="E554" i="10"/>
  <c r="E546" i="10"/>
  <c r="E538" i="10"/>
  <c r="E530" i="10"/>
  <c r="E522" i="10"/>
  <c r="E514" i="10"/>
  <c r="E506" i="10"/>
  <c r="E498" i="10"/>
  <c r="E490" i="10"/>
  <c r="E482" i="10"/>
  <c r="E474" i="10"/>
  <c r="E466" i="10"/>
  <c r="E458" i="10"/>
  <c r="E450" i="10"/>
  <c r="E442" i="10"/>
  <c r="E434" i="10"/>
  <c r="E426" i="10"/>
  <c r="E418" i="10"/>
  <c r="E410" i="10"/>
  <c r="E402" i="10"/>
  <c r="E394" i="10"/>
  <c r="E386" i="10"/>
  <c r="E378" i="10"/>
  <c r="E370" i="10"/>
  <c r="E362" i="10"/>
  <c r="E354" i="10"/>
  <c r="E346" i="10"/>
  <c r="E995" i="10"/>
  <c r="E987" i="10"/>
  <c r="E979" i="10"/>
  <c r="E971" i="10"/>
  <c r="E963" i="10"/>
  <c r="E955" i="10"/>
  <c r="E947" i="10"/>
  <c r="E939" i="10"/>
  <c r="E931" i="10"/>
  <c r="E923" i="10"/>
  <c r="E915" i="10"/>
  <c r="E907" i="10"/>
  <c r="E899" i="10"/>
  <c r="E891" i="10"/>
  <c r="E883" i="10"/>
  <c r="E875" i="10"/>
  <c r="E867" i="10"/>
  <c r="E859" i="10"/>
  <c r="E851" i="10"/>
  <c r="E843" i="10"/>
  <c r="E835" i="10"/>
  <c r="E827" i="10"/>
  <c r="E819" i="10"/>
  <c r="E811" i="10"/>
  <c r="E803" i="10"/>
  <c r="E795" i="10"/>
  <c r="E787" i="10"/>
  <c r="E779" i="10"/>
  <c r="E771" i="10"/>
  <c r="E763" i="10"/>
  <c r="E755" i="10"/>
  <c r="E747" i="10"/>
  <c r="E739" i="10"/>
  <c r="E731" i="10"/>
  <c r="E723" i="10"/>
  <c r="E715" i="10"/>
  <c r="E707" i="10"/>
  <c r="E699" i="10"/>
  <c r="E691" i="10"/>
  <c r="E683" i="10"/>
  <c r="E675" i="10"/>
  <c r="E667" i="10"/>
  <c r="E659" i="10"/>
  <c r="E651" i="10"/>
  <c r="E643" i="10"/>
  <c r="E635" i="10"/>
  <c r="E627" i="10"/>
  <c r="E619" i="10"/>
  <c r="E611" i="10"/>
  <c r="E603" i="10"/>
  <c r="E595" i="10"/>
  <c r="E587" i="10"/>
  <c r="E579" i="10"/>
  <c r="E571" i="10"/>
  <c r="E563" i="10"/>
  <c r="E555" i="10"/>
  <c r="E547" i="10"/>
  <c r="E539" i="10"/>
  <c r="E531" i="10"/>
  <c r="E523" i="10"/>
  <c r="E515" i="10"/>
  <c r="E507" i="10"/>
  <c r="E499" i="10"/>
  <c r="E491" i="10"/>
  <c r="E483" i="10"/>
  <c r="E475" i="10"/>
  <c r="E467" i="10"/>
  <c r="E459" i="10"/>
  <c r="E451" i="10"/>
  <c r="E443" i="10"/>
  <c r="E435" i="10"/>
  <c r="E427" i="10"/>
  <c r="E419" i="10"/>
  <c r="E411" i="10"/>
  <c r="E403" i="10"/>
  <c r="E395" i="10"/>
  <c r="E387" i="10"/>
  <c r="E379" i="10"/>
  <c r="E371" i="10"/>
  <c r="E363" i="10"/>
  <c r="E355" i="10"/>
  <c r="E347" i="10"/>
  <c r="E339" i="10"/>
  <c r="E996" i="10"/>
  <c r="E988" i="10"/>
  <c r="E980" i="10"/>
  <c r="E972" i="10"/>
  <c r="E964" i="10"/>
  <c r="E956" i="10"/>
  <c r="E948" i="10"/>
  <c r="E940" i="10"/>
  <c r="E932" i="10"/>
  <c r="E924" i="10"/>
  <c r="E916" i="10"/>
  <c r="E908" i="10"/>
  <c r="E900" i="10"/>
  <c r="E892" i="10"/>
  <c r="E884" i="10"/>
  <c r="E876" i="10"/>
  <c r="E868" i="10"/>
  <c r="E860" i="10"/>
  <c r="E852" i="10"/>
  <c r="E844" i="10"/>
  <c r="E836" i="10"/>
  <c r="E828" i="10"/>
  <c r="E820" i="10"/>
  <c r="E812" i="10"/>
  <c r="E804" i="10"/>
  <c r="E796" i="10"/>
  <c r="E788" i="10"/>
  <c r="E780" i="10"/>
  <c r="E772" i="10"/>
  <c r="E764" i="10"/>
  <c r="E756" i="10"/>
  <c r="E748" i="10"/>
  <c r="E740" i="10"/>
  <c r="E732" i="10"/>
  <c r="E724" i="10"/>
  <c r="E716" i="10"/>
  <c r="E708" i="10"/>
  <c r="E700" i="10"/>
  <c r="E692" i="10"/>
  <c r="E684" i="10"/>
  <c r="E676" i="10"/>
  <c r="E668" i="10"/>
  <c r="E660" i="10"/>
  <c r="E652" i="10"/>
  <c r="E644" i="10"/>
  <c r="E636" i="10"/>
  <c r="E628" i="10"/>
  <c r="E620" i="10"/>
  <c r="E612" i="10"/>
  <c r="E604" i="10"/>
  <c r="E596" i="10"/>
  <c r="E588" i="10"/>
  <c r="E580" i="10"/>
  <c r="E572" i="10"/>
  <c r="E564" i="10"/>
  <c r="E556" i="10"/>
  <c r="E548" i="10"/>
  <c r="E540" i="10"/>
  <c r="E532" i="10"/>
  <c r="E524" i="10"/>
  <c r="E516" i="10"/>
  <c r="E508" i="10"/>
  <c r="E500" i="10"/>
  <c r="E492" i="10"/>
  <c r="E484" i="10"/>
  <c r="E476" i="10"/>
  <c r="E468" i="10"/>
  <c r="E460" i="10"/>
  <c r="E452" i="10"/>
  <c r="E444" i="10"/>
  <c r="E436" i="10"/>
  <c r="E428" i="10"/>
  <c r="E420" i="10"/>
  <c r="E412" i="10"/>
  <c r="E404" i="10"/>
  <c r="E396" i="10"/>
  <c r="E388" i="10"/>
  <c r="E380" i="10"/>
  <c r="E372" i="10"/>
  <c r="E364" i="10"/>
  <c r="E356" i="10"/>
  <c r="E348" i="10"/>
  <c r="E340" i="10"/>
  <c r="E125" i="10"/>
  <c r="E997" i="10"/>
  <c r="E989" i="10"/>
  <c r="E981" i="10"/>
  <c r="E973" i="10"/>
  <c r="E965" i="10"/>
  <c r="E957" i="10"/>
  <c r="E949" i="10"/>
  <c r="E941" i="10"/>
  <c r="E933" i="10"/>
  <c r="E925" i="10"/>
  <c r="E917" i="10"/>
  <c r="E909" i="10"/>
  <c r="E901" i="10"/>
  <c r="E893" i="10"/>
  <c r="E885" i="10"/>
  <c r="E877" i="10"/>
  <c r="E869" i="10"/>
  <c r="E861" i="10"/>
  <c r="E853" i="10"/>
  <c r="E845" i="10"/>
  <c r="E837" i="10"/>
  <c r="E829" i="10"/>
  <c r="E821" i="10"/>
  <c r="E813" i="10"/>
  <c r="E805" i="10"/>
  <c r="E797" i="10"/>
  <c r="E789" i="10"/>
  <c r="E781" i="10"/>
  <c r="E773" i="10"/>
  <c r="E765" i="10"/>
  <c r="E757" i="10"/>
  <c r="E749" i="10"/>
  <c r="E741" i="10"/>
  <c r="E733" i="10"/>
  <c r="E725" i="10"/>
  <c r="E717" i="10"/>
  <c r="E709" i="10"/>
  <c r="E701" i="10"/>
  <c r="E693" i="10"/>
  <c r="E685" i="10"/>
  <c r="E677" i="10"/>
  <c r="E669" i="10"/>
  <c r="E661" i="10"/>
  <c r="E653" i="10"/>
  <c r="E645" i="10"/>
  <c r="E637" i="10"/>
  <c r="E629" i="10"/>
  <c r="E621" i="10"/>
  <c r="E613" i="10"/>
  <c r="E605" i="10"/>
  <c r="E597" i="10"/>
  <c r="E589" i="10"/>
  <c r="E581" i="10"/>
  <c r="E573" i="10"/>
  <c r="E565" i="10"/>
  <c r="E557" i="10"/>
  <c r="E549" i="10"/>
  <c r="E541" i="10"/>
  <c r="E533" i="10"/>
  <c r="E525" i="10"/>
  <c r="E517" i="10"/>
  <c r="E509" i="10"/>
  <c r="E501" i="10"/>
  <c r="E493" i="10"/>
  <c r="E485" i="10"/>
  <c r="E477" i="10"/>
  <c r="E469" i="10"/>
  <c r="E461" i="10"/>
  <c r="E453" i="10"/>
  <c r="E445" i="10"/>
  <c r="E437" i="10"/>
  <c r="E429" i="10"/>
  <c r="E421" i="10"/>
  <c r="E413" i="10"/>
  <c r="E405" i="10"/>
  <c r="E397" i="10"/>
  <c r="E389" i="10"/>
  <c r="E381" i="10"/>
  <c r="E373" i="10"/>
  <c r="E365" i="10"/>
  <c r="E357" i="10"/>
  <c r="E349" i="10"/>
  <c r="E341" i="10"/>
  <c r="E126" i="10"/>
  <c r="E998" i="10"/>
  <c r="E990" i="10"/>
  <c r="E982" i="10"/>
  <c r="E974" i="10"/>
  <c r="E966" i="10"/>
  <c r="E958" i="10"/>
  <c r="E950" i="10"/>
  <c r="E942" i="10"/>
  <c r="E934" i="10"/>
  <c r="E926" i="10"/>
  <c r="E918" i="10"/>
  <c r="E910" i="10"/>
  <c r="E902" i="10"/>
  <c r="E894" i="10"/>
  <c r="E886" i="10"/>
  <c r="E878" i="10"/>
  <c r="E870" i="10"/>
  <c r="E862" i="10"/>
  <c r="E854" i="10"/>
  <c r="E846" i="10"/>
  <c r="E838" i="10"/>
  <c r="E830" i="10"/>
  <c r="E822" i="10"/>
  <c r="E814" i="10"/>
  <c r="E806" i="10"/>
  <c r="E798" i="10"/>
  <c r="E790" i="10"/>
  <c r="E782" i="10"/>
  <c r="E774" i="10"/>
  <c r="E766" i="10"/>
  <c r="E758" i="10"/>
  <c r="E750" i="10"/>
  <c r="E742" i="10"/>
  <c r="E734" i="10"/>
  <c r="E726" i="10"/>
  <c r="E718" i="10"/>
  <c r="E710" i="10"/>
  <c r="E702" i="10"/>
  <c r="E694" i="10"/>
  <c r="E686" i="10"/>
  <c r="E678" i="10"/>
  <c r="E670" i="10"/>
  <c r="E662" i="10"/>
  <c r="E654" i="10"/>
  <c r="E646" i="10"/>
  <c r="E638" i="10"/>
  <c r="E630" i="10"/>
  <c r="E622" i="10"/>
  <c r="E614" i="10"/>
  <c r="E606" i="10"/>
  <c r="E598" i="10"/>
  <c r="E590" i="10"/>
  <c r="E582" i="10"/>
  <c r="E574" i="10"/>
  <c r="E566" i="10"/>
  <c r="E558" i="10"/>
  <c r="E550" i="10"/>
  <c r="E542" i="10"/>
  <c r="E534" i="10"/>
  <c r="E526" i="10"/>
  <c r="E518" i="10"/>
  <c r="E510" i="10"/>
  <c r="E502" i="10"/>
  <c r="E494" i="10"/>
  <c r="E486" i="10"/>
  <c r="E478" i="10"/>
  <c r="E470" i="10"/>
  <c r="E462" i="10"/>
  <c r="E454" i="10"/>
  <c r="E446" i="10"/>
  <c r="E438" i="10"/>
  <c r="E430" i="10"/>
  <c r="E422" i="10"/>
  <c r="E414" i="10"/>
  <c r="E406" i="10"/>
  <c r="E398" i="10"/>
  <c r="E390" i="10"/>
  <c r="E382" i="10"/>
  <c r="E374" i="10"/>
  <c r="E366" i="10"/>
  <c r="E358" i="10"/>
  <c r="E350" i="10"/>
  <c r="E342" i="10"/>
  <c r="E331" i="10"/>
  <c r="E323" i="10"/>
  <c r="E315" i="10"/>
  <c r="E307" i="10"/>
  <c r="E299" i="10"/>
  <c r="E291" i="10"/>
  <c r="E283" i="10"/>
  <c r="E275" i="10"/>
  <c r="E267" i="10"/>
  <c r="E259" i="10"/>
  <c r="E251" i="10"/>
  <c r="E243" i="10"/>
  <c r="E235" i="10"/>
  <c r="E227" i="10"/>
  <c r="E219" i="10"/>
  <c r="E211" i="10"/>
  <c r="E203" i="10"/>
  <c r="E195" i="10"/>
  <c r="E187" i="10"/>
  <c r="E179" i="10"/>
  <c r="E171" i="10"/>
  <c r="E163" i="10"/>
  <c r="E155" i="10"/>
  <c r="E147" i="10"/>
  <c r="E139" i="10"/>
  <c r="E131" i="10"/>
  <c r="E8" i="10"/>
  <c r="E16" i="10"/>
  <c r="E24" i="10"/>
  <c r="E32" i="10"/>
  <c r="E40" i="10"/>
  <c r="E48" i="10"/>
  <c r="E56" i="10"/>
  <c r="E64" i="10"/>
  <c r="E72" i="10"/>
  <c r="E80" i="10"/>
  <c r="E88" i="10"/>
  <c r="E96" i="10"/>
  <c r="E104" i="10"/>
  <c r="E112" i="10"/>
  <c r="E120" i="10"/>
  <c r="E322" i="10"/>
  <c r="E298" i="10"/>
  <c r="E266" i="10"/>
  <c r="E226" i="10"/>
  <c r="E146" i="10"/>
  <c r="E73" i="10"/>
  <c r="E89" i="10"/>
  <c r="E332" i="10"/>
  <c r="E324" i="10"/>
  <c r="E316" i="10"/>
  <c r="E308" i="10"/>
  <c r="E300" i="10"/>
  <c r="E292" i="10"/>
  <c r="E284" i="10"/>
  <c r="E276" i="10"/>
  <c r="E268" i="10"/>
  <c r="E260" i="10"/>
  <c r="E252" i="10"/>
  <c r="E244" i="10"/>
  <c r="E236" i="10"/>
  <c r="E228" i="10"/>
  <c r="E220" i="10"/>
  <c r="E212" i="10"/>
  <c r="E204" i="10"/>
  <c r="E196" i="10"/>
  <c r="E188" i="10"/>
  <c r="E180" i="10"/>
  <c r="E172" i="10"/>
  <c r="E164" i="10"/>
  <c r="E156" i="10"/>
  <c r="E148" i="10"/>
  <c r="E140" i="10"/>
  <c r="E132" i="10"/>
  <c r="E7" i="10"/>
  <c r="E15" i="10"/>
  <c r="E23" i="10"/>
  <c r="E31" i="10"/>
  <c r="E39" i="10"/>
  <c r="E47" i="10"/>
  <c r="E55" i="10"/>
  <c r="E63" i="10"/>
  <c r="E71" i="10"/>
  <c r="E79" i="10"/>
  <c r="E87" i="10"/>
  <c r="E95" i="10"/>
  <c r="E103" i="10"/>
  <c r="E111" i="10"/>
  <c r="E119" i="10"/>
  <c r="E330" i="10"/>
  <c r="E274" i="10"/>
  <c r="E202" i="10"/>
  <c r="E25" i="10"/>
  <c r="E41" i="10"/>
  <c r="E65" i="10"/>
  <c r="E333" i="10"/>
  <c r="E325" i="10"/>
  <c r="E317" i="10"/>
  <c r="E309" i="10"/>
  <c r="E301" i="10"/>
  <c r="E293" i="10"/>
  <c r="E285" i="10"/>
  <c r="E277" i="10"/>
  <c r="E269" i="10"/>
  <c r="E261" i="10"/>
  <c r="E253" i="10"/>
  <c r="E245" i="10"/>
  <c r="E237" i="10"/>
  <c r="E229" i="10"/>
  <c r="E221" i="10"/>
  <c r="E213" i="10"/>
  <c r="E205" i="10"/>
  <c r="E197" i="10"/>
  <c r="E189" i="10"/>
  <c r="E181" i="10"/>
  <c r="E173" i="10"/>
  <c r="E165" i="10"/>
  <c r="E157" i="10"/>
  <c r="E149" i="10"/>
  <c r="E141" i="10"/>
  <c r="E133" i="10"/>
  <c r="E6" i="10"/>
  <c r="E14" i="10"/>
  <c r="E22" i="10"/>
  <c r="E30" i="10"/>
  <c r="E38" i="10"/>
  <c r="E46" i="10"/>
  <c r="E54" i="10"/>
  <c r="E62" i="10"/>
  <c r="E70" i="10"/>
  <c r="E78" i="10"/>
  <c r="E86" i="10"/>
  <c r="E94" i="10"/>
  <c r="E102" i="10"/>
  <c r="E110" i="10"/>
  <c r="E118" i="10"/>
  <c r="E338" i="10"/>
  <c r="E258" i="10"/>
  <c r="E242" i="10"/>
  <c r="E210" i="10"/>
  <c r="E170" i="10"/>
  <c r="E57" i="10"/>
  <c r="E97" i="10"/>
  <c r="E334" i="10"/>
  <c r="E326" i="10"/>
  <c r="E318" i="10"/>
  <c r="E310" i="10"/>
  <c r="E302" i="10"/>
  <c r="E294" i="10"/>
  <c r="E286" i="10"/>
  <c r="E278" i="10"/>
  <c r="E270" i="10"/>
  <c r="E262" i="10"/>
  <c r="E254" i="10"/>
  <c r="E246" i="10"/>
  <c r="E238" i="10"/>
  <c r="E230" i="10"/>
  <c r="E222" i="10"/>
  <c r="E214" i="10"/>
  <c r="E206" i="10"/>
  <c r="E198" i="10"/>
  <c r="E190" i="10"/>
  <c r="E182" i="10"/>
  <c r="E174" i="10"/>
  <c r="E166" i="10"/>
  <c r="E158" i="10"/>
  <c r="E150" i="10"/>
  <c r="E142" i="10"/>
  <c r="E134" i="10"/>
  <c r="E5" i="10"/>
  <c r="E13" i="10"/>
  <c r="E21" i="10"/>
  <c r="E29" i="10"/>
  <c r="E37" i="10"/>
  <c r="E45" i="10"/>
  <c r="E53" i="10"/>
  <c r="E61" i="10"/>
  <c r="E69" i="10"/>
  <c r="E77" i="10"/>
  <c r="E85" i="10"/>
  <c r="E93" i="10"/>
  <c r="E101" i="10"/>
  <c r="E109" i="10"/>
  <c r="E117" i="10"/>
  <c r="E314" i="10"/>
  <c r="E282" i="10"/>
  <c r="E218" i="10"/>
  <c r="E194" i="10"/>
  <c r="E154" i="10"/>
  <c r="E130" i="10"/>
  <c r="E17" i="10"/>
  <c r="E81" i="10"/>
  <c r="E335" i="10"/>
  <c r="E327" i="10"/>
  <c r="E319" i="10"/>
  <c r="E311" i="10"/>
  <c r="E303" i="10"/>
  <c r="E295" i="10"/>
  <c r="E287" i="10"/>
  <c r="E279" i="10"/>
  <c r="E271" i="10"/>
  <c r="E263" i="10"/>
  <c r="E255" i="10"/>
  <c r="E247" i="10"/>
  <c r="E239" i="10"/>
  <c r="E231" i="10"/>
  <c r="E223" i="10"/>
  <c r="E215" i="10"/>
  <c r="E207" i="10"/>
  <c r="E199" i="10"/>
  <c r="E191" i="10"/>
  <c r="E183" i="10"/>
  <c r="E175" i="10"/>
  <c r="E167" i="10"/>
  <c r="E159" i="10"/>
  <c r="E151" i="10"/>
  <c r="E143" i="10"/>
  <c r="E135" i="10"/>
  <c r="E127" i="10"/>
  <c r="E4" i="10"/>
  <c r="E12" i="10"/>
  <c r="E20" i="10"/>
  <c r="E28" i="10"/>
  <c r="E36" i="10"/>
  <c r="E44" i="10"/>
  <c r="E52" i="10"/>
  <c r="E60" i="10"/>
  <c r="E68" i="10"/>
  <c r="E76" i="10"/>
  <c r="E84" i="10"/>
  <c r="E92" i="10"/>
  <c r="E100" i="10"/>
  <c r="E108" i="10"/>
  <c r="E116" i="10"/>
  <c r="E306" i="10"/>
  <c r="E250" i="10"/>
  <c r="E178" i="10"/>
  <c r="E162" i="10"/>
  <c r="E33" i="10"/>
  <c r="E49" i="10"/>
  <c r="E113" i="10"/>
  <c r="E336" i="10"/>
  <c r="E328" i="10"/>
  <c r="E320" i="10"/>
  <c r="E312" i="10"/>
  <c r="E304" i="10"/>
  <c r="E296" i="10"/>
  <c r="E288" i="10"/>
  <c r="E280" i="10"/>
  <c r="E272" i="10"/>
  <c r="E264" i="10"/>
  <c r="E256" i="10"/>
  <c r="E248" i="10"/>
  <c r="E240" i="10"/>
  <c r="E232" i="10"/>
  <c r="E224" i="10"/>
  <c r="E216" i="10"/>
  <c r="E208" i="10"/>
  <c r="E200" i="10"/>
  <c r="E192" i="10"/>
  <c r="E184" i="10"/>
  <c r="E176" i="10"/>
  <c r="E168" i="10"/>
  <c r="E160" i="10"/>
  <c r="E152" i="10"/>
  <c r="E144" i="10"/>
  <c r="E136" i="10"/>
  <c r="E128" i="10"/>
  <c r="E3" i="10"/>
  <c r="E11" i="10"/>
  <c r="E19" i="10"/>
  <c r="E27" i="10"/>
  <c r="E35" i="10"/>
  <c r="E43" i="10"/>
  <c r="E51" i="10"/>
  <c r="E59" i="10"/>
  <c r="E67" i="10"/>
  <c r="E75" i="10"/>
  <c r="E83" i="10"/>
  <c r="E91" i="10"/>
  <c r="E99" i="10"/>
  <c r="E107" i="10"/>
  <c r="E115" i="10"/>
  <c r="E123" i="10"/>
  <c r="E337" i="10"/>
  <c r="E329" i="10"/>
  <c r="E321" i="10"/>
  <c r="E313" i="10"/>
  <c r="E305" i="10"/>
  <c r="E297" i="10"/>
  <c r="E289" i="10"/>
  <c r="E281" i="10"/>
  <c r="E273" i="10"/>
  <c r="E265" i="10"/>
  <c r="E257" i="10"/>
  <c r="E249" i="10"/>
  <c r="E241" i="10"/>
  <c r="E233" i="10"/>
  <c r="E225" i="10"/>
  <c r="E217" i="10"/>
  <c r="E209" i="10"/>
  <c r="E201" i="10"/>
  <c r="E193" i="10"/>
  <c r="E185" i="10"/>
  <c r="E177" i="10"/>
  <c r="E169" i="10"/>
  <c r="E161" i="10"/>
  <c r="E153" i="10"/>
  <c r="E145" i="10"/>
  <c r="E137" i="10"/>
  <c r="E129" i="10"/>
  <c r="E10" i="10"/>
  <c r="E18" i="10"/>
  <c r="E26" i="10"/>
  <c r="E34" i="10"/>
  <c r="E42" i="10"/>
  <c r="E50" i="10"/>
  <c r="E58" i="10"/>
  <c r="E66" i="10"/>
  <c r="E74" i="10"/>
  <c r="E82" i="10"/>
  <c r="E90" i="10"/>
  <c r="E98" i="10"/>
  <c r="E106" i="10"/>
  <c r="E114" i="10"/>
  <c r="E122" i="10"/>
  <c r="E290" i="10"/>
  <c r="E234" i="10"/>
  <c r="E186" i="10"/>
  <c r="E138" i="10"/>
  <c r="E9" i="10"/>
  <c r="E105" i="10"/>
  <c r="E121" i="10"/>
  <c r="E124" i="10"/>
  <c r="D126" i="10"/>
  <c r="D125" i="10"/>
  <c r="D1001" i="10"/>
  <c r="D1000" i="10"/>
  <c r="D999" i="10"/>
  <c r="D998" i="10"/>
  <c r="D997" i="10"/>
  <c r="D996" i="10"/>
  <c r="D995" i="10"/>
  <c r="D994" i="10"/>
  <c r="D993" i="10"/>
  <c r="D992" i="10"/>
  <c r="D991" i="10"/>
  <c r="D990" i="10"/>
  <c r="D989" i="10"/>
  <c r="D988" i="10"/>
  <c r="D987" i="10"/>
  <c r="D986" i="10"/>
  <c r="D985" i="10"/>
  <c r="D984" i="10"/>
  <c r="D983" i="10"/>
  <c r="D982" i="10"/>
  <c r="D981" i="10"/>
  <c r="D980" i="10"/>
  <c r="D979" i="10"/>
  <c r="D978" i="10"/>
  <c r="D977" i="10"/>
  <c r="D976" i="10"/>
  <c r="D975" i="10"/>
  <c r="D974" i="10"/>
  <c r="D973" i="10"/>
  <c r="D972" i="10"/>
  <c r="D971" i="10"/>
  <c r="D970" i="10"/>
  <c r="D969" i="10"/>
  <c r="D968" i="10"/>
  <c r="D967" i="10"/>
  <c r="D966" i="10"/>
  <c r="D965" i="10"/>
  <c r="D964" i="10"/>
  <c r="D963" i="10"/>
  <c r="D962" i="10"/>
  <c r="D961" i="10"/>
  <c r="D960" i="10"/>
  <c r="D959" i="10"/>
  <c r="D958" i="10"/>
  <c r="D957" i="10"/>
  <c r="D956" i="10"/>
  <c r="D955" i="10"/>
  <c r="D954" i="10"/>
  <c r="D953" i="10"/>
  <c r="D952" i="10"/>
  <c r="D951" i="10"/>
  <c r="D950" i="10"/>
  <c r="D949" i="10"/>
  <c r="D948" i="10"/>
  <c r="D947" i="10"/>
  <c r="D946" i="10"/>
  <c r="D945" i="10"/>
  <c r="D944" i="10"/>
  <c r="D943" i="10"/>
  <c r="D942" i="10"/>
  <c r="D941" i="10"/>
  <c r="D940" i="10"/>
  <c r="D939" i="10"/>
  <c r="D938" i="10"/>
  <c r="D937" i="10"/>
  <c r="D936" i="10"/>
  <c r="D935" i="10"/>
  <c r="D934" i="10"/>
  <c r="D933" i="10"/>
  <c r="D932" i="10"/>
  <c r="D931" i="10"/>
  <c r="D930" i="10"/>
  <c r="D929" i="10"/>
  <c r="D928" i="10"/>
  <c r="D927" i="10"/>
  <c r="D926" i="10"/>
  <c r="D925" i="10"/>
  <c r="D924" i="10"/>
  <c r="D923" i="10"/>
  <c r="D922" i="10"/>
  <c r="D921" i="10"/>
  <c r="D920" i="10"/>
  <c r="D919" i="10"/>
  <c r="D918" i="10"/>
  <c r="D917" i="10"/>
  <c r="D916" i="10"/>
  <c r="D915" i="10"/>
  <c r="D914" i="10"/>
  <c r="D913" i="10"/>
  <c r="D912" i="10"/>
  <c r="D911" i="10"/>
  <c r="D910" i="10"/>
  <c r="D909" i="10"/>
  <c r="D908" i="10"/>
  <c r="D907" i="10"/>
  <c r="D906" i="10"/>
  <c r="D905" i="10"/>
  <c r="D904" i="10"/>
  <c r="D903" i="10"/>
  <c r="D902" i="10"/>
  <c r="D901" i="10"/>
  <c r="D900" i="10"/>
  <c r="D899" i="10"/>
  <c r="D898" i="10"/>
  <c r="D897" i="10"/>
  <c r="D896" i="10"/>
  <c r="D895" i="10"/>
  <c r="D894" i="10"/>
  <c r="D893" i="10"/>
  <c r="D892" i="10"/>
  <c r="D891" i="10"/>
  <c r="D890" i="10"/>
  <c r="D889" i="10"/>
  <c r="D888" i="10"/>
  <c r="D887" i="10"/>
  <c r="D886" i="10"/>
  <c r="D885" i="10"/>
  <c r="D884" i="10"/>
  <c r="D883" i="10"/>
  <c r="D882" i="10"/>
  <c r="D881" i="10"/>
  <c r="D880" i="10"/>
  <c r="D879" i="10"/>
  <c r="D878" i="10"/>
  <c r="D877" i="10"/>
  <c r="D876" i="10"/>
  <c r="D875" i="10"/>
  <c r="D874" i="10"/>
  <c r="D873" i="10"/>
  <c r="D872" i="10"/>
  <c r="D871" i="10"/>
  <c r="D870" i="10"/>
  <c r="D869" i="10"/>
  <c r="D868" i="10"/>
  <c r="D867" i="10"/>
  <c r="D866" i="10"/>
  <c r="D865" i="10"/>
  <c r="D864" i="10"/>
  <c r="D863" i="10"/>
  <c r="D862" i="10"/>
  <c r="D861" i="10"/>
  <c r="D860" i="10"/>
  <c r="D859" i="10"/>
  <c r="D858" i="10"/>
  <c r="D857" i="10"/>
  <c r="D856" i="10"/>
  <c r="D855" i="10"/>
  <c r="D854" i="10"/>
  <c r="D853" i="10"/>
  <c r="D852" i="10"/>
  <c r="D851" i="10"/>
  <c r="D850" i="10"/>
  <c r="D849" i="10"/>
  <c r="D848" i="10"/>
  <c r="D847" i="10"/>
  <c r="D846" i="10"/>
  <c r="D845" i="10"/>
  <c r="D844" i="10"/>
  <c r="D843" i="10"/>
  <c r="D842" i="10"/>
  <c r="D841" i="10"/>
  <c r="D840" i="10"/>
  <c r="D839" i="10"/>
  <c r="D838" i="10"/>
  <c r="D837" i="10"/>
  <c r="D836" i="10"/>
  <c r="D835" i="10"/>
  <c r="D834" i="10"/>
  <c r="D833" i="10"/>
  <c r="D832" i="10"/>
  <c r="D831" i="10"/>
  <c r="D830" i="10"/>
  <c r="D829" i="10"/>
  <c r="D828" i="10"/>
  <c r="D827" i="10"/>
  <c r="D826" i="10"/>
  <c r="D825" i="10"/>
  <c r="D824" i="10"/>
  <c r="D823" i="10"/>
  <c r="D822" i="10"/>
  <c r="D821" i="10"/>
  <c r="D820" i="10"/>
  <c r="D819" i="10"/>
  <c r="D818" i="10"/>
  <c r="D817" i="10"/>
  <c r="D816" i="10"/>
  <c r="D815" i="10"/>
  <c r="D814" i="10"/>
  <c r="D813" i="10"/>
  <c r="D812" i="10"/>
  <c r="D811" i="10"/>
  <c r="D810" i="10"/>
  <c r="D809" i="10"/>
  <c r="D808" i="10"/>
  <c r="D807" i="10"/>
  <c r="D806" i="10"/>
  <c r="D805" i="10"/>
  <c r="D804" i="10"/>
  <c r="D803" i="10"/>
  <c r="D802" i="10"/>
  <c r="D801" i="10"/>
  <c r="D800" i="10"/>
  <c r="D799" i="10"/>
  <c r="D798" i="10"/>
  <c r="D797" i="10"/>
  <c r="D796" i="10"/>
  <c r="D795" i="10"/>
  <c r="D794" i="10"/>
  <c r="D793" i="10"/>
  <c r="D792" i="10"/>
  <c r="D791" i="10"/>
  <c r="D790" i="10"/>
  <c r="D789" i="10"/>
  <c r="D788" i="10"/>
  <c r="D787" i="10"/>
  <c r="D786" i="10"/>
  <c r="D785" i="10"/>
  <c r="D784" i="10"/>
  <c r="D783" i="10"/>
  <c r="D782" i="10"/>
  <c r="D781" i="10"/>
  <c r="D780" i="10"/>
  <c r="D779" i="10"/>
  <c r="D778" i="10"/>
  <c r="D777" i="10"/>
  <c r="D776" i="10"/>
  <c r="D775" i="10"/>
  <c r="D774" i="10"/>
  <c r="D773" i="10"/>
  <c r="D772" i="10"/>
  <c r="D771" i="10"/>
  <c r="D770" i="10"/>
  <c r="D769" i="10"/>
  <c r="D768" i="10"/>
  <c r="D767" i="10"/>
  <c r="D766" i="10"/>
  <c r="D765" i="10"/>
  <c r="D764" i="10"/>
  <c r="D763" i="10"/>
  <c r="D762" i="10"/>
  <c r="D761" i="10"/>
  <c r="D760" i="10"/>
  <c r="D759" i="10"/>
  <c r="D758" i="10"/>
  <c r="D757" i="10"/>
  <c r="D756" i="10"/>
  <c r="D755" i="10"/>
  <c r="D754" i="10"/>
  <c r="D753" i="10"/>
  <c r="D752" i="10"/>
  <c r="D751" i="10"/>
  <c r="D750" i="10"/>
  <c r="D749" i="10"/>
  <c r="D748" i="10"/>
  <c r="D747" i="10"/>
  <c r="D746" i="10"/>
  <c r="D745" i="10"/>
  <c r="D744" i="10"/>
  <c r="D743" i="10"/>
  <c r="D742" i="10"/>
  <c r="D741" i="10"/>
  <c r="D740" i="10"/>
  <c r="D739" i="10"/>
  <c r="D738" i="10"/>
  <c r="D737" i="10"/>
  <c r="D736" i="10"/>
  <c r="D735" i="10"/>
  <c r="D734" i="10"/>
  <c r="D733" i="10"/>
  <c r="D732" i="10"/>
  <c r="D731" i="10"/>
  <c r="D730" i="10"/>
  <c r="D729" i="10"/>
  <c r="D728" i="10"/>
  <c r="D727" i="10"/>
  <c r="D726" i="10"/>
  <c r="D725" i="10"/>
  <c r="D724" i="10"/>
  <c r="D723" i="10"/>
  <c r="D722" i="10"/>
  <c r="D721" i="10"/>
  <c r="D720" i="10"/>
  <c r="D719" i="10"/>
  <c r="D718" i="10"/>
  <c r="D717" i="10"/>
  <c r="D716" i="10"/>
  <c r="D715" i="10"/>
  <c r="D714" i="10"/>
  <c r="D713" i="10"/>
  <c r="D712" i="10"/>
  <c r="D711" i="10"/>
  <c r="D710" i="10"/>
  <c r="D709" i="10"/>
  <c r="D708" i="10"/>
  <c r="D707" i="10"/>
  <c r="D706" i="10"/>
  <c r="D705" i="10"/>
  <c r="D704" i="10"/>
  <c r="D703" i="10"/>
  <c r="D702" i="10"/>
  <c r="D701" i="10"/>
  <c r="D700" i="10"/>
  <c r="D699" i="10"/>
  <c r="D698" i="10"/>
  <c r="D697" i="10"/>
  <c r="D696" i="10"/>
  <c r="D695" i="10"/>
  <c r="D694" i="10"/>
  <c r="D693" i="10"/>
  <c r="D692" i="10"/>
  <c r="D691" i="10"/>
  <c r="D690" i="10"/>
  <c r="D689" i="10"/>
  <c r="D688" i="10"/>
  <c r="D687" i="10"/>
  <c r="D686" i="10"/>
  <c r="D685" i="10"/>
  <c r="D684" i="10"/>
  <c r="D683" i="10"/>
  <c r="D682" i="10"/>
  <c r="D681" i="10"/>
  <c r="D680" i="10"/>
  <c r="D679" i="10"/>
  <c r="D678" i="10"/>
  <c r="D677" i="10"/>
  <c r="D676" i="10"/>
  <c r="D675" i="10"/>
  <c r="D3" i="10"/>
  <c r="D4" i="10"/>
  <c r="D5" i="10"/>
  <c r="D6" i="10"/>
  <c r="D7" i="10"/>
  <c r="D8" i="10"/>
  <c r="D9"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674" i="10"/>
  <c r="D673" i="10"/>
  <c r="D672" i="10"/>
  <c r="D671" i="10"/>
  <c r="D670" i="10"/>
  <c r="D669" i="10"/>
  <c r="D668" i="10"/>
  <c r="D667" i="10"/>
  <c r="D666" i="10"/>
  <c r="D665" i="10"/>
  <c r="D664" i="10"/>
  <c r="D663" i="10"/>
  <c r="D662" i="10"/>
  <c r="D661" i="10"/>
  <c r="D660" i="10"/>
  <c r="D659" i="10"/>
  <c r="D658" i="10"/>
  <c r="D657" i="10"/>
  <c r="D656" i="10"/>
  <c r="D655" i="10"/>
  <c r="D654" i="10"/>
  <c r="D653" i="10"/>
  <c r="D652" i="10"/>
  <c r="D651" i="10"/>
  <c r="D650" i="10"/>
  <c r="D649" i="10"/>
  <c r="D648" i="10"/>
  <c r="D647" i="10"/>
  <c r="D646" i="10"/>
  <c r="D645" i="10"/>
  <c r="D644" i="10"/>
  <c r="D643" i="10"/>
  <c r="D642" i="10"/>
  <c r="D641" i="10"/>
  <c r="D640" i="10"/>
  <c r="D639" i="10"/>
  <c r="D638" i="10"/>
  <c r="D637" i="10"/>
  <c r="D636" i="10"/>
  <c r="D635" i="10"/>
  <c r="D634" i="10"/>
  <c r="D633" i="10"/>
  <c r="D632" i="10"/>
  <c r="D631" i="10"/>
  <c r="D630" i="10"/>
  <c r="D629" i="10"/>
  <c r="D628" i="10"/>
  <c r="D627" i="10"/>
  <c r="D626" i="10"/>
  <c r="D625" i="10"/>
  <c r="D624" i="10"/>
  <c r="D623" i="10"/>
  <c r="D622" i="10"/>
  <c r="D621" i="10"/>
  <c r="D620" i="10"/>
  <c r="D619" i="10"/>
  <c r="D618" i="10"/>
  <c r="D617" i="10"/>
  <c r="D616" i="10"/>
  <c r="D615" i="10"/>
  <c r="D614" i="10"/>
  <c r="D613" i="10"/>
  <c r="D612" i="10"/>
  <c r="D611" i="10"/>
  <c r="D610" i="10"/>
  <c r="D609" i="10"/>
  <c r="D608" i="10"/>
  <c r="D607" i="10"/>
  <c r="D606" i="10"/>
  <c r="D605" i="10"/>
  <c r="D604" i="10"/>
  <c r="D603" i="10"/>
  <c r="D602" i="10"/>
  <c r="D601" i="10"/>
  <c r="D600" i="10"/>
  <c r="D599" i="10"/>
  <c r="D598" i="10"/>
  <c r="D597" i="10"/>
  <c r="D596" i="10"/>
  <c r="D595" i="10"/>
  <c r="D594" i="10"/>
  <c r="D593" i="10"/>
  <c r="D592" i="10"/>
  <c r="D591" i="10"/>
  <c r="D590" i="10"/>
  <c r="D38" i="10"/>
  <c r="D39" i="10"/>
  <c r="D40" i="10"/>
  <c r="D41" i="10"/>
  <c r="D42" i="10"/>
  <c r="D43" i="10"/>
  <c r="D44" i="10"/>
  <c r="D45" i="10"/>
  <c r="D46" i="10"/>
  <c r="D47" i="10"/>
  <c r="D48" i="10"/>
  <c r="D49" i="10"/>
  <c r="D50" i="10"/>
  <c r="D51" i="10"/>
  <c r="D52" i="10"/>
  <c r="D53" i="10"/>
  <c r="D54" i="10"/>
  <c r="D55" i="10"/>
  <c r="D56" i="10"/>
  <c r="D57" i="10"/>
  <c r="D58" i="10"/>
  <c r="D59" i="10"/>
  <c r="D60" i="10"/>
  <c r="D61" i="10"/>
  <c r="D62" i="10"/>
  <c r="D63" i="10"/>
  <c r="D64" i="10"/>
  <c r="D65" i="10"/>
  <c r="D66" i="10"/>
  <c r="D67" i="10"/>
  <c r="D68" i="10"/>
  <c r="D69" i="10"/>
  <c r="D70" i="10"/>
  <c r="D71" i="10"/>
  <c r="D72" i="10"/>
  <c r="D73" i="10"/>
  <c r="D74" i="10"/>
  <c r="D75" i="10"/>
  <c r="D76" i="10"/>
  <c r="D77" i="10"/>
  <c r="D78" i="10"/>
  <c r="D79" i="10"/>
  <c r="D80" i="10"/>
  <c r="D81" i="10"/>
  <c r="D82" i="10"/>
  <c r="D83" i="10"/>
  <c r="D84" i="10"/>
  <c r="D85" i="10"/>
  <c r="D86" i="10"/>
  <c r="D87" i="10"/>
  <c r="D88" i="10"/>
  <c r="D89" i="10"/>
  <c r="D90" i="10"/>
  <c r="D91" i="10"/>
  <c r="D92" i="10"/>
  <c r="D93" i="10"/>
  <c r="D94" i="10"/>
  <c r="D95" i="10"/>
  <c r="D96" i="10"/>
  <c r="D97" i="10"/>
  <c r="D98" i="10"/>
  <c r="D99" i="10"/>
  <c r="D100" i="10"/>
  <c r="D101" i="10"/>
  <c r="D102" i="10"/>
  <c r="D103" i="10"/>
  <c r="D104" i="10"/>
  <c r="D105" i="10"/>
  <c r="D106" i="10"/>
  <c r="D107" i="10"/>
  <c r="D108" i="10"/>
  <c r="D109" i="10"/>
  <c r="D110" i="10"/>
  <c r="D111" i="10"/>
  <c r="D112" i="10"/>
  <c r="D113" i="10"/>
  <c r="D114" i="10"/>
  <c r="D115" i="10"/>
  <c r="D116" i="10"/>
  <c r="D117" i="10"/>
  <c r="D118" i="10"/>
  <c r="D119" i="10"/>
  <c r="D120" i="10"/>
  <c r="D121" i="10"/>
  <c r="D122" i="10"/>
  <c r="D589" i="10"/>
  <c r="D588" i="10"/>
  <c r="D587" i="10"/>
  <c r="D586" i="10"/>
  <c r="D585" i="10"/>
  <c r="D584" i="10"/>
  <c r="D583" i="10"/>
  <c r="D582" i="10"/>
  <c r="D581" i="10"/>
  <c r="D580" i="10"/>
  <c r="D579" i="10"/>
  <c r="D578" i="10"/>
  <c r="D577" i="10"/>
  <c r="D576" i="10"/>
  <c r="D575" i="10"/>
  <c r="D574" i="10"/>
  <c r="D573" i="10"/>
  <c r="D572" i="10"/>
  <c r="D571" i="10"/>
  <c r="D570" i="10"/>
  <c r="D569" i="10"/>
  <c r="D568" i="10"/>
  <c r="D567" i="10"/>
  <c r="D566" i="10"/>
  <c r="D565" i="10"/>
  <c r="D564" i="10"/>
  <c r="D563" i="10"/>
  <c r="D562" i="10"/>
  <c r="D561" i="10"/>
  <c r="D560" i="10"/>
  <c r="D559" i="10"/>
  <c r="D558" i="10"/>
  <c r="D557" i="10"/>
  <c r="D556" i="10"/>
  <c r="D555" i="10"/>
  <c r="D554" i="10"/>
  <c r="D553" i="10"/>
  <c r="D552" i="10"/>
  <c r="D551" i="10"/>
  <c r="D550" i="10"/>
  <c r="D549" i="10"/>
  <c r="D548" i="10"/>
  <c r="D547" i="10"/>
  <c r="D546" i="10"/>
  <c r="D545" i="10"/>
  <c r="D544" i="10"/>
  <c r="D543" i="10"/>
  <c r="D542" i="10"/>
  <c r="D541" i="10"/>
  <c r="D540" i="10"/>
  <c r="D539" i="10"/>
  <c r="D538" i="10"/>
  <c r="D537" i="10"/>
  <c r="D536" i="10"/>
  <c r="D535" i="10"/>
  <c r="D534" i="10"/>
  <c r="D533" i="10"/>
  <c r="D532" i="10"/>
  <c r="D531" i="10"/>
  <c r="D530" i="10"/>
  <c r="D529" i="10"/>
  <c r="D528" i="10"/>
  <c r="D527" i="10"/>
  <c r="D526" i="10"/>
  <c r="D525" i="10"/>
  <c r="D524" i="10"/>
  <c r="D523" i="10"/>
  <c r="D522" i="10"/>
  <c r="D521" i="10"/>
  <c r="D520" i="10"/>
  <c r="D519" i="10"/>
  <c r="D518" i="10"/>
  <c r="D517" i="10"/>
  <c r="D516" i="10"/>
  <c r="D515" i="10"/>
  <c r="D514" i="10"/>
  <c r="D513" i="10"/>
  <c r="D512" i="10"/>
  <c r="D511" i="10"/>
  <c r="D510" i="10"/>
  <c r="D509" i="10"/>
  <c r="D508" i="10"/>
  <c r="D507" i="10"/>
  <c r="D506" i="10"/>
  <c r="D505" i="10"/>
  <c r="D504" i="10"/>
  <c r="D503" i="10"/>
  <c r="D502" i="10"/>
  <c r="D501" i="10"/>
  <c r="D500" i="10"/>
  <c r="D499" i="10"/>
  <c r="D498" i="10"/>
  <c r="D497" i="10"/>
  <c r="D496" i="10"/>
  <c r="D495" i="10"/>
  <c r="D494" i="10"/>
  <c r="D493" i="10"/>
  <c r="D492" i="10"/>
  <c r="D491" i="10"/>
  <c r="D490" i="10"/>
  <c r="D489" i="10"/>
  <c r="D488" i="10"/>
  <c r="D487" i="10"/>
  <c r="D486" i="10"/>
  <c r="D485" i="10"/>
  <c r="D484" i="10"/>
  <c r="D483" i="10"/>
  <c r="D482" i="10"/>
  <c r="D481" i="10"/>
  <c r="D480" i="10"/>
  <c r="D479" i="10"/>
  <c r="D478" i="10"/>
  <c r="D477" i="10"/>
  <c r="D476" i="10"/>
  <c r="D475" i="10"/>
  <c r="D474" i="10"/>
  <c r="D473" i="10"/>
  <c r="D472" i="10"/>
  <c r="D471" i="10"/>
  <c r="D470" i="10"/>
  <c r="D469" i="10"/>
  <c r="D468" i="10"/>
  <c r="D467" i="10"/>
  <c r="D466" i="10"/>
  <c r="D465" i="10"/>
  <c r="D464" i="10"/>
  <c r="D463" i="10"/>
  <c r="D462" i="10"/>
  <c r="D461" i="10"/>
  <c r="D460" i="10"/>
  <c r="D459" i="10"/>
  <c r="D458" i="10"/>
  <c r="D457" i="10"/>
  <c r="D456" i="10"/>
  <c r="D455" i="10"/>
  <c r="D454" i="10"/>
  <c r="D453" i="10"/>
  <c r="D452" i="10"/>
  <c r="D451" i="10"/>
  <c r="D450" i="10"/>
  <c r="D449" i="10"/>
  <c r="D448" i="10"/>
  <c r="D447" i="10"/>
  <c r="D446" i="10"/>
  <c r="D445" i="10"/>
  <c r="D444" i="10"/>
  <c r="D443" i="10"/>
  <c r="D442" i="10"/>
  <c r="D441" i="10"/>
  <c r="D440" i="10"/>
  <c r="D439" i="10"/>
  <c r="D438" i="10"/>
  <c r="D437" i="10"/>
  <c r="D436" i="10"/>
  <c r="D435" i="10"/>
  <c r="D434" i="10"/>
  <c r="D433" i="10"/>
  <c r="D432" i="10"/>
  <c r="D431" i="10"/>
  <c r="D430" i="10"/>
  <c r="D429" i="10"/>
  <c r="D428" i="10"/>
  <c r="D427" i="10"/>
  <c r="D426" i="10"/>
  <c r="D425" i="10"/>
  <c r="D424" i="10"/>
  <c r="D423" i="10"/>
  <c r="D422" i="10"/>
  <c r="D421" i="10"/>
  <c r="D420" i="10"/>
  <c r="D419" i="10"/>
  <c r="D418" i="10"/>
  <c r="D417" i="10"/>
  <c r="D416" i="10"/>
  <c r="D415" i="10"/>
  <c r="D414" i="10"/>
  <c r="D413" i="10"/>
  <c r="D412" i="10"/>
  <c r="D411" i="10"/>
  <c r="D410" i="10"/>
  <c r="D409" i="10"/>
  <c r="D408" i="10"/>
  <c r="D407" i="10"/>
  <c r="D406" i="10"/>
  <c r="D405" i="10"/>
  <c r="D404" i="10"/>
  <c r="D403" i="10"/>
  <c r="D402" i="10"/>
  <c r="D401" i="10"/>
  <c r="D400" i="10"/>
  <c r="D399" i="10"/>
  <c r="D398" i="10"/>
  <c r="D397" i="10"/>
  <c r="D396" i="10"/>
  <c r="D395" i="10"/>
  <c r="D394" i="10"/>
  <c r="D123" i="10"/>
  <c r="D393" i="10"/>
  <c r="D392" i="10"/>
  <c r="D391" i="10"/>
  <c r="D390" i="10"/>
  <c r="D389" i="10"/>
  <c r="D388" i="10"/>
  <c r="D387" i="10"/>
  <c r="D386" i="10"/>
  <c r="D385" i="10"/>
  <c r="D384" i="10"/>
  <c r="D383" i="10"/>
  <c r="D382" i="10"/>
  <c r="D381" i="10"/>
  <c r="D380" i="10"/>
  <c r="D379" i="10"/>
  <c r="D378" i="10"/>
  <c r="D377" i="10"/>
  <c r="D376" i="10"/>
  <c r="D375" i="10"/>
  <c r="D374" i="10"/>
  <c r="D373" i="10"/>
  <c r="D372" i="10"/>
  <c r="D371" i="10"/>
  <c r="D370" i="10"/>
  <c r="D369" i="10"/>
  <c r="D368" i="10"/>
  <c r="D367" i="10"/>
  <c r="D366" i="10"/>
  <c r="D365" i="10"/>
  <c r="D364" i="10"/>
  <c r="D363" i="10"/>
  <c r="D362" i="10"/>
  <c r="D361" i="10"/>
  <c r="D360" i="10"/>
  <c r="D359" i="10"/>
  <c r="D358" i="10"/>
  <c r="D357" i="10"/>
  <c r="D356" i="10"/>
  <c r="D355" i="10"/>
  <c r="D354" i="10"/>
  <c r="D353" i="10"/>
  <c r="D352" i="10"/>
  <c r="D351" i="10"/>
  <c r="D350" i="10"/>
  <c r="D349" i="10"/>
  <c r="D348" i="10"/>
  <c r="D347" i="10"/>
  <c r="D346" i="10"/>
  <c r="D345" i="10"/>
  <c r="D344" i="10"/>
  <c r="D343" i="10"/>
  <c r="D342" i="10"/>
  <c r="D341" i="10"/>
  <c r="D340" i="10"/>
  <c r="D339" i="10"/>
  <c r="D338" i="10"/>
  <c r="D337" i="10"/>
  <c r="D336" i="10"/>
  <c r="D335" i="10"/>
  <c r="D334" i="10"/>
  <c r="D333" i="10"/>
  <c r="D332" i="10"/>
  <c r="D331" i="10"/>
  <c r="D330" i="10"/>
  <c r="D329" i="10"/>
  <c r="D328" i="10"/>
  <c r="D327" i="10"/>
  <c r="D326" i="10"/>
  <c r="D325" i="10"/>
  <c r="D324" i="10"/>
  <c r="D323" i="10"/>
  <c r="D322" i="10"/>
  <c r="D321" i="10"/>
  <c r="D320" i="10"/>
  <c r="D319" i="10"/>
  <c r="D318" i="10"/>
  <c r="D317" i="10"/>
  <c r="D316" i="10"/>
  <c r="D315" i="10"/>
  <c r="D314" i="10"/>
  <c r="D313" i="10"/>
  <c r="D312" i="10"/>
  <c r="D311" i="10"/>
  <c r="D310" i="10"/>
  <c r="D309" i="10"/>
  <c r="D308" i="10"/>
  <c r="D307" i="10"/>
  <c r="D306" i="10"/>
  <c r="D305" i="10"/>
  <c r="D304" i="10"/>
  <c r="D303" i="10"/>
  <c r="D302" i="10"/>
  <c r="D301" i="10"/>
  <c r="D300" i="10"/>
  <c r="D299" i="10"/>
  <c r="D298" i="10"/>
  <c r="D297" i="10"/>
  <c r="D296" i="10"/>
  <c r="D295" i="10"/>
  <c r="D294" i="10"/>
  <c r="D293" i="10"/>
  <c r="D292" i="10"/>
  <c r="D291" i="10"/>
  <c r="D290" i="10"/>
  <c r="D289" i="10"/>
  <c r="D288" i="10"/>
  <c r="D287" i="10"/>
  <c r="D286" i="10"/>
  <c r="D285" i="10"/>
  <c r="D284" i="10"/>
  <c r="D283" i="10"/>
  <c r="D282" i="10"/>
  <c r="D281" i="10"/>
  <c r="D280" i="10"/>
  <c r="D279" i="10"/>
  <c r="D278" i="10"/>
  <c r="D277" i="10"/>
  <c r="D276" i="10"/>
  <c r="D275" i="10"/>
  <c r="D274" i="10"/>
  <c r="D273" i="10"/>
  <c r="D272" i="10"/>
  <c r="D271" i="10"/>
  <c r="D270" i="10"/>
  <c r="D269" i="10"/>
  <c r="D268" i="10"/>
  <c r="D267" i="10"/>
  <c r="D266" i="10"/>
  <c r="D265" i="10"/>
  <c r="D264" i="10"/>
  <c r="D263" i="10"/>
  <c r="D262" i="10"/>
  <c r="D261" i="10"/>
  <c r="D260" i="10"/>
  <c r="D259" i="10"/>
  <c r="D258" i="10"/>
  <c r="D257" i="10"/>
  <c r="D256" i="10"/>
  <c r="D255" i="10"/>
  <c r="D254" i="10"/>
  <c r="D253" i="10"/>
  <c r="D252" i="10"/>
  <c r="D251" i="10"/>
  <c r="D250" i="10"/>
  <c r="D249" i="10"/>
  <c r="D248" i="10"/>
  <c r="D247" i="10"/>
  <c r="D246" i="10"/>
  <c r="D245" i="10"/>
  <c r="D244" i="10"/>
  <c r="D243" i="10"/>
  <c r="D242" i="10"/>
  <c r="D241" i="10"/>
  <c r="D240" i="10"/>
  <c r="D239" i="10"/>
  <c r="D238" i="10"/>
  <c r="D237" i="10"/>
  <c r="D236" i="10"/>
  <c r="D235" i="10"/>
  <c r="D234" i="10"/>
  <c r="D233" i="10"/>
  <c r="D232" i="10"/>
  <c r="D231" i="10"/>
  <c r="D230" i="10"/>
  <c r="D229" i="10"/>
  <c r="D228" i="10"/>
  <c r="D227" i="10"/>
  <c r="D226" i="10"/>
  <c r="D225" i="10"/>
  <c r="D224" i="10"/>
  <c r="D223" i="10"/>
  <c r="D222" i="10"/>
  <c r="D221" i="10"/>
  <c r="D220" i="10"/>
  <c r="D219" i="10"/>
  <c r="D218" i="10"/>
  <c r="D217" i="10"/>
  <c r="D216" i="10"/>
  <c r="D215" i="10"/>
  <c r="D214" i="10"/>
  <c r="D213" i="10"/>
  <c r="D212" i="10"/>
  <c r="D211" i="10"/>
  <c r="D210" i="10"/>
  <c r="D209" i="10"/>
  <c r="D208" i="10"/>
  <c r="D207" i="10"/>
  <c r="D206" i="10"/>
  <c r="D205" i="10"/>
  <c r="D204" i="10"/>
  <c r="D203" i="10"/>
  <c r="D202" i="10"/>
  <c r="D201" i="10"/>
  <c r="D200" i="10"/>
  <c r="D199" i="10"/>
  <c r="D198" i="10"/>
  <c r="D197" i="10"/>
  <c r="D196" i="10"/>
  <c r="D195" i="10"/>
  <c r="D194" i="10"/>
  <c r="D193" i="10"/>
  <c r="D192" i="10"/>
  <c r="D191" i="10"/>
  <c r="D190" i="10"/>
  <c r="D189" i="10"/>
  <c r="D188" i="10"/>
  <c r="D187" i="10"/>
  <c r="D186" i="10"/>
  <c r="D185" i="10"/>
  <c r="D184" i="10"/>
  <c r="D183" i="10"/>
  <c r="D182" i="10"/>
  <c r="D181" i="10"/>
  <c r="D180" i="10"/>
  <c r="D179" i="10"/>
  <c r="D178" i="10"/>
  <c r="D177" i="10"/>
  <c r="D176" i="10"/>
  <c r="D175" i="10"/>
  <c r="D174" i="10"/>
  <c r="D173" i="10"/>
  <c r="D172" i="10"/>
  <c r="D171" i="10"/>
  <c r="D170" i="10"/>
  <c r="D169" i="10"/>
  <c r="D168" i="10"/>
  <c r="D167" i="10"/>
  <c r="D166" i="10"/>
  <c r="D165" i="10"/>
  <c r="D164" i="10"/>
  <c r="D163" i="10"/>
  <c r="D162" i="10"/>
  <c r="D161" i="10"/>
  <c r="D160" i="10"/>
  <c r="D159" i="10"/>
  <c r="D158" i="10"/>
  <c r="D157" i="10"/>
  <c r="D156" i="10"/>
  <c r="D155" i="10"/>
  <c r="D154" i="10"/>
  <c r="D153" i="10"/>
  <c r="D152" i="10"/>
  <c r="D151" i="10"/>
  <c r="D150" i="10"/>
  <c r="D149" i="10"/>
  <c r="D148" i="10"/>
  <c r="D147" i="10"/>
  <c r="D146" i="10"/>
  <c r="D145" i="10"/>
  <c r="D144" i="10"/>
  <c r="D143" i="10"/>
  <c r="D142" i="10"/>
  <c r="D141" i="10"/>
  <c r="D140" i="10"/>
  <c r="D139" i="10"/>
  <c r="D138" i="10"/>
  <c r="D137" i="10"/>
  <c r="D136" i="10"/>
  <c r="D135" i="10"/>
  <c r="D134" i="10"/>
  <c r="D133" i="10"/>
  <c r="D132" i="10"/>
  <c r="D131" i="10"/>
  <c r="D130" i="10"/>
  <c r="D129" i="10"/>
  <c r="D128" i="10"/>
  <c r="D127" i="10"/>
  <c r="D124" i="10"/>
  <c r="C999" i="10"/>
  <c r="C991" i="10"/>
  <c r="C983" i="10"/>
  <c r="C975" i="10"/>
  <c r="C967" i="10"/>
  <c r="C959" i="10"/>
  <c r="C951" i="10"/>
  <c r="C943" i="10"/>
  <c r="C935" i="10"/>
  <c r="C927" i="10"/>
  <c r="C919" i="10"/>
  <c r="C911" i="10"/>
  <c r="C903" i="10"/>
  <c r="C895" i="10"/>
  <c r="C887" i="10"/>
  <c r="C879" i="10"/>
  <c r="C871" i="10"/>
  <c r="C863" i="10"/>
  <c r="C855" i="10"/>
  <c r="C847" i="10"/>
  <c r="C839" i="10"/>
  <c r="C831" i="10"/>
  <c r="C823" i="10"/>
  <c r="C815" i="10"/>
  <c r="C807" i="10"/>
  <c r="C799" i="10"/>
  <c r="C791" i="10"/>
  <c r="C783" i="10"/>
  <c r="C775" i="10"/>
  <c r="C767" i="10"/>
  <c r="C759" i="10"/>
  <c r="C751" i="10"/>
  <c r="C743" i="10"/>
  <c r="C735" i="10"/>
  <c r="C727" i="10"/>
  <c r="C719" i="10"/>
  <c r="C711" i="10"/>
  <c r="C703" i="10"/>
  <c r="C695" i="10"/>
  <c r="C687" i="10"/>
  <c r="C679" i="10"/>
  <c r="C671" i="10"/>
  <c r="C663" i="10"/>
  <c r="C655" i="10"/>
  <c r="C647" i="10"/>
  <c r="C639" i="10"/>
  <c r="C631" i="10"/>
  <c r="C623" i="10"/>
  <c r="C615" i="10"/>
  <c r="C607" i="10"/>
  <c r="C599" i="10"/>
  <c r="C591" i="10"/>
  <c r="C583" i="10"/>
  <c r="C575" i="10"/>
  <c r="C567" i="10"/>
  <c r="C559" i="10"/>
  <c r="C551" i="10"/>
  <c r="C543" i="10"/>
  <c r="C535" i="10"/>
  <c r="C527" i="10"/>
  <c r="C519" i="10"/>
  <c r="C511" i="10"/>
  <c r="C503" i="10"/>
  <c r="C495" i="10"/>
  <c r="C487" i="10"/>
  <c r="C479" i="10"/>
  <c r="C471" i="10"/>
  <c r="C463" i="10"/>
  <c r="C455" i="10"/>
  <c r="C447" i="10"/>
  <c r="C439" i="10"/>
  <c r="C431" i="10"/>
  <c r="C423" i="10"/>
  <c r="C415" i="10"/>
  <c r="C407" i="10"/>
  <c r="C399" i="10"/>
  <c r="C391" i="10"/>
  <c r="C383" i="10"/>
  <c r="C375" i="10"/>
  <c r="C367" i="10"/>
  <c r="C359" i="10"/>
  <c r="C351" i="10"/>
  <c r="C343" i="10"/>
  <c r="C126" i="10"/>
  <c r="C998" i="10"/>
  <c r="C990" i="10"/>
  <c r="C982" i="10"/>
  <c r="C974" i="10"/>
  <c r="C966" i="10"/>
  <c r="C958" i="10"/>
  <c r="C950" i="10"/>
  <c r="C942" i="10"/>
  <c r="C934" i="10"/>
  <c r="C926" i="10"/>
  <c r="C918" i="10"/>
  <c r="C910" i="10"/>
  <c r="C902" i="10"/>
  <c r="C894" i="10"/>
  <c r="C886" i="10"/>
  <c r="C878" i="10"/>
  <c r="C870" i="10"/>
  <c r="C862" i="10"/>
  <c r="C854" i="10"/>
  <c r="C846" i="10"/>
  <c r="C838" i="10"/>
  <c r="C830" i="10"/>
  <c r="C822" i="10"/>
  <c r="C814" i="10"/>
  <c r="C806" i="10"/>
  <c r="C798" i="10"/>
  <c r="C790" i="10"/>
  <c r="C782" i="10"/>
  <c r="C774" i="10"/>
  <c r="C766" i="10"/>
  <c r="C758" i="10"/>
  <c r="C750" i="10"/>
  <c r="C742" i="10"/>
  <c r="C734" i="10"/>
  <c r="C726" i="10"/>
  <c r="C718" i="10"/>
  <c r="C710" i="10"/>
  <c r="C702" i="10"/>
  <c r="C694" i="10"/>
  <c r="C686" i="10"/>
  <c r="C678" i="10"/>
  <c r="C670" i="10"/>
  <c r="C662" i="10"/>
  <c r="C654" i="10"/>
  <c r="C646" i="10"/>
  <c r="C638" i="10"/>
  <c r="C630" i="10"/>
  <c r="C622" i="10"/>
  <c r="C614" i="10"/>
  <c r="C606" i="10"/>
  <c r="C598" i="10"/>
  <c r="C590" i="10"/>
  <c r="C582" i="10"/>
  <c r="C574" i="10"/>
  <c r="C566" i="10"/>
  <c r="C558" i="10"/>
  <c r="C550" i="10"/>
  <c r="C542" i="10"/>
  <c r="C534" i="10"/>
  <c r="C526" i="10"/>
  <c r="C518" i="10"/>
  <c r="C510" i="10"/>
  <c r="C502" i="10"/>
  <c r="C494" i="10"/>
  <c r="C486" i="10"/>
  <c r="C478" i="10"/>
  <c r="C470" i="10"/>
  <c r="C462" i="10"/>
  <c r="C454" i="10"/>
  <c r="C446" i="10"/>
  <c r="C438" i="10"/>
  <c r="C430" i="10"/>
  <c r="C422" i="10"/>
  <c r="C414" i="10"/>
  <c r="C406" i="10"/>
  <c r="C398" i="10"/>
  <c r="C390" i="10"/>
  <c r="C382" i="10"/>
  <c r="C374" i="10"/>
  <c r="C366" i="10"/>
  <c r="C358" i="10"/>
  <c r="C350" i="10"/>
  <c r="C342" i="10"/>
  <c r="C125" i="10"/>
  <c r="C997" i="10"/>
  <c r="C989" i="10"/>
  <c r="C981" i="10"/>
  <c r="C973" i="10"/>
  <c r="C965" i="10"/>
  <c r="C957" i="10"/>
  <c r="C949" i="10"/>
  <c r="C941" i="10"/>
  <c r="C933" i="10"/>
  <c r="C925" i="10"/>
  <c r="C917" i="10"/>
  <c r="C909" i="10"/>
  <c r="C901" i="10"/>
  <c r="C893" i="10"/>
  <c r="C885" i="10"/>
  <c r="C877" i="10"/>
  <c r="C869" i="10"/>
  <c r="C861" i="10"/>
  <c r="C853" i="10"/>
  <c r="C845" i="10"/>
  <c r="C837" i="10"/>
  <c r="C829" i="10"/>
  <c r="C821" i="10"/>
  <c r="C813" i="10"/>
  <c r="C805" i="10"/>
  <c r="C797" i="10"/>
  <c r="C789" i="10"/>
  <c r="C781" i="10"/>
  <c r="C773" i="10"/>
  <c r="C765" i="10"/>
  <c r="C757" i="10"/>
  <c r="C749" i="10"/>
  <c r="C741" i="10"/>
  <c r="C733" i="10"/>
  <c r="C725" i="10"/>
  <c r="C717" i="10"/>
  <c r="C709" i="10"/>
  <c r="C701" i="10"/>
  <c r="C693" i="10"/>
  <c r="C685" i="10"/>
  <c r="C677" i="10"/>
  <c r="C669" i="10"/>
  <c r="C661" i="10"/>
  <c r="C653" i="10"/>
  <c r="C645" i="10"/>
  <c r="C637" i="10"/>
  <c r="C629" i="10"/>
  <c r="C621" i="10"/>
  <c r="C613" i="10"/>
  <c r="C605" i="10"/>
  <c r="C597" i="10"/>
  <c r="C589" i="10"/>
  <c r="C581" i="10"/>
  <c r="C573" i="10"/>
  <c r="C565" i="10"/>
  <c r="C557" i="10"/>
  <c r="C549" i="10"/>
  <c r="C541" i="10"/>
  <c r="C533" i="10"/>
  <c r="C525" i="10"/>
  <c r="C517" i="10"/>
  <c r="C509" i="10"/>
  <c r="C501" i="10"/>
  <c r="C493" i="10"/>
  <c r="C485" i="10"/>
  <c r="C477" i="10"/>
  <c r="C469" i="10"/>
  <c r="C461" i="10"/>
  <c r="C453" i="10"/>
  <c r="C445" i="10"/>
  <c r="C437" i="10"/>
  <c r="C429" i="10"/>
  <c r="C421" i="10"/>
  <c r="C413" i="10"/>
  <c r="C405" i="10"/>
  <c r="C397" i="10"/>
  <c r="C389" i="10"/>
  <c r="C381" i="10"/>
  <c r="C373" i="10"/>
  <c r="C365" i="10"/>
  <c r="C357" i="10"/>
  <c r="C996" i="10"/>
  <c r="C988" i="10"/>
  <c r="C980" i="10"/>
  <c r="C972" i="10"/>
  <c r="C964" i="10"/>
  <c r="C956" i="10"/>
  <c r="C948" i="10"/>
  <c r="C940" i="10"/>
  <c r="C932" i="10"/>
  <c r="C924" i="10"/>
  <c r="C916" i="10"/>
  <c r="C908" i="10"/>
  <c r="C900" i="10"/>
  <c r="C892" i="10"/>
  <c r="C884" i="10"/>
  <c r="C876" i="10"/>
  <c r="C868" i="10"/>
  <c r="C860" i="10"/>
  <c r="C852" i="10"/>
  <c r="C844" i="10"/>
  <c r="C836" i="10"/>
  <c r="C828" i="10"/>
  <c r="C820" i="10"/>
  <c r="C812" i="10"/>
  <c r="C804" i="10"/>
  <c r="C796" i="10"/>
  <c r="C788" i="10"/>
  <c r="C780" i="10"/>
  <c r="C772" i="10"/>
  <c r="C764" i="10"/>
  <c r="C756" i="10"/>
  <c r="C748" i="10"/>
  <c r="C740" i="10"/>
  <c r="C732" i="10"/>
  <c r="C724" i="10"/>
  <c r="C716" i="10"/>
  <c r="C708" i="10"/>
  <c r="C700" i="10"/>
  <c r="C692" i="10"/>
  <c r="C684" i="10"/>
  <c r="C676" i="10"/>
  <c r="C668" i="10"/>
  <c r="C660" i="10"/>
  <c r="C652" i="10"/>
  <c r="C644" i="10"/>
  <c r="C636" i="10"/>
  <c r="C628" i="10"/>
  <c r="C620" i="10"/>
  <c r="C612" i="10"/>
  <c r="C604" i="10"/>
  <c r="C596" i="10"/>
  <c r="C588" i="10"/>
  <c r="C580" i="10"/>
  <c r="C572" i="10"/>
  <c r="C564" i="10"/>
  <c r="C556" i="10"/>
  <c r="C548" i="10"/>
  <c r="C540" i="10"/>
  <c r="C532" i="10"/>
  <c r="C524" i="10"/>
  <c r="C516" i="10"/>
  <c r="C508" i="10"/>
  <c r="C500" i="10"/>
  <c r="C492" i="10"/>
  <c r="C484" i="10"/>
  <c r="C476" i="10"/>
  <c r="C468" i="10"/>
  <c r="C460" i="10"/>
  <c r="C452" i="10"/>
  <c r="C444" i="10"/>
  <c r="C436" i="10"/>
  <c r="C428" i="10"/>
  <c r="C420" i="10"/>
  <c r="C412" i="10"/>
  <c r="C404" i="10"/>
  <c r="C396" i="10"/>
  <c r="C388" i="10"/>
  <c r="C380" i="10"/>
  <c r="C372" i="10"/>
  <c r="C364" i="10"/>
  <c r="C356" i="10"/>
  <c r="C348" i="10"/>
  <c r="C340" i="10"/>
  <c r="C995" i="10"/>
  <c r="C987" i="10"/>
  <c r="C979" i="10"/>
  <c r="C971" i="10"/>
  <c r="C963" i="10"/>
  <c r="C955" i="10"/>
  <c r="C947" i="10"/>
  <c r="C939" i="10"/>
  <c r="C931" i="10"/>
  <c r="C923" i="10"/>
  <c r="C915" i="10"/>
  <c r="C907" i="10"/>
  <c r="C899" i="10"/>
  <c r="C891" i="10"/>
  <c r="C883" i="10"/>
  <c r="C875" i="10"/>
  <c r="C867" i="10"/>
  <c r="C859" i="10"/>
  <c r="C851" i="10"/>
  <c r="C843" i="10"/>
  <c r="C835" i="10"/>
  <c r="C827" i="10"/>
  <c r="C819" i="10"/>
  <c r="C811" i="10"/>
  <c r="C803" i="10"/>
  <c r="C795" i="10"/>
  <c r="C787" i="10"/>
  <c r="C779" i="10"/>
  <c r="C771" i="10"/>
  <c r="C763" i="10"/>
  <c r="C755" i="10"/>
  <c r="C747" i="10"/>
  <c r="C739" i="10"/>
  <c r="C731" i="10"/>
  <c r="C723" i="10"/>
  <c r="C715" i="10"/>
  <c r="C707" i="10"/>
  <c r="C699" i="10"/>
  <c r="C691" i="10"/>
  <c r="C683" i="10"/>
  <c r="C675" i="10"/>
  <c r="C667" i="10"/>
  <c r="C659" i="10"/>
  <c r="C651" i="10"/>
  <c r="C643" i="10"/>
  <c r="C635" i="10"/>
  <c r="C627" i="10"/>
  <c r="C619" i="10"/>
  <c r="C611" i="10"/>
  <c r="C603" i="10"/>
  <c r="C595" i="10"/>
  <c r="C587" i="10"/>
  <c r="C579" i="10"/>
  <c r="C571" i="10"/>
  <c r="C563" i="10"/>
  <c r="C555" i="10"/>
  <c r="C547" i="10"/>
  <c r="C539" i="10"/>
  <c r="C531" i="10"/>
  <c r="C523" i="10"/>
  <c r="C515" i="10"/>
  <c r="C507" i="10"/>
  <c r="C499" i="10"/>
  <c r="C491" i="10"/>
  <c r="C483" i="10"/>
  <c r="C475" i="10"/>
  <c r="C467" i="10"/>
  <c r="C459" i="10"/>
  <c r="C451" i="10"/>
  <c r="C443" i="10"/>
  <c r="C435" i="10"/>
  <c r="C427" i="10"/>
  <c r="C419" i="10"/>
  <c r="C411" i="10"/>
  <c r="C403" i="10"/>
  <c r="C395" i="10"/>
  <c r="C387" i="10"/>
  <c r="C379" i="10"/>
  <c r="C371" i="10"/>
  <c r="C363" i="10"/>
  <c r="C355" i="10"/>
  <c r="C347" i="10"/>
  <c r="C339" i="10"/>
  <c r="C994" i="10"/>
  <c r="C986" i="10"/>
  <c r="C978" i="10"/>
  <c r="C970" i="10"/>
  <c r="C962" i="10"/>
  <c r="C954" i="10"/>
  <c r="C946" i="10"/>
  <c r="C938" i="10"/>
  <c r="C930" i="10"/>
  <c r="C922" i="10"/>
  <c r="C914" i="10"/>
  <c r="C906" i="10"/>
  <c r="C898" i="10"/>
  <c r="C890" i="10"/>
  <c r="C882" i="10"/>
  <c r="C874" i="10"/>
  <c r="C866" i="10"/>
  <c r="C858" i="10"/>
  <c r="C850" i="10"/>
  <c r="C842" i="10"/>
  <c r="C834" i="10"/>
  <c r="C826" i="10"/>
  <c r="C818" i="10"/>
  <c r="C810" i="10"/>
  <c r="C802" i="10"/>
  <c r="C794" i="10"/>
  <c r="C786" i="10"/>
  <c r="C778" i="10"/>
  <c r="C770" i="10"/>
  <c r="C762" i="10"/>
  <c r="C754" i="10"/>
  <c r="C746" i="10"/>
  <c r="C738" i="10"/>
  <c r="C730" i="10"/>
  <c r="C722" i="10"/>
  <c r="C714" i="10"/>
  <c r="C706" i="10"/>
  <c r="C698" i="10"/>
  <c r="C690" i="10"/>
  <c r="C682" i="10"/>
  <c r="C674" i="10"/>
  <c r="C666" i="10"/>
  <c r="C658" i="10"/>
  <c r="C650" i="10"/>
  <c r="C642" i="10"/>
  <c r="C634" i="10"/>
  <c r="C626" i="10"/>
  <c r="C618" i="10"/>
  <c r="C610" i="10"/>
  <c r="C602" i="10"/>
  <c r="C594" i="10"/>
  <c r="C586" i="10"/>
  <c r="C578" i="10"/>
  <c r="C570" i="10"/>
  <c r="C562" i="10"/>
  <c r="C554" i="10"/>
  <c r="C546" i="10"/>
  <c r="C538" i="10"/>
  <c r="C530" i="10"/>
  <c r="C522" i="10"/>
  <c r="C514" i="10"/>
  <c r="C506" i="10"/>
  <c r="C498" i="10"/>
  <c r="C490" i="10"/>
  <c r="C482" i="10"/>
  <c r="C474" i="10"/>
  <c r="C466" i="10"/>
  <c r="C458" i="10"/>
  <c r="C450" i="10"/>
  <c r="C442" i="10"/>
  <c r="C434" i="10"/>
  <c r="C426" i="10"/>
  <c r="C418" i="10"/>
  <c r="C410" i="10"/>
  <c r="C402" i="10"/>
  <c r="C394" i="10"/>
  <c r="C386" i="10"/>
  <c r="C378" i="10"/>
  <c r="C370" i="10"/>
  <c r="C362" i="10"/>
  <c r="C354" i="10"/>
  <c r="C346" i="10"/>
  <c r="C1001" i="10"/>
  <c r="C993" i="10"/>
  <c r="C985" i="10"/>
  <c r="C977" i="10"/>
  <c r="C969" i="10"/>
  <c r="C961" i="10"/>
  <c r="C953" i="10"/>
  <c r="C945" i="10"/>
  <c r="C937" i="10"/>
  <c r="C929" i="10"/>
  <c r="C921" i="10"/>
  <c r="C913" i="10"/>
  <c r="C905" i="10"/>
  <c r="C897" i="10"/>
  <c r="C889" i="10"/>
  <c r="C881" i="10"/>
  <c r="C873" i="10"/>
  <c r="C865" i="10"/>
  <c r="C857" i="10"/>
  <c r="C849" i="10"/>
  <c r="C841" i="10"/>
  <c r="C833" i="10"/>
  <c r="C825" i="10"/>
  <c r="C817" i="10"/>
  <c r="C809" i="10"/>
  <c r="C801" i="10"/>
  <c r="C793" i="10"/>
  <c r="C785" i="10"/>
  <c r="C777" i="10"/>
  <c r="C769" i="10"/>
  <c r="C761" i="10"/>
  <c r="C753" i="10"/>
  <c r="C745" i="10"/>
  <c r="C737" i="10"/>
  <c r="C729" i="10"/>
  <c r="C721" i="10"/>
  <c r="C713" i="10"/>
  <c r="C705" i="10"/>
  <c r="C697" i="10"/>
  <c r="C689" i="10"/>
  <c r="C681" i="10"/>
  <c r="C673" i="10"/>
  <c r="C665" i="10"/>
  <c r="C657" i="10"/>
  <c r="C649" i="10"/>
  <c r="C641" i="10"/>
  <c r="C633" i="10"/>
  <c r="C625" i="10"/>
  <c r="C617" i="10"/>
  <c r="C609" i="10"/>
  <c r="C601" i="10"/>
  <c r="C593" i="10"/>
  <c r="C585" i="10"/>
  <c r="C577" i="10"/>
  <c r="C569" i="10"/>
  <c r="C561" i="10"/>
  <c r="C553" i="10"/>
  <c r="C545" i="10"/>
  <c r="C537" i="10"/>
  <c r="C529" i="10"/>
  <c r="C521" i="10"/>
  <c r="C513" i="10"/>
  <c r="C505" i="10"/>
  <c r="C497" i="10"/>
  <c r="C489" i="10"/>
  <c r="C481" i="10"/>
  <c r="C473" i="10"/>
  <c r="C465" i="10"/>
  <c r="C457" i="10"/>
  <c r="C449" i="10"/>
  <c r="C441" i="10"/>
  <c r="C433" i="10"/>
  <c r="C425" i="10"/>
  <c r="C417" i="10"/>
  <c r="C409" i="10"/>
  <c r="C401" i="10"/>
  <c r="C393" i="10"/>
  <c r="C385" i="10"/>
  <c r="C377" i="10"/>
  <c r="C369" i="10"/>
  <c r="C361" i="10"/>
  <c r="C353" i="10"/>
  <c r="C1000" i="10"/>
  <c r="C992" i="10"/>
  <c r="C984" i="10"/>
  <c r="C976" i="10"/>
  <c r="C968" i="10"/>
  <c r="C960" i="10"/>
  <c r="C952" i="10"/>
  <c r="C944" i="10"/>
  <c r="C936" i="10"/>
  <c r="C928" i="10"/>
  <c r="C920" i="10"/>
  <c r="C912" i="10"/>
  <c r="C904" i="10"/>
  <c r="C896" i="10"/>
  <c r="C888" i="10"/>
  <c r="C880" i="10"/>
  <c r="C872" i="10"/>
  <c r="C864" i="10"/>
  <c r="C856" i="10"/>
  <c r="C848" i="10"/>
  <c r="C840" i="10"/>
  <c r="C832" i="10"/>
  <c r="C824" i="10"/>
  <c r="C816" i="10"/>
  <c r="C808" i="10"/>
  <c r="C800" i="10"/>
  <c r="C792" i="10"/>
  <c r="C784" i="10"/>
  <c r="C776" i="10"/>
  <c r="C768" i="10"/>
  <c r="C760" i="10"/>
  <c r="C752" i="10"/>
  <c r="C744" i="10"/>
  <c r="C736" i="10"/>
  <c r="C728" i="10"/>
  <c r="C720" i="10"/>
  <c r="C712" i="10"/>
  <c r="C704" i="10"/>
  <c r="C696" i="10"/>
  <c r="C688" i="10"/>
  <c r="C680" i="10"/>
  <c r="C672" i="10"/>
  <c r="C664" i="10"/>
  <c r="C656" i="10"/>
  <c r="C648" i="10"/>
  <c r="C640" i="10"/>
  <c r="C632" i="10"/>
  <c r="C624" i="10"/>
  <c r="C616" i="10"/>
  <c r="C608" i="10"/>
  <c r="C600" i="10"/>
  <c r="C592" i="10"/>
  <c r="C584" i="10"/>
  <c r="C576" i="10"/>
  <c r="C568" i="10"/>
  <c r="C560" i="10"/>
  <c r="C552" i="10"/>
  <c r="C544" i="10"/>
  <c r="C536" i="10"/>
  <c r="C528" i="10"/>
  <c r="C520" i="10"/>
  <c r="C512" i="10"/>
  <c r="C504" i="10"/>
  <c r="C496" i="10"/>
  <c r="C488" i="10"/>
  <c r="C480" i="10"/>
  <c r="C472" i="10"/>
  <c r="C464" i="10"/>
  <c r="C456" i="10"/>
  <c r="C448" i="10"/>
  <c r="C440" i="10"/>
  <c r="C432" i="10"/>
  <c r="C424" i="10"/>
  <c r="C416" i="10"/>
  <c r="C408" i="10"/>
  <c r="C400" i="10"/>
  <c r="C392" i="10"/>
  <c r="C384" i="10"/>
  <c r="C376" i="10"/>
  <c r="C368" i="10"/>
  <c r="C360" i="10"/>
  <c r="C352" i="10"/>
  <c r="C344" i="10"/>
  <c r="C334" i="10"/>
  <c r="C326" i="10"/>
  <c r="C318" i="10"/>
  <c r="C310" i="10"/>
  <c r="C302" i="10"/>
  <c r="C294" i="10"/>
  <c r="C286" i="10"/>
  <c r="C278" i="10"/>
  <c r="C270" i="10"/>
  <c r="C262" i="10"/>
  <c r="C254" i="10"/>
  <c r="C246" i="10"/>
  <c r="C238" i="10"/>
  <c r="C230" i="10"/>
  <c r="C222" i="10"/>
  <c r="C214" i="10"/>
  <c r="C206" i="10"/>
  <c r="C198" i="10"/>
  <c r="C190" i="10"/>
  <c r="C182" i="10"/>
  <c r="C174" i="10"/>
  <c r="C166" i="10"/>
  <c r="C158" i="10"/>
  <c r="C150" i="10"/>
  <c r="C142" i="10"/>
  <c r="C134" i="10"/>
  <c r="C3" i="10"/>
  <c r="C11" i="10"/>
  <c r="C19" i="10"/>
  <c r="C27" i="10"/>
  <c r="C35" i="10"/>
  <c r="C43" i="10"/>
  <c r="C51" i="10"/>
  <c r="C59" i="10"/>
  <c r="C67" i="10"/>
  <c r="C75" i="10"/>
  <c r="C83" i="10"/>
  <c r="C91" i="10"/>
  <c r="C99" i="10"/>
  <c r="C107" i="10"/>
  <c r="C115" i="10"/>
  <c r="C123" i="10"/>
  <c r="C129" i="10"/>
  <c r="C349" i="10"/>
  <c r="C333" i="10"/>
  <c r="C325" i="10"/>
  <c r="C317" i="10"/>
  <c r="C309" i="10"/>
  <c r="C301" i="10"/>
  <c r="C293" i="10"/>
  <c r="C285" i="10"/>
  <c r="C277" i="10"/>
  <c r="C269" i="10"/>
  <c r="C261" i="10"/>
  <c r="C253" i="10"/>
  <c r="C245" i="10"/>
  <c r="C237" i="10"/>
  <c r="C229" i="10"/>
  <c r="C221" i="10"/>
  <c r="C213" i="10"/>
  <c r="C205" i="10"/>
  <c r="C197" i="10"/>
  <c r="C189" i="10"/>
  <c r="C181" i="10"/>
  <c r="C173" i="10"/>
  <c r="C165" i="10"/>
  <c r="C157" i="10"/>
  <c r="C149" i="10"/>
  <c r="C141" i="10"/>
  <c r="C133" i="10"/>
  <c r="C4" i="10"/>
  <c r="C12" i="10"/>
  <c r="C20" i="10"/>
  <c r="C28" i="10"/>
  <c r="C36" i="10"/>
  <c r="C44" i="10"/>
  <c r="C52" i="10"/>
  <c r="C60" i="10"/>
  <c r="C68" i="10"/>
  <c r="C76" i="10"/>
  <c r="C84" i="10"/>
  <c r="C92" i="10"/>
  <c r="C100" i="10"/>
  <c r="C108" i="10"/>
  <c r="C116" i="10"/>
  <c r="C329" i="10"/>
  <c r="C273" i="10"/>
  <c r="C257" i="10"/>
  <c r="C193" i="10"/>
  <c r="C8" i="10"/>
  <c r="C40" i="10"/>
  <c r="C56" i="10"/>
  <c r="C72" i="10"/>
  <c r="C345" i="10"/>
  <c r="C332" i="10"/>
  <c r="C324" i="10"/>
  <c r="C316" i="10"/>
  <c r="C308" i="10"/>
  <c r="C300" i="10"/>
  <c r="C292" i="10"/>
  <c r="C284" i="10"/>
  <c r="C276" i="10"/>
  <c r="C268" i="10"/>
  <c r="C260" i="10"/>
  <c r="C252" i="10"/>
  <c r="C244" i="10"/>
  <c r="C236" i="10"/>
  <c r="C228" i="10"/>
  <c r="C220" i="10"/>
  <c r="C212" i="10"/>
  <c r="C204" i="10"/>
  <c r="C196" i="10"/>
  <c r="C188" i="10"/>
  <c r="C180" i="10"/>
  <c r="C172" i="10"/>
  <c r="C164" i="10"/>
  <c r="C156" i="10"/>
  <c r="C148" i="10"/>
  <c r="C140" i="10"/>
  <c r="C132" i="10"/>
  <c r="C5" i="10"/>
  <c r="C13" i="10"/>
  <c r="C21" i="10"/>
  <c r="C29" i="10"/>
  <c r="C37" i="10"/>
  <c r="C45" i="10"/>
  <c r="C53" i="10"/>
  <c r="C61" i="10"/>
  <c r="C69" i="10"/>
  <c r="C77" i="10"/>
  <c r="C85" i="10"/>
  <c r="C93" i="10"/>
  <c r="C101" i="10"/>
  <c r="C109" i="10"/>
  <c r="C117" i="10"/>
  <c r="C321" i="10"/>
  <c r="C297" i="10"/>
  <c r="C265" i="10"/>
  <c r="C241" i="10"/>
  <c r="C217" i="10"/>
  <c r="C177" i="10"/>
  <c r="C24" i="10"/>
  <c r="C64" i="10"/>
  <c r="C88" i="10"/>
  <c r="C341" i="10"/>
  <c r="C331" i="10"/>
  <c r="C323" i="10"/>
  <c r="C315" i="10"/>
  <c r="C307" i="10"/>
  <c r="C299" i="10"/>
  <c r="C291" i="10"/>
  <c r="C283" i="10"/>
  <c r="C275" i="10"/>
  <c r="C267" i="10"/>
  <c r="C259" i="10"/>
  <c r="C251" i="10"/>
  <c r="C243" i="10"/>
  <c r="C235" i="10"/>
  <c r="C227" i="10"/>
  <c r="C219" i="10"/>
  <c r="C211" i="10"/>
  <c r="C203" i="10"/>
  <c r="C195" i="10"/>
  <c r="C187" i="10"/>
  <c r="C179" i="10"/>
  <c r="C171" i="10"/>
  <c r="C163" i="10"/>
  <c r="C155" i="10"/>
  <c r="C147" i="10"/>
  <c r="C139" i="10"/>
  <c r="C131" i="10"/>
  <c r="C6" i="10"/>
  <c r="C14" i="10"/>
  <c r="C22" i="10"/>
  <c r="C30" i="10"/>
  <c r="C38" i="10"/>
  <c r="C46" i="10"/>
  <c r="C54" i="10"/>
  <c r="C62" i="10"/>
  <c r="C70" i="10"/>
  <c r="C78" i="10"/>
  <c r="C86" i="10"/>
  <c r="C94" i="10"/>
  <c r="C102" i="10"/>
  <c r="C110" i="10"/>
  <c r="C118" i="10"/>
  <c r="C313" i="10"/>
  <c r="C201" i="10"/>
  <c r="C161" i="10"/>
  <c r="C153" i="10"/>
  <c r="C137" i="10"/>
  <c r="C48" i="10"/>
  <c r="C96" i="10"/>
  <c r="C338" i="10"/>
  <c r="C330" i="10"/>
  <c r="C322" i="10"/>
  <c r="C314" i="10"/>
  <c r="C306" i="10"/>
  <c r="C298" i="10"/>
  <c r="C290" i="10"/>
  <c r="C282" i="10"/>
  <c r="C274" i="10"/>
  <c r="C266" i="10"/>
  <c r="C258" i="10"/>
  <c r="C250" i="10"/>
  <c r="C242" i="10"/>
  <c r="C234" i="10"/>
  <c r="C226" i="10"/>
  <c r="C218" i="10"/>
  <c r="C210" i="10"/>
  <c r="C202" i="10"/>
  <c r="C194" i="10"/>
  <c r="C186" i="10"/>
  <c r="C178" i="10"/>
  <c r="C170" i="10"/>
  <c r="C162" i="10"/>
  <c r="C154" i="10"/>
  <c r="C146" i="10"/>
  <c r="C138" i="10"/>
  <c r="C130" i="10"/>
  <c r="C7" i="10"/>
  <c r="C15" i="10"/>
  <c r="C23" i="10"/>
  <c r="C31" i="10"/>
  <c r="C39" i="10"/>
  <c r="C47" i="10"/>
  <c r="C55" i="10"/>
  <c r="C63" i="10"/>
  <c r="C71" i="10"/>
  <c r="C79" i="10"/>
  <c r="C87" i="10"/>
  <c r="C95" i="10"/>
  <c r="C103" i="10"/>
  <c r="C111" i="10"/>
  <c r="C119" i="10"/>
  <c r="C337" i="10"/>
  <c r="C249" i="10"/>
  <c r="C16" i="10"/>
  <c r="C80" i="10"/>
  <c r="C112" i="10"/>
  <c r="C336" i="10"/>
  <c r="C328" i="10"/>
  <c r="C320" i="10"/>
  <c r="C312" i="10"/>
  <c r="C304" i="10"/>
  <c r="C296" i="10"/>
  <c r="C288" i="10"/>
  <c r="C280" i="10"/>
  <c r="C272" i="10"/>
  <c r="C264" i="10"/>
  <c r="C256" i="10"/>
  <c r="C248" i="10"/>
  <c r="C240" i="10"/>
  <c r="C232" i="10"/>
  <c r="C224" i="10"/>
  <c r="C216" i="10"/>
  <c r="C208" i="10"/>
  <c r="C200" i="10"/>
  <c r="C192" i="10"/>
  <c r="C184" i="10"/>
  <c r="C176" i="10"/>
  <c r="C168" i="10"/>
  <c r="C160" i="10"/>
  <c r="C152" i="10"/>
  <c r="C144" i="10"/>
  <c r="C136" i="10"/>
  <c r="C128" i="10"/>
  <c r="C9" i="10"/>
  <c r="C17" i="10"/>
  <c r="C25" i="10"/>
  <c r="C33" i="10"/>
  <c r="C41" i="10"/>
  <c r="C49" i="10"/>
  <c r="C57" i="10"/>
  <c r="C65" i="10"/>
  <c r="C73" i="10"/>
  <c r="C81" i="10"/>
  <c r="C89" i="10"/>
  <c r="C97" i="10"/>
  <c r="C105" i="10"/>
  <c r="C113" i="10"/>
  <c r="C121" i="10"/>
  <c r="C305" i="10"/>
  <c r="C185" i="10"/>
  <c r="C145" i="10"/>
  <c r="C335" i="10"/>
  <c r="C327" i="10"/>
  <c r="C319" i="10"/>
  <c r="C311" i="10"/>
  <c r="C303" i="10"/>
  <c r="C295" i="10"/>
  <c r="C287" i="10"/>
  <c r="C279" i="10"/>
  <c r="C271" i="10"/>
  <c r="C263" i="10"/>
  <c r="C255" i="10"/>
  <c r="C247" i="10"/>
  <c r="C239" i="10"/>
  <c r="C231" i="10"/>
  <c r="C223" i="10"/>
  <c r="C215" i="10"/>
  <c r="C207" i="10"/>
  <c r="C199" i="10"/>
  <c r="C191" i="10"/>
  <c r="C183" i="10"/>
  <c r="C175" i="10"/>
  <c r="C167" i="10"/>
  <c r="C159" i="10"/>
  <c r="C151" i="10"/>
  <c r="C143" i="10"/>
  <c r="C135" i="10"/>
  <c r="C127" i="10"/>
  <c r="C10" i="10"/>
  <c r="C18" i="10"/>
  <c r="C26" i="10"/>
  <c r="C34" i="10"/>
  <c r="C42" i="10"/>
  <c r="C50" i="10"/>
  <c r="C58" i="10"/>
  <c r="C66" i="10"/>
  <c r="C74" i="10"/>
  <c r="C82" i="10"/>
  <c r="C90" i="10"/>
  <c r="C98" i="10"/>
  <c r="C106" i="10"/>
  <c r="C114" i="10"/>
  <c r="C122" i="10"/>
  <c r="C289" i="10"/>
  <c r="C281" i="10"/>
  <c r="C233" i="10"/>
  <c r="C225" i="10"/>
  <c r="C209" i="10"/>
  <c r="C169" i="10"/>
  <c r="C32" i="10"/>
  <c r="C104" i="10"/>
  <c r="C120" i="10"/>
  <c r="C124" i="10"/>
  <c r="B999" i="10"/>
  <c r="B995" i="10"/>
  <c r="B991" i="10"/>
  <c r="B987" i="10"/>
  <c r="B983" i="10"/>
  <c r="B979" i="10"/>
  <c r="B975" i="10"/>
  <c r="B971" i="10"/>
  <c r="B967" i="10"/>
  <c r="B963" i="10"/>
  <c r="B959" i="10"/>
  <c r="B955" i="10"/>
  <c r="B951" i="10"/>
  <c r="B947" i="10"/>
  <c r="B943" i="10"/>
  <c r="B939" i="10"/>
  <c r="B935" i="10"/>
  <c r="B931" i="10"/>
  <c r="B927" i="10"/>
  <c r="B923" i="10"/>
  <c r="B919" i="10"/>
  <c r="B915" i="10"/>
  <c r="B911" i="10"/>
  <c r="B907" i="10"/>
  <c r="B903" i="10"/>
  <c r="B899" i="10"/>
  <c r="B895" i="10"/>
  <c r="B891" i="10"/>
  <c r="B887" i="10"/>
  <c r="B883" i="10"/>
  <c r="B879" i="10"/>
  <c r="B875" i="10"/>
  <c r="B871" i="10"/>
  <c r="B867" i="10"/>
  <c r="B863" i="10"/>
  <c r="B859" i="10"/>
  <c r="B855" i="10"/>
  <c r="B851" i="10"/>
  <c r="B847" i="10"/>
  <c r="B843" i="10"/>
  <c r="B839" i="10"/>
  <c r="B835" i="10"/>
  <c r="B831" i="10"/>
  <c r="B827" i="10"/>
  <c r="B823" i="10"/>
  <c r="B819" i="10"/>
  <c r="B815" i="10"/>
  <c r="B811" i="10"/>
  <c r="B807" i="10"/>
  <c r="B803" i="10"/>
  <c r="B799" i="10"/>
  <c r="B795" i="10"/>
  <c r="B791" i="10"/>
  <c r="B787" i="10"/>
  <c r="B783" i="10"/>
  <c r="B779" i="10"/>
  <c r="B775" i="10"/>
  <c r="B771" i="10"/>
  <c r="B767" i="10"/>
  <c r="B763" i="10"/>
  <c r="B759" i="10"/>
  <c r="B755" i="10"/>
  <c r="B751" i="10"/>
  <c r="B747" i="10"/>
  <c r="B743" i="10"/>
  <c r="B739" i="10"/>
  <c r="B735" i="10"/>
  <c r="B731" i="10"/>
  <c r="B727" i="10"/>
  <c r="B723" i="10"/>
  <c r="B719" i="10"/>
  <c r="B715" i="10"/>
  <c r="B711" i="10"/>
  <c r="B707" i="10"/>
  <c r="B703" i="10"/>
  <c r="B699" i="10"/>
  <c r="B695" i="10"/>
  <c r="B691" i="10"/>
  <c r="B687" i="10"/>
  <c r="B683" i="10"/>
  <c r="B679" i="10"/>
  <c r="B675" i="10"/>
  <c r="B126" i="10"/>
  <c r="B998" i="10"/>
  <c r="B994" i="10"/>
  <c r="B990" i="10"/>
  <c r="B986" i="10"/>
  <c r="B982" i="10"/>
  <c r="B978" i="10"/>
  <c r="B974" i="10"/>
  <c r="B970" i="10"/>
  <c r="B966" i="10"/>
  <c r="B962" i="10"/>
  <c r="B958" i="10"/>
  <c r="B954" i="10"/>
  <c r="B950" i="10"/>
  <c r="B946" i="10"/>
  <c r="B942" i="10"/>
  <c r="B938" i="10"/>
  <c r="B934" i="10"/>
  <c r="B930" i="10"/>
  <c r="B926" i="10"/>
  <c r="B922" i="10"/>
  <c r="B918" i="10"/>
  <c r="B914" i="10"/>
  <c r="B910" i="10"/>
  <c r="B906" i="10"/>
  <c r="B902" i="10"/>
  <c r="B898" i="10"/>
  <c r="B894" i="10"/>
  <c r="B890" i="10"/>
  <c r="B886" i="10"/>
  <c r="B882" i="10"/>
  <c r="B878" i="10"/>
  <c r="B874" i="10"/>
  <c r="B870" i="10"/>
  <c r="B866" i="10"/>
  <c r="B862" i="10"/>
  <c r="B858" i="10"/>
  <c r="B854" i="10"/>
  <c r="B850" i="10"/>
  <c r="B846" i="10"/>
  <c r="B842" i="10"/>
  <c r="B838" i="10"/>
  <c r="B834" i="10"/>
  <c r="B830" i="10"/>
  <c r="B826" i="10"/>
  <c r="B822" i="10"/>
  <c r="B818" i="10"/>
  <c r="B814" i="10"/>
  <c r="B810" i="10"/>
  <c r="B806" i="10"/>
  <c r="B802" i="10"/>
  <c r="B798" i="10"/>
  <c r="B794" i="10"/>
  <c r="B790" i="10"/>
  <c r="B786" i="10"/>
  <c r="B782" i="10"/>
  <c r="B778" i="10"/>
  <c r="B774" i="10"/>
  <c r="B770" i="10"/>
  <c r="B766" i="10"/>
  <c r="B762" i="10"/>
  <c r="B758" i="10"/>
  <c r="B754" i="10"/>
  <c r="B125" i="10"/>
  <c r="B1001" i="10"/>
  <c r="B997" i="10"/>
  <c r="B993" i="10"/>
  <c r="B989" i="10"/>
  <c r="B985" i="10"/>
  <c r="B981" i="10"/>
  <c r="B977" i="10"/>
  <c r="B973" i="10"/>
  <c r="B969" i="10"/>
  <c r="B965" i="10"/>
  <c r="B961" i="10"/>
  <c r="B957" i="10"/>
  <c r="B953" i="10"/>
  <c r="B949" i="10"/>
  <c r="B945" i="10"/>
  <c r="B941" i="10"/>
  <c r="B937" i="10"/>
  <c r="B933" i="10"/>
  <c r="B929" i="10"/>
  <c r="B925" i="10"/>
  <c r="B921" i="10"/>
  <c r="B917" i="10"/>
  <c r="B913" i="10"/>
  <c r="B909" i="10"/>
  <c r="B905" i="10"/>
  <c r="B901" i="10"/>
  <c r="B897" i="10"/>
  <c r="B893" i="10"/>
  <c r="B889" i="10"/>
  <c r="B885" i="10"/>
  <c r="B881" i="10"/>
  <c r="B877" i="10"/>
  <c r="B873" i="10"/>
  <c r="B869" i="10"/>
  <c r="B865" i="10"/>
  <c r="B861" i="10"/>
  <c r="B857" i="10"/>
  <c r="B853" i="10"/>
  <c r="B849" i="10"/>
  <c r="B845" i="10"/>
  <c r="B841" i="10"/>
  <c r="B837" i="10"/>
  <c r="B833" i="10"/>
  <c r="B829" i="10"/>
  <c r="B825" i="10"/>
  <c r="B821" i="10"/>
  <c r="B817" i="10"/>
  <c r="B813" i="10"/>
  <c r="B809" i="10"/>
  <c r="B805" i="10"/>
  <c r="B801" i="10"/>
  <c r="B797" i="10"/>
  <c r="B793" i="10"/>
  <c r="B789" i="10"/>
  <c r="B785" i="10"/>
  <c r="B781" i="10"/>
  <c r="B777" i="10"/>
  <c r="B773" i="10"/>
  <c r="B769" i="10"/>
  <c r="B765" i="10"/>
  <c r="B761" i="10"/>
  <c r="B757" i="10"/>
  <c r="B753" i="10"/>
  <c r="B749" i="10"/>
  <c r="B745" i="10"/>
  <c r="B741" i="10"/>
  <c r="B737" i="10"/>
  <c r="B733" i="10"/>
  <c r="B729" i="10"/>
  <c r="B725" i="10"/>
  <c r="B721" i="10"/>
  <c r="B717" i="10"/>
  <c r="B713" i="10"/>
  <c r="B709" i="10"/>
  <c r="B705" i="10"/>
  <c r="B701" i="10"/>
  <c r="B697" i="10"/>
  <c r="B693" i="10"/>
  <c r="B689" i="10"/>
  <c r="B685" i="10"/>
  <c r="B681" i="10"/>
  <c r="B677" i="10"/>
  <c r="B1000" i="10"/>
  <c r="B996" i="10"/>
  <c r="B992" i="10"/>
  <c r="B988" i="10"/>
  <c r="B984" i="10"/>
  <c r="B980" i="10"/>
  <c r="B976" i="10"/>
  <c r="B972" i="10"/>
  <c r="B968" i="10"/>
  <c r="B964" i="10"/>
  <c r="B960" i="10"/>
  <c r="B956" i="10"/>
  <c r="B952" i="10"/>
  <c r="B948" i="10"/>
  <c r="B944" i="10"/>
  <c r="B940" i="10"/>
  <c r="B936" i="10"/>
  <c r="B932" i="10"/>
  <c r="B928" i="10"/>
  <c r="B924" i="10"/>
  <c r="B920" i="10"/>
  <c r="B916" i="10"/>
  <c r="B912" i="10"/>
  <c r="B908" i="10"/>
  <c r="B904" i="10"/>
  <c r="B900" i="10"/>
  <c r="B896" i="10"/>
  <c r="B892" i="10"/>
  <c r="B888" i="10"/>
  <c r="B884" i="10"/>
  <c r="B880" i="10"/>
  <c r="B876" i="10"/>
  <c r="B872" i="10"/>
  <c r="B868" i="10"/>
  <c r="B864" i="10"/>
  <c r="B860" i="10"/>
  <c r="B856" i="10"/>
  <c r="B852" i="10"/>
  <c r="B848" i="10"/>
  <c r="B844" i="10"/>
  <c r="B840" i="10"/>
  <c r="B836" i="10"/>
  <c r="B832" i="10"/>
  <c r="B828" i="10"/>
  <c r="B824" i="10"/>
  <c r="B820" i="10"/>
  <c r="B816" i="10"/>
  <c r="B812" i="10"/>
  <c r="B808" i="10"/>
  <c r="B804" i="10"/>
  <c r="B800" i="10"/>
  <c r="B796" i="10"/>
  <c r="B792" i="10"/>
  <c r="B788" i="10"/>
  <c r="B784" i="10"/>
  <c r="B780" i="10"/>
  <c r="B776" i="10"/>
  <c r="B772" i="10"/>
  <c r="B768" i="10"/>
  <c r="B764" i="10"/>
  <c r="B760" i="10"/>
  <c r="B756" i="10"/>
  <c r="B752" i="10"/>
  <c r="B748" i="10"/>
  <c r="B744" i="10"/>
  <c r="B740" i="10"/>
  <c r="B736" i="10"/>
  <c r="B732" i="10"/>
  <c r="B728" i="10"/>
  <c r="B724" i="10"/>
  <c r="B720" i="10"/>
  <c r="B716" i="10"/>
  <c r="B712" i="10"/>
  <c r="B708" i="10"/>
  <c r="B704" i="10"/>
  <c r="B700" i="10"/>
  <c r="B696" i="10"/>
  <c r="B692" i="10"/>
  <c r="B688" i="10"/>
  <c r="B684" i="10"/>
  <c r="B680" i="10"/>
  <c r="B676" i="10"/>
  <c r="B738" i="10"/>
  <c r="B706" i="10"/>
  <c r="B674" i="10"/>
  <c r="B670" i="10"/>
  <c r="B666" i="10"/>
  <c r="B662" i="10"/>
  <c r="B658" i="10"/>
  <c r="B654" i="10"/>
  <c r="B650" i="10"/>
  <c r="B646" i="10"/>
  <c r="B642" i="10"/>
  <c r="B638" i="10"/>
  <c r="B634" i="10"/>
  <c r="B630" i="10"/>
  <c r="B626" i="10"/>
  <c r="B622" i="10"/>
  <c r="B618" i="10"/>
  <c r="B614" i="10"/>
  <c r="B610" i="10"/>
  <c r="B606" i="10"/>
  <c r="B602" i="10"/>
  <c r="B598" i="10"/>
  <c r="B594" i="10"/>
  <c r="B590" i="10"/>
  <c r="B586" i="10"/>
  <c r="B582" i="10"/>
  <c r="B578" i="10"/>
  <c r="B574" i="10"/>
  <c r="B570" i="10"/>
  <c r="B566" i="10"/>
  <c r="B562" i="10"/>
  <c r="B558" i="10"/>
  <c r="B554" i="10"/>
  <c r="B550" i="10"/>
  <c r="B546" i="10"/>
  <c r="B542" i="10"/>
  <c r="B538" i="10"/>
  <c r="B534" i="10"/>
  <c r="B530" i="10"/>
  <c r="B526" i="10"/>
  <c r="B522" i="10"/>
  <c r="B518" i="10"/>
  <c r="B514" i="10"/>
  <c r="B510" i="10"/>
  <c r="B506" i="10"/>
  <c r="B502" i="10"/>
  <c r="B498" i="10"/>
  <c r="B494" i="10"/>
  <c r="B490" i="10"/>
  <c r="B486" i="10"/>
  <c r="B482" i="10"/>
  <c r="B478" i="10"/>
  <c r="B474" i="10"/>
  <c r="B470" i="10"/>
  <c r="B466" i="10"/>
  <c r="B462" i="10"/>
  <c r="B458" i="10"/>
  <c r="B454" i="10"/>
  <c r="B450" i="10"/>
  <c r="B446" i="10"/>
  <c r="B442" i="10"/>
  <c r="B438" i="10"/>
  <c r="B434" i="10"/>
  <c r="B430" i="10"/>
  <c r="B426" i="10"/>
  <c r="B422" i="10"/>
  <c r="B418" i="10"/>
  <c r="B414" i="10"/>
  <c r="B410" i="10"/>
  <c r="B406" i="10"/>
  <c r="B402" i="10"/>
  <c r="B398" i="10"/>
  <c r="B394" i="10"/>
  <c r="B390" i="10"/>
  <c r="B386" i="10"/>
  <c r="B382" i="10"/>
  <c r="B378" i="10"/>
  <c r="B374" i="10"/>
  <c r="B370" i="10"/>
  <c r="B366" i="10"/>
  <c r="B362" i="10"/>
  <c r="B358" i="10"/>
  <c r="B354" i="10"/>
  <c r="B350" i="10"/>
  <c r="B346" i="10"/>
  <c r="B750" i="10"/>
  <c r="B718" i="10"/>
  <c r="B686" i="10"/>
  <c r="B730" i="10"/>
  <c r="B698" i="10"/>
  <c r="B673" i="10"/>
  <c r="B669" i="10"/>
  <c r="B665" i="10"/>
  <c r="B661" i="10"/>
  <c r="B657" i="10"/>
  <c r="B653" i="10"/>
  <c r="B649" i="10"/>
  <c r="B645" i="10"/>
  <c r="B641" i="10"/>
  <c r="B637" i="10"/>
  <c r="B633" i="10"/>
  <c r="B629" i="10"/>
  <c r="B625" i="10"/>
  <c r="B621" i="10"/>
  <c r="B617" i="10"/>
  <c r="B613" i="10"/>
  <c r="B609" i="10"/>
  <c r="B605" i="10"/>
  <c r="B601" i="10"/>
  <c r="B597" i="10"/>
  <c r="B593" i="10"/>
  <c r="B589" i="10"/>
  <c r="B585" i="10"/>
  <c r="B581" i="10"/>
  <c r="B577" i="10"/>
  <c r="B573" i="10"/>
  <c r="B569" i="10"/>
  <c r="B565" i="10"/>
  <c r="B561" i="10"/>
  <c r="B557" i="10"/>
  <c r="B553" i="10"/>
  <c r="B549" i="10"/>
  <c r="B545" i="10"/>
  <c r="B541" i="10"/>
  <c r="B537" i="10"/>
  <c r="B533" i="10"/>
  <c r="B529" i="10"/>
  <c r="B525" i="10"/>
  <c r="B521" i="10"/>
  <c r="B517" i="10"/>
  <c r="B513" i="10"/>
  <c r="B509" i="10"/>
  <c r="B505" i="10"/>
  <c r="B501" i="10"/>
  <c r="B497" i="10"/>
  <c r="B493" i="10"/>
  <c r="B489" i="10"/>
  <c r="B485" i="10"/>
  <c r="B481" i="10"/>
  <c r="B477" i="10"/>
  <c r="B473" i="10"/>
  <c r="B469" i="10"/>
  <c r="B465" i="10"/>
  <c r="B461" i="10"/>
  <c r="B457" i="10"/>
  <c r="B453" i="10"/>
  <c r="B449" i="10"/>
  <c r="B445" i="10"/>
  <c r="B441" i="10"/>
  <c r="B437" i="10"/>
  <c r="B433" i="10"/>
  <c r="B429" i="10"/>
  <c r="B425" i="10"/>
  <c r="B421" i="10"/>
  <c r="B417" i="10"/>
  <c r="B413" i="10"/>
  <c r="B409" i="10"/>
  <c r="B405" i="10"/>
  <c r="B401" i="10"/>
  <c r="B397" i="10"/>
  <c r="B393" i="10"/>
  <c r="B389" i="10"/>
  <c r="B385" i="10"/>
  <c r="B381" i="10"/>
  <c r="B377" i="10"/>
  <c r="B373" i="10"/>
  <c r="B369" i="10"/>
  <c r="B365" i="10"/>
  <c r="B361" i="10"/>
  <c r="B357" i="10"/>
  <c r="B353" i="10"/>
  <c r="B349" i="10"/>
  <c r="B345" i="10"/>
  <c r="B742" i="10"/>
  <c r="B710" i="10"/>
  <c r="B678" i="10"/>
  <c r="B722" i="10"/>
  <c r="B690" i="10"/>
  <c r="B672" i="10"/>
  <c r="B668" i="10"/>
  <c r="B664" i="10"/>
  <c r="B660" i="10"/>
  <c r="B656" i="10"/>
  <c r="B652" i="10"/>
  <c r="B648" i="10"/>
  <c r="B644" i="10"/>
  <c r="B640" i="10"/>
  <c r="B636" i="10"/>
  <c r="B632" i="10"/>
  <c r="B628" i="10"/>
  <c r="B624" i="10"/>
  <c r="B620" i="10"/>
  <c r="B616" i="10"/>
  <c r="B612" i="10"/>
  <c r="B608" i="10"/>
  <c r="B604" i="10"/>
  <c r="B600" i="10"/>
  <c r="B596" i="10"/>
  <c r="B592" i="10"/>
  <c r="B588" i="10"/>
  <c r="B584" i="10"/>
  <c r="B580" i="10"/>
  <c r="B576" i="10"/>
  <c r="B572" i="10"/>
  <c r="B568" i="10"/>
  <c r="B564" i="10"/>
  <c r="B560" i="10"/>
  <c r="B556" i="10"/>
  <c r="B552" i="10"/>
  <c r="B548" i="10"/>
  <c r="B544" i="10"/>
  <c r="B540" i="10"/>
  <c r="B536" i="10"/>
  <c r="B532" i="10"/>
  <c r="B528" i="10"/>
  <c r="B524" i="10"/>
  <c r="B520" i="10"/>
  <c r="B516" i="10"/>
  <c r="B512" i="10"/>
  <c r="B508" i="10"/>
  <c r="B504" i="10"/>
  <c r="B500" i="10"/>
  <c r="B496" i="10"/>
  <c r="B492" i="10"/>
  <c r="B488" i="10"/>
  <c r="B484" i="10"/>
  <c r="B480" i="10"/>
  <c r="B476" i="10"/>
  <c r="B472" i="10"/>
  <c r="B468" i="10"/>
  <c r="B464" i="10"/>
  <c r="B460" i="10"/>
  <c r="B456" i="10"/>
  <c r="B452" i="10"/>
  <c r="B448" i="10"/>
  <c r="B444" i="10"/>
  <c r="B440" i="10"/>
  <c r="B436" i="10"/>
  <c r="B432" i="10"/>
  <c r="B428" i="10"/>
  <c r="B424" i="10"/>
  <c r="B420" i="10"/>
  <c r="B416" i="10"/>
  <c r="B412" i="10"/>
  <c r="B408" i="10"/>
  <c r="B404" i="10"/>
  <c r="B400" i="10"/>
  <c r="B396" i="10"/>
  <c r="B392" i="10"/>
  <c r="B388" i="10"/>
  <c r="B384" i="10"/>
  <c r="B380" i="10"/>
  <c r="B376" i="10"/>
  <c r="B372" i="10"/>
  <c r="B368" i="10"/>
  <c r="B364" i="10"/>
  <c r="B360" i="10"/>
  <c r="B356" i="10"/>
  <c r="B352" i="10"/>
  <c r="B348" i="10"/>
  <c r="B734" i="10"/>
  <c r="B702" i="10"/>
  <c r="B714" i="10"/>
  <c r="B663" i="10"/>
  <c r="B631" i="10"/>
  <c r="B599" i="10"/>
  <c r="B567" i="10"/>
  <c r="B535" i="10"/>
  <c r="B503" i="10"/>
  <c r="B471" i="10"/>
  <c r="B439" i="10"/>
  <c r="B407" i="10"/>
  <c r="B375" i="10"/>
  <c r="B6" i="10"/>
  <c r="B10" i="10"/>
  <c r="B14" i="10"/>
  <c r="B18" i="10"/>
  <c r="B22" i="10"/>
  <c r="B26" i="10"/>
  <c r="B30" i="10"/>
  <c r="B34" i="10"/>
  <c r="B38" i="10"/>
  <c r="B42" i="10"/>
  <c r="B46" i="10"/>
  <c r="B50" i="10"/>
  <c r="B54" i="10"/>
  <c r="B58" i="10"/>
  <c r="B62" i="10"/>
  <c r="B66" i="10"/>
  <c r="B70" i="10"/>
  <c r="B74" i="10"/>
  <c r="B78" i="10"/>
  <c r="B82" i="10"/>
  <c r="B86" i="10"/>
  <c r="B90" i="10"/>
  <c r="B94" i="10"/>
  <c r="B98" i="10"/>
  <c r="B102" i="10"/>
  <c r="B106" i="10"/>
  <c r="B110" i="10"/>
  <c r="B114" i="10"/>
  <c r="B118" i="10"/>
  <c r="B122" i="10"/>
  <c r="B587" i="10"/>
  <c r="B336" i="10"/>
  <c r="B308" i="10"/>
  <c r="B292" i="10"/>
  <c r="B272" i="10"/>
  <c r="B260" i="10"/>
  <c r="B220" i="10"/>
  <c r="B204" i="10"/>
  <c r="B196" i="10"/>
  <c r="B180" i="10"/>
  <c r="B160" i="10"/>
  <c r="B643" i="10"/>
  <c r="B611" i="10"/>
  <c r="B579" i="10"/>
  <c r="B547" i="10"/>
  <c r="B515" i="10"/>
  <c r="B483" i="10"/>
  <c r="B451" i="10"/>
  <c r="B419" i="10"/>
  <c r="B387" i="10"/>
  <c r="B355" i="10"/>
  <c r="B343" i="10"/>
  <c r="B339" i="10"/>
  <c r="B335" i="10"/>
  <c r="B331" i="10"/>
  <c r="B327" i="10"/>
  <c r="B323" i="10"/>
  <c r="B319" i="10"/>
  <c r="B315" i="10"/>
  <c r="B311" i="10"/>
  <c r="B307" i="10"/>
  <c r="B303" i="10"/>
  <c r="B299" i="10"/>
  <c r="B295" i="10"/>
  <c r="B291" i="10"/>
  <c r="B287" i="10"/>
  <c r="B283" i="10"/>
  <c r="B279" i="10"/>
  <c r="B275" i="10"/>
  <c r="B271" i="10"/>
  <c r="B267" i="10"/>
  <c r="B263" i="10"/>
  <c r="B259" i="10"/>
  <c r="B255" i="10"/>
  <c r="B251" i="10"/>
  <c r="B247" i="10"/>
  <c r="B243" i="10"/>
  <c r="B239" i="10"/>
  <c r="B235" i="10"/>
  <c r="B231" i="10"/>
  <c r="B227" i="10"/>
  <c r="B223" i="10"/>
  <c r="B219" i="10"/>
  <c r="B215" i="10"/>
  <c r="B211" i="10"/>
  <c r="B207" i="10"/>
  <c r="B203" i="10"/>
  <c r="B199" i="10"/>
  <c r="B195" i="10"/>
  <c r="B191" i="10"/>
  <c r="B187" i="10"/>
  <c r="B183" i="10"/>
  <c r="B179" i="10"/>
  <c r="B175" i="10"/>
  <c r="B171" i="10"/>
  <c r="B167" i="10"/>
  <c r="B163" i="10"/>
  <c r="B159" i="10"/>
  <c r="B155" i="10"/>
  <c r="B151" i="10"/>
  <c r="B147" i="10"/>
  <c r="B143" i="10"/>
  <c r="B139" i="10"/>
  <c r="B135" i="10"/>
  <c r="B131" i="10"/>
  <c r="B127" i="10"/>
  <c r="B344" i="10"/>
  <c r="B324" i="10"/>
  <c r="B312" i="10"/>
  <c r="B296" i="10"/>
  <c r="B268" i="10"/>
  <c r="B244" i="10"/>
  <c r="B236" i="10"/>
  <c r="B224" i="10"/>
  <c r="B192" i="10"/>
  <c r="B168" i="10"/>
  <c r="B148" i="10"/>
  <c r="B136" i="10"/>
  <c r="B682" i="10"/>
  <c r="B655" i="10"/>
  <c r="B623" i="10"/>
  <c r="B591" i="10"/>
  <c r="B559" i="10"/>
  <c r="B527" i="10"/>
  <c r="B495" i="10"/>
  <c r="B463" i="10"/>
  <c r="B431" i="10"/>
  <c r="B399" i="10"/>
  <c r="B367" i="10"/>
  <c r="B3" i="10"/>
  <c r="B7" i="10"/>
  <c r="B11" i="10"/>
  <c r="B15" i="10"/>
  <c r="B19" i="10"/>
  <c r="B23" i="10"/>
  <c r="B27" i="10"/>
  <c r="B31" i="10"/>
  <c r="B35" i="10"/>
  <c r="B39" i="10"/>
  <c r="B43" i="10"/>
  <c r="B47" i="10"/>
  <c r="B51" i="10"/>
  <c r="B55" i="10"/>
  <c r="B59" i="10"/>
  <c r="B63" i="10"/>
  <c r="B67" i="10"/>
  <c r="B71" i="10"/>
  <c r="B75" i="10"/>
  <c r="B79" i="10"/>
  <c r="B83" i="10"/>
  <c r="B87" i="10"/>
  <c r="B91" i="10"/>
  <c r="B95" i="10"/>
  <c r="B99" i="10"/>
  <c r="B103" i="10"/>
  <c r="B107" i="10"/>
  <c r="B111" i="10"/>
  <c r="B115" i="10"/>
  <c r="B119" i="10"/>
  <c r="B123" i="10"/>
  <c r="B619" i="10"/>
  <c r="B555" i="10"/>
  <c r="B427" i="10"/>
  <c r="B395" i="10"/>
  <c r="B363" i="10"/>
  <c r="B332" i="10"/>
  <c r="B316" i="10"/>
  <c r="B280" i="10"/>
  <c r="B264" i="10"/>
  <c r="B252" i="10"/>
  <c r="B240" i="10"/>
  <c r="B228" i="10"/>
  <c r="B188" i="10"/>
  <c r="B156" i="10"/>
  <c r="B140" i="10"/>
  <c r="B128" i="10"/>
  <c r="B726" i="10"/>
  <c r="B667" i="10"/>
  <c r="B635" i="10"/>
  <c r="B603" i="10"/>
  <c r="B571" i="10"/>
  <c r="B539" i="10"/>
  <c r="B507" i="10"/>
  <c r="B475" i="10"/>
  <c r="B443" i="10"/>
  <c r="B411" i="10"/>
  <c r="B379" i="10"/>
  <c r="B347" i="10"/>
  <c r="B342" i="10"/>
  <c r="B338" i="10"/>
  <c r="B334" i="10"/>
  <c r="B330" i="10"/>
  <c r="B326" i="10"/>
  <c r="B322" i="10"/>
  <c r="B318" i="10"/>
  <c r="B314" i="10"/>
  <c r="B310" i="10"/>
  <c r="B306" i="10"/>
  <c r="B302" i="10"/>
  <c r="B298" i="10"/>
  <c r="B294" i="10"/>
  <c r="B290" i="10"/>
  <c r="B286" i="10"/>
  <c r="B282" i="10"/>
  <c r="B278" i="10"/>
  <c r="B274" i="10"/>
  <c r="B270" i="10"/>
  <c r="B266" i="10"/>
  <c r="B262" i="10"/>
  <c r="B258" i="10"/>
  <c r="B254" i="10"/>
  <c r="B250" i="10"/>
  <c r="B246" i="10"/>
  <c r="B242" i="10"/>
  <c r="B238" i="10"/>
  <c r="B234" i="10"/>
  <c r="B230" i="10"/>
  <c r="B226" i="10"/>
  <c r="B222" i="10"/>
  <c r="B218" i="10"/>
  <c r="B214" i="10"/>
  <c r="B210" i="10"/>
  <c r="B206" i="10"/>
  <c r="B202" i="10"/>
  <c r="B198" i="10"/>
  <c r="B194" i="10"/>
  <c r="B190" i="10"/>
  <c r="B186" i="10"/>
  <c r="B182" i="10"/>
  <c r="B178" i="10"/>
  <c r="B174" i="10"/>
  <c r="B170" i="10"/>
  <c r="B166" i="10"/>
  <c r="B162" i="10"/>
  <c r="B158" i="10"/>
  <c r="B154" i="10"/>
  <c r="B150" i="10"/>
  <c r="B146" i="10"/>
  <c r="B142" i="10"/>
  <c r="B138" i="10"/>
  <c r="B134" i="10"/>
  <c r="B130" i="10"/>
  <c r="B491" i="10"/>
  <c r="B304" i="10"/>
  <c r="B300" i="10"/>
  <c r="B276" i="10"/>
  <c r="B248" i="10"/>
  <c r="B216" i="10"/>
  <c r="B172" i="10"/>
  <c r="B164" i="10"/>
  <c r="B144" i="10"/>
  <c r="B132" i="10"/>
  <c r="B647" i="10"/>
  <c r="B615" i="10"/>
  <c r="B583" i="10"/>
  <c r="B551" i="10"/>
  <c r="B519" i="10"/>
  <c r="B487" i="10"/>
  <c r="B455" i="10"/>
  <c r="B423" i="10"/>
  <c r="B391" i="10"/>
  <c r="B359" i="10"/>
  <c r="B4" i="10"/>
  <c r="B8" i="10"/>
  <c r="B12" i="10"/>
  <c r="B16" i="10"/>
  <c r="B20" i="10"/>
  <c r="B24" i="10"/>
  <c r="B28" i="10"/>
  <c r="B32" i="10"/>
  <c r="B36" i="10"/>
  <c r="B40" i="10"/>
  <c r="B44" i="10"/>
  <c r="B48" i="10"/>
  <c r="B52" i="10"/>
  <c r="B56" i="10"/>
  <c r="B60" i="10"/>
  <c r="B64" i="10"/>
  <c r="B68" i="10"/>
  <c r="B72" i="10"/>
  <c r="B76" i="10"/>
  <c r="B80" i="10"/>
  <c r="B84" i="10"/>
  <c r="B88" i="10"/>
  <c r="B92" i="10"/>
  <c r="B96" i="10"/>
  <c r="B100" i="10"/>
  <c r="B104" i="10"/>
  <c r="B108" i="10"/>
  <c r="B112" i="10"/>
  <c r="B116" i="10"/>
  <c r="B120" i="10"/>
  <c r="B212" i="10"/>
  <c r="B694" i="10"/>
  <c r="B659" i="10"/>
  <c r="B627" i="10"/>
  <c r="B595" i="10"/>
  <c r="B563" i="10"/>
  <c r="B531" i="10"/>
  <c r="B499" i="10"/>
  <c r="B467" i="10"/>
  <c r="B435" i="10"/>
  <c r="B403" i="10"/>
  <c r="B371" i="10"/>
  <c r="B341" i="10"/>
  <c r="B337" i="10"/>
  <c r="B333" i="10"/>
  <c r="B329" i="10"/>
  <c r="B325" i="10"/>
  <c r="B321" i="10"/>
  <c r="B317" i="10"/>
  <c r="B313" i="10"/>
  <c r="B309" i="10"/>
  <c r="B305" i="10"/>
  <c r="B301" i="10"/>
  <c r="B297" i="10"/>
  <c r="B293" i="10"/>
  <c r="B289" i="10"/>
  <c r="B285" i="10"/>
  <c r="B281" i="10"/>
  <c r="B277" i="10"/>
  <c r="B273" i="10"/>
  <c r="B269" i="10"/>
  <c r="B265" i="10"/>
  <c r="B261" i="10"/>
  <c r="B257" i="10"/>
  <c r="B253" i="10"/>
  <c r="B249" i="10"/>
  <c r="B245" i="10"/>
  <c r="B241" i="10"/>
  <c r="B237" i="10"/>
  <c r="B233" i="10"/>
  <c r="B229" i="10"/>
  <c r="B225" i="10"/>
  <c r="B221" i="10"/>
  <c r="B217" i="10"/>
  <c r="B213" i="10"/>
  <c r="B209" i="10"/>
  <c r="B205" i="10"/>
  <c r="B201" i="10"/>
  <c r="B197" i="10"/>
  <c r="B193" i="10"/>
  <c r="B189" i="10"/>
  <c r="B185" i="10"/>
  <c r="B181" i="10"/>
  <c r="B177" i="10"/>
  <c r="B173" i="10"/>
  <c r="B169" i="10"/>
  <c r="B165" i="10"/>
  <c r="B161" i="10"/>
  <c r="B157" i="10"/>
  <c r="B153" i="10"/>
  <c r="B149" i="10"/>
  <c r="B145" i="10"/>
  <c r="B141" i="10"/>
  <c r="B137" i="10"/>
  <c r="B133" i="10"/>
  <c r="B129" i="10"/>
  <c r="B340" i="10"/>
  <c r="B328" i="10"/>
  <c r="B288" i="10"/>
  <c r="B208" i="10"/>
  <c r="B200" i="10"/>
  <c r="B176" i="10"/>
  <c r="B746" i="10"/>
  <c r="B671" i="10"/>
  <c r="B639" i="10"/>
  <c r="B607" i="10"/>
  <c r="B575" i="10"/>
  <c r="B543" i="10"/>
  <c r="B511" i="10"/>
  <c r="B479" i="10"/>
  <c r="B447" i="10"/>
  <c r="B415" i="10"/>
  <c r="B383" i="10"/>
  <c r="B351" i="10"/>
  <c r="B5" i="10"/>
  <c r="B9" i="10"/>
  <c r="B13" i="10"/>
  <c r="B17" i="10"/>
  <c r="B21" i="10"/>
  <c r="B25" i="10"/>
  <c r="B29" i="10"/>
  <c r="B33" i="10"/>
  <c r="B37" i="10"/>
  <c r="B41" i="10"/>
  <c r="B45" i="10"/>
  <c r="B49" i="10"/>
  <c r="B53" i="10"/>
  <c r="B57" i="10"/>
  <c r="B61" i="10"/>
  <c r="B65" i="10"/>
  <c r="B69" i="10"/>
  <c r="B73" i="10"/>
  <c r="B77" i="10"/>
  <c r="B81" i="10"/>
  <c r="B85" i="10"/>
  <c r="B89" i="10"/>
  <c r="B93" i="10"/>
  <c r="B97" i="10"/>
  <c r="B101" i="10"/>
  <c r="B105" i="10"/>
  <c r="B109" i="10"/>
  <c r="B113" i="10"/>
  <c r="B117" i="10"/>
  <c r="B121" i="10"/>
  <c r="B651" i="10"/>
  <c r="B523" i="10"/>
  <c r="B459" i="10"/>
  <c r="B320" i="10"/>
  <c r="B284" i="10"/>
  <c r="B256" i="10"/>
  <c r="B232" i="10"/>
  <c r="B184" i="10"/>
  <c r="B152" i="10"/>
  <c r="B124" i="10"/>
  <c r="G2" i="10"/>
  <c r="F2" i="10"/>
  <c r="E2" i="10"/>
  <c r="B2" i="10"/>
  <c r="D2" i="10"/>
  <c r="K2" i="10"/>
  <c r="C2" i="10"/>
  <c r="J2" i="10"/>
  <c r="I2" i="10"/>
  <c r="H2" i="10"/>
  <c r="H231" i="12" a="1"/>
  <c r="H232" i="12" a="1"/>
  <c r="I232" i="12" a="1"/>
  <c r="B232" i="12" a="1"/>
  <c r="B231" i="12" a="1"/>
  <c r="C231" i="12" a="1"/>
  <c r="I231" i="12" a="1"/>
  <c r="G6" i="12" a="1"/>
  <c r="G232" i="12" a="1"/>
  <c r="B233" i="12" a="1"/>
  <c r="C233" i="12" a="1"/>
  <c r="C150" i="24" a="1"/>
  <c r="C69" i="24" a="1"/>
  <c r="C165" i="24" a="1"/>
  <c r="C126" i="24" a="1"/>
  <c r="C60" i="24" a="1"/>
  <c r="C110" i="24" a="1"/>
  <c r="C88" i="24" a="1"/>
  <c r="C9" i="24" a="1"/>
  <c r="C47" i="24" a="1"/>
  <c r="C159" i="24" a="1"/>
  <c r="C123" i="24" a="1"/>
  <c r="C18" i="24" a="1"/>
  <c r="C181" i="24" a="1"/>
  <c r="C10" i="24" a="1"/>
  <c r="C144" i="24" a="1"/>
  <c r="C142" i="24" a="1"/>
  <c r="C92" i="24" a="1"/>
  <c r="C34" i="24" a="1"/>
  <c r="C48" i="24" a="1"/>
  <c r="C82" i="24" a="1"/>
  <c r="C32" i="24" a="1"/>
  <c r="C129" i="24" a="1"/>
  <c r="C135" i="24" a="1"/>
  <c r="C141" i="24" a="1"/>
  <c r="G168" i="12" a="1"/>
  <c r="C184" i="24" a="1"/>
  <c r="C136" i="24" a="1"/>
  <c r="C104" i="24" a="1"/>
  <c r="C51" i="24" a="1"/>
  <c r="C145" i="24" a="1"/>
  <c r="C190" i="24" a="1"/>
  <c r="C64" i="24" a="1"/>
  <c r="C37" i="24" a="1"/>
  <c r="C187" i="24" a="1"/>
  <c r="C185" i="24" a="1"/>
  <c r="C96" i="24" a="1"/>
  <c r="C194" i="24" a="1"/>
  <c r="C167" i="24" a="1"/>
  <c r="C120" i="24" a="1"/>
  <c r="C193" i="24" a="1"/>
  <c r="C35" i="24" a="1"/>
  <c r="C170" i="24" a="1"/>
  <c r="C180" i="24" a="1"/>
  <c r="C94" i="24" a="1"/>
  <c r="C147" i="24" a="1"/>
  <c r="C198" i="24" a="1"/>
  <c r="C29" i="24" a="1"/>
  <c r="C7" i="24" a="1"/>
  <c r="C132" i="24" a="1"/>
  <c r="C164" i="24" a="1"/>
  <c r="C31" i="24" a="1"/>
  <c r="C166" i="24" a="1"/>
  <c r="C152" i="24" a="1"/>
  <c r="C73" i="24" a="1"/>
  <c r="C160" i="24" a="1"/>
  <c r="C169" i="24" a="1"/>
  <c r="C38" i="24" a="1"/>
  <c r="C175" i="24" a="1"/>
  <c r="C39" i="24" a="1"/>
  <c r="C66" i="24" a="1"/>
  <c r="C49" i="24" a="1"/>
  <c r="C36" i="24" a="1"/>
  <c r="C71" i="24" a="1"/>
  <c r="C16" i="24" a="1"/>
  <c r="C23" i="24" a="1"/>
  <c r="C30" i="24" a="1"/>
  <c r="C200" i="24" a="1"/>
  <c r="C5" i="24" a="1"/>
  <c r="C50" i="24" a="1"/>
  <c r="C137" i="24" a="1"/>
  <c r="C54" i="24" a="1"/>
  <c r="C13" i="24" a="1"/>
  <c r="C191" i="24" a="1"/>
  <c r="C155" i="24" a="1"/>
  <c r="C124" i="24" a="1"/>
  <c r="C151" i="24" a="1"/>
  <c r="C101" i="24" a="1"/>
  <c r="C131" i="24" a="1"/>
  <c r="C162" i="24" a="1"/>
  <c r="C153" i="24" a="1"/>
  <c r="C177" i="24" a="1"/>
  <c r="C57" i="24" a="1"/>
  <c r="C14" i="24" a="1"/>
  <c r="C138" i="24" a="1"/>
  <c r="C20" i="24" a="1"/>
  <c r="O168" i="12" a="1"/>
  <c r="C195" i="24" a="1"/>
  <c r="C93" i="24" a="1"/>
  <c r="C4" i="24" a="1"/>
  <c r="C26" i="24" a="1"/>
  <c r="C27" i="24" a="1"/>
  <c r="C100" i="24" a="1"/>
  <c r="C70" i="24" a="1"/>
  <c r="C99" i="24" a="1"/>
  <c r="C40" i="24" a="1"/>
  <c r="C41" i="24" a="1"/>
  <c r="C62" i="24" a="1"/>
  <c r="C178" i="24" a="1"/>
  <c r="C115" i="24" a="1"/>
  <c r="G231" i="12" a="1"/>
  <c r="C232" i="12" a="1"/>
  <c r="C44" i="24" a="1"/>
  <c r="C21" i="24" a="1"/>
  <c r="C98" i="24" a="1"/>
  <c r="C86" i="24" a="1"/>
  <c r="C12" i="24" a="1"/>
  <c r="C90" i="24" a="1"/>
  <c r="C74" i="24" a="1"/>
  <c r="C196" i="24" a="1"/>
  <c r="C111" i="24" a="1"/>
  <c r="C79" i="24" a="1"/>
  <c r="C77" i="24" a="1"/>
  <c r="H233" i="12" a="1"/>
  <c r="C42" i="24" a="1"/>
  <c r="C24" i="24" a="1"/>
  <c r="O257" i="12" a="1"/>
  <c r="C2" i="24" a="1"/>
  <c r="C15" i="24" a="1"/>
  <c r="C163" i="24" a="1"/>
  <c r="O233" i="12" a="1"/>
  <c r="C130" i="24" a="1"/>
  <c r="C179" i="24" a="1"/>
  <c r="C151" i="4" a="1"/>
  <c r="C112" i="24" a="1"/>
  <c r="C46" i="24" a="1"/>
  <c r="I233" i="12" a="1"/>
  <c r="C107" i="24" a="1"/>
  <c r="H6" i="12" a="1"/>
  <c r="C33" i="24" a="1"/>
  <c r="O231" i="12" a="1"/>
  <c r="C22" i="24" a="1"/>
  <c r="C45" i="24" a="1"/>
  <c r="C68" i="24" a="1"/>
  <c r="C133" i="24" a="1"/>
  <c r="C19" i="24" a="1"/>
  <c r="C201" i="24" a="1"/>
  <c r="C157" i="24" a="1"/>
  <c r="C125" i="24" a="1"/>
  <c r="C156" i="24" a="1"/>
  <c r="C199" i="24" a="1"/>
  <c r="C58" i="24" a="1"/>
  <c r="C28" i="24" a="1"/>
  <c r="C75" i="24" a="1"/>
  <c r="C59" i="24" a="1"/>
  <c r="C150" i="4" a="1"/>
  <c r="C127" i="24" a="1"/>
  <c r="C154" i="24" a="1"/>
  <c r="C102" i="24" a="1"/>
  <c r="C6" i="24" a="1"/>
  <c r="C72" i="24" a="1"/>
  <c r="C78" i="24" a="1"/>
  <c r="C188" i="24" a="1"/>
  <c r="C122" i="24" a="1"/>
  <c r="C182" i="24" a="1"/>
  <c r="C171" i="24" a="1"/>
  <c r="C158" i="24" a="1"/>
  <c r="C80" i="24" a="1"/>
  <c r="C121" i="24" a="1"/>
  <c r="C118" i="24" a="1"/>
  <c r="C85" i="24" a="1"/>
  <c r="C81" i="24" a="1"/>
  <c r="C3" i="24" a="1"/>
  <c r="C116" i="24" a="1"/>
  <c r="C43" i="24" a="1"/>
  <c r="C103" i="24" a="1"/>
  <c r="C67" i="24" a="1"/>
  <c r="C117" i="24" a="1"/>
  <c r="C25" i="24" a="1"/>
  <c r="C183" i="24" a="1"/>
  <c r="C108" i="24" a="1"/>
  <c r="C105" i="24" a="1"/>
  <c r="C17" i="24" a="1"/>
  <c r="C97" i="24" a="1"/>
  <c r="C52" i="24" a="1"/>
  <c r="C61" i="24" a="1"/>
  <c r="C139" i="24" a="1"/>
  <c r="C87" i="24" a="1"/>
  <c r="C173" i="24" a="1"/>
  <c r="C168" i="24" a="1"/>
  <c r="C172" i="24" a="1"/>
  <c r="C106" i="24" a="1"/>
  <c r="C146" i="24" a="1"/>
  <c r="C56" i="24" a="1"/>
  <c r="C84" i="24" a="1"/>
  <c r="O6" i="12" a="1"/>
  <c r="C140" i="24" a="1"/>
  <c r="C119" i="24" a="1"/>
  <c r="C65" i="24" a="1"/>
  <c r="C83" i="24" a="1"/>
  <c r="C63" i="24" a="1"/>
  <c r="C134" i="24" a="1"/>
  <c r="C197" i="24" a="1"/>
  <c r="C114" i="24" a="1"/>
  <c r="C55" i="24" a="1"/>
  <c r="C176" i="24" a="1"/>
  <c r="C186" i="24" a="1"/>
  <c r="C76" i="24" a="1"/>
  <c r="C113" i="24" a="1"/>
  <c r="C8" i="24" a="1"/>
  <c r="C189" i="24" a="1"/>
  <c r="C91" i="24" a="1"/>
  <c r="C148" i="24" a="1"/>
  <c r="O232" i="12" a="1"/>
  <c r="C174" i="24" a="1"/>
  <c r="C11" i="24" a="1"/>
  <c r="O258" i="12" a="1"/>
  <c r="C89" i="24" a="1"/>
  <c r="C53" i="24" a="1"/>
  <c r="C95" i="24" a="1"/>
  <c r="C192" i="24" a="1"/>
  <c r="C109" i="24" a="1"/>
  <c r="C143" i="24" a="1"/>
  <c r="C149" i="24" a="1"/>
  <c r="C128" i="24" a="1"/>
  <c r="C161" i="24" a="1"/>
  <c r="O232" i="12" l="1"/>
  <c r="O233" i="12"/>
  <c r="C151" i="4"/>
  <c r="O231" i="12"/>
  <c r="G168" i="12"/>
  <c r="G232" i="12"/>
  <c r="G231" i="12"/>
  <c r="H6" i="12"/>
  <c r="C232" i="12"/>
  <c r="I231" i="12"/>
  <c r="B233" i="12"/>
  <c r="I233" i="12"/>
  <c r="C231" i="12"/>
  <c r="B231" i="12"/>
  <c r="H233" i="12"/>
  <c r="B232" i="12"/>
  <c r="I232" i="12"/>
  <c r="H232" i="12"/>
  <c r="H231" i="12"/>
  <c r="C233" i="12"/>
  <c r="G6" i="12"/>
  <c r="C190" i="24"/>
  <c r="C195" i="24"/>
  <c r="C196" i="24"/>
  <c r="C194" i="24"/>
  <c r="C189" i="24"/>
  <c r="C192" i="24"/>
  <c r="C193" i="24"/>
  <c r="C199" i="24"/>
  <c r="C200" i="24"/>
  <c r="O257" i="12"/>
  <c r="C187" i="24"/>
  <c r="C198" i="24"/>
  <c r="C188" i="24"/>
  <c r="C150" i="4"/>
  <c r="C201" i="24"/>
  <c r="O258" i="12"/>
  <c r="C197" i="24"/>
  <c r="C191" i="24"/>
  <c r="C45" i="24"/>
  <c r="C141" i="24"/>
  <c r="C23" i="24"/>
  <c r="C71" i="24"/>
  <c r="C101" i="24"/>
  <c r="C82" i="24"/>
  <c r="C62" i="24"/>
  <c r="C27" i="24"/>
  <c r="C39" i="24"/>
  <c r="C12" i="24"/>
  <c r="C53" i="24"/>
  <c r="C59" i="24"/>
  <c r="C67" i="24"/>
  <c r="C24" i="24"/>
  <c r="C16" i="24"/>
  <c r="C78" i="24"/>
  <c r="C103" i="24"/>
  <c r="C132" i="24"/>
  <c r="C127" i="24"/>
  <c r="C166" i="24"/>
  <c r="C173" i="24"/>
  <c r="C182" i="24"/>
  <c r="C161" i="24"/>
  <c r="C35" i="24"/>
  <c r="C159" i="24"/>
  <c r="C165" i="24"/>
  <c r="C77" i="24"/>
  <c r="C33" i="24"/>
  <c r="C122" i="24"/>
  <c r="C44" i="24"/>
  <c r="C38" i="24"/>
  <c r="C4" i="24"/>
  <c r="C9" i="24"/>
  <c r="C54" i="24"/>
  <c r="C22" i="24"/>
  <c r="C95" i="24"/>
  <c r="C111" i="24"/>
  <c r="C128" i="24"/>
  <c r="C138" i="24"/>
  <c r="C75" i="24"/>
  <c r="C112" i="24"/>
  <c r="C76" i="24"/>
  <c r="C85" i="24"/>
  <c r="C120" i="24"/>
  <c r="C175" i="24"/>
  <c r="C184" i="24"/>
  <c r="C140" i="24"/>
  <c r="C168" i="24"/>
  <c r="C158" i="24"/>
  <c r="C169" i="24"/>
  <c r="C157" i="24"/>
  <c r="C51" i="24"/>
  <c r="C26" i="24"/>
  <c r="C102" i="24"/>
  <c r="C170" i="24"/>
  <c r="C50" i="24"/>
  <c r="C64" i="24"/>
  <c r="C131" i="24"/>
  <c r="C55" i="24"/>
  <c r="C65" i="24"/>
  <c r="C118" i="24"/>
  <c r="C47" i="24"/>
  <c r="C6" i="24"/>
  <c r="C42" i="24"/>
  <c r="C61" i="24"/>
  <c r="C86" i="24"/>
  <c r="C93" i="24"/>
  <c r="C115" i="24"/>
  <c r="C123" i="24"/>
  <c r="C133" i="24"/>
  <c r="C148" i="24"/>
  <c r="C94" i="24"/>
  <c r="C116" i="24"/>
  <c r="C147" i="24"/>
  <c r="C153" i="24"/>
  <c r="C177" i="24"/>
  <c r="C144" i="24"/>
  <c r="C162" i="24"/>
  <c r="C164" i="24"/>
  <c r="C36" i="24"/>
  <c r="C37" i="24"/>
  <c r="C163" i="24"/>
  <c r="C11" i="24"/>
  <c r="C58" i="24"/>
  <c r="C15" i="24"/>
  <c r="C8" i="24"/>
  <c r="C21" i="24"/>
  <c r="C13" i="24"/>
  <c r="C125" i="24"/>
  <c r="C57" i="24"/>
  <c r="C84" i="24"/>
  <c r="C30" i="24"/>
  <c r="O6" i="12"/>
  <c r="C5" i="24"/>
  <c r="C41" i="24"/>
  <c r="C56" i="24"/>
  <c r="C145" i="24"/>
  <c r="C96" i="24"/>
  <c r="C108" i="24"/>
  <c r="C113" i="24"/>
  <c r="C79" i="24"/>
  <c r="C87" i="24"/>
  <c r="C117" i="24"/>
  <c r="C142" i="24"/>
  <c r="C150" i="24"/>
  <c r="C160" i="24"/>
  <c r="C135" i="24"/>
  <c r="C155" i="24"/>
  <c r="C156" i="24"/>
  <c r="C137" i="24"/>
  <c r="C146" i="24"/>
  <c r="C172" i="24"/>
  <c r="C181" i="24"/>
  <c r="C70" i="24"/>
  <c r="C110" i="24"/>
  <c r="C32" i="24"/>
  <c r="C20" i="24"/>
  <c r="C10" i="24"/>
  <c r="C100" i="24"/>
  <c r="C129" i="24"/>
  <c r="C49" i="24"/>
  <c r="C46" i="24"/>
  <c r="C68" i="24"/>
  <c r="C89" i="24"/>
  <c r="C104" i="24"/>
  <c r="C126" i="24"/>
  <c r="C90" i="24"/>
  <c r="C98" i="24"/>
  <c r="C114" i="24"/>
  <c r="C152" i="24"/>
  <c r="C167" i="24"/>
  <c r="C174" i="24"/>
  <c r="C183" i="24"/>
  <c r="C151" i="24"/>
  <c r="O168" i="12"/>
  <c r="C134" i="24"/>
  <c r="C34" i="24"/>
  <c r="C17" i="24"/>
  <c r="C121" i="24"/>
  <c r="C83" i="24"/>
  <c r="C179" i="24"/>
  <c r="C31" i="24"/>
  <c r="C48" i="24"/>
  <c r="C29" i="24"/>
  <c r="C14" i="24"/>
  <c r="I203" i="24"/>
  <c r="L203" i="24"/>
  <c r="G203" i="24"/>
  <c r="K203" i="24"/>
  <c r="H203" i="24"/>
  <c r="D203" i="24"/>
  <c r="F203" i="24"/>
  <c r="C2" i="24"/>
  <c r="J203" i="24"/>
  <c r="E203" i="24"/>
  <c r="C72" i="24"/>
  <c r="C91" i="24"/>
  <c r="C119" i="24"/>
  <c r="C105" i="24"/>
  <c r="C106" i="24"/>
  <c r="C80" i="24"/>
  <c r="C130" i="24"/>
  <c r="C139" i="24"/>
  <c r="C176" i="24"/>
  <c r="C185" i="24"/>
  <c r="C180" i="24"/>
  <c r="C171" i="24"/>
  <c r="C69" i="24"/>
  <c r="C63" i="24"/>
  <c r="C28" i="24"/>
  <c r="C40" i="24"/>
  <c r="C19" i="24"/>
  <c r="C7" i="24"/>
  <c r="C88" i="24"/>
  <c r="C18" i="24"/>
  <c r="C43" i="24"/>
  <c r="C3" i="24"/>
  <c r="C109" i="24"/>
  <c r="C52" i="24"/>
  <c r="C97" i="24"/>
  <c r="C143" i="24"/>
  <c r="C25" i="24"/>
  <c r="C74" i="24"/>
  <c r="C60" i="24"/>
  <c r="C66" i="24"/>
  <c r="C124" i="24"/>
  <c r="C81" i="24"/>
  <c r="C107" i="24"/>
  <c r="C92" i="24"/>
  <c r="C73" i="24"/>
  <c r="C99" i="24"/>
  <c r="C136" i="24"/>
  <c r="C154" i="24"/>
  <c r="C178" i="24"/>
  <c r="C149" i="24"/>
  <c r="C186" i="24"/>
  <c r="K1003" i="10"/>
  <c r="K1004" i="10"/>
  <c r="B1003" i="10"/>
  <c r="B1004" i="10"/>
  <c r="D1003" i="10"/>
  <c r="D1004" i="10"/>
  <c r="E1004" i="10"/>
  <c r="E1003" i="10"/>
  <c r="H1003" i="10"/>
  <c r="H1004" i="10"/>
  <c r="F1003" i="10"/>
  <c r="F1004" i="10"/>
  <c r="G1003" i="10"/>
  <c r="G1004" i="10"/>
  <c r="J1003" i="10"/>
  <c r="J1004" i="10"/>
  <c r="I1004" i="10"/>
  <c r="I1003" i="10"/>
  <c r="C1003" i="10"/>
  <c r="C1004" i="10"/>
  <c r="C203" i="24" l="1"/>
  <c r="K259" i="12"/>
  <c r="E387" i="12" a="1"/>
  <c r="E387" i="12" s="1"/>
  <c r="E113" i="23" s="1"/>
  <c r="E384" i="12" a="1"/>
  <c r="E384" i="12" s="1"/>
  <c r="E110" i="23" s="1"/>
  <c r="E381" i="12" a="1"/>
  <c r="E381" i="12" s="1"/>
  <c r="E107" i="23" s="1"/>
  <c r="E378" i="12" a="1"/>
  <c r="E378" i="12" s="1"/>
  <c r="E104" i="23" s="1"/>
  <c r="E375" i="12" a="1"/>
  <c r="E375" i="12" s="1"/>
  <c r="E101" i="23" s="1"/>
  <c r="E372" i="12" a="1"/>
  <c r="E372" i="12" s="1"/>
  <c r="E98" i="23" s="1"/>
  <c r="E369" i="12" a="1"/>
  <c r="E369" i="12" s="1"/>
  <c r="E95" i="23" s="1"/>
  <c r="E366" i="12" a="1"/>
  <c r="E366" i="12" s="1"/>
  <c r="E92" i="23" s="1"/>
  <c r="E363" i="12" a="1"/>
  <c r="E363" i="12" s="1"/>
  <c r="E89" i="23" s="1"/>
  <c r="E360" i="12" a="1"/>
  <c r="E360" i="12" s="1"/>
  <c r="E86" i="23" s="1"/>
  <c r="E357" i="12" a="1"/>
  <c r="E357" i="12" s="1"/>
  <c r="E83" i="23" s="1"/>
  <c r="E354" i="12" a="1"/>
  <c r="E354" i="12" s="1"/>
  <c r="E80" i="23" s="1"/>
  <c r="N749" i="11" l="1" a="1"/>
  <c r="N749" i="11" s="1"/>
  <c r="N998" i="11" a="1"/>
  <c r="N998" i="11" s="1"/>
  <c r="N1994" i="11" a="1"/>
  <c r="N1994" i="11" s="1"/>
  <c r="N2" i="11" a="1"/>
  <c r="N2" i="11" s="1"/>
  <c r="N1745" i="11" a="1"/>
  <c r="N1745" i="11" s="1"/>
  <c r="N1247" i="11" a="1"/>
  <c r="N1247" i="11" s="1"/>
  <c r="N251" i="11" a="1"/>
  <c r="N251" i="11" s="1"/>
  <c r="N500" i="11" a="1"/>
  <c r="N500" i="11" s="1"/>
  <c r="N1496" i="11" a="1"/>
  <c r="N1496" i="11" s="1"/>
  <c r="N2243" i="11" a="1"/>
  <c r="N2243" i="11" s="1"/>
  <c r="E312" i="12" l="1"/>
  <c r="E313" i="12"/>
  <c r="C301" i="12"/>
  <c r="K308" i="12"/>
  <c r="I296" i="12"/>
  <c r="I295" i="12"/>
  <c r="E310" i="12" l="1"/>
  <c r="C299" i="12"/>
  <c r="C300" i="12"/>
  <c r="C298" i="12"/>
  <c r="E311" i="12"/>
  <c r="D75" i="23"/>
  <c r="E74" i="23"/>
  <c r="E75" i="23"/>
  <c r="D74" i="23"/>
  <c r="C61" i="23" l="1"/>
  <c r="B63" i="23"/>
  <c r="C62" i="23"/>
  <c r="C63" i="23"/>
  <c r="B60" i="23"/>
  <c r="B61" i="23"/>
  <c r="B62" i="23"/>
  <c r="C60" i="23"/>
  <c r="K70" i="23"/>
  <c r="J70" i="23"/>
  <c r="I57" i="23"/>
  <c r="H58" i="23"/>
  <c r="I58" i="23"/>
  <c r="H57" i="23"/>
  <c r="D73" i="23" l="1"/>
  <c r="E72" i="23"/>
  <c r="E73" i="23"/>
  <c r="D72" i="23"/>
  <c r="AA44" i="12"/>
  <c r="AB72" i="12"/>
  <c r="AA205" i="12"/>
  <c r="AJ177" i="12"/>
  <c r="AC253" i="12"/>
  <c r="AF15" i="12"/>
  <c r="AJ110" i="12"/>
  <c r="AF247" i="12"/>
  <c r="AD40" i="12"/>
  <c r="AD84" i="12"/>
  <c r="AJ19" i="12"/>
  <c r="AH91" i="12"/>
  <c r="AD204" i="12"/>
  <c r="AD50" i="12"/>
  <c r="AJ63" i="12"/>
  <c r="AC30" i="12"/>
  <c r="C198" i="19" a="1"/>
  <c r="AJ60" i="12"/>
  <c r="AD139" i="12"/>
  <c r="C9" i="18" a="1"/>
  <c r="C121" i="19" a="1"/>
  <c r="AJ163" i="12"/>
  <c r="AC255" i="12"/>
  <c r="AC220" i="12"/>
  <c r="AH146" i="12"/>
  <c r="AC149" i="12"/>
  <c r="AC106" i="12"/>
  <c r="AC143" i="12"/>
  <c r="C68" i="19" a="1"/>
  <c r="AF227" i="12"/>
  <c r="AC170" i="12"/>
  <c r="C122" i="19" a="1"/>
  <c r="AC166" i="12"/>
  <c r="Z162" i="12"/>
  <c r="AJ149" i="12"/>
  <c r="AH102" i="12"/>
  <c r="AC114" i="12"/>
  <c r="AE104" i="12"/>
  <c r="AA32" i="12"/>
  <c r="AC98" i="12"/>
  <c r="AJ155" i="12"/>
  <c r="AJ185" i="12"/>
  <c r="C14" i="17" a="1"/>
  <c r="C36" i="4" a="1"/>
  <c r="C78" i="9" a="1"/>
  <c r="O101" i="12" a="1"/>
  <c r="AJ220" i="12"/>
  <c r="AH7" i="12"/>
  <c r="AD248" i="12"/>
  <c r="AJ41" i="12"/>
  <c r="AC41" i="12"/>
  <c r="AE46" i="12"/>
  <c r="AE204" i="12"/>
  <c r="C120" i="19" a="1"/>
  <c r="C120" i="4" a="1"/>
  <c r="AH180" i="12"/>
  <c r="AH228" i="12"/>
  <c r="AD15" i="12"/>
  <c r="AC154" i="12"/>
  <c r="AD41" i="12"/>
  <c r="C3" i="18" a="1"/>
  <c r="C213" i="19" a="1"/>
  <c r="AJ49" i="12"/>
  <c r="AB78" i="12"/>
  <c r="AH99" i="12"/>
  <c r="AJ42" i="12"/>
  <c r="AJ256" i="12"/>
  <c r="O200" i="12" a="1"/>
  <c r="AH130" i="12"/>
  <c r="AE155" i="12"/>
  <c r="AD127" i="12"/>
  <c r="C86" i="19" a="1"/>
  <c r="AJ167" i="12"/>
  <c r="C11" i="18" a="1"/>
  <c r="AC227" i="12"/>
  <c r="AJ191" i="12"/>
  <c r="AD45" i="12"/>
  <c r="AJ28" i="12"/>
  <c r="AJ37" i="12"/>
  <c r="AH250" i="12"/>
  <c r="AH8" i="12"/>
  <c r="AF112" i="12"/>
  <c r="O5" i="12" a="1"/>
  <c r="AH116" i="12"/>
  <c r="AH195" i="12"/>
  <c r="AH32" i="12"/>
  <c r="AD99" i="12"/>
  <c r="AC67" i="12"/>
  <c r="AC45" i="12"/>
  <c r="AF198" i="12"/>
  <c r="AD236" i="12"/>
  <c r="AE169" i="12"/>
  <c r="C98" i="4" a="1"/>
  <c r="C63" i="4" a="1"/>
  <c r="C46" i="19" a="1"/>
  <c r="O235" i="12" a="1"/>
  <c r="AH150" i="12"/>
  <c r="Z209" i="12"/>
  <c r="AC205" i="12"/>
  <c r="AH94" i="12"/>
  <c r="C55" i="19" a="1"/>
  <c r="O212" i="12" a="1"/>
  <c r="Z145" i="12"/>
  <c r="AC242" i="12"/>
  <c r="AG85" i="12"/>
  <c r="AD199" i="12"/>
  <c r="C105" i="19" a="1"/>
  <c r="C32" i="19" a="1"/>
  <c r="O40" i="12" a="1"/>
  <c r="AD218" i="12"/>
  <c r="C56" i="9" a="1"/>
  <c r="AA157" i="12"/>
  <c r="C7" i="1" a="1"/>
  <c r="AH75" i="12"/>
  <c r="AD205" i="12"/>
  <c r="AH252" i="12"/>
  <c r="AJ160" i="12"/>
  <c r="AC121" i="12"/>
  <c r="C22" i="5" a="1"/>
  <c r="C141" i="19" a="1"/>
  <c r="AC179" i="12"/>
  <c r="AJ127" i="12"/>
  <c r="AB195" i="12"/>
  <c r="AH139" i="12"/>
  <c r="O203" i="12" a="1"/>
  <c r="AC22" i="12"/>
  <c r="AE229" i="12"/>
  <c r="AD172" i="12"/>
  <c r="C26" i="9" a="1"/>
  <c r="AJ61" i="12"/>
  <c r="AF85" i="12"/>
  <c r="AD202" i="12"/>
  <c r="C10" i="4" a="1"/>
  <c r="AC140" i="12"/>
  <c r="O185" i="12" a="1"/>
  <c r="AH138" i="12"/>
  <c r="AJ239" i="12"/>
  <c r="AD177" i="12"/>
  <c r="Z79" i="12"/>
  <c r="H257" i="12" a="1"/>
  <c r="AG51" i="12"/>
  <c r="AJ137" i="12"/>
  <c r="C61" i="19" a="1"/>
  <c r="AA11" i="12"/>
  <c r="C29" i="5" a="1"/>
  <c r="AC229" i="12"/>
  <c r="AF236" i="12"/>
  <c r="AD20" i="12"/>
  <c r="Z182" i="12"/>
  <c r="AJ208" i="12"/>
  <c r="AF179" i="12"/>
  <c r="Z214" i="12"/>
  <c r="C202" i="19" a="1"/>
  <c r="AJ131" i="12"/>
  <c r="AA140" i="12"/>
  <c r="AH158" i="12"/>
  <c r="AD26" i="12"/>
  <c r="C125" i="19" a="1"/>
  <c r="AC218" i="12"/>
  <c r="AJ132" i="12"/>
  <c r="AJ51" i="12"/>
  <c r="AH145" i="12"/>
  <c r="AH243" i="12"/>
  <c r="AD36" i="12"/>
  <c r="AE21" i="12"/>
  <c r="AE53" i="12"/>
  <c r="AH167" i="12"/>
  <c r="AA86" i="12"/>
  <c r="AD196" i="12"/>
  <c r="AE102" i="12"/>
  <c r="AE25" i="12"/>
  <c r="AC160" i="12"/>
  <c r="AH247" i="12"/>
  <c r="C192" i="19" a="1"/>
  <c r="O46" i="12" a="1"/>
  <c r="Z114" i="12"/>
  <c r="AH97" i="12"/>
  <c r="AH69" i="12"/>
  <c r="AC9" i="12"/>
  <c r="AH119" i="12"/>
  <c r="AJ124" i="12"/>
  <c r="AF238" i="12"/>
  <c r="Z128" i="12"/>
  <c r="AJ62" i="12"/>
  <c r="C195" i="19" a="1"/>
  <c r="C15" i="1" a="1"/>
  <c r="AD228" i="12"/>
  <c r="AD54" i="12"/>
  <c r="AJ66" i="12"/>
  <c r="C70" i="19" a="1"/>
  <c r="AH50" i="12"/>
  <c r="AJ81" i="12"/>
  <c r="AB121" i="12"/>
  <c r="C20" i="17" a="1"/>
  <c r="AE219" i="12"/>
  <c r="C119" i="19" a="1"/>
  <c r="AB36" i="12"/>
  <c r="AA236" i="12"/>
  <c r="AE138" i="12"/>
  <c r="AC145" i="12"/>
  <c r="AH93" i="12"/>
  <c r="AJ209" i="12"/>
  <c r="AE163" i="12"/>
  <c r="G258" i="12" a="1"/>
  <c r="AD223" i="12"/>
  <c r="C15" i="17" a="1"/>
  <c r="AJ241" i="12"/>
  <c r="C18" i="18" a="1"/>
  <c r="AJ27" i="12"/>
  <c r="C64" i="19" a="1"/>
  <c r="AC82" i="12"/>
  <c r="Z178" i="12"/>
  <c r="C37" i="9" a="1"/>
  <c r="AH60" i="12"/>
  <c r="AJ235" i="12"/>
  <c r="AG153" i="12"/>
  <c r="AE44" i="12"/>
  <c r="O21" i="12" a="1"/>
  <c r="C13" i="17" a="1"/>
  <c r="AB130" i="12"/>
  <c r="C22" i="17" a="1"/>
  <c r="Z8" i="12"/>
  <c r="C152" i="19" a="1"/>
  <c r="Z95" i="12"/>
  <c r="AA125" i="12"/>
  <c r="C102" i="19" a="1"/>
  <c r="AJ135" i="12"/>
  <c r="AH189" i="12"/>
  <c r="AC96" i="12"/>
  <c r="AC219" i="12"/>
  <c r="AA84" i="12"/>
  <c r="AD66" i="12"/>
  <c r="AC51" i="12"/>
  <c r="C4" i="3" a="1"/>
  <c r="AC172" i="12"/>
  <c r="AE69" i="12"/>
  <c r="C88" i="9" a="1"/>
  <c r="AC216" i="12"/>
  <c r="AG198" i="12"/>
  <c r="AA13" i="12"/>
  <c r="AC163" i="12"/>
  <c r="AH157" i="12"/>
  <c r="AA96" i="12"/>
  <c r="AH27" i="12"/>
  <c r="AD213" i="12"/>
  <c r="C7" i="19" a="1"/>
  <c r="AD5" i="12"/>
  <c r="AH249" i="12"/>
  <c r="AB216" i="12"/>
  <c r="AG252" i="12"/>
  <c r="AH172" i="12"/>
  <c r="O154" i="12" a="1"/>
  <c r="AD97" i="12"/>
  <c r="AE11" i="12"/>
  <c r="AH48" i="12"/>
  <c r="AJ230" i="12"/>
  <c r="AD216" i="12"/>
  <c r="AH106" i="12"/>
  <c r="AJ205" i="12"/>
  <c r="AJ202" i="12"/>
  <c r="C96" i="5" a="1"/>
  <c r="AJ115" i="12"/>
  <c r="AD51" i="12"/>
  <c r="AD142" i="12"/>
  <c r="C28" i="17" a="1"/>
  <c r="AD56" i="12"/>
  <c r="C204" i="19" a="1"/>
  <c r="C18" i="17" a="1"/>
  <c r="Z129" i="12"/>
  <c r="AC159" i="12"/>
  <c r="AH256" i="12"/>
  <c r="AH171" i="12"/>
  <c r="C38" i="19" a="1"/>
  <c r="C5" i="19" a="1"/>
  <c r="AG22" i="12"/>
  <c r="AD109" i="12"/>
  <c r="C222" i="19" a="1"/>
  <c r="AJ26" i="12"/>
  <c r="C93" i="4" a="1"/>
  <c r="AF76" i="12"/>
  <c r="AJ254" i="12"/>
  <c r="AJ169" i="12"/>
  <c r="AC144" i="12"/>
  <c r="AD14" i="12"/>
  <c r="AB197" i="12"/>
  <c r="C81" i="19" a="1"/>
  <c r="C177" i="19" a="1"/>
  <c r="AJ143" i="12"/>
  <c r="AJ154" i="12"/>
  <c r="AA59" i="12"/>
  <c r="AG7" i="12"/>
  <c r="C30" i="19" a="1"/>
  <c r="AC40" i="12"/>
  <c r="AD190" i="12"/>
  <c r="C162" i="19" a="1"/>
  <c r="C158" i="19" a="1"/>
  <c r="C27" i="16" a="1"/>
  <c r="C67" i="19" a="1"/>
  <c r="AD57" i="12"/>
  <c r="AD230" i="12"/>
  <c r="C225" i="19" a="1"/>
  <c r="AH37" i="12"/>
  <c r="AD61" i="12"/>
  <c r="AJ193" i="12"/>
  <c r="AJ105" i="12"/>
  <c r="AA136" i="12"/>
  <c r="AD112" i="12"/>
  <c r="AB95" i="12"/>
  <c r="C194" i="19" a="1"/>
  <c r="AF131" i="12"/>
  <c r="AH33" i="12"/>
  <c r="C143" i="4" a="1"/>
  <c r="AH21" i="12"/>
  <c r="AJ70" i="12"/>
  <c r="AC134" i="12"/>
  <c r="AG149" i="12"/>
  <c r="AC203" i="12"/>
  <c r="AJ171" i="12"/>
  <c r="AD140" i="12"/>
  <c r="C128" i="4" a="1"/>
  <c r="AE84" i="12"/>
  <c r="AB128" i="12"/>
  <c r="Z160" i="12"/>
  <c r="C54" i="19" a="1"/>
  <c r="O169" i="12" a="1"/>
  <c r="C207" i="19" a="1"/>
  <c r="AC169" i="12"/>
  <c r="AD245" i="12"/>
  <c r="C168" i="19" a="1"/>
  <c r="AF136" i="12"/>
  <c r="C34" i="19" a="1"/>
  <c r="C26" i="19" a="1"/>
  <c r="AH53" i="12"/>
  <c r="AA215" i="12"/>
  <c r="AH78" i="12"/>
  <c r="AH103" i="12"/>
  <c r="C94" i="19" a="1"/>
  <c r="AD145" i="12"/>
  <c r="C15" i="9" a="1"/>
  <c r="AH149" i="12"/>
  <c r="C156" i="19" a="1"/>
  <c r="C43" i="5" a="1"/>
  <c r="AJ150" i="12"/>
  <c r="O121" i="12" a="1"/>
  <c r="AA210" i="12"/>
  <c r="C26" i="17" a="1"/>
  <c r="AC124" i="12"/>
  <c r="AC39" i="12"/>
  <c r="AC182" i="12"/>
  <c r="AH198" i="12"/>
  <c r="AD212" i="12"/>
  <c r="AE139" i="12"/>
  <c r="C85" i="5" a="1"/>
  <c r="C2" i="19" a="1"/>
  <c r="AJ164" i="12"/>
  <c r="AJ92" i="12"/>
  <c r="C58" i="19" a="1"/>
  <c r="AD131" i="12"/>
  <c r="AJ68" i="12"/>
  <c r="AH73" i="12"/>
  <c r="AA254" i="12"/>
  <c r="C51" i="16" a="1"/>
  <c r="AH208" i="12"/>
  <c r="AH151" i="12"/>
  <c r="AB181" i="12"/>
  <c r="AJ88" i="12"/>
  <c r="AG220" i="12"/>
  <c r="AH10" i="12"/>
  <c r="AH126" i="12"/>
  <c r="Z113" i="12"/>
  <c r="C24" i="19" a="1"/>
  <c r="AB230" i="12"/>
  <c r="AD134" i="12"/>
  <c r="AE221" i="12"/>
  <c r="AD105" i="12"/>
  <c r="AH241" i="12"/>
  <c r="C99" i="19" a="1"/>
  <c r="C96" i="19" a="1"/>
  <c r="AH170" i="12"/>
  <c r="C97" i="5" a="1"/>
  <c r="C19" i="4" a="1"/>
  <c r="C76" i="9" a="1"/>
  <c r="AB107" i="12"/>
  <c r="Z190" i="12"/>
  <c r="AC27" i="12"/>
  <c r="AH12" i="12"/>
  <c r="AD203" i="12"/>
  <c r="AH96" i="12"/>
  <c r="AC115" i="12"/>
  <c r="O28" i="12" a="1"/>
  <c r="AC157" i="12"/>
  <c r="AD158" i="12"/>
  <c r="Z56" i="12"/>
  <c r="AC112" i="12"/>
  <c r="C39" i="16" a="1"/>
  <c r="AJ94" i="12"/>
  <c r="AA17" i="12"/>
  <c r="AD207" i="12"/>
  <c r="Z192" i="12"/>
  <c r="AC192" i="12"/>
  <c r="AF162" i="12"/>
  <c r="AF186" i="12"/>
  <c r="AB18" i="12"/>
  <c r="C210" i="19" a="1"/>
  <c r="C161" i="19" a="1"/>
  <c r="O128" i="12" a="1"/>
  <c r="AC137" i="12"/>
  <c r="AC139" i="12"/>
  <c r="C101" i="9" a="1"/>
  <c r="AJ99" i="12"/>
  <c r="AB32" i="12"/>
  <c r="AH227" i="12"/>
  <c r="AC167" i="12"/>
  <c r="AH164" i="12"/>
  <c r="AD171" i="12"/>
  <c r="AC70" i="12"/>
  <c r="AG9" i="12"/>
  <c r="C56" i="19" a="1"/>
  <c r="AA221" i="12"/>
  <c r="C146" i="19" a="1"/>
  <c r="AJ180" i="12"/>
  <c r="C191" i="19" a="1"/>
  <c r="AF88" i="12"/>
  <c r="C175" i="19" a="1"/>
  <c r="C83" i="5" a="1"/>
  <c r="AJ212" i="12"/>
  <c r="AH67" i="12"/>
  <c r="C137" i="19" a="1"/>
  <c r="C73" i="9" a="1"/>
  <c r="C205" i="19" a="1"/>
  <c r="AC116" i="12"/>
  <c r="AH248" i="12"/>
  <c r="AD107" i="12"/>
  <c r="AD195" i="12"/>
  <c r="AJ195" i="12"/>
  <c r="C221" i="19" a="1"/>
  <c r="AD249" i="12"/>
  <c r="AD187" i="12"/>
  <c r="AA41" i="12"/>
  <c r="AH234" i="12"/>
  <c r="C9" i="2" a="1"/>
  <c r="AJ246" i="12"/>
  <c r="AF178" i="12"/>
  <c r="AJ15" i="12"/>
  <c r="AJ95" i="12"/>
  <c r="AD222" i="12"/>
  <c r="Z76" i="12"/>
  <c r="AC178" i="12"/>
  <c r="AJ234" i="12"/>
  <c r="C12" i="18" a="1"/>
  <c r="C184" i="19" a="1"/>
  <c r="AC74" i="12"/>
  <c r="AH122" i="12"/>
  <c r="AD252" i="12"/>
  <c r="AJ189" i="12"/>
  <c r="AD47" i="12"/>
  <c r="AC237" i="12"/>
  <c r="AG97" i="12"/>
  <c r="AJ93" i="12"/>
  <c r="AJ194" i="12"/>
  <c r="AJ213" i="12"/>
  <c r="AD220" i="12"/>
  <c r="AJ122" i="12"/>
  <c r="AH165" i="12"/>
  <c r="AB33" i="12"/>
  <c r="AG52" i="12"/>
  <c r="AC235" i="12"/>
  <c r="AB170" i="12"/>
  <c r="AF105" i="12"/>
  <c r="AC65" i="12"/>
  <c r="C104" i="4" a="1"/>
  <c r="AH47" i="12"/>
  <c r="AD108" i="12"/>
  <c r="AJ43" i="12"/>
  <c r="C140" i="19" a="1"/>
  <c r="C172" i="19" a="1"/>
  <c r="AE20" i="12"/>
  <c r="AH19" i="12"/>
  <c r="AD89" i="12"/>
  <c r="AB208" i="12"/>
  <c r="AJ87" i="12"/>
  <c r="AD16" i="12"/>
  <c r="C219" i="19" a="1"/>
  <c r="AH92" i="12"/>
  <c r="AC57" i="12"/>
  <c r="Z53" i="12"/>
  <c r="AJ98" i="12"/>
  <c r="C10" i="17" a="1"/>
  <c r="AJ38" i="12"/>
  <c r="AD146" i="12"/>
  <c r="AC113" i="12"/>
  <c r="AE173" i="12"/>
  <c r="AH77" i="12"/>
  <c r="AH49" i="12"/>
  <c r="AG54" i="12"/>
  <c r="AC42" i="12"/>
  <c r="AC133" i="12"/>
  <c r="C45" i="16" a="1"/>
  <c r="AG59" i="12"/>
  <c r="AD221" i="12"/>
  <c r="AC188" i="12"/>
  <c r="AC158" i="12"/>
  <c r="C67" i="5" a="1"/>
  <c r="AC165" i="12"/>
  <c r="O215" i="12" a="1"/>
  <c r="AH173" i="12"/>
  <c r="AE81" i="12"/>
  <c r="AD235" i="12"/>
  <c r="O186" i="12" a="1"/>
  <c r="AC224" i="12"/>
  <c r="AD191" i="12"/>
  <c r="AJ117" i="12"/>
  <c r="AJ125" i="12"/>
  <c r="AH34" i="12"/>
  <c r="AC122" i="12"/>
  <c r="C6" i="9" a="1"/>
  <c r="AC238" i="12"/>
  <c r="AD13" i="12"/>
  <c r="AF36" i="12"/>
  <c r="AC125" i="12"/>
  <c r="AE201" i="12"/>
  <c r="O87" i="12" a="1"/>
  <c r="O125" i="12" a="1"/>
  <c r="AD256" i="12"/>
  <c r="AH14" i="12"/>
  <c r="C72" i="19" a="1"/>
  <c r="AG112" i="12"/>
  <c r="AD206" i="12"/>
  <c r="C17" i="5" a="1"/>
  <c r="C214" i="19" a="1"/>
  <c r="AH229" i="12"/>
  <c r="AJ158" i="12"/>
  <c r="AH204" i="12"/>
  <c r="C231" i="19" a="1"/>
  <c r="AC92" i="12"/>
  <c r="AD141" i="12"/>
  <c r="AB149" i="12"/>
  <c r="AJ173" i="12"/>
  <c r="AF95" i="12"/>
  <c r="AJ108" i="12"/>
  <c r="AJ57" i="12"/>
  <c r="AJ192" i="12"/>
  <c r="AB63" i="12"/>
  <c r="AC91" i="12"/>
  <c r="AG34" i="12"/>
  <c r="AD167" i="12"/>
  <c r="AD161" i="12"/>
  <c r="AF193" i="12"/>
  <c r="AG188" i="12"/>
  <c r="O68" i="12" a="1"/>
  <c r="AH124" i="12"/>
  <c r="AC102" i="12"/>
  <c r="AJ89" i="12"/>
  <c r="O58" i="12" a="1"/>
  <c r="AG192" i="12"/>
  <c r="AC244" i="12"/>
  <c r="AD48" i="12"/>
  <c r="AB222" i="12"/>
  <c r="AC25" i="12"/>
  <c r="AA172" i="12"/>
  <c r="O47" i="12" a="1"/>
  <c r="AJ35" i="12"/>
  <c r="Z202" i="12"/>
  <c r="AD69" i="12"/>
  <c r="AC135" i="12"/>
  <c r="AD77" i="12"/>
  <c r="AH68" i="12"/>
  <c r="AB42" i="12"/>
  <c r="AC246" i="12"/>
  <c r="AD234" i="12"/>
  <c r="C6" i="19" a="1"/>
  <c r="AB174" i="12"/>
  <c r="AC210" i="12"/>
  <c r="C9" i="1" a="1"/>
  <c r="AD79" i="12"/>
  <c r="AH25" i="12"/>
  <c r="AC189" i="12"/>
  <c r="C31" i="17" a="1"/>
  <c r="AC186" i="12"/>
  <c r="C31" i="19" a="1"/>
  <c r="C58" i="4" a="1"/>
  <c r="C6" i="4" a="1"/>
  <c r="C123" i="19" a="1"/>
  <c r="AC136" i="12"/>
  <c r="AG21" i="12"/>
  <c r="C196" i="19" a="1"/>
  <c r="C135" i="4" a="1"/>
  <c r="AJ147" i="12"/>
  <c r="AH30" i="12"/>
  <c r="AD166" i="12"/>
  <c r="C52" i="19" a="1"/>
  <c r="AG39" i="12"/>
  <c r="AE223" i="12"/>
  <c r="AH143" i="12"/>
  <c r="AJ18" i="12"/>
  <c r="C35" i="16" a="1"/>
  <c r="AB241" i="12"/>
  <c r="O43" i="12" a="1"/>
  <c r="AJ139" i="12"/>
  <c r="AH217" i="12"/>
  <c r="C80" i="19" a="1"/>
  <c r="C69" i="5" a="1"/>
  <c r="AF142" i="12"/>
  <c r="AA160" i="12"/>
  <c r="C75" i="4" a="1"/>
  <c r="AA61" i="12"/>
  <c r="AH255" i="12"/>
  <c r="AH210" i="12"/>
  <c r="C28" i="4" a="1"/>
  <c r="AJ80" i="12"/>
  <c r="AH22" i="12"/>
  <c r="AJ119" i="12"/>
  <c r="Z42" i="12"/>
  <c r="AD243" i="12"/>
  <c r="AH199" i="12"/>
  <c r="AD118" i="12"/>
  <c r="AD125" i="12"/>
  <c r="AH159" i="12"/>
  <c r="C93" i="19" a="1"/>
  <c r="AE9" i="12"/>
  <c r="C154" i="19" a="1"/>
  <c r="AC123" i="12"/>
  <c r="AG225" i="12"/>
  <c r="AH125" i="12"/>
  <c r="AA134" i="12"/>
  <c r="AD35" i="12"/>
  <c r="C8" i="3" a="1"/>
  <c r="AC88" i="12"/>
  <c r="AD240" i="12"/>
  <c r="AH196" i="12"/>
  <c r="AH90" i="12"/>
  <c r="AE212" i="12"/>
  <c r="AH240" i="12"/>
  <c r="AJ207" i="12"/>
  <c r="AC150" i="12"/>
  <c r="AJ196" i="12"/>
  <c r="O31" i="12" a="1"/>
  <c r="AJ183" i="12"/>
  <c r="AJ151" i="12"/>
  <c r="C134" i="19" a="1"/>
  <c r="AD92" i="12"/>
  <c r="C128" i="19" a="1"/>
  <c r="AE176" i="12"/>
  <c r="AC222" i="12"/>
  <c r="O88" i="12" a="1"/>
  <c r="AD86" i="12"/>
  <c r="AF65" i="12"/>
  <c r="AC68" i="12"/>
  <c r="AJ21" i="12"/>
  <c r="AC183" i="12"/>
  <c r="AH175" i="12"/>
  <c r="AD7" i="12"/>
  <c r="AJ69" i="12"/>
  <c r="AH5" i="12"/>
  <c r="AC164" i="12"/>
  <c r="AH223" i="12"/>
  <c r="AA90" i="12"/>
  <c r="AD81" i="12"/>
  <c r="AH200" i="12"/>
  <c r="AH197" i="12"/>
  <c r="AH66" i="12"/>
  <c r="AC75" i="12"/>
  <c r="C83" i="4" a="1"/>
  <c r="AD75" i="12"/>
  <c r="AJ144" i="12"/>
  <c r="AJ85" i="12"/>
  <c r="AC141" i="12"/>
  <c r="AH239" i="12"/>
  <c r="AB48" i="12"/>
  <c r="C29" i="17" a="1"/>
  <c r="C8" i="18" a="1"/>
  <c r="AH41" i="12"/>
  <c r="AC176" i="12"/>
  <c r="AH163" i="12"/>
  <c r="AB177" i="12"/>
  <c r="AH154" i="12"/>
  <c r="AC55" i="12"/>
  <c r="AH112" i="12"/>
  <c r="AC248" i="12"/>
  <c r="C11" i="19" a="1"/>
  <c r="C160" i="19" a="1"/>
  <c r="C44" i="16" a="1"/>
  <c r="AH62" i="12"/>
  <c r="AD180" i="12"/>
  <c r="AA131" i="12"/>
  <c r="AA119" i="12"/>
  <c r="AF163" i="12"/>
  <c r="AC175" i="12"/>
  <c r="C64" i="4" a="1"/>
  <c r="Z187" i="12"/>
  <c r="AH160" i="12"/>
  <c r="AF122" i="12"/>
  <c r="Z60" i="12"/>
  <c r="AJ10" i="12"/>
  <c r="AJ126" i="12"/>
  <c r="AD12" i="12"/>
  <c r="AE149" i="12"/>
  <c r="AD96" i="12"/>
  <c r="AC3" i="12"/>
  <c r="AH211" i="12"/>
  <c r="AC64" i="12"/>
  <c r="AC17" i="12"/>
  <c r="AJ54" i="12"/>
  <c r="AG84" i="12"/>
  <c r="C12" i="19" a="1"/>
  <c r="AC146" i="12"/>
  <c r="AJ226" i="12"/>
  <c r="AG255" i="12"/>
  <c r="C79" i="19" a="1"/>
  <c r="AC185" i="12"/>
  <c r="AC147" i="12"/>
  <c r="AH76" i="12"/>
  <c r="AH207" i="12"/>
  <c r="AG17" i="12"/>
  <c r="C18" i="19" a="1"/>
  <c r="AC85" i="12"/>
  <c r="AH120" i="12"/>
  <c r="AD76" i="12"/>
  <c r="AD11" i="12"/>
  <c r="C113" i="4" a="1"/>
  <c r="C159" i="19" a="1"/>
  <c r="C14" i="18" a="1"/>
  <c r="AJ223" i="12"/>
  <c r="AJ175" i="12"/>
  <c r="AA239" i="12"/>
  <c r="AJ3" i="12"/>
  <c r="AB37" i="12"/>
  <c r="AA147" i="12"/>
  <c r="AD219" i="12"/>
  <c r="AC59" i="12"/>
  <c r="AD159" i="12"/>
  <c r="AF66" i="12"/>
  <c r="AJ237" i="12"/>
  <c r="C33" i="16" a="1"/>
  <c r="AA74" i="12"/>
  <c r="C11" i="3" a="1"/>
  <c r="AH219" i="12"/>
  <c r="AG228" i="12"/>
  <c r="AC37" i="12"/>
  <c r="AG64" i="12"/>
  <c r="C51" i="5" a="1"/>
  <c r="AC181" i="12"/>
  <c r="AB98" i="12"/>
  <c r="AH63" i="12"/>
  <c r="AC73" i="12"/>
  <c r="AB169" i="12"/>
  <c r="AH61" i="12"/>
  <c r="AC225" i="12"/>
  <c r="C49" i="9" a="1"/>
  <c r="AD183" i="12"/>
  <c r="AD18" i="12"/>
  <c r="AB135" i="12"/>
  <c r="AD78" i="12"/>
  <c r="AE79" i="12"/>
  <c r="C17" i="19" a="1"/>
  <c r="C9" i="5" a="1"/>
  <c r="C13" i="1" a="1"/>
  <c r="C163" i="19" a="1"/>
  <c r="C201" i="19" a="1"/>
  <c r="O201" i="12" a="1"/>
  <c r="AH3" i="12"/>
  <c r="C215" i="19" a="1"/>
  <c r="C153" i="19" a="1"/>
  <c r="AH108" i="12"/>
  <c r="AH214" i="12"/>
  <c r="C9" i="3" a="1"/>
  <c r="AE241" i="12"/>
  <c r="C16" i="9" a="1"/>
  <c r="AD68" i="12"/>
  <c r="AE216" i="12"/>
  <c r="AA153" i="12"/>
  <c r="AA106" i="12"/>
  <c r="AD27" i="12"/>
  <c r="C81" i="9" a="1"/>
  <c r="AD100" i="12"/>
  <c r="C39" i="4" a="1"/>
  <c r="AD255" i="12"/>
  <c r="AH148" i="12"/>
  <c r="AB146" i="12"/>
  <c r="AC24" i="12"/>
  <c r="AG126" i="12"/>
  <c r="C14" i="5" a="1"/>
  <c r="AA155" i="12"/>
  <c r="AH109" i="12"/>
  <c r="AJ79" i="12"/>
  <c r="AH140" i="12"/>
  <c r="AE123" i="12"/>
  <c r="AH85" i="12"/>
  <c r="AF115" i="12"/>
  <c r="AA193" i="12"/>
  <c r="AD209" i="12"/>
  <c r="AG201" i="12"/>
  <c r="C19" i="17" a="1"/>
  <c r="AB65" i="12"/>
  <c r="O227" i="12" a="1"/>
  <c r="O230" i="12" a="1"/>
  <c r="AD198" i="12"/>
  <c r="AH117" i="12"/>
  <c r="C8" i="4" a="1"/>
  <c r="AH13" i="12"/>
  <c r="AJ141" i="12"/>
  <c r="AD224" i="12"/>
  <c r="AJ11" i="12"/>
  <c r="AC111" i="12"/>
  <c r="AH57" i="12"/>
  <c r="AD254" i="12"/>
  <c r="C220" i="19" a="1"/>
  <c r="AB76" i="12"/>
  <c r="AD121" i="12"/>
  <c r="AD170" i="12"/>
  <c r="AF80" i="12"/>
  <c r="AB118" i="12"/>
  <c r="O63" i="12" a="1"/>
  <c r="C41" i="5" a="1"/>
  <c r="AG124" i="12"/>
  <c r="AF154" i="12"/>
  <c r="O37" i="12" a="1"/>
  <c r="AH43" i="12"/>
  <c r="AC202" i="12"/>
  <c r="C131" i="19" a="1"/>
  <c r="AD122" i="12"/>
  <c r="C65" i="4" a="1"/>
  <c r="AG27" i="12"/>
  <c r="O61" i="12" a="1"/>
  <c r="AF206" i="12"/>
  <c r="AD113" i="12"/>
  <c r="AH31" i="12"/>
  <c r="AD132" i="12"/>
  <c r="AB166" i="12"/>
  <c r="AA92" i="12"/>
  <c r="C117" i="19" a="1"/>
  <c r="AC117" i="12"/>
  <c r="AH4" i="12"/>
  <c r="AD17" i="12"/>
  <c r="C88" i="4" a="1"/>
  <c r="AJ157" i="12"/>
  <c r="C44" i="5" a="1"/>
  <c r="C7" i="17" a="1"/>
  <c r="AC197" i="12"/>
  <c r="AG144" i="12"/>
  <c r="AB184" i="12"/>
  <c r="AA104" i="12"/>
  <c r="AH235" i="12"/>
  <c r="AC195" i="12"/>
  <c r="AC208" i="12"/>
  <c r="AH176" i="12"/>
  <c r="AJ114" i="12"/>
  <c r="C30" i="5" a="1"/>
  <c r="AE122" i="12"/>
  <c r="AG146" i="12"/>
  <c r="AD153" i="12"/>
  <c r="C19" i="9" a="1"/>
  <c r="AC254" i="12"/>
  <c r="AA148" i="12"/>
  <c r="AJ255" i="12"/>
  <c r="Z4" i="12"/>
  <c r="AC78" i="12"/>
  <c r="AE24" i="12"/>
  <c r="AC11" i="12"/>
  <c r="AD193" i="12"/>
  <c r="C91" i="19" a="1"/>
  <c r="C74" i="9" a="1"/>
  <c r="AG106" i="12"/>
  <c r="AH110" i="12"/>
  <c r="AE152" i="12"/>
  <c r="AG123" i="12"/>
  <c r="C45" i="19" a="1"/>
  <c r="AH178" i="12"/>
  <c r="C48" i="16" a="1"/>
  <c r="AH155" i="12"/>
  <c r="AG5" i="12"/>
  <c r="AB114" i="12"/>
  <c r="AD104" i="12"/>
  <c r="AH35" i="12"/>
  <c r="C136" i="19" a="1"/>
  <c r="C92" i="5" a="1"/>
  <c r="C227" i="19" a="1"/>
  <c r="C18" i="2" a="1"/>
  <c r="C133" i="4" a="1"/>
  <c r="AC99" i="12"/>
  <c r="AJ36" i="12"/>
  <c r="C211" i="19" a="1"/>
  <c r="AD238" i="12"/>
  <c r="AC118" i="12"/>
  <c r="AH104" i="12"/>
  <c r="AC5" i="12"/>
  <c r="Z221" i="12"/>
  <c r="AG12" i="12"/>
  <c r="AD154" i="12"/>
  <c r="AE63" i="12"/>
  <c r="C130" i="19" a="1"/>
  <c r="AF118" i="12"/>
  <c r="AG132" i="12"/>
  <c r="AG120" i="12"/>
  <c r="C21" i="16" a="1"/>
  <c r="AG221" i="12"/>
  <c r="AF3" i="12"/>
  <c r="AA118" i="12"/>
  <c r="C51" i="19" a="1"/>
  <c r="AC58" i="12"/>
  <c r="C25" i="17" a="1"/>
  <c r="AB235" i="12"/>
  <c r="C6" i="17" a="1"/>
  <c r="AF120" i="12"/>
  <c r="AE225" i="12"/>
  <c r="AJ218" i="12"/>
  <c r="AH17" i="12"/>
  <c r="AB147" i="12"/>
  <c r="Z111" i="12"/>
  <c r="C72" i="5" a="1"/>
  <c r="AF183" i="12"/>
  <c r="Z201" i="12"/>
  <c r="AJ181" i="12"/>
  <c r="AC72" i="12"/>
  <c r="AB202" i="12"/>
  <c r="AB161" i="12"/>
  <c r="AH147" i="12"/>
  <c r="C19" i="16" a="1"/>
  <c r="AC209" i="12"/>
  <c r="AA178" i="12"/>
  <c r="C209" i="19" a="1"/>
  <c r="Z35" i="12"/>
  <c r="AA45" i="12"/>
  <c r="C119" i="4" a="1"/>
  <c r="O132" i="12" a="1"/>
  <c r="AF50" i="12"/>
  <c r="O156" i="12" a="1"/>
  <c r="AC156" i="12"/>
  <c r="AD210" i="12"/>
  <c r="Z17" i="12"/>
  <c r="AE83" i="12"/>
  <c r="C4" i="18" a="1"/>
  <c r="AD123" i="12"/>
  <c r="AG207" i="12"/>
  <c r="AC21" i="12"/>
  <c r="O246" i="12" a="1"/>
  <c r="C223" i="19" a="1"/>
  <c r="AC89" i="12"/>
  <c r="O107" i="12" a="1"/>
  <c r="AF110" i="12"/>
  <c r="AC204" i="12"/>
  <c r="C101" i="19" a="1"/>
  <c r="AB145" i="12"/>
  <c r="C185" i="19" a="1"/>
  <c r="C36" i="19" a="1"/>
  <c r="AE170" i="12"/>
  <c r="C74" i="5" a="1"/>
  <c r="AF116" i="12"/>
  <c r="AJ50" i="12"/>
  <c r="AD19" i="12"/>
  <c r="AG209" i="12"/>
  <c r="AH218" i="12"/>
  <c r="AC63" i="12"/>
  <c r="AC16" i="12"/>
  <c r="AF97" i="12"/>
  <c r="AC193" i="12"/>
  <c r="O102" i="12" a="1"/>
  <c r="AD8" i="12"/>
  <c r="AJ31" i="12"/>
  <c r="AH181" i="12"/>
  <c r="AD74" i="12"/>
  <c r="AH142" i="12"/>
  <c r="AB252" i="12"/>
  <c r="AD111" i="12"/>
  <c r="AH185" i="12"/>
  <c r="AJ178" i="12"/>
  <c r="AE214" i="12"/>
  <c r="AF241" i="12"/>
  <c r="AD101" i="12"/>
  <c r="AC8" i="12"/>
  <c r="AJ14" i="12"/>
  <c r="C186" i="19" a="1"/>
  <c r="AH135" i="12"/>
  <c r="AH52" i="12"/>
  <c r="AB55" i="12"/>
  <c r="AB124" i="12"/>
  <c r="Z103" i="12"/>
  <c r="AE248" i="12"/>
  <c r="AG251" i="12"/>
  <c r="Z52" i="12"/>
  <c r="AF176" i="12"/>
  <c r="C36" i="9" a="1"/>
  <c r="AJ65" i="12"/>
  <c r="AD28" i="12"/>
  <c r="C142" i="19" a="1"/>
  <c r="AE252" i="12"/>
  <c r="AC43" i="12"/>
  <c r="O93" i="12" a="1"/>
  <c r="AA144" i="12"/>
  <c r="AD192" i="12"/>
  <c r="AG13" i="12"/>
  <c r="AA175" i="12"/>
  <c r="Z74" i="12"/>
  <c r="AH128" i="12"/>
  <c r="AC84" i="12"/>
  <c r="AB244" i="12"/>
  <c r="C167" i="19" a="1"/>
  <c r="AD174" i="12"/>
  <c r="AD25" i="12"/>
  <c r="AF192" i="12"/>
  <c r="AD128" i="12"/>
  <c r="C17" i="4" a="1"/>
  <c r="C108" i="4" a="1"/>
  <c r="C19" i="18" a="1"/>
  <c r="AC190" i="12"/>
  <c r="AD63" i="12"/>
  <c r="AH89" i="12"/>
  <c r="AA12" i="12"/>
  <c r="AC29" i="12"/>
  <c r="AJ75" i="12"/>
  <c r="AC95" i="12"/>
  <c r="AC162" i="12"/>
  <c r="AD160" i="12"/>
  <c r="C48" i="19" a="1"/>
  <c r="AH129" i="12"/>
  <c r="O217" i="12" a="1"/>
  <c r="C59" i="5" a="1"/>
  <c r="AB226" i="12"/>
  <c r="AF107" i="12"/>
  <c r="AG158" i="12"/>
  <c r="AA83" i="12"/>
  <c r="C132" i="19" a="1"/>
  <c r="AD38" i="12"/>
  <c r="AH161" i="12"/>
  <c r="O51" i="12" a="1"/>
  <c r="AF226" i="12"/>
  <c r="AC221" i="12"/>
  <c r="C230" i="19" a="1"/>
  <c r="AF46" i="12"/>
  <c r="AA171" i="12"/>
  <c r="AH113" i="12"/>
  <c r="AF39" i="12"/>
  <c r="C81" i="4" a="1"/>
  <c r="AJ30" i="12"/>
  <c r="AA246" i="12"/>
  <c r="AH220" i="12"/>
  <c r="C123" i="4" a="1"/>
  <c r="AJ16" i="12"/>
  <c r="AD173" i="12"/>
  <c r="AA102" i="12"/>
  <c r="AG169" i="12"/>
  <c r="AF86" i="12"/>
  <c r="AF181" i="12"/>
  <c r="C8" i="2" a="1"/>
  <c r="AH242" i="12"/>
  <c r="O52" i="12" a="1"/>
  <c r="AA185" i="12"/>
  <c r="AA245" i="12"/>
  <c r="O130" i="12" a="1"/>
  <c r="AE189" i="12"/>
  <c r="AD60" i="12"/>
  <c r="O55" i="12" a="1"/>
  <c r="AG135" i="12"/>
  <c r="C109" i="4" a="1"/>
  <c r="AH83" i="12"/>
  <c r="AJ112" i="12"/>
  <c r="AA158" i="12"/>
  <c r="C78" i="19" a="1"/>
  <c r="AA55" i="12"/>
  <c r="C21" i="19" a="1"/>
  <c r="O122" i="12" a="1"/>
  <c r="AC128" i="12"/>
  <c r="AJ250" i="12"/>
  <c r="AD72" i="12"/>
  <c r="AH79" i="12"/>
  <c r="O194" i="12" a="1"/>
  <c r="AC153" i="12"/>
  <c r="AG186" i="12"/>
  <c r="AB45" i="12"/>
  <c r="C89" i="19" a="1"/>
  <c r="AH246" i="12"/>
  <c r="C9" i="19" a="1"/>
  <c r="AH11" i="12"/>
  <c r="AC26" i="12"/>
  <c r="AD150" i="12"/>
  <c r="C10" i="18" a="1"/>
  <c r="AD182" i="12"/>
  <c r="C40" i="5" a="1"/>
  <c r="AC86" i="12"/>
  <c r="C122" i="4" a="1"/>
  <c r="AC34" i="12"/>
  <c r="AJ198" i="12"/>
  <c r="O149" i="12" a="1"/>
  <c r="O207" i="12" a="1"/>
  <c r="AD163" i="12"/>
  <c r="AJ44" i="12"/>
  <c r="AD119" i="12"/>
  <c r="AB93" i="12"/>
  <c r="AH184" i="12"/>
  <c r="AH216" i="12"/>
  <c r="C113" i="19" a="1"/>
  <c r="AC198" i="12"/>
  <c r="AC80" i="12"/>
  <c r="AJ58" i="12"/>
  <c r="AF56" i="12"/>
  <c r="AC87" i="12"/>
  <c r="AJ96" i="12"/>
  <c r="AH9" i="12"/>
  <c r="O248" i="12" a="1"/>
  <c r="C200" i="19" a="1"/>
  <c r="AH55" i="12"/>
  <c r="AE80" i="12"/>
  <c r="C37" i="19" a="1"/>
  <c r="AG121" i="12"/>
  <c r="C26" i="2" a="1"/>
  <c r="AE151" i="12"/>
  <c r="AF216" i="12"/>
  <c r="C21" i="2" a="1"/>
  <c r="AF219" i="12"/>
  <c r="AJ72" i="12"/>
  <c r="C84" i="19" a="1"/>
  <c r="AD251" i="12"/>
  <c r="AD215" i="12"/>
  <c r="AE78" i="12"/>
  <c r="AA162" i="12"/>
  <c r="AB221" i="12"/>
  <c r="C183" i="19" a="1"/>
  <c r="Z159" i="12"/>
  <c r="AA5" i="12"/>
  <c r="AJ32" i="12"/>
  <c r="C126" i="19" a="1"/>
  <c r="AC10" i="12"/>
  <c r="AE198" i="12"/>
  <c r="AA174" i="12"/>
  <c r="AA128" i="12"/>
  <c r="C80" i="4" a="1"/>
  <c r="AB113" i="12"/>
  <c r="AC15" i="12"/>
  <c r="AG216" i="12"/>
  <c r="AA242" i="12"/>
  <c r="AF140" i="12"/>
  <c r="AC217" i="12"/>
  <c r="C181" i="19" a="1"/>
  <c r="C2" i="17" a="1"/>
  <c r="AH23" i="12"/>
  <c r="AH111" i="12"/>
  <c r="AJ111" i="12"/>
  <c r="AH251" i="12"/>
  <c r="Z207" i="12"/>
  <c r="AC50" i="12"/>
  <c r="AJ227" i="12"/>
  <c r="AH26" i="12"/>
  <c r="C67" i="4" a="1"/>
  <c r="AC109" i="12"/>
  <c r="C83" i="9" a="1"/>
  <c r="C91" i="4" a="1"/>
  <c r="AJ45" i="12"/>
  <c r="AG196" i="12"/>
  <c r="C15" i="18" a="1"/>
  <c r="AJ23" i="12"/>
  <c r="AE226" i="12"/>
  <c r="AE157" i="12"/>
  <c r="AE141" i="12"/>
  <c r="AJ73" i="12"/>
  <c r="C226" i="19" a="1"/>
  <c r="C7" i="3" a="1"/>
  <c r="O59" i="12" a="1"/>
  <c r="C5" i="17" a="1"/>
  <c r="AE211" i="12"/>
  <c r="AG130" i="12"/>
  <c r="AG218" i="12"/>
  <c r="C71" i="9" a="1"/>
  <c r="AG240" i="12"/>
  <c r="Z96" i="12"/>
  <c r="C3" i="17" a="1"/>
  <c r="AC212" i="12"/>
  <c r="C212" i="19" a="1"/>
  <c r="AJ190" i="12"/>
  <c r="AD188" i="12"/>
  <c r="C23" i="4" a="1"/>
  <c r="C13" i="18" a="1"/>
  <c r="Z83" i="12"/>
  <c r="AD85" i="12"/>
  <c r="AC131" i="12"/>
  <c r="AJ7" i="12"/>
  <c r="C41" i="19" a="1"/>
  <c r="AE71" i="12"/>
  <c r="AE227" i="12"/>
  <c r="C80" i="5" a="1"/>
  <c r="AJ83" i="12"/>
  <c r="AJ152" i="12"/>
  <c r="Z94" i="12"/>
  <c r="Z101" i="12"/>
  <c r="AA109" i="12"/>
  <c r="AH134" i="12"/>
  <c r="AH169" i="12"/>
  <c r="AJ224" i="12"/>
  <c r="AH51" i="12"/>
  <c r="C111" i="19" a="1"/>
  <c r="AH203" i="12"/>
  <c r="C141" i="4" a="1"/>
  <c r="AB47" i="12"/>
  <c r="Z125" i="12"/>
  <c r="C9" i="9" a="1"/>
  <c r="C59" i="9" a="1"/>
  <c r="AG152" i="12"/>
  <c r="AF204" i="12"/>
  <c r="C47" i="19" a="1"/>
  <c r="AD138" i="12"/>
  <c r="AE246" i="12"/>
  <c r="AA218" i="12"/>
  <c r="AH114" i="12"/>
  <c r="AC53" i="12"/>
  <c r="AE41" i="12"/>
  <c r="AD175" i="12"/>
  <c r="AG66" i="12"/>
  <c r="C135" i="19" a="1"/>
  <c r="C187" i="19" a="1"/>
  <c r="AH137" i="12"/>
  <c r="AH193" i="12"/>
  <c r="C13" i="16" a="1"/>
  <c r="C23" i="19" a="1"/>
  <c r="C107" i="19" a="1"/>
  <c r="AH65" i="12"/>
  <c r="C23" i="5" a="1"/>
  <c r="C66" i="19" a="1"/>
  <c r="C86" i="5" a="1"/>
  <c r="O77" i="12" a="1"/>
  <c r="AJ74" i="12"/>
  <c r="O197" i="12" a="1"/>
  <c r="AC103" i="12"/>
  <c r="C178" i="19" a="1"/>
  <c r="AF254" i="12"/>
  <c r="C12" i="16" a="1"/>
  <c r="AJ20" i="12"/>
  <c r="C40" i="19" a="1"/>
  <c r="AH70" i="12"/>
  <c r="AG213" i="12"/>
  <c r="AB142" i="12"/>
  <c r="AE254" i="12"/>
  <c r="AJ52" i="12"/>
  <c r="AE125" i="12"/>
  <c r="AD250" i="12"/>
  <c r="C92" i="9" a="1"/>
  <c r="AF230" i="12"/>
  <c r="AG89" i="12"/>
  <c r="AC76" i="12"/>
  <c r="Z22" i="12"/>
  <c r="AG215" i="12"/>
  <c r="AJ238" i="12"/>
  <c r="Z55" i="12"/>
  <c r="AG109" i="12"/>
  <c r="O111" i="12" a="1"/>
  <c r="AC177" i="12"/>
  <c r="C155" i="19" a="1"/>
  <c r="AB125" i="12"/>
  <c r="C67" i="9" a="1"/>
  <c r="C171" i="19" a="1"/>
  <c r="Z119" i="12"/>
  <c r="AF48" i="12"/>
  <c r="AE245" i="12"/>
  <c r="Z40" i="12"/>
  <c r="Z20" i="12"/>
  <c r="C79" i="5" a="1"/>
  <c r="AF114" i="12"/>
  <c r="AB59" i="12"/>
  <c r="C149" i="19" a="1"/>
  <c r="AE187" i="12"/>
  <c r="AG151" i="12"/>
  <c r="AJ140" i="12"/>
  <c r="AC194" i="12"/>
  <c r="AD225" i="12"/>
  <c r="Z147" i="12"/>
  <c r="AD149" i="12"/>
  <c r="AH20" i="12"/>
  <c r="C189" i="19" a="1"/>
  <c r="AC199" i="12"/>
  <c r="C21" i="4" a="1"/>
  <c r="AJ170" i="12"/>
  <c r="O34" i="12" a="1"/>
  <c r="C11" i="1" a="1"/>
  <c r="C43" i="19" a="1"/>
  <c r="AE43" i="12"/>
  <c r="AA43" i="12"/>
  <c r="C103" i="19" a="1"/>
  <c r="AJ225" i="12"/>
  <c r="C24" i="9" a="1"/>
  <c r="AA163" i="12"/>
  <c r="Z69" i="12"/>
  <c r="O79" i="12" a="1"/>
  <c r="AD155" i="12"/>
  <c r="AD156" i="12"/>
  <c r="AH209" i="12"/>
  <c r="AA223" i="12"/>
  <c r="C3" i="19" a="1"/>
  <c r="Z177" i="12"/>
  <c r="AH58" i="12"/>
  <c r="Z80" i="12"/>
  <c r="AD253" i="12"/>
  <c r="C55" i="9" a="1"/>
  <c r="C229" i="19" a="1"/>
  <c r="Z212" i="12"/>
  <c r="AA234" i="12"/>
  <c r="AG212" i="12"/>
  <c r="AH72" i="12"/>
  <c r="AG165" i="12"/>
  <c r="C118" i="19" a="1"/>
  <c r="AB5" i="12"/>
  <c r="AH86" i="12"/>
  <c r="AF99" i="12"/>
  <c r="AG167" i="12"/>
  <c r="AB82" i="12"/>
  <c r="C57" i="9" a="1"/>
  <c r="AE158" i="12"/>
  <c r="AJ174" i="12"/>
  <c r="AG157" i="12"/>
  <c r="AA182" i="12"/>
  <c r="AB139" i="12"/>
  <c r="AG79" i="12"/>
  <c r="C174" i="19" a="1"/>
  <c r="O4" i="12" a="1"/>
  <c r="AG92" i="12"/>
  <c r="AJ156" i="12"/>
  <c r="AH59" i="12"/>
  <c r="AG145" i="12"/>
  <c r="AH226" i="12"/>
  <c r="AD91" i="12"/>
  <c r="Z78" i="12"/>
  <c r="AE191" i="12"/>
  <c r="AB52" i="12"/>
  <c r="AG227" i="12"/>
  <c r="C42" i="4" a="1"/>
  <c r="AF190" i="12"/>
  <c r="AB25" i="12"/>
  <c r="AC47" i="12"/>
  <c r="C179" i="19" a="1"/>
  <c r="O239" i="12" a="1"/>
  <c r="AB80" i="12"/>
  <c r="C3" i="2" a="1"/>
  <c r="AA152" i="12"/>
  <c r="AG239" i="12"/>
  <c r="AH166" i="12"/>
  <c r="AJ25" i="12"/>
  <c r="AF27" i="12"/>
  <c r="AJ162" i="12"/>
  <c r="AB212" i="12"/>
  <c r="AE178" i="12"/>
  <c r="AD227" i="12"/>
  <c r="AD39" i="12"/>
  <c r="AH39" i="12"/>
  <c r="C23" i="17" a="1"/>
  <c r="AE144" i="12"/>
  <c r="AJ103" i="12"/>
  <c r="AB15" i="12"/>
  <c r="C31" i="2" a="1"/>
  <c r="AC130" i="12"/>
  <c r="AJ203" i="12"/>
  <c r="AJ46" i="12"/>
  <c r="AC108" i="12"/>
  <c r="AJ109" i="12"/>
  <c r="AD130" i="12"/>
  <c r="C20" i="19" a="1"/>
  <c r="AH127" i="12"/>
  <c r="AD237" i="12"/>
  <c r="AH213" i="12"/>
  <c r="AE165" i="12"/>
  <c r="AA188" i="12"/>
  <c r="AC206" i="12"/>
  <c r="Z227" i="12"/>
  <c r="AH95" i="12"/>
  <c r="AE22" i="12"/>
  <c r="C72" i="4" a="1"/>
  <c r="AD33" i="12"/>
  <c r="AF41" i="12"/>
  <c r="AA177" i="12"/>
  <c r="AC200" i="12"/>
  <c r="AH101" i="12"/>
  <c r="AB143" i="12"/>
  <c r="AD115" i="12"/>
  <c r="O42" i="12" a="1"/>
  <c r="AB144" i="12"/>
  <c r="AF126" i="12"/>
  <c r="AB134" i="12"/>
  <c r="AC35" i="12"/>
  <c r="C19" i="19" a="1"/>
  <c r="AF242" i="12"/>
  <c r="AC38" i="12"/>
  <c r="AH237" i="12"/>
  <c r="C16" i="17" a="1"/>
  <c r="AE51" i="12"/>
  <c r="AD34" i="12"/>
  <c r="AC191" i="12"/>
  <c r="C50" i="19" a="1"/>
  <c r="AA135" i="12"/>
  <c r="AH15" i="12"/>
  <c r="AH131" i="12"/>
  <c r="AD247" i="12"/>
  <c r="AB70" i="12"/>
  <c r="Z138" i="12"/>
  <c r="AH45" i="12"/>
  <c r="AD148" i="12"/>
  <c r="AA217" i="12"/>
  <c r="C38" i="5" a="1"/>
  <c r="C2" i="9" a="1"/>
  <c r="AF32" i="12"/>
  <c r="AC174" i="12"/>
  <c r="C14" i="4" a="1"/>
  <c r="AJ161" i="12"/>
  <c r="AG102" i="12"/>
  <c r="AJ22" i="12"/>
  <c r="AG36" i="12"/>
  <c r="AA150" i="12"/>
  <c r="AH98" i="12"/>
  <c r="AG107" i="12"/>
  <c r="AJ123" i="12"/>
  <c r="C62" i="19" a="1"/>
  <c r="AJ252" i="12"/>
  <c r="AB219" i="12"/>
  <c r="AA207" i="12"/>
  <c r="AC250" i="12"/>
  <c r="C173" i="19" a="1"/>
  <c r="AE88" i="12"/>
  <c r="AH212" i="12"/>
  <c r="AJ204" i="12"/>
  <c r="AE26" i="12"/>
  <c r="C21" i="17" a="1"/>
  <c r="O119" i="12" a="1"/>
  <c r="AC119" i="12"/>
  <c r="AB218" i="12"/>
  <c r="O146" i="12" a="1"/>
  <c r="AD143" i="12"/>
  <c r="C27" i="17" a="1"/>
  <c r="AD151" i="12"/>
  <c r="AH88" i="12"/>
  <c r="Z169" i="12"/>
  <c r="AC138" i="12"/>
  <c r="AD164" i="12"/>
  <c r="C5" i="16" a="1"/>
  <c r="Z146" i="12"/>
  <c r="AC23" i="12"/>
  <c r="AC48" i="12"/>
  <c r="O252" i="12" a="1"/>
  <c r="AD24" i="12"/>
  <c r="AH152" i="12"/>
  <c r="C63" i="19" a="1"/>
  <c r="Z84" i="12"/>
  <c r="O96" i="12" a="1"/>
  <c r="AE235" i="12"/>
  <c r="C33" i="19" a="1"/>
  <c r="C94" i="4" a="1"/>
  <c r="AJ179" i="12"/>
  <c r="C56" i="5" a="1"/>
  <c r="O175" i="12" a="1"/>
  <c r="C88" i="19" a="1"/>
  <c r="Z30" i="12"/>
  <c r="AC252" i="12"/>
  <c r="AA39" i="12"/>
  <c r="AJ247" i="12"/>
  <c r="AA91" i="12"/>
  <c r="AG161" i="12"/>
  <c r="AE131" i="12"/>
  <c r="AC223" i="12"/>
  <c r="C30" i="2" a="1"/>
  <c r="AJ86" i="12"/>
  <c r="AJ33" i="12"/>
  <c r="AA132" i="12"/>
  <c r="AH191" i="12"/>
  <c r="AH202" i="12"/>
  <c r="AA227" i="12"/>
  <c r="O53" i="12" a="1"/>
  <c r="AH153" i="12"/>
  <c r="AD30" i="12"/>
  <c r="C15" i="16" a="1"/>
  <c r="C164" i="19" a="1"/>
  <c r="O162" i="12" a="1"/>
  <c r="O139" i="12" a="1"/>
  <c r="AC93" i="12"/>
  <c r="AD4" i="12"/>
  <c r="AF45" i="12"/>
  <c r="C151" i="19" a="1"/>
  <c r="C59" i="4" a="1"/>
  <c r="AH186" i="12"/>
  <c r="AC201" i="12"/>
  <c r="AC155" i="12"/>
  <c r="AC211" i="12"/>
  <c r="AC61" i="12"/>
  <c r="AH74" i="12"/>
  <c r="C63" i="9" a="1"/>
  <c r="AB183" i="12"/>
  <c r="C206" i="19" a="1"/>
  <c r="C9" i="16" a="1"/>
  <c r="AB39" i="12"/>
  <c r="C180" i="19" a="1"/>
  <c r="AD184" i="12"/>
  <c r="C2" i="3" a="1"/>
  <c r="C78" i="5" a="1"/>
  <c r="AE200" i="12"/>
  <c r="O73" i="12" a="1"/>
  <c r="C8" i="17" a="1"/>
  <c r="AB94" i="12"/>
  <c r="C5" i="18" a="1"/>
  <c r="Z21" i="12"/>
  <c r="AH190" i="12"/>
  <c r="AD189" i="12"/>
  <c r="O16" i="12" a="1"/>
  <c r="C165" i="19" a="1"/>
  <c r="C16" i="5" a="1"/>
  <c r="Z116" i="12"/>
  <c r="AE5" i="12"/>
  <c r="AG117" i="12"/>
  <c r="AH225" i="12"/>
  <c r="AD64" i="12"/>
  <c r="C9" i="17" a="1"/>
  <c r="AE100" i="12"/>
  <c r="AH194" i="12"/>
  <c r="AJ187" i="12"/>
  <c r="AE66" i="12"/>
  <c r="AC148" i="12"/>
  <c r="AA85" i="12"/>
  <c r="AC31" i="12"/>
  <c r="AA77" i="12"/>
  <c r="C52" i="4" a="1"/>
  <c r="AJ67" i="12"/>
  <c r="AH80" i="12"/>
  <c r="AH36" i="12"/>
  <c r="C136" i="4" a="1"/>
  <c r="AH42" i="12"/>
  <c r="AB200" i="12"/>
  <c r="AH16" i="12"/>
  <c r="AJ253" i="12"/>
  <c r="AJ244" i="12"/>
  <c r="C35" i="5" a="1"/>
  <c r="AJ138" i="12"/>
  <c r="C45" i="5" a="1"/>
  <c r="AE99" i="12"/>
  <c r="Z29" i="12"/>
  <c r="AH201" i="12"/>
  <c r="O81" i="12" a="1"/>
  <c r="C84" i="5" a="1"/>
  <c r="AJ211" i="12"/>
  <c r="Z200" i="12"/>
  <c r="C93" i="5" a="1"/>
  <c r="AJ53" i="12"/>
  <c r="C150" i="19" a="1"/>
  <c r="C157" i="19" a="1"/>
  <c r="AB189" i="12"/>
  <c r="AH244" i="12"/>
  <c r="O137" i="12" a="1"/>
  <c r="AD88" i="12"/>
  <c r="AE127" i="12"/>
  <c r="AJ102" i="12"/>
  <c r="C38" i="4" a="1"/>
  <c r="AB159" i="12"/>
  <c r="C176" i="19" a="1"/>
  <c r="C85" i="19" a="1"/>
  <c r="AJ159" i="12"/>
  <c r="Z163" i="12"/>
  <c r="C197" i="19" a="1"/>
  <c r="AC28" i="12"/>
  <c r="C114" i="19" a="1"/>
  <c r="AG136" i="12"/>
  <c r="C224" i="19" a="1"/>
  <c r="AG72" i="12"/>
  <c r="C82" i="19" a="1"/>
  <c r="AF31" i="12"/>
  <c r="C124" i="19" a="1"/>
  <c r="AC100" i="12"/>
  <c r="AJ40" i="12"/>
  <c r="AC171" i="12"/>
  <c r="AE40" i="12"/>
  <c r="AG44" i="12"/>
  <c r="C188" i="19" a="1"/>
  <c r="AC56" i="12"/>
  <c r="AH205" i="12"/>
  <c r="C96" i="9" a="1"/>
  <c r="Z189" i="12"/>
  <c r="AG172" i="12"/>
  <c r="AG200" i="12"/>
  <c r="AJ243" i="12"/>
  <c r="O38" i="12" a="1"/>
  <c r="O29" i="12" a="1"/>
  <c r="AB7" i="12"/>
  <c r="O30" i="12" a="1"/>
  <c r="C25" i="19" a="1"/>
  <c r="O243" i="12" a="1"/>
  <c r="C65" i="5" a="1"/>
  <c r="C69" i="19" a="1"/>
  <c r="O204" i="12" a="1"/>
  <c r="AA49" i="12"/>
  <c r="C13" i="9" a="1"/>
  <c r="AB75" i="12"/>
  <c r="AE185" i="12"/>
  <c r="AD9" i="12"/>
  <c r="AJ148" i="12"/>
  <c r="AH179" i="12"/>
  <c r="AB105" i="12"/>
  <c r="C90" i="19" a="1"/>
  <c r="O13" i="12" a="1"/>
  <c r="C138" i="19" a="1"/>
  <c r="AB207" i="12"/>
  <c r="Z219" i="12"/>
  <c r="AG163" i="12"/>
  <c r="AF82" i="12"/>
  <c r="AD31" i="12"/>
  <c r="AE121" i="12"/>
  <c r="AA137" i="12"/>
  <c r="AH221" i="12"/>
  <c r="AJ166" i="12"/>
  <c r="AE195" i="12"/>
  <c r="Z27" i="12"/>
  <c r="AF60" i="12"/>
  <c r="AB255" i="12"/>
  <c r="AA249" i="12"/>
  <c r="AG219" i="12"/>
  <c r="AE150" i="12"/>
  <c r="C86" i="4" a="1"/>
  <c r="Z253" i="12"/>
  <c r="AA248" i="12"/>
  <c r="AB256" i="12"/>
  <c r="AE70" i="12"/>
  <c r="AF202" i="12"/>
  <c r="O116" i="12" a="1"/>
  <c r="AF20" i="12"/>
  <c r="AG250" i="12"/>
  <c r="AB79" i="12"/>
  <c r="AC142" i="12"/>
  <c r="C10" i="16" a="1"/>
  <c r="AF71" i="12"/>
  <c r="AE19" i="12"/>
  <c r="C28" i="2" a="1"/>
  <c r="O99" i="12" a="1"/>
  <c r="AH183" i="12"/>
  <c r="AH182" i="12"/>
  <c r="C166" i="19" a="1"/>
  <c r="C104" i="19" a="1"/>
  <c r="AH254" i="12"/>
  <c r="AF98" i="12"/>
  <c r="AC151" i="12"/>
  <c r="AJ219" i="12"/>
  <c r="C92" i="4" a="1"/>
  <c r="C47" i="16" a="1"/>
  <c r="AJ59" i="12"/>
  <c r="AG184" i="12"/>
  <c r="AF11" i="12"/>
  <c r="Z199" i="12"/>
  <c r="AG249" i="12"/>
  <c r="AG139" i="12"/>
  <c r="AG111" i="12"/>
  <c r="AD179" i="12"/>
  <c r="AB204" i="12"/>
  <c r="Z9" i="12"/>
  <c r="AF211" i="12"/>
  <c r="AG8" i="12"/>
  <c r="AF25" i="12"/>
  <c r="C193" i="19" a="1"/>
  <c r="C94" i="9" a="1"/>
  <c r="AA66" i="12"/>
  <c r="O256" i="12" a="1"/>
  <c r="C98" i="5" a="1"/>
  <c r="AB205" i="12"/>
  <c r="Z236" i="12"/>
  <c r="C55" i="5" a="1"/>
  <c r="AC196" i="12"/>
  <c r="C61" i="5" a="1"/>
  <c r="AE97" i="12"/>
  <c r="C97" i="4" a="1"/>
  <c r="C2" i="5" a="1"/>
  <c r="AB23" i="12"/>
  <c r="AD55" i="12"/>
  <c r="AF24" i="12"/>
  <c r="AE4" i="12"/>
  <c r="O129" i="12" a="1"/>
  <c r="C16" i="16" a="1"/>
  <c r="AF237" i="12"/>
  <c r="C43" i="4" a="1"/>
  <c r="AA48" i="12"/>
  <c r="AE162" i="12"/>
  <c r="AB211" i="12"/>
  <c r="AF134" i="12"/>
  <c r="AE166" i="12"/>
  <c r="AF100" i="12"/>
  <c r="AD90" i="12"/>
  <c r="AC226" i="12"/>
  <c r="O180" i="12" a="1"/>
  <c r="Z98" i="12"/>
  <c r="AC7" i="12"/>
  <c r="O33" i="12" a="1"/>
  <c r="Z193" i="12"/>
  <c r="AE39" i="12"/>
  <c r="AJ29" i="12"/>
  <c r="AF16" i="12"/>
  <c r="Z133" i="12"/>
  <c r="C110" i="19" a="1"/>
  <c r="AC18" i="12"/>
  <c r="C5" i="4" a="1"/>
  <c r="AE47" i="12"/>
  <c r="AH230" i="12"/>
  <c r="C98" i="19" a="1"/>
  <c r="C82" i="5" a="1"/>
  <c r="AG204" i="12"/>
  <c r="C49" i="16" a="1"/>
  <c r="AJ248" i="12"/>
  <c r="Z154" i="12"/>
  <c r="C12" i="4" a="1"/>
  <c r="AC180" i="12"/>
  <c r="AG254" i="12"/>
  <c r="AG160" i="12"/>
  <c r="AC52" i="12"/>
  <c r="AB163" i="12"/>
  <c r="AH133" i="12"/>
  <c r="O225" i="12" a="1"/>
  <c r="AG234" i="12"/>
  <c r="AG119" i="12"/>
  <c r="AE108" i="12"/>
  <c r="AB64" i="12"/>
  <c r="AF239" i="12"/>
  <c r="C3" i="1" a="1"/>
  <c r="O234" i="12" a="1"/>
  <c r="Z245" i="12"/>
  <c r="AJ101" i="12"/>
  <c r="AE86" i="12"/>
  <c r="O62" i="12" a="1"/>
  <c r="C77" i="19" a="1"/>
  <c r="AD65" i="12"/>
  <c r="C44" i="19" a="1"/>
  <c r="C27" i="2" a="1"/>
  <c r="AB31" i="12"/>
  <c r="Z139" i="12"/>
  <c r="C30" i="9" a="1"/>
  <c r="Z165" i="12"/>
  <c r="Z184" i="12"/>
  <c r="AA50" i="12"/>
  <c r="AG76" i="12"/>
  <c r="AD98" i="12"/>
  <c r="AH38" i="12"/>
  <c r="O14" i="12" a="1"/>
  <c r="AE128" i="12"/>
  <c r="AH115" i="12"/>
  <c r="AF146" i="12"/>
  <c r="C144" i="4" a="1"/>
  <c r="O133" i="12" a="1"/>
  <c r="AB249" i="12"/>
  <c r="C40" i="16" a="1"/>
  <c r="Z254" i="12"/>
  <c r="AA113" i="12"/>
  <c r="O208" i="12" a="1"/>
  <c r="AB96" i="12"/>
  <c r="Z247" i="12"/>
  <c r="Z68" i="12"/>
  <c r="AA255" i="12"/>
  <c r="AA78" i="12"/>
  <c r="C22" i="16" a="1"/>
  <c r="C149" i="4" a="1"/>
  <c r="AA240" i="12"/>
  <c r="AA222" i="12"/>
  <c r="C24" i="4" a="1"/>
  <c r="C14" i="16" a="1"/>
  <c r="AB51" i="12"/>
  <c r="AF91" i="12"/>
  <c r="AG202" i="12"/>
  <c r="C90" i="9" a="1"/>
  <c r="AE209" i="12"/>
  <c r="O69" i="12" a="1"/>
  <c r="AG30" i="12"/>
  <c r="AG210" i="12"/>
  <c r="AF172" i="12"/>
  <c r="AG67" i="12"/>
  <c r="Z143" i="12"/>
  <c r="AF5" i="12"/>
  <c r="O98" i="12" a="1"/>
  <c r="Z112" i="12"/>
  <c r="AB191" i="12"/>
  <c r="AB22" i="12"/>
  <c r="AF147" i="12"/>
  <c r="AA26" i="12"/>
  <c r="AG143" i="12"/>
  <c r="AB243" i="12"/>
  <c r="C4" i="1" a="1"/>
  <c r="C146" i="4" a="1"/>
  <c r="O222" i="12" a="1"/>
  <c r="AJ107" i="12"/>
  <c r="AJ121" i="12"/>
  <c r="C11" i="5" a="1"/>
  <c r="C13" i="3" a="1"/>
  <c r="AA214" i="12"/>
  <c r="AD124" i="12"/>
  <c r="C12" i="5" a="1"/>
  <c r="AD169" i="12"/>
  <c r="C38" i="9" a="1"/>
  <c r="AE218" i="12"/>
  <c r="Z54" i="12"/>
  <c r="C75" i="19" a="1"/>
  <c r="AG166" i="12"/>
  <c r="AC71" i="12"/>
  <c r="C103" i="5" a="1"/>
  <c r="AF22" i="12"/>
  <c r="AE90" i="12"/>
  <c r="AD58" i="12"/>
  <c r="C46" i="9" a="1"/>
  <c r="AB236" i="12"/>
  <c r="O172" i="12" a="1"/>
  <c r="AG133" i="12"/>
  <c r="O24" i="12" a="1"/>
  <c r="Z215" i="12"/>
  <c r="AF23" i="12"/>
  <c r="C42" i="5" a="1"/>
  <c r="O91" i="12" a="1"/>
  <c r="C37" i="4" a="1"/>
  <c r="AC49" i="12"/>
  <c r="AE12" i="12"/>
  <c r="C63" i="5" a="1"/>
  <c r="AA63" i="12"/>
  <c r="Z34" i="12"/>
  <c r="AB151" i="12"/>
  <c r="AE117" i="12"/>
  <c r="Z39" i="12"/>
  <c r="O32" i="12" a="1"/>
  <c r="Z49" i="12"/>
  <c r="Z136" i="12"/>
  <c r="C16" i="19" a="1"/>
  <c r="AA183" i="12"/>
  <c r="AA192" i="12"/>
  <c r="C217" i="19" a="1"/>
  <c r="AJ129" i="12"/>
  <c r="AE160" i="12"/>
  <c r="C28" i="19" a="1"/>
  <c r="AA173" i="12"/>
  <c r="AE134" i="12"/>
  <c r="AB97" i="12"/>
  <c r="AD162" i="12"/>
  <c r="O11" i="12" a="1"/>
  <c r="AA36" i="12"/>
  <c r="AA145" i="12"/>
  <c r="AG37" i="12"/>
  <c r="AD87" i="12"/>
  <c r="AJ146" i="12"/>
  <c r="Z124" i="12"/>
  <c r="AD117" i="12"/>
  <c r="AC79" i="12"/>
  <c r="AB90" i="12"/>
  <c r="O89" i="12" a="1"/>
  <c r="AJ120" i="12"/>
  <c r="AA142" i="12"/>
  <c r="C53" i="5" a="1"/>
  <c r="AG125" i="12"/>
  <c r="AJ55" i="12"/>
  <c r="AH84" i="12"/>
  <c r="Z105" i="12"/>
  <c r="AA156" i="12"/>
  <c r="AJ217" i="12"/>
  <c r="C73" i="4" a="1"/>
  <c r="AD197" i="12"/>
  <c r="AE217" i="12"/>
  <c r="AD59" i="12"/>
  <c r="AA169" i="12"/>
  <c r="AH236" i="12"/>
  <c r="AE36" i="12"/>
  <c r="AF250" i="12"/>
  <c r="AE124" i="12"/>
  <c r="AB194" i="12"/>
  <c r="C26" i="16" a="1"/>
  <c r="AE114" i="12"/>
  <c r="AA10" i="12"/>
  <c r="AG203" i="12"/>
  <c r="AB152" i="12"/>
  <c r="AC32" i="12"/>
  <c r="AC245" i="12"/>
  <c r="C82" i="9" a="1"/>
  <c r="AD62" i="12"/>
  <c r="AJ91" i="12"/>
  <c r="AG48" i="12"/>
  <c r="AD185" i="12"/>
  <c r="AF138" i="12"/>
  <c r="O135" i="12" a="1"/>
  <c r="O238" i="12" a="1"/>
  <c r="AG42" i="12"/>
  <c r="AJ5" i="12"/>
  <c r="Z67" i="12"/>
  <c r="AC36" i="12"/>
  <c r="AF195" i="12"/>
  <c r="AH162" i="12"/>
  <c r="AF30" i="12"/>
  <c r="C60" i="9" a="1"/>
  <c r="O221" i="12" a="1"/>
  <c r="O255" i="12" a="1"/>
  <c r="AB41" i="12"/>
  <c r="C14" i="1" a="1"/>
  <c r="C20" i="16" a="1"/>
  <c r="AF255" i="12"/>
  <c r="AF106" i="12"/>
  <c r="O76" i="12" a="1"/>
  <c r="AJ100" i="12"/>
  <c r="C23" i="16" a="1"/>
  <c r="AJ201" i="12"/>
  <c r="AF166" i="12"/>
  <c r="AF159" i="12"/>
  <c r="AA121" i="12"/>
  <c r="Z41" i="12"/>
  <c r="C57" i="5" a="1"/>
  <c r="C75" i="9" a="1"/>
  <c r="AD83" i="12"/>
  <c r="C10" i="2" a="1"/>
  <c r="AE77" i="12"/>
  <c r="AF185" i="12"/>
  <c r="AA151" i="12"/>
  <c r="AG86" i="12"/>
  <c r="AJ216" i="12"/>
  <c r="C95" i="5" a="1"/>
  <c r="C169" i="19" a="1"/>
  <c r="AB46" i="12"/>
  <c r="O199" i="12" a="1"/>
  <c r="Z255" i="12"/>
  <c r="AE119" i="12"/>
  <c r="C30" i="16" a="1"/>
  <c r="O120" i="12" a="1"/>
  <c r="AG241" i="12"/>
  <c r="O8" i="12" a="1"/>
  <c r="C24" i="17" a="1"/>
  <c r="AH100" i="12"/>
  <c r="O50" i="12" a="1"/>
  <c r="AB199" i="12"/>
  <c r="O18" i="12" a="1"/>
  <c r="C15" i="5" a="1"/>
  <c r="AH174" i="12"/>
  <c r="AG176" i="12"/>
  <c r="AE106" i="12"/>
  <c r="AA238" i="12"/>
  <c r="AC234" i="12"/>
  <c r="AA187" i="12"/>
  <c r="C97" i="19" a="1"/>
  <c r="C102" i="5" a="1"/>
  <c r="O22" i="12" a="1"/>
  <c r="AD37" i="12"/>
  <c r="C131" i="4" a="1"/>
  <c r="O114" i="12" a="1"/>
  <c r="AG148" i="12"/>
  <c r="AD95" i="12"/>
  <c r="AB165" i="12"/>
  <c r="O67" i="12" a="1"/>
  <c r="AG57" i="12"/>
  <c r="AG141" i="12"/>
  <c r="Z211" i="12"/>
  <c r="AG77" i="12"/>
  <c r="AG73" i="12"/>
  <c r="C127" i="19" a="1"/>
  <c r="Z140" i="12"/>
  <c r="AJ242" i="12"/>
  <c r="AA237" i="12"/>
  <c r="C76" i="19" a="1"/>
  <c r="C92" i="19" a="1"/>
  <c r="Z166" i="12"/>
  <c r="AJ13" i="12"/>
  <c r="AJ134" i="12"/>
  <c r="AG155" i="12"/>
  <c r="C73" i="19" a="1"/>
  <c r="AD29" i="12"/>
  <c r="AD178" i="12"/>
  <c r="AE236" i="12"/>
  <c r="AJ182" i="12"/>
  <c r="C116" i="4" a="1"/>
  <c r="AH82" i="12"/>
  <c r="Z243" i="12"/>
  <c r="AD71" i="12"/>
  <c r="C76" i="5" a="1"/>
  <c r="AA241" i="12"/>
  <c r="AB86" i="12"/>
  <c r="C3" i="5" a="1"/>
  <c r="C19" i="1" a="1"/>
  <c r="C8" i="19" a="1"/>
  <c r="AH54" i="12"/>
  <c r="AB89" i="12"/>
  <c r="AG10" i="12"/>
  <c r="C46" i="5" a="1"/>
  <c r="Z246" i="12"/>
  <c r="AC66" i="12"/>
  <c r="AH224" i="12"/>
  <c r="O191" i="12" a="1"/>
  <c r="C99" i="9" a="1"/>
  <c r="AA37" i="12"/>
  <c r="AB43" i="12"/>
  <c r="AG75" i="12"/>
  <c r="AF251" i="12"/>
  <c r="AG253" i="12"/>
  <c r="AF42" i="12"/>
  <c r="Z179" i="12"/>
  <c r="AA159" i="12"/>
  <c r="AE50" i="12"/>
  <c r="AH132" i="12"/>
  <c r="AG47" i="12"/>
  <c r="AG90" i="12"/>
  <c r="O138" i="12" a="1"/>
  <c r="AD43" i="12"/>
  <c r="Z234" i="12"/>
  <c r="C99" i="5" a="1"/>
  <c r="AC240" i="12"/>
  <c r="O65" i="12" a="1"/>
  <c r="Z99" i="12"/>
  <c r="Z148" i="12"/>
  <c r="AG118" i="12"/>
  <c r="AE111" i="12"/>
  <c r="O147" i="12" a="1"/>
  <c r="C35" i="4" a="1"/>
  <c r="C10" i="1" a="1"/>
  <c r="Z188" i="12"/>
  <c r="AH215" i="12"/>
  <c r="AF160" i="12"/>
  <c r="Z43" i="12"/>
  <c r="AB68" i="12"/>
  <c r="C182" i="19" a="1"/>
  <c r="O192" i="12" a="1"/>
  <c r="C7" i="2" a="1"/>
  <c r="Z120" i="12"/>
  <c r="O161" i="12" a="1"/>
  <c r="AH64" i="12"/>
  <c r="AE136" i="12"/>
  <c r="AG183" i="12"/>
  <c r="AE120" i="12"/>
  <c r="AJ128" i="12"/>
  <c r="AG173" i="12"/>
  <c r="AE38" i="12"/>
  <c r="C33" i="5" a="1"/>
  <c r="O66" i="12" a="1"/>
  <c r="AB111" i="12"/>
  <c r="Z51" i="12"/>
  <c r="AE112" i="12"/>
  <c r="AG113" i="12"/>
  <c r="AA146" i="12"/>
  <c r="AG191" i="12"/>
  <c r="C34" i="16" a="1"/>
  <c r="AG256" i="12"/>
  <c r="C100" i="19" a="1"/>
  <c r="AF148" i="12"/>
  <c r="C24" i="16" a="1"/>
  <c r="AJ34" i="12"/>
  <c r="AC97" i="12"/>
  <c r="AC230" i="12"/>
  <c r="AH56" i="12"/>
  <c r="AD80" i="12"/>
  <c r="AE167" i="12"/>
  <c r="O54" i="12" a="1"/>
  <c r="O84" i="12" a="1"/>
  <c r="C85" i="9" a="1"/>
  <c r="AA75" i="12"/>
  <c r="O187" i="12" a="1"/>
  <c r="C32" i="5" a="1"/>
  <c r="AC173" i="12"/>
  <c r="AD120" i="12"/>
  <c r="AC239" i="12"/>
  <c r="AB81" i="12"/>
  <c r="C110" i="4" a="1"/>
  <c r="AF249" i="12"/>
  <c r="C93" i="9" a="1"/>
  <c r="AA189" i="12"/>
  <c r="AE13" i="12"/>
  <c r="AC20" i="12"/>
  <c r="C18" i="9" a="1"/>
  <c r="C109" i="19" a="1"/>
  <c r="AA110" i="12"/>
  <c r="O183" i="12" a="1"/>
  <c r="AB28" i="12"/>
  <c r="C41" i="9" a="1"/>
  <c r="Z107" i="12"/>
  <c r="AA247" i="12"/>
  <c r="AG235" i="12"/>
  <c r="AE82" i="12"/>
  <c r="AE237" i="12"/>
  <c r="AB109" i="12"/>
  <c r="O174" i="12" a="1"/>
  <c r="AF21" i="12"/>
  <c r="C5" i="9" a="1"/>
  <c r="AG18" i="12"/>
  <c r="AF55" i="12"/>
  <c r="O72" i="12" a="1"/>
  <c r="C15" i="19" a="1"/>
  <c r="AD10" i="12"/>
  <c r="AJ64" i="12"/>
  <c r="O151" i="12" a="1"/>
  <c r="C4" i="19" a="1"/>
  <c r="AD126" i="12"/>
  <c r="C11" i="17" a="1"/>
  <c r="AH245" i="12"/>
  <c r="AD137" i="12"/>
  <c r="C18" i="4" a="1"/>
  <c r="AA124" i="12"/>
  <c r="C199" i="19" a="1"/>
  <c r="O159" i="12" a="1"/>
  <c r="AF61" i="12"/>
  <c r="AD42" i="12"/>
  <c r="AJ9" i="12"/>
  <c r="O26" i="12" a="1"/>
  <c r="O82" i="12" a="1"/>
  <c r="AD116" i="12"/>
  <c r="AB21" i="12"/>
  <c r="AB24" i="12"/>
  <c r="AA18" i="12"/>
  <c r="AH144" i="12"/>
  <c r="AG35" i="12"/>
  <c r="Z174" i="12"/>
  <c r="AJ236" i="12"/>
  <c r="AB141" i="12"/>
  <c r="O19" i="12" a="1"/>
  <c r="C28" i="16" a="1"/>
  <c r="AB104" i="12"/>
  <c r="AF184" i="12"/>
  <c r="C103" i="4" a="1"/>
  <c r="AC161" i="12"/>
  <c r="AC256" i="12"/>
  <c r="AA211" i="12"/>
  <c r="AH29" i="12"/>
  <c r="AF123" i="12"/>
  <c r="AF234" i="12"/>
  <c r="AG181" i="12"/>
  <c r="AB101" i="12"/>
  <c r="AH123" i="12"/>
  <c r="AD22" i="12"/>
  <c r="O36" i="12" a="1"/>
  <c r="AG162" i="12"/>
  <c r="AG105" i="12"/>
  <c r="AB112" i="12"/>
  <c r="AA115" i="12"/>
  <c r="AE240" i="12"/>
  <c r="AA28" i="12"/>
  <c r="AA40" i="12"/>
  <c r="AH44" i="12"/>
  <c r="AF8" i="12"/>
  <c r="C83" i="19" a="1"/>
  <c r="Z13" i="12"/>
  <c r="AC213" i="12"/>
  <c r="AE28" i="12"/>
  <c r="C106" i="19" a="1"/>
  <c r="AA105" i="12"/>
  <c r="C16" i="18" a="1"/>
  <c r="C98" i="9" a="1"/>
  <c r="AE145" i="12"/>
  <c r="AE7" i="12"/>
  <c r="O118" i="12" a="1"/>
  <c r="O251" i="12" a="1"/>
  <c r="AC4" i="12"/>
  <c r="AF187" i="12"/>
  <c r="AD200" i="12"/>
  <c r="O173" i="12" a="1"/>
  <c r="AB178" i="12"/>
  <c r="AB245" i="12"/>
  <c r="Z141" i="12"/>
  <c r="AD208" i="12"/>
  <c r="AJ186" i="12"/>
  <c r="AE49" i="12"/>
  <c r="C24" i="5" a="1"/>
  <c r="O163" i="12" a="1"/>
  <c r="Z198" i="12"/>
  <c r="Z7" i="12"/>
  <c r="C57" i="19" a="1"/>
  <c r="Z15" i="12"/>
  <c r="AB38" i="12"/>
  <c r="AD53" i="12"/>
  <c r="AE142" i="12"/>
  <c r="AF96" i="12"/>
  <c r="Z144" i="12"/>
  <c r="C111" i="4" a="1"/>
  <c r="AB67" i="12"/>
  <c r="C68" i="5" a="1"/>
  <c r="C45" i="9" a="1"/>
  <c r="C12" i="1" a="1"/>
  <c r="AE32" i="12"/>
  <c r="AE234" i="12"/>
  <c r="AG14" i="12"/>
  <c r="Z161" i="12"/>
  <c r="C34" i="9" a="1"/>
  <c r="C6" i="16" a="1"/>
  <c r="AF130" i="12"/>
  <c r="AD246" i="12"/>
  <c r="AA197" i="12"/>
  <c r="AF9" i="12"/>
  <c r="AF182" i="12"/>
  <c r="AB85" i="12"/>
  <c r="AF139" i="12"/>
  <c r="AA127" i="12"/>
  <c r="AE205" i="12"/>
  <c r="C51" i="9" a="1"/>
  <c r="AF77" i="12"/>
  <c r="AD129" i="12"/>
  <c r="AD114" i="12"/>
  <c r="AJ210" i="12"/>
  <c r="C43" i="16" a="1"/>
  <c r="Z248" i="12"/>
  <c r="AE186" i="12"/>
  <c r="C12" i="17" a="1"/>
  <c r="C66" i="4" a="1"/>
  <c r="AA216" i="12"/>
  <c r="AD186" i="12"/>
  <c r="C148" i="19" a="1"/>
  <c r="AF228" i="12"/>
  <c r="AA58" i="12"/>
  <c r="AG81" i="12"/>
  <c r="O74" i="12" a="1"/>
  <c r="C7" i="18" a="1"/>
  <c r="AB160" i="12"/>
  <c r="C70" i="9" a="1"/>
  <c r="AF248" i="12"/>
  <c r="AG206" i="12"/>
  <c r="AD110" i="12"/>
  <c r="AB120" i="12"/>
  <c r="AF38" i="12"/>
  <c r="AH28" i="12"/>
  <c r="O226" i="12" a="1"/>
  <c r="O155" i="12" a="1"/>
  <c r="AC77" i="12"/>
  <c r="O184" i="12" a="1"/>
  <c r="C27" i="19" a="1"/>
  <c r="AJ176" i="12"/>
  <c r="C31" i="4" a="1"/>
  <c r="AG159" i="12"/>
  <c r="AJ90" i="12"/>
  <c r="AE190" i="12"/>
  <c r="AH46" i="12"/>
  <c r="AD70" i="12"/>
  <c r="C53" i="19" a="1"/>
  <c r="AE239" i="12"/>
  <c r="AB214" i="12"/>
  <c r="AC33" i="12"/>
  <c r="AJ113" i="12"/>
  <c r="C94" i="5" a="1"/>
  <c r="AB115" i="12"/>
  <c r="AE10" i="12"/>
  <c r="O206" i="12" a="1"/>
  <c r="AG214" i="12"/>
  <c r="AD194" i="12"/>
  <c r="C130" i="4" a="1"/>
  <c r="AE247" i="12"/>
  <c r="O110" i="12" a="1"/>
  <c r="AF69" i="12"/>
  <c r="AJ56" i="12"/>
  <c r="AC152" i="12"/>
  <c r="C49" i="19" a="1"/>
  <c r="AF90" i="12"/>
  <c r="AJ142" i="12"/>
  <c r="Z151" i="12"/>
  <c r="AD241" i="12"/>
  <c r="AE62" i="12"/>
  <c r="AA89" i="12"/>
  <c r="AF155" i="12"/>
  <c r="AA191" i="12"/>
  <c r="AJ145" i="12"/>
  <c r="AB26" i="12"/>
  <c r="AE153" i="12"/>
  <c r="AE238" i="12"/>
  <c r="AB198" i="12"/>
  <c r="AH105" i="12"/>
  <c r="AF62" i="12"/>
  <c r="AE203" i="12"/>
  <c r="AF175" i="12"/>
  <c r="Z205" i="12"/>
  <c r="C17" i="16" a="1"/>
  <c r="C13" i="5" a="1"/>
  <c r="O15" i="12" a="1"/>
  <c r="AD67" i="12"/>
  <c r="O106" i="12" a="1"/>
  <c r="AE146" i="12"/>
  <c r="AF164" i="12"/>
  <c r="AG122" i="12"/>
  <c r="O23" i="12" a="1"/>
  <c r="AD32" i="12"/>
  <c r="C27" i="9" a="1"/>
  <c r="C30" i="17" a="1"/>
  <c r="O20" i="12" a="1"/>
  <c r="C143" i="19" a="1"/>
  <c r="C64" i="9" a="1"/>
  <c r="AG53" i="12"/>
  <c r="AB180" i="12"/>
  <c r="AB157" i="12"/>
  <c r="O144" i="12" a="1"/>
  <c r="AD3" i="12"/>
  <c r="AJ48" i="12"/>
  <c r="AD23" i="12"/>
  <c r="AG20" i="12"/>
  <c r="AF40" i="12"/>
  <c r="Z134" i="12"/>
  <c r="AA71" i="12"/>
  <c r="AF14" i="12"/>
  <c r="AA225" i="12"/>
  <c r="Z66" i="12"/>
  <c r="AD147" i="12"/>
  <c r="AA116" i="12"/>
  <c r="C112" i="4" a="1"/>
  <c r="AJ153" i="12"/>
  <c r="AA16" i="12"/>
  <c r="AB206" i="12"/>
  <c r="C129" i="19" a="1"/>
  <c r="AB123" i="12"/>
  <c r="AF213" i="12"/>
  <c r="AA62" i="12"/>
  <c r="AD239" i="12"/>
  <c r="C147" i="19" a="1"/>
  <c r="C12" i="9" a="1"/>
  <c r="AJ206" i="12"/>
  <c r="O117" i="12" a="1"/>
  <c r="AH141" i="12"/>
  <c r="AA229" i="12"/>
  <c r="C86" i="9" a="1"/>
  <c r="AF129" i="12"/>
  <c r="C112" i="19" a="1"/>
  <c r="O57" i="12" a="1"/>
  <c r="C68" i="9" a="1"/>
  <c r="Z137" i="12"/>
  <c r="AH24" i="12"/>
  <c r="AJ8" i="12"/>
  <c r="C32" i="9" a="1"/>
  <c r="AH18" i="12"/>
  <c r="Z170" i="12"/>
  <c r="C21" i="5" a="1"/>
  <c r="AE76" i="12"/>
  <c r="AA165" i="12"/>
  <c r="AE132" i="12"/>
  <c r="C66" i="9" a="1"/>
  <c r="Z152" i="12"/>
  <c r="AF79" i="12"/>
  <c r="AF151" i="12"/>
  <c r="AB8" i="12"/>
  <c r="AE140" i="12"/>
  <c r="Z70" i="12"/>
  <c r="AB17" i="12"/>
  <c r="AD176" i="12"/>
  <c r="AG28" i="12"/>
  <c r="AH177" i="12"/>
  <c r="AB167" i="12"/>
  <c r="AJ197" i="12"/>
  <c r="AH107" i="12"/>
  <c r="AF149" i="12"/>
  <c r="AB193" i="12"/>
  <c r="AH71" i="12"/>
  <c r="AF94" i="12"/>
  <c r="AJ17" i="12"/>
  <c r="O247" i="12" a="1"/>
  <c r="AD157" i="12"/>
  <c r="AJ24" i="12"/>
  <c r="AH136" i="12"/>
  <c r="AC110" i="12"/>
  <c r="O165" i="12" a="1"/>
  <c r="C10" i="19" a="1"/>
  <c r="O142" i="12" a="1"/>
  <c r="C125" i="4" a="1"/>
  <c r="C18" i="1" a="1"/>
  <c r="Z82" i="12"/>
  <c r="AC104" i="12"/>
  <c r="Z180" i="12"/>
  <c r="Z77" i="12"/>
  <c r="AB148" i="12"/>
  <c r="C22" i="4" a="1"/>
  <c r="AG104" i="12"/>
  <c r="Z61" i="12"/>
  <c r="Z31" i="12"/>
  <c r="AH40" i="12"/>
  <c r="AE256" i="12"/>
  <c r="AF92" i="12"/>
  <c r="O45" i="12" a="1"/>
  <c r="AE8" i="12"/>
  <c r="O245" i="12" a="1"/>
  <c r="AA56" i="12"/>
  <c r="AE181" i="12"/>
  <c r="Z186" i="12"/>
  <c r="O109" i="12" a="1"/>
  <c r="AH192" i="12"/>
  <c r="AA226" i="12"/>
  <c r="AC83" i="12"/>
  <c r="C16" i="2" a="1"/>
  <c r="AC14" i="12"/>
  <c r="AC236" i="12"/>
  <c r="AG147" i="12"/>
  <c r="AF158" i="12"/>
  <c r="Z62" i="12"/>
  <c r="AG26" i="12"/>
  <c r="AB92" i="12"/>
  <c r="AJ165" i="12"/>
  <c r="O97" i="12" a="1"/>
  <c r="AG187" i="12"/>
  <c r="AG237" i="12"/>
  <c r="AC46" i="12"/>
  <c r="AJ214" i="12"/>
  <c r="Z223" i="12"/>
  <c r="C48" i="4" a="1"/>
  <c r="C10" i="9" a="1"/>
  <c r="AE137" i="12"/>
  <c r="AB56" i="12"/>
  <c r="AA35" i="12"/>
  <c r="Z5" i="12"/>
  <c r="Z28" i="12"/>
  <c r="AA243" i="12"/>
  <c r="AB57" i="12"/>
  <c r="O167" i="12" a="1"/>
  <c r="AF256" i="12"/>
  <c r="AA129" i="12"/>
  <c r="AJ188" i="12"/>
  <c r="C91" i="9" a="1"/>
  <c r="C44" i="4" a="1"/>
  <c r="AD229" i="12"/>
  <c r="AH121" i="12"/>
  <c r="AD93" i="12"/>
  <c r="Z108" i="12"/>
  <c r="C8" i="5" a="1"/>
  <c r="O94" i="12" a="1"/>
  <c r="AH238" i="12"/>
  <c r="AB110" i="12"/>
  <c r="AJ71" i="12"/>
  <c r="C58" i="5" a="1"/>
  <c r="AH81" i="12"/>
  <c r="AE222" i="12"/>
  <c r="AG31" i="12"/>
  <c r="Z127" i="12"/>
  <c r="AF229" i="12"/>
  <c r="C6" i="18" a="1"/>
  <c r="AJ12" i="12"/>
  <c r="AA251" i="12"/>
  <c r="O219" i="12" a="1"/>
  <c r="AB108" i="12"/>
  <c r="AJ215" i="12"/>
  <c r="AG4" i="12"/>
  <c r="Z87" i="12"/>
  <c r="AE65" i="12"/>
  <c r="AJ245" i="12"/>
  <c r="AF37" i="12"/>
  <c r="AA52" i="12"/>
  <c r="AD94" i="12"/>
  <c r="C32" i="17" a="1"/>
  <c r="AA166" i="12"/>
  <c r="C74" i="19" a="1"/>
  <c r="AA195" i="12"/>
  <c r="AF44" i="12"/>
  <c r="AB117" i="12"/>
  <c r="O126" i="12" a="1"/>
  <c r="AE249" i="12"/>
  <c r="Z102" i="12"/>
  <c r="O254" i="12" a="1"/>
  <c r="Z176" i="12"/>
  <c r="AG175" i="12"/>
  <c r="C46" i="16" a="1"/>
  <c r="AG98" i="12"/>
  <c r="AC214" i="12"/>
  <c r="AF49" i="12"/>
  <c r="AG78" i="12"/>
  <c r="C51" i="4" a="1"/>
  <c r="AD73" i="12"/>
  <c r="C56" i="4" a="1"/>
  <c r="C17" i="1" a="1"/>
  <c r="AD217" i="12"/>
  <c r="AF51" i="12"/>
  <c r="AA141" i="12"/>
  <c r="AB237" i="12"/>
  <c r="AC207" i="12"/>
  <c r="AJ77" i="12"/>
  <c r="AD242" i="12"/>
  <c r="C62" i="9" a="1"/>
  <c r="Z251" i="12"/>
  <c r="C60" i="19" a="1"/>
  <c r="Z135" i="12"/>
  <c r="C17" i="17" a="1"/>
  <c r="AB14" i="12"/>
  <c r="AF135" i="12"/>
  <c r="AG197" i="12"/>
  <c r="C170" i="19" a="1"/>
  <c r="AB74" i="12"/>
  <c r="AE159" i="12"/>
  <c r="C203" i="19" a="1"/>
  <c r="Z238" i="12"/>
  <c r="AE27" i="12"/>
  <c r="AB164" i="12"/>
  <c r="Z196" i="12"/>
  <c r="C28" i="5" a="1"/>
  <c r="Z24" i="12"/>
  <c r="C15" i="2" a="1"/>
  <c r="C228" i="19" a="1"/>
  <c r="Z93" i="12"/>
  <c r="C30" i="4" a="1"/>
  <c r="C39" i="5" a="1"/>
  <c r="C25" i="2" a="1"/>
  <c r="O196" i="12" a="1"/>
  <c r="AF117" i="12"/>
  <c r="C42" i="9" a="1"/>
  <c r="AF104" i="12"/>
  <c r="AF33" i="12"/>
  <c r="Z81" i="12"/>
  <c r="Z153" i="12"/>
  <c r="O64" i="12" a="1"/>
  <c r="C142" i="4" a="1"/>
  <c r="AB87" i="12"/>
  <c r="O71" i="12" a="1"/>
  <c r="AJ47" i="12"/>
  <c r="C53" i="4" a="1"/>
  <c r="AF54" i="12"/>
  <c r="AF252" i="12"/>
  <c r="AA200" i="12"/>
  <c r="AF188" i="12"/>
  <c r="O136" i="12" a="1"/>
  <c r="AF222" i="12"/>
  <c r="AE95" i="12"/>
  <c r="AA82" i="12"/>
  <c r="AA46" i="12"/>
  <c r="AA252" i="12"/>
  <c r="O218" i="12" a="1"/>
  <c r="O75" i="12" a="1"/>
  <c r="AC243" i="12"/>
  <c r="AG224" i="12"/>
  <c r="AE197" i="12"/>
  <c r="AE126" i="12"/>
  <c r="AC132" i="12"/>
  <c r="AD49" i="12"/>
  <c r="AG238" i="12"/>
  <c r="C44" i="9" a="1"/>
  <c r="AA108" i="12"/>
  <c r="C10" i="5" a="1"/>
  <c r="O9" i="12" a="1"/>
  <c r="AC228" i="12"/>
  <c r="Z218" i="12"/>
  <c r="C5" i="2" a="1"/>
  <c r="AA73" i="12"/>
  <c r="C52" i="16" a="1"/>
  <c r="Z117" i="12"/>
  <c r="AF196" i="12"/>
  <c r="AG99" i="12"/>
  <c r="C49" i="4" a="1"/>
  <c r="AE133" i="12"/>
  <c r="O182" i="12" a="1"/>
  <c r="C52" i="9" a="1"/>
  <c r="AC19" i="12"/>
  <c r="C43" i="9" a="1"/>
  <c r="AB66" i="12"/>
  <c r="C10" i="3" a="1"/>
  <c r="C8" i="1" a="1"/>
  <c r="C11" i="2" a="1"/>
  <c r="AD46" i="12"/>
  <c r="AG11" i="12"/>
  <c r="AD144" i="12"/>
  <c r="AE228" i="12"/>
  <c r="C48" i="9" a="1"/>
  <c r="C65" i="19" a="1"/>
  <c r="AE105" i="12"/>
  <c r="AC247" i="12"/>
  <c r="C70" i="4" a="1"/>
  <c r="C60" i="4" a="1"/>
  <c r="AF74" i="12"/>
  <c r="C80" i="9" a="1"/>
  <c r="AB225" i="12"/>
  <c r="AF57" i="12"/>
  <c r="O10" i="12" a="1"/>
  <c r="AF87" i="12"/>
  <c r="C106" i="4" a="1"/>
  <c r="Z46" i="12"/>
  <c r="Z185" i="12"/>
  <c r="AG205" i="12"/>
  <c r="AG62" i="12"/>
  <c r="AB242" i="12"/>
  <c r="AA107" i="12"/>
  <c r="AJ249" i="12"/>
  <c r="AE18" i="12"/>
  <c r="AB20" i="12"/>
  <c r="C72" i="9" a="1"/>
  <c r="AE118" i="12"/>
  <c r="AB60" i="12"/>
  <c r="AB127" i="12"/>
  <c r="O131" i="12" a="1"/>
  <c r="AC127" i="12"/>
  <c r="Z150" i="12"/>
  <c r="C31" i="9" a="1"/>
  <c r="C145" i="4" a="1"/>
  <c r="AB171" i="12"/>
  <c r="AA213" i="12"/>
  <c r="C34" i="5" a="1"/>
  <c r="Z195" i="12"/>
  <c r="AG243" i="12"/>
  <c r="Z18" i="12"/>
  <c r="O188" i="12" a="1"/>
  <c r="C13" i="4" a="1"/>
  <c r="O25" i="12" a="1"/>
  <c r="AA88" i="12"/>
  <c r="C4" i="17" a="1"/>
  <c r="AF221" i="12"/>
  <c r="Z229" i="12"/>
  <c r="C64" i="5" a="1"/>
  <c r="AG226" i="12"/>
  <c r="AB88" i="12"/>
  <c r="AF78" i="12"/>
  <c r="Z25" i="12"/>
  <c r="AG103" i="12"/>
  <c r="Z118" i="12"/>
  <c r="AB162" i="12"/>
  <c r="AF240" i="12"/>
  <c r="O170" i="12" a="1"/>
  <c r="C134" i="4" a="1"/>
  <c r="C77" i="9" a="1"/>
  <c r="AA126" i="12"/>
  <c r="AA38" i="12"/>
  <c r="AA154" i="12"/>
  <c r="AF17" i="12"/>
  <c r="AE31" i="12"/>
  <c r="AB220" i="12"/>
  <c r="AF101" i="12"/>
  <c r="AH253" i="12"/>
  <c r="AA72" i="12"/>
  <c r="Z164" i="12"/>
  <c r="AA81" i="12"/>
  <c r="C52" i="5" a="1"/>
  <c r="C58" i="9" a="1"/>
  <c r="AE177" i="12"/>
  <c r="C95" i="9" a="1"/>
  <c r="C5" i="1" a="1"/>
  <c r="AF12" i="12"/>
  <c r="AF207" i="12"/>
  <c r="AB253" i="12"/>
  <c r="AA133" i="12"/>
  <c r="C87" i="4" a="1"/>
  <c r="C47" i="5" a="1"/>
  <c r="O179" i="12" a="1"/>
  <c r="AF243" i="12"/>
  <c r="AB196" i="12"/>
  <c r="C89" i="9" a="1"/>
  <c r="AC101" i="12"/>
  <c r="AB158" i="12"/>
  <c r="Z216" i="12"/>
  <c r="C3" i="9" a="1"/>
  <c r="AB100" i="12"/>
  <c r="AG154" i="12"/>
  <c r="AB246" i="12"/>
  <c r="O78" i="12" a="1"/>
  <c r="AB153" i="12"/>
  <c r="Z250" i="12"/>
  <c r="AG80" i="12"/>
  <c r="AF93" i="12"/>
  <c r="AF189" i="12"/>
  <c r="C14" i="2" a="1"/>
  <c r="AB136" i="12"/>
  <c r="AB203" i="12"/>
  <c r="AA76" i="12"/>
  <c r="C108" i="19" a="1"/>
  <c r="O181" i="12" a="1"/>
  <c r="O27" i="12" a="1"/>
  <c r="AB44" i="12"/>
  <c r="AE180" i="12"/>
  <c r="C87" i="9" a="1"/>
  <c r="O202" i="12" a="1"/>
  <c r="AE85" i="12"/>
  <c r="AB3" i="12"/>
  <c r="Z242" i="12"/>
  <c r="AE172" i="12"/>
  <c r="AF121" i="12"/>
  <c r="AF43" i="12"/>
  <c r="C20" i="5" a="1"/>
  <c r="AF89" i="12"/>
  <c r="C101" i="4" a="1"/>
  <c r="AE179" i="12"/>
  <c r="C116" i="19" a="1"/>
  <c r="C54" i="4" a="1"/>
  <c r="AF35" i="12"/>
  <c r="AF180" i="12"/>
  <c r="O70" i="12" a="1"/>
  <c r="Z235" i="12"/>
  <c r="AB40" i="12"/>
  <c r="AJ222" i="12"/>
  <c r="AG194" i="12"/>
  <c r="AJ84" i="12"/>
  <c r="AB250" i="12"/>
  <c r="AG50" i="12"/>
  <c r="AB234" i="12"/>
  <c r="Z203" i="12"/>
  <c r="C101" i="5" a="1"/>
  <c r="AG137" i="12"/>
  <c r="O193" i="12" a="1"/>
  <c r="O115" i="12" a="1"/>
  <c r="AE175" i="12"/>
  <c r="Z126" i="12"/>
  <c r="AG116" i="12"/>
  <c r="AB213" i="12"/>
  <c r="AA68" i="12"/>
  <c r="Z109" i="12"/>
  <c r="C2" i="16" a="1"/>
  <c r="AB102" i="12"/>
  <c r="AA194" i="12"/>
  <c r="AA244" i="12"/>
  <c r="AA97" i="12"/>
  <c r="AF244" i="12"/>
  <c r="AA87" i="12"/>
  <c r="AF59" i="12"/>
  <c r="AG185" i="12"/>
  <c r="AA3" i="12"/>
  <c r="AG46" i="12"/>
  <c r="C95" i="4" a="1"/>
  <c r="AG195" i="12"/>
  <c r="C14" i="9" a="1"/>
  <c r="AF156" i="12"/>
  <c r="C40" i="9" a="1"/>
  <c r="AA34" i="12"/>
  <c r="Z92" i="12"/>
  <c r="AB29" i="12"/>
  <c r="AG114" i="12"/>
  <c r="AA57" i="12"/>
  <c r="C14" i="19" a="1"/>
  <c r="AF72" i="12"/>
  <c r="AG56" i="12"/>
  <c r="AG182" i="12"/>
  <c r="C90" i="5" a="1"/>
  <c r="AE210" i="12"/>
  <c r="C75" i="5" a="1"/>
  <c r="AG134" i="12"/>
  <c r="AA94" i="12"/>
  <c r="C18" i="5" a="1"/>
  <c r="AA149" i="12"/>
  <c r="Z239" i="12"/>
  <c r="AB192" i="12"/>
  <c r="C13" i="2" a="1"/>
  <c r="C95" i="19" a="1"/>
  <c r="C139" i="4" a="1"/>
  <c r="AF10" i="12"/>
  <c r="AB49" i="12"/>
  <c r="C25" i="16" a="1"/>
  <c r="AE98" i="12"/>
  <c r="AJ104" i="12"/>
  <c r="O143" i="12" a="1"/>
  <c r="AG246" i="12"/>
  <c r="Z38" i="12"/>
  <c r="AJ251" i="12"/>
  <c r="AA250" i="12"/>
  <c r="AG178" i="12"/>
  <c r="AG129" i="12"/>
  <c r="O127" i="12" a="1"/>
  <c r="AH156" i="12"/>
  <c r="C13" i="19" a="1"/>
  <c r="AB239" i="12"/>
  <c r="AJ240" i="12"/>
  <c r="O112" i="12" a="1"/>
  <c r="O160" i="12" a="1"/>
  <c r="AB172" i="12"/>
  <c r="AG170" i="12"/>
  <c r="O148" i="12" a="1"/>
  <c r="C61" i="9" a="1"/>
  <c r="C70" i="5" a="1"/>
  <c r="O80" i="12" a="1"/>
  <c r="Z100" i="12"/>
  <c r="C11" i="9" a="1"/>
  <c r="AA181" i="12"/>
  <c r="AF208" i="12"/>
  <c r="AJ184" i="12"/>
  <c r="AF75" i="12"/>
  <c r="AA95" i="12"/>
  <c r="AF212" i="12"/>
  <c r="AA103" i="12"/>
  <c r="AG87" i="12"/>
  <c r="AA53" i="12"/>
  <c r="AG58" i="12"/>
  <c r="AE188" i="12"/>
  <c r="C22" i="2" a="1"/>
  <c r="AE230" i="12"/>
  <c r="C84" i="9" a="1"/>
  <c r="AC90" i="12"/>
  <c r="O56" i="12" a="1"/>
  <c r="AB229" i="12"/>
  <c r="C41" i="4" a="1"/>
  <c r="AF225" i="12"/>
  <c r="C6" i="1" a="1"/>
  <c r="Z191" i="12"/>
  <c r="AF205" i="12"/>
  <c r="AA164" i="12"/>
  <c r="AE93" i="12"/>
  <c r="AB240" i="12"/>
  <c r="C54" i="5" a="1"/>
  <c r="AE182" i="12"/>
  <c r="AC12" i="12"/>
  <c r="AB116" i="12"/>
  <c r="AD82" i="12"/>
  <c r="O236" i="12" a="1"/>
  <c r="C47" i="9" a="1"/>
  <c r="AA179" i="12"/>
  <c r="C121" i="4" a="1"/>
  <c r="O123" i="12" a="1"/>
  <c r="AB77" i="12"/>
  <c r="AG41" i="12"/>
  <c r="AA120" i="12"/>
  <c r="AE192" i="12"/>
  <c r="AF68" i="12"/>
  <c r="AF145" i="12"/>
  <c r="Z183" i="12"/>
  <c r="Z75" i="12"/>
  <c r="C47" i="4" a="1"/>
  <c r="AF215" i="12"/>
  <c r="AG91" i="12"/>
  <c r="AG247" i="12"/>
  <c r="C87" i="5" a="1"/>
  <c r="C74" i="4" a="1"/>
  <c r="C26" i="4" a="1"/>
  <c r="AJ172" i="12"/>
  <c r="AG70" i="12"/>
  <c r="C139" i="19" a="1"/>
  <c r="O90" i="12" a="1"/>
  <c r="AG223" i="12"/>
  <c r="C61" i="4" a="1"/>
  <c r="AE3" i="12"/>
  <c r="AF214" i="12"/>
  <c r="AD181" i="12"/>
  <c r="AA20" i="12"/>
  <c r="C133" i="19" a="1"/>
  <c r="AF170" i="12"/>
  <c r="O103" i="12" a="1"/>
  <c r="AA228" i="12"/>
  <c r="AC60" i="12"/>
  <c r="C97" i="9" a="1"/>
  <c r="AB13" i="12"/>
  <c r="AA206" i="12"/>
  <c r="C117" i="4" a="1"/>
  <c r="C19" i="5" a="1"/>
  <c r="Z181" i="12"/>
  <c r="AF109" i="12"/>
  <c r="AB12" i="12"/>
  <c r="C2" i="1" a="1"/>
  <c r="C8" i="16" a="1"/>
  <c r="AF84" i="12"/>
  <c r="C37" i="5" a="1"/>
  <c r="AC81" i="12"/>
  <c r="AA235" i="12"/>
  <c r="AD211" i="12"/>
  <c r="O213" i="12" a="1"/>
  <c r="Z197" i="12"/>
  <c r="AF13" i="12"/>
  <c r="AG229" i="12"/>
  <c r="O134" i="12" a="1"/>
  <c r="AC44" i="12"/>
  <c r="AB215" i="12"/>
  <c r="AF246" i="12"/>
  <c r="AB35" i="12"/>
  <c r="C35" i="9" a="1"/>
  <c r="Z65" i="12"/>
  <c r="C69" i="4" a="1"/>
  <c r="C148" i="4" a="1"/>
  <c r="AG244" i="12"/>
  <c r="AC54" i="12"/>
  <c r="AA47" i="12"/>
  <c r="C118" i="4" a="1"/>
  <c r="AG150" i="12"/>
  <c r="AE215" i="12"/>
  <c r="AB131" i="12"/>
  <c r="O211" i="12" a="1"/>
  <c r="AE58" i="12"/>
  <c r="AB176" i="12"/>
  <c r="AE35" i="12"/>
  <c r="Z149" i="12"/>
  <c r="C57" i="4" a="1"/>
  <c r="AE194" i="12"/>
  <c r="AG74" i="12"/>
  <c r="AG193" i="12"/>
  <c r="AG211" i="12"/>
  <c r="AE253" i="12"/>
  <c r="C3" i="3" a="1"/>
  <c r="AB54" i="12"/>
  <c r="AF161" i="12"/>
  <c r="AB223" i="12"/>
  <c r="Z86" i="12"/>
  <c r="C50" i="5" a="1"/>
  <c r="Z47" i="12"/>
  <c r="AC184" i="12"/>
  <c r="AF194" i="12"/>
  <c r="AE220" i="12"/>
  <c r="C12" i="2" a="1"/>
  <c r="Z88" i="12"/>
  <c r="AF153" i="12"/>
  <c r="AB30" i="12"/>
  <c r="AA198" i="12"/>
  <c r="AB103" i="12"/>
  <c r="AE174" i="12"/>
  <c r="AG68" i="12"/>
  <c r="AE171" i="12"/>
  <c r="AE156" i="12"/>
  <c r="C50" i="4" a="1"/>
  <c r="C137" i="4" a="1"/>
  <c r="O145" i="12" a="1"/>
  <c r="AF127" i="12"/>
  <c r="AG189" i="12"/>
  <c r="Z71" i="12"/>
  <c r="C77" i="4" a="1"/>
  <c r="AA220" i="12"/>
  <c r="O95" i="12" a="1"/>
  <c r="Z217" i="12"/>
  <c r="AE60" i="12"/>
  <c r="C39" i="9" a="1"/>
  <c r="AE208" i="12"/>
  <c r="C27" i="4" a="1"/>
  <c r="AC13" i="12"/>
  <c r="AG3" i="12"/>
  <c r="AE213" i="12"/>
  <c r="AG190" i="12"/>
  <c r="AD135" i="12"/>
  <c r="C6" i="3" a="1"/>
  <c r="AG236" i="12"/>
  <c r="AC129" i="12"/>
  <c r="AA139" i="12"/>
  <c r="AD133" i="12"/>
  <c r="AB19" i="12"/>
  <c r="C29" i="16" a="1"/>
  <c r="C24" i="2" a="1"/>
  <c r="AG217" i="12"/>
  <c r="C34" i="4" a="1"/>
  <c r="C115" i="19" a="1"/>
  <c r="AJ228" i="12"/>
  <c r="C17" i="9" a="1"/>
  <c r="C28" i="9" a="1"/>
  <c r="O7" i="12" a="1"/>
  <c r="AG179" i="12"/>
  <c r="Z106" i="12"/>
  <c r="C2" i="18" a="1"/>
  <c r="AG230" i="12"/>
  <c r="AD152" i="12"/>
  <c r="C42" i="19" a="1"/>
  <c r="AC94" i="12"/>
  <c r="C87" i="19" a="1"/>
  <c r="Z115" i="12"/>
  <c r="AA122" i="12"/>
  <c r="C126" i="4" a="1"/>
  <c r="AG222" i="12"/>
  <c r="C22" i="19" a="1"/>
  <c r="Z121" i="12"/>
  <c r="Z57" i="12"/>
  <c r="C4" i="16" a="1"/>
  <c r="AA31" i="12"/>
  <c r="AB227" i="12"/>
  <c r="AE45" i="12"/>
  <c r="C132" i="4" a="1"/>
  <c r="AF53" i="12"/>
  <c r="AB69" i="12"/>
  <c r="AB173" i="12"/>
  <c r="AB73" i="12"/>
  <c r="O216" i="12" a="1"/>
  <c r="Z226" i="12"/>
  <c r="AB53" i="12"/>
  <c r="AG16" i="12"/>
  <c r="AA15" i="12"/>
  <c r="AA24" i="12"/>
  <c r="AF165" i="12"/>
  <c r="AE73" i="12"/>
  <c r="AB248" i="12"/>
  <c r="AH206" i="12"/>
  <c r="AA79" i="12"/>
  <c r="AE33" i="12"/>
  <c r="O100" i="12" a="1"/>
  <c r="AC187" i="12"/>
  <c r="C36" i="5" a="1"/>
  <c r="AD244" i="12"/>
  <c r="AA114" i="12"/>
  <c r="AB137" i="12"/>
  <c r="AD21" i="12"/>
  <c r="O141" i="12" a="1"/>
  <c r="AG245" i="12"/>
  <c r="Z156" i="12"/>
  <c r="AF191" i="12"/>
  <c r="AB83" i="12"/>
  <c r="C138" i="4" a="1"/>
  <c r="AG115" i="12"/>
  <c r="O220" i="12" a="1"/>
  <c r="C77" i="5" a="1"/>
  <c r="Z132" i="12"/>
  <c r="AE135" i="12"/>
  <c r="C105" i="4" a="1"/>
  <c r="AC69" i="12"/>
  <c r="AJ106" i="12"/>
  <c r="C23" i="2" a="1"/>
  <c r="AB34" i="12"/>
  <c r="AE56" i="12"/>
  <c r="O237" i="12" a="1"/>
  <c r="AD52" i="12"/>
  <c r="AC105" i="12"/>
  <c r="Z90" i="12"/>
  <c r="Z142" i="12"/>
  <c r="AA123" i="12"/>
  <c r="Z210" i="12"/>
  <c r="AB10" i="12"/>
  <c r="AE87" i="12"/>
  <c r="AE130" i="12"/>
  <c r="AG15" i="12"/>
  <c r="AF199" i="12"/>
  <c r="AJ39" i="12"/>
  <c r="AH118" i="12"/>
  <c r="Z220" i="12"/>
  <c r="AB247" i="12"/>
  <c r="O150" i="12" a="1"/>
  <c r="AJ4" i="12"/>
  <c r="Z256" i="12"/>
  <c r="AG69" i="12"/>
  <c r="AA184" i="12"/>
  <c r="C102" i="4" a="1"/>
  <c r="AG82" i="12"/>
  <c r="AA30" i="12"/>
  <c r="AG23" i="12"/>
  <c r="AJ118" i="12"/>
  <c r="AJ78" i="12"/>
  <c r="Z130" i="12"/>
  <c r="AA180" i="12"/>
  <c r="C2" i="4" a="1"/>
  <c r="C65" i="9" a="1"/>
  <c r="AB175" i="12"/>
  <c r="AB155" i="12"/>
  <c r="AD106" i="12"/>
  <c r="AG63" i="12"/>
  <c r="AE244" i="12"/>
  <c r="AJ76" i="12"/>
  <c r="C89" i="5" a="1"/>
  <c r="O190" i="12" a="1"/>
  <c r="C59" i="19" a="1"/>
  <c r="AF217" i="12"/>
  <c r="AJ136" i="12"/>
  <c r="AG180" i="12"/>
  <c r="AF157" i="12"/>
  <c r="C29" i="2" a="1"/>
  <c r="C35" i="19" a="1"/>
  <c r="AE206" i="12"/>
  <c r="AF173" i="12"/>
  <c r="AF141" i="12"/>
  <c r="AA208" i="12"/>
  <c r="Z14" i="12"/>
  <c r="Z230" i="12"/>
  <c r="AB185" i="12"/>
  <c r="AE37" i="12"/>
  <c r="C17" i="18" a="1"/>
  <c r="AE251" i="12"/>
  <c r="Z228" i="12"/>
  <c r="AE109" i="12"/>
  <c r="C42" i="16" a="1"/>
  <c r="C3" i="4" a="1"/>
  <c r="AE94" i="12"/>
  <c r="AD201" i="12"/>
  <c r="AC126" i="12"/>
  <c r="AE54" i="12"/>
  <c r="AG128" i="12"/>
  <c r="AA51" i="12"/>
  <c r="O250" i="12" a="1"/>
  <c r="AH87" i="12"/>
  <c r="AC249" i="12"/>
  <c r="C4" i="4" a="1"/>
  <c r="Z222" i="12"/>
  <c r="AB11" i="12"/>
  <c r="C45" i="4" a="1"/>
  <c r="C82" i="4" a="1"/>
  <c r="AB254" i="12"/>
  <c r="C71" i="4" a="1"/>
  <c r="AE116" i="12"/>
  <c r="O242" i="12" a="1"/>
  <c r="AF224" i="12"/>
  <c r="AH188" i="12"/>
  <c r="C16" i="4" a="1"/>
  <c r="AA112" i="12"/>
  <c r="AA201" i="12"/>
  <c r="AF220" i="12"/>
  <c r="Z3" i="12"/>
  <c r="Z167" i="12"/>
  <c r="AF218" i="12"/>
  <c r="C145" i="19" a="1"/>
  <c r="AA29" i="12"/>
  <c r="C66" i="5" a="1"/>
  <c r="Z10" i="12"/>
  <c r="AD165" i="12"/>
  <c r="C54" i="9" a="1"/>
  <c r="Z241" i="12"/>
  <c r="AD226" i="12"/>
  <c r="O178" i="12" a="1"/>
  <c r="AE207" i="12"/>
  <c r="C11" i="4" a="1"/>
  <c r="Z11" i="12"/>
  <c r="C18" i="16" a="1"/>
  <c r="AA219" i="12"/>
  <c r="AB71" i="12"/>
  <c r="AF103" i="12"/>
  <c r="AA42" i="12"/>
  <c r="AD44" i="12"/>
  <c r="AE64" i="12"/>
  <c r="AA100" i="12"/>
  <c r="AE164" i="12"/>
  <c r="AA4" i="12"/>
  <c r="C21" i="9" a="1"/>
  <c r="O48" i="12" a="1"/>
  <c r="C7" i="5" a="1"/>
  <c r="C9" i="4" a="1"/>
  <c r="C50" i="16" a="1"/>
  <c r="C91" i="5" a="1"/>
  <c r="C5" i="3" a="1"/>
  <c r="C50" i="9" a="1"/>
  <c r="O241" i="12" a="1"/>
  <c r="O12" i="12" a="1"/>
  <c r="AA22" i="12"/>
  <c r="AB133" i="12"/>
  <c r="AJ221" i="12"/>
  <c r="AJ199" i="12"/>
  <c r="Z173" i="12"/>
  <c r="AB58" i="12"/>
  <c r="Z19" i="12"/>
  <c r="Z194" i="12"/>
  <c r="C29" i="19" a="1"/>
  <c r="AF167" i="12"/>
  <c r="AG248" i="12"/>
  <c r="O153" i="12" a="1"/>
  <c r="O171" i="12" a="1"/>
  <c r="C20" i="4" a="1"/>
  <c r="O209" i="12" a="1"/>
  <c r="C100" i="9" a="1"/>
  <c r="Z59" i="12"/>
  <c r="AE34" i="12"/>
  <c r="AE224" i="12"/>
  <c r="AG29" i="12"/>
  <c r="AJ200" i="12"/>
  <c r="C17" i="2" a="1"/>
  <c r="AE74" i="12"/>
  <c r="Z16" i="12"/>
  <c r="AA14" i="12"/>
  <c r="AB156" i="12"/>
  <c r="AG94" i="12"/>
  <c r="AA101" i="12"/>
  <c r="C78" i="4" a="1"/>
  <c r="O44" i="12" a="1"/>
  <c r="O223" i="12" a="1"/>
  <c r="AA19" i="12"/>
  <c r="AC62" i="12"/>
  <c r="AF223" i="12"/>
  <c r="AE199" i="12"/>
  <c r="AB228" i="12"/>
  <c r="Z171" i="12"/>
  <c r="C115" i="4" a="1"/>
  <c r="AB62" i="12"/>
  <c r="Z36" i="12"/>
  <c r="O210" i="12" a="1"/>
  <c r="AE161" i="12"/>
  <c r="AF235" i="12"/>
  <c r="AH187" i="12"/>
  <c r="AB119" i="12"/>
  <c r="C32" i="16" a="1"/>
  <c r="AF128" i="12"/>
  <c r="AF18" i="12"/>
  <c r="AG95" i="12"/>
  <c r="Z64" i="12"/>
  <c r="AC251" i="12"/>
  <c r="AG60" i="12"/>
  <c r="O229" i="12" a="1"/>
  <c r="Z89" i="12"/>
  <c r="C20" i="9" a="1"/>
  <c r="AE61" i="12"/>
  <c r="AB210" i="12"/>
  <c r="Z33" i="12"/>
  <c r="AE110" i="12"/>
  <c r="O189" i="12" a="1"/>
  <c r="AA143" i="12"/>
  <c r="C3" i="16" a="1"/>
  <c r="AJ133" i="12"/>
  <c r="AG93" i="12"/>
  <c r="AE148" i="12"/>
  <c r="C33" i="4" a="1"/>
  <c r="Z110" i="12"/>
  <c r="Z225" i="12"/>
  <c r="AE59" i="12"/>
  <c r="AA98" i="12"/>
  <c r="AF152" i="12"/>
  <c r="AE154" i="12"/>
  <c r="AE14" i="12"/>
  <c r="O35" i="12" a="1"/>
  <c r="Z45" i="12"/>
  <c r="AE255" i="12"/>
  <c r="O41" i="12" a="1"/>
  <c r="AF169" i="12"/>
  <c r="AB190" i="12"/>
  <c r="C71" i="19" a="1"/>
  <c r="O60" i="12" a="1"/>
  <c r="AF197" i="12"/>
  <c r="AF111" i="12"/>
  <c r="C33" i="9" a="1"/>
  <c r="AE16" i="12"/>
  <c r="AF102" i="12"/>
  <c r="C53" i="9" a="1"/>
  <c r="AG83" i="12"/>
  <c r="C46" i="4" a="1"/>
  <c r="AB91" i="12"/>
  <c r="O166" i="12" a="1"/>
  <c r="O157" i="12" a="1"/>
  <c r="C62" i="5" a="1"/>
  <c r="AF34" i="12"/>
  <c r="AB217" i="12"/>
  <c r="C6" i="5" a="1"/>
  <c r="AA8" i="12"/>
  <c r="C26" i="5" a="1"/>
  <c r="C147" i="4" a="1"/>
  <c r="O164" i="12" a="1"/>
  <c r="AD102" i="12"/>
  <c r="AF210" i="12"/>
  <c r="O158" i="12" a="1"/>
  <c r="C7" i="4" a="1"/>
  <c r="AG40" i="12"/>
  <c r="AB209" i="12"/>
  <c r="AF29" i="12"/>
  <c r="O152" i="12" a="1"/>
  <c r="C99" i="4" a="1"/>
  <c r="AB188" i="12"/>
  <c r="C49" i="5" a="1"/>
  <c r="AA190" i="12"/>
  <c r="AG38" i="12"/>
  <c r="O195" i="12" a="1"/>
  <c r="O124" i="12" a="1"/>
  <c r="AA224" i="12"/>
  <c r="C29" i="9" a="1"/>
  <c r="AF253" i="12"/>
  <c r="AB224" i="12"/>
  <c r="Z104" i="12"/>
  <c r="AE89" i="12"/>
  <c r="AA253" i="12"/>
  <c r="C62" i="4" a="1"/>
  <c r="Z50" i="12"/>
  <c r="C100" i="5" a="1"/>
  <c r="C55" i="4" a="1"/>
  <c r="AA23" i="12"/>
  <c r="Z175" i="12"/>
  <c r="Z63" i="12"/>
  <c r="C88" i="5" a="1"/>
  <c r="C114" i="4" a="1"/>
  <c r="AG177" i="12"/>
  <c r="AA99" i="12"/>
  <c r="Z91" i="12"/>
  <c r="AE92" i="12"/>
  <c r="C96" i="4" a="1"/>
  <c r="AG71" i="12"/>
  <c r="AE202" i="12"/>
  <c r="AB238" i="12"/>
  <c r="AJ97" i="12"/>
  <c r="Z48" i="12"/>
  <c r="Z122" i="12"/>
  <c r="C4" i="9" a="1"/>
  <c r="AB61" i="12"/>
  <c r="AF119" i="12"/>
  <c r="C25" i="5" a="1"/>
  <c r="AJ229" i="12"/>
  <c r="AA138" i="12"/>
  <c r="AA130" i="12"/>
  <c r="O108" i="12" a="1"/>
  <c r="AA65" i="12"/>
  <c r="AE52" i="12"/>
  <c r="O228" i="12" a="1"/>
  <c r="AA64" i="12"/>
  <c r="C2" i="2" a="1"/>
  <c r="AB187" i="12"/>
  <c r="C4" i="2" a="1"/>
  <c r="AF7" i="12"/>
  <c r="AB122" i="12"/>
  <c r="C216" i="19" a="1"/>
  <c r="Z172" i="12"/>
  <c r="AA170" i="12"/>
  <c r="AG127" i="12"/>
  <c r="AA196" i="12"/>
  <c r="AE42" i="12"/>
  <c r="AG33" i="12"/>
  <c r="C85" i="4" a="1"/>
  <c r="Z252" i="12"/>
  <c r="AB201" i="12"/>
  <c r="C40" i="4" a="1"/>
  <c r="C15" i="4" a="1"/>
  <c r="C25" i="9" a="1"/>
  <c r="Z155" i="12"/>
  <c r="AA199" i="12"/>
  <c r="Z249" i="12"/>
  <c r="AE242" i="12"/>
  <c r="Z97" i="12"/>
  <c r="AB106" i="12"/>
  <c r="Z73" i="12"/>
  <c r="AA7" i="12"/>
  <c r="AA93" i="12"/>
  <c r="AG108" i="12"/>
  <c r="C12" i="3" a="1"/>
  <c r="AG171" i="12"/>
  <c r="C84" i="4" a="1"/>
  <c r="C69" i="9" a="1"/>
  <c r="AB129" i="12"/>
  <c r="AF137" i="12"/>
  <c r="AE57" i="12"/>
  <c r="AJ82" i="12"/>
  <c r="AE196" i="12"/>
  <c r="AG101" i="12"/>
  <c r="AF58" i="12"/>
  <c r="AA212" i="12"/>
  <c r="C79" i="4" a="1"/>
  <c r="AF108" i="12"/>
  <c r="AE55" i="12"/>
  <c r="O92" i="12" a="1"/>
  <c r="AE96" i="12"/>
  <c r="C25" i="4" a="1"/>
  <c r="Z58" i="12"/>
  <c r="AE29" i="12"/>
  <c r="O83" i="12" a="1"/>
  <c r="AA33" i="12"/>
  <c r="AD103" i="12"/>
  <c r="AF113" i="12"/>
  <c r="AH222" i="12"/>
  <c r="C8" i="9" a="1"/>
  <c r="AF73" i="12"/>
  <c r="AG199" i="12"/>
  <c r="AE67" i="12"/>
  <c r="AJ130" i="12"/>
  <c r="Z23" i="12"/>
  <c r="AE129" i="12"/>
  <c r="AJ116" i="12"/>
  <c r="C48" i="5" a="1"/>
  <c r="AA69" i="12"/>
  <c r="AA27" i="12"/>
  <c r="O39" i="12" a="1"/>
  <c r="AF4" i="12"/>
  <c r="AB186" i="12"/>
  <c r="C27" i="5" a="1"/>
  <c r="AE113" i="12"/>
  <c r="AF64" i="12"/>
  <c r="AA204" i="12"/>
  <c r="AB16" i="12"/>
  <c r="AA203" i="12"/>
  <c r="AG140" i="12"/>
  <c r="AC241" i="12"/>
  <c r="AF143" i="12"/>
  <c r="AA67" i="12"/>
  <c r="C22" i="9" a="1"/>
  <c r="C23" i="9" a="1"/>
  <c r="O177" i="12" a="1"/>
  <c r="Z213" i="12"/>
  <c r="AF70" i="12"/>
  <c r="C190" i="19" a="1"/>
  <c r="Z85" i="12"/>
  <c r="AE103" i="12"/>
  <c r="AA21" i="12"/>
  <c r="AG138" i="12"/>
  <c r="Z44" i="12"/>
  <c r="AB132" i="12"/>
  <c r="C31" i="16" a="1"/>
  <c r="AB99" i="12"/>
  <c r="O140" i="12" a="1"/>
  <c r="AF81" i="12"/>
  <c r="AF132" i="12"/>
  <c r="AA186" i="12"/>
  <c r="C20" i="2" a="1"/>
  <c r="AF150" i="12"/>
  <c r="Z12" i="12"/>
  <c r="Z237" i="12"/>
  <c r="C60" i="5" a="1"/>
  <c r="C90" i="4" a="1"/>
  <c r="AF124" i="12"/>
  <c r="C76" i="4" a="1"/>
  <c r="C71" i="5" a="1"/>
  <c r="AA60" i="12"/>
  <c r="AF171" i="12"/>
  <c r="AA111" i="12"/>
  <c r="AE48" i="12"/>
  <c r="O113" i="12" a="1"/>
  <c r="C89" i="4" a="1"/>
  <c r="C107" i="4" a="1"/>
  <c r="AE184" i="12"/>
  <c r="AA70" i="12"/>
  <c r="AA25" i="12"/>
  <c r="AF133" i="12"/>
  <c r="C5" i="5" a="1"/>
  <c r="C39" i="19" a="1"/>
  <c r="AF201" i="12"/>
  <c r="AD136" i="12"/>
  <c r="AE107" i="12"/>
  <c r="C124" i="4" a="1"/>
  <c r="C140" i="4" a="1"/>
  <c r="AG32" i="12"/>
  <c r="AF26" i="12"/>
  <c r="Z131" i="12"/>
  <c r="AE23" i="12"/>
  <c r="AE193" i="12"/>
  <c r="AF19" i="12"/>
  <c r="AG25" i="12"/>
  <c r="AG131" i="12"/>
  <c r="C7" i="16" a="1"/>
  <c r="Z123" i="12"/>
  <c r="C29" i="4" a="1"/>
  <c r="AA161" i="12"/>
  <c r="AB4" i="12"/>
  <c r="AE68" i="12"/>
  <c r="Z206" i="12"/>
  <c r="Z37" i="12"/>
  <c r="AB126" i="12"/>
  <c r="O85" i="12" a="1"/>
  <c r="O176" i="12" a="1"/>
  <c r="AF144" i="12"/>
  <c r="C37" i="16" a="1"/>
  <c r="AG164" i="12"/>
  <c r="AA80" i="12"/>
  <c r="AF52" i="12"/>
  <c r="AA117" i="12"/>
  <c r="O105" i="12" a="1"/>
  <c r="AG100" i="12"/>
  <c r="AD214" i="12"/>
  <c r="AG142" i="12"/>
  <c r="AG19" i="12"/>
  <c r="AC215" i="12"/>
  <c r="AG65" i="12"/>
  <c r="C19" i="2" a="1"/>
  <c r="AB179" i="12"/>
  <c r="AB50" i="12"/>
  <c r="AF203" i="12"/>
  <c r="Z244" i="12"/>
  <c r="AA256" i="12"/>
  <c r="AF125" i="12"/>
  <c r="AB138" i="12"/>
  <c r="C11" i="16" a="1"/>
  <c r="AF245" i="12"/>
  <c r="C73" i="5" a="1"/>
  <c r="AC120" i="12"/>
  <c r="AG61" i="12"/>
  <c r="AE17" i="12"/>
  <c r="C16" i="1" a="1"/>
  <c r="AB140" i="12"/>
  <c r="C100" i="4" a="1"/>
  <c r="AG55" i="12"/>
  <c r="AA230" i="12"/>
  <c r="C208" i="19" a="1"/>
  <c r="AF67" i="12"/>
  <c r="AC107" i="12"/>
  <c r="AB150" i="12"/>
  <c r="O198" i="12" a="1"/>
  <c r="AB84" i="12"/>
  <c r="AB182" i="12"/>
  <c r="C36" i="16" a="1"/>
  <c r="AG110" i="12"/>
  <c r="AG242" i="12"/>
  <c r="O224" i="12" a="1"/>
  <c r="AF47" i="12"/>
  <c r="AG156" i="12"/>
  <c r="AE115" i="12"/>
  <c r="O249" i="12" a="1"/>
  <c r="C127" i="4" a="1"/>
  <c r="O17" i="12" a="1"/>
  <c r="O214" i="12" a="1"/>
  <c r="AG49" i="12"/>
  <c r="C32" i="4" a="1"/>
  <c r="Z72" i="12"/>
  <c r="AE75" i="12"/>
  <c r="AE15" i="12"/>
  <c r="Z224" i="12"/>
  <c r="AG43" i="12"/>
  <c r="AB9" i="12"/>
  <c r="O205" i="12" a="1"/>
  <c r="AG45" i="12"/>
  <c r="AG88" i="12"/>
  <c r="AA54" i="12"/>
  <c r="C68" i="4" a="1"/>
  <c r="AF63" i="12"/>
  <c r="AE101" i="12"/>
  <c r="C6" i="2" a="1"/>
  <c r="AE72" i="12"/>
  <c r="O244" i="12" a="1"/>
  <c r="AA202" i="12"/>
  <c r="O253" i="12" a="1"/>
  <c r="C144" i="19" a="1"/>
  <c r="AG208" i="12"/>
  <c r="Z158" i="12"/>
  <c r="AE183" i="12"/>
  <c r="AF83" i="12"/>
  <c r="AE91" i="12"/>
  <c r="AA167" i="12"/>
  <c r="C129" i="4" a="1"/>
  <c r="AE30" i="12"/>
  <c r="Z26" i="12"/>
  <c r="Z157" i="12"/>
  <c r="AB27" i="12"/>
  <c r="AF174" i="12"/>
  <c r="O86" i="12" a="1"/>
  <c r="C38" i="16" a="1"/>
  <c r="AG174" i="12"/>
  <c r="Z240" i="12"/>
  <c r="AF177" i="12"/>
  <c r="AG24" i="12"/>
  <c r="AE250" i="12"/>
  <c r="AE243" i="12"/>
  <c r="AE147" i="12"/>
  <c r="O49" i="12" a="1"/>
  <c r="C218" i="19" a="1"/>
  <c r="AA209" i="12"/>
  <c r="C31" i="5" a="1"/>
  <c r="AA9" i="12"/>
  <c r="Z204" i="12"/>
  <c r="O3" i="12" a="1"/>
  <c r="AB154" i="12"/>
  <c r="AF209" i="12"/>
  <c r="Z208" i="12"/>
  <c r="C81" i="5" a="1"/>
  <c r="AF200" i="12"/>
  <c r="O104" i="12" a="1"/>
  <c r="AB251" i="12"/>
  <c r="AA176" i="12"/>
  <c r="C79" i="9" a="1"/>
  <c r="C4" i="5" a="1"/>
  <c r="AG96" i="12"/>
  <c r="AE143" i="12"/>
  <c r="Z32" i="12"/>
  <c r="C7" i="9" a="1"/>
  <c r="C41" i="16" a="1"/>
  <c r="O240" i="12" a="1"/>
  <c r="AF28" i="12"/>
  <c r="O240" i="12" l="1"/>
  <c r="C41" i="16"/>
  <c r="C7" i="9"/>
  <c r="B32" i="12" a="1"/>
  <c r="B32" i="12" s="1"/>
  <c r="I96" i="12" a="1"/>
  <c r="I96" i="12" s="1"/>
  <c r="C4" i="5"/>
  <c r="C79" i="9"/>
  <c r="C176" i="12" a="1"/>
  <c r="C176" i="12" s="1"/>
  <c r="D251" i="12" a="1"/>
  <c r="D251" i="12" s="1"/>
  <c r="O104" i="12"/>
  <c r="C81" i="5"/>
  <c r="B208" i="12" a="1"/>
  <c r="B208" i="12" s="1"/>
  <c r="D154" i="12" a="1"/>
  <c r="D154" i="12" s="1"/>
  <c r="L7" i="13"/>
  <c r="L8" i="13"/>
  <c r="L5" i="13"/>
  <c r="L11" i="13"/>
  <c r="L9" i="13"/>
  <c r="L6" i="13"/>
  <c r="O3" i="12"/>
  <c r="L4" i="13"/>
  <c r="L10" i="13"/>
  <c r="L12" i="13"/>
  <c r="B204" i="12" a="1"/>
  <c r="B204" i="12" s="1"/>
  <c r="C9" i="12" a="1"/>
  <c r="C9" i="12" s="1"/>
  <c r="C31" i="5"/>
  <c r="C209" i="12" a="1"/>
  <c r="C209" i="12" s="1"/>
  <c r="C218" i="19"/>
  <c r="O49" i="12"/>
  <c r="G243" i="12" a="1"/>
  <c r="G243" i="12" s="1"/>
  <c r="I24" i="12" a="1"/>
  <c r="I24" i="12" s="1"/>
  <c r="B240" i="12" a="1"/>
  <c r="B240" i="12" s="1"/>
  <c r="I174" i="12" a="1"/>
  <c r="I174" i="12" s="1"/>
  <c r="C38" i="16"/>
  <c r="O86" i="12"/>
  <c r="H174" i="12" a="1"/>
  <c r="H174" i="12" s="1"/>
  <c r="D27" i="12" a="1"/>
  <c r="D27" i="12" s="1"/>
  <c r="B157" i="12" a="1"/>
  <c r="B157" i="12" s="1"/>
  <c r="B26" i="12" a="1"/>
  <c r="B26" i="12" s="1"/>
  <c r="C129" i="4"/>
  <c r="C167" i="12" a="1"/>
  <c r="C167" i="12" s="1"/>
  <c r="G91" i="12" a="1"/>
  <c r="G91" i="12" s="1"/>
  <c r="H83" i="12" a="1"/>
  <c r="H83" i="12" s="1"/>
  <c r="B158" i="12" a="1"/>
  <c r="B158" i="12" s="1"/>
  <c r="I208" i="12" a="1"/>
  <c r="I208" i="12" s="1"/>
  <c r="C144" i="19"/>
  <c r="O253" i="12"/>
  <c r="C202" i="12" a="1"/>
  <c r="C202" i="12" s="1"/>
  <c r="O244" i="12"/>
  <c r="C6" i="2"/>
  <c r="G101" i="12" a="1"/>
  <c r="G101" i="12" s="1"/>
  <c r="H63" i="12" a="1"/>
  <c r="H63" i="12" s="1"/>
  <c r="C68" i="4"/>
  <c r="C54" i="12" a="1"/>
  <c r="C54" i="12" s="1"/>
  <c r="I88" i="12" a="1"/>
  <c r="I88" i="12" s="1"/>
  <c r="I45" i="12" a="1"/>
  <c r="I45" i="12" s="1"/>
  <c r="O205" i="12"/>
  <c r="D9" i="12" a="1"/>
  <c r="D9" i="12" s="1"/>
  <c r="I43" i="12" a="1"/>
  <c r="I43" i="12" s="1"/>
  <c r="B224" i="12" a="1"/>
  <c r="B224" i="12" s="1"/>
  <c r="G15" i="12" a="1"/>
  <c r="G15" i="12" s="1"/>
  <c r="G75" i="12" a="1"/>
  <c r="G75" i="12" s="1"/>
  <c r="B72" i="12" a="1"/>
  <c r="B72" i="12" s="1"/>
  <c r="C32" i="4"/>
  <c r="O214" i="12"/>
  <c r="O17" i="12"/>
  <c r="C127" i="4"/>
  <c r="O249" i="12"/>
  <c r="G115" i="12" a="1"/>
  <c r="G115" i="12" s="1"/>
  <c r="H47" i="12" a="1"/>
  <c r="H47" i="12" s="1"/>
  <c r="O224" i="12"/>
  <c r="I242" i="12" a="1"/>
  <c r="I242" i="12" s="1"/>
  <c r="I110" i="12" a="1"/>
  <c r="I110" i="12" s="1"/>
  <c r="C36" i="16"/>
  <c r="D182" i="12" a="1"/>
  <c r="D182" i="12" s="1"/>
  <c r="D84" i="12" a="1"/>
  <c r="D84" i="12" s="1"/>
  <c r="O198" i="12"/>
  <c r="D150" i="12" a="1"/>
  <c r="D150" i="12" s="1"/>
  <c r="E107" i="12" a="1"/>
  <c r="E107" i="12" s="1"/>
  <c r="H67" i="12" a="1"/>
  <c r="H67" i="12" s="1"/>
  <c r="C208" i="19"/>
  <c r="C230" i="12" a="1"/>
  <c r="C230" i="12" s="1"/>
  <c r="I55" i="12" a="1"/>
  <c r="I55" i="12" s="1"/>
  <c r="C100" i="4"/>
  <c r="D140" i="12" a="1"/>
  <c r="D140" i="12" s="1"/>
  <c r="C16" i="1"/>
  <c r="I61" i="12" a="1"/>
  <c r="I61" i="12" s="1"/>
  <c r="E120" i="12" a="1"/>
  <c r="E120" i="12" s="1"/>
  <c r="C73" i="5"/>
  <c r="C11" i="16"/>
  <c r="D138" i="12" a="1"/>
  <c r="D138" i="12" s="1"/>
  <c r="C256" i="12" a="1"/>
  <c r="C256" i="12" s="1"/>
  <c r="B244" i="12" a="1"/>
  <c r="B244" i="12" s="1"/>
  <c r="D179" i="12" a="1"/>
  <c r="D179" i="12" s="1"/>
  <c r="C19" i="2"/>
  <c r="I65" i="12" a="1"/>
  <c r="I65" i="12" s="1"/>
  <c r="E215" i="12" a="1"/>
  <c r="E215" i="12" s="1"/>
  <c r="I19" i="12" a="1"/>
  <c r="I19" i="12" s="1"/>
  <c r="I142" i="12" a="1"/>
  <c r="I142" i="12" s="1"/>
  <c r="F214" i="12" a="1"/>
  <c r="F214" i="12" s="1"/>
  <c r="O105" i="12"/>
  <c r="C117" i="12" a="1"/>
  <c r="C117" i="12" s="1"/>
  <c r="H52" i="12" a="1"/>
  <c r="H52" i="12" s="1"/>
  <c r="C80" i="12" a="1"/>
  <c r="C80" i="12" s="1"/>
  <c r="I164" i="12" a="1"/>
  <c r="I164" i="12" s="1"/>
  <c r="C37" i="16"/>
  <c r="H144" i="12" a="1"/>
  <c r="H144" i="12" s="1"/>
  <c r="O176" i="12"/>
  <c r="O85" i="12"/>
  <c r="D126" i="12" a="1"/>
  <c r="D126" i="12" s="1"/>
  <c r="B37" i="12" a="1"/>
  <c r="B37" i="12" s="1"/>
  <c r="B206" i="12" a="1"/>
  <c r="B206" i="12" s="1"/>
  <c r="G68" i="12" a="1"/>
  <c r="G68" i="12" s="1"/>
  <c r="D4" i="12" a="1"/>
  <c r="D4" i="12" s="1"/>
  <c r="C161" i="12" a="1"/>
  <c r="C161" i="12" s="1"/>
  <c r="C29" i="4"/>
  <c r="B123" i="12" a="1"/>
  <c r="B123" i="12" s="1"/>
  <c r="C7" i="16"/>
  <c r="H19" i="12" a="1"/>
  <c r="H19" i="12" s="1"/>
  <c r="G23" i="12" a="1"/>
  <c r="G23" i="12" s="1"/>
  <c r="B131" i="12" a="1"/>
  <c r="B131" i="12" s="1"/>
  <c r="H26" i="12" a="1"/>
  <c r="H26" i="12" s="1"/>
  <c r="C140" i="4"/>
  <c r="C124" i="4"/>
  <c r="G107" i="12" a="1"/>
  <c r="G107" i="12" s="1"/>
  <c r="F136" i="12" a="1"/>
  <c r="F136" i="12" s="1"/>
  <c r="C39" i="19"/>
  <c r="C5" i="5"/>
  <c r="C25" i="12" a="1"/>
  <c r="C25" i="12" s="1"/>
  <c r="C70" i="12" a="1"/>
  <c r="C70" i="12" s="1"/>
  <c r="G184" i="12" a="1"/>
  <c r="G184" i="12" s="1"/>
  <c r="C107" i="4"/>
  <c r="C89" i="4"/>
  <c r="O113" i="12"/>
  <c r="C71" i="5"/>
  <c r="C76" i="4"/>
  <c r="H124" i="12" a="1"/>
  <c r="H124" i="12" s="1"/>
  <c r="C90" i="4"/>
  <c r="C60" i="5"/>
  <c r="B237" i="12" a="1"/>
  <c r="B237" i="12" s="1"/>
  <c r="B12" i="12" a="1"/>
  <c r="B12" i="12" s="1"/>
  <c r="C20" i="2"/>
  <c r="C186" i="12" a="1"/>
  <c r="C186" i="12" s="1"/>
  <c r="H132" i="12" a="1"/>
  <c r="H132" i="12" s="1"/>
  <c r="H81" i="12" a="1"/>
  <c r="H81" i="12" s="1"/>
  <c r="O140" i="12"/>
  <c r="D99" i="12" a="1"/>
  <c r="D99" i="12" s="1"/>
  <c r="C31" i="16"/>
  <c r="D132" i="12" a="1"/>
  <c r="D132" i="12" s="1"/>
  <c r="B44" i="12" a="1"/>
  <c r="B44" i="12" s="1"/>
  <c r="C21" i="12" a="1"/>
  <c r="C21" i="12" s="1"/>
  <c r="G103" i="12" a="1"/>
  <c r="G103" i="12" s="1"/>
  <c r="B85" i="12" a="1"/>
  <c r="B85" i="12" s="1"/>
  <c r="C190" i="19"/>
  <c r="H70" i="12" a="1"/>
  <c r="H70" i="12" s="1"/>
  <c r="B213" i="12" a="1"/>
  <c r="B213" i="12" s="1"/>
  <c r="O177" i="12"/>
  <c r="C23" i="9"/>
  <c r="C22" i="9"/>
  <c r="C67" i="12" a="1"/>
  <c r="C67" i="12" s="1"/>
  <c r="H143" i="12" a="1"/>
  <c r="H143" i="12" s="1"/>
  <c r="E241" i="12" a="1"/>
  <c r="E241" i="12" s="1"/>
  <c r="I140" i="12" a="1"/>
  <c r="I140" i="12" s="1"/>
  <c r="C203" i="12" a="1"/>
  <c r="C203" i="12" s="1"/>
  <c r="D16" i="12" a="1"/>
  <c r="D16" i="12" s="1"/>
  <c r="C204" i="12" a="1"/>
  <c r="C204" i="12" s="1"/>
  <c r="H64" i="12" a="1"/>
  <c r="H64" i="12" s="1"/>
  <c r="G113" i="12" a="1"/>
  <c r="G113" i="12" s="1"/>
  <c r="C27" i="5"/>
  <c r="D186" i="12" a="1"/>
  <c r="D186" i="12" s="1"/>
  <c r="H4" i="12" a="1"/>
  <c r="H4" i="12" s="1"/>
  <c r="O39" i="12"/>
  <c r="C27" i="12" a="1"/>
  <c r="C27" i="12" s="1"/>
  <c r="C69" i="12" a="1"/>
  <c r="C69" i="12" s="1"/>
  <c r="C48" i="5"/>
  <c r="G129" i="12" a="1"/>
  <c r="G129" i="12" s="1"/>
  <c r="B23" i="12" a="1"/>
  <c r="B23" i="12" s="1"/>
  <c r="I199" i="12" a="1"/>
  <c r="I199" i="12" s="1"/>
  <c r="C8" i="9"/>
  <c r="C33" i="12" a="1"/>
  <c r="C33" i="12" s="1"/>
  <c r="O83" i="12"/>
  <c r="B58" i="12" a="1"/>
  <c r="B58" i="12" s="1"/>
  <c r="C25" i="4"/>
  <c r="O92" i="12"/>
  <c r="G55" i="12" a="1"/>
  <c r="G55" i="12" s="1"/>
  <c r="H108" i="12" a="1"/>
  <c r="H108" i="12" s="1"/>
  <c r="C79" i="4"/>
  <c r="C212" i="12" a="1"/>
  <c r="C212" i="12" s="1"/>
  <c r="G57" i="12" a="1"/>
  <c r="G57" i="12" s="1"/>
  <c r="D129" i="12" a="1"/>
  <c r="D129" i="12" s="1"/>
  <c r="C69" i="9"/>
  <c r="C84" i="4"/>
  <c r="C12" i="3"/>
  <c r="I108" i="12" a="1"/>
  <c r="I108" i="12" s="1"/>
  <c r="C93" i="12" a="1"/>
  <c r="C93" i="12" s="1"/>
  <c r="C7" i="12" a="1"/>
  <c r="C7" i="12" s="1"/>
  <c r="B73" i="12" a="1"/>
  <c r="B73" i="12" s="1"/>
  <c r="D106" i="12" a="1"/>
  <c r="D106" i="12" s="1"/>
  <c r="B97" i="12" a="1"/>
  <c r="B97" i="12" s="1"/>
  <c r="B249" i="12" a="1"/>
  <c r="B249" i="12" s="1"/>
  <c r="C199" i="12" a="1"/>
  <c r="C199" i="12" s="1"/>
  <c r="B155" i="12" a="1"/>
  <c r="B155" i="12" s="1"/>
  <c r="C25" i="9"/>
  <c r="C15" i="4"/>
  <c r="C40" i="4"/>
  <c r="D201" i="12" a="1"/>
  <c r="D201" i="12" s="1"/>
  <c r="B252" i="12" a="1"/>
  <c r="B252" i="12" s="1"/>
  <c r="C85" i="4"/>
  <c r="C196" i="12" a="1"/>
  <c r="C196" i="12" s="1"/>
  <c r="C170" i="12" a="1"/>
  <c r="C170" i="12" s="1"/>
  <c r="B172" i="12" a="1"/>
  <c r="B172" i="12" s="1"/>
  <c r="C216" i="19"/>
  <c r="D122" i="12" a="1"/>
  <c r="D122" i="12" s="1"/>
  <c r="H7" i="12" a="1"/>
  <c r="H7" i="12" s="1"/>
  <c r="C4" i="2"/>
  <c r="D187" i="12" a="1"/>
  <c r="D187" i="12" s="1"/>
  <c r="K33" i="2"/>
  <c r="C2" i="2"/>
  <c r="J33" i="2"/>
  <c r="E33" i="2"/>
  <c r="D33" i="2"/>
  <c r="G33" i="2"/>
  <c r="I33" i="2"/>
  <c r="F33" i="2"/>
  <c r="H33" i="2"/>
  <c r="L33" i="2"/>
  <c r="O228" i="12"/>
  <c r="O108" i="12"/>
  <c r="C138" i="12" a="1"/>
  <c r="C138" i="12" s="1"/>
  <c r="C25" i="5"/>
  <c r="H119" i="12" a="1"/>
  <c r="H119" i="12" s="1"/>
  <c r="D61" i="12" a="1"/>
  <c r="D61" i="12" s="1"/>
  <c r="C4" i="9"/>
  <c r="B122" i="12" a="1"/>
  <c r="B122" i="12" s="1"/>
  <c r="B48" i="12" a="1"/>
  <c r="B48" i="12" s="1"/>
  <c r="D238" i="12" a="1"/>
  <c r="D238" i="12" s="1"/>
  <c r="I71" i="12" a="1"/>
  <c r="I71" i="12" s="1"/>
  <c r="C96" i="4"/>
  <c r="B91" i="12" a="1"/>
  <c r="B91" i="12" s="1"/>
  <c r="C99" i="12" a="1"/>
  <c r="C99" i="12" s="1"/>
  <c r="C114" i="4"/>
  <c r="C88" i="5"/>
  <c r="B63" i="12" a="1"/>
  <c r="B63" i="12" s="1"/>
  <c r="B175" i="12" a="1"/>
  <c r="B175" i="12" s="1"/>
  <c r="C23" i="12" a="1"/>
  <c r="C23" i="12" s="1"/>
  <c r="C55" i="4"/>
  <c r="C100" i="5"/>
  <c r="B50" i="12" a="1"/>
  <c r="B50" i="12" s="1"/>
  <c r="C62" i="4"/>
  <c r="C253" i="12" a="1"/>
  <c r="C253" i="12" s="1"/>
  <c r="B104" i="12" a="1"/>
  <c r="B104" i="12" s="1"/>
  <c r="D224" i="12" a="1"/>
  <c r="D224" i="12" s="1"/>
  <c r="C29" i="9"/>
  <c r="C224" i="12" a="1"/>
  <c r="C224" i="12" s="1"/>
  <c r="O124" i="12"/>
  <c r="O195" i="12"/>
  <c r="C190" i="12" a="1"/>
  <c r="C190" i="12" s="1"/>
  <c r="C49" i="5"/>
  <c r="D188" i="12" a="1"/>
  <c r="D188" i="12" s="1"/>
  <c r="C99" i="4"/>
  <c r="O152" i="12"/>
  <c r="H29" i="12" a="1"/>
  <c r="H29" i="12" s="1"/>
  <c r="D209" i="12" a="1"/>
  <c r="D209" i="12" s="1"/>
  <c r="C7" i="4"/>
  <c r="O158" i="12"/>
  <c r="H210" i="12" a="1"/>
  <c r="H210" i="12" s="1"/>
  <c r="O164" i="12"/>
  <c r="C147" i="4"/>
  <c r="C26" i="5"/>
  <c r="C8" i="12" a="1"/>
  <c r="C8" i="12" s="1"/>
  <c r="C6" i="5"/>
  <c r="D217" i="12" a="1"/>
  <c r="D217" i="12" s="1"/>
  <c r="C62" i="5"/>
  <c r="O157" i="12"/>
  <c r="O166" i="12"/>
  <c r="D91" i="12" a="1"/>
  <c r="D91" i="12" s="1"/>
  <c r="C46" i="4"/>
  <c r="I83" i="12" a="1"/>
  <c r="I83" i="12" s="1"/>
  <c r="C53" i="9"/>
  <c r="C33" i="9"/>
  <c r="H111" i="12" a="1"/>
  <c r="H111" i="12" s="1"/>
  <c r="H197" i="12" a="1"/>
  <c r="H197" i="12" s="1"/>
  <c r="O60" i="12"/>
  <c r="C71" i="19"/>
  <c r="D190" i="12" a="1"/>
  <c r="D190" i="12" s="1"/>
  <c r="H169" i="12" a="1"/>
  <c r="H169" i="12" s="1"/>
  <c r="O41" i="12"/>
  <c r="B45" i="12" a="1"/>
  <c r="B45" i="12" s="1"/>
  <c r="O35" i="12"/>
  <c r="G14" i="12" a="1"/>
  <c r="G14" i="12" s="1"/>
  <c r="G154" i="12" a="1"/>
  <c r="G154" i="12" s="1"/>
  <c r="H152" i="12" a="1"/>
  <c r="H152" i="12" s="1"/>
  <c r="C98" i="12" a="1"/>
  <c r="C98" i="12" s="1"/>
  <c r="B225" i="12" a="1"/>
  <c r="B225" i="12" s="1"/>
  <c r="B110" i="12" a="1"/>
  <c r="B110" i="12" s="1"/>
  <c r="C33" i="4"/>
  <c r="G148" i="12" a="1"/>
  <c r="G148" i="12" s="1"/>
  <c r="C3" i="16"/>
  <c r="C143" i="12" a="1"/>
  <c r="C143" i="12" s="1"/>
  <c r="O189" i="12"/>
  <c r="B33" i="12" a="1"/>
  <c r="B33" i="12" s="1"/>
  <c r="D210" i="12" a="1"/>
  <c r="D210" i="12" s="1"/>
  <c r="C20" i="9"/>
  <c r="B89" i="12" a="1"/>
  <c r="B89" i="12" s="1"/>
  <c r="O229" i="12"/>
  <c r="E251" i="12" a="1"/>
  <c r="E251" i="12" s="1"/>
  <c r="B64" i="12" a="1"/>
  <c r="B64" i="12" s="1"/>
  <c r="I95" i="12" a="1"/>
  <c r="I95" i="12" s="1"/>
  <c r="H18" i="12" a="1"/>
  <c r="H18" i="12" s="1"/>
  <c r="C32" i="16"/>
  <c r="D119" i="12" a="1"/>
  <c r="D119" i="12" s="1"/>
  <c r="J187" i="12" a="1"/>
  <c r="J187" i="12" s="1"/>
  <c r="H235" i="12" a="1"/>
  <c r="H235" i="12" s="1"/>
  <c r="O210" i="12"/>
  <c r="D62" i="12" a="1"/>
  <c r="D62" i="12" s="1"/>
  <c r="C115" i="4"/>
  <c r="B171" i="12" a="1"/>
  <c r="B171" i="12" s="1"/>
  <c r="D228" i="12" a="1"/>
  <c r="D228" i="12" s="1"/>
  <c r="G199" i="12" a="1"/>
  <c r="G199" i="12" s="1"/>
  <c r="E62" i="12" a="1"/>
  <c r="E62" i="12" s="1"/>
  <c r="O223" i="12"/>
  <c r="O44" i="12"/>
  <c r="C78" i="4"/>
  <c r="C101" i="12" a="1"/>
  <c r="C101" i="12" s="1"/>
  <c r="C14" i="12" a="1"/>
  <c r="C14" i="12" s="1"/>
  <c r="B16" i="12" a="1"/>
  <c r="B16" i="12" s="1"/>
  <c r="C17" i="2"/>
  <c r="I29" i="12" a="1"/>
  <c r="I29" i="12" s="1"/>
  <c r="G34" i="12" a="1"/>
  <c r="G34" i="12" s="1"/>
  <c r="B59" i="12" a="1"/>
  <c r="B59" i="12" s="1"/>
  <c r="C100" i="9"/>
  <c r="O209" i="12"/>
  <c r="C20" i="4"/>
  <c r="O171" i="12"/>
  <c r="O153" i="12"/>
  <c r="H167" i="12" a="1"/>
  <c r="H167" i="12" s="1"/>
  <c r="C29" i="19"/>
  <c r="B194" i="12" a="1"/>
  <c r="B194" i="12" s="1"/>
  <c r="B19" i="12" a="1"/>
  <c r="B19" i="12" s="1"/>
  <c r="D58" i="12" a="1"/>
  <c r="D58" i="12" s="1"/>
  <c r="B173" i="12" a="1"/>
  <c r="B173" i="12" s="1"/>
  <c r="L199" i="12" a="1"/>
  <c r="L199" i="12" s="1"/>
  <c r="D133" i="12" a="1"/>
  <c r="D133" i="12" s="1"/>
  <c r="C22" i="12" a="1"/>
  <c r="C22" i="12" s="1"/>
  <c r="O12" i="12"/>
  <c r="O241" i="12"/>
  <c r="C50" i="9"/>
  <c r="C5" i="3"/>
  <c r="C91" i="5"/>
  <c r="C50" i="16"/>
  <c r="C9" i="4"/>
  <c r="C7" i="5"/>
  <c r="O48" i="12"/>
  <c r="C21" i="9"/>
  <c r="C4" i="12" a="1"/>
  <c r="C4" i="12" s="1"/>
  <c r="G164" i="12" a="1"/>
  <c r="G164" i="12" s="1"/>
  <c r="C100" i="12" a="1"/>
  <c r="C100" i="12" s="1"/>
  <c r="F44" i="12" a="1"/>
  <c r="F44" i="12" s="1"/>
  <c r="C42" i="12" a="1"/>
  <c r="C42" i="12" s="1"/>
  <c r="D71" i="12" a="1"/>
  <c r="D71" i="12" s="1"/>
  <c r="C219" i="12" a="1"/>
  <c r="C219" i="12" s="1"/>
  <c r="C18" i="16"/>
  <c r="B11" i="12" a="1"/>
  <c r="B11" i="12" s="1"/>
  <c r="C11" i="4"/>
  <c r="O178" i="12"/>
  <c r="F226" i="12" a="1"/>
  <c r="F226" i="12" s="1"/>
  <c r="B241" i="12" a="1"/>
  <c r="B241" i="12" s="1"/>
  <c r="C54" i="9"/>
  <c r="F165" i="12" a="1"/>
  <c r="F165" i="12" s="1"/>
  <c r="B10" i="12" a="1"/>
  <c r="B10" i="12" s="1"/>
  <c r="C66" i="5"/>
  <c r="C29" i="12" a="1"/>
  <c r="C29" i="12" s="1"/>
  <c r="C145" i="19"/>
  <c r="H218" i="12" a="1"/>
  <c r="H218" i="12" s="1"/>
  <c r="B167" i="12" a="1"/>
  <c r="B167" i="12" s="1"/>
  <c r="B3" i="12" a="1"/>
  <c r="B3" i="12" s="1"/>
  <c r="Z259" i="12"/>
  <c r="H220" i="12" a="1"/>
  <c r="H220" i="12" s="1"/>
  <c r="C201" i="12" a="1"/>
  <c r="C201" i="12" s="1"/>
  <c r="C112" i="12" a="1"/>
  <c r="C112" i="12" s="1"/>
  <c r="C16" i="4"/>
  <c r="J188" i="12" a="1"/>
  <c r="J188" i="12" s="1"/>
  <c r="H224" i="12" a="1"/>
  <c r="H224" i="12" s="1"/>
  <c r="O242" i="12"/>
  <c r="C71" i="4"/>
  <c r="D254" i="12" a="1"/>
  <c r="D254" i="12" s="1"/>
  <c r="C82" i="4"/>
  <c r="C45" i="4"/>
  <c r="D11" i="12" a="1"/>
  <c r="D11" i="12" s="1"/>
  <c r="C4" i="4"/>
  <c r="E249" i="12" a="1"/>
  <c r="E249" i="12" s="1"/>
  <c r="J87" i="12" a="1"/>
  <c r="J87" i="12" s="1"/>
  <c r="O250" i="12"/>
  <c r="C51" i="12" a="1"/>
  <c r="C51" i="12" s="1"/>
  <c r="G54" i="12" a="1"/>
  <c r="G54" i="12" s="1"/>
  <c r="E126" i="12" a="1"/>
  <c r="E126" i="12" s="1"/>
  <c r="F201" i="12" a="1"/>
  <c r="F201" i="12" s="1"/>
  <c r="G94" i="12" a="1"/>
  <c r="G94" i="12" s="1"/>
  <c r="C3" i="4"/>
  <c r="C42" i="16"/>
  <c r="G109" i="12" a="1"/>
  <c r="G109" i="12" s="1"/>
  <c r="B228" i="12" a="1"/>
  <c r="B228" i="12" s="1"/>
  <c r="C17" i="18"/>
  <c r="G37" i="12" a="1"/>
  <c r="G37" i="12" s="1"/>
  <c r="D185" i="12" a="1"/>
  <c r="D185" i="12" s="1"/>
  <c r="B230" i="12" a="1"/>
  <c r="B230" i="12" s="1"/>
  <c r="B14" i="12" a="1"/>
  <c r="B14" i="12" s="1"/>
  <c r="C208" i="12" a="1"/>
  <c r="C208" i="12" s="1"/>
  <c r="C35" i="19"/>
  <c r="C29" i="2"/>
  <c r="H157" i="12" a="1"/>
  <c r="H157" i="12" s="1"/>
  <c r="I180" i="12" a="1"/>
  <c r="I180" i="12" s="1"/>
  <c r="H217" i="12" a="1"/>
  <c r="H217" i="12" s="1"/>
  <c r="C59" i="19"/>
  <c r="O190" i="12"/>
  <c r="C89" i="5"/>
  <c r="I63" i="12" a="1"/>
  <c r="I63" i="12" s="1"/>
  <c r="F106" i="12" a="1"/>
  <c r="F106" i="12" s="1"/>
  <c r="D155" i="12" a="1"/>
  <c r="D155" i="12" s="1"/>
  <c r="D175" i="12" a="1"/>
  <c r="D175" i="12" s="1"/>
  <c r="C65" i="9"/>
  <c r="D153" i="4"/>
  <c r="J153" i="4"/>
  <c r="C2" i="4"/>
  <c r="F153" i="4"/>
  <c r="L153" i="4"/>
  <c r="H153" i="4"/>
  <c r="G153" i="4"/>
  <c r="K153" i="4"/>
  <c r="E153" i="4"/>
  <c r="I153" i="4"/>
  <c r="C180" i="12" a="1"/>
  <c r="C180" i="12" s="1"/>
  <c r="L118" i="12" a="1"/>
  <c r="L118" i="12" s="1"/>
  <c r="C30" i="12" a="1"/>
  <c r="C30" i="12" s="1"/>
  <c r="C102" i="4"/>
  <c r="I69" i="12" a="1"/>
  <c r="I69" i="12" s="1"/>
  <c r="B256" i="12" a="1"/>
  <c r="B256" i="12" s="1"/>
  <c r="O150" i="12"/>
  <c r="D247" i="12" a="1"/>
  <c r="D247" i="12" s="1"/>
  <c r="B220" i="12" a="1"/>
  <c r="B220" i="12" s="1"/>
  <c r="J118" i="12" a="1"/>
  <c r="J118" i="12" s="1"/>
  <c r="I15" i="12" a="1"/>
  <c r="I15" i="12" s="1"/>
  <c r="G130" i="12" a="1"/>
  <c r="G130" i="12" s="1"/>
  <c r="D10" i="12" a="1"/>
  <c r="D10" i="12" s="1"/>
  <c r="B210" i="12" a="1"/>
  <c r="B210" i="12" s="1"/>
  <c r="C123" i="12" a="1"/>
  <c r="C123" i="12" s="1"/>
  <c r="B142" i="12" a="1"/>
  <c r="B142" i="12" s="1"/>
  <c r="B90" i="12" a="1"/>
  <c r="B90" i="12" s="1"/>
  <c r="E105" i="12" a="1"/>
  <c r="E105" i="12" s="1"/>
  <c r="F52" i="12" a="1"/>
  <c r="F52" i="12" s="1"/>
  <c r="O237" i="12"/>
  <c r="C23" i="2"/>
  <c r="E69" i="12" a="1"/>
  <c r="E69" i="12" s="1"/>
  <c r="C105" i="4"/>
  <c r="B132" i="12" a="1"/>
  <c r="B132" i="12" s="1"/>
  <c r="C77" i="5"/>
  <c r="O220" i="12"/>
  <c r="C138" i="4"/>
  <c r="D83" i="12" a="1"/>
  <c r="D83" i="12" s="1"/>
  <c r="H191" i="12" a="1"/>
  <c r="H191" i="12" s="1"/>
  <c r="O141" i="12"/>
  <c r="F21" i="12" a="1"/>
  <c r="F21" i="12" s="1"/>
  <c r="D137" i="12" a="1"/>
  <c r="D137" i="12" s="1"/>
  <c r="C114" i="12" a="1"/>
  <c r="C114" i="12" s="1"/>
  <c r="F244" i="12" a="1"/>
  <c r="F244" i="12" s="1"/>
  <c r="C36" i="5"/>
  <c r="E187" i="12" a="1"/>
  <c r="E187" i="12" s="1"/>
  <c r="O100" i="12"/>
  <c r="G33" i="12" a="1"/>
  <c r="G33" i="12" s="1"/>
  <c r="C79" i="12" a="1"/>
  <c r="C79" i="12" s="1"/>
  <c r="J206" i="12" a="1"/>
  <c r="J206" i="12" s="1"/>
  <c r="D248" i="12" a="1"/>
  <c r="D248" i="12" s="1"/>
  <c r="G73" i="12" a="1"/>
  <c r="G73" i="12" s="1"/>
  <c r="H165" i="12" a="1"/>
  <c r="H165" i="12" s="1"/>
  <c r="C24" i="12" a="1"/>
  <c r="C24" i="12" s="1"/>
  <c r="C15" i="12" a="1"/>
  <c r="C15" i="12" s="1"/>
  <c r="I16" i="12" a="1"/>
  <c r="I16" i="12" s="1"/>
  <c r="D53" i="12" a="1"/>
  <c r="D53" i="12" s="1"/>
  <c r="B226" i="12" a="1"/>
  <c r="B226" i="12" s="1"/>
  <c r="O216" i="12"/>
  <c r="D73" i="12" a="1"/>
  <c r="D73" i="12" s="1"/>
  <c r="D173" i="12" a="1"/>
  <c r="D173" i="12" s="1"/>
  <c r="D69" i="12" a="1"/>
  <c r="D69" i="12" s="1"/>
  <c r="C132" i="4"/>
  <c r="G45" i="12" a="1"/>
  <c r="G45" i="12" s="1"/>
  <c r="D227" i="12" a="1"/>
  <c r="D227" i="12" s="1"/>
  <c r="C31" i="12" a="1"/>
  <c r="C31" i="12" s="1"/>
  <c r="C4" i="16"/>
  <c r="B57" i="12" a="1"/>
  <c r="B57" i="12" s="1"/>
  <c r="B121" i="12" a="1"/>
  <c r="B121" i="12" s="1"/>
  <c r="C22" i="19"/>
  <c r="C126" i="4"/>
  <c r="C122" i="12" a="1"/>
  <c r="C122" i="12" s="1"/>
  <c r="B115" i="12" a="1"/>
  <c r="B115" i="12" s="1"/>
  <c r="C87" i="19"/>
  <c r="E94" i="12" a="1"/>
  <c r="E94" i="12" s="1"/>
  <c r="C42" i="19"/>
  <c r="F152" i="12" a="1"/>
  <c r="F152" i="12" s="1"/>
  <c r="K21" i="18"/>
  <c r="F21" i="18"/>
  <c r="G21" i="18"/>
  <c r="H21" i="18"/>
  <c r="E21" i="18"/>
  <c r="I21" i="18"/>
  <c r="L21" i="18"/>
  <c r="D21" i="18"/>
  <c r="C2" i="18"/>
  <c r="J21" i="18"/>
  <c r="B106" i="12" a="1"/>
  <c r="B106" i="12" s="1"/>
  <c r="I179" i="12" a="1"/>
  <c r="I179" i="12" s="1"/>
  <c r="O7" i="12"/>
  <c r="C28" i="9"/>
  <c r="C17" i="9"/>
  <c r="C115" i="19"/>
  <c r="C34" i="4"/>
  <c r="I217" i="12" a="1"/>
  <c r="I217" i="12" s="1"/>
  <c r="C24" i="2"/>
  <c r="C29" i="16"/>
  <c r="D19" i="12" a="1"/>
  <c r="D19" i="12" s="1"/>
  <c r="C139" i="12" a="1"/>
  <c r="C139" i="12" s="1"/>
  <c r="E129" i="12" a="1"/>
  <c r="E129" i="12" s="1"/>
  <c r="C6" i="3"/>
  <c r="F135" i="12" a="1"/>
  <c r="F135" i="12" s="1"/>
  <c r="AG259" i="12"/>
  <c r="I3" i="12" a="1"/>
  <c r="I3" i="12" s="1"/>
  <c r="E13" i="12" a="1"/>
  <c r="E13" i="12" s="1"/>
  <c r="C27" i="4"/>
  <c r="C39" i="9"/>
  <c r="G60" i="12" a="1"/>
  <c r="G60" i="12" s="1"/>
  <c r="B217" i="12" a="1"/>
  <c r="B217" i="12" s="1"/>
  <c r="O95" i="12"/>
  <c r="C220" i="12" a="1"/>
  <c r="C220" i="12" s="1"/>
  <c r="C77" i="4"/>
  <c r="B71" i="12" a="1"/>
  <c r="B71" i="12" s="1"/>
  <c r="I189" i="12" a="1"/>
  <c r="I189" i="12" s="1"/>
  <c r="O145" i="12"/>
  <c r="C137" i="4"/>
  <c r="C50" i="4"/>
  <c r="G156" i="12" a="1"/>
  <c r="G156" i="12" s="1"/>
  <c r="G171" i="12" a="1"/>
  <c r="G171" i="12" s="1"/>
  <c r="C198" i="12" a="1"/>
  <c r="C198" i="12" s="1"/>
  <c r="D30" i="12" a="1"/>
  <c r="D30" i="12" s="1"/>
  <c r="H153" i="12" a="1"/>
  <c r="H153" i="12" s="1"/>
  <c r="B88" i="12" a="1"/>
  <c r="B88" i="12" s="1"/>
  <c r="C12" i="2"/>
  <c r="H194" i="12" a="1"/>
  <c r="H194" i="12" s="1"/>
  <c r="E184" i="12" a="1"/>
  <c r="E184" i="12" s="1"/>
  <c r="B47" i="12" a="1"/>
  <c r="B47" i="12" s="1"/>
  <c r="C50" i="5"/>
  <c r="B86" i="12" a="1"/>
  <c r="B86" i="12" s="1"/>
  <c r="D223" i="12" a="1"/>
  <c r="D223" i="12" s="1"/>
  <c r="H161" i="12" a="1"/>
  <c r="H161" i="12" s="1"/>
  <c r="D54" i="12" a="1"/>
  <c r="D54" i="12" s="1"/>
  <c r="C3" i="3"/>
  <c r="G253" i="12" a="1"/>
  <c r="G253" i="12" s="1"/>
  <c r="I193" i="12" a="1"/>
  <c r="I193" i="12" s="1"/>
  <c r="I74" i="12" a="1"/>
  <c r="I74" i="12" s="1"/>
  <c r="C57" i="4"/>
  <c r="B149" i="12" a="1"/>
  <c r="B149" i="12" s="1"/>
  <c r="G35" i="12" a="1"/>
  <c r="G35" i="12" s="1"/>
  <c r="D176" i="12" a="1"/>
  <c r="D176" i="12" s="1"/>
  <c r="G58" i="12" a="1"/>
  <c r="G58" i="12" s="1"/>
  <c r="O211" i="12"/>
  <c r="D131" i="12" a="1"/>
  <c r="D131" i="12" s="1"/>
  <c r="C118" i="4"/>
  <c r="C47" i="12" a="1"/>
  <c r="C47" i="12" s="1"/>
  <c r="E54" i="12" a="1"/>
  <c r="E54" i="12" s="1"/>
  <c r="I244" i="12" a="1"/>
  <c r="I244" i="12" s="1"/>
  <c r="C148" i="4"/>
  <c r="C69" i="4"/>
  <c r="B65" i="12" a="1"/>
  <c r="B65" i="12" s="1"/>
  <c r="C35" i="9"/>
  <c r="D215" i="12" a="1"/>
  <c r="D215" i="12" s="1"/>
  <c r="E44" i="12" a="1"/>
  <c r="E44" i="12" s="1"/>
  <c r="O134" i="12"/>
  <c r="I229" i="12" a="1"/>
  <c r="I229" i="12" s="1"/>
  <c r="B197" i="12" a="1"/>
  <c r="B197" i="12" s="1"/>
  <c r="O213" i="12"/>
  <c r="F211" i="12" a="1"/>
  <c r="F211" i="12" s="1"/>
  <c r="C235" i="12" a="1"/>
  <c r="C235" i="12" s="1"/>
  <c r="E81" i="12" a="1"/>
  <c r="E81" i="12" s="1"/>
  <c r="C37" i="5"/>
  <c r="H84" i="12" a="1"/>
  <c r="H84" i="12" s="1"/>
  <c r="C8" i="16"/>
  <c r="D21" i="1"/>
  <c r="C2" i="1"/>
  <c r="F21" i="1"/>
  <c r="H21" i="1"/>
  <c r="J21" i="1"/>
  <c r="E21" i="1"/>
  <c r="K21" i="1"/>
  <c r="G21" i="1"/>
  <c r="L21" i="1"/>
  <c r="I21" i="1"/>
  <c r="D12" i="12" a="1"/>
  <c r="D12" i="12" s="1"/>
  <c r="B181" i="12" a="1"/>
  <c r="B181" i="12" s="1"/>
  <c r="C19" i="5"/>
  <c r="C117" i="4"/>
  <c r="C206" i="12" a="1"/>
  <c r="C206" i="12" s="1"/>
  <c r="D13" i="12" a="1"/>
  <c r="D13" i="12" s="1"/>
  <c r="C97" i="9"/>
  <c r="E60" i="12" a="1"/>
  <c r="E60" i="12" s="1"/>
  <c r="C228" i="12" a="1"/>
  <c r="C228" i="12" s="1"/>
  <c r="O103" i="12"/>
  <c r="H170" i="12" a="1"/>
  <c r="H170" i="12" s="1"/>
  <c r="C133" i="19"/>
  <c r="C20" i="12" a="1"/>
  <c r="C20" i="12" s="1"/>
  <c r="F181" i="12" a="1"/>
  <c r="F181" i="12" s="1"/>
  <c r="AE259" i="12"/>
  <c r="C61" i="4"/>
  <c r="O90" i="12"/>
  <c r="C139" i="19"/>
  <c r="I70" i="12" a="1"/>
  <c r="I70" i="12" s="1"/>
  <c r="C26" i="4"/>
  <c r="C74" i="4"/>
  <c r="C87" i="5"/>
  <c r="I247" i="12" a="1"/>
  <c r="I247" i="12" s="1"/>
  <c r="H215" i="12" a="1"/>
  <c r="H215" i="12" s="1"/>
  <c r="C47" i="4"/>
  <c r="B75" i="12" a="1"/>
  <c r="B75" i="12" s="1"/>
  <c r="B183" i="12" a="1"/>
  <c r="B183" i="12" s="1"/>
  <c r="G192" i="12" a="1"/>
  <c r="G192" i="12" s="1"/>
  <c r="C120" i="12" a="1"/>
  <c r="C120" i="12" s="1"/>
  <c r="D77" i="12" a="1"/>
  <c r="D77" i="12" s="1"/>
  <c r="O123" i="12"/>
  <c r="C121" i="4"/>
  <c r="C179" i="12" a="1"/>
  <c r="C179" i="12" s="1"/>
  <c r="C47" i="9"/>
  <c r="O236" i="12"/>
  <c r="F82" i="12" a="1"/>
  <c r="F82" i="12" s="1"/>
  <c r="D116" i="12" a="1"/>
  <c r="D116" i="12" s="1"/>
  <c r="E12" i="12" a="1"/>
  <c r="E12" i="12" s="1"/>
  <c r="C54" i="5"/>
  <c r="C164" i="12" a="1"/>
  <c r="C164" i="12" s="1"/>
  <c r="B191" i="12" a="1"/>
  <c r="B191" i="12" s="1"/>
  <c r="C6" i="1"/>
  <c r="C41" i="4"/>
  <c r="D229" i="12" a="1"/>
  <c r="D229" i="12" s="1"/>
  <c r="O56" i="12"/>
  <c r="E90" i="12" a="1"/>
  <c r="E90" i="12" s="1"/>
  <c r="C84" i="9"/>
  <c r="G230" i="12" a="1"/>
  <c r="G230" i="12" s="1"/>
  <c r="C22" i="2"/>
  <c r="C53" i="12" a="1"/>
  <c r="C53" i="12" s="1"/>
  <c r="I87" i="12" a="1"/>
  <c r="I87" i="12" s="1"/>
  <c r="H212" i="12" a="1"/>
  <c r="H212" i="12" s="1"/>
  <c r="H208" i="12" a="1"/>
  <c r="H208" i="12" s="1"/>
  <c r="C181" i="12" a="1"/>
  <c r="C181" i="12" s="1"/>
  <c r="C11" i="9"/>
  <c r="B100" i="12" a="1"/>
  <c r="B100" i="12" s="1"/>
  <c r="O80" i="12"/>
  <c r="C70" i="5"/>
  <c r="C61" i="9"/>
  <c r="O148" i="12"/>
  <c r="I170" i="12" a="1"/>
  <c r="I170" i="12" s="1"/>
  <c r="D172" i="12" a="1"/>
  <c r="D172" i="12" s="1"/>
  <c r="O160" i="12"/>
  <c r="O112" i="12"/>
  <c r="D239" i="12" a="1"/>
  <c r="D239" i="12" s="1"/>
  <c r="C13" i="19"/>
  <c r="O127" i="12"/>
  <c r="I178" i="12" a="1"/>
  <c r="I178" i="12" s="1"/>
  <c r="C250" i="12" a="1"/>
  <c r="C250" i="12" s="1"/>
  <c r="B38" i="12" a="1"/>
  <c r="B38" i="12" s="1"/>
  <c r="I246" i="12" a="1"/>
  <c r="I246" i="12" s="1"/>
  <c r="O143" i="12"/>
  <c r="G98" i="12" a="1"/>
  <c r="G98" i="12" s="1"/>
  <c r="C25" i="16"/>
  <c r="D49" i="12" a="1"/>
  <c r="D49" i="12" s="1"/>
  <c r="C139" i="4"/>
  <c r="C95" i="19"/>
  <c r="C13" i="2"/>
  <c r="D192" i="12" a="1"/>
  <c r="D192" i="12" s="1"/>
  <c r="B239" i="12" a="1"/>
  <c r="B239" i="12" s="1"/>
  <c r="C149" i="12" a="1"/>
  <c r="C149" i="12" s="1"/>
  <c r="C18" i="5"/>
  <c r="C94" i="12" a="1"/>
  <c r="C94" i="12" s="1"/>
  <c r="I134" i="12" a="1"/>
  <c r="I134" i="12" s="1"/>
  <c r="C75" i="5"/>
  <c r="C90" i="5"/>
  <c r="I182" i="12" a="1"/>
  <c r="I182" i="12" s="1"/>
  <c r="I56" i="12" a="1"/>
  <c r="I56" i="12" s="1"/>
  <c r="H72" i="12" a="1"/>
  <c r="H72" i="12" s="1"/>
  <c r="C14" i="19"/>
  <c r="C57" i="12" a="1"/>
  <c r="C57" i="12" s="1"/>
  <c r="D29" i="12" a="1"/>
  <c r="D29" i="12" s="1"/>
  <c r="B92" i="12" a="1"/>
  <c r="B92" i="12" s="1"/>
  <c r="C40" i="9"/>
  <c r="C14" i="9"/>
  <c r="I195" i="12" a="1"/>
  <c r="I195" i="12" s="1"/>
  <c r="C95" i="4"/>
  <c r="AA259" i="12"/>
  <c r="H59" i="12" a="1"/>
  <c r="H59" i="12" s="1"/>
  <c r="C87" i="12" a="1"/>
  <c r="C87" i="12" s="1"/>
  <c r="H244" i="12" a="1"/>
  <c r="H244" i="12" s="1"/>
  <c r="C97" i="12" a="1"/>
  <c r="C97" i="12" s="1"/>
  <c r="C244" i="12" a="1"/>
  <c r="C244" i="12" s="1"/>
  <c r="C194" i="12" a="1"/>
  <c r="C194" i="12" s="1"/>
  <c r="D102" i="12" a="1"/>
  <c r="D102" i="12" s="1"/>
  <c r="C2" i="16"/>
  <c r="L54" i="16"/>
  <c r="F54" i="16"/>
  <c r="H54" i="16"/>
  <c r="I54" i="16"/>
  <c r="E54" i="16"/>
  <c r="K54" i="16"/>
  <c r="D54" i="16"/>
  <c r="G54" i="16"/>
  <c r="J54" i="16"/>
  <c r="B109" i="12" a="1"/>
  <c r="B109" i="12" s="1"/>
  <c r="C68" i="12" a="1"/>
  <c r="C68" i="12" s="1"/>
  <c r="D213" i="12" a="1"/>
  <c r="D213" i="12" s="1"/>
  <c r="I116" i="12" a="1"/>
  <c r="I116" i="12" s="1"/>
  <c r="B126" i="12" a="1"/>
  <c r="B126" i="12" s="1"/>
  <c r="O115" i="12"/>
  <c r="O193" i="12"/>
  <c r="C101" i="5"/>
  <c r="B203" i="12" a="1"/>
  <c r="B203" i="12" s="1"/>
  <c r="D234" i="12" a="1"/>
  <c r="D234" i="12" s="1"/>
  <c r="D250" i="12" a="1"/>
  <c r="D250" i="12" s="1"/>
  <c r="I194" i="12" a="1"/>
  <c r="I194" i="12" s="1"/>
  <c r="D40" i="12" a="1"/>
  <c r="D40" i="12" s="1"/>
  <c r="B235" i="12" a="1"/>
  <c r="B235" i="12" s="1"/>
  <c r="O70" i="12"/>
  <c r="H180" i="12" a="1"/>
  <c r="H180" i="12" s="1"/>
  <c r="C54" i="4"/>
  <c r="C116" i="19"/>
  <c r="C101" i="4"/>
  <c r="H89" i="12" a="1"/>
  <c r="H89" i="12" s="1"/>
  <c r="C20" i="5"/>
  <c r="H43" i="12" a="1"/>
  <c r="H43" i="12" s="1"/>
  <c r="H121" i="12" a="1"/>
  <c r="H121" i="12" s="1"/>
  <c r="B242" i="12" a="1"/>
  <c r="B242" i="12" s="1"/>
  <c r="D3" i="12" a="1"/>
  <c r="D3" i="12" s="1"/>
  <c r="AB259" i="12"/>
  <c r="G85" i="12" a="1"/>
  <c r="G85" i="12" s="1"/>
  <c r="O202" i="12"/>
  <c r="C87" i="9"/>
  <c r="D44" i="12" a="1"/>
  <c r="D44" i="12" s="1"/>
  <c r="O27" i="12"/>
  <c r="O181" i="12"/>
  <c r="C108" i="19"/>
  <c r="C76" i="12" a="1"/>
  <c r="C76" i="12" s="1"/>
  <c r="D203" i="12" a="1"/>
  <c r="D203" i="12" s="1"/>
  <c r="D136" i="12" a="1"/>
  <c r="D136" i="12" s="1"/>
  <c r="C14" i="2"/>
  <c r="H189" i="12" a="1"/>
  <c r="H189" i="12" s="1"/>
  <c r="H93" i="12" a="1"/>
  <c r="H93" i="12" s="1"/>
  <c r="I80" i="12" a="1"/>
  <c r="I80" i="12" s="1"/>
  <c r="B250" i="12" a="1"/>
  <c r="B250" i="12" s="1"/>
  <c r="D153" i="12" a="1"/>
  <c r="D153" i="12" s="1"/>
  <c r="O78" i="12"/>
  <c r="D246" i="12" a="1"/>
  <c r="D246" i="12" s="1"/>
  <c r="D100" i="12" a="1"/>
  <c r="D100" i="12" s="1"/>
  <c r="C3" i="9"/>
  <c r="B216" i="12" a="1"/>
  <c r="B216" i="12" s="1"/>
  <c r="D158" i="12" a="1"/>
  <c r="D158" i="12" s="1"/>
  <c r="E101" i="12" a="1"/>
  <c r="E101" i="12" s="1"/>
  <c r="C89" i="9"/>
  <c r="D196" i="12" a="1"/>
  <c r="D196" i="12" s="1"/>
  <c r="O179" i="12"/>
  <c r="C47" i="5"/>
  <c r="C87" i="4"/>
  <c r="D253" i="12" a="1"/>
  <c r="D253" i="12" s="1"/>
  <c r="H207" i="12" a="1"/>
  <c r="H207" i="12" s="1"/>
  <c r="H12" i="12" a="1"/>
  <c r="H12" i="12" s="1"/>
  <c r="C5" i="1"/>
  <c r="C95" i="9"/>
  <c r="G177" i="12" a="1"/>
  <c r="G177" i="12" s="1"/>
  <c r="C58" i="9"/>
  <c r="C52" i="5"/>
  <c r="C81" i="12" a="1"/>
  <c r="C81" i="12" s="1"/>
  <c r="B164" i="12" a="1"/>
  <c r="B164" i="12" s="1"/>
  <c r="C72" i="12" a="1"/>
  <c r="C72" i="12" s="1"/>
  <c r="D220" i="12" a="1"/>
  <c r="D220" i="12" s="1"/>
  <c r="H17" i="12" a="1"/>
  <c r="H17" i="12" s="1"/>
  <c r="C154" i="12" a="1"/>
  <c r="C154" i="12" s="1"/>
  <c r="C38" i="12" a="1"/>
  <c r="C38" i="12" s="1"/>
  <c r="C77" i="9"/>
  <c r="C134" i="4"/>
  <c r="O170" i="12"/>
  <c r="D162" i="12" a="1"/>
  <c r="D162" i="12" s="1"/>
  <c r="B118" i="12" a="1"/>
  <c r="B118" i="12" s="1"/>
  <c r="B25" i="12" a="1"/>
  <c r="B25" i="12" s="1"/>
  <c r="D88" i="12" a="1"/>
  <c r="D88" i="12" s="1"/>
  <c r="C64" i="5"/>
  <c r="B229" i="12" a="1"/>
  <c r="B229" i="12" s="1"/>
  <c r="H221" i="12" a="1"/>
  <c r="H221" i="12" s="1"/>
  <c r="C4" i="17"/>
  <c r="C88" i="12" a="1"/>
  <c r="C88" i="12" s="1"/>
  <c r="O25" i="12"/>
  <c r="C13" i="4"/>
  <c r="O188" i="12"/>
  <c r="B18" i="12" a="1"/>
  <c r="B18" i="12" s="1"/>
  <c r="I243" i="12" a="1"/>
  <c r="I243" i="12" s="1"/>
  <c r="B195" i="12" a="1"/>
  <c r="B195" i="12" s="1"/>
  <c r="C34" i="5"/>
  <c r="C213" i="12" a="1"/>
  <c r="C213" i="12" s="1"/>
  <c r="D171" i="12" a="1"/>
  <c r="D171" i="12" s="1"/>
  <c r="C145" i="4"/>
  <c r="C31" i="9"/>
  <c r="E127" i="12" a="1"/>
  <c r="E127" i="12" s="1"/>
  <c r="O131" i="12"/>
  <c r="D127" i="12" a="1"/>
  <c r="D127" i="12" s="1"/>
  <c r="D60" i="12" a="1"/>
  <c r="D60" i="12" s="1"/>
  <c r="G118" i="12" a="1"/>
  <c r="G118" i="12" s="1"/>
  <c r="C72" i="9"/>
  <c r="D20" i="12" a="1"/>
  <c r="D20" i="12" s="1"/>
  <c r="C107" i="12" a="1"/>
  <c r="C107" i="12" s="1"/>
  <c r="D242" i="12" a="1"/>
  <c r="D242" i="12" s="1"/>
  <c r="B185" i="12" a="1"/>
  <c r="B185" i="12" s="1"/>
  <c r="C106" i="4"/>
  <c r="H87" i="12" a="1"/>
  <c r="H87" i="12" s="1"/>
  <c r="O10" i="12"/>
  <c r="D225" i="12" a="1"/>
  <c r="D225" i="12" s="1"/>
  <c r="C80" i="9"/>
  <c r="H74" i="12" a="1"/>
  <c r="H74" i="12" s="1"/>
  <c r="C60" i="4"/>
  <c r="C70" i="4"/>
  <c r="E247" i="12" a="1"/>
  <c r="E247" i="12" s="1"/>
  <c r="G105" i="12" a="1"/>
  <c r="G105" i="12" s="1"/>
  <c r="C65" i="19"/>
  <c r="C48" i="9"/>
  <c r="G228" i="12" a="1"/>
  <c r="G228" i="12" s="1"/>
  <c r="F144" i="12" a="1"/>
  <c r="F144" i="12" s="1"/>
  <c r="F46" i="12" a="1"/>
  <c r="F46" i="12" s="1"/>
  <c r="C11" i="2"/>
  <c r="C8" i="1"/>
  <c r="C10" i="3"/>
  <c r="D66" i="12" a="1"/>
  <c r="D66" i="12" s="1"/>
  <c r="C43" i="9"/>
  <c r="E19" i="12" a="1"/>
  <c r="E19" i="12" s="1"/>
  <c r="C52" i="9"/>
  <c r="O182" i="12"/>
  <c r="G133" i="12" a="1"/>
  <c r="G133" i="12" s="1"/>
  <c r="C49" i="4"/>
  <c r="I99" i="12" a="1"/>
  <c r="I99" i="12" s="1"/>
  <c r="H196" i="12" a="1"/>
  <c r="H196" i="12" s="1"/>
  <c r="B117" i="12" a="1"/>
  <c r="B117" i="12" s="1"/>
  <c r="C52" i="16"/>
  <c r="C73" i="12" a="1"/>
  <c r="C73" i="12" s="1"/>
  <c r="C5" i="2"/>
  <c r="B218" i="12" a="1"/>
  <c r="B218" i="12" s="1"/>
  <c r="E228" i="12" a="1"/>
  <c r="E228" i="12" s="1"/>
  <c r="O9" i="12"/>
  <c r="C10" i="5"/>
  <c r="C108" i="12" a="1"/>
  <c r="C108" i="12" s="1"/>
  <c r="C44" i="9"/>
  <c r="I238" i="12" a="1"/>
  <c r="I238" i="12" s="1"/>
  <c r="F49" i="12" a="1"/>
  <c r="F49" i="12" s="1"/>
  <c r="E132" i="12" a="1"/>
  <c r="E132" i="12" s="1"/>
  <c r="O75" i="12"/>
  <c r="O218" i="12"/>
  <c r="C252" i="12" a="1"/>
  <c r="C252" i="12" s="1"/>
  <c r="O136" i="12"/>
  <c r="H188" i="12" a="1"/>
  <c r="H188" i="12" s="1"/>
  <c r="C200" i="12" a="1"/>
  <c r="C200" i="12" s="1"/>
  <c r="H252" i="12" a="1"/>
  <c r="H252" i="12" s="1"/>
  <c r="C53" i="4"/>
  <c r="O71" i="12"/>
  <c r="D87" i="12" a="1"/>
  <c r="D87" i="12" s="1"/>
  <c r="C142" i="4"/>
  <c r="O64" i="12"/>
  <c r="B153" i="12" a="1"/>
  <c r="B153" i="12" s="1"/>
  <c r="B81" i="12" a="1"/>
  <c r="B81" i="12" s="1"/>
  <c r="C42" i="9"/>
  <c r="H117" i="12" a="1"/>
  <c r="H117" i="12" s="1"/>
  <c r="O196" i="12"/>
  <c r="C25" i="2"/>
  <c r="C39" i="5"/>
  <c r="C30" i="4"/>
  <c r="B93" i="12" a="1"/>
  <c r="B93" i="12" s="1"/>
  <c r="C228" i="19"/>
  <c r="C15" i="2"/>
  <c r="B24" i="12" a="1"/>
  <c r="B24" i="12" s="1"/>
  <c r="C28" i="5"/>
  <c r="B196" i="12" a="1"/>
  <c r="B196" i="12" s="1"/>
  <c r="D164" i="12" a="1"/>
  <c r="D164" i="12" s="1"/>
  <c r="B238" i="12" a="1"/>
  <c r="B238" i="12" s="1"/>
  <c r="C203" i="19"/>
  <c r="D74" i="12" a="1"/>
  <c r="D74" i="12" s="1"/>
  <c r="C170" i="19"/>
  <c r="I197" i="12" a="1"/>
  <c r="I197" i="12" s="1"/>
  <c r="H135" i="12" a="1"/>
  <c r="H135" i="12" s="1"/>
  <c r="D14" i="12" a="1"/>
  <c r="D14" i="12" s="1"/>
  <c r="C17" i="17"/>
  <c r="B135" i="12" a="1"/>
  <c r="B135" i="12" s="1"/>
  <c r="C60" i="19"/>
  <c r="B251" i="12" a="1"/>
  <c r="B251" i="12" s="1"/>
  <c r="C62" i="9"/>
  <c r="F242" i="12" a="1"/>
  <c r="F242" i="12" s="1"/>
  <c r="E207" i="12" a="1"/>
  <c r="E207" i="12" s="1"/>
  <c r="D237" i="12" a="1"/>
  <c r="D237" i="12" s="1"/>
  <c r="H51" i="12" a="1"/>
  <c r="H51" i="12" s="1"/>
  <c r="F217" i="12" a="1"/>
  <c r="F217" i="12" s="1"/>
  <c r="C17" i="1"/>
  <c r="C56" i="4"/>
  <c r="C51" i="4"/>
  <c r="E214" i="12" a="1"/>
  <c r="E214" i="12" s="1"/>
  <c r="I98" i="12" a="1"/>
  <c r="I98" i="12" s="1"/>
  <c r="C46" i="16"/>
  <c r="I175" i="12" a="1"/>
  <c r="I175" i="12" s="1"/>
  <c r="B176" i="12" a="1"/>
  <c r="B176" i="12" s="1"/>
  <c r="O254" i="12"/>
  <c r="B102" i="12" a="1"/>
  <c r="B102" i="12" s="1"/>
  <c r="O126" i="12"/>
  <c r="D117" i="12" a="1"/>
  <c r="D117" i="12" s="1"/>
  <c r="H44" i="12" a="1"/>
  <c r="H44" i="12" s="1"/>
  <c r="C195" i="12" a="1"/>
  <c r="C195" i="12" s="1"/>
  <c r="C74" i="19"/>
  <c r="C32" i="17"/>
  <c r="F94" i="12" a="1"/>
  <c r="F94" i="12" s="1"/>
  <c r="C52" i="12" a="1"/>
  <c r="C52" i="12" s="1"/>
  <c r="B87" i="12" a="1"/>
  <c r="B87" i="12" s="1"/>
  <c r="I4" i="12" a="1"/>
  <c r="I4" i="12" s="1"/>
  <c r="D108" i="12" a="1"/>
  <c r="D108" i="12" s="1"/>
  <c r="O219" i="12"/>
  <c r="C251" i="12" a="1"/>
  <c r="C251" i="12" s="1"/>
  <c r="C6" i="18"/>
  <c r="H229" i="12" a="1"/>
  <c r="H229" i="12" s="1"/>
  <c r="B127" i="12" a="1"/>
  <c r="B127" i="12" s="1"/>
  <c r="G222" i="12" a="1"/>
  <c r="G222" i="12" s="1"/>
  <c r="J81" i="12" a="1"/>
  <c r="J81" i="12" s="1"/>
  <c r="C58" i="5"/>
  <c r="D110" i="12" a="1"/>
  <c r="D110" i="12" s="1"/>
  <c r="J238" i="12" a="1"/>
  <c r="J238" i="12" s="1"/>
  <c r="O94" i="12"/>
  <c r="C8" i="5"/>
  <c r="B108" i="12" a="1"/>
  <c r="B108" i="12" s="1"/>
  <c r="F93" i="12" a="1"/>
  <c r="F93" i="12" s="1"/>
  <c r="J121" i="12" a="1"/>
  <c r="J121" i="12" s="1"/>
  <c r="F229" i="12" a="1"/>
  <c r="F229" i="12" s="1"/>
  <c r="C44" i="4"/>
  <c r="C91" i="9"/>
  <c r="C129" i="12" a="1"/>
  <c r="C129" i="12" s="1"/>
  <c r="H256" i="12" a="1"/>
  <c r="H256" i="12" s="1"/>
  <c r="O167" i="12"/>
  <c r="D57" i="12" a="1"/>
  <c r="D57" i="12" s="1"/>
  <c r="B28" i="12" a="1"/>
  <c r="B28" i="12" s="1"/>
  <c r="B5" i="12" a="1"/>
  <c r="B5" i="12" s="1"/>
  <c r="D56" i="12" a="1"/>
  <c r="D56" i="12" s="1"/>
  <c r="G137" i="12" a="1"/>
  <c r="G137" i="12" s="1"/>
  <c r="C10" i="9"/>
  <c r="C48" i="4"/>
  <c r="B223" i="12" a="1"/>
  <c r="B223" i="12" s="1"/>
  <c r="I237" i="12" a="1"/>
  <c r="I237" i="12" s="1"/>
  <c r="I187" i="12" a="1"/>
  <c r="I187" i="12" s="1"/>
  <c r="O97" i="12"/>
  <c r="D92" i="12" a="1"/>
  <c r="D92" i="12" s="1"/>
  <c r="I26" i="12" a="1"/>
  <c r="I26" i="12" s="1"/>
  <c r="B62" i="12" a="1"/>
  <c r="B62" i="12" s="1"/>
  <c r="H158" i="12" a="1"/>
  <c r="H158" i="12" s="1"/>
  <c r="I147" i="12" a="1"/>
  <c r="I147" i="12" s="1"/>
  <c r="E236" i="12" a="1"/>
  <c r="E236" i="12" s="1"/>
  <c r="E14" i="12" a="1"/>
  <c r="E14" i="12" s="1"/>
  <c r="C16" i="2"/>
  <c r="E83" i="12" a="1"/>
  <c r="E83" i="12" s="1"/>
  <c r="C226" i="12" a="1"/>
  <c r="C226" i="12" s="1"/>
  <c r="J192" i="12" a="1"/>
  <c r="J192" i="12" s="1"/>
  <c r="O109" i="12"/>
  <c r="B186" i="12" a="1"/>
  <c r="B186" i="12" s="1"/>
  <c r="C56" i="12" a="1"/>
  <c r="C56" i="12" s="1"/>
  <c r="O245" i="12"/>
  <c r="G8" i="12" a="1"/>
  <c r="G8" i="12" s="1"/>
  <c r="O45" i="12"/>
  <c r="H92" i="12" a="1"/>
  <c r="H92" i="12" s="1"/>
  <c r="J40" i="12" a="1"/>
  <c r="J40" i="12" s="1"/>
  <c r="B31" i="12" a="1"/>
  <c r="B31" i="12" s="1"/>
  <c r="B61" i="12" a="1"/>
  <c r="B61" i="12" s="1"/>
  <c r="C22" i="4"/>
  <c r="D148" i="12" a="1"/>
  <c r="D148" i="12" s="1"/>
  <c r="B77" i="12" a="1"/>
  <c r="B77" i="12" s="1"/>
  <c r="B180" i="12" a="1"/>
  <c r="B180" i="12" s="1"/>
  <c r="E104" i="12" a="1"/>
  <c r="E104" i="12" s="1"/>
  <c r="B82" i="12" a="1"/>
  <c r="B82" i="12" s="1"/>
  <c r="C18" i="1"/>
  <c r="C125" i="4"/>
  <c r="O142" i="12"/>
  <c r="C10" i="19"/>
  <c r="O165" i="12"/>
  <c r="E110" i="12" a="1"/>
  <c r="E110" i="12" s="1"/>
  <c r="J136" i="12" a="1"/>
  <c r="J136" i="12" s="1"/>
  <c r="F157" i="12" a="1"/>
  <c r="F157" i="12" s="1"/>
  <c r="O247" i="12"/>
  <c r="J71" i="12" a="1"/>
  <c r="J71" i="12" s="1"/>
  <c r="D193" i="12" a="1"/>
  <c r="D193" i="12" s="1"/>
  <c r="H149" i="12" a="1"/>
  <c r="H149" i="12" s="1"/>
  <c r="J107" i="12" a="1"/>
  <c r="J107" i="12" s="1"/>
  <c r="D167" i="12" a="1"/>
  <c r="D167" i="12" s="1"/>
  <c r="J177" i="12" a="1"/>
  <c r="J177" i="12" s="1"/>
  <c r="F176" i="12" a="1"/>
  <c r="F176" i="12" s="1"/>
  <c r="D17" i="12" a="1"/>
  <c r="D17" i="12" s="1"/>
  <c r="B70" i="12" a="1"/>
  <c r="B70" i="12" s="1"/>
  <c r="D8" i="12" a="1"/>
  <c r="D8" i="12" s="1"/>
  <c r="H151" i="12" a="1"/>
  <c r="H151" i="12" s="1"/>
  <c r="H79" i="12" a="1"/>
  <c r="H79" i="12" s="1"/>
  <c r="B152" i="12" a="1"/>
  <c r="B152" i="12" s="1"/>
  <c r="C66" i="9"/>
  <c r="C165" i="12" a="1"/>
  <c r="C165" i="12" s="1"/>
  <c r="C21" i="5"/>
  <c r="B170" i="12" a="1"/>
  <c r="B170" i="12" s="1"/>
  <c r="J18" i="12" a="1"/>
  <c r="J18" i="12" s="1"/>
  <c r="C32" i="9"/>
  <c r="J24" i="12" a="1"/>
  <c r="J24" i="12" s="1"/>
  <c r="B137" i="12" a="1"/>
  <c r="B137" i="12" s="1"/>
  <c r="C68" i="9"/>
  <c r="O57" i="12"/>
  <c r="C112" i="19"/>
  <c r="C86" i="9"/>
  <c r="C229" i="12" a="1"/>
  <c r="C229" i="12" s="1"/>
  <c r="O117" i="12"/>
  <c r="C12" i="9"/>
  <c r="C147" i="19"/>
  <c r="F239" i="12" a="1"/>
  <c r="F239" i="12" s="1"/>
  <c r="C62" i="12" a="1"/>
  <c r="C62" i="12" s="1"/>
  <c r="H213" i="12" a="1"/>
  <c r="H213" i="12" s="1"/>
  <c r="D123" i="12" a="1"/>
  <c r="D123" i="12" s="1"/>
  <c r="C129" i="19"/>
  <c r="D206" i="12" a="1"/>
  <c r="D206" i="12" s="1"/>
  <c r="C16" i="12" a="1"/>
  <c r="C16" i="12" s="1"/>
  <c r="C112" i="4"/>
  <c r="C116" i="12" a="1"/>
  <c r="C116" i="12" s="1"/>
  <c r="F147" i="12" a="1"/>
  <c r="F147" i="12" s="1"/>
  <c r="B66" i="12" a="1"/>
  <c r="B66" i="12" s="1"/>
  <c r="C225" i="12" a="1"/>
  <c r="C225" i="12" s="1"/>
  <c r="C71" i="12" a="1"/>
  <c r="C71" i="12" s="1"/>
  <c r="B134" i="12" a="1"/>
  <c r="B134" i="12" s="1"/>
  <c r="H40" i="12" a="1"/>
  <c r="H40" i="12" s="1"/>
  <c r="I20" i="12" a="1"/>
  <c r="I20" i="12" s="1"/>
  <c r="F23" i="12" a="1"/>
  <c r="F23" i="12" s="1"/>
  <c r="AD259" i="12"/>
  <c r="F3" i="12" a="1"/>
  <c r="F3" i="12" s="1"/>
  <c r="O144" i="12"/>
  <c r="D157" i="12" a="1"/>
  <c r="D157" i="12" s="1"/>
  <c r="D180" i="12" a="1"/>
  <c r="D180" i="12" s="1"/>
  <c r="I53" i="12" a="1"/>
  <c r="I53" i="12" s="1"/>
  <c r="C64" i="9"/>
  <c r="C143" i="19"/>
  <c r="O20" i="12"/>
  <c r="C30" i="17"/>
  <c r="C27" i="9"/>
  <c r="F32" i="12" a="1"/>
  <c r="F32" i="12" s="1"/>
  <c r="O23" i="12"/>
  <c r="H164" i="12" a="1"/>
  <c r="H164" i="12" s="1"/>
  <c r="O106" i="12"/>
  <c r="F67" i="12" a="1"/>
  <c r="F67" i="12" s="1"/>
  <c r="O15" i="12"/>
  <c r="C13" i="5"/>
  <c r="C17" i="16"/>
  <c r="B205" i="12" a="1"/>
  <c r="B205" i="12" s="1"/>
  <c r="H175" i="12" a="1"/>
  <c r="H175" i="12" s="1"/>
  <c r="G203" i="12" a="1"/>
  <c r="G203" i="12" s="1"/>
  <c r="D26" i="12" a="1"/>
  <c r="D26" i="12" s="1"/>
  <c r="C191" i="12" a="1"/>
  <c r="C191" i="12" s="1"/>
  <c r="C89" i="12" a="1"/>
  <c r="C89" i="12" s="1"/>
  <c r="G62" i="12" a="1"/>
  <c r="G62" i="12" s="1"/>
  <c r="F241" i="12" a="1"/>
  <c r="F241" i="12" s="1"/>
  <c r="B151" i="12" a="1"/>
  <c r="B151" i="12" s="1"/>
  <c r="H90" i="12" a="1"/>
  <c r="H90" i="12" s="1"/>
  <c r="C49" i="19"/>
  <c r="E152" i="12" a="1"/>
  <c r="E152" i="12" s="1"/>
  <c r="H69" i="12" a="1"/>
  <c r="H69" i="12" s="1"/>
  <c r="O110" i="12"/>
  <c r="C130" i="4"/>
  <c r="F194" i="12" a="1"/>
  <c r="F194" i="12" s="1"/>
  <c r="O206" i="12"/>
  <c r="G10" i="12" a="1"/>
  <c r="G10" i="12" s="1"/>
  <c r="D115" i="12" a="1"/>
  <c r="D115" i="12" s="1"/>
  <c r="C94" i="5"/>
  <c r="E33" i="12" a="1"/>
  <c r="E33" i="12" s="1"/>
  <c r="D214" i="12" a="1"/>
  <c r="D214" i="12" s="1"/>
  <c r="C53" i="19"/>
  <c r="F70" i="12" a="1"/>
  <c r="F70" i="12" s="1"/>
  <c r="J46" i="12" a="1"/>
  <c r="J46" i="12" s="1"/>
  <c r="G190" i="12" a="1"/>
  <c r="G190" i="12" s="1"/>
  <c r="I159" i="12" a="1"/>
  <c r="I159" i="12" s="1"/>
  <c r="C31" i="4"/>
  <c r="C27" i="19"/>
  <c r="O184" i="12"/>
  <c r="E77" i="12" a="1"/>
  <c r="E77" i="12" s="1"/>
  <c r="O155" i="12"/>
  <c r="O226" i="12"/>
  <c r="D120" i="12" a="1"/>
  <c r="D120" i="12" s="1"/>
  <c r="F110" i="12" a="1"/>
  <c r="F110" i="12" s="1"/>
  <c r="I206" i="12" a="1"/>
  <c r="I206" i="12" s="1"/>
  <c r="C70" i="9"/>
  <c r="D160" i="12" a="1"/>
  <c r="D160" i="12" s="1"/>
  <c r="C7" i="18"/>
  <c r="O74" i="12"/>
  <c r="I81" i="12" a="1"/>
  <c r="I81" i="12" s="1"/>
  <c r="C58" i="12" a="1"/>
  <c r="C58" i="12" s="1"/>
  <c r="C148" i="19"/>
  <c r="F186" i="12" a="1"/>
  <c r="F186" i="12" s="1"/>
  <c r="C216" i="12" a="1"/>
  <c r="C216" i="12" s="1"/>
  <c r="C66" i="4"/>
  <c r="C12" i="17"/>
  <c r="B248" i="12" a="1"/>
  <c r="B248" i="12" s="1"/>
  <c r="C43" i="16"/>
  <c r="F114" i="12" a="1"/>
  <c r="F114" i="12" s="1"/>
  <c r="F129" i="12" a="1"/>
  <c r="F129" i="12" s="1"/>
  <c r="C51" i="9"/>
  <c r="G205" i="12" a="1"/>
  <c r="G205" i="12" s="1"/>
  <c r="C127" i="12" a="1"/>
  <c r="C127" i="12" s="1"/>
  <c r="H139" i="12" a="1"/>
  <c r="H139" i="12" s="1"/>
  <c r="D85" i="12" a="1"/>
  <c r="D85" i="12" s="1"/>
  <c r="H182" i="12" a="1"/>
  <c r="H182" i="12" s="1"/>
  <c r="C197" i="12" a="1"/>
  <c r="C197" i="12" s="1"/>
  <c r="F246" i="12" a="1"/>
  <c r="F246" i="12" s="1"/>
  <c r="C6" i="16"/>
  <c r="C34" i="9"/>
  <c r="B161" i="12" a="1"/>
  <c r="B161" i="12" s="1"/>
  <c r="I14" i="12" a="1"/>
  <c r="I14" i="12" s="1"/>
  <c r="G234" i="12" a="1"/>
  <c r="G234" i="12" s="1"/>
  <c r="C12" i="1"/>
  <c r="C45" i="9"/>
  <c r="C68" i="5"/>
  <c r="D67" i="12" a="1"/>
  <c r="D67" i="12" s="1"/>
  <c r="C111" i="4"/>
  <c r="B144" i="12" a="1"/>
  <c r="B144" i="12" s="1"/>
  <c r="H96" i="12" a="1"/>
  <c r="H96" i="12" s="1"/>
  <c r="D38" i="12" a="1"/>
  <c r="D38" i="12" s="1"/>
  <c r="B15" i="12" a="1"/>
  <c r="B15" i="12" s="1"/>
  <c r="C57" i="19"/>
  <c r="B7" i="12" a="1"/>
  <c r="B7" i="12" s="1"/>
  <c r="B198" i="12" a="1"/>
  <c r="B198" i="12" s="1"/>
  <c r="O163" i="12"/>
  <c r="C24" i="5"/>
  <c r="G49" i="12" a="1"/>
  <c r="G49" i="12" s="1"/>
  <c r="F208" i="12" a="1"/>
  <c r="F208" i="12" s="1"/>
  <c r="D245" i="12" a="1"/>
  <c r="D245" i="12" s="1"/>
  <c r="D178" i="12" a="1"/>
  <c r="D178" i="12" s="1"/>
  <c r="O173" i="12"/>
  <c r="F200" i="12" a="1"/>
  <c r="F200" i="12" s="1"/>
  <c r="H187" i="12" a="1"/>
  <c r="H187" i="12" s="1"/>
  <c r="E4" i="12" a="1"/>
  <c r="E4" i="12" s="1"/>
  <c r="O251" i="12"/>
  <c r="O118" i="12"/>
  <c r="G145" i="12" a="1"/>
  <c r="G145" i="12" s="1"/>
  <c r="C98" i="9"/>
  <c r="C16" i="18"/>
  <c r="C105" i="12" a="1"/>
  <c r="C105" i="12" s="1"/>
  <c r="C106" i="19"/>
  <c r="G28" i="12" a="1"/>
  <c r="G28" i="12" s="1"/>
  <c r="E213" i="12" a="1"/>
  <c r="E213" i="12" s="1"/>
  <c r="B13" i="12" a="1"/>
  <c r="B13" i="12" s="1"/>
  <c r="C83" i="19"/>
  <c r="J44" i="12" a="1"/>
  <c r="J44" i="12" s="1"/>
  <c r="C40" i="12" a="1"/>
  <c r="C40" i="12" s="1"/>
  <c r="C28" i="12" a="1"/>
  <c r="C28" i="12" s="1"/>
  <c r="G240" i="12" a="1"/>
  <c r="G240" i="12" s="1"/>
  <c r="C115" i="12" a="1"/>
  <c r="C115" i="12" s="1"/>
  <c r="D112" i="12" a="1"/>
  <c r="D112" i="12" s="1"/>
  <c r="I162" i="12" a="1"/>
  <c r="I162" i="12" s="1"/>
  <c r="O36" i="12"/>
  <c r="F22" i="12" a="1"/>
  <c r="F22" i="12" s="1"/>
  <c r="J123" i="12" a="1"/>
  <c r="J123" i="12" s="1"/>
  <c r="D101" i="12" a="1"/>
  <c r="D101" i="12" s="1"/>
  <c r="I181" i="12" a="1"/>
  <c r="I181" i="12" s="1"/>
  <c r="J29" i="12" a="1"/>
  <c r="J29" i="12" s="1"/>
  <c r="C211" i="12" a="1"/>
  <c r="C211" i="12" s="1"/>
  <c r="E256" i="12" a="1"/>
  <c r="E256" i="12" s="1"/>
  <c r="E161" i="12" a="1"/>
  <c r="E161" i="12" s="1"/>
  <c r="C103" i="4"/>
  <c r="D104" i="12" a="1"/>
  <c r="D104" i="12" s="1"/>
  <c r="C28" i="16"/>
  <c r="O19" i="12"/>
  <c r="D141" i="12" a="1"/>
  <c r="D141" i="12" s="1"/>
  <c r="B174" i="12" a="1"/>
  <c r="B174" i="12" s="1"/>
  <c r="J144" i="12" a="1"/>
  <c r="J144" i="12" s="1"/>
  <c r="C18" i="12" a="1"/>
  <c r="C18" i="12" s="1"/>
  <c r="D24" i="12" a="1"/>
  <c r="D24" i="12" s="1"/>
  <c r="D21" i="12" a="1"/>
  <c r="D21" i="12" s="1"/>
  <c r="F116" i="12" a="1"/>
  <c r="F116" i="12" s="1"/>
  <c r="O82" i="12"/>
  <c r="O26" i="12"/>
  <c r="F42" i="12" a="1"/>
  <c r="F42" i="12" s="1"/>
  <c r="H61" i="12" a="1"/>
  <c r="H61" i="12" s="1"/>
  <c r="O159" i="12"/>
  <c r="C199" i="19"/>
  <c r="C124" i="12" a="1"/>
  <c r="C124" i="12" s="1"/>
  <c r="C18" i="4"/>
  <c r="F137" i="12" a="1"/>
  <c r="F137" i="12" s="1"/>
  <c r="C11" i="17"/>
  <c r="F126" i="12" a="1"/>
  <c r="F126" i="12" s="1"/>
  <c r="C4" i="19"/>
  <c r="O151" i="12"/>
  <c r="F10" i="12" a="1"/>
  <c r="F10" i="12" s="1"/>
  <c r="C15" i="19"/>
  <c r="O72" i="12"/>
  <c r="I18" i="12" a="1"/>
  <c r="I18" i="12" s="1"/>
  <c r="C5" i="9"/>
  <c r="H21" i="12" a="1"/>
  <c r="H21" i="12" s="1"/>
  <c r="O174" i="12"/>
  <c r="D109" i="12" a="1"/>
  <c r="D109" i="12" s="1"/>
  <c r="I235" i="12" a="1"/>
  <c r="I235" i="12" s="1"/>
  <c r="C247" i="12" a="1"/>
  <c r="C247" i="12" s="1"/>
  <c r="B107" i="12" a="1"/>
  <c r="B107" i="12" s="1"/>
  <c r="C41" i="9"/>
  <c r="D28" i="12" a="1"/>
  <c r="D28" i="12" s="1"/>
  <c r="O183" i="12"/>
  <c r="C110" i="12" a="1"/>
  <c r="C110" i="12" s="1"/>
  <c r="C109" i="19"/>
  <c r="C18" i="9"/>
  <c r="E20" i="12" a="1"/>
  <c r="E20" i="12" s="1"/>
  <c r="G13" i="12" a="1"/>
  <c r="G13" i="12" s="1"/>
  <c r="C189" i="12" a="1"/>
  <c r="C189" i="12" s="1"/>
  <c r="C93" i="9"/>
  <c r="H249" i="12" a="1"/>
  <c r="H249" i="12" s="1"/>
  <c r="C110" i="4"/>
  <c r="D81" i="12" a="1"/>
  <c r="D81" i="12" s="1"/>
  <c r="E239" i="12" a="1"/>
  <c r="E239" i="12" s="1"/>
  <c r="F120" i="12" a="1"/>
  <c r="F120" i="12" s="1"/>
  <c r="E173" i="12" a="1"/>
  <c r="E173" i="12" s="1"/>
  <c r="C32" i="5"/>
  <c r="O187" i="12"/>
  <c r="C75" i="12" a="1"/>
  <c r="C75" i="12" s="1"/>
  <c r="C85" i="9"/>
  <c r="O84" i="12"/>
  <c r="O54" i="12"/>
  <c r="F80" i="12" a="1"/>
  <c r="F80" i="12" s="1"/>
  <c r="J56" i="12" a="1"/>
  <c r="J56" i="12" s="1"/>
  <c r="E230" i="12" a="1"/>
  <c r="E230" i="12" s="1"/>
  <c r="E97" i="12" a="1"/>
  <c r="E97" i="12" s="1"/>
  <c r="C24" i="16"/>
  <c r="C100" i="19"/>
  <c r="I256" i="12" a="1"/>
  <c r="I256" i="12" s="1"/>
  <c r="C34" i="16"/>
  <c r="I191" i="12" a="1"/>
  <c r="I191" i="12" s="1"/>
  <c r="C146" i="12" a="1"/>
  <c r="C146" i="12" s="1"/>
  <c r="G112" i="12" a="1"/>
  <c r="G112" i="12" s="1"/>
  <c r="B51" i="12" a="1"/>
  <c r="B51" i="12" s="1"/>
  <c r="D111" i="12" a="1"/>
  <c r="D111" i="12" s="1"/>
  <c r="O66" i="12"/>
  <c r="C33" i="5"/>
  <c r="G38" i="12" a="1"/>
  <c r="G38" i="12" s="1"/>
  <c r="G120" i="12" a="1"/>
  <c r="G120" i="12" s="1"/>
  <c r="I183" i="12" a="1"/>
  <c r="I183" i="12" s="1"/>
  <c r="J64" i="12" a="1"/>
  <c r="J64" i="12" s="1"/>
  <c r="O161" i="12"/>
  <c r="B120" i="12" a="1"/>
  <c r="B120" i="12" s="1"/>
  <c r="C7" i="2"/>
  <c r="O192" i="12"/>
  <c r="C182" i="19"/>
  <c r="D68" i="12" a="1"/>
  <c r="D68" i="12" s="1"/>
  <c r="B43" i="12" a="1"/>
  <c r="B43" i="12" s="1"/>
  <c r="H160" i="12" a="1"/>
  <c r="H160" i="12" s="1"/>
  <c r="J215" i="12" a="1"/>
  <c r="J215" i="12" s="1"/>
  <c r="B188" i="12" a="1"/>
  <c r="B188" i="12" s="1"/>
  <c r="C10" i="1"/>
  <c r="C35" i="4"/>
  <c r="O147" i="12"/>
  <c r="I118" i="12" a="1"/>
  <c r="I118" i="12" s="1"/>
  <c r="B148" i="12" a="1"/>
  <c r="B148" i="12" s="1"/>
  <c r="B99" i="12" a="1"/>
  <c r="B99" i="12" s="1"/>
  <c r="O65" i="12"/>
  <c r="C99" i="5"/>
  <c r="B234" i="12" a="1"/>
  <c r="B234" i="12" s="1"/>
  <c r="F43" i="12" a="1"/>
  <c r="F43" i="12" s="1"/>
  <c r="O138" i="12"/>
  <c r="I90" i="12" a="1"/>
  <c r="I90" i="12" s="1"/>
  <c r="J132" i="12" a="1"/>
  <c r="J132" i="12" s="1"/>
  <c r="G50" i="12" a="1"/>
  <c r="G50" i="12" s="1"/>
  <c r="C159" i="12" a="1"/>
  <c r="C159" i="12" s="1"/>
  <c r="B179" i="12" a="1"/>
  <c r="B179" i="12" s="1"/>
  <c r="H42" i="12" a="1"/>
  <c r="H42" i="12" s="1"/>
  <c r="H251" i="12" a="1"/>
  <c r="H251" i="12" s="1"/>
  <c r="D43" i="12" a="1"/>
  <c r="D43" i="12" s="1"/>
  <c r="C37" i="12" a="1"/>
  <c r="C37" i="12" s="1"/>
  <c r="C99" i="9"/>
  <c r="O191" i="12"/>
  <c r="J224" i="12" a="1"/>
  <c r="J224" i="12" s="1"/>
  <c r="E66" i="12" a="1"/>
  <c r="E66" i="12" s="1"/>
  <c r="B246" i="12" a="1"/>
  <c r="B246" i="12" s="1"/>
  <c r="C46" i="5"/>
  <c r="I10" i="12" a="1"/>
  <c r="I10" i="12" s="1"/>
  <c r="D89" i="12" a="1"/>
  <c r="D89" i="12" s="1"/>
  <c r="C8" i="19"/>
  <c r="C19" i="1"/>
  <c r="C3" i="5"/>
  <c r="D86" i="12" a="1"/>
  <c r="D86" i="12" s="1"/>
  <c r="C241" i="12" a="1"/>
  <c r="C241" i="12" s="1"/>
  <c r="C76" i="5"/>
  <c r="F71" i="12" a="1"/>
  <c r="F71" i="12" s="1"/>
  <c r="J82" i="12" a="1"/>
  <c r="J82" i="12" s="1"/>
  <c r="C116" i="4"/>
  <c r="F178" i="12" a="1"/>
  <c r="F178" i="12" s="1"/>
  <c r="F29" i="12" a="1"/>
  <c r="F29" i="12" s="1"/>
  <c r="C73" i="19"/>
  <c r="L13" i="12" a="1"/>
  <c r="L13" i="12" s="1"/>
  <c r="C92" i="19"/>
  <c r="C76" i="19"/>
  <c r="C237" i="12" a="1"/>
  <c r="C237" i="12" s="1"/>
  <c r="B140" i="12" a="1"/>
  <c r="B140" i="12" s="1"/>
  <c r="C127" i="19"/>
  <c r="B211" i="12" a="1"/>
  <c r="B211" i="12" s="1"/>
  <c r="O67" i="12"/>
  <c r="D165" i="12" a="1"/>
  <c r="D165" i="12" s="1"/>
  <c r="F95" i="12" a="1"/>
  <c r="F95" i="12" s="1"/>
  <c r="I148" i="12" a="1"/>
  <c r="I148" i="12" s="1"/>
  <c r="O114" i="12"/>
  <c r="C131" i="4"/>
  <c r="F37" i="12" a="1"/>
  <c r="F37" i="12" s="1"/>
  <c r="O22" i="12"/>
  <c r="C102" i="5"/>
  <c r="C97" i="19"/>
  <c r="C187" i="12" a="1"/>
  <c r="C187" i="12" s="1"/>
  <c r="E234" i="12" a="1"/>
  <c r="E234" i="12" s="1"/>
  <c r="C238" i="12" a="1"/>
  <c r="C238" i="12" s="1"/>
  <c r="G106" i="12" a="1"/>
  <c r="G106" i="12" s="1"/>
  <c r="I176" i="12" a="1"/>
  <c r="I176" i="12" s="1"/>
  <c r="J174" i="12" a="1"/>
  <c r="J174" i="12" s="1"/>
  <c r="C15" i="5"/>
  <c r="O18" i="12"/>
  <c r="D199" i="12" a="1"/>
  <c r="D199" i="12" s="1"/>
  <c r="O50" i="12"/>
  <c r="J100" i="12" a="1"/>
  <c r="J100" i="12" s="1"/>
  <c r="C24" i="17"/>
  <c r="O8" i="12"/>
  <c r="I241" i="12" a="1"/>
  <c r="I241" i="12" s="1"/>
  <c r="O120" i="12"/>
  <c r="C30" i="16"/>
  <c r="B255" i="12" a="1"/>
  <c r="B255" i="12" s="1"/>
  <c r="O199" i="12"/>
  <c r="D46" i="12" a="1"/>
  <c r="D46" i="12" s="1"/>
  <c r="C169" i="19"/>
  <c r="C95" i="5"/>
  <c r="C151" i="12" a="1"/>
  <c r="C151" i="12" s="1"/>
  <c r="G77" i="12" a="1"/>
  <c r="G77" i="12" s="1"/>
  <c r="C10" i="2"/>
  <c r="F83" i="12" a="1"/>
  <c r="F83" i="12" s="1"/>
  <c r="C75" i="9"/>
  <c r="C57" i="5"/>
  <c r="B41" i="12" a="1"/>
  <c r="B41" i="12" s="1"/>
  <c r="C121" i="12" a="1"/>
  <c r="C121" i="12" s="1"/>
  <c r="H159" i="12" a="1"/>
  <c r="H159" i="12" s="1"/>
  <c r="C23" i="16"/>
  <c r="O76" i="12"/>
  <c r="H255" i="12" a="1"/>
  <c r="H255" i="12" s="1"/>
  <c r="C20" i="16"/>
  <c r="C14" i="1"/>
  <c r="D41" i="12" a="1"/>
  <c r="D41" i="12" s="1"/>
  <c r="O255" i="12"/>
  <c r="O221" i="12"/>
  <c r="C60" i="9"/>
  <c r="H30" i="12" a="1"/>
  <c r="H30" i="12" s="1"/>
  <c r="J162" i="12" a="1"/>
  <c r="J162" i="12" s="1"/>
  <c r="H195" i="12" a="1"/>
  <c r="H195" i="12" s="1"/>
  <c r="E36" i="12" a="1"/>
  <c r="E36" i="12" s="1"/>
  <c r="B67" i="12" a="1"/>
  <c r="B67" i="12" s="1"/>
  <c r="I42" i="12" a="1"/>
  <c r="I42" i="12" s="1"/>
  <c r="O238" i="12"/>
  <c r="O135" i="12"/>
  <c r="H138" i="12" a="1"/>
  <c r="H138" i="12" s="1"/>
  <c r="I48" i="12" a="1"/>
  <c r="I48" i="12" s="1"/>
  <c r="C82" i="9"/>
  <c r="E245" i="12" a="1"/>
  <c r="E245" i="12" s="1"/>
  <c r="E32" i="12" a="1"/>
  <c r="E32" i="12" s="1"/>
  <c r="D152" i="12" a="1"/>
  <c r="D152" i="12" s="1"/>
  <c r="C10" i="12" a="1"/>
  <c r="C10" i="12" s="1"/>
  <c r="G114" i="12" a="1"/>
  <c r="G114" i="12" s="1"/>
  <c r="C26" i="16"/>
  <c r="D194" i="12" a="1"/>
  <c r="D194" i="12" s="1"/>
  <c r="H250" i="12" a="1"/>
  <c r="H250" i="12" s="1"/>
  <c r="G36" i="12" a="1"/>
  <c r="G36" i="12" s="1"/>
  <c r="J236" i="12" a="1"/>
  <c r="J236" i="12" s="1"/>
  <c r="C169" i="12" a="1"/>
  <c r="C169" i="12" s="1"/>
  <c r="F59" i="12" a="1"/>
  <c r="F59" i="12" s="1"/>
  <c r="F197" i="12" a="1"/>
  <c r="F197" i="12" s="1"/>
  <c r="C73" i="4"/>
  <c r="B105" i="12" a="1"/>
  <c r="B105" i="12" s="1"/>
  <c r="J84" i="12" a="1"/>
  <c r="J84" i="12" s="1"/>
  <c r="L55" i="12" a="1"/>
  <c r="L55" i="12" s="1"/>
  <c r="C53" i="5"/>
  <c r="C142" i="12" a="1"/>
  <c r="C142" i="12" s="1"/>
  <c r="L120" i="12" a="1"/>
  <c r="L120" i="12" s="1"/>
  <c r="O89" i="12"/>
  <c r="D90" i="12" a="1"/>
  <c r="D90" i="12" s="1"/>
  <c r="E79" i="12" a="1"/>
  <c r="E79" i="12" s="1"/>
  <c r="F117" i="12" a="1"/>
  <c r="F117" i="12" s="1"/>
  <c r="B124" i="12" a="1"/>
  <c r="B124" i="12" s="1"/>
  <c r="F87" i="12" a="1"/>
  <c r="F87" i="12" s="1"/>
  <c r="C145" i="12" a="1"/>
  <c r="C145" i="12" s="1"/>
  <c r="O11" i="12"/>
  <c r="F162" i="12" a="1"/>
  <c r="F162" i="12" s="1"/>
  <c r="D97" i="12" a="1"/>
  <c r="D97" i="12" s="1"/>
  <c r="C173" i="12" a="1"/>
  <c r="C173" i="12" s="1"/>
  <c r="C28" i="19"/>
  <c r="C217" i="19"/>
  <c r="C192" i="12" a="1"/>
  <c r="C192" i="12" s="1"/>
  <c r="C183" i="12" a="1"/>
  <c r="C183" i="12" s="1"/>
  <c r="C16" i="19"/>
  <c r="B136" i="12" a="1"/>
  <c r="B136" i="12" s="1"/>
  <c r="B49" i="12" a="1"/>
  <c r="B49" i="12" s="1"/>
  <c r="O32" i="12"/>
  <c r="B39" i="12" a="1"/>
  <c r="B39" i="12" s="1"/>
  <c r="D151" i="12" a="1"/>
  <c r="D151" i="12" s="1"/>
  <c r="C63" i="12" a="1"/>
  <c r="C63" i="12" s="1"/>
  <c r="C63" i="5"/>
  <c r="E49" i="12" a="1"/>
  <c r="E49" i="12" s="1"/>
  <c r="C37" i="4"/>
  <c r="O91" i="12"/>
  <c r="C42" i="5"/>
  <c r="B215" i="12" a="1"/>
  <c r="B215" i="12" s="1"/>
  <c r="O24" i="12"/>
  <c r="O172" i="12"/>
  <c r="D236" i="12" a="1"/>
  <c r="D236" i="12" s="1"/>
  <c r="C46" i="9"/>
  <c r="F58" i="12" a="1"/>
  <c r="F58" i="12" s="1"/>
  <c r="H22" i="12" a="1"/>
  <c r="H22" i="12" s="1"/>
  <c r="C103" i="5"/>
  <c r="E71" i="12" a="1"/>
  <c r="E71" i="12" s="1"/>
  <c r="C75" i="19"/>
  <c r="B54" i="12" a="1"/>
  <c r="B54" i="12" s="1"/>
  <c r="C38" i="9"/>
  <c r="F169" i="12" a="1"/>
  <c r="F169" i="12" s="1"/>
  <c r="C12" i="5"/>
  <c r="F124" i="12" a="1"/>
  <c r="F124" i="12" s="1"/>
  <c r="C214" i="12" a="1"/>
  <c r="C214" i="12" s="1"/>
  <c r="C13" i="3"/>
  <c r="C11" i="5"/>
  <c r="L107" i="12" a="1"/>
  <c r="L107" i="12" s="1"/>
  <c r="O222" i="12"/>
  <c r="C146" i="4"/>
  <c r="C4" i="1"/>
  <c r="D243" i="12" a="1"/>
  <c r="D243" i="12" s="1"/>
  <c r="I143" i="12" a="1"/>
  <c r="I143" i="12" s="1"/>
  <c r="C26" i="12" a="1"/>
  <c r="C26" i="12" s="1"/>
  <c r="H147" i="12" a="1"/>
  <c r="H147" i="12" s="1"/>
  <c r="D22" i="12" a="1"/>
  <c r="D22" i="12" s="1"/>
  <c r="D191" i="12" a="1"/>
  <c r="D191" i="12" s="1"/>
  <c r="B112" i="12" a="1"/>
  <c r="B112" i="12" s="1"/>
  <c r="O98" i="12"/>
  <c r="H5" i="12" a="1"/>
  <c r="H5" i="12" s="1"/>
  <c r="B143" i="12" a="1"/>
  <c r="B143" i="12" s="1"/>
  <c r="I67" i="12" a="1"/>
  <c r="I67" i="12" s="1"/>
  <c r="H172" i="12" a="1"/>
  <c r="H172" i="12" s="1"/>
  <c r="I210" i="12" a="1"/>
  <c r="I210" i="12" s="1"/>
  <c r="I30" i="12" a="1"/>
  <c r="I30" i="12" s="1"/>
  <c r="O69" i="12"/>
  <c r="G209" i="12" a="1"/>
  <c r="G209" i="12" s="1"/>
  <c r="C90" i="9"/>
  <c r="I202" i="12" a="1"/>
  <c r="I202" i="12" s="1"/>
  <c r="D51" i="12" a="1"/>
  <c r="D51" i="12" s="1"/>
  <c r="C14" i="16"/>
  <c r="C24" i="4"/>
  <c r="C240" i="12" a="1"/>
  <c r="C240" i="12" s="1"/>
  <c r="C149" i="4"/>
  <c r="C22" i="16"/>
  <c r="C255" i="12" a="1"/>
  <c r="C255" i="12" s="1"/>
  <c r="B68" i="12" a="1"/>
  <c r="B68" i="12" s="1"/>
  <c r="B247" i="12" a="1"/>
  <c r="B247" i="12" s="1"/>
  <c r="D96" i="12" a="1"/>
  <c r="D96" i="12" s="1"/>
  <c r="O208" i="12"/>
  <c r="B254" i="12" a="1"/>
  <c r="B254" i="12" s="1"/>
  <c r="C40" i="16"/>
  <c r="D249" i="12" a="1"/>
  <c r="D249" i="12" s="1"/>
  <c r="O133" i="12"/>
  <c r="C144" i="4"/>
  <c r="H146" i="12" a="1"/>
  <c r="H146" i="12" s="1"/>
  <c r="J115" i="12" a="1"/>
  <c r="J115" i="12" s="1"/>
  <c r="G128" i="12" a="1"/>
  <c r="G128" i="12" s="1"/>
  <c r="O14" i="12"/>
  <c r="J38" i="12" a="1"/>
  <c r="J38" i="12" s="1"/>
  <c r="F98" i="12" a="1"/>
  <c r="F98" i="12" s="1"/>
  <c r="I76" i="12" a="1"/>
  <c r="I76" i="12" s="1"/>
  <c r="C50" i="12" a="1"/>
  <c r="C50" i="12" s="1"/>
  <c r="B184" i="12" a="1"/>
  <c r="B184" i="12" s="1"/>
  <c r="B165" i="12" a="1"/>
  <c r="B165" i="12" s="1"/>
  <c r="C30" i="9"/>
  <c r="B139" i="12" a="1"/>
  <c r="B139" i="12" s="1"/>
  <c r="D31" i="12" a="1"/>
  <c r="D31" i="12" s="1"/>
  <c r="C27" i="2"/>
  <c r="C44" i="19"/>
  <c r="F65" i="12" a="1"/>
  <c r="F65" i="12" s="1"/>
  <c r="C77" i="19"/>
  <c r="O62" i="12"/>
  <c r="G86" i="12" a="1"/>
  <c r="G86" i="12" s="1"/>
  <c r="B245" i="12" a="1"/>
  <c r="B245" i="12" s="1"/>
  <c r="O234" i="12"/>
  <c r="C3" i="1"/>
  <c r="H239" i="12" a="1"/>
  <c r="H239" i="12" s="1"/>
  <c r="D64" i="12" a="1"/>
  <c r="D64" i="12" s="1"/>
  <c r="I119" i="12" a="1"/>
  <c r="I119" i="12" s="1"/>
  <c r="I234" i="12" a="1"/>
  <c r="I234" i="12" s="1"/>
  <c r="O225" i="12"/>
  <c r="D163" i="12" a="1"/>
  <c r="D163" i="12" s="1"/>
  <c r="I160" i="12" a="1"/>
  <c r="I160" i="12" s="1"/>
  <c r="I254" i="12" a="1"/>
  <c r="I254" i="12" s="1"/>
  <c r="E180" i="12" a="1"/>
  <c r="E180" i="12" s="1"/>
  <c r="C12" i="4"/>
  <c r="B154" i="12" a="1"/>
  <c r="B154" i="12" s="1"/>
  <c r="C49" i="16"/>
  <c r="C82" i="5"/>
  <c r="C98" i="19"/>
  <c r="C5" i="4"/>
  <c r="E18" i="12" a="1"/>
  <c r="E18" i="12" s="1"/>
  <c r="C110" i="19"/>
  <c r="H16" i="12" a="1"/>
  <c r="H16" i="12" s="1"/>
  <c r="B193" i="12" a="1"/>
  <c r="B193" i="12" s="1"/>
  <c r="O33" i="12"/>
  <c r="E7" i="12" a="1"/>
  <c r="E7" i="12" s="1"/>
  <c r="B98" i="12" a="1"/>
  <c r="B98" i="12" s="1"/>
  <c r="O180" i="12"/>
  <c r="E226" i="12" a="1"/>
  <c r="E226" i="12" s="1"/>
  <c r="F90" i="12" a="1"/>
  <c r="F90" i="12" s="1"/>
  <c r="G166" i="12" a="1"/>
  <c r="G166" i="12" s="1"/>
  <c r="H134" i="12" a="1"/>
  <c r="H134" i="12" s="1"/>
  <c r="D211" i="12" a="1"/>
  <c r="D211" i="12" s="1"/>
  <c r="C48" i="12" a="1"/>
  <c r="C48" i="12" s="1"/>
  <c r="C43" i="4"/>
  <c r="H237" i="12" a="1"/>
  <c r="H237" i="12" s="1"/>
  <c r="C16" i="16"/>
  <c r="O129" i="12"/>
  <c r="H24" i="12" a="1"/>
  <c r="H24" i="12" s="1"/>
  <c r="F55" i="12" a="1"/>
  <c r="F55" i="12" s="1"/>
  <c r="D23" i="12" a="1"/>
  <c r="D23" i="12" s="1"/>
  <c r="K105" i="5"/>
  <c r="G105" i="5"/>
  <c r="E105" i="5"/>
  <c r="C2" i="5"/>
  <c r="J105" i="5"/>
  <c r="I105" i="5"/>
  <c r="F105" i="5"/>
  <c r="H105" i="5"/>
  <c r="D105" i="5"/>
  <c r="L105" i="5"/>
  <c r="C97" i="4"/>
  <c r="C61" i="5"/>
  <c r="E196" i="12" a="1"/>
  <c r="E196" i="12" s="1"/>
  <c r="C55" i="5"/>
  <c r="B236" i="12" a="1"/>
  <c r="B236" i="12" s="1"/>
  <c r="D205" i="12" a="1"/>
  <c r="D205" i="12" s="1"/>
  <c r="C98" i="5"/>
  <c r="O256" i="12"/>
  <c r="C66" i="12" a="1"/>
  <c r="C66" i="12" s="1"/>
  <c r="C94" i="9"/>
  <c r="C193" i="19"/>
  <c r="B9" i="12" a="1"/>
  <c r="B9" i="12" s="1"/>
  <c r="D204" i="12" a="1"/>
  <c r="D204" i="12" s="1"/>
  <c r="F179" i="12" a="1"/>
  <c r="F179" i="12" s="1"/>
  <c r="I111" i="12" a="1"/>
  <c r="I111" i="12" s="1"/>
  <c r="I139" i="12" a="1"/>
  <c r="I139" i="12" s="1"/>
  <c r="I249" i="12" a="1"/>
  <c r="I249" i="12" s="1"/>
  <c r="B199" i="12" a="1"/>
  <c r="B199" i="12" s="1"/>
  <c r="C47" i="16"/>
  <c r="C92" i="4"/>
  <c r="E151" i="12" a="1"/>
  <c r="E151" i="12" s="1"/>
  <c r="H98" i="12" a="1"/>
  <c r="H98" i="12" s="1"/>
  <c r="J254" i="12" a="1"/>
  <c r="J254" i="12" s="1"/>
  <c r="C104" i="19"/>
  <c r="C166" i="19"/>
  <c r="J182" i="12" a="1"/>
  <c r="J182" i="12" s="1"/>
  <c r="J183" i="12" a="1"/>
  <c r="J183" i="12" s="1"/>
  <c r="O99" i="12"/>
  <c r="C28" i="2"/>
  <c r="H71" i="12" a="1"/>
  <c r="H71" i="12" s="1"/>
  <c r="C10" i="16"/>
  <c r="E142" i="12" a="1"/>
  <c r="E142" i="12" s="1"/>
  <c r="D79" i="12" a="1"/>
  <c r="D79" i="12" s="1"/>
  <c r="I250" i="12" a="1"/>
  <c r="I250" i="12" s="1"/>
  <c r="H20" i="12" a="1"/>
  <c r="H20" i="12" s="1"/>
  <c r="O116" i="12"/>
  <c r="H202" i="12" a="1"/>
  <c r="H202" i="12" s="1"/>
  <c r="D256" i="12" a="1"/>
  <c r="D256" i="12" s="1"/>
  <c r="C248" i="12" a="1"/>
  <c r="C248" i="12" s="1"/>
  <c r="B253" i="12" a="1"/>
  <c r="B253" i="12" s="1"/>
  <c r="C86" i="4"/>
  <c r="G150" i="12" a="1"/>
  <c r="G150" i="12" s="1"/>
  <c r="I219" i="12" a="1"/>
  <c r="I219" i="12" s="1"/>
  <c r="C249" i="12" a="1"/>
  <c r="C249" i="12" s="1"/>
  <c r="D255" i="12" a="1"/>
  <c r="D255" i="12" s="1"/>
  <c r="B27" i="12" a="1"/>
  <c r="B27" i="12" s="1"/>
  <c r="J221" i="12" a="1"/>
  <c r="J221" i="12" s="1"/>
  <c r="C137" i="12" a="1"/>
  <c r="C137" i="12" s="1"/>
  <c r="F31" i="12" a="1"/>
  <c r="F31" i="12" s="1"/>
  <c r="H82" i="12" a="1"/>
  <c r="H82" i="12" s="1"/>
  <c r="I163" i="12" a="1"/>
  <c r="I163" i="12" s="1"/>
  <c r="B219" i="12" a="1"/>
  <c r="B219" i="12" s="1"/>
  <c r="D207" i="12" a="1"/>
  <c r="D207" i="12" s="1"/>
  <c r="C138" i="19"/>
  <c r="O13" i="12"/>
  <c r="C90" i="19"/>
  <c r="D105" i="12" a="1"/>
  <c r="D105" i="12" s="1"/>
  <c r="J179" i="12" a="1"/>
  <c r="J179" i="12" s="1"/>
  <c r="L148" i="12" a="1"/>
  <c r="L148" i="12" s="1"/>
  <c r="F9" i="12" a="1"/>
  <c r="F9" i="12" s="1"/>
  <c r="G185" i="12" a="1"/>
  <c r="G185" i="12" s="1"/>
  <c r="D75" i="12" a="1"/>
  <c r="D75" i="12" s="1"/>
  <c r="C13" i="9"/>
  <c r="C49" i="12" a="1"/>
  <c r="C49" i="12" s="1"/>
  <c r="O204" i="12"/>
  <c r="C69" i="19"/>
  <c r="C65" i="5"/>
  <c r="O243" i="12"/>
  <c r="C25" i="19"/>
  <c r="O30" i="12"/>
  <c r="D7" i="12" a="1"/>
  <c r="D7" i="12" s="1"/>
  <c r="O29" i="12"/>
  <c r="O38" i="12"/>
  <c r="L243" i="12" a="1"/>
  <c r="L243" i="12" s="1"/>
  <c r="I172" i="12" a="1"/>
  <c r="I172" i="12" s="1"/>
  <c r="B189" i="12" a="1"/>
  <c r="B189" i="12" s="1"/>
  <c r="C96" i="9"/>
  <c r="J205" i="12" a="1"/>
  <c r="J205" i="12" s="1"/>
  <c r="E56" i="12" a="1"/>
  <c r="E56" i="12" s="1"/>
  <c r="C188" i="19"/>
  <c r="I44" i="12" a="1"/>
  <c r="I44" i="12" s="1"/>
  <c r="E171" i="12" a="1"/>
  <c r="E171" i="12" s="1"/>
  <c r="E100" i="12" a="1"/>
  <c r="E100" i="12" s="1"/>
  <c r="C124" i="19"/>
  <c r="H31" i="12" a="1"/>
  <c r="H31" i="12" s="1"/>
  <c r="C82" i="19"/>
  <c r="I72" i="12" a="1"/>
  <c r="I72" i="12" s="1"/>
  <c r="C224" i="19"/>
  <c r="I136" i="12" a="1"/>
  <c r="I136" i="12" s="1"/>
  <c r="C114" i="19"/>
  <c r="E28" i="12" a="1"/>
  <c r="E28" i="12" s="1"/>
  <c r="C197" i="19"/>
  <c r="B163" i="12" a="1"/>
  <c r="B163" i="12" s="1"/>
  <c r="C85" i="19"/>
  <c r="C176" i="19"/>
  <c r="D159" i="12" a="1"/>
  <c r="D159" i="12" s="1"/>
  <c r="C38" i="4"/>
  <c r="L102" i="12" a="1"/>
  <c r="L102" i="12" s="1"/>
  <c r="G127" i="12" a="1"/>
  <c r="G127" i="12" s="1"/>
  <c r="F88" i="12" a="1"/>
  <c r="F88" i="12" s="1"/>
  <c r="O137" i="12"/>
  <c r="J244" i="12" a="1"/>
  <c r="J244" i="12" s="1"/>
  <c r="D189" i="12" a="1"/>
  <c r="D189" i="12" s="1"/>
  <c r="C157" i="19"/>
  <c r="C150" i="19"/>
  <c r="L53" i="12" a="1"/>
  <c r="L53" i="12" s="1"/>
  <c r="C93" i="5"/>
  <c r="B200" i="12" a="1"/>
  <c r="B200" i="12" s="1"/>
  <c r="C84" i="5"/>
  <c r="O81" i="12"/>
  <c r="B29" i="12" a="1"/>
  <c r="B29" i="12" s="1"/>
  <c r="C45" i="5"/>
  <c r="C35" i="5"/>
  <c r="J16" i="12" a="1"/>
  <c r="J16" i="12" s="1"/>
  <c r="D200" i="12" a="1"/>
  <c r="D200" i="12" s="1"/>
  <c r="J42" i="12" a="1"/>
  <c r="J42" i="12" s="1"/>
  <c r="C136" i="4"/>
  <c r="J80" i="12" a="1"/>
  <c r="J80" i="12" s="1"/>
  <c r="C52" i="4"/>
  <c r="C77" i="12" a="1"/>
  <c r="C77" i="12" s="1"/>
  <c r="E31" i="12" a="1"/>
  <c r="E31" i="12" s="1"/>
  <c r="C85" i="12" a="1"/>
  <c r="C85" i="12" s="1"/>
  <c r="E148" i="12" a="1"/>
  <c r="E148" i="12" s="1"/>
  <c r="J194" i="12" a="1"/>
  <c r="J194" i="12" s="1"/>
  <c r="G100" i="12" a="1"/>
  <c r="G100" i="12" s="1"/>
  <c r="C9" i="17"/>
  <c r="F64" i="12" a="1"/>
  <c r="F64" i="12" s="1"/>
  <c r="I117" i="12" a="1"/>
  <c r="I117" i="12" s="1"/>
  <c r="B116" i="12" a="1"/>
  <c r="B116" i="12" s="1"/>
  <c r="C16" i="5"/>
  <c r="C165" i="19"/>
  <c r="O16" i="12"/>
  <c r="F189" i="12" a="1"/>
  <c r="F189" i="12" s="1"/>
  <c r="B21" i="12" a="1"/>
  <c r="B21" i="12" s="1"/>
  <c r="C5" i="18"/>
  <c r="D94" i="12" a="1"/>
  <c r="D94" i="12" s="1"/>
  <c r="C8" i="17"/>
  <c r="O73" i="12"/>
  <c r="G200" i="12" a="1"/>
  <c r="G200" i="12" s="1"/>
  <c r="C78" i="5"/>
  <c r="E15" i="3"/>
  <c r="D15" i="3"/>
  <c r="G15" i="3"/>
  <c r="K15" i="3"/>
  <c r="I15" i="3"/>
  <c r="H15" i="3"/>
  <c r="J15" i="3"/>
  <c r="L15" i="3"/>
  <c r="C2" i="3"/>
  <c r="F15" i="3"/>
  <c r="F184" i="12" a="1"/>
  <c r="F184" i="12" s="1"/>
  <c r="C180" i="19"/>
  <c r="D39" i="12" a="1"/>
  <c r="D39" i="12" s="1"/>
  <c r="C9" i="16"/>
  <c r="C206" i="19"/>
  <c r="D183" i="12" a="1"/>
  <c r="D183" i="12" s="1"/>
  <c r="C63" i="9"/>
  <c r="J74" i="12" a="1"/>
  <c r="J74" i="12" s="1"/>
  <c r="E61" i="12" a="1"/>
  <c r="E61" i="12" s="1"/>
  <c r="E211" i="12" a="1"/>
  <c r="E211" i="12" s="1"/>
  <c r="E155" i="12" a="1"/>
  <c r="E155" i="12" s="1"/>
  <c r="E201" i="12" a="1"/>
  <c r="E201" i="12" s="1"/>
  <c r="J186" i="12" a="1"/>
  <c r="J186" i="12" s="1"/>
  <c r="C59" i="4"/>
  <c r="C151" i="19"/>
  <c r="F4" i="12" a="1"/>
  <c r="F4" i="12" s="1"/>
  <c r="E93" i="12" a="1"/>
  <c r="E93" i="12" s="1"/>
  <c r="O139" i="12"/>
  <c r="O162" i="12"/>
  <c r="C164" i="19"/>
  <c r="C15" i="16"/>
  <c r="F30" i="12" a="1"/>
  <c r="F30" i="12" s="1"/>
  <c r="J153" i="12" a="1"/>
  <c r="J153" i="12" s="1"/>
  <c r="O53" i="12"/>
  <c r="C227" i="12" a="1"/>
  <c r="C227" i="12" s="1"/>
  <c r="J202" i="12" a="1"/>
  <c r="J202" i="12" s="1"/>
  <c r="J191" i="12" a="1"/>
  <c r="J191" i="12" s="1"/>
  <c r="C132" i="12" a="1"/>
  <c r="C132" i="12" s="1"/>
  <c r="C30" i="2"/>
  <c r="E223" i="12" a="1"/>
  <c r="E223" i="12" s="1"/>
  <c r="G131" i="12" a="1"/>
  <c r="G131" i="12" s="1"/>
  <c r="C91" i="12" a="1"/>
  <c r="C91" i="12" s="1"/>
  <c r="E252" i="12" a="1"/>
  <c r="E252" i="12" s="1"/>
  <c r="B30" i="12" a="1"/>
  <c r="B30" i="12" s="1"/>
  <c r="C88" i="19"/>
  <c r="O175" i="12"/>
  <c r="C56" i="5"/>
  <c r="C94" i="4"/>
  <c r="C33" i="19"/>
  <c r="O96" i="12"/>
  <c r="B84" i="12" a="1"/>
  <c r="B84" i="12" s="1"/>
  <c r="C63" i="19"/>
  <c r="J152" i="12" a="1"/>
  <c r="J152" i="12" s="1"/>
  <c r="F24" i="12" a="1"/>
  <c r="F24" i="12" s="1"/>
  <c r="O252" i="12"/>
  <c r="E48" i="12" a="1"/>
  <c r="E48" i="12" s="1"/>
  <c r="E23" i="12" a="1"/>
  <c r="E23" i="12" s="1"/>
  <c r="B146" i="12" a="1"/>
  <c r="B146" i="12" s="1"/>
  <c r="C5" i="16"/>
  <c r="F164" i="12" a="1"/>
  <c r="F164" i="12" s="1"/>
  <c r="E138" i="12" a="1"/>
  <c r="E138" i="12" s="1"/>
  <c r="B169" i="12" a="1"/>
  <c r="B169" i="12" s="1"/>
  <c r="J88" i="12" a="1"/>
  <c r="J88" i="12" s="1"/>
  <c r="F151" i="12" a="1"/>
  <c r="F151" i="12" s="1"/>
  <c r="C27" i="17"/>
  <c r="F143" i="12" a="1"/>
  <c r="F143" i="12" s="1"/>
  <c r="O146" i="12"/>
  <c r="D218" i="12" a="1"/>
  <c r="D218" i="12" s="1"/>
  <c r="E119" i="12" a="1"/>
  <c r="E119" i="12" s="1"/>
  <c r="O119" i="12"/>
  <c r="C21" i="17"/>
  <c r="J212" i="12" a="1"/>
  <c r="J212" i="12" s="1"/>
  <c r="C173" i="19"/>
  <c r="E250" i="12" a="1"/>
  <c r="E250" i="12" s="1"/>
  <c r="C207" i="12" a="1"/>
  <c r="C207" i="12" s="1"/>
  <c r="D219" i="12" a="1"/>
  <c r="D219" i="12" s="1"/>
  <c r="C62" i="19"/>
  <c r="I107" i="12" a="1"/>
  <c r="I107" i="12" s="1"/>
  <c r="J98" i="12" a="1"/>
  <c r="J98" i="12" s="1"/>
  <c r="I102" i="12" a="1"/>
  <c r="I102" i="12" s="1"/>
  <c r="C14" i="4"/>
  <c r="E174" i="12" a="1"/>
  <c r="E174" i="12" s="1"/>
  <c r="H32" i="12" a="1"/>
  <c r="H32" i="12" s="1"/>
  <c r="D103" i="9"/>
  <c r="E103" i="9"/>
  <c r="I103" i="9"/>
  <c r="H103" i="9"/>
  <c r="K103" i="9"/>
  <c r="F103" i="9"/>
  <c r="J103" i="9"/>
  <c r="L103" i="9"/>
  <c r="C2" i="9"/>
  <c r="G103" i="9"/>
  <c r="C38" i="5"/>
  <c r="C217" i="12" a="1"/>
  <c r="C217" i="12" s="1"/>
  <c r="F148" i="12" a="1"/>
  <c r="F148" i="12" s="1"/>
  <c r="J45" i="12" a="1"/>
  <c r="J45" i="12" s="1"/>
  <c r="B138" i="12" a="1"/>
  <c r="B138" i="12" s="1"/>
  <c r="D70" i="12" a="1"/>
  <c r="D70" i="12" s="1"/>
  <c r="F247" i="12" a="1"/>
  <c r="F247" i="12" s="1"/>
  <c r="J131" i="12" a="1"/>
  <c r="J131" i="12" s="1"/>
  <c r="J15" i="12" a="1"/>
  <c r="J15" i="12" s="1"/>
  <c r="C135" i="12" a="1"/>
  <c r="C135" i="12" s="1"/>
  <c r="C50" i="19"/>
  <c r="E191" i="12" a="1"/>
  <c r="E191" i="12" s="1"/>
  <c r="F34" i="12" a="1"/>
  <c r="F34" i="12" s="1"/>
  <c r="C16" i="17"/>
  <c r="J237" i="12" a="1"/>
  <c r="J237" i="12" s="1"/>
  <c r="E38" i="12" a="1"/>
  <c r="E38" i="12" s="1"/>
  <c r="H242" i="12" a="1"/>
  <c r="H242" i="12" s="1"/>
  <c r="C19" i="19"/>
  <c r="E35" i="12" a="1"/>
  <c r="E35" i="12" s="1"/>
  <c r="D134" i="12" a="1"/>
  <c r="D134" i="12" s="1"/>
  <c r="H126" i="12" a="1"/>
  <c r="H126" i="12" s="1"/>
  <c r="D144" i="12" a="1"/>
  <c r="D144" i="12" s="1"/>
  <c r="O42" i="12"/>
  <c r="F115" i="12" a="1"/>
  <c r="F115" i="12" s="1"/>
  <c r="D143" i="12" a="1"/>
  <c r="D143" i="12" s="1"/>
  <c r="E200" i="12" a="1"/>
  <c r="E200" i="12" s="1"/>
  <c r="F33" i="12" a="1"/>
  <c r="F33" i="12" s="1"/>
  <c r="C72" i="4"/>
  <c r="J95" i="12" a="1"/>
  <c r="J95" i="12" s="1"/>
  <c r="B227" i="12" a="1"/>
  <c r="B227" i="12" s="1"/>
  <c r="E206" i="12" a="1"/>
  <c r="E206" i="12" s="1"/>
  <c r="C188" i="12" a="1"/>
  <c r="C188" i="12" s="1"/>
  <c r="J213" i="12" a="1"/>
  <c r="J213" i="12" s="1"/>
  <c r="F237" i="12" a="1"/>
  <c r="F237" i="12" s="1"/>
  <c r="J127" i="12" a="1"/>
  <c r="J127" i="12" s="1"/>
  <c r="C20" i="19"/>
  <c r="E108" i="12" a="1"/>
  <c r="E108" i="12" s="1"/>
  <c r="C31" i="2"/>
  <c r="D15" i="12" a="1"/>
  <c r="D15" i="12" s="1"/>
  <c r="C23" i="17"/>
  <c r="J39" i="12" a="1"/>
  <c r="J39" i="12" s="1"/>
  <c r="F39" i="12" a="1"/>
  <c r="F39" i="12" s="1"/>
  <c r="F227" i="12" a="1"/>
  <c r="F227" i="12" s="1"/>
  <c r="D212" i="12" a="1"/>
  <c r="D212" i="12" s="1"/>
  <c r="H27" i="12" a="1"/>
  <c r="H27" i="12" s="1"/>
  <c r="I239" i="12" a="1"/>
  <c r="I239" i="12" s="1"/>
  <c r="C152" i="12" a="1"/>
  <c r="C152" i="12" s="1"/>
  <c r="C3" i="2"/>
  <c r="D80" i="12" a="1"/>
  <c r="D80" i="12" s="1"/>
  <c r="O239" i="12"/>
  <c r="C179" i="19"/>
  <c r="E47" i="12" a="1"/>
  <c r="E47" i="12" s="1"/>
  <c r="D25" i="12" a="1"/>
  <c r="D25" i="12" s="1"/>
  <c r="C42" i="4"/>
  <c r="D52" i="12" a="1"/>
  <c r="D52" i="12" s="1"/>
  <c r="J226" i="12" a="1"/>
  <c r="J226" i="12" s="1"/>
  <c r="J59" i="12" a="1"/>
  <c r="J59" i="12" s="1"/>
  <c r="I92" i="12" a="1"/>
  <c r="I92" i="12" s="1"/>
  <c r="O4" i="12"/>
  <c r="C174" i="19"/>
  <c r="I79" i="12" a="1"/>
  <c r="I79" i="12" s="1"/>
  <c r="D139" i="12" a="1"/>
  <c r="D139" i="12" s="1"/>
  <c r="C182" i="12" a="1"/>
  <c r="C182" i="12" s="1"/>
  <c r="C57" i="9"/>
  <c r="D82" i="12" a="1"/>
  <c r="D82" i="12" s="1"/>
  <c r="I167" i="12" a="1"/>
  <c r="I167" i="12" s="1"/>
  <c r="H99" i="12" a="1"/>
  <c r="H99" i="12" s="1"/>
  <c r="J86" i="12" a="1"/>
  <c r="J86" i="12" s="1"/>
  <c r="D5" i="12" a="1"/>
  <c r="D5" i="12" s="1"/>
  <c r="C118" i="19"/>
  <c r="I165" i="12" a="1"/>
  <c r="I165" i="12" s="1"/>
  <c r="J72" i="12" a="1"/>
  <c r="J72" i="12" s="1"/>
  <c r="I212" i="12" a="1"/>
  <c r="I212" i="12" s="1"/>
  <c r="C234" i="12" a="1"/>
  <c r="C234" i="12" s="1"/>
  <c r="B212" i="12" a="1"/>
  <c r="B212" i="12" s="1"/>
  <c r="C229" i="19"/>
  <c r="C55" i="9"/>
  <c r="B80" i="12" a="1"/>
  <c r="B80" i="12" s="1"/>
  <c r="C3" i="19"/>
  <c r="C223" i="12" a="1"/>
  <c r="C223" i="12" s="1"/>
  <c r="J209" i="12" a="1"/>
  <c r="J209" i="12" s="1"/>
  <c r="O79" i="12"/>
  <c r="B69" i="12" a="1"/>
  <c r="B69" i="12" s="1"/>
  <c r="C163" i="12" a="1"/>
  <c r="C163" i="12" s="1"/>
  <c r="C24" i="9"/>
  <c r="C103" i="19"/>
  <c r="C43" i="19"/>
  <c r="C11" i="1"/>
  <c r="O34" i="12"/>
  <c r="C21" i="4"/>
  <c r="E199" i="12" a="1"/>
  <c r="E199" i="12" s="1"/>
  <c r="C189" i="19"/>
  <c r="J20" i="12" a="1"/>
  <c r="J20" i="12" s="1"/>
  <c r="F149" i="12" a="1"/>
  <c r="F149" i="12" s="1"/>
  <c r="B147" i="12" a="1"/>
  <c r="B147" i="12" s="1"/>
  <c r="F225" i="12" a="1"/>
  <c r="F225" i="12" s="1"/>
  <c r="E194" i="12" a="1"/>
  <c r="E194" i="12" s="1"/>
  <c r="C149" i="19"/>
  <c r="D59" i="12" a="1"/>
  <c r="D59" i="12" s="1"/>
  <c r="C79" i="5"/>
  <c r="B20" i="12" a="1"/>
  <c r="B20" i="12" s="1"/>
  <c r="B40" i="12" a="1"/>
  <c r="B40" i="12" s="1"/>
  <c r="G245" i="12" a="1"/>
  <c r="G245" i="12" s="1"/>
  <c r="H48" i="12" a="1"/>
  <c r="H48" i="12" s="1"/>
  <c r="B119" i="12" a="1"/>
  <c r="B119" i="12" s="1"/>
  <c r="C171" i="19"/>
  <c r="C67" i="9"/>
  <c r="D125" i="12" a="1"/>
  <c r="D125" i="12" s="1"/>
  <c r="C155" i="19"/>
  <c r="E177" i="12" a="1"/>
  <c r="E177" i="12" s="1"/>
  <c r="O111" i="12"/>
  <c r="B55" i="12" a="1"/>
  <c r="B55" i="12" s="1"/>
  <c r="I215" i="12" a="1"/>
  <c r="I215" i="12" s="1"/>
  <c r="B22" i="12" a="1"/>
  <c r="B22" i="12" s="1"/>
  <c r="E76" i="12" a="1"/>
  <c r="E76" i="12" s="1"/>
  <c r="I89" i="12" a="1"/>
  <c r="I89" i="12" s="1"/>
  <c r="C92" i="9"/>
  <c r="F250" i="12" a="1"/>
  <c r="F250" i="12" s="1"/>
  <c r="D142" i="12" a="1"/>
  <c r="D142" i="12" s="1"/>
  <c r="I213" i="12" a="1"/>
  <c r="I213" i="12" s="1"/>
  <c r="J70" i="12" a="1"/>
  <c r="J70" i="12" s="1"/>
  <c r="C40" i="19"/>
  <c r="C12" i="16"/>
  <c r="H254" i="12" a="1"/>
  <c r="H254" i="12" s="1"/>
  <c r="C178" i="19"/>
  <c r="O197" i="12"/>
  <c r="O77" i="12"/>
  <c r="C86" i="5"/>
  <c r="C66" i="19"/>
  <c r="C23" i="5"/>
  <c r="J65" i="12" a="1"/>
  <c r="J65" i="12" s="1"/>
  <c r="C107" i="19"/>
  <c r="C23" i="19"/>
  <c r="C13" i="16"/>
  <c r="J193" i="12" a="1"/>
  <c r="J193" i="12" s="1"/>
  <c r="C187" i="19"/>
  <c r="C135" i="19"/>
  <c r="F175" i="12" a="1"/>
  <c r="F175" i="12" s="1"/>
  <c r="G41" i="12" a="1"/>
  <c r="G41" i="12" s="1"/>
  <c r="E53" i="12" a="1"/>
  <c r="E53" i="12" s="1"/>
  <c r="J114" i="12" a="1"/>
  <c r="J114" i="12" s="1"/>
  <c r="C218" i="12" a="1"/>
  <c r="C218" i="12" s="1"/>
  <c r="G246" i="12" a="1"/>
  <c r="G246" i="12" s="1"/>
  <c r="F138" i="12" a="1"/>
  <c r="F138" i="12" s="1"/>
  <c r="C47" i="19"/>
  <c r="H204" i="12" a="1"/>
  <c r="H204" i="12" s="1"/>
  <c r="I152" i="12" a="1"/>
  <c r="I152" i="12" s="1"/>
  <c r="C59" i="9"/>
  <c r="C9" i="9"/>
  <c r="B125" i="12" a="1"/>
  <c r="B125" i="12" s="1"/>
  <c r="D47" i="12" a="1"/>
  <c r="D47" i="12" s="1"/>
  <c r="C141" i="4"/>
  <c r="J203" i="12" a="1"/>
  <c r="J203" i="12" s="1"/>
  <c r="C111" i="19"/>
  <c r="J51" i="12" a="1"/>
  <c r="J51" i="12" s="1"/>
  <c r="J169" i="12" a="1"/>
  <c r="J169" i="12" s="1"/>
  <c r="J134" i="12" a="1"/>
  <c r="J134" i="12" s="1"/>
  <c r="C109" i="12" a="1"/>
  <c r="C109" i="12" s="1"/>
  <c r="B101" i="12" a="1"/>
  <c r="B101" i="12" s="1"/>
  <c r="B94" i="12" a="1"/>
  <c r="B94" i="12" s="1"/>
  <c r="C80" i="5"/>
  <c r="G227" i="12" a="1"/>
  <c r="G227" i="12" s="1"/>
  <c r="C41" i="19"/>
  <c r="L7" i="12" a="1"/>
  <c r="L7" i="12" s="1"/>
  <c r="E131" i="12" a="1"/>
  <c r="E131" i="12" s="1"/>
  <c r="F85" i="12" a="1"/>
  <c r="F85" i="12" s="1"/>
  <c r="B83" i="12" a="1"/>
  <c r="B83" i="12" s="1"/>
  <c r="C13" i="18"/>
  <c r="C23" i="4"/>
  <c r="F188" i="12" a="1"/>
  <c r="F188" i="12" s="1"/>
  <c r="C212" i="19"/>
  <c r="E212" i="12" a="1"/>
  <c r="E212" i="12" s="1"/>
  <c r="C3" i="17"/>
  <c r="B96" i="12" a="1"/>
  <c r="B96" i="12" s="1"/>
  <c r="C71" i="9"/>
  <c r="I218" i="12" a="1"/>
  <c r="I218" i="12" s="1"/>
  <c r="G211" i="12" a="1"/>
  <c r="G211" i="12" s="1"/>
  <c r="C5" i="17"/>
  <c r="O59" i="12"/>
  <c r="C7" i="3"/>
  <c r="C226" i="19"/>
  <c r="G141" i="12" a="1"/>
  <c r="G141" i="12" s="1"/>
  <c r="G226" i="12" a="1"/>
  <c r="G226" i="12" s="1"/>
  <c r="C15" i="18"/>
  <c r="I196" i="12" a="1"/>
  <c r="I196" i="12" s="1"/>
  <c r="L45" i="12" a="1"/>
  <c r="L45" i="12" s="1"/>
  <c r="C91" i="4"/>
  <c r="C83" i="9"/>
  <c r="E109" i="12" a="1"/>
  <c r="E109" i="12" s="1"/>
  <c r="C67" i="4"/>
  <c r="J26" i="12" a="1"/>
  <c r="J26" i="12" s="1"/>
  <c r="B207" i="12" a="1"/>
  <c r="B207" i="12" s="1"/>
  <c r="J251" i="12" a="1"/>
  <c r="J251" i="12" s="1"/>
  <c r="J111" i="12" a="1"/>
  <c r="J111" i="12" s="1"/>
  <c r="J23" i="12" a="1"/>
  <c r="J23" i="12" s="1"/>
  <c r="C2" i="17"/>
  <c r="C181" i="19"/>
  <c r="E217" i="12" a="1"/>
  <c r="E217" i="12" s="1"/>
  <c r="H140" i="12" a="1"/>
  <c r="H140" i="12" s="1"/>
  <c r="C242" i="12" a="1"/>
  <c r="C242" i="12" s="1"/>
  <c r="I216" i="12" a="1"/>
  <c r="I216" i="12" s="1"/>
  <c r="E15" i="12" a="1"/>
  <c r="E15" i="12" s="1"/>
  <c r="C80" i="4"/>
  <c r="C128" i="12" a="1"/>
  <c r="C128" i="12" s="1"/>
  <c r="C174" i="12" a="1"/>
  <c r="C174" i="12" s="1"/>
  <c r="G198" i="12" a="1"/>
  <c r="G198" i="12" s="1"/>
  <c r="E10" i="12" a="1"/>
  <c r="E10" i="12" s="1"/>
  <c r="C126" i="19"/>
  <c r="C5" i="12" a="1"/>
  <c r="C5" i="12" s="1"/>
  <c r="B159" i="12" a="1"/>
  <c r="B159" i="12" s="1"/>
  <c r="C183" i="19"/>
  <c r="D221" i="12" a="1"/>
  <c r="D221" i="12" s="1"/>
  <c r="C162" i="12" a="1"/>
  <c r="C162" i="12" s="1"/>
  <c r="G78" i="12" a="1"/>
  <c r="G78" i="12" s="1"/>
  <c r="F215" i="12" a="1"/>
  <c r="F215" i="12" s="1"/>
  <c r="F251" i="12" a="1"/>
  <c r="F251" i="12" s="1"/>
  <c r="C84" i="19"/>
  <c r="H219" i="12" a="1"/>
  <c r="H219" i="12" s="1"/>
  <c r="C21" i="2"/>
  <c r="H216" i="12" a="1"/>
  <c r="H216" i="12" s="1"/>
  <c r="C26" i="2"/>
  <c r="C37" i="19"/>
  <c r="J55" i="12" a="1"/>
  <c r="J55" i="12" s="1"/>
  <c r="C200" i="19"/>
  <c r="O248" i="12"/>
  <c r="E87" i="12" a="1"/>
  <c r="E87" i="12" s="1"/>
  <c r="H56" i="12" a="1"/>
  <c r="H56" i="12" s="1"/>
  <c r="E80" i="12" a="1"/>
  <c r="E80" i="12" s="1"/>
  <c r="C113" i="19"/>
  <c r="J216" i="12" a="1"/>
  <c r="J216" i="12" s="1"/>
  <c r="J184" i="12" a="1"/>
  <c r="J184" i="12" s="1"/>
  <c r="D93" i="12" a="1"/>
  <c r="D93" i="12" s="1"/>
  <c r="F119" i="12" a="1"/>
  <c r="F119" i="12" s="1"/>
  <c r="O207" i="12"/>
  <c r="O149" i="12"/>
  <c r="C122" i="4"/>
  <c r="E86" i="12" a="1"/>
  <c r="E86" i="12" s="1"/>
  <c r="C40" i="5"/>
  <c r="F182" i="12" a="1"/>
  <c r="F182" i="12" s="1"/>
  <c r="C10" i="18"/>
  <c r="E26" i="12" a="1"/>
  <c r="E26" i="12" s="1"/>
  <c r="C9" i="19"/>
  <c r="J246" i="12" a="1"/>
  <c r="J246" i="12" s="1"/>
  <c r="C89" i="19"/>
  <c r="D45" i="12" a="1"/>
  <c r="D45" i="12" s="1"/>
  <c r="I186" i="12" a="1"/>
  <c r="I186" i="12" s="1"/>
  <c r="E153" i="12" a="1"/>
  <c r="E153" i="12" s="1"/>
  <c r="O194" i="12"/>
  <c r="J79" i="12" a="1"/>
  <c r="J79" i="12" s="1"/>
  <c r="F72" i="12" a="1"/>
  <c r="F72" i="12" s="1"/>
  <c r="E128" i="12" a="1"/>
  <c r="E128" i="12" s="1"/>
  <c r="O122" i="12"/>
  <c r="C21" i="19"/>
  <c r="C55" i="12" a="1"/>
  <c r="C55" i="12" s="1"/>
  <c r="C78" i="19"/>
  <c r="C158" i="12" a="1"/>
  <c r="C158" i="12" s="1"/>
  <c r="J83" i="12" a="1"/>
  <c r="J83" i="12" s="1"/>
  <c r="C109" i="4"/>
  <c r="I135" i="12" a="1"/>
  <c r="I135" i="12" s="1"/>
  <c r="O55" i="12"/>
  <c r="O130" i="12"/>
  <c r="C245" i="12" a="1"/>
  <c r="C245" i="12" s="1"/>
  <c r="C185" i="12" a="1"/>
  <c r="C185" i="12" s="1"/>
  <c r="O52" i="12"/>
  <c r="J242" i="12" a="1"/>
  <c r="J242" i="12" s="1"/>
  <c r="C8" i="2"/>
  <c r="H181" i="12" a="1"/>
  <c r="H181" i="12" s="1"/>
  <c r="I169" i="12" a="1"/>
  <c r="I169" i="12" s="1"/>
  <c r="C102" i="12" a="1"/>
  <c r="C102" i="12" s="1"/>
  <c r="F173" i="12" a="1"/>
  <c r="F173" i="12" s="1"/>
  <c r="C123" i="4"/>
  <c r="J220" i="12" a="1"/>
  <c r="J220" i="12" s="1"/>
  <c r="C246" i="12" a="1"/>
  <c r="C246" i="12" s="1"/>
  <c r="C81" i="4"/>
  <c r="H39" i="12" a="1"/>
  <c r="H39" i="12" s="1"/>
  <c r="C171" i="12" a="1"/>
  <c r="C171" i="12" s="1"/>
  <c r="C230" i="19"/>
  <c r="E221" i="12" a="1"/>
  <c r="E221" i="12" s="1"/>
  <c r="H226" i="12" a="1"/>
  <c r="H226" i="12" s="1"/>
  <c r="O51" i="12"/>
  <c r="J161" i="12" a="1"/>
  <c r="J161" i="12" s="1"/>
  <c r="F38" i="12" a="1"/>
  <c r="F38" i="12" s="1"/>
  <c r="C132" i="19"/>
  <c r="C83" i="12" a="1"/>
  <c r="C83" i="12" s="1"/>
  <c r="I158" i="12" a="1"/>
  <c r="I158" i="12" s="1"/>
  <c r="D226" i="12" a="1"/>
  <c r="D226" i="12" s="1"/>
  <c r="C59" i="5"/>
  <c r="O217" i="12"/>
  <c r="J129" i="12" a="1"/>
  <c r="J129" i="12" s="1"/>
  <c r="C48" i="19"/>
  <c r="F160" i="12" a="1"/>
  <c r="F160" i="12" s="1"/>
  <c r="E162" i="12" a="1"/>
  <c r="E162" i="12" s="1"/>
  <c r="E95" i="12" a="1"/>
  <c r="E95" i="12" s="1"/>
  <c r="E29" i="12" a="1"/>
  <c r="E29" i="12" s="1"/>
  <c r="C12" i="12" a="1"/>
  <c r="C12" i="12" s="1"/>
  <c r="J89" i="12" a="1"/>
  <c r="J89" i="12" s="1"/>
  <c r="F63" i="12" a="1"/>
  <c r="F63" i="12" s="1"/>
  <c r="E190" i="12" a="1"/>
  <c r="E190" i="12" s="1"/>
  <c r="C19" i="18"/>
  <c r="C108" i="4"/>
  <c r="C17" i="4"/>
  <c r="F128" i="12" a="1"/>
  <c r="F128" i="12" s="1"/>
  <c r="F25" i="12" a="1"/>
  <c r="F25" i="12" s="1"/>
  <c r="F174" i="12" a="1"/>
  <c r="F174" i="12" s="1"/>
  <c r="C167" i="19"/>
  <c r="D244" i="12" a="1"/>
  <c r="D244" i="12" s="1"/>
  <c r="E84" i="12" a="1"/>
  <c r="E84" i="12" s="1"/>
  <c r="B74" i="12" a="1"/>
  <c r="B74" i="12" s="1"/>
  <c r="C175" i="12" a="1"/>
  <c r="C175" i="12" s="1"/>
  <c r="I13" i="12" a="1"/>
  <c r="I13" i="12" s="1"/>
  <c r="F192" i="12" a="1"/>
  <c r="F192" i="12" s="1"/>
  <c r="C144" i="12" a="1"/>
  <c r="C144" i="12" s="1"/>
  <c r="O93" i="12"/>
  <c r="E43" i="12" a="1"/>
  <c r="E43" i="12" s="1"/>
  <c r="C142" i="19"/>
  <c r="C36" i="9"/>
  <c r="H176" i="12" a="1"/>
  <c r="H176" i="12" s="1"/>
  <c r="B52" i="12" a="1"/>
  <c r="B52" i="12" s="1"/>
  <c r="G248" i="12" a="1"/>
  <c r="G248" i="12" s="1"/>
  <c r="D124" i="12" a="1"/>
  <c r="D124" i="12" s="1"/>
  <c r="D55" i="12" a="1"/>
  <c r="D55" i="12" s="1"/>
  <c r="J52" i="12" a="1"/>
  <c r="J52" i="12" s="1"/>
  <c r="J135" i="12" a="1"/>
  <c r="J135" i="12" s="1"/>
  <c r="C186" i="19"/>
  <c r="L14" i="12" a="1"/>
  <c r="L14" i="12" s="1"/>
  <c r="E8" i="12" a="1"/>
  <c r="E8" i="12" s="1"/>
  <c r="H241" i="12" a="1"/>
  <c r="H241" i="12" s="1"/>
  <c r="G214" i="12" a="1"/>
  <c r="G214" i="12" s="1"/>
  <c r="J185" i="12" a="1"/>
  <c r="J185" i="12" s="1"/>
  <c r="F111" i="12" a="1"/>
  <c r="F111" i="12" s="1"/>
  <c r="D252" i="12" a="1"/>
  <c r="D252" i="12" s="1"/>
  <c r="J142" i="12" a="1"/>
  <c r="J142" i="12" s="1"/>
  <c r="F74" i="12" a="1"/>
  <c r="F74" i="12" s="1"/>
  <c r="J181" i="12" a="1"/>
  <c r="J181" i="12" s="1"/>
  <c r="F8" i="12" a="1"/>
  <c r="F8" i="12" s="1"/>
  <c r="O102" i="12"/>
  <c r="E193" i="12" a="1"/>
  <c r="E193" i="12" s="1"/>
  <c r="H97" i="12" a="1"/>
  <c r="H97" i="12" s="1"/>
  <c r="E16" i="12" a="1"/>
  <c r="E16" i="12" s="1"/>
  <c r="E63" i="12" a="1"/>
  <c r="E63" i="12" s="1"/>
  <c r="J218" i="12" a="1"/>
  <c r="J218" i="12" s="1"/>
  <c r="F19" i="12" a="1"/>
  <c r="F19" i="12" s="1"/>
  <c r="H116" i="12" a="1"/>
  <c r="H116" i="12" s="1"/>
  <c r="C74" i="5"/>
  <c r="C36" i="19"/>
  <c r="C185" i="19"/>
  <c r="C101" i="19"/>
  <c r="E204" i="12" a="1"/>
  <c r="E204" i="12" s="1"/>
  <c r="H110" i="12" a="1"/>
  <c r="H110" i="12" s="1"/>
  <c r="O107" i="12"/>
  <c r="E89" i="12" a="1"/>
  <c r="E89" i="12" s="1"/>
  <c r="C223" i="19"/>
  <c r="O246" i="12"/>
  <c r="E21" i="12" a="1"/>
  <c r="E21" i="12" s="1"/>
  <c r="I207" i="12" a="1"/>
  <c r="I207" i="12" s="1"/>
  <c r="F123" i="12" a="1"/>
  <c r="F123" i="12" s="1"/>
  <c r="C4" i="18"/>
  <c r="B17" i="12" a="1"/>
  <c r="B17" i="12" s="1"/>
  <c r="F210" i="12" a="1"/>
  <c r="F210" i="12" s="1"/>
  <c r="O156" i="12"/>
  <c r="O132" i="12"/>
  <c r="C119" i="4"/>
  <c r="C45" i="12" a="1"/>
  <c r="C45" i="12" s="1"/>
  <c r="C209" i="19"/>
  <c r="C178" i="12" a="1"/>
  <c r="C178" i="12" s="1"/>
  <c r="E209" i="12" a="1"/>
  <c r="E209" i="12" s="1"/>
  <c r="C19" i="16"/>
  <c r="J147" i="12" a="1"/>
  <c r="J147" i="12" s="1"/>
  <c r="D161" i="12" a="1"/>
  <c r="D161" i="12" s="1"/>
  <c r="D202" i="12" a="1"/>
  <c r="D202" i="12" s="1"/>
  <c r="E72" i="12" a="1"/>
  <c r="E72" i="12" s="1"/>
  <c r="B201" i="12" a="1"/>
  <c r="B201" i="12" s="1"/>
  <c r="H183" i="12" a="1"/>
  <c r="H183" i="12" s="1"/>
  <c r="C72" i="5"/>
  <c r="B111" i="12" a="1"/>
  <c r="B111" i="12" s="1"/>
  <c r="D147" i="12" a="1"/>
  <c r="D147" i="12" s="1"/>
  <c r="J17" i="12" a="1"/>
  <c r="J17" i="12" s="1"/>
  <c r="G225" i="12" a="1"/>
  <c r="G225" i="12" s="1"/>
  <c r="H120" i="12" a="1"/>
  <c r="H120" i="12" s="1"/>
  <c r="C6" i="17"/>
  <c r="D235" i="12" a="1"/>
  <c r="D235" i="12" s="1"/>
  <c r="C25" i="17"/>
  <c r="E58" i="12" a="1"/>
  <c r="E58" i="12" s="1"/>
  <c r="C51" i="19"/>
  <c r="C118" i="12" a="1"/>
  <c r="C118" i="12" s="1"/>
  <c r="H3" i="12" a="1"/>
  <c r="H3" i="12" s="1"/>
  <c r="AF259" i="12"/>
  <c r="I221" i="12" a="1"/>
  <c r="I221" i="12" s="1"/>
  <c r="C21" i="16"/>
  <c r="I120" i="12" a="1"/>
  <c r="I120" i="12" s="1"/>
  <c r="I132" i="12" a="1"/>
  <c r="I132" i="12" s="1"/>
  <c r="H118" i="12" a="1"/>
  <c r="H118" i="12" s="1"/>
  <c r="C130" i="19"/>
  <c r="F154" i="12" a="1"/>
  <c r="F154" i="12" s="1"/>
  <c r="B221" i="12" a="1"/>
  <c r="B221" i="12" s="1"/>
  <c r="E5" i="12" a="1"/>
  <c r="E5" i="12" s="1"/>
  <c r="E118" i="12" a="1"/>
  <c r="E118" i="12" s="1"/>
  <c r="F238" i="12" a="1"/>
  <c r="F238" i="12" s="1"/>
  <c r="C211" i="19"/>
  <c r="E99" i="12" a="1"/>
  <c r="E99" i="12" s="1"/>
  <c r="C133" i="4"/>
  <c r="C18" i="2"/>
  <c r="C227" i="19"/>
  <c r="C92" i="5"/>
  <c r="C136" i="19"/>
  <c r="F104" i="12" a="1"/>
  <c r="F104" i="12" s="1"/>
  <c r="D114" i="12" a="1"/>
  <c r="D114" i="12" s="1"/>
  <c r="I5" i="12" a="1"/>
  <c r="I5" i="12" s="1"/>
  <c r="J155" i="12" a="1"/>
  <c r="J155" i="12" s="1"/>
  <c r="C48" i="16"/>
  <c r="J178" i="12" a="1"/>
  <c r="J178" i="12" s="1"/>
  <c r="C45" i="19"/>
  <c r="J110" i="12" a="1"/>
  <c r="J110" i="12" s="1"/>
  <c r="C74" i="9"/>
  <c r="C91" i="19"/>
  <c r="F193" i="12" a="1"/>
  <c r="F193" i="12" s="1"/>
  <c r="E11" i="12" a="1"/>
  <c r="E11" i="12" s="1"/>
  <c r="B4" i="12" a="1"/>
  <c r="B4" i="12" s="1"/>
  <c r="C148" i="12" a="1"/>
  <c r="C148" i="12" s="1"/>
  <c r="E254" i="12" a="1"/>
  <c r="E254" i="12" s="1"/>
  <c r="C19" i="9"/>
  <c r="F153" i="12" a="1"/>
  <c r="F153" i="12" s="1"/>
  <c r="I146" i="12" a="1"/>
  <c r="I146" i="12" s="1"/>
  <c r="G122" i="12" a="1"/>
  <c r="G122" i="12" s="1"/>
  <c r="C30" i="5"/>
  <c r="J176" i="12" a="1"/>
  <c r="J176" i="12" s="1"/>
  <c r="E208" i="12" a="1"/>
  <c r="E208" i="12" s="1"/>
  <c r="E195" i="12" a="1"/>
  <c r="E195" i="12" s="1"/>
  <c r="J235" i="12" a="1"/>
  <c r="J235" i="12" s="1"/>
  <c r="C104" i="12" a="1"/>
  <c r="C104" i="12" s="1"/>
  <c r="D184" i="12" a="1"/>
  <c r="D184" i="12" s="1"/>
  <c r="I144" i="12" a="1"/>
  <c r="I144" i="12" s="1"/>
  <c r="E197" i="12" a="1"/>
  <c r="E197" i="12" s="1"/>
  <c r="C7" i="17"/>
  <c r="C44" i="5"/>
  <c r="C88" i="4"/>
  <c r="F17" i="12" a="1"/>
  <c r="F17" i="12" s="1"/>
  <c r="J4" i="12" a="1"/>
  <c r="J4" i="12" s="1"/>
  <c r="E117" i="12" a="1"/>
  <c r="E117" i="12" s="1"/>
  <c r="C117" i="19"/>
  <c r="C92" i="12" a="1"/>
  <c r="C92" i="12" s="1"/>
  <c r="F132" i="12" a="1"/>
  <c r="F132" i="12" s="1"/>
  <c r="J31" i="12" a="1"/>
  <c r="J31" i="12" s="1"/>
  <c r="F113" i="12" a="1"/>
  <c r="F113" i="12" s="1"/>
  <c r="H206" i="12" a="1"/>
  <c r="H206" i="12" s="1"/>
  <c r="O61" i="12"/>
  <c r="C65" i="4"/>
  <c r="F122" i="12" a="1"/>
  <c r="F122" i="12" s="1"/>
  <c r="C131" i="19"/>
  <c r="E202" i="12" a="1"/>
  <c r="E202" i="12" s="1"/>
  <c r="J43" i="12" a="1"/>
  <c r="J43" i="12" s="1"/>
  <c r="O37" i="12"/>
  <c r="I124" i="12" a="1"/>
  <c r="I124" i="12" s="1"/>
  <c r="C41" i="5"/>
  <c r="O63" i="12"/>
  <c r="D118" i="12" a="1"/>
  <c r="D118" i="12" s="1"/>
  <c r="H80" i="12" a="1"/>
  <c r="H80" i="12" s="1"/>
  <c r="F170" i="12" a="1"/>
  <c r="F170" i="12" s="1"/>
  <c r="F121" i="12" a="1"/>
  <c r="F121" i="12" s="1"/>
  <c r="D76" i="12" a="1"/>
  <c r="D76" i="12" s="1"/>
  <c r="C220" i="19"/>
  <c r="F254" i="12" a="1"/>
  <c r="F254" i="12" s="1"/>
  <c r="J57" i="12" a="1"/>
  <c r="J57" i="12" s="1"/>
  <c r="E111" i="12" a="1"/>
  <c r="E111" i="12" s="1"/>
  <c r="F224" i="12" a="1"/>
  <c r="F224" i="12" s="1"/>
  <c r="J13" i="12" a="1"/>
  <c r="J13" i="12" s="1"/>
  <c r="C8" i="4"/>
  <c r="J117" i="12" a="1"/>
  <c r="J117" i="12" s="1"/>
  <c r="F198" i="12" a="1"/>
  <c r="F198" i="12" s="1"/>
  <c r="O230" i="12"/>
  <c r="O227" i="12"/>
  <c r="D65" i="12" a="1"/>
  <c r="D65" i="12" s="1"/>
  <c r="C19" i="17"/>
  <c r="F209" i="12" a="1"/>
  <c r="F209" i="12" s="1"/>
  <c r="C193" i="12" a="1"/>
  <c r="C193" i="12" s="1"/>
  <c r="J85" i="12" a="1"/>
  <c r="J85" i="12" s="1"/>
  <c r="G123" i="12" a="1"/>
  <c r="G123" i="12" s="1"/>
  <c r="J140" i="12" a="1"/>
  <c r="J140" i="12" s="1"/>
  <c r="C155" i="12" a="1"/>
  <c r="C155" i="12" s="1"/>
  <c r="C14" i="5"/>
  <c r="I126" i="12" a="1"/>
  <c r="I126" i="12" s="1"/>
  <c r="E24" i="12" a="1"/>
  <c r="E24" i="12" s="1"/>
  <c r="D146" i="12" a="1"/>
  <c r="D146" i="12" s="1"/>
  <c r="J148" i="12" a="1"/>
  <c r="J148" i="12" s="1"/>
  <c r="F255" i="12" a="1"/>
  <c r="F255" i="12" s="1"/>
  <c r="C39" i="4"/>
  <c r="C81" i="9"/>
  <c r="F27" i="12" a="1"/>
  <c r="F27" i="12" s="1"/>
  <c r="C106" i="12" a="1"/>
  <c r="C106" i="12" s="1"/>
  <c r="C153" i="12" a="1"/>
  <c r="C153" i="12" s="1"/>
  <c r="C16" i="9"/>
  <c r="C9" i="3"/>
  <c r="J108" i="12" a="1"/>
  <c r="J108" i="12" s="1"/>
  <c r="C153" i="19"/>
  <c r="C215" i="19"/>
  <c r="AH259" i="12"/>
  <c r="J3" i="12" a="1"/>
  <c r="J3" i="12" s="1"/>
  <c r="O201" i="12"/>
  <c r="C201" i="19"/>
  <c r="C163" i="19"/>
  <c r="C13" i="1"/>
  <c r="C9" i="5"/>
  <c r="C17" i="19"/>
  <c r="D135" i="12" a="1"/>
  <c r="D135" i="12" s="1"/>
  <c r="F18" i="12" a="1"/>
  <c r="F18" i="12" s="1"/>
  <c r="F183" i="12" a="1"/>
  <c r="F183" i="12" s="1"/>
  <c r="C49" i="9"/>
  <c r="E225" i="12" a="1"/>
  <c r="E225" i="12" s="1"/>
  <c r="J61" i="12" a="1"/>
  <c r="J61" i="12" s="1"/>
  <c r="D169" i="12" a="1"/>
  <c r="D169" i="12" s="1"/>
  <c r="E73" i="12" a="1"/>
  <c r="E73" i="12" s="1"/>
  <c r="J63" i="12" a="1"/>
  <c r="J63" i="12" s="1"/>
  <c r="D98" i="12" a="1"/>
  <c r="D98" i="12" s="1"/>
  <c r="E181" i="12" a="1"/>
  <c r="E181" i="12" s="1"/>
  <c r="C51" i="5"/>
  <c r="I64" i="12" a="1"/>
  <c r="I64" i="12" s="1"/>
  <c r="E37" i="12" a="1"/>
  <c r="E37" i="12" s="1"/>
  <c r="J219" i="12" a="1"/>
  <c r="J219" i="12" s="1"/>
  <c r="C11" i="3"/>
  <c r="C74" i="12" a="1"/>
  <c r="C74" i="12" s="1"/>
  <c r="C33" i="16"/>
  <c r="H66" i="12" a="1"/>
  <c r="H66" i="12" s="1"/>
  <c r="F159" i="12" a="1"/>
  <c r="F159" i="12" s="1"/>
  <c r="E59" i="12" a="1"/>
  <c r="E59" i="12" s="1"/>
  <c r="F219" i="12" a="1"/>
  <c r="F219" i="12" s="1"/>
  <c r="C147" i="12" a="1"/>
  <c r="C147" i="12" s="1"/>
  <c r="D37" i="12" a="1"/>
  <c r="D37" i="12" s="1"/>
  <c r="AJ259" i="12"/>
  <c r="C239" i="12" a="1"/>
  <c r="C239" i="12" s="1"/>
  <c r="C14" i="18"/>
  <c r="C159" i="19"/>
  <c r="C113" i="4"/>
  <c r="F11" i="12" a="1"/>
  <c r="F11" i="12" s="1"/>
  <c r="F76" i="12" a="1"/>
  <c r="F76" i="12" s="1"/>
  <c r="J120" i="12" a="1"/>
  <c r="J120" i="12" s="1"/>
  <c r="E85" i="12" a="1"/>
  <c r="E85" i="12" s="1"/>
  <c r="C18" i="19"/>
  <c r="I17" i="12" a="1"/>
  <c r="I17" i="12" s="1"/>
  <c r="J207" i="12" a="1"/>
  <c r="J207" i="12" s="1"/>
  <c r="J76" i="12" a="1"/>
  <c r="J76" i="12" s="1"/>
  <c r="E147" i="12" a="1"/>
  <c r="E147" i="12" s="1"/>
  <c r="E185" i="12" a="1"/>
  <c r="E185" i="12" s="1"/>
  <c r="C79" i="19"/>
  <c r="E146" i="12" a="1"/>
  <c r="E146" i="12" s="1"/>
  <c r="C12" i="19"/>
  <c r="I84" i="12" a="1"/>
  <c r="I84" i="12" s="1"/>
  <c r="E17" i="12" a="1"/>
  <c r="E17" i="12" s="1"/>
  <c r="E3" i="12" a="1"/>
  <c r="E3" i="12" s="1"/>
  <c r="AC259" i="12"/>
  <c r="F96" i="12" a="1"/>
  <c r="F96" i="12" s="1"/>
  <c r="F12" i="12" a="1"/>
  <c r="F12" i="12" s="1"/>
  <c r="L10" i="12" a="1"/>
  <c r="L10" i="12" s="1"/>
  <c r="J160" i="12" a="1"/>
  <c r="J160" i="12" s="1"/>
  <c r="B187" i="12" a="1"/>
  <c r="B187" i="12" s="1"/>
  <c r="C64" i="4"/>
  <c r="E175" i="12" a="1"/>
  <c r="E175" i="12" s="1"/>
  <c r="C119" i="12" a="1"/>
  <c r="C119" i="12" s="1"/>
  <c r="C131" i="12" a="1"/>
  <c r="C131" i="12" s="1"/>
  <c r="F180" i="12" a="1"/>
  <c r="F180" i="12" s="1"/>
  <c r="J62" i="12" a="1"/>
  <c r="J62" i="12" s="1"/>
  <c r="C44" i="16"/>
  <c r="C160" i="19"/>
  <c r="C11" i="19"/>
  <c r="E248" i="12" a="1"/>
  <c r="E248" i="12" s="1"/>
  <c r="E55" i="12" a="1"/>
  <c r="E55" i="12" s="1"/>
  <c r="D177" i="12" a="1"/>
  <c r="D177" i="12" s="1"/>
  <c r="J163" i="12" a="1"/>
  <c r="J163" i="12" s="1"/>
  <c r="E176" i="12" a="1"/>
  <c r="E176" i="12" s="1"/>
  <c r="J41" i="12" a="1"/>
  <c r="J41" i="12" s="1"/>
  <c r="C8" i="18"/>
  <c r="C29" i="17"/>
  <c r="D48" i="12" a="1"/>
  <c r="D48" i="12" s="1"/>
  <c r="J239" i="12" a="1"/>
  <c r="J239" i="12" s="1"/>
  <c r="E141" i="12" a="1"/>
  <c r="E141" i="12" s="1"/>
  <c r="L85" i="12" a="1"/>
  <c r="L85" i="12" s="1"/>
  <c r="F75" i="12" a="1"/>
  <c r="F75" i="12" s="1"/>
  <c r="C83" i="4"/>
  <c r="E75" i="12" a="1"/>
  <c r="E75" i="12" s="1"/>
  <c r="J66" i="12" a="1"/>
  <c r="J66" i="12" s="1"/>
  <c r="J197" i="12" a="1"/>
  <c r="J197" i="12" s="1"/>
  <c r="J200" i="12" a="1"/>
  <c r="J200" i="12" s="1"/>
  <c r="F81" i="12" a="1"/>
  <c r="F81" i="12" s="1"/>
  <c r="C90" i="12" a="1"/>
  <c r="C90" i="12" s="1"/>
  <c r="E164" i="12" a="1"/>
  <c r="E164" i="12" s="1"/>
  <c r="J5" i="12" a="1"/>
  <c r="J5" i="12" s="1"/>
  <c r="F7" i="12" a="1"/>
  <c r="F7" i="12" s="1"/>
  <c r="J175" i="12" a="1"/>
  <c r="J175" i="12" s="1"/>
  <c r="E183" i="12" a="1"/>
  <c r="E183" i="12" s="1"/>
  <c r="E68" i="12" a="1"/>
  <c r="E68" i="12" s="1"/>
  <c r="H65" i="12" a="1"/>
  <c r="H65" i="12" s="1"/>
  <c r="F86" i="12" a="1"/>
  <c r="F86" i="12" s="1"/>
  <c r="O88" i="12"/>
  <c r="E222" i="12" a="1"/>
  <c r="E222" i="12" s="1"/>
  <c r="C128" i="19"/>
  <c r="F92" i="12" a="1"/>
  <c r="F92" i="12" s="1"/>
  <c r="C134" i="19"/>
  <c r="O31" i="12"/>
  <c r="J90" i="12" a="1"/>
  <c r="J90" i="12" s="1"/>
  <c r="J196" i="12" a="1"/>
  <c r="J196" i="12" s="1"/>
  <c r="F240" i="12" a="1"/>
  <c r="F240" i="12" s="1"/>
  <c r="E88" i="12" a="1"/>
  <c r="E88" i="12" s="1"/>
  <c r="C8" i="3"/>
  <c r="C134" i="12" a="1"/>
  <c r="C134" i="12" s="1"/>
  <c r="E123" i="12" a="1"/>
  <c r="E123" i="12" s="1"/>
  <c r="C154" i="19"/>
  <c r="G9" i="12" a="1"/>
  <c r="G9" i="12" s="1"/>
  <c r="C93" i="19"/>
  <c r="J159" i="12" a="1"/>
  <c r="J159" i="12" s="1"/>
  <c r="F118" i="12" a="1"/>
  <c r="F118" i="12" s="1"/>
  <c r="J199" i="12" a="1"/>
  <c r="J199" i="12" s="1"/>
  <c r="F243" i="12" a="1"/>
  <c r="F243" i="12" s="1"/>
  <c r="B42" i="12" a="1"/>
  <c r="B42" i="12" s="1"/>
  <c r="J22" i="12" a="1"/>
  <c r="J22" i="12" s="1"/>
  <c r="C28" i="4"/>
  <c r="J210" i="12" a="1"/>
  <c r="J210" i="12" s="1"/>
  <c r="J255" i="12" a="1"/>
  <c r="J255" i="12" s="1"/>
  <c r="C61" i="12" a="1"/>
  <c r="C61" i="12" s="1"/>
  <c r="C75" i="4"/>
  <c r="C160" i="12" a="1"/>
  <c r="C160" i="12" s="1"/>
  <c r="H142" i="12" a="1"/>
  <c r="H142" i="12" s="1"/>
  <c r="C69" i="5"/>
  <c r="C80" i="19"/>
  <c r="J217" i="12" a="1"/>
  <c r="J217" i="12" s="1"/>
  <c r="O43" i="12"/>
  <c r="D241" i="12" a="1"/>
  <c r="D241" i="12" s="1"/>
  <c r="C35" i="16"/>
  <c r="J143" i="12" a="1"/>
  <c r="J143" i="12" s="1"/>
  <c r="G223" i="12" a="1"/>
  <c r="G223" i="12" s="1"/>
  <c r="I39" i="12" a="1"/>
  <c r="I39" i="12" s="1"/>
  <c r="C52" i="19"/>
  <c r="J30" i="12" a="1"/>
  <c r="J30" i="12" s="1"/>
  <c r="C135" i="4"/>
  <c r="C196" i="19"/>
  <c r="I21" i="12" a="1"/>
  <c r="I21" i="12" s="1"/>
  <c r="E136" i="12" a="1"/>
  <c r="E136" i="12" s="1"/>
  <c r="C123" i="19"/>
  <c r="C6" i="4"/>
  <c r="C58" i="4"/>
  <c r="C31" i="19"/>
  <c r="E186" i="12" a="1"/>
  <c r="E186" i="12" s="1"/>
  <c r="C31" i="17"/>
  <c r="E189" i="12" a="1"/>
  <c r="E189" i="12" s="1"/>
  <c r="F79" i="12" a="1"/>
  <c r="F79" i="12" s="1"/>
  <c r="C9" i="1"/>
  <c r="E210" i="12" a="1"/>
  <c r="E210" i="12" s="1"/>
  <c r="D174" i="12" a="1"/>
  <c r="D174" i="12" s="1"/>
  <c r="C6" i="19"/>
  <c r="F234" i="12" a="1"/>
  <c r="F234" i="12" s="1"/>
  <c r="E246" i="12" a="1"/>
  <c r="E246" i="12" s="1"/>
  <c r="D42" i="12" a="1"/>
  <c r="D42" i="12" s="1"/>
  <c r="J68" i="12" a="1"/>
  <c r="J68" i="12" s="1"/>
  <c r="F77" i="12" a="1"/>
  <c r="F77" i="12" s="1"/>
  <c r="E135" i="12" a="1"/>
  <c r="E135" i="12" s="1"/>
  <c r="F69" i="12" a="1"/>
  <c r="F69" i="12" s="1"/>
  <c r="B202" i="12" a="1"/>
  <c r="B202" i="12" s="1"/>
  <c r="O47" i="12"/>
  <c r="C172" i="12" a="1"/>
  <c r="C172" i="12" s="1"/>
  <c r="E25" i="12" a="1"/>
  <c r="E25" i="12" s="1"/>
  <c r="F48" i="12" a="1"/>
  <c r="F48" i="12" s="1"/>
  <c r="E244" i="12" a="1"/>
  <c r="E244" i="12" s="1"/>
  <c r="I192" i="12" a="1"/>
  <c r="I192" i="12" s="1"/>
  <c r="O58" i="12"/>
  <c r="E102" i="12" a="1"/>
  <c r="E102" i="12" s="1"/>
  <c r="J124" i="12" a="1"/>
  <c r="J124" i="12" s="1"/>
  <c r="O68" i="12"/>
  <c r="I188" i="12" a="1"/>
  <c r="I188" i="12" s="1"/>
  <c r="H193" i="12" a="1"/>
  <c r="H193" i="12" s="1"/>
  <c r="F161" i="12" a="1"/>
  <c r="F161" i="12" s="1"/>
  <c r="F167" i="12" a="1"/>
  <c r="F167" i="12" s="1"/>
  <c r="E91" i="12" a="1"/>
  <c r="E91" i="12" s="1"/>
  <c r="D63" i="12" a="1"/>
  <c r="D63" i="12" s="1"/>
  <c r="L192" i="12" a="1"/>
  <c r="L192" i="12" s="1"/>
  <c r="H95" i="12" a="1"/>
  <c r="H95" i="12" s="1"/>
  <c r="D149" i="12" a="1"/>
  <c r="D149" i="12" s="1"/>
  <c r="F141" i="12" a="1"/>
  <c r="F141" i="12" s="1"/>
  <c r="E92" i="12" a="1"/>
  <c r="E92" i="12" s="1"/>
  <c r="C231" i="19"/>
  <c r="J204" i="12" a="1"/>
  <c r="J204" i="12" s="1"/>
  <c r="J229" i="12" a="1"/>
  <c r="J229" i="12" s="1"/>
  <c r="C214" i="19"/>
  <c r="C17" i="5"/>
  <c r="F206" i="12" a="1"/>
  <c r="F206" i="12" s="1"/>
  <c r="C72" i="19"/>
  <c r="J14" i="12" a="1"/>
  <c r="J14" i="12" s="1"/>
  <c r="F256" i="12" a="1"/>
  <c r="F256" i="12" s="1"/>
  <c r="O125" i="12"/>
  <c r="O87" i="12"/>
  <c r="G201" i="12" a="1"/>
  <c r="G201" i="12" s="1"/>
  <c r="E125" i="12" a="1"/>
  <c r="E125" i="12" s="1"/>
  <c r="F13" i="12" a="1"/>
  <c r="F13" i="12" s="1"/>
  <c r="E238" i="12" a="1"/>
  <c r="E238" i="12" s="1"/>
  <c r="C6" i="9"/>
  <c r="E122" i="12" a="1"/>
  <c r="E122" i="12" s="1"/>
  <c r="F191" i="12" a="1"/>
  <c r="F191" i="12" s="1"/>
  <c r="E224" i="12" a="1"/>
  <c r="E224" i="12" s="1"/>
  <c r="O186" i="12"/>
  <c r="F235" i="12" a="1"/>
  <c r="F235" i="12" s="1"/>
  <c r="O215" i="12"/>
  <c r="E165" i="12" a="1"/>
  <c r="E165" i="12" s="1"/>
  <c r="C67" i="5"/>
  <c r="E158" i="12" a="1"/>
  <c r="E158" i="12" s="1"/>
  <c r="E188" i="12" a="1"/>
  <c r="E188" i="12" s="1"/>
  <c r="F221" i="12" a="1"/>
  <c r="F221" i="12" s="1"/>
  <c r="I59" i="12" a="1"/>
  <c r="I59" i="12" s="1"/>
  <c r="C45" i="16"/>
  <c r="E42" i="12" a="1"/>
  <c r="E42" i="12" s="1"/>
  <c r="G173" i="12" a="1"/>
  <c r="G173" i="12" s="1"/>
  <c r="F146" i="12" a="1"/>
  <c r="F146" i="12" s="1"/>
  <c r="C10" i="17"/>
  <c r="L98" i="12" a="1"/>
  <c r="L98" i="12" s="1"/>
  <c r="B53" i="12" a="1"/>
  <c r="B53" i="12" s="1"/>
  <c r="E57" i="12" a="1"/>
  <c r="E57" i="12" s="1"/>
  <c r="J92" i="12" a="1"/>
  <c r="J92" i="12" s="1"/>
  <c r="C219" i="19"/>
  <c r="F16" i="12" a="1"/>
  <c r="F16" i="12" s="1"/>
  <c r="D208" i="12" a="1"/>
  <c r="D208" i="12" s="1"/>
  <c r="F89" i="12" a="1"/>
  <c r="F89" i="12" s="1"/>
  <c r="J19" i="12" a="1"/>
  <c r="J19" i="12" s="1"/>
  <c r="C172" i="19"/>
  <c r="C140" i="19"/>
  <c r="F108" i="12" a="1"/>
  <c r="F108" i="12" s="1"/>
  <c r="J47" i="12" a="1"/>
  <c r="J47" i="12" s="1"/>
  <c r="C104" i="4"/>
  <c r="D170" i="12" a="1"/>
  <c r="D170" i="12" s="1"/>
  <c r="E235" i="12" a="1"/>
  <c r="E235" i="12" s="1"/>
  <c r="I52" i="12" a="1"/>
  <c r="I52" i="12" s="1"/>
  <c r="D33" i="12" a="1"/>
  <c r="D33" i="12" s="1"/>
  <c r="J165" i="12" a="1"/>
  <c r="J165" i="12" s="1"/>
  <c r="F220" i="12" a="1"/>
  <c r="F220" i="12" s="1"/>
  <c r="I97" i="12" a="1"/>
  <c r="I97" i="12" s="1"/>
  <c r="E237" i="12" a="1"/>
  <c r="E237" i="12" s="1"/>
  <c r="F47" i="12" a="1"/>
  <c r="F47" i="12" s="1"/>
  <c r="F252" i="12" a="1"/>
  <c r="F252" i="12" s="1"/>
  <c r="J122" i="12" a="1"/>
  <c r="J122" i="12" s="1"/>
  <c r="E74" i="12" a="1"/>
  <c r="E74" i="12" s="1"/>
  <c r="C184" i="19"/>
  <c r="C12" i="18"/>
  <c r="L234" i="12" a="1"/>
  <c r="L234" i="12" s="1"/>
  <c r="E178" i="12" a="1"/>
  <c r="E178" i="12" s="1"/>
  <c r="B76" i="12" a="1"/>
  <c r="B76" i="12" s="1"/>
  <c r="L15" i="12" a="1"/>
  <c r="L15" i="12" s="1"/>
  <c r="H178" i="12" a="1"/>
  <c r="H178" i="12" s="1"/>
  <c r="L246" i="12" a="1"/>
  <c r="L246" i="12" s="1"/>
  <c r="C9" i="2"/>
  <c r="J234" i="12" a="1"/>
  <c r="J234" i="12" s="1"/>
  <c r="C41" i="12" a="1"/>
  <c r="C41" i="12" s="1"/>
  <c r="F187" i="12" a="1"/>
  <c r="F187" i="12" s="1"/>
  <c r="F249" i="12" a="1"/>
  <c r="F249" i="12" s="1"/>
  <c r="C221" i="19"/>
  <c r="F195" i="12" a="1"/>
  <c r="F195" i="12" s="1"/>
  <c r="J248" i="12" a="1"/>
  <c r="J248" i="12" s="1"/>
  <c r="E116" i="12" a="1"/>
  <c r="E116" i="12" s="1"/>
  <c r="C205" i="19"/>
  <c r="C73" i="9"/>
  <c r="C137" i="19"/>
  <c r="J67" i="12" a="1"/>
  <c r="J67" i="12" s="1"/>
  <c r="C83" i="5"/>
  <c r="C175" i="19"/>
  <c r="H88" i="12" a="1"/>
  <c r="H88" i="12" s="1"/>
  <c r="C191" i="19"/>
  <c r="C146" i="19"/>
  <c r="C221" i="12" a="1"/>
  <c r="C221" i="12" s="1"/>
  <c r="C56" i="19"/>
  <c r="E70" i="12" a="1"/>
  <c r="E70" i="12" s="1"/>
  <c r="F171" i="12" a="1"/>
  <c r="F171" i="12" s="1"/>
  <c r="J164" i="12" a="1"/>
  <c r="J164" i="12" s="1"/>
  <c r="E167" i="12" a="1"/>
  <c r="E167" i="12" s="1"/>
  <c r="J227" i="12" a="1"/>
  <c r="J227" i="12" s="1"/>
  <c r="D32" i="12" a="1"/>
  <c r="D32" i="12" s="1"/>
  <c r="C101" i="9"/>
  <c r="E139" i="12" a="1"/>
  <c r="E139" i="12" s="1"/>
  <c r="E137" i="12" a="1"/>
  <c r="E137" i="12" s="1"/>
  <c r="O128" i="12"/>
  <c r="C161" i="19"/>
  <c r="C210" i="19"/>
  <c r="D18" i="12" a="1"/>
  <c r="D18" i="12" s="1"/>
  <c r="H186" i="12" a="1"/>
  <c r="H186" i="12" s="1"/>
  <c r="H162" i="12" a="1"/>
  <c r="H162" i="12" s="1"/>
  <c r="E192" i="12" a="1"/>
  <c r="E192" i="12" s="1"/>
  <c r="B192" i="12" a="1"/>
  <c r="B192" i="12" s="1"/>
  <c r="F207" i="12" a="1"/>
  <c r="F207" i="12" s="1"/>
  <c r="C17" i="12" a="1"/>
  <c r="C17" i="12" s="1"/>
  <c r="C39" i="16"/>
  <c r="E112" i="12" a="1"/>
  <c r="E112" i="12" s="1"/>
  <c r="B56" i="12" a="1"/>
  <c r="B56" i="12" s="1"/>
  <c r="F158" i="12" a="1"/>
  <c r="F158" i="12" s="1"/>
  <c r="E157" i="12" a="1"/>
  <c r="E157" i="12" s="1"/>
  <c r="O28" i="12"/>
  <c r="E115" i="12" a="1"/>
  <c r="E115" i="12" s="1"/>
  <c r="J96" i="12" a="1"/>
  <c r="J96" i="12" s="1"/>
  <c r="F203" i="12" a="1"/>
  <c r="F203" i="12" s="1"/>
  <c r="J12" i="12" a="1"/>
  <c r="J12" i="12" s="1"/>
  <c r="E27" i="12" a="1"/>
  <c r="E27" i="12" s="1"/>
  <c r="B190" i="12" a="1"/>
  <c r="B190" i="12" s="1"/>
  <c r="D107" i="12" a="1"/>
  <c r="D107" i="12" s="1"/>
  <c r="C76" i="9"/>
  <c r="C19" i="4"/>
  <c r="C97" i="5"/>
  <c r="J170" i="12" a="1"/>
  <c r="J170" i="12" s="1"/>
  <c r="C96" i="19"/>
  <c r="C99" i="19"/>
  <c r="J241" i="12" a="1"/>
  <c r="J241" i="12" s="1"/>
  <c r="F134" i="12" a="1"/>
  <c r="F134" i="12" s="1"/>
  <c r="D230" i="12" a="1"/>
  <c r="D230" i="12" s="1"/>
  <c r="C24" i="19"/>
  <c r="J126" i="12" a="1"/>
  <c r="J126" i="12" s="1"/>
  <c r="J10" i="12" a="1"/>
  <c r="J10" i="12" s="1"/>
  <c r="I220" i="12" a="1"/>
  <c r="I220" i="12" s="1"/>
  <c r="D181" i="12" a="1"/>
  <c r="D181" i="12" s="1"/>
  <c r="J151" i="12" a="1"/>
  <c r="J151" i="12" s="1"/>
  <c r="J208" i="12" a="1"/>
  <c r="J208" i="12" s="1"/>
  <c r="C51" i="16"/>
  <c r="C254" i="12" a="1"/>
  <c r="C254" i="12" s="1"/>
  <c r="F131" i="12" a="1"/>
  <c r="F131" i="12" s="1"/>
  <c r="C58" i="19"/>
  <c r="L164" i="12" a="1"/>
  <c r="L164" i="12" s="1"/>
  <c r="K233" i="19"/>
  <c r="E233" i="19"/>
  <c r="H233" i="19"/>
  <c r="G233" i="19"/>
  <c r="I233" i="19"/>
  <c r="F233" i="19"/>
  <c r="D233" i="19"/>
  <c r="J233" i="19"/>
  <c r="L233" i="19"/>
  <c r="C2" i="19"/>
  <c r="C85" i="5"/>
  <c r="F212" i="12" a="1"/>
  <c r="F212" i="12" s="1"/>
  <c r="E182" i="12" a="1"/>
  <c r="E182" i="12" s="1"/>
  <c r="E39" i="12" a="1"/>
  <c r="E39" i="12" s="1"/>
  <c r="E124" i="12" a="1"/>
  <c r="E124" i="12" s="1"/>
  <c r="C26" i="17"/>
  <c r="C210" i="12" a="1"/>
  <c r="C210" i="12" s="1"/>
  <c r="O121" i="12"/>
  <c r="C43" i="5"/>
  <c r="C156" i="19"/>
  <c r="J149" i="12" a="1"/>
  <c r="J149" i="12" s="1"/>
  <c r="C15" i="9"/>
  <c r="F145" i="12" a="1"/>
  <c r="F145" i="12" s="1"/>
  <c r="C94" i="19"/>
  <c r="C215" i="12" a="1"/>
  <c r="C215" i="12" s="1"/>
  <c r="J53" i="12" a="1"/>
  <c r="J53" i="12" s="1"/>
  <c r="C26" i="19"/>
  <c r="C34" i="19"/>
  <c r="H136" i="12" a="1"/>
  <c r="H136" i="12" s="1"/>
  <c r="C168" i="19"/>
  <c r="F245" i="12" a="1"/>
  <c r="F245" i="12" s="1"/>
  <c r="E169" i="12" a="1"/>
  <c r="E169" i="12" s="1"/>
  <c r="C207" i="19"/>
  <c r="O169" i="12"/>
  <c r="C54" i="19"/>
  <c r="B160" i="12" a="1"/>
  <c r="B160" i="12" s="1"/>
  <c r="D128" i="12" a="1"/>
  <c r="D128" i="12" s="1"/>
  <c r="C128" i="4"/>
  <c r="F140" i="12" a="1"/>
  <c r="F140" i="12" s="1"/>
  <c r="E203" i="12" a="1"/>
  <c r="E203" i="12" s="1"/>
  <c r="I149" i="12" a="1"/>
  <c r="I149" i="12" s="1"/>
  <c r="E134" i="12" a="1"/>
  <c r="E134" i="12" s="1"/>
  <c r="J21" i="12" a="1"/>
  <c r="J21" i="12" s="1"/>
  <c r="C143" i="4"/>
  <c r="J33" i="12" a="1"/>
  <c r="J33" i="12" s="1"/>
  <c r="C194" i="19"/>
  <c r="D95" i="12" a="1"/>
  <c r="D95" i="12" s="1"/>
  <c r="F112" i="12" a="1"/>
  <c r="F112" i="12" s="1"/>
  <c r="C136" i="12" a="1"/>
  <c r="C136" i="12" s="1"/>
  <c r="F61" i="12" a="1"/>
  <c r="F61" i="12" s="1"/>
  <c r="C225" i="19"/>
  <c r="F57" i="12" a="1"/>
  <c r="F57" i="12" s="1"/>
  <c r="C67" i="19"/>
  <c r="C27" i="16"/>
  <c r="C158" i="19"/>
  <c r="C162" i="19"/>
  <c r="F190" i="12" a="1"/>
  <c r="F190" i="12" s="1"/>
  <c r="E40" i="12" a="1"/>
  <c r="E40" i="12" s="1"/>
  <c r="C30" i="19"/>
  <c r="I7" i="12" a="1"/>
  <c r="I7" i="12" s="1"/>
  <c r="C59" i="12" a="1"/>
  <c r="C59" i="12" s="1"/>
  <c r="C177" i="19"/>
  <c r="C81" i="19"/>
  <c r="D197" i="12" a="1"/>
  <c r="D197" i="12" s="1"/>
  <c r="F14" i="12" a="1"/>
  <c r="F14" i="12" s="1"/>
  <c r="E144" i="12" a="1"/>
  <c r="E144" i="12" s="1"/>
  <c r="L169" i="12" a="1"/>
  <c r="L169" i="12" s="1"/>
  <c r="H76" i="12" a="1"/>
  <c r="H76" i="12" s="1"/>
  <c r="C93" i="4"/>
  <c r="C222" i="19"/>
  <c r="I22" i="12" a="1"/>
  <c r="I22" i="12" s="1"/>
  <c r="C5" i="19"/>
  <c r="C38" i="19"/>
  <c r="J256" i="12" a="1"/>
  <c r="J256" i="12" s="1"/>
  <c r="E159" i="12" a="1"/>
  <c r="E159" i="12" s="1"/>
  <c r="B129" i="12" a="1"/>
  <c r="B129" i="12" s="1"/>
  <c r="C18" i="17"/>
  <c r="C204" i="19"/>
  <c r="F56" i="12" a="1"/>
  <c r="F56" i="12" s="1"/>
  <c r="C28" i="17"/>
  <c r="F142" i="12" a="1"/>
  <c r="F142" i="12" s="1"/>
  <c r="F51" i="12" a="1"/>
  <c r="F51" i="12" s="1"/>
  <c r="C96" i="5"/>
  <c r="F216" i="12" a="1"/>
  <c r="F216" i="12" s="1"/>
  <c r="J48" i="12" a="1"/>
  <c r="J48" i="12" s="1"/>
  <c r="G11" i="12" a="1"/>
  <c r="G11" i="12" s="1"/>
  <c r="F97" i="12" a="1"/>
  <c r="F97" i="12" s="1"/>
  <c r="O154" i="12"/>
  <c r="J172" i="12" a="1"/>
  <c r="J172" i="12" s="1"/>
  <c r="I252" i="12" a="1"/>
  <c r="I252" i="12" s="1"/>
  <c r="D216" i="12" a="1"/>
  <c r="D216" i="12" s="1"/>
  <c r="J249" i="12" a="1"/>
  <c r="J249" i="12" s="1"/>
  <c r="F5" i="12" a="1"/>
  <c r="F5" i="12" s="1"/>
  <c r="C7" i="19"/>
  <c r="F213" i="12" a="1"/>
  <c r="F213" i="12" s="1"/>
  <c r="J27" i="12" a="1"/>
  <c r="J27" i="12" s="1"/>
  <c r="C96" i="12" a="1"/>
  <c r="C96" i="12" s="1"/>
  <c r="J157" i="12" a="1"/>
  <c r="J157" i="12" s="1"/>
  <c r="E163" i="12" a="1"/>
  <c r="E163" i="12" s="1"/>
  <c r="C13" i="12" a="1"/>
  <c r="C13" i="12" s="1"/>
  <c r="E216" i="12" a="1"/>
  <c r="E216" i="12" s="1"/>
  <c r="C88" i="9"/>
  <c r="E172" i="12" a="1"/>
  <c r="E172" i="12" s="1"/>
  <c r="C4" i="3"/>
  <c r="C15" i="3" s="1"/>
  <c r="E51" i="12" a="1"/>
  <c r="E51" i="12" s="1"/>
  <c r="F66" i="12" a="1"/>
  <c r="F66" i="12" s="1"/>
  <c r="C84" i="12" a="1"/>
  <c r="C84" i="12" s="1"/>
  <c r="E219" i="12" a="1"/>
  <c r="E219" i="12" s="1"/>
  <c r="E96" i="12" a="1"/>
  <c r="E96" i="12" s="1"/>
  <c r="J189" i="12" a="1"/>
  <c r="J189" i="12" s="1"/>
  <c r="C102" i="19"/>
  <c r="C125" i="12" a="1"/>
  <c r="C125" i="12" s="1"/>
  <c r="B95" i="12" a="1"/>
  <c r="B95" i="12" s="1"/>
  <c r="C152" i="19"/>
  <c r="B8" i="12" a="1"/>
  <c r="B8" i="12" s="1"/>
  <c r="C22" i="17"/>
  <c r="C13" i="17"/>
  <c r="O21" i="12"/>
  <c r="I153" i="12" a="1"/>
  <c r="I153" i="12" s="1"/>
  <c r="C37" i="9"/>
  <c r="B178" i="12" a="1"/>
  <c r="B178" i="12" s="1"/>
  <c r="E82" i="12" a="1"/>
  <c r="E82" i="12" s="1"/>
  <c r="C64" i="19"/>
  <c r="C18" i="18"/>
  <c r="C15" i="17"/>
  <c r="F223" i="12" a="1"/>
  <c r="F223" i="12" s="1"/>
  <c r="G258" i="12"/>
  <c r="G163" i="12" a="1"/>
  <c r="G163" i="12" s="1"/>
  <c r="J93" i="12" a="1"/>
  <c r="J93" i="12" s="1"/>
  <c r="C236" i="12" a="1"/>
  <c r="C236" i="12" s="1"/>
  <c r="D36" i="12" a="1"/>
  <c r="D36" i="12" s="1"/>
  <c r="C119" i="19"/>
  <c r="C20" i="17"/>
  <c r="D121" i="12" a="1"/>
  <c r="D121" i="12" s="1"/>
  <c r="C70" i="19"/>
  <c r="F228" i="12" a="1"/>
  <c r="F228" i="12" s="1"/>
  <c r="C15" i="1"/>
  <c r="C195" i="19"/>
  <c r="B128" i="12" a="1"/>
  <c r="B128" i="12" s="1"/>
  <c r="H238" i="12" a="1"/>
  <c r="H238" i="12" s="1"/>
  <c r="J119" i="12" a="1"/>
  <c r="J119" i="12" s="1"/>
  <c r="E9" i="12" a="1"/>
  <c r="E9" i="12" s="1"/>
  <c r="J69" i="12" a="1"/>
  <c r="J69" i="12" s="1"/>
  <c r="J97" i="12" a="1"/>
  <c r="J97" i="12" s="1"/>
  <c r="B114" i="12" a="1"/>
  <c r="B114" i="12" s="1"/>
  <c r="O46" i="12"/>
  <c r="C192" i="19"/>
  <c r="J247" i="12" a="1"/>
  <c r="J247" i="12" s="1"/>
  <c r="E160" i="12" a="1"/>
  <c r="E160" i="12" s="1"/>
  <c r="G25" i="12" a="1"/>
  <c r="G25" i="12" s="1"/>
  <c r="G102" i="12" a="1"/>
  <c r="G102" i="12" s="1"/>
  <c r="F196" i="12" a="1"/>
  <c r="F196" i="12" s="1"/>
  <c r="C86" i="12" a="1"/>
  <c r="C86" i="12" s="1"/>
  <c r="J167" i="12" a="1"/>
  <c r="J167" i="12" s="1"/>
  <c r="G53" i="12" a="1"/>
  <c r="G53" i="12" s="1"/>
  <c r="J243" i="12" a="1"/>
  <c r="J243" i="12" s="1"/>
  <c r="E218" i="12" a="1"/>
  <c r="E218" i="12" s="1"/>
  <c r="C125" i="19"/>
  <c r="F26" i="12" a="1"/>
  <c r="F26" i="12" s="1"/>
  <c r="J158" i="12" a="1"/>
  <c r="J158" i="12" s="1"/>
  <c r="C140" i="12" a="1"/>
  <c r="C140" i="12" s="1"/>
  <c r="C202" i="19"/>
  <c r="B214" i="12" a="1"/>
  <c r="B214" i="12" s="1"/>
  <c r="H179" i="12" a="1"/>
  <c r="H179" i="12" s="1"/>
  <c r="B182" i="12" a="1"/>
  <c r="B182" i="12" s="1"/>
  <c r="F20" i="12" a="1"/>
  <c r="F20" i="12" s="1"/>
  <c r="H236" i="12" a="1"/>
  <c r="H236" i="12" s="1"/>
  <c r="E229" i="12" a="1"/>
  <c r="E229" i="12" s="1"/>
  <c r="C29" i="5"/>
  <c r="C11" i="12" a="1"/>
  <c r="C11" i="12" s="1"/>
  <c r="C61" i="19"/>
  <c r="I51" i="12" a="1"/>
  <c r="I51" i="12" s="1"/>
  <c r="H257" i="12"/>
  <c r="B79" i="12" a="1"/>
  <c r="B79" i="12" s="1"/>
  <c r="F177" i="12" a="1"/>
  <c r="F177" i="12" s="1"/>
  <c r="J138" i="12" a="1"/>
  <c r="J138" i="12" s="1"/>
  <c r="O185" i="12"/>
  <c r="E140" i="12" a="1"/>
  <c r="E140" i="12" s="1"/>
  <c r="C10" i="4"/>
  <c r="F202" i="12" a="1"/>
  <c r="F202" i="12" s="1"/>
  <c r="C26" i="9"/>
  <c r="F172" i="12" a="1"/>
  <c r="F172" i="12" s="1"/>
  <c r="E22" i="12" a="1"/>
  <c r="E22" i="12" s="1"/>
  <c r="O203" i="12"/>
  <c r="J139" i="12" a="1"/>
  <c r="J139" i="12" s="1"/>
  <c r="D195" i="12" a="1"/>
  <c r="D195" i="12" s="1"/>
  <c r="E179" i="12" a="1"/>
  <c r="E179" i="12" s="1"/>
  <c r="C141" i="19"/>
  <c r="C22" i="5"/>
  <c r="E121" i="12" a="1"/>
  <c r="E121" i="12" s="1"/>
  <c r="J252" i="12" a="1"/>
  <c r="J252" i="12" s="1"/>
  <c r="F205" i="12" a="1"/>
  <c r="F205" i="12" s="1"/>
  <c r="J75" i="12" a="1"/>
  <c r="J75" i="12" s="1"/>
  <c r="C7" i="1"/>
  <c r="C157" i="12" a="1"/>
  <c r="C157" i="12" s="1"/>
  <c r="C56" i="9"/>
  <c r="F218" i="12" a="1"/>
  <c r="F218" i="12" s="1"/>
  <c r="O40" i="12"/>
  <c r="C32" i="19"/>
  <c r="C105" i="19"/>
  <c r="F199" i="12" a="1"/>
  <c r="F199" i="12" s="1"/>
  <c r="I85" i="12" a="1"/>
  <c r="I85" i="12" s="1"/>
  <c r="E242" i="12" a="1"/>
  <c r="E242" i="12" s="1"/>
  <c r="B145" i="12" a="1"/>
  <c r="B145" i="12" s="1"/>
  <c r="O212" i="12"/>
  <c r="C55" i="19"/>
  <c r="E205" i="12" a="1"/>
  <c r="E205" i="12" s="1"/>
  <c r="B209" i="12" a="1"/>
  <c r="B209" i="12" s="1"/>
  <c r="J150" i="12" a="1"/>
  <c r="J150" i="12" s="1"/>
  <c r="O235" i="12"/>
  <c r="C46" i="19"/>
  <c r="C63" i="4"/>
  <c r="C98" i="4"/>
  <c r="G169" i="12" a="1"/>
  <c r="G169" i="12" s="1"/>
  <c r="F236" i="12" a="1"/>
  <c r="F236" i="12" s="1"/>
  <c r="E45" i="12" a="1"/>
  <c r="E45" i="12" s="1"/>
  <c r="E67" i="12" a="1"/>
  <c r="E67" i="12" s="1"/>
  <c r="F99" i="12" a="1"/>
  <c r="F99" i="12" s="1"/>
  <c r="J32" i="12" a="1"/>
  <c r="J32" i="12" s="1"/>
  <c r="J195" i="12" a="1"/>
  <c r="J195" i="12" s="1"/>
  <c r="J116" i="12" a="1"/>
  <c r="J116" i="12" s="1"/>
  <c r="O5" i="12"/>
  <c r="J8" i="12" a="1"/>
  <c r="J8" i="12" s="1"/>
  <c r="J250" i="12" a="1"/>
  <c r="J250" i="12" s="1"/>
  <c r="E227" i="12" a="1"/>
  <c r="E227" i="12" s="1"/>
  <c r="C11" i="18"/>
  <c r="C86" i="19"/>
  <c r="F127" i="12" a="1"/>
  <c r="F127" i="12" s="1"/>
  <c r="G155" i="12" a="1"/>
  <c r="G155" i="12" s="1"/>
  <c r="O200" i="12"/>
  <c r="J99" i="12" a="1"/>
  <c r="J99" i="12" s="1"/>
  <c r="D78" i="12" a="1"/>
  <c r="D78" i="12" s="1"/>
  <c r="C213" i="19"/>
  <c r="C3" i="18"/>
  <c r="F41" i="12" a="1"/>
  <c r="F41" i="12" s="1"/>
  <c r="E154" i="12" a="1"/>
  <c r="E154" i="12" s="1"/>
  <c r="F15" i="12" a="1"/>
  <c r="F15" i="12" s="1"/>
  <c r="J180" i="12" a="1"/>
  <c r="J180" i="12" s="1"/>
  <c r="C120" i="4"/>
  <c r="C120" i="19"/>
  <c r="G46" i="12" a="1"/>
  <c r="G46" i="12" s="1"/>
  <c r="F248" i="12" a="1"/>
  <c r="F248" i="12" s="1"/>
  <c r="J7" i="12" a="1"/>
  <c r="J7" i="12" s="1"/>
  <c r="O101" i="12"/>
  <c r="C78" i="9"/>
  <c r="C36" i="4"/>
  <c r="C14" i="17"/>
  <c r="E98" i="12" a="1"/>
  <c r="E98" i="12" s="1"/>
  <c r="C32" i="12" a="1"/>
  <c r="C32" i="12" s="1"/>
  <c r="G104" i="12" a="1"/>
  <c r="G104" i="12" s="1"/>
  <c r="E114" i="12" a="1"/>
  <c r="E114" i="12" s="1"/>
  <c r="J102" i="12" a="1"/>
  <c r="J102" i="12" s="1"/>
  <c r="B162" i="12" a="1"/>
  <c r="B162" i="12" s="1"/>
  <c r="E166" i="12" a="1"/>
  <c r="E166" i="12" s="1"/>
  <c r="C122" i="19"/>
  <c r="E170" i="12" a="1"/>
  <c r="E170" i="12" s="1"/>
  <c r="C68" i="19"/>
  <c r="E143" i="12" a="1"/>
  <c r="E143" i="12" s="1"/>
  <c r="E106" i="12" a="1"/>
  <c r="E106" i="12" s="1"/>
  <c r="E149" i="12" a="1"/>
  <c r="E149" i="12" s="1"/>
  <c r="J146" i="12" a="1"/>
  <c r="J146" i="12" s="1"/>
  <c r="E220" i="12" a="1"/>
  <c r="E220" i="12" s="1"/>
  <c r="E255" i="12" a="1"/>
  <c r="E255" i="12" s="1"/>
  <c r="L163" i="12" a="1"/>
  <c r="L163" i="12" s="1"/>
  <c r="C121" i="19"/>
  <c r="C9" i="18"/>
  <c r="F139" i="12" a="1"/>
  <c r="F139" i="12" s="1"/>
  <c r="C198" i="19"/>
  <c r="E30" i="12" a="1"/>
  <c r="E30" i="12" s="1"/>
  <c r="F50" i="12" a="1"/>
  <c r="F50" i="12" s="1"/>
  <c r="F204" i="12" a="1"/>
  <c r="F204" i="12" s="1"/>
  <c r="J91" i="12" a="1"/>
  <c r="J91" i="12" s="1"/>
  <c r="F84" i="12" a="1"/>
  <c r="F84" i="12" s="1"/>
  <c r="F40" i="12" a="1"/>
  <c r="F40" i="12" s="1"/>
  <c r="H247" i="12" a="1"/>
  <c r="H247" i="12" s="1"/>
  <c r="H15" i="12" a="1"/>
  <c r="H15" i="12" s="1"/>
  <c r="E253" i="12" a="1"/>
  <c r="E253" i="12" s="1"/>
  <c r="C205" i="12" a="1"/>
  <c r="C205" i="12" s="1"/>
  <c r="D72" i="12" a="1"/>
  <c r="D72" i="12" s="1"/>
  <c r="C44" i="12" a="1"/>
  <c r="C44" i="12" s="1"/>
  <c r="C54" i="16"/>
  <c r="H28" i="12" a="1"/>
  <c r="I156" i="12" a="1"/>
  <c r="I131" i="12" a="1"/>
  <c r="H171" i="12" a="1"/>
  <c r="L130" i="12" a="1"/>
  <c r="H137" i="12" a="1"/>
  <c r="C130" i="12" a="1"/>
  <c r="F102" i="12" a="1"/>
  <c r="G16" i="12" a="1"/>
  <c r="G59" i="12" a="1"/>
  <c r="L200" i="12" a="1"/>
  <c r="G116" i="12" a="1"/>
  <c r="L76" i="12" a="1"/>
  <c r="I115" i="12" a="1"/>
  <c r="I236" i="12" a="1"/>
  <c r="I68" i="12" a="1"/>
  <c r="G220" i="12" a="1"/>
  <c r="D35" i="12" a="1"/>
  <c r="H214" i="12" a="1"/>
  <c r="L172" i="12" a="1"/>
  <c r="G182" i="12" a="1"/>
  <c r="H225" i="12" a="1"/>
  <c r="G188" i="12" a="1"/>
  <c r="L184" i="12" a="1"/>
  <c r="J156" i="12" a="1"/>
  <c r="G210" i="12" a="1"/>
  <c r="I46" i="12" a="1"/>
  <c r="I103" i="12" a="1"/>
  <c r="H57" i="12" a="1"/>
  <c r="G197" i="12" a="1"/>
  <c r="G95" i="12" a="1"/>
  <c r="L47" i="12" a="1"/>
  <c r="H104" i="12" a="1"/>
  <c r="C141" i="12" a="1"/>
  <c r="H49" i="12" a="1"/>
  <c r="G249" i="12" a="1"/>
  <c r="L197" i="12" a="1"/>
  <c r="D198" i="12" a="1"/>
  <c r="H248" i="12" a="1"/>
  <c r="L210" i="12" a="1"/>
  <c r="G7" i="12" a="1"/>
  <c r="H234" i="12" a="1"/>
  <c r="G167" i="12" a="1"/>
  <c r="G136" i="12" a="1"/>
  <c r="I253" i="12" a="1"/>
  <c r="L182" i="12" a="1"/>
  <c r="B166" i="12" a="1"/>
  <c r="I77" i="12" a="1"/>
  <c r="H166" i="12" a="1"/>
  <c r="G117" i="12" a="1"/>
  <c r="H91" i="12" a="1"/>
  <c r="C78" i="12" a="1"/>
  <c r="G4" i="12" a="1"/>
  <c r="L166" i="12" a="1"/>
  <c r="L40" i="12" a="1"/>
  <c r="L33" i="12" a="1"/>
  <c r="C39" i="12" a="1"/>
  <c r="G26" i="12" a="1"/>
  <c r="L252" i="12" a="1"/>
  <c r="G158" i="12" a="1"/>
  <c r="L238" i="12" a="1"/>
  <c r="G125" i="12" a="1"/>
  <c r="L190" i="12" a="1"/>
  <c r="I130" i="12" a="1"/>
  <c r="G157" i="12" a="1"/>
  <c r="L32" i="12" a="1"/>
  <c r="I121" i="12" a="1"/>
  <c r="L112" i="12" a="1"/>
  <c r="H192" i="12" a="1"/>
  <c r="F28" i="12" a="1"/>
  <c r="E156" i="12" a="1"/>
  <c r="L36" i="12" a="1"/>
  <c r="G152" i="12" a="1"/>
  <c r="E78" i="12" a="1"/>
  <c r="L141" i="12" a="1"/>
  <c r="L79" i="12" a="1"/>
  <c r="F68" i="12" a="1"/>
  <c r="G79" i="12" a="1"/>
  <c r="I228" i="12" a="1"/>
  <c r="L223" i="12" a="1"/>
  <c r="L226" i="12" a="1"/>
  <c r="H122" i="12" a="1"/>
  <c r="J154" i="12" a="1"/>
  <c r="L196" i="12" a="1"/>
  <c r="L119" i="12" a="1"/>
  <c r="L147" i="12" a="1"/>
  <c r="L108" i="12" a="1"/>
  <c r="L158" i="12" a="1"/>
  <c r="L194" i="12" a="1"/>
  <c r="L94" i="12" a="1"/>
  <c r="L92" i="12" a="1"/>
  <c r="L66" i="12" a="1"/>
  <c r="L124" i="12" a="1"/>
  <c r="G21" i="12" a="1"/>
  <c r="L160" i="12" a="1"/>
  <c r="F45" i="12" a="1"/>
  <c r="J130" i="12" a="1"/>
  <c r="G204" i="12" a="1"/>
  <c r="G147" i="12" a="1"/>
  <c r="H125" i="12" a="1"/>
  <c r="I25" i="12" a="1"/>
  <c r="C60" i="12" a="1"/>
  <c r="H150" i="12" a="1"/>
  <c r="G67" i="12" a="1"/>
  <c r="I127" i="12" a="1"/>
  <c r="L97" i="12" a="1"/>
  <c r="I177" i="12" a="1"/>
  <c r="G255" i="12" a="1"/>
  <c r="I60" i="12" a="1"/>
  <c r="G244" i="12" a="1"/>
  <c r="C184" i="12" a="1"/>
  <c r="L39" i="12" a="1"/>
  <c r="L106" i="12" a="1"/>
  <c r="G208" i="12" a="1"/>
  <c r="G174" i="12" a="1"/>
  <c r="H246" i="12" a="1"/>
  <c r="I58" i="12" a="1"/>
  <c r="L104" i="12" a="1"/>
  <c r="I50" i="12" a="1"/>
  <c r="C126" i="12" a="1"/>
  <c r="I62" i="12" a="1"/>
  <c r="I224" i="12" a="1"/>
  <c r="H222" i="12" a="1"/>
  <c r="G159" i="12" a="1"/>
  <c r="L165" i="12" a="1"/>
  <c r="I104" i="12" a="1"/>
  <c r="L153" i="12" a="1"/>
  <c r="G238" i="12" a="1"/>
  <c r="I105" i="12" a="1"/>
  <c r="H123" i="12" a="1"/>
  <c r="G236" i="12" a="1"/>
  <c r="L201" i="12" a="1"/>
  <c r="L91" i="12" a="1"/>
  <c r="G218" i="12" a="1"/>
  <c r="L121" i="12" a="1"/>
  <c r="J133" i="12" a="1"/>
  <c r="L248" i="12" a="1"/>
  <c r="L219" i="12" a="1"/>
  <c r="G99" i="12" a="1"/>
  <c r="J225" i="12" a="1"/>
  <c r="J190" i="12" a="1"/>
  <c r="L86" i="12" a="1"/>
  <c r="G235" i="12" a="1"/>
  <c r="L204" i="12" a="1"/>
  <c r="L161" i="12" a="1"/>
  <c r="J101" i="12" a="1"/>
  <c r="F130" i="12" a="1"/>
  <c r="L103" i="12" a="1"/>
  <c r="L162" i="12" a="1"/>
  <c r="G191" i="12" a="1"/>
  <c r="J58" i="12" a="1"/>
  <c r="H114" i="12" a="1"/>
  <c r="L52" i="12" a="1"/>
  <c r="D113" i="12" a="1"/>
  <c r="L250" i="12" a="1"/>
  <c r="J113" i="12" a="1"/>
  <c r="L65" i="12" a="1"/>
  <c r="L31" i="12" a="1"/>
  <c r="I209" i="12" a="1"/>
  <c r="D145" i="12" a="1"/>
  <c r="I12" i="12" a="1"/>
  <c r="H154" i="12" a="1"/>
  <c r="I201" i="12" a="1"/>
  <c r="J109" i="12" a="1"/>
  <c r="F78" i="12" a="1"/>
  <c r="G176" i="12" a="1"/>
  <c r="E150" i="12" a="1"/>
  <c r="L18" i="12" a="1"/>
  <c r="G81" i="12" a="1"/>
  <c r="E113" i="12" a="1"/>
  <c r="L93" i="12" a="1"/>
  <c r="L195" i="12" a="1"/>
  <c r="F230" i="12" a="1"/>
  <c r="F109" i="12" a="1"/>
  <c r="L202" i="12" a="1"/>
  <c r="G69" i="12" a="1"/>
  <c r="D130" i="12" a="1"/>
  <c r="F54" i="12" a="1"/>
  <c r="F36" i="12" a="1"/>
  <c r="J94" i="12" a="1"/>
  <c r="L191" i="12" a="1"/>
  <c r="L177" i="12" a="1"/>
  <c r="G72" i="12" a="1"/>
  <c r="I49" i="12" a="1"/>
  <c r="G17" i="12" a="1"/>
  <c r="G29" i="12" a="1"/>
  <c r="L229" i="12" a="1"/>
  <c r="G110" i="12" a="1"/>
  <c r="I94" i="12" a="1"/>
  <c r="G224" i="12" a="1"/>
  <c r="I248" i="12" a="1"/>
  <c r="L221" i="12" a="1"/>
  <c r="G64" i="12" a="1"/>
  <c r="B130" i="12" a="1"/>
  <c r="H199" i="12" a="1"/>
  <c r="H127" i="12" a="1"/>
  <c r="D103" i="12" a="1"/>
  <c r="H109" i="12" a="1"/>
  <c r="G3" i="12" a="1"/>
  <c r="H145" i="12" a="1"/>
  <c r="D240" i="12" a="1"/>
  <c r="I129" i="12" a="1"/>
  <c r="C34" i="12" a="1"/>
  <c r="C3" i="12" a="1"/>
  <c r="G175" i="12" a="1"/>
  <c r="H35" i="12" a="1"/>
  <c r="G180" i="12" a="1"/>
  <c r="I154" i="12" a="1"/>
  <c r="H243" i="12" a="1"/>
  <c r="J253" i="12" a="1"/>
  <c r="H78" i="12" a="1"/>
  <c r="I205" i="12" a="1"/>
  <c r="E243" i="12" a="1"/>
  <c r="H37" i="12" a="1"/>
  <c r="L17" i="12" a="1"/>
  <c r="H129" i="12" a="1"/>
  <c r="G153" i="12" a="1"/>
  <c r="G247" i="12" a="1"/>
  <c r="L113" i="12" a="1"/>
  <c r="L90" i="12" a="1"/>
  <c r="H9" i="12" a="1"/>
  <c r="H8" i="12" a="1"/>
  <c r="I47" i="12" a="1"/>
  <c r="I75" i="12" a="1"/>
  <c r="I141" i="12" a="1"/>
  <c r="L5" i="12" a="1"/>
  <c r="F62" i="12" a="1"/>
  <c r="G217" i="12" a="1"/>
  <c r="I125" i="12" a="1"/>
  <c r="B34" i="12" a="1"/>
  <c r="H23" i="12" a="1"/>
  <c r="G90" i="12" a="1"/>
  <c r="G162" i="12" a="1"/>
  <c r="H25" i="12" a="1"/>
  <c r="H45" i="12" a="1"/>
  <c r="L123" i="12" a="1"/>
  <c r="L109" i="12" a="1"/>
  <c r="G144" i="12" a="1"/>
  <c r="B78" i="12" a="1"/>
  <c r="B177" i="12" a="1"/>
  <c r="G254" i="12" a="1"/>
  <c r="I66" i="12" a="1"/>
  <c r="L23" i="12" a="1"/>
  <c r="L72" i="12" a="1"/>
  <c r="G80" i="12" a="1"/>
  <c r="L58" i="12" a="1"/>
  <c r="L44" i="12" a="1"/>
  <c r="L16" i="12" a="1"/>
  <c r="L178" i="12" a="1"/>
  <c r="H50" i="12" a="1"/>
  <c r="I106" i="12" a="1"/>
  <c r="L255" i="12" a="1"/>
  <c r="L114" i="12" a="1"/>
  <c r="I27" i="12" a="1"/>
  <c r="F100" i="12" a="1"/>
  <c r="G241" i="12" a="1"/>
  <c r="L207" i="12" a="1"/>
  <c r="F35" i="12" a="1"/>
  <c r="L80" i="12" a="1"/>
  <c r="L35" i="12" a="1"/>
  <c r="L173" i="12" a="1"/>
  <c r="J34" i="12" a="1"/>
  <c r="J173" i="12" a="1"/>
  <c r="L43" i="12" a="1"/>
  <c r="L212" i="12" a="1"/>
  <c r="L99" i="12" a="1"/>
  <c r="B113" i="12" a="1"/>
  <c r="L205" i="12" a="1"/>
  <c r="L135" i="12" a="1"/>
  <c r="G219" i="12" a="1"/>
  <c r="H85" i="12" a="1"/>
  <c r="L256" i="12" a="1"/>
  <c r="E41" i="12" a="1"/>
  <c r="L149" i="12" a="1"/>
  <c r="L19" i="12" a="1"/>
  <c r="G250" i="12" a="1"/>
  <c r="G183" i="12" a="1"/>
  <c r="G193" i="12" a="1"/>
  <c r="I138" i="12" a="1"/>
  <c r="H73" i="12" a="1"/>
  <c r="H58" i="12" a="1"/>
  <c r="C64" i="12" a="1"/>
  <c r="G202" i="12" a="1"/>
  <c r="G161" i="12" a="1"/>
  <c r="H223" i="12" a="1"/>
  <c r="D156" i="12" a="1"/>
  <c r="G207" i="12" a="1"/>
  <c r="L136" i="12" a="1"/>
  <c r="L78" i="12" a="1"/>
  <c r="I190" i="12" a="1"/>
  <c r="I211" i="12" a="1"/>
  <c r="H68" i="12" a="1"/>
  <c r="G93" i="12" a="1"/>
  <c r="I185" i="12" a="1"/>
  <c r="L84" i="12" a="1"/>
  <c r="G172" i="12" a="1"/>
  <c r="H101" i="12" a="1"/>
  <c r="L245" i="12" a="1"/>
  <c r="L12" i="12" a="1"/>
  <c r="L71" i="12" a="1"/>
  <c r="C243" i="12" a="1"/>
  <c r="H94" i="12" a="1"/>
  <c r="I28" i="12" a="1"/>
  <c r="I122" i="12" a="1"/>
  <c r="L142" i="12" a="1"/>
  <c r="J28" i="12" a="1"/>
  <c r="H77" i="12" a="1"/>
  <c r="G32" i="12" a="1"/>
  <c r="G142" i="12" a="1"/>
  <c r="L64" i="12" a="1"/>
  <c r="I57" i="12" a="1"/>
  <c r="L100" i="12" a="1"/>
  <c r="L146" i="12" a="1"/>
  <c r="G134" i="12" a="1"/>
  <c r="E52" i="12" a="1"/>
  <c r="I204" i="12" a="1"/>
  <c r="B133" i="12" a="1"/>
  <c r="I8" i="12" a="1"/>
  <c r="G19" i="12" a="1"/>
  <c r="G121" i="12" a="1"/>
  <c r="L138" i="12" a="1"/>
  <c r="J36" i="12" a="1"/>
  <c r="G66" i="12" a="1"/>
  <c r="G5" i="12" a="1"/>
  <c r="G88" i="12" a="1"/>
  <c r="C177" i="12" a="1"/>
  <c r="L25" i="12" a="1"/>
  <c r="F91" i="12" a="1"/>
  <c r="L170" i="12" a="1"/>
  <c r="E103" i="12" a="1"/>
  <c r="L152" i="12" a="1"/>
  <c r="L227" i="12" a="1"/>
  <c r="F163" i="12" a="1"/>
  <c r="H46" i="12" a="1"/>
  <c r="L50" i="12" a="1"/>
  <c r="G149" i="12" a="1"/>
  <c r="L144" i="12" a="1"/>
  <c r="L21" i="12" a="1"/>
  <c r="J240" i="12" a="1"/>
  <c r="F125" i="12" a="1"/>
  <c r="L89" i="12" a="1"/>
  <c r="I34" i="12" a="1"/>
  <c r="L125" i="12" a="1"/>
  <c r="E133" i="12" a="1"/>
  <c r="L38" i="12" a="1"/>
  <c r="L87" i="12" a="1"/>
  <c r="F107" i="12" a="1"/>
  <c r="I9" i="12" a="1"/>
  <c r="L70" i="12" a="1"/>
  <c r="J106" i="12" a="1"/>
  <c r="L209" i="12" a="1"/>
  <c r="J145" i="12" a="1"/>
  <c r="L131" i="12" a="1"/>
  <c r="L61" i="12" a="1"/>
  <c r="L127" i="12" a="1"/>
  <c r="H198" i="12" a="1"/>
  <c r="H112" i="12" a="1"/>
  <c r="L42" i="12" a="1"/>
  <c r="L41" i="12" a="1"/>
  <c r="L185" i="12" a="1"/>
  <c r="L60" i="12" a="1"/>
  <c r="H200" i="12" a="1"/>
  <c r="H203" i="12" a="1"/>
  <c r="H201" i="12" a="1"/>
  <c r="I101" i="12" a="1"/>
  <c r="I171" i="12" a="1"/>
  <c r="G242" i="12" a="1"/>
  <c r="G89" i="12" a="1"/>
  <c r="I38" i="12" a="1"/>
  <c r="I40" i="12" a="1"/>
  <c r="I128" i="12" a="1"/>
  <c r="H141" i="12" a="1"/>
  <c r="L4" i="12" a="1"/>
  <c r="G135" i="12" a="1"/>
  <c r="B156" i="12" a="1"/>
  <c r="G213" i="12" a="1"/>
  <c r="I223" i="12" a="1"/>
  <c r="C103" i="12" a="1"/>
  <c r="H156" i="12" a="1"/>
  <c r="I226" i="12" a="1"/>
  <c r="B46" i="12" a="1"/>
  <c r="I11" i="12" a="1"/>
  <c r="G65" i="12" a="1"/>
  <c r="L214" i="12" a="1"/>
  <c r="L8" i="12" a="1"/>
  <c r="L145" i="12" a="1"/>
  <c r="H38" i="12" a="1"/>
  <c r="F53" i="12" a="1"/>
  <c r="L236" i="12" a="1"/>
  <c r="I173" i="12" a="1"/>
  <c r="E240" i="12" a="1"/>
  <c r="L242" i="12" a="1"/>
  <c r="L216" i="12" a="1"/>
  <c r="G124" i="12" a="1"/>
  <c r="C222" i="12" a="1"/>
  <c r="H211" i="12" a="1"/>
  <c r="H11" i="12" a="1"/>
  <c r="G70" i="12" a="1"/>
  <c r="L159" i="12" a="1"/>
  <c r="L211" i="12" a="1"/>
  <c r="L187" i="12" a="1"/>
  <c r="G51" i="12" a="1"/>
  <c r="H41" i="12" a="1"/>
  <c r="G165" i="12" a="1"/>
  <c r="L46" i="12" a="1"/>
  <c r="J166" i="12" a="1"/>
  <c r="L225" i="12" a="1"/>
  <c r="L140" i="12" a="1"/>
  <c r="L83" i="12" a="1"/>
  <c r="E50" i="12" a="1"/>
  <c r="E198" i="12" a="1"/>
  <c r="J104" i="12" a="1"/>
  <c r="D166" i="12" a="1"/>
  <c r="H115" i="12" a="1"/>
  <c r="J214" i="12" a="1"/>
  <c r="L54" i="12" a="1"/>
  <c r="J223" i="12" a="1"/>
  <c r="G212" i="12" a="1"/>
  <c r="J125" i="12" a="1"/>
  <c r="J25" i="12" a="1"/>
  <c r="L117" i="12" a="1"/>
  <c r="J73" i="12" a="1"/>
  <c r="G84" i="12" a="1"/>
  <c r="L105" i="12" a="1"/>
  <c r="L154" i="12" a="1"/>
  <c r="L254" i="12" a="1"/>
  <c r="G44" i="12" a="1"/>
  <c r="L27" i="12" a="1"/>
  <c r="L51" i="12" a="1"/>
  <c r="L239" i="12" a="1"/>
  <c r="L167" i="12" a="1"/>
  <c r="J228" i="12" a="1"/>
  <c r="L155" i="12" a="1"/>
  <c r="G143" i="12" a="1"/>
  <c r="H177" i="12" a="1"/>
  <c r="D50" i="12" a="1"/>
  <c r="I100" i="12" a="1"/>
  <c r="L116" i="12" a="1"/>
  <c r="J222" i="12" a="1"/>
  <c r="G96" i="12" a="1"/>
  <c r="G196" i="12" a="1"/>
  <c r="G52" i="12" a="1"/>
  <c r="I93" i="12" a="1"/>
  <c r="G61" i="12" a="1"/>
  <c r="B36" i="12" a="1"/>
  <c r="C19" i="12" a="1"/>
  <c r="H103" i="12" a="1"/>
  <c r="G251" i="12" a="1"/>
  <c r="H173" i="12" a="1"/>
  <c r="I23" i="12" a="1"/>
  <c r="G87" i="12" a="1"/>
  <c r="I245" i="12" a="1"/>
  <c r="H53" i="12" a="1"/>
  <c r="F133" i="12" a="1"/>
  <c r="I91" i="12" a="1"/>
  <c r="H205" i="12" a="1"/>
  <c r="L240" i="12" a="1"/>
  <c r="L251" i="12" a="1"/>
  <c r="H10" i="12" a="1"/>
  <c r="I137" i="12" a="1"/>
  <c r="L222" i="12" a="1"/>
  <c r="G179" i="12" a="1"/>
  <c r="G31" i="12" a="1"/>
  <c r="H240" i="12" a="1"/>
  <c r="B150" i="12" a="1"/>
  <c r="G18" i="12" a="1"/>
  <c r="L77" i="12" a="1"/>
  <c r="F73" i="12" a="1"/>
  <c r="E46" i="12" a="1"/>
  <c r="G256" i="12" a="1"/>
  <c r="G132" i="12" a="1"/>
  <c r="J141" i="12" a="1"/>
  <c r="L48" i="12" a="1"/>
  <c r="G146" i="12" a="1"/>
  <c r="I214" i="12" a="1"/>
  <c r="G239" i="12" a="1"/>
  <c r="L176" i="12" a="1"/>
  <c r="G186" i="12" a="1"/>
  <c r="H130" i="12" a="1"/>
  <c r="L186" i="12" a="1"/>
  <c r="G237" i="12" a="1"/>
  <c r="L34" i="12" a="1"/>
  <c r="I113" i="12" a="1"/>
  <c r="L128" i="12" a="1"/>
  <c r="J54" i="12" a="1"/>
  <c r="B243" i="12" a="1"/>
  <c r="I155" i="12" a="1"/>
  <c r="I86" i="12" a="1"/>
  <c r="H106" i="12" a="1"/>
  <c r="L217" i="12" a="1"/>
  <c r="I37" i="12" a="1"/>
  <c r="G12" i="12" a="1"/>
  <c r="I133" i="12" a="1"/>
  <c r="G108" i="12" a="1"/>
  <c r="L29" i="12" a="1"/>
  <c r="I184" i="12" a="1"/>
  <c r="H60" i="12" a="1"/>
  <c r="L244" i="12" a="1"/>
  <c r="L67" i="12" a="1"/>
  <c r="I161" i="12" a="1"/>
  <c r="C150" i="12" a="1"/>
  <c r="L203" i="12" a="1"/>
  <c r="H190" i="12" a="1"/>
  <c r="I145" i="12" a="1"/>
  <c r="I151" i="12" a="1"/>
  <c r="H230" i="12" a="1"/>
  <c r="L74" i="12" a="1"/>
  <c r="L224" i="12" a="1"/>
  <c r="I240" i="12" a="1"/>
  <c r="F150" i="12" a="1"/>
  <c r="F60" i="12" a="1"/>
  <c r="H107" i="12" a="1"/>
  <c r="I251" i="12" a="1"/>
  <c r="G83" i="12" a="1"/>
  <c r="L157" i="12" a="1"/>
  <c r="L237" i="12" a="1"/>
  <c r="L3" i="12" a="1"/>
  <c r="L126" i="12" a="1"/>
  <c r="H163" i="12" a="1"/>
  <c r="L151" i="12" a="1"/>
  <c r="I225" i="12" a="1"/>
  <c r="L139" i="12" a="1"/>
  <c r="I112" i="12" a="1"/>
  <c r="H36" i="12" a="1"/>
  <c r="I54" i="12" a="1"/>
  <c r="L122" i="12" a="1"/>
  <c r="L189" i="12" a="1"/>
  <c r="F105" i="12" a="1"/>
  <c r="L68" i="12" a="1"/>
  <c r="G139" i="12" a="1"/>
  <c r="J103" i="12" a="1"/>
  <c r="L193" i="12" a="1"/>
  <c r="L143" i="12" a="1"/>
  <c r="J171" i="12" a="1"/>
  <c r="L230" i="12" a="1"/>
  <c r="E145" i="12" a="1"/>
  <c r="L81" i="12" a="1"/>
  <c r="L62" i="12" a="1"/>
  <c r="L132" i="12" a="1"/>
  <c r="G30" i="12" a="1"/>
  <c r="H245" i="12" a="1"/>
  <c r="G48" i="12" a="1"/>
  <c r="H113" i="12" a="1"/>
  <c r="L82" i="12" a="1"/>
  <c r="I33" i="12" a="1"/>
  <c r="C65" i="12" a="1"/>
  <c r="G92" i="12" a="1"/>
  <c r="L133" i="12" a="1"/>
  <c r="H128" i="12" a="1"/>
  <c r="G74" i="12" a="1"/>
  <c r="B222" i="12" a="1"/>
  <c r="G206" i="12" a="1"/>
  <c r="G56" i="12" a="1"/>
  <c r="I222" i="12" a="1"/>
  <c r="I230" i="12" a="1"/>
  <c r="L228" i="12" a="1"/>
  <c r="G194" i="12" a="1"/>
  <c r="G215" i="12" a="1"/>
  <c r="H13" i="12" a="1"/>
  <c r="I41" i="12" a="1"/>
  <c r="C95" i="12" a="1"/>
  <c r="C133" i="12" a="1"/>
  <c r="L249" i="12" a="1"/>
  <c r="C46" i="12" a="1"/>
  <c r="H54" i="12" a="1"/>
  <c r="G27" i="12" a="1"/>
  <c r="C166" i="12" a="1"/>
  <c r="L188" i="12" a="1"/>
  <c r="C35" i="12" a="1"/>
  <c r="H62" i="12" a="1"/>
  <c r="H155" i="12" a="1"/>
  <c r="I35" i="12" a="1"/>
  <c r="L9" i="12" a="1"/>
  <c r="J245" i="12" a="1"/>
  <c r="G82" i="12" a="1"/>
  <c r="L134" i="12" a="1"/>
  <c r="G119" i="12" a="1"/>
  <c r="C156" i="12" a="1"/>
  <c r="G160" i="12" a="1"/>
  <c r="I166" i="12" a="1"/>
  <c r="C113" i="12" a="1"/>
  <c r="J230" i="12" a="1"/>
  <c r="G39" i="12" a="1"/>
  <c r="H100" i="12" a="1"/>
  <c r="L59" i="12" a="1"/>
  <c r="I200" i="12" a="1"/>
  <c r="G40" i="12" a="1"/>
  <c r="L253" i="12" a="1"/>
  <c r="L179" i="12" a="1"/>
  <c r="I36" i="12" a="1"/>
  <c r="E130" i="12" a="1"/>
  <c r="I157" i="12" a="1"/>
  <c r="F156" i="12" a="1"/>
  <c r="C43" i="12" a="1"/>
  <c r="G187" i="12" a="1"/>
  <c r="I109" i="12" a="1"/>
  <c r="L73" i="12" a="1"/>
  <c r="G151" i="12" a="1"/>
  <c r="J9" i="12" a="1"/>
  <c r="L198" i="12" a="1"/>
  <c r="G189" i="12" a="1"/>
  <c r="H86" i="12" a="1"/>
  <c r="L30" i="12" a="1"/>
  <c r="L75" i="12" a="1"/>
  <c r="J128" i="12" a="1"/>
  <c r="G252" i="12" a="1"/>
  <c r="G170" i="12" a="1"/>
  <c r="B35" i="12" a="1"/>
  <c r="L218" i="12" a="1"/>
  <c r="L11" i="12" a="1"/>
  <c r="E64" i="12" a="1"/>
  <c r="J112" i="12" a="1"/>
  <c r="L183" i="12" a="1"/>
  <c r="F166" i="12" a="1"/>
  <c r="D222" i="12" a="1"/>
  <c r="J49" i="12" a="1"/>
  <c r="E65" i="12" a="1"/>
  <c r="F222" i="12" a="1"/>
  <c r="G221" i="12" a="1"/>
  <c r="L88" i="12" a="1"/>
  <c r="L150" i="12" a="1"/>
  <c r="J78" i="12" a="1"/>
  <c r="I198" i="12" a="1"/>
  <c r="L235" i="12" a="1"/>
  <c r="L241" i="12" a="1"/>
  <c r="G138" i="12" a="1"/>
  <c r="J50" i="12" a="1"/>
  <c r="G229" i="12" a="1"/>
  <c r="L37" i="12" a="1"/>
  <c r="L49" i="12" a="1"/>
  <c r="L220" i="12" a="1"/>
  <c r="L63" i="12" a="1"/>
  <c r="L110" i="12" a="1"/>
  <c r="H209" i="12" a="1"/>
  <c r="I32" i="12" a="1"/>
  <c r="H133" i="12" a="1"/>
  <c r="C111" i="12" a="1"/>
  <c r="F103" i="12" a="1"/>
  <c r="G42" i="12" a="1"/>
  <c r="H253" i="12" a="1"/>
  <c r="H34" i="12" a="1"/>
  <c r="H102" i="12" a="1"/>
  <c r="I82" i="12" a="1"/>
  <c r="D34" i="12" a="1"/>
  <c r="I150" i="12" a="1"/>
  <c r="H75" i="12" a="1"/>
  <c r="I114" i="12" a="1"/>
  <c r="G126" i="12" a="1"/>
  <c r="C82" i="12" a="1"/>
  <c r="H33" i="12" a="1"/>
  <c r="I78" i="12" a="1"/>
  <c r="L215" i="12" a="1"/>
  <c r="I31" i="12" a="1"/>
  <c r="G181" i="12" a="1"/>
  <c r="L24" i="12" a="1"/>
  <c r="G140" i="12" a="1"/>
  <c r="G76" i="12" a="1"/>
  <c r="L206" i="12" a="1"/>
  <c r="H14" i="12" a="1"/>
  <c r="J105" i="12" a="1"/>
  <c r="L56" i="12" a="1"/>
  <c r="H228" i="12" a="1"/>
  <c r="B141" i="12" a="1"/>
  <c r="H184" i="12" a="1"/>
  <c r="H55" i="12" a="1"/>
  <c r="H148" i="12" a="1"/>
  <c r="G111" i="12" a="1"/>
  <c r="I73" i="12" a="1"/>
  <c r="H185" i="12" a="1"/>
  <c r="F185" i="12" a="1"/>
  <c r="I203" i="12" a="1"/>
  <c r="C36" i="12" a="1"/>
  <c r="L129" i="12" a="1"/>
  <c r="L101" i="12" a="1"/>
  <c r="G47" i="12" a="1"/>
  <c r="G97" i="12" a="1"/>
  <c r="G195" i="12" a="1"/>
  <c r="J201" i="12" a="1"/>
  <c r="L247" i="12" a="1"/>
  <c r="L22" i="12" a="1"/>
  <c r="G22" i="12" a="1"/>
  <c r="G178" i="12" a="1"/>
  <c r="I227" i="12" a="1"/>
  <c r="L156" i="12" a="1"/>
  <c r="L174" i="12" a="1"/>
  <c r="F253" i="12" a="1"/>
  <c r="F155" i="12" a="1"/>
  <c r="G43" i="12" a="1"/>
  <c r="L20" i="12" a="1"/>
  <c r="J137" i="12" a="1"/>
  <c r="G71" i="12" a="1"/>
  <c r="L111" i="12" a="1"/>
  <c r="L96" i="12" a="1"/>
  <c r="E34" i="12" a="1"/>
  <c r="J11" i="12" a="1"/>
  <c r="B103" i="12" a="1"/>
  <c r="F101" i="12" a="1"/>
  <c r="L181" i="12" a="1"/>
  <c r="G63" i="12" a="1"/>
  <c r="J35" i="12" a="1"/>
  <c r="I123" i="12" a="1"/>
  <c r="G24" i="12" a="1"/>
  <c r="G216" i="12" a="1"/>
  <c r="L175" i="12" a="1"/>
  <c r="I255" i="12" a="1"/>
  <c r="J211" i="12" a="1"/>
  <c r="B60" i="12" a="1"/>
  <c r="L69" i="12" a="1"/>
  <c r="L57" i="12" a="1"/>
  <c r="J77" i="12" a="1"/>
  <c r="G20" i="12" a="1"/>
  <c r="H105" i="12" a="1"/>
  <c r="L213" i="12" a="1"/>
  <c r="L95" i="12" a="1"/>
  <c r="L180" i="12" a="1"/>
  <c r="J198" i="12" a="1"/>
  <c r="L171" i="12" a="1"/>
  <c r="H131" i="12" a="1"/>
  <c r="J37" i="12" a="1"/>
  <c r="L26" i="12" a="1"/>
  <c r="L115" i="12" a="1"/>
  <c r="J60" i="12" a="1"/>
  <c r="L208" i="12" a="1"/>
  <c r="L137" i="12" a="1"/>
  <c r="L28" i="12" a="1"/>
  <c r="H227" i="12" a="1"/>
  <c r="C21" i="1" l="1"/>
  <c r="C153" i="4"/>
  <c r="L3" i="13"/>
  <c r="C103" i="9"/>
  <c r="C233" i="19"/>
  <c r="H227" i="12"/>
  <c r="L28" i="12"/>
  <c r="L137" i="12"/>
  <c r="L208" i="12"/>
  <c r="J60" i="12"/>
  <c r="L115" i="12"/>
  <c r="L26" i="12"/>
  <c r="J37" i="12"/>
  <c r="H131" i="12"/>
  <c r="L171" i="12"/>
  <c r="J198" i="12"/>
  <c r="L180" i="12"/>
  <c r="L95" i="12"/>
  <c r="L213" i="12"/>
  <c r="H105" i="12"/>
  <c r="G20" i="12"/>
  <c r="J77" i="12"/>
  <c r="L57" i="12"/>
  <c r="L69" i="12"/>
  <c r="B60" i="12"/>
  <c r="J211" i="12"/>
  <c r="I255" i="12"/>
  <c r="L175" i="12"/>
  <c r="G216" i="12"/>
  <c r="G24" i="12"/>
  <c r="I123" i="12"/>
  <c r="J35" i="12"/>
  <c r="G63" i="12"/>
  <c r="L181" i="12"/>
  <c r="F101" i="12"/>
  <c r="B103" i="12"/>
  <c r="J11" i="12"/>
  <c r="E34" i="12"/>
  <c r="L96" i="12"/>
  <c r="L111" i="12"/>
  <c r="G71" i="12"/>
  <c r="J137" i="12"/>
  <c r="L20" i="12"/>
  <c r="G43" i="12"/>
  <c r="F155" i="12"/>
  <c r="F253" i="12"/>
  <c r="L174" i="12"/>
  <c r="L156" i="12"/>
  <c r="I227" i="12"/>
  <c r="G178" i="12"/>
  <c r="G22" i="12"/>
  <c r="L22" i="12"/>
  <c r="L247" i="12"/>
  <c r="J201" i="12"/>
  <c r="G195" i="12"/>
  <c r="G97" i="12"/>
  <c r="G47" i="12"/>
  <c r="L101" i="12"/>
  <c r="L129" i="12"/>
  <c r="C36" i="12"/>
  <c r="I203" i="12"/>
  <c r="F185" i="12"/>
  <c r="H185" i="12"/>
  <c r="I73" i="12"/>
  <c r="G111" i="12"/>
  <c r="H148" i="12"/>
  <c r="H55" i="12"/>
  <c r="H184" i="12"/>
  <c r="B141" i="12"/>
  <c r="H228" i="12"/>
  <c r="L56" i="12"/>
  <c r="J105" i="12"/>
  <c r="H14" i="12"/>
  <c r="L206" i="12"/>
  <c r="G76" i="12"/>
  <c r="G140" i="12"/>
  <c r="L24" i="12"/>
  <c r="G181" i="12"/>
  <c r="I31" i="12"/>
  <c r="L215" i="12"/>
  <c r="I78" i="12"/>
  <c r="H33" i="12"/>
  <c r="C82" i="12"/>
  <c r="G126" i="12"/>
  <c r="I114" i="12"/>
  <c r="H75" i="12"/>
  <c r="I150" i="12"/>
  <c r="D34" i="12"/>
  <c r="I82" i="12"/>
  <c r="H102" i="12"/>
  <c r="H34" i="12"/>
  <c r="H253" i="12"/>
  <c r="G42" i="12"/>
  <c r="F103" i="12"/>
  <c r="C111" i="12"/>
  <c r="H133" i="12"/>
  <c r="I32" i="12"/>
  <c r="H209" i="12"/>
  <c r="L110" i="12"/>
  <c r="L63" i="12"/>
  <c r="L220" i="12"/>
  <c r="L49" i="12"/>
  <c r="L37" i="12"/>
  <c r="G229" i="12"/>
  <c r="J50" i="12"/>
  <c r="G138" i="12"/>
  <c r="L241" i="12"/>
  <c r="L235" i="12"/>
  <c r="I198" i="12"/>
  <c r="J78" i="12"/>
  <c r="L150" i="12"/>
  <c r="L88" i="12"/>
  <c r="G221" i="12"/>
  <c r="F222" i="12"/>
  <c r="E65" i="12"/>
  <c r="J49" i="12"/>
  <c r="D222" i="12"/>
  <c r="F166" i="12"/>
  <c r="L183" i="12"/>
  <c r="J112" i="12"/>
  <c r="E64" i="12"/>
  <c r="L11" i="12"/>
  <c r="L218" i="12"/>
  <c r="B35" i="12"/>
  <c r="G170" i="12"/>
  <c r="G252" i="12"/>
  <c r="J128" i="12"/>
  <c r="L75" i="12"/>
  <c r="L30" i="12"/>
  <c r="H86" i="12"/>
  <c r="G189" i="12"/>
  <c r="L198" i="12"/>
  <c r="J9" i="12"/>
  <c r="G151" i="12"/>
  <c r="L73" i="12"/>
  <c r="I109" i="12"/>
  <c r="G187" i="12"/>
  <c r="C43" i="12"/>
  <c r="F156" i="12"/>
  <c r="I157" i="12"/>
  <c r="E130" i="12"/>
  <c r="I36" i="12"/>
  <c r="L179" i="12"/>
  <c r="L253" i="12"/>
  <c r="G40" i="12"/>
  <c r="I200" i="12"/>
  <c r="L59" i="12"/>
  <c r="H100" i="12"/>
  <c r="G39" i="12"/>
  <c r="J230" i="12"/>
  <c r="C113" i="12"/>
  <c r="I166" i="12"/>
  <c r="G160" i="12"/>
  <c r="C156" i="12"/>
  <c r="G119" i="12"/>
  <c r="L134" i="12"/>
  <c r="G82" i="12"/>
  <c r="J245" i="12"/>
  <c r="L9" i="12"/>
  <c r="I35" i="12"/>
  <c r="H155" i="12"/>
  <c r="H62" i="12"/>
  <c r="C35" i="12"/>
  <c r="L188" i="12"/>
  <c r="C166" i="12"/>
  <c r="G27" i="12"/>
  <c r="H54" i="12"/>
  <c r="C46" i="12"/>
  <c r="L249" i="12"/>
  <c r="C133" i="12"/>
  <c r="C95" i="12"/>
  <c r="I41" i="12"/>
  <c r="H13" i="12"/>
  <c r="G215" i="12"/>
  <c r="G194" i="12"/>
  <c r="L228" i="12"/>
  <c r="I230" i="12"/>
  <c r="I222" i="12"/>
  <c r="G56" i="12"/>
  <c r="G206" i="12"/>
  <c r="B222" i="12"/>
  <c r="G74" i="12"/>
  <c r="H128" i="12"/>
  <c r="L133" i="12"/>
  <c r="G92" i="12"/>
  <c r="C65" i="12"/>
  <c r="I33" i="12"/>
  <c r="L82" i="12"/>
  <c r="H113" i="12"/>
  <c r="G48" i="12"/>
  <c r="H245" i="12"/>
  <c r="G30" i="12"/>
  <c r="L132" i="12"/>
  <c r="L62" i="12"/>
  <c r="L81" i="12"/>
  <c r="E145" i="12"/>
  <c r="L230" i="12"/>
  <c r="J171" i="12"/>
  <c r="L143" i="12"/>
  <c r="L193" i="12"/>
  <c r="J103" i="12"/>
  <c r="G139" i="12"/>
  <c r="L68" i="12"/>
  <c r="F105" i="12"/>
  <c r="L189" i="12"/>
  <c r="L122" i="12"/>
  <c r="I54" i="12"/>
  <c r="H36" i="12"/>
  <c r="I112" i="12"/>
  <c r="L139" i="12"/>
  <c r="I225" i="12"/>
  <c r="L151" i="12"/>
  <c r="H163" i="12"/>
  <c r="L126" i="12"/>
  <c r="L3" i="12"/>
  <c r="L237" i="12"/>
  <c r="L157" i="12"/>
  <c r="G83" i="12"/>
  <c r="I251" i="12"/>
  <c r="H107" i="12"/>
  <c r="F60" i="12"/>
  <c r="F150" i="12"/>
  <c r="I240" i="12"/>
  <c r="L224" i="12"/>
  <c r="L74" i="12"/>
  <c r="H230" i="12"/>
  <c r="I151" i="12"/>
  <c r="I145" i="12"/>
  <c r="H190" i="12"/>
  <c r="L203" i="12"/>
  <c r="C150" i="12"/>
  <c r="I161" i="12"/>
  <c r="L67" i="12"/>
  <c r="L244" i="12"/>
  <c r="H60" i="12"/>
  <c r="I184" i="12"/>
  <c r="L29" i="12"/>
  <c r="G108" i="12"/>
  <c r="I133" i="12"/>
  <c r="G12" i="12"/>
  <c r="I37" i="12"/>
  <c r="L217" i="12"/>
  <c r="H106" i="12"/>
  <c r="I86" i="12"/>
  <c r="I155" i="12"/>
  <c r="B243" i="12"/>
  <c r="J54" i="12"/>
  <c r="L128" i="12"/>
  <c r="I113" i="12"/>
  <c r="L34" i="12"/>
  <c r="G237" i="12"/>
  <c r="L186" i="12"/>
  <c r="H130" i="12"/>
  <c r="G186" i="12"/>
  <c r="L176" i="12"/>
  <c r="G239" i="12"/>
  <c r="I214" i="12"/>
  <c r="G146" i="12"/>
  <c r="L48" i="12"/>
  <c r="J141" i="12"/>
  <c r="G132" i="12"/>
  <c r="G256" i="12"/>
  <c r="E46" i="12"/>
  <c r="F73" i="12"/>
  <c r="L77" i="12"/>
  <c r="G18" i="12"/>
  <c r="B150" i="12"/>
  <c r="H240" i="12"/>
  <c r="G31" i="12"/>
  <c r="G179" i="12"/>
  <c r="L222" i="12"/>
  <c r="I137" i="12"/>
  <c r="H10" i="12"/>
  <c r="L251" i="12"/>
  <c r="L240" i="12"/>
  <c r="H205" i="12"/>
  <c r="I91" i="12"/>
  <c r="F133" i="12"/>
  <c r="H53" i="12"/>
  <c r="I245" i="12"/>
  <c r="G87" i="12"/>
  <c r="I23" i="12"/>
  <c r="H173" i="12"/>
  <c r="G251" i="12"/>
  <c r="H103" i="12"/>
  <c r="C19" i="12"/>
  <c r="B36" i="12"/>
  <c r="G61" i="12"/>
  <c r="I93" i="12"/>
  <c r="G52" i="12"/>
  <c r="G196" i="12"/>
  <c r="G96" i="12"/>
  <c r="J222" i="12"/>
  <c r="L116" i="12"/>
  <c r="I100" i="12"/>
  <c r="D50" i="12"/>
  <c r="H177" i="12"/>
  <c r="G143" i="12"/>
  <c r="L155" i="12"/>
  <c r="J228" i="12"/>
  <c r="L167" i="12"/>
  <c r="L239" i="12"/>
  <c r="L51" i="12"/>
  <c r="L27" i="12"/>
  <c r="G44" i="12"/>
  <c r="L254" i="12"/>
  <c r="L154" i="12"/>
  <c r="L105" i="12"/>
  <c r="G84" i="12"/>
  <c r="J73" i="12"/>
  <c r="L117" i="12"/>
  <c r="J25" i="12"/>
  <c r="J125" i="12"/>
  <c r="G212" i="12"/>
  <c r="J223" i="12"/>
  <c r="L54" i="12"/>
  <c r="J214" i="12"/>
  <c r="H115" i="12"/>
  <c r="D166" i="12"/>
  <c r="J104" i="12"/>
  <c r="E198" i="12"/>
  <c r="E50" i="12"/>
  <c r="L83" i="12"/>
  <c r="L140" i="12"/>
  <c r="L225" i="12"/>
  <c r="J166" i="12"/>
  <c r="L46" i="12"/>
  <c r="G165" i="12"/>
  <c r="H41" i="12"/>
  <c r="G51" i="12"/>
  <c r="L187" i="12"/>
  <c r="L211" i="12"/>
  <c r="L159" i="12"/>
  <c r="G70" i="12"/>
  <c r="H11" i="12"/>
  <c r="H211" i="12"/>
  <c r="C222" i="12"/>
  <c r="G124" i="12"/>
  <c r="L216" i="12"/>
  <c r="L242" i="12"/>
  <c r="E240" i="12"/>
  <c r="I173" i="12"/>
  <c r="L236" i="12"/>
  <c r="F53" i="12"/>
  <c r="H38" i="12"/>
  <c r="L145" i="12"/>
  <c r="L8" i="12"/>
  <c r="L214" i="12"/>
  <c r="G65" i="12"/>
  <c r="I11" i="12"/>
  <c r="B46" i="12"/>
  <c r="I226" i="12"/>
  <c r="H156" i="12"/>
  <c r="C103" i="12"/>
  <c r="I223" i="12"/>
  <c r="G213" i="12"/>
  <c r="B156" i="12"/>
  <c r="G135" i="12"/>
  <c r="L4" i="12"/>
  <c r="H141" i="12"/>
  <c r="I128" i="12"/>
  <c r="I40" i="12"/>
  <c r="I38" i="12"/>
  <c r="G89" i="12"/>
  <c r="G242" i="12"/>
  <c r="I171" i="12"/>
  <c r="I101" i="12"/>
  <c r="H201" i="12"/>
  <c r="H203" i="12"/>
  <c r="H200" i="12"/>
  <c r="L60" i="12"/>
  <c r="L185" i="12"/>
  <c r="L41" i="12"/>
  <c r="L42" i="12"/>
  <c r="H112" i="12"/>
  <c r="H198" i="12"/>
  <c r="L127" i="12"/>
  <c r="L61" i="12"/>
  <c r="L131" i="12"/>
  <c r="J145" i="12"/>
  <c r="L209" i="12"/>
  <c r="J106" i="12"/>
  <c r="L70" i="12"/>
  <c r="I9" i="12"/>
  <c r="F107" i="12"/>
  <c r="L87" i="12"/>
  <c r="L38" i="12"/>
  <c r="E133" i="12"/>
  <c r="L125" i="12"/>
  <c r="I34" i="12"/>
  <c r="L89" i="12"/>
  <c r="F125" i="12"/>
  <c r="J240" i="12"/>
  <c r="L21" i="12"/>
  <c r="L144" i="12"/>
  <c r="G149" i="12"/>
  <c r="L50" i="12"/>
  <c r="H46" i="12"/>
  <c r="F163" i="12"/>
  <c r="L227" i="12"/>
  <c r="L152" i="12"/>
  <c r="E103" i="12"/>
  <c r="L170" i="12"/>
  <c r="F91" i="12"/>
  <c r="L25" i="12"/>
  <c r="C177" i="12"/>
  <c r="G88" i="12"/>
  <c r="G5" i="12"/>
  <c r="G66" i="12"/>
  <c r="J36" i="12"/>
  <c r="L138" i="12"/>
  <c r="G121" i="12"/>
  <c r="G19" i="12"/>
  <c r="I8" i="12"/>
  <c r="B133" i="12"/>
  <c r="I204" i="12"/>
  <c r="E52" i="12"/>
  <c r="G134" i="12"/>
  <c r="L146" i="12"/>
  <c r="L100" i="12"/>
  <c r="I57" i="12"/>
  <c r="L64" i="12"/>
  <c r="G142" i="12"/>
  <c r="G32" i="12"/>
  <c r="H77" i="12"/>
  <c r="J28" i="12"/>
  <c r="L142" i="12"/>
  <c r="I122" i="12"/>
  <c r="I28" i="12"/>
  <c r="H94" i="12"/>
  <c r="C243" i="12"/>
  <c r="L71" i="12"/>
  <c r="L12" i="12"/>
  <c r="L245" i="12"/>
  <c r="H101" i="12"/>
  <c r="G172" i="12"/>
  <c r="L84" i="12"/>
  <c r="I185" i="12"/>
  <c r="G93" i="12"/>
  <c r="H68" i="12"/>
  <c r="I211" i="12"/>
  <c r="I190" i="12"/>
  <c r="L78" i="12"/>
  <c r="L136" i="12"/>
  <c r="G207" i="12"/>
  <c r="D156" i="12"/>
  <c r="H223" i="12"/>
  <c r="G161" i="12"/>
  <c r="G202" i="12"/>
  <c r="C64" i="12"/>
  <c r="H58" i="12"/>
  <c r="H73" i="12"/>
  <c r="I138" i="12"/>
  <c r="G193" i="12"/>
  <c r="G183" i="12"/>
  <c r="G250" i="12"/>
  <c r="L19" i="12"/>
  <c r="L149" i="12"/>
  <c r="E41" i="12"/>
  <c r="L256" i="12"/>
  <c r="H85" i="12"/>
  <c r="G219" i="12"/>
  <c r="L135" i="12"/>
  <c r="L205" i="12"/>
  <c r="B113" i="12"/>
  <c r="L99" i="12"/>
  <c r="L212" i="12"/>
  <c r="L43" i="12"/>
  <c r="J173" i="12"/>
  <c r="J34" i="12"/>
  <c r="L173" i="12"/>
  <c r="L35" i="12"/>
  <c r="L80" i="12"/>
  <c r="F35" i="12"/>
  <c r="L207" i="12"/>
  <c r="G241" i="12"/>
  <c r="F100" i="12"/>
  <c r="I27" i="12"/>
  <c r="L114" i="12"/>
  <c r="L255" i="12"/>
  <c r="I106" i="12"/>
  <c r="H50" i="12"/>
  <c r="L178" i="12"/>
  <c r="L16" i="12"/>
  <c r="L44" i="12"/>
  <c r="L58" i="12"/>
  <c r="G80" i="12"/>
  <c r="L72" i="12"/>
  <c r="L23" i="12"/>
  <c r="I66" i="12"/>
  <c r="G254" i="12"/>
  <c r="B177" i="12"/>
  <c r="B78" i="12"/>
  <c r="G144" i="12"/>
  <c r="L109" i="12"/>
  <c r="L123" i="12"/>
  <c r="H45" i="12"/>
  <c r="H25" i="12"/>
  <c r="G162" i="12"/>
  <c r="G90" i="12"/>
  <c r="H23" i="12"/>
  <c r="B34" i="12"/>
  <c r="I125" i="12"/>
  <c r="G217" i="12"/>
  <c r="F62" i="12"/>
  <c r="L5" i="12"/>
  <c r="I141" i="12"/>
  <c r="I75" i="12"/>
  <c r="I47" i="12"/>
  <c r="H8" i="12"/>
  <c r="H9" i="12"/>
  <c r="L90" i="12"/>
  <c r="L113" i="12"/>
  <c r="G247" i="12"/>
  <c r="G153" i="12"/>
  <c r="H129" i="12"/>
  <c r="L17" i="12"/>
  <c r="H37" i="12"/>
  <c r="E243" i="12"/>
  <c r="I205" i="12"/>
  <c r="H78" i="12"/>
  <c r="J253" i="12"/>
  <c r="H243" i="12"/>
  <c r="I154" i="12"/>
  <c r="G180" i="12"/>
  <c r="H35" i="12"/>
  <c r="G175" i="12"/>
  <c r="C3" i="12"/>
  <c r="C34" i="12"/>
  <c r="I129" i="12"/>
  <c r="D240" i="12"/>
  <c r="H145" i="12"/>
  <c r="G3" i="12"/>
  <c r="H109" i="12"/>
  <c r="D103" i="12"/>
  <c r="H127" i="12"/>
  <c r="H199" i="12"/>
  <c r="B130" i="12"/>
  <c r="G64" i="12"/>
  <c r="L221" i="12"/>
  <c r="I248" i="12"/>
  <c r="G224" i="12"/>
  <c r="I94" i="12"/>
  <c r="G110" i="12"/>
  <c r="L229" i="12"/>
  <c r="G29" i="12"/>
  <c r="G17" i="12"/>
  <c r="I49" i="12"/>
  <c r="G72" i="12"/>
  <c r="L177" i="12"/>
  <c r="L191" i="12"/>
  <c r="J94" i="12"/>
  <c r="F36" i="12"/>
  <c r="F54" i="12"/>
  <c r="D130" i="12"/>
  <c r="G69" i="12"/>
  <c r="L202" i="12"/>
  <c r="F109" i="12"/>
  <c r="F230" i="12"/>
  <c r="L195" i="12"/>
  <c r="L93" i="12"/>
  <c r="E113" i="12"/>
  <c r="G81" i="12"/>
  <c r="L18" i="12"/>
  <c r="E150" i="12"/>
  <c r="G176" i="12"/>
  <c r="F78" i="12"/>
  <c r="J109" i="12"/>
  <c r="I201" i="12"/>
  <c r="H154" i="12"/>
  <c r="I12" i="12"/>
  <c r="D145" i="12"/>
  <c r="I209" i="12"/>
  <c r="L31" i="12"/>
  <c r="L65" i="12"/>
  <c r="J113" i="12"/>
  <c r="L250" i="12"/>
  <c r="D113" i="12"/>
  <c r="L52" i="12"/>
  <c r="H114" i="12"/>
  <c r="J58" i="12"/>
  <c r="G191" i="12"/>
  <c r="L162" i="12"/>
  <c r="L103" i="12"/>
  <c r="F130" i="12"/>
  <c r="J101" i="12"/>
  <c r="L161" i="12"/>
  <c r="L204" i="12"/>
  <c r="G235" i="12"/>
  <c r="L86" i="12"/>
  <c r="J190" i="12"/>
  <c r="J225" i="12"/>
  <c r="G99" i="12"/>
  <c r="L219" i="12"/>
  <c r="L248" i="12"/>
  <c r="J133" i="12"/>
  <c r="L121" i="12"/>
  <c r="G218" i="12"/>
  <c r="L91" i="12"/>
  <c r="L201" i="12"/>
  <c r="G236" i="12"/>
  <c r="H123" i="12"/>
  <c r="I105" i="12"/>
  <c r="G238" i="12"/>
  <c r="L153" i="12"/>
  <c r="I104" i="12"/>
  <c r="L165" i="12"/>
  <c r="G159" i="12"/>
  <c r="H222" i="12"/>
  <c r="I224" i="12"/>
  <c r="I62" i="12"/>
  <c r="C126" i="12"/>
  <c r="I50" i="12"/>
  <c r="L104" i="12"/>
  <c r="I58" i="12"/>
  <c r="H246" i="12"/>
  <c r="G174" i="12"/>
  <c r="G208" i="12"/>
  <c r="L106" i="12"/>
  <c r="L39" i="12"/>
  <c r="C184" i="12"/>
  <c r="G244" i="12"/>
  <c r="I60" i="12"/>
  <c r="G255" i="12"/>
  <c r="I177" i="12"/>
  <c r="L97" i="12"/>
  <c r="I127" i="12"/>
  <c r="G67" i="12"/>
  <c r="H150" i="12"/>
  <c r="C60" i="12"/>
  <c r="I25" i="12"/>
  <c r="H125" i="12"/>
  <c r="G147" i="12"/>
  <c r="G204" i="12"/>
  <c r="J130" i="12"/>
  <c r="F45" i="12"/>
  <c r="L160" i="12"/>
  <c r="G21" i="12"/>
  <c r="L124" i="12"/>
  <c r="L66" i="12"/>
  <c r="L92" i="12"/>
  <c r="L94" i="12"/>
  <c r="L194" i="12"/>
  <c r="L158" i="12"/>
  <c r="L108" i="12"/>
  <c r="L147" i="12"/>
  <c r="L119" i="12"/>
  <c r="L196" i="12"/>
  <c r="J154" i="12"/>
  <c r="H122" i="12"/>
  <c r="L226" i="12"/>
  <c r="L223" i="12"/>
  <c r="I228" i="12"/>
  <c r="G79" i="12"/>
  <c r="F68" i="12"/>
  <c r="L79" i="12"/>
  <c r="L141" i="12"/>
  <c r="E78" i="12"/>
  <c r="G152" i="12"/>
  <c r="L36" i="12"/>
  <c r="E156" i="12"/>
  <c r="F28" i="12"/>
  <c r="H192" i="12"/>
  <c r="L112" i="12"/>
  <c r="I121" i="12"/>
  <c r="L32" i="12"/>
  <c r="G157" i="12"/>
  <c r="I130" i="12"/>
  <c r="L190" i="12"/>
  <c r="G125" i="12"/>
  <c r="L238" i="12"/>
  <c r="G158" i="12"/>
  <c r="L252" i="12"/>
  <c r="G26" i="12"/>
  <c r="C39" i="12"/>
  <c r="L33" i="12"/>
  <c r="L40" i="12"/>
  <c r="L166" i="12"/>
  <c r="G4" i="12"/>
  <c r="C78" i="12"/>
  <c r="H91" i="12"/>
  <c r="G117" i="12"/>
  <c r="H166" i="12"/>
  <c r="I77" i="12"/>
  <c r="B166" i="12"/>
  <c r="L182" i="12"/>
  <c r="I253" i="12"/>
  <c r="G136" i="12"/>
  <c r="G167" i="12"/>
  <c r="H234" i="12"/>
  <c r="G7" i="12"/>
  <c r="L210" i="12"/>
  <c r="H248" i="12"/>
  <c r="D198" i="12"/>
  <c r="L197" i="12"/>
  <c r="G249" i="12"/>
  <c r="H49" i="12"/>
  <c r="C141" i="12"/>
  <c r="H104" i="12"/>
  <c r="L47" i="12"/>
  <c r="G95" i="12"/>
  <c r="G197" i="12"/>
  <c r="H57" i="12"/>
  <c r="I103" i="12"/>
  <c r="I46" i="12"/>
  <c r="G210" i="12"/>
  <c r="J156" i="12"/>
  <c r="L184" i="12"/>
  <c r="G188" i="12"/>
  <c r="H225" i="12"/>
  <c r="G182" i="12"/>
  <c r="L172" i="12"/>
  <c r="H214" i="12"/>
  <c r="D35" i="12"/>
  <c r="G220" i="12"/>
  <c r="I68" i="12"/>
  <c r="I236" i="12"/>
  <c r="I115" i="12"/>
  <c r="L76" i="12"/>
  <c r="G116" i="12"/>
  <c r="L200" i="12"/>
  <c r="G59" i="12"/>
  <c r="G16" i="12"/>
  <c r="F102" i="12"/>
  <c r="C130" i="12"/>
  <c r="H137" i="12"/>
  <c r="L130" i="12"/>
  <c r="H171" i="12"/>
  <c r="I131" i="12"/>
  <c r="I156" i="12"/>
  <c r="H28" i="12"/>
  <c r="C105" i="5"/>
  <c r="C33" i="2"/>
  <c r="C21" i="18"/>
  <c r="B356" i="12" l="1" a="1"/>
  <c r="B356" i="12" s="1"/>
  <c r="B82" i="23" s="1"/>
  <c r="D263" i="12" a="1"/>
  <c r="D263" i="12" s="1"/>
  <c r="D25" i="23" s="1"/>
  <c r="H380" i="12" a="1"/>
  <c r="H380" i="12" s="1"/>
  <c r="I10" i="13"/>
  <c r="K12" i="13"/>
  <c r="D3" i="13"/>
  <c r="E5" i="13"/>
  <c r="B386" i="12" a="1"/>
  <c r="B386" i="12" s="1"/>
  <c r="B112" i="23" s="1"/>
  <c r="K6" i="13"/>
  <c r="C386" i="12" a="1"/>
  <c r="C386" i="12" s="1"/>
  <c r="C112" i="23" s="1"/>
  <c r="H4" i="13"/>
  <c r="H5" i="13"/>
  <c r="D359" i="12" a="1"/>
  <c r="D359" i="12" s="1"/>
  <c r="D85" i="23" s="1"/>
  <c r="N279" i="12" a="1"/>
  <c r="N279" i="12" s="1"/>
  <c r="N41" i="23" s="1"/>
  <c r="J2" i="13" a="1"/>
  <c r="J2" i="13" s="1"/>
  <c r="E7" i="13"/>
  <c r="E365" i="12" a="1"/>
  <c r="E365" i="12" s="1"/>
  <c r="I3" i="13"/>
  <c r="K3" i="13"/>
  <c r="B353" i="12" a="1"/>
  <c r="B353" i="12" s="1"/>
  <c r="B79" i="23" s="1"/>
  <c r="G381" i="12" a="1"/>
  <c r="G381" i="12" s="1"/>
  <c r="G107" i="23" s="1"/>
  <c r="H363" i="12" a="1"/>
  <c r="H363" i="12" s="1"/>
  <c r="D280" i="12" a="1"/>
  <c r="F280" i="12" a="1"/>
  <c r="C259" i="12"/>
  <c r="D366" i="12" a="1"/>
  <c r="D366" i="12" s="1"/>
  <c r="D92" i="23" s="1"/>
  <c r="B280" i="12" a="1"/>
  <c r="D357" i="12" a="1"/>
  <c r="D357" i="12" s="1"/>
  <c r="D83" i="23" s="1"/>
  <c r="F279" i="12" a="1"/>
  <c r="F279" i="12" s="1"/>
  <c r="F41" i="23" s="1"/>
  <c r="D378" i="12" a="1"/>
  <c r="D378" i="12" s="1"/>
  <c r="D104" i="23" s="1"/>
  <c r="D8" i="13"/>
  <c r="C263" i="12" a="1"/>
  <c r="C263" i="12" s="1"/>
  <c r="C25" i="23" s="1"/>
  <c r="H378" i="12" a="1"/>
  <c r="H378" i="12" s="1"/>
  <c r="F371" i="12" a="1"/>
  <c r="F371" i="12" s="1"/>
  <c r="C360" i="12" a="1"/>
  <c r="C360" i="12" s="1"/>
  <c r="C86" i="23" s="1"/>
  <c r="B359" i="12" a="1"/>
  <c r="B359" i="12" s="1"/>
  <c r="F378" i="12" a="1"/>
  <c r="F378" i="12" s="1"/>
  <c r="F104" i="23" s="1"/>
  <c r="F383" i="12" a="1"/>
  <c r="F383" i="12" s="1"/>
  <c r="F109" i="23" s="1"/>
  <c r="I4" i="13"/>
  <c r="C377" i="12" a="1"/>
  <c r="C377" i="12" s="1"/>
  <c r="C103" i="23" s="1"/>
  <c r="M2" i="13" a="1"/>
  <c r="M2" i="13" s="1"/>
  <c r="B372" i="12" a="1"/>
  <c r="B372" i="12" s="1"/>
  <c r="B98" i="23" s="1"/>
  <c r="L280" i="12" a="1"/>
  <c r="F359" i="12" a="1"/>
  <c r="F359" i="12" s="1"/>
  <c r="J5" i="13"/>
  <c r="F377" i="12" a="1"/>
  <c r="F377" i="12" s="1"/>
  <c r="F368" i="12" a="1"/>
  <c r="F368" i="12" s="1"/>
  <c r="F94" i="23" s="1"/>
  <c r="D12" i="13"/>
  <c r="G374" i="12" a="1"/>
  <c r="G374" i="12" s="1"/>
  <c r="G100" i="23" s="1"/>
  <c r="L259" i="12"/>
  <c r="G359" i="12" a="1"/>
  <c r="G359" i="12" s="1"/>
  <c r="G85" i="23" s="1"/>
  <c r="H359" i="12" a="1"/>
  <c r="H359" i="12" s="1"/>
  <c r="H85" i="23" s="1"/>
  <c r="I6" i="13"/>
  <c r="H6" i="13"/>
  <c r="B375" i="12" a="1"/>
  <c r="B375" i="12" s="1"/>
  <c r="B101" i="23" s="1"/>
  <c r="G354" i="12" a="1"/>
  <c r="G354" i="12" s="1"/>
  <c r="G80" i="23" s="1"/>
  <c r="C6" i="13"/>
  <c r="G9" i="13"/>
  <c r="J280" i="12" a="1"/>
  <c r="I8" i="13"/>
  <c r="E383" i="12" a="1"/>
  <c r="E383" i="12" s="1"/>
  <c r="E109" i="23" s="1"/>
  <c r="F360" i="12" a="1"/>
  <c r="F360" i="12" s="1"/>
  <c r="F86" i="23" s="1"/>
  <c r="C357" i="12" a="1"/>
  <c r="C357" i="12" s="1"/>
  <c r="M7" i="13"/>
  <c r="G377" i="12" a="1"/>
  <c r="G377" i="12" s="1"/>
  <c r="H383" i="12" a="1"/>
  <c r="H383" i="12" s="1"/>
  <c r="H109" i="23" s="1"/>
  <c r="H106" i="23"/>
  <c r="E380" i="12" a="1"/>
  <c r="E380" i="12" s="1"/>
  <c r="B362" i="12" a="1"/>
  <c r="B362" i="12" s="1"/>
  <c r="H3" i="13"/>
  <c r="H9" i="13"/>
  <c r="H12" i="13"/>
  <c r="H7" i="13"/>
  <c r="H8" i="13"/>
  <c r="H2" i="13" a="1"/>
  <c r="H2" i="13" s="1"/>
  <c r="G259" i="12"/>
  <c r="H10" i="13"/>
  <c r="H11" i="13"/>
  <c r="H356" i="12" a="1"/>
  <c r="H356" i="12" s="1"/>
  <c r="D375" i="12" a="1"/>
  <c r="D375" i="12" s="1"/>
  <c r="D101" i="23" s="1"/>
  <c r="D372" i="12" a="1"/>
  <c r="D372" i="12" s="1"/>
  <c r="D98" i="23" s="1"/>
  <c r="H280" i="12" a="1"/>
  <c r="K7" i="13"/>
  <c r="K2" i="13" a="1"/>
  <c r="K2" i="13" s="1"/>
  <c r="D381" i="12" a="1"/>
  <c r="D381" i="12" s="1"/>
  <c r="D107" i="23" s="1"/>
  <c r="H384" i="12" a="1"/>
  <c r="H384" i="12" s="1"/>
  <c r="K8" i="13"/>
  <c r="H264" i="12" a="1"/>
  <c r="K9" i="13"/>
  <c r="U9" i="13" s="1"/>
  <c r="H375" i="12" a="1"/>
  <c r="H375" i="12" s="1"/>
  <c r="H101" i="23" s="1"/>
  <c r="D354" i="12" a="1"/>
  <c r="D354" i="12" s="1"/>
  <c r="D80" i="23" s="1"/>
  <c r="K11" i="13"/>
  <c r="D360" i="12" a="1"/>
  <c r="D360" i="12" s="1"/>
  <c r="H369" i="12" a="1"/>
  <c r="H369" i="12" s="1"/>
  <c r="H95" i="23" s="1"/>
  <c r="D264" i="12" a="1"/>
  <c r="D264" i="12" s="1"/>
  <c r="D26" i="23" s="1"/>
  <c r="D384" i="12" a="1"/>
  <c r="D384" i="12" s="1"/>
  <c r="D110" i="23" s="1"/>
  <c r="H381" i="12" a="1"/>
  <c r="H381" i="12" s="1"/>
  <c r="H107" i="23" s="1"/>
  <c r="D369" i="12" a="1"/>
  <c r="D369" i="12" s="1"/>
  <c r="D95" i="23" s="1"/>
  <c r="H372" i="12" a="1"/>
  <c r="H372" i="12" s="1"/>
  <c r="H98" i="23" s="1"/>
  <c r="N280" i="12" a="1"/>
  <c r="K5" i="13"/>
  <c r="Q5" i="13" s="1"/>
  <c r="J259" i="12"/>
  <c r="H360" i="12" a="1"/>
  <c r="H360" i="12" s="1"/>
  <c r="H366" i="12" a="1"/>
  <c r="H366" i="12" s="1"/>
  <c r="H92" i="23" s="1"/>
  <c r="D363" i="12" a="1"/>
  <c r="D363" i="12" s="1"/>
  <c r="D89" i="23" s="1"/>
  <c r="H354" i="12" a="1"/>
  <c r="H354" i="12" s="1"/>
  <c r="H80" i="23" s="1"/>
  <c r="K10" i="13"/>
  <c r="K4" i="13"/>
  <c r="H263" i="12" a="1"/>
  <c r="H263" i="12" s="1"/>
  <c r="H25" i="23" s="1"/>
  <c r="AM3" i="12" a="1"/>
  <c r="F263" i="12" a="1"/>
  <c r="F263" i="12" s="1"/>
  <c r="F25" i="23" s="1"/>
  <c r="C4" i="13"/>
  <c r="G360" i="12" a="1"/>
  <c r="G360" i="12" s="1"/>
  <c r="M3" i="13"/>
  <c r="P3" i="13" s="1"/>
  <c r="I5" i="13"/>
  <c r="C374" i="12" a="1"/>
  <c r="C374" i="12" s="1"/>
  <c r="J7" i="13"/>
  <c r="F369" i="12" a="1"/>
  <c r="F369" i="12" s="1"/>
  <c r="F95" i="23" s="1"/>
  <c r="D353" i="12" a="1"/>
  <c r="D353" i="12" s="1"/>
  <c r="D387" i="12" a="1"/>
  <c r="D387" i="12" s="1"/>
  <c r="D113" i="23" s="1"/>
  <c r="F259" i="12"/>
  <c r="E91" i="23"/>
  <c r="E367" i="12"/>
  <c r="E93" i="23" s="1"/>
  <c r="H365" i="12" a="1"/>
  <c r="H365" i="12" s="1"/>
  <c r="B264" i="12" a="1"/>
  <c r="B264" i="12" s="1"/>
  <c r="B26" i="23" s="1"/>
  <c r="B263" i="12" a="1"/>
  <c r="B263" i="12" s="1"/>
  <c r="B25" i="23" s="1"/>
  <c r="C372" i="12" a="1"/>
  <c r="C372" i="12" s="1"/>
  <c r="C98" i="23" s="1"/>
  <c r="D6" i="13"/>
  <c r="D11" i="13"/>
  <c r="D4" i="13"/>
  <c r="C362" i="12" a="1"/>
  <c r="C362" i="12" s="1"/>
  <c r="D279" i="12" a="1"/>
  <c r="D279" i="12" s="1"/>
  <c r="D41" i="23" s="1"/>
  <c r="D2" i="13" a="1"/>
  <c r="D2" i="13" s="1"/>
  <c r="C380" i="12" a="1"/>
  <c r="C380" i="12" s="1"/>
  <c r="C383" i="12" a="1"/>
  <c r="C383" i="12" s="1"/>
  <c r="C356" i="12" a="1"/>
  <c r="C356" i="12" s="1"/>
  <c r="C82" i="23" s="1"/>
  <c r="C365" i="12" a="1"/>
  <c r="C365" i="12" s="1"/>
  <c r="D7" i="13"/>
  <c r="C264" i="12" a="1"/>
  <c r="C264" i="12" s="1"/>
  <c r="C26" i="23" s="1"/>
  <c r="C368" i="12" a="1"/>
  <c r="C368" i="12" s="1"/>
  <c r="C353" i="12" a="1"/>
  <c r="C353" i="12" s="1"/>
  <c r="D5" i="13"/>
  <c r="D9" i="13"/>
  <c r="D10" i="13"/>
  <c r="C371" i="12" a="1"/>
  <c r="C371" i="12" s="1"/>
  <c r="C97" i="23" s="1"/>
  <c r="C359" i="12" a="1"/>
  <c r="C359" i="12" s="1"/>
  <c r="H357" i="12" a="1"/>
  <c r="H357" i="12" s="1"/>
  <c r="H83" i="23" s="1"/>
  <c r="E8" i="13"/>
  <c r="D377" i="12" a="1"/>
  <c r="D377" i="12" s="1"/>
  <c r="D374" i="12" a="1"/>
  <c r="D374" i="12" s="1"/>
  <c r="E3" i="13"/>
  <c r="Q3" i="13" s="1"/>
  <c r="E6" i="13"/>
  <c r="Q6" i="13" s="1"/>
  <c r="E10" i="13"/>
  <c r="Q10" i="13" s="1"/>
  <c r="E4" i="13"/>
  <c r="D368" i="12" a="1"/>
  <c r="D368" i="12" s="1"/>
  <c r="D386" i="12" a="1"/>
  <c r="D386" i="12" s="1"/>
  <c r="D365" i="12" a="1"/>
  <c r="D365" i="12" s="1"/>
  <c r="D380" i="12" a="1"/>
  <c r="D380" i="12" s="1"/>
  <c r="E9" i="13"/>
  <c r="Q9" i="13" s="1"/>
  <c r="D259" i="12"/>
  <c r="D362" i="12" a="1"/>
  <c r="D362" i="12" s="1"/>
  <c r="D383" i="12" a="1"/>
  <c r="D383" i="12" s="1"/>
  <c r="E12" i="13"/>
  <c r="Q12" i="13" s="1"/>
  <c r="E11" i="13"/>
  <c r="Q11" i="13" s="1"/>
  <c r="D371" i="12" a="1"/>
  <c r="D371" i="12" s="1"/>
  <c r="E2" i="13" a="1"/>
  <c r="E2" i="13" s="1"/>
  <c r="D356" i="12" a="1"/>
  <c r="D356" i="12" s="1"/>
  <c r="I259" i="12"/>
  <c r="I7" i="13"/>
  <c r="M9" i="13"/>
  <c r="T9" i="13" s="1"/>
  <c r="L279" i="12" a="1"/>
  <c r="L279" i="12" s="1"/>
  <c r="L41" i="23" s="1"/>
  <c r="C366" i="12" a="1"/>
  <c r="C366" i="12" s="1"/>
  <c r="C92" i="23" s="1"/>
  <c r="G363" i="12" a="1"/>
  <c r="G363" i="12" s="1"/>
  <c r="G89" i="23" s="1"/>
  <c r="M11" i="13"/>
  <c r="P11" i="13" s="1"/>
  <c r="C387" i="12" a="1"/>
  <c r="C387" i="12" s="1"/>
  <c r="C113" i="23" s="1"/>
  <c r="C381" i="12" a="1"/>
  <c r="C381" i="12" s="1"/>
  <c r="C107" i="23" s="1"/>
  <c r="G384" i="12" a="1"/>
  <c r="G384" i="12" s="1"/>
  <c r="G110" i="23" s="1"/>
  <c r="C378" i="12" a="1"/>
  <c r="C378" i="12" s="1"/>
  <c r="M8" i="13"/>
  <c r="P8" i="13" s="1"/>
  <c r="G372" i="12" a="1"/>
  <c r="G372" i="12" s="1"/>
  <c r="G98" i="23" s="1"/>
  <c r="G375" i="12" a="1"/>
  <c r="G375" i="12" s="1"/>
  <c r="C375" i="12" a="1"/>
  <c r="C375" i="12" s="1"/>
  <c r="C101" i="23" s="1"/>
  <c r="M4" i="13"/>
  <c r="G369" i="12" a="1"/>
  <c r="G369" i="12" s="1"/>
  <c r="G95" i="23" s="1"/>
  <c r="C369" i="12" a="1"/>
  <c r="C369" i="12" s="1"/>
  <c r="C95" i="23" s="1"/>
  <c r="G387" i="12" a="1"/>
  <c r="G387" i="12" s="1"/>
  <c r="G113" i="23" s="1"/>
  <c r="G264" i="12" a="1"/>
  <c r="M6" i="13"/>
  <c r="M12" i="13"/>
  <c r="G357" i="12" a="1"/>
  <c r="G357" i="12" s="1"/>
  <c r="G83" i="23" s="1"/>
  <c r="G263" i="12" a="1"/>
  <c r="G263" i="12" s="1"/>
  <c r="G25" i="23" s="1"/>
  <c r="G378" i="12" a="1"/>
  <c r="G378" i="12" s="1"/>
  <c r="G104" i="23" s="1"/>
  <c r="C363" i="12" a="1"/>
  <c r="C363" i="12" s="1"/>
  <c r="C89" i="23" s="1"/>
  <c r="M5" i="13"/>
  <c r="C354" i="12" a="1"/>
  <c r="C354" i="12" s="1"/>
  <c r="C80" i="23" s="1"/>
  <c r="M10" i="13"/>
  <c r="G366" i="12" a="1"/>
  <c r="G366" i="12" s="1"/>
  <c r="G92" i="23" s="1"/>
  <c r="C384" i="12" a="1"/>
  <c r="C384" i="12" s="1"/>
  <c r="C110" i="23" s="1"/>
  <c r="H104" i="23"/>
  <c r="G6" i="13"/>
  <c r="G7" i="13"/>
  <c r="F386" i="12" a="1"/>
  <c r="F386" i="12" s="1"/>
  <c r="G368" i="12" a="1"/>
  <c r="G368" i="12" s="1"/>
  <c r="G371" i="12" a="1"/>
  <c r="G371" i="12" s="1"/>
  <c r="H377" i="12" a="1"/>
  <c r="H377" i="12" s="1"/>
  <c r="H103" i="23" s="1"/>
  <c r="H386" i="12" a="1"/>
  <c r="H386" i="12" s="1"/>
  <c r="F362" i="12" a="1"/>
  <c r="F362" i="12" s="1"/>
  <c r="G383" i="12" a="1"/>
  <c r="G383" i="12" s="1"/>
  <c r="G365" i="12" a="1"/>
  <c r="G365" i="12" s="1"/>
  <c r="G8" i="13"/>
  <c r="F365" i="12" a="1"/>
  <c r="F365" i="12" s="1"/>
  <c r="F356" i="12" a="1"/>
  <c r="F356" i="12" s="1"/>
  <c r="F353" i="12" a="1"/>
  <c r="F353" i="12" s="1"/>
  <c r="F374" i="12" a="1"/>
  <c r="F374" i="12" s="1"/>
  <c r="H368" i="12" a="1"/>
  <c r="H368" i="12" s="1"/>
  <c r="G4" i="13"/>
  <c r="G5" i="13"/>
  <c r="G12" i="13"/>
  <c r="H371" i="12" a="1"/>
  <c r="H371" i="12" s="1"/>
  <c r="G380" i="12" a="1"/>
  <c r="G380" i="12" s="1"/>
  <c r="H362" i="12" a="1"/>
  <c r="H362" i="12" s="1"/>
  <c r="H88" i="23" s="1"/>
  <c r="G11" i="13"/>
  <c r="G386" i="12" a="1"/>
  <c r="G386" i="12" s="1"/>
  <c r="G10" i="13"/>
  <c r="F380" i="12" a="1"/>
  <c r="F380" i="12" s="1"/>
  <c r="G3" i="13"/>
  <c r="G353" i="12" a="1"/>
  <c r="G353" i="12" s="1"/>
  <c r="H353" i="12" a="1"/>
  <c r="H353" i="12" s="1"/>
  <c r="G2" i="13" a="1"/>
  <c r="G2" i="13" s="1"/>
  <c r="G362" i="12" a="1"/>
  <c r="G362" i="12" s="1"/>
  <c r="H374" i="12" a="1"/>
  <c r="H374" i="12" s="1"/>
  <c r="G356" i="12" a="1"/>
  <c r="G356" i="12" s="1"/>
  <c r="I11" i="13"/>
  <c r="I9" i="13"/>
  <c r="H259" i="12"/>
  <c r="I12" i="13"/>
  <c r="I2" i="13" a="1"/>
  <c r="I2" i="13" s="1"/>
  <c r="B374" i="12" a="1"/>
  <c r="B374" i="12" s="1"/>
  <c r="B365" i="12" a="1"/>
  <c r="B365" i="12" s="1"/>
  <c r="C10" i="13"/>
  <c r="C2" i="13" a="1"/>
  <c r="C2" i="13" s="1"/>
  <c r="C9" i="13"/>
  <c r="AL3" i="12" a="1"/>
  <c r="AN221" i="12" s="1"/>
  <c r="C11" i="13"/>
  <c r="B383" i="12" a="1"/>
  <c r="B383" i="12" s="1"/>
  <c r="B371" i="12" a="1"/>
  <c r="B371" i="12" s="1"/>
  <c r="B97" i="23" s="1"/>
  <c r="C8" i="13"/>
  <c r="B377" i="12" a="1"/>
  <c r="B377" i="12" s="1"/>
  <c r="C7" i="13"/>
  <c r="O7" i="13" s="1"/>
  <c r="C5" i="13"/>
  <c r="O5" i="13" s="1"/>
  <c r="B380" i="12" a="1"/>
  <c r="B380" i="12" s="1"/>
  <c r="C12" i="13"/>
  <c r="C3" i="13"/>
  <c r="B259" i="12"/>
  <c r="B368" i="12" a="1"/>
  <c r="B368" i="12" s="1"/>
  <c r="J6" i="13"/>
  <c r="O6" i="13" s="1"/>
  <c r="B279" i="12" a="1"/>
  <c r="B279" i="12" s="1"/>
  <c r="B41" i="23" s="1"/>
  <c r="B384" i="12" a="1"/>
  <c r="B384" i="12" s="1"/>
  <c r="B110" i="23" s="1"/>
  <c r="J8" i="13"/>
  <c r="J3" i="13"/>
  <c r="F354" i="12" a="1"/>
  <c r="F354" i="12" s="1"/>
  <c r="F80" i="23" s="1"/>
  <c r="F381" i="12" a="1"/>
  <c r="F381" i="12" s="1"/>
  <c r="F107" i="23" s="1"/>
  <c r="B354" i="12" a="1"/>
  <c r="B354" i="12" s="1"/>
  <c r="F366" i="12" a="1"/>
  <c r="F366" i="12" s="1"/>
  <c r="F92" i="23" s="1"/>
  <c r="B360" i="12" a="1"/>
  <c r="B360" i="12" s="1"/>
  <c r="B86" i="23" s="1"/>
  <c r="B387" i="12" a="1"/>
  <c r="B387" i="12" s="1"/>
  <c r="B113" i="23" s="1"/>
  <c r="J10" i="13"/>
  <c r="B381" i="12" a="1"/>
  <c r="B381" i="12" s="1"/>
  <c r="B107" i="23" s="1"/>
  <c r="J12" i="13"/>
  <c r="F372" i="12" a="1"/>
  <c r="F372" i="12" s="1"/>
  <c r="F98" i="23" s="1"/>
  <c r="F384" i="12" a="1"/>
  <c r="F384" i="12" s="1"/>
  <c r="B369" i="12" a="1"/>
  <c r="B369" i="12" s="1"/>
  <c r="B95" i="23" s="1"/>
  <c r="B357" i="12" a="1"/>
  <c r="B357" i="12" s="1"/>
  <c r="J9" i="13"/>
  <c r="S9" i="13" s="1"/>
  <c r="B378" i="12" a="1"/>
  <c r="B378" i="12" s="1"/>
  <c r="B104" i="23" s="1"/>
  <c r="J11" i="13"/>
  <c r="J4" i="13"/>
  <c r="F387" i="12" a="1"/>
  <c r="F387" i="12" s="1"/>
  <c r="F113" i="23" s="1"/>
  <c r="B366" i="12" a="1"/>
  <c r="B366" i="12" s="1"/>
  <c r="B92" i="23" s="1"/>
  <c r="J279" i="12" a="1"/>
  <c r="J279" i="12" s="1"/>
  <c r="J41" i="23" s="1"/>
  <c r="F363" i="12" a="1"/>
  <c r="F363" i="12" s="1"/>
  <c r="F89" i="23" s="1"/>
  <c r="F357" i="12" a="1"/>
  <c r="F357" i="12" s="1"/>
  <c r="F83" i="23" s="1"/>
  <c r="B363" i="12" a="1"/>
  <c r="B363" i="12" s="1"/>
  <c r="B89" i="23" s="1"/>
  <c r="F264" i="12" a="1"/>
  <c r="F375" i="12" a="1"/>
  <c r="F375" i="12" s="1"/>
  <c r="F101" i="23" s="1"/>
  <c r="H387" i="12" a="1"/>
  <c r="H387" i="12" s="1"/>
  <c r="H113" i="23" s="1"/>
  <c r="E374" i="12" a="1"/>
  <c r="E374" i="12" s="1"/>
  <c r="E353" i="12" a="1"/>
  <c r="E353" i="12" s="1"/>
  <c r="E377" i="12" a="1"/>
  <c r="E377" i="12" s="1"/>
  <c r="E371" i="12" a="1"/>
  <c r="E371" i="12" s="1"/>
  <c r="E362" i="12" a="1"/>
  <c r="E362" i="12" s="1"/>
  <c r="E263" i="12" a="1"/>
  <c r="E263" i="12" s="1"/>
  <c r="E25" i="23" s="1"/>
  <c r="E356" i="12" a="1"/>
  <c r="E356" i="12" s="1"/>
  <c r="H279" i="12" a="1"/>
  <c r="H279" i="12" s="1"/>
  <c r="H41" i="23" s="1"/>
  <c r="E359" i="12" a="1"/>
  <c r="E359" i="12" s="1"/>
  <c r="F11" i="13"/>
  <c r="R11" i="13" s="1"/>
  <c r="E259" i="12"/>
  <c r="F3" i="13"/>
  <c r="R3" i="13" s="1"/>
  <c r="E264" i="12" a="1"/>
  <c r="E368" i="12" a="1"/>
  <c r="E368" i="12" s="1"/>
  <c r="F8" i="13"/>
  <c r="R8" i="13" s="1"/>
  <c r="E386" i="12" a="1"/>
  <c r="E386" i="12" s="1"/>
  <c r="F5" i="13"/>
  <c r="R5" i="13" s="1"/>
  <c r="F10" i="13"/>
  <c r="R10" i="13" s="1"/>
  <c r="F9" i="13"/>
  <c r="R9" i="13" s="1"/>
  <c r="F2" i="13" a="1"/>
  <c r="F2" i="13" s="1"/>
  <c r="F12" i="13"/>
  <c r="R12" i="13" s="1"/>
  <c r="F4" i="13"/>
  <c r="R4" i="13" s="1"/>
  <c r="F7" i="13"/>
  <c r="R7" i="13" s="1"/>
  <c r="F6" i="13"/>
  <c r="R6" i="13" s="1"/>
  <c r="U12" i="13"/>
  <c r="AN127" i="12"/>
  <c r="AN252" i="12"/>
  <c r="AN257" i="12"/>
  <c r="AN191" i="12"/>
  <c r="AN240" i="12"/>
  <c r="AN44" i="12"/>
  <c r="AN232" i="12"/>
  <c r="AN228" i="12"/>
  <c r="AN49" i="12"/>
  <c r="AN116" i="12"/>
  <c r="AN205" i="12"/>
  <c r="AN113" i="12"/>
  <c r="AN59" i="12"/>
  <c r="AN97" i="12"/>
  <c r="AN143" i="12"/>
  <c r="AN137" i="12"/>
  <c r="AN102" i="12"/>
  <c r="AN53" i="12"/>
  <c r="AN128" i="12"/>
  <c r="AN140" i="12"/>
  <c r="AN15" i="12"/>
  <c r="U3" i="13"/>
  <c r="F97" i="23"/>
  <c r="H89" i="23"/>
  <c r="F85" i="23"/>
  <c r="C83" i="23"/>
  <c r="G103" i="23"/>
  <c r="AN134" i="12" l="1"/>
  <c r="P6" i="13"/>
  <c r="G379" i="12"/>
  <c r="G105" i="23" s="1"/>
  <c r="C358" i="12"/>
  <c r="C84" i="23" s="1"/>
  <c r="Q7" i="13"/>
  <c r="AN51" i="12"/>
  <c r="AN254" i="12"/>
  <c r="P12" i="13"/>
  <c r="AN244" i="12"/>
  <c r="AN164" i="12"/>
  <c r="AN183" i="12"/>
  <c r="AN130" i="12"/>
  <c r="AN107" i="12"/>
  <c r="AN253" i="12"/>
  <c r="AN180" i="12"/>
  <c r="AN29" i="12"/>
  <c r="AN171" i="12"/>
  <c r="AN146" i="12"/>
  <c r="AN88" i="12"/>
  <c r="AN123" i="12"/>
  <c r="AN90" i="12"/>
  <c r="AN234" i="12"/>
  <c r="AN195" i="12"/>
  <c r="AN222" i="12"/>
  <c r="AN147" i="12"/>
  <c r="AN233" i="12"/>
  <c r="AN238" i="12"/>
  <c r="AN182" i="12"/>
  <c r="AN216" i="12"/>
  <c r="AN79" i="12"/>
  <c r="AN217" i="12"/>
  <c r="AN170" i="12"/>
  <c r="AN38" i="12"/>
  <c r="AN181" i="12"/>
  <c r="AN56" i="12"/>
  <c r="AN63" i="12"/>
  <c r="AN6" i="12"/>
  <c r="AN67" i="12"/>
  <c r="AN126" i="12"/>
  <c r="AN174" i="12"/>
  <c r="AN199" i="12"/>
  <c r="AN75" i="12"/>
  <c r="AN92" i="12"/>
  <c r="AN16" i="12"/>
  <c r="AN77" i="12"/>
  <c r="AN153" i="12"/>
  <c r="AN256" i="12"/>
  <c r="AN78" i="12"/>
  <c r="AN227" i="12"/>
  <c r="AN114" i="12"/>
  <c r="AN149" i="12"/>
  <c r="AN158" i="12"/>
  <c r="AN39" i="12"/>
  <c r="AN160" i="12"/>
  <c r="AM3" i="12"/>
  <c r="AM259" i="12" s="1"/>
  <c r="P7" i="13"/>
  <c r="E385" i="12"/>
  <c r="E111" i="23" s="1"/>
  <c r="AN250" i="12"/>
  <c r="AN47" i="12"/>
  <c r="AN108" i="12"/>
  <c r="AN46" i="12"/>
  <c r="AN61" i="12"/>
  <c r="AN206" i="12"/>
  <c r="AN43" i="12"/>
  <c r="AN208" i="12"/>
  <c r="AN207" i="12"/>
  <c r="AN54" i="12"/>
  <c r="AN73" i="12"/>
  <c r="AN152" i="12"/>
  <c r="AN48" i="12"/>
  <c r="AN179" i="12"/>
  <c r="AN131" i="12"/>
  <c r="AN210" i="12"/>
  <c r="AN65" i="12"/>
  <c r="AN212" i="12"/>
  <c r="AN87" i="12"/>
  <c r="AN76" i="12"/>
  <c r="AN229" i="12"/>
  <c r="AN236" i="12"/>
  <c r="AN148" i="12"/>
  <c r="AN68" i="12"/>
  <c r="AN185" i="12"/>
  <c r="AN139" i="12"/>
  <c r="AN32" i="12"/>
  <c r="AN11" i="12"/>
  <c r="AN202" i="12"/>
  <c r="AN120" i="12"/>
  <c r="AN58" i="12"/>
  <c r="AN172" i="12"/>
  <c r="AN12" i="12"/>
  <c r="AN187" i="12"/>
  <c r="AN165" i="12"/>
  <c r="AN129" i="12"/>
  <c r="AN186" i="12"/>
  <c r="AN246" i="12"/>
  <c r="AN121" i="12"/>
  <c r="AN242" i="12"/>
  <c r="AN209" i="12"/>
  <c r="AN251" i="12"/>
  <c r="AN196" i="12"/>
  <c r="AN176" i="12"/>
  <c r="AN166" i="12"/>
  <c r="AN189" i="12"/>
  <c r="AN215" i="12"/>
  <c r="AN211" i="12"/>
  <c r="AN112" i="12"/>
  <c r="AN224" i="12"/>
  <c r="AN37" i="12"/>
  <c r="AN219" i="12"/>
  <c r="AN42" i="12"/>
  <c r="AN169" i="12"/>
  <c r="AN142" i="12"/>
  <c r="AN57" i="12"/>
  <c r="AN100" i="12"/>
  <c r="AN104" i="12"/>
  <c r="AN89" i="12"/>
  <c r="AN220" i="12"/>
  <c r="AN197" i="12"/>
  <c r="AN167" i="12"/>
  <c r="AN86" i="12"/>
  <c r="AN24" i="12"/>
  <c r="AN218" i="12"/>
  <c r="AN55" i="12"/>
  <c r="AN156" i="12"/>
  <c r="AN178" i="12"/>
  <c r="AN201" i="12"/>
  <c r="AN230" i="12"/>
  <c r="AN258" i="12"/>
  <c r="AN33" i="12"/>
  <c r="AN83" i="12"/>
  <c r="AN95" i="12"/>
  <c r="AN36" i="12"/>
  <c r="AN141" i="12"/>
  <c r="AN105" i="12"/>
  <c r="H364" i="12"/>
  <c r="H90" i="23" s="1"/>
  <c r="AN159" i="12"/>
  <c r="AN31" i="12"/>
  <c r="AN117" i="12"/>
  <c r="AN118" i="12"/>
  <c r="AN248" i="12"/>
  <c r="AN84" i="12"/>
  <c r="AN190" i="12"/>
  <c r="AN21" i="12"/>
  <c r="AN122" i="12"/>
  <c r="AN34" i="12"/>
  <c r="AN150" i="12"/>
  <c r="AN162" i="12"/>
  <c r="AN245" i="12"/>
  <c r="AN151" i="12"/>
  <c r="AN45" i="12"/>
  <c r="AN98" i="12"/>
  <c r="AN85" i="12"/>
  <c r="AN13" i="12"/>
  <c r="AN96" i="12"/>
  <c r="AN200" i="12"/>
  <c r="AN173" i="12"/>
  <c r="AN80" i="12"/>
  <c r="AN30" i="12"/>
  <c r="AN101" i="12"/>
  <c r="F370" i="12"/>
  <c r="F96" i="23" s="1"/>
  <c r="AN237" i="12"/>
  <c r="AN66" i="12"/>
  <c r="AN145" i="12"/>
  <c r="AN226" i="12"/>
  <c r="AN50" i="12"/>
  <c r="AN26" i="12"/>
  <c r="AN214" i="12"/>
  <c r="AN111" i="12"/>
  <c r="AN62" i="12"/>
  <c r="AN71" i="12"/>
  <c r="AN239" i="12"/>
  <c r="AN249" i="12"/>
  <c r="AN19" i="12"/>
  <c r="AN91" i="12"/>
  <c r="AN72" i="12"/>
  <c r="AN99" i="12"/>
  <c r="AN135" i="12"/>
  <c r="AN93" i="12"/>
  <c r="AN138" i="12"/>
  <c r="AN188" i="12"/>
  <c r="AN223" i="12"/>
  <c r="AN74" i="12"/>
  <c r="AN40" i="12"/>
  <c r="C292" i="12"/>
  <c r="C287" i="12"/>
  <c r="C296" i="12"/>
  <c r="C293" i="12"/>
  <c r="C295" i="12"/>
  <c r="C288" i="12"/>
  <c r="C282" i="12"/>
  <c r="B280" i="12"/>
  <c r="C280" i="12" s="1"/>
  <c r="C284" i="12"/>
  <c r="C290" i="12"/>
  <c r="C281" i="12"/>
  <c r="C297" i="12"/>
  <c r="C285" i="12"/>
  <c r="C286" i="12"/>
  <c r="C294" i="12"/>
  <c r="C291" i="12"/>
  <c r="C289" i="12"/>
  <c r="C283" i="12"/>
  <c r="F361" i="12"/>
  <c r="F87" i="23" s="1"/>
  <c r="B361" i="12"/>
  <c r="B87" i="23" s="1"/>
  <c r="K306" i="12"/>
  <c r="K307" i="12"/>
  <c r="K303" i="12"/>
  <c r="J280" i="12"/>
  <c r="K280" i="12" s="1"/>
  <c r="K297" i="12"/>
  <c r="K304" i="12"/>
  <c r="K287" i="12"/>
  <c r="K299" i="12"/>
  <c r="K288" i="12"/>
  <c r="K293" i="12"/>
  <c r="K282" i="12"/>
  <c r="K285" i="12"/>
  <c r="K289" i="12"/>
  <c r="K295" i="12"/>
  <c r="K301" i="12"/>
  <c r="K296" i="12"/>
  <c r="K291" i="12"/>
  <c r="K302" i="12"/>
  <c r="K290" i="12"/>
  <c r="K298" i="12"/>
  <c r="K281" i="12"/>
  <c r="K283" i="12"/>
  <c r="K292" i="12"/>
  <c r="K300" i="12"/>
  <c r="K284" i="12"/>
  <c r="K305" i="12"/>
  <c r="K294" i="12"/>
  <c r="K286" i="12"/>
  <c r="M308" i="12"/>
  <c r="M287" i="12"/>
  <c r="M301" i="12"/>
  <c r="M303" i="12"/>
  <c r="M292" i="12"/>
  <c r="M307" i="12"/>
  <c r="M282" i="12"/>
  <c r="M291" i="12"/>
  <c r="M288" i="12"/>
  <c r="M283" i="12"/>
  <c r="M281" i="12"/>
  <c r="M305" i="12"/>
  <c r="M295" i="12"/>
  <c r="M286" i="12"/>
  <c r="M302" i="12"/>
  <c r="M290" i="12"/>
  <c r="M299" i="12"/>
  <c r="M306" i="12"/>
  <c r="M294" i="12"/>
  <c r="M304" i="12"/>
  <c r="M289" i="12"/>
  <c r="L280" i="12"/>
  <c r="M280" i="12" s="1"/>
  <c r="M298" i="12"/>
  <c r="M300" i="12"/>
  <c r="M285" i="12"/>
  <c r="M297" i="12"/>
  <c r="M293" i="12"/>
  <c r="M284" i="12"/>
  <c r="M296" i="12"/>
  <c r="Q8" i="13"/>
  <c r="B373" i="12"/>
  <c r="B99" i="23" s="1"/>
  <c r="G285" i="12"/>
  <c r="G286" i="12"/>
  <c r="G288" i="12"/>
  <c r="G282" i="12"/>
  <c r="G289" i="12"/>
  <c r="G290" i="12"/>
  <c r="G291" i="12"/>
  <c r="F280" i="12"/>
  <c r="G280" i="12" s="1"/>
  <c r="G283" i="12"/>
  <c r="G281" i="12"/>
  <c r="G284" i="12"/>
  <c r="G287" i="12"/>
  <c r="B85" i="23"/>
  <c r="E297" i="12"/>
  <c r="E288" i="12"/>
  <c r="E305" i="12"/>
  <c r="E306" i="12"/>
  <c r="E295" i="12"/>
  <c r="E287" i="12"/>
  <c r="E296" i="12"/>
  <c r="E291" i="12"/>
  <c r="E281" i="12"/>
  <c r="E303" i="12"/>
  <c r="E307" i="12"/>
  <c r="E286" i="12"/>
  <c r="E292" i="12"/>
  <c r="D280" i="12"/>
  <c r="E280" i="12" s="1"/>
  <c r="E282" i="12"/>
  <c r="E284" i="12"/>
  <c r="E289" i="12"/>
  <c r="E294" i="12"/>
  <c r="E304" i="12"/>
  <c r="E285" i="12"/>
  <c r="E301" i="12"/>
  <c r="E293" i="12"/>
  <c r="E290" i="12"/>
  <c r="E309" i="12"/>
  <c r="E302" i="12"/>
  <c r="E283" i="12"/>
  <c r="E300" i="12"/>
  <c r="E308" i="12"/>
  <c r="E299" i="12"/>
  <c r="E298" i="12"/>
  <c r="C373" i="12"/>
  <c r="C99" i="23" s="1"/>
  <c r="F103" i="23"/>
  <c r="F379" i="12"/>
  <c r="F105" i="23" s="1"/>
  <c r="F373" i="12"/>
  <c r="F99" i="23" s="1"/>
  <c r="E373" i="12"/>
  <c r="E99" i="23" s="1"/>
  <c r="E97" i="23"/>
  <c r="O9" i="13"/>
  <c r="T3" i="13"/>
  <c r="S3" i="13"/>
  <c r="S12" i="13"/>
  <c r="T12" i="13"/>
  <c r="S8" i="13"/>
  <c r="U8" i="13"/>
  <c r="T8" i="13"/>
  <c r="F112" i="23"/>
  <c r="F388" i="12"/>
  <c r="F114" i="23" s="1"/>
  <c r="G30" i="23"/>
  <c r="G29" i="23"/>
  <c r="G28" i="23"/>
  <c r="G27" i="23"/>
  <c r="G264" i="12"/>
  <c r="G26" i="23" s="1"/>
  <c r="D94" i="23"/>
  <c r="D370" i="12"/>
  <c r="D96" i="23" s="1"/>
  <c r="C88" i="23"/>
  <c r="C364" i="12"/>
  <c r="C90" i="23" s="1"/>
  <c r="H91" i="23"/>
  <c r="H367" i="12"/>
  <c r="H93" i="23" s="1"/>
  <c r="H34" i="23"/>
  <c r="H33" i="23"/>
  <c r="H264" i="12"/>
  <c r="H26" i="23" s="1"/>
  <c r="H32" i="23"/>
  <c r="H35" i="23"/>
  <c r="H30" i="23"/>
  <c r="H28" i="23"/>
  <c r="H37" i="23"/>
  <c r="H29" i="23"/>
  <c r="H27" i="23"/>
  <c r="H31" i="23"/>
  <c r="H36" i="23"/>
  <c r="H382" i="12"/>
  <c r="H108" i="23" s="1"/>
  <c r="E379" i="12"/>
  <c r="E105" i="23" s="1"/>
  <c r="E103" i="23"/>
  <c r="B83" i="23"/>
  <c r="B358" i="12"/>
  <c r="B84" i="23" s="1"/>
  <c r="F106" i="23"/>
  <c r="F382" i="12"/>
  <c r="F108" i="23" s="1"/>
  <c r="U5" i="13"/>
  <c r="T5" i="13"/>
  <c r="S5" i="13"/>
  <c r="G91" i="23"/>
  <c r="G367" i="12"/>
  <c r="G93" i="23" s="1"/>
  <c r="S7" i="13"/>
  <c r="T7" i="13"/>
  <c r="U7" i="13"/>
  <c r="C104" i="23"/>
  <c r="C379" i="12"/>
  <c r="C105" i="23" s="1"/>
  <c r="D109" i="23"/>
  <c r="D385" i="12"/>
  <c r="D111" i="23" s="1"/>
  <c r="C85" i="23"/>
  <c r="C361" i="12"/>
  <c r="C87" i="23" s="1"/>
  <c r="P4" i="13"/>
  <c r="C100" i="23"/>
  <c r="C376" i="12"/>
  <c r="C102" i="23" s="1"/>
  <c r="H86" i="23"/>
  <c r="H361" i="12"/>
  <c r="H87" i="23" s="1"/>
  <c r="H82" i="23"/>
  <c r="H358" i="12"/>
  <c r="H84" i="23" s="1"/>
  <c r="E79" i="23"/>
  <c r="E355" i="12"/>
  <c r="B103" i="23"/>
  <c r="B379" i="12"/>
  <c r="B105" i="23" s="1"/>
  <c r="O10" i="13"/>
  <c r="G82" i="23"/>
  <c r="G358" i="12"/>
  <c r="G84" i="23" s="1"/>
  <c r="S10" i="13"/>
  <c r="U10" i="13"/>
  <c r="T10" i="13"/>
  <c r="U4" i="13"/>
  <c r="T4" i="13"/>
  <c r="S4" i="13"/>
  <c r="G109" i="23"/>
  <c r="G385" i="12"/>
  <c r="G111" i="23" s="1"/>
  <c r="S6" i="13"/>
  <c r="T6" i="13"/>
  <c r="D88" i="23"/>
  <c r="D364" i="12"/>
  <c r="D90" i="23" s="1"/>
  <c r="C91" i="23"/>
  <c r="C367" i="12"/>
  <c r="C93" i="23" s="1"/>
  <c r="H110" i="23"/>
  <c r="H385" i="12"/>
  <c r="H111" i="23" s="1"/>
  <c r="E94" i="23"/>
  <c r="E370" i="12"/>
  <c r="E96" i="23" s="1"/>
  <c r="E361" i="12"/>
  <c r="E87" i="23" s="1"/>
  <c r="E85" i="23"/>
  <c r="E376" i="12"/>
  <c r="E102" i="23" s="1"/>
  <c r="E100" i="23"/>
  <c r="F110" i="23"/>
  <c r="F385" i="12"/>
  <c r="F111" i="23" s="1"/>
  <c r="B80" i="23"/>
  <c r="B355" i="12"/>
  <c r="B81" i="23" s="1"/>
  <c r="B94" i="23"/>
  <c r="B370" i="12"/>
  <c r="B96" i="23" s="1"/>
  <c r="O8" i="13"/>
  <c r="B91" i="23"/>
  <c r="B367" i="12"/>
  <c r="B93" i="23" s="1"/>
  <c r="H100" i="23"/>
  <c r="H376" i="12"/>
  <c r="H102" i="23" s="1"/>
  <c r="G112" i="23"/>
  <c r="G388" i="12"/>
  <c r="G114" i="23" s="1"/>
  <c r="H94" i="23"/>
  <c r="H370" i="12"/>
  <c r="H96" i="23" s="1"/>
  <c r="F88" i="23"/>
  <c r="F364" i="12"/>
  <c r="F90" i="23" s="1"/>
  <c r="P10" i="13"/>
  <c r="D86" i="23"/>
  <c r="D361" i="12"/>
  <c r="D87" i="23" s="1"/>
  <c r="B88" i="23"/>
  <c r="B364" i="12"/>
  <c r="B90" i="23" s="1"/>
  <c r="B100" i="23"/>
  <c r="B376" i="12"/>
  <c r="B102" i="23" s="1"/>
  <c r="G88" i="23"/>
  <c r="G364" i="12"/>
  <c r="G90" i="23" s="1"/>
  <c r="S11" i="13"/>
  <c r="T11" i="13"/>
  <c r="U11" i="13"/>
  <c r="F100" i="23"/>
  <c r="F376" i="12"/>
  <c r="F102" i="23" s="1"/>
  <c r="H112" i="23"/>
  <c r="H388" i="12"/>
  <c r="H114" i="23" s="1"/>
  <c r="D82" i="23"/>
  <c r="D358" i="12"/>
  <c r="D84" i="23" s="1"/>
  <c r="P9" i="13"/>
  <c r="C109" i="23"/>
  <c r="C385" i="12"/>
  <c r="C111" i="23" s="1"/>
  <c r="G86" i="23"/>
  <c r="G361" i="12"/>
  <c r="G87" i="23" s="1"/>
  <c r="Q4" i="13"/>
  <c r="O293" i="12"/>
  <c r="O298" i="12"/>
  <c r="O288" i="12"/>
  <c r="O303" i="12"/>
  <c r="O296" i="12"/>
  <c r="O283" i="12"/>
  <c r="O304" i="12"/>
  <c r="O295" i="12"/>
  <c r="O299" i="12"/>
  <c r="O300" i="12"/>
  <c r="O305" i="12"/>
  <c r="O297" i="12"/>
  <c r="O284" i="12"/>
  <c r="O287" i="12"/>
  <c r="O285" i="12"/>
  <c r="O281" i="12"/>
  <c r="O282" i="12"/>
  <c r="O301" i="12"/>
  <c r="O291" i="12"/>
  <c r="O290" i="12"/>
  <c r="O306" i="12"/>
  <c r="O289" i="12"/>
  <c r="O292" i="12"/>
  <c r="O302" i="12"/>
  <c r="O294" i="12"/>
  <c r="N280" i="12"/>
  <c r="O280" i="12" s="1"/>
  <c r="O286" i="12"/>
  <c r="O307" i="12"/>
  <c r="E106" i="23"/>
  <c r="E382" i="12"/>
  <c r="E108" i="23" s="1"/>
  <c r="E112" i="23"/>
  <c r="E388" i="12"/>
  <c r="E114" i="23" s="1"/>
  <c r="E82" i="23"/>
  <c r="E358" i="12"/>
  <c r="E84" i="23" s="1"/>
  <c r="O3" i="13"/>
  <c r="B109" i="23"/>
  <c r="B385" i="12"/>
  <c r="B111" i="23" s="1"/>
  <c r="F79" i="23"/>
  <c r="F355" i="12"/>
  <c r="D106" i="23"/>
  <c r="D382" i="12"/>
  <c r="D108" i="23" s="1"/>
  <c r="D100" i="23"/>
  <c r="D376" i="12"/>
  <c r="D102" i="23" s="1"/>
  <c r="P5" i="13"/>
  <c r="C106" i="23"/>
  <c r="C382" i="12"/>
  <c r="C108" i="23" s="1"/>
  <c r="U6" i="13"/>
  <c r="D79" i="23"/>
  <c r="D355" i="12"/>
  <c r="H379" i="12"/>
  <c r="H105" i="23" s="1"/>
  <c r="C388" i="12"/>
  <c r="C114" i="23" s="1"/>
  <c r="F264" i="12"/>
  <c r="F26" i="23" s="1"/>
  <c r="F29" i="23"/>
  <c r="F30" i="23"/>
  <c r="F28" i="23"/>
  <c r="F27" i="23"/>
  <c r="O12" i="13"/>
  <c r="O11" i="13"/>
  <c r="H79" i="23"/>
  <c r="H355" i="12"/>
  <c r="G106" i="23"/>
  <c r="G382" i="12"/>
  <c r="G108" i="23" s="1"/>
  <c r="F82" i="23"/>
  <c r="F358" i="12"/>
  <c r="F84" i="23" s="1"/>
  <c r="G97" i="23"/>
  <c r="G373" i="12"/>
  <c r="G99" i="23" s="1"/>
  <c r="G101" i="23"/>
  <c r="G376" i="12"/>
  <c r="G102" i="23" s="1"/>
  <c r="D97" i="23"/>
  <c r="D373" i="12"/>
  <c r="D99" i="23" s="1"/>
  <c r="D91" i="23"/>
  <c r="D367" i="12"/>
  <c r="D93" i="23" s="1"/>
  <c r="D103" i="23"/>
  <c r="D379" i="12"/>
  <c r="D105" i="23" s="1"/>
  <c r="C79" i="23"/>
  <c r="C355" i="12"/>
  <c r="I293" i="12"/>
  <c r="I287" i="12"/>
  <c r="I294" i="12"/>
  <c r="I281" i="12"/>
  <c r="I289" i="12"/>
  <c r="I292" i="12"/>
  <c r="I282" i="12"/>
  <c r="I288" i="12"/>
  <c r="I285" i="12"/>
  <c r="I290" i="12"/>
  <c r="H280" i="12"/>
  <c r="I280" i="12" s="1"/>
  <c r="I291" i="12"/>
  <c r="I283" i="12"/>
  <c r="I284" i="12"/>
  <c r="I286" i="12"/>
  <c r="B388" i="12"/>
  <c r="B114" i="23" s="1"/>
  <c r="E27" i="23"/>
  <c r="E264" i="12"/>
  <c r="E26" i="23" s="1"/>
  <c r="E88" i="23"/>
  <c r="E364" i="12"/>
  <c r="E90" i="23" s="1"/>
  <c r="B106" i="23"/>
  <c r="B382" i="12"/>
  <c r="B108" i="23" s="1"/>
  <c r="AN41" i="12"/>
  <c r="AN157" i="12"/>
  <c r="AN10" i="12"/>
  <c r="AN231" i="12"/>
  <c r="AN144" i="12"/>
  <c r="AN4" i="12"/>
  <c r="AN8" i="12"/>
  <c r="AN17" i="12"/>
  <c r="AN243" i="12"/>
  <c r="AN110" i="12"/>
  <c r="AN177" i="12"/>
  <c r="AN22" i="12"/>
  <c r="AN184" i="12"/>
  <c r="AN136" i="12"/>
  <c r="AN255" i="12"/>
  <c r="AN125" i="12"/>
  <c r="AN241" i="12"/>
  <c r="AN81" i="12"/>
  <c r="AN109" i="12"/>
  <c r="AN28" i="12"/>
  <c r="AN225" i="12"/>
  <c r="AN119" i="12"/>
  <c r="AN9" i="12"/>
  <c r="AN155" i="12"/>
  <c r="AN25" i="12"/>
  <c r="AN192" i="12"/>
  <c r="AN247" i="12"/>
  <c r="AN23" i="12"/>
  <c r="AN235" i="12"/>
  <c r="AN198" i="12"/>
  <c r="AN132" i="12"/>
  <c r="AN14" i="12"/>
  <c r="AN64" i="12"/>
  <c r="AN18" i="12"/>
  <c r="AN168" i="12"/>
  <c r="AN154" i="12"/>
  <c r="AN27" i="12"/>
  <c r="AN94" i="12"/>
  <c r="AN203" i="12"/>
  <c r="AN70" i="12"/>
  <c r="AN193" i="12"/>
  <c r="AN194" i="12"/>
  <c r="AN204" i="12"/>
  <c r="AN133" i="12"/>
  <c r="AN103" i="12"/>
  <c r="AN52" i="12"/>
  <c r="AN175" i="12"/>
  <c r="AN69" i="12"/>
  <c r="AN213" i="12"/>
  <c r="AN7" i="12"/>
  <c r="AL3" i="12"/>
  <c r="AN82" i="12"/>
  <c r="AN35" i="12"/>
  <c r="AN5" i="12"/>
  <c r="AN115" i="12"/>
  <c r="AN124" i="12"/>
  <c r="AN163" i="12"/>
  <c r="AN60" i="12"/>
  <c r="AN161" i="12"/>
  <c r="AN20" i="12"/>
  <c r="AN106" i="12"/>
  <c r="G79" i="23"/>
  <c r="G355" i="12"/>
  <c r="H97" i="23"/>
  <c r="H373" i="12"/>
  <c r="H99" i="23" s="1"/>
  <c r="F91" i="23"/>
  <c r="F367" i="12"/>
  <c r="F93" i="23" s="1"/>
  <c r="G94" i="23"/>
  <c r="G370" i="12"/>
  <c r="G96" i="23" s="1"/>
  <c r="D112" i="23"/>
  <c r="D388" i="12"/>
  <c r="D114" i="23" s="1"/>
  <c r="C94" i="23"/>
  <c r="C370" i="12"/>
  <c r="C96" i="23" s="1"/>
  <c r="O4" i="13"/>
  <c r="AM260" i="12"/>
  <c r="B316" i="12" l="1" a="1"/>
  <c r="B316" i="12" s="1"/>
  <c r="B42" i="23" s="1"/>
  <c r="C314" i="12"/>
  <c r="E314" i="12"/>
  <c r="D316" i="12" a="1"/>
  <c r="J316" i="12" a="1"/>
  <c r="K314" i="12"/>
  <c r="F316" i="12" a="1"/>
  <c r="G314" i="12"/>
  <c r="M314" i="12"/>
  <c r="L316" i="12" a="1"/>
  <c r="O314" i="12"/>
  <c r="N316" i="12" a="1"/>
  <c r="G81" i="23"/>
  <c r="G389" i="12"/>
  <c r="G115" i="23" s="1"/>
  <c r="D81" i="23"/>
  <c r="D389" i="12"/>
  <c r="D115" i="23" s="1"/>
  <c r="H316" i="12" a="1"/>
  <c r="I314" i="12"/>
  <c r="F81" i="23"/>
  <c r="F389" i="12"/>
  <c r="F115" i="23" s="1"/>
  <c r="B389" i="12"/>
  <c r="B115" i="23" s="1"/>
  <c r="AL259" i="12"/>
  <c r="AN3" i="12"/>
  <c r="AO132" i="12" s="1"/>
  <c r="C81" i="23"/>
  <c r="C389" i="12"/>
  <c r="C115" i="23" s="1"/>
  <c r="H81" i="23"/>
  <c r="H389" i="12"/>
  <c r="H115" i="23" s="1"/>
  <c r="E81" i="23"/>
  <c r="E389" i="12"/>
  <c r="E115" i="23" s="1"/>
  <c r="C57" i="23" l="1"/>
  <c r="B58" i="23"/>
  <c r="B45" i="23"/>
  <c r="C52" i="23"/>
  <c r="C59" i="23"/>
  <c r="B54" i="23"/>
  <c r="C46" i="23"/>
  <c r="C48" i="23"/>
  <c r="C54" i="23"/>
  <c r="C42" i="23"/>
  <c r="C56" i="23"/>
  <c r="B59" i="23"/>
  <c r="B55" i="23"/>
  <c r="B47" i="23"/>
  <c r="B49" i="23"/>
  <c r="C53" i="23"/>
  <c r="B44" i="23"/>
  <c r="C50" i="23"/>
  <c r="C47" i="23"/>
  <c r="C44" i="23"/>
  <c r="C45" i="23"/>
  <c r="B57" i="23"/>
  <c r="B46" i="23"/>
  <c r="B50" i="23"/>
  <c r="B52" i="23"/>
  <c r="C51" i="23"/>
  <c r="C58" i="23"/>
  <c r="C49" i="23"/>
  <c r="B51" i="23"/>
  <c r="B53" i="23"/>
  <c r="B43" i="23"/>
  <c r="B48" i="23"/>
  <c r="C43" i="23"/>
  <c r="C55" i="23"/>
  <c r="B56" i="23"/>
  <c r="M55" i="23"/>
  <c r="M70" i="23"/>
  <c r="M57" i="23"/>
  <c r="M67" i="23"/>
  <c r="L45" i="23"/>
  <c r="M54" i="23"/>
  <c r="M49" i="23"/>
  <c r="M48" i="23"/>
  <c r="M68" i="23"/>
  <c r="L53" i="23"/>
  <c r="L58" i="23"/>
  <c r="L44" i="23"/>
  <c r="L54" i="23"/>
  <c r="M46" i="23"/>
  <c r="L49" i="23"/>
  <c r="L70" i="23"/>
  <c r="M66" i="23"/>
  <c r="L46" i="23"/>
  <c r="L67" i="23"/>
  <c r="M62" i="23"/>
  <c r="L48" i="23"/>
  <c r="L56" i="23"/>
  <c r="L55" i="23"/>
  <c r="M64" i="23"/>
  <c r="L66" i="23"/>
  <c r="L69" i="23"/>
  <c r="M42" i="23"/>
  <c r="M50" i="23"/>
  <c r="M45" i="23"/>
  <c r="M56" i="23"/>
  <c r="M65" i="23"/>
  <c r="M59" i="23"/>
  <c r="L52" i="23"/>
  <c r="L51" i="23"/>
  <c r="M60" i="23"/>
  <c r="L64" i="23"/>
  <c r="L57" i="23"/>
  <c r="L59" i="23"/>
  <c r="M63" i="23"/>
  <c r="L68" i="23"/>
  <c r="L47" i="23"/>
  <c r="M53" i="23"/>
  <c r="L316" i="12"/>
  <c r="L42" i="23" s="1"/>
  <c r="M47" i="23"/>
  <c r="M52" i="23"/>
  <c r="M61" i="23"/>
  <c r="L62" i="23"/>
  <c r="L65" i="23"/>
  <c r="L60" i="23"/>
  <c r="M58" i="23"/>
  <c r="M51" i="23"/>
  <c r="M44" i="23"/>
  <c r="M43" i="23"/>
  <c r="L43" i="23"/>
  <c r="L50" i="23"/>
  <c r="L63" i="23"/>
  <c r="L61" i="23"/>
  <c r="M69" i="23"/>
  <c r="F43" i="23"/>
  <c r="G53" i="23"/>
  <c r="G50" i="23"/>
  <c r="G47" i="23"/>
  <c r="F53" i="23"/>
  <c r="F48" i="23"/>
  <c r="G45" i="23"/>
  <c r="G42" i="23"/>
  <c r="G43" i="23"/>
  <c r="G52" i="23"/>
  <c r="F316" i="12"/>
  <c r="F42" i="23" s="1"/>
  <c r="F45" i="23"/>
  <c r="G51" i="23"/>
  <c r="G46" i="23"/>
  <c r="F47" i="23"/>
  <c r="F50" i="23"/>
  <c r="G49" i="23"/>
  <c r="F46" i="23"/>
  <c r="G44" i="23"/>
  <c r="G48" i="23"/>
  <c r="F52" i="23"/>
  <c r="F51" i="23"/>
  <c r="F49" i="23"/>
  <c r="F44" i="23"/>
  <c r="J44" i="23"/>
  <c r="J52" i="23"/>
  <c r="J48" i="23"/>
  <c r="K56" i="23"/>
  <c r="J62" i="23"/>
  <c r="K69" i="23"/>
  <c r="K57" i="23"/>
  <c r="K63" i="23"/>
  <c r="J69" i="23"/>
  <c r="J53" i="23"/>
  <c r="K62" i="23"/>
  <c r="K58" i="23"/>
  <c r="J57" i="23"/>
  <c r="K65" i="23"/>
  <c r="K51" i="23"/>
  <c r="K67" i="23"/>
  <c r="K64" i="23"/>
  <c r="J46" i="23"/>
  <c r="K52" i="23"/>
  <c r="J316" i="12"/>
  <c r="J42" i="23" s="1"/>
  <c r="J50" i="23"/>
  <c r="K60" i="23"/>
  <c r="K43" i="23"/>
  <c r="K54" i="23"/>
  <c r="K68" i="23"/>
  <c r="K61" i="23"/>
  <c r="J49" i="23"/>
  <c r="J65" i="23"/>
  <c r="J56" i="23"/>
  <c r="K55" i="23"/>
  <c r="J63" i="23"/>
  <c r="J66" i="23"/>
  <c r="J43" i="23"/>
  <c r="J61" i="23"/>
  <c r="J45" i="23"/>
  <c r="J60" i="23"/>
  <c r="K53" i="23"/>
  <c r="K46" i="23"/>
  <c r="K45" i="23"/>
  <c r="J64" i="23"/>
  <c r="J47" i="23"/>
  <c r="K49" i="23"/>
  <c r="K59" i="23"/>
  <c r="K44" i="23"/>
  <c r="J59" i="23"/>
  <c r="K50" i="23"/>
  <c r="K48" i="23"/>
  <c r="J68" i="23"/>
  <c r="K42" i="23"/>
  <c r="K47" i="23"/>
  <c r="J54" i="23"/>
  <c r="K66" i="23"/>
  <c r="J67" i="23"/>
  <c r="J58" i="23"/>
  <c r="J55" i="23"/>
  <c r="J51" i="23"/>
  <c r="D316" i="12"/>
  <c r="D42" i="23" s="1"/>
  <c r="D51" i="23"/>
  <c r="E59" i="23"/>
  <c r="E45" i="23"/>
  <c r="D67" i="23"/>
  <c r="E46" i="23"/>
  <c r="D65" i="23"/>
  <c r="D59" i="23"/>
  <c r="D43" i="23"/>
  <c r="E42" i="23"/>
  <c r="D53" i="23"/>
  <c r="D47" i="23"/>
  <c r="D71" i="23"/>
  <c r="D56" i="23"/>
  <c r="E48" i="23"/>
  <c r="E60" i="23"/>
  <c r="E44" i="23"/>
  <c r="D61" i="23"/>
  <c r="E52" i="23"/>
  <c r="E68" i="23"/>
  <c r="E58" i="23"/>
  <c r="E49" i="23"/>
  <c r="E50" i="23"/>
  <c r="D60" i="23"/>
  <c r="D68" i="23"/>
  <c r="D54" i="23"/>
  <c r="E61" i="23"/>
  <c r="E66" i="23"/>
  <c r="D45" i="23"/>
  <c r="D64" i="23"/>
  <c r="E54" i="23"/>
  <c r="D70" i="23"/>
  <c r="D48" i="23"/>
  <c r="E67" i="23"/>
  <c r="E64" i="23"/>
  <c r="D57" i="23"/>
  <c r="E51" i="23"/>
  <c r="D46" i="23"/>
  <c r="E70" i="23"/>
  <c r="E55" i="23"/>
  <c r="D63" i="23"/>
  <c r="D44" i="23"/>
  <c r="E62" i="23"/>
  <c r="D49" i="23"/>
  <c r="D50" i="23"/>
  <c r="E56" i="23"/>
  <c r="E43" i="23"/>
  <c r="D58" i="23"/>
  <c r="E69" i="23"/>
  <c r="D66" i="23"/>
  <c r="D55" i="23"/>
  <c r="E65" i="23"/>
  <c r="E47" i="23"/>
  <c r="D62" i="23"/>
  <c r="D69" i="23"/>
  <c r="E57" i="23"/>
  <c r="E63" i="23"/>
  <c r="D52" i="23"/>
  <c r="E53" i="23"/>
  <c r="E71" i="23"/>
  <c r="AP76" i="12"/>
  <c r="AO34" i="12"/>
  <c r="AP61" i="12"/>
  <c r="AP73" i="12"/>
  <c r="AP87" i="12"/>
  <c r="AP137" i="12"/>
  <c r="AP82" i="12"/>
  <c r="AP106" i="12"/>
  <c r="AP221" i="12"/>
  <c r="AP242" i="12"/>
  <c r="AO240" i="12"/>
  <c r="AP130" i="12"/>
  <c r="AP77" i="12"/>
  <c r="AO234" i="12"/>
  <c r="AP6" i="12"/>
  <c r="AP20" i="12"/>
  <c r="AO141" i="12"/>
  <c r="AO107" i="12"/>
  <c r="AP53" i="12"/>
  <c r="AP42" i="12"/>
  <c r="AO92" i="12"/>
  <c r="AO101" i="12"/>
  <c r="AP29" i="12"/>
  <c r="AP31" i="12"/>
  <c r="AP94" i="12"/>
  <c r="AP252" i="12"/>
  <c r="AP232" i="12"/>
  <c r="AO224" i="12"/>
  <c r="AO230" i="12"/>
  <c r="AO148" i="12"/>
  <c r="AO254" i="12"/>
  <c r="AO177" i="12"/>
  <c r="AP177" i="12"/>
  <c r="AO157" i="12"/>
  <c r="AO108" i="12"/>
  <c r="AP63" i="12"/>
  <c r="AP118" i="12"/>
  <c r="AO225" i="12"/>
  <c r="AP214" i="12"/>
  <c r="AO74" i="12"/>
  <c r="AO152" i="12"/>
  <c r="AO173" i="12"/>
  <c r="AP247" i="12"/>
  <c r="AP236" i="12"/>
  <c r="AP78" i="12"/>
  <c r="AP15" i="12"/>
  <c r="AP202" i="12"/>
  <c r="AP39" i="12"/>
  <c r="AO117" i="12"/>
  <c r="AO228" i="12"/>
  <c r="AP58" i="12"/>
  <c r="AP161" i="12"/>
  <c r="AP139" i="12"/>
  <c r="AO143" i="12"/>
  <c r="AO6" i="12"/>
  <c r="AP91" i="12"/>
  <c r="AP192" i="12"/>
  <c r="AP131" i="12"/>
  <c r="AO11" i="12"/>
  <c r="AO236" i="12"/>
  <c r="AP241" i="12"/>
  <c r="AO14" i="12"/>
  <c r="AP168" i="12"/>
  <c r="AO73" i="12"/>
  <c r="AO12" i="12"/>
  <c r="AP11" i="12"/>
  <c r="AO31" i="12"/>
  <c r="AP140" i="12"/>
  <c r="AP92" i="12"/>
  <c r="AO112" i="12"/>
  <c r="AP174" i="12"/>
  <c r="AO76" i="12"/>
  <c r="AP19" i="12"/>
  <c r="AP30" i="12"/>
  <c r="AO137" i="12"/>
  <c r="AO115" i="12"/>
  <c r="AP179" i="12"/>
  <c r="AO241" i="12"/>
  <c r="AO64" i="12"/>
  <c r="AO140" i="12"/>
  <c r="AP204" i="12"/>
  <c r="AP35" i="12"/>
  <c r="AP44" i="12"/>
  <c r="AO93" i="12"/>
  <c r="AO7" i="12"/>
  <c r="AO110" i="12"/>
  <c r="AO109" i="12"/>
  <c r="AO213" i="12"/>
  <c r="AO222" i="12"/>
  <c r="AO178" i="12"/>
  <c r="AO123" i="12"/>
  <c r="AP229" i="12"/>
  <c r="AO103" i="12"/>
  <c r="AP122" i="12"/>
  <c r="AP101" i="12"/>
  <c r="AO82" i="12"/>
  <c r="AO131" i="12"/>
  <c r="AP166" i="12"/>
  <c r="AO105" i="12"/>
  <c r="AP21" i="12"/>
  <c r="AO167" i="12"/>
  <c r="AP187" i="12"/>
  <c r="AO104" i="12"/>
  <c r="AO27" i="12"/>
  <c r="AO183" i="12"/>
  <c r="AO163" i="12"/>
  <c r="AP40" i="12"/>
  <c r="AO111" i="12"/>
  <c r="AP100" i="12"/>
  <c r="AO212" i="12"/>
  <c r="AO89" i="12"/>
  <c r="AO127" i="12"/>
  <c r="AO10" i="12"/>
  <c r="AO220" i="12"/>
  <c r="AO29" i="12"/>
  <c r="AO60" i="12"/>
  <c r="AP60" i="12"/>
  <c r="AO51" i="12"/>
  <c r="AP138" i="12"/>
  <c r="AP223" i="12"/>
  <c r="AP144" i="12"/>
  <c r="AO9" i="12"/>
  <c r="AO243" i="12"/>
  <c r="AP34" i="12"/>
  <c r="AP55" i="12"/>
  <c r="AP176" i="12"/>
  <c r="AO38" i="12"/>
  <c r="AO135" i="12"/>
  <c r="AO133" i="12"/>
  <c r="AO189" i="12"/>
  <c r="AP86" i="12"/>
  <c r="AO218" i="12"/>
  <c r="AP194" i="12"/>
  <c r="AP216" i="12"/>
  <c r="AP124" i="12"/>
  <c r="AO193" i="12"/>
  <c r="AO229" i="12"/>
  <c r="AP64" i="12"/>
  <c r="AP14" i="12"/>
  <c r="AP50" i="12"/>
  <c r="AP191" i="12"/>
  <c r="AO121" i="12"/>
  <c r="AO129" i="12"/>
  <c r="AO63" i="12"/>
  <c r="AO18" i="12"/>
  <c r="AP208" i="12"/>
  <c r="AP217" i="12"/>
  <c r="AP45" i="12"/>
  <c r="AO168" i="12"/>
  <c r="AP257" i="12"/>
  <c r="AO237" i="12"/>
  <c r="AP132" i="12"/>
  <c r="AP170" i="12"/>
  <c r="AP80" i="12"/>
  <c r="AP159" i="12"/>
  <c r="AP46" i="12"/>
  <c r="AO24" i="12"/>
  <c r="AP180" i="12"/>
  <c r="AO175" i="12"/>
  <c r="AO184" i="12"/>
  <c r="AO223" i="12"/>
  <c r="AP258" i="12"/>
  <c r="AO169" i="12"/>
  <c r="AO146" i="12"/>
  <c r="AO3" i="12"/>
  <c r="AO81" i="12"/>
  <c r="AP128" i="12"/>
  <c r="AP67" i="12"/>
  <c r="AP54" i="12"/>
  <c r="AO136" i="12"/>
  <c r="AO116" i="12"/>
  <c r="AO158" i="12"/>
  <c r="AP74" i="12"/>
  <c r="AO244" i="12"/>
  <c r="AP231" i="12"/>
  <c r="AO255" i="12"/>
  <c r="AP143" i="12"/>
  <c r="AO200" i="12"/>
  <c r="AP38" i="12"/>
  <c r="AO91" i="12"/>
  <c r="AP127" i="12"/>
  <c r="AP98" i="12"/>
  <c r="AO202" i="12"/>
  <c r="AP189" i="12"/>
  <c r="AO161" i="12"/>
  <c r="AP251" i="12"/>
  <c r="AO179" i="12"/>
  <c r="AP126" i="12"/>
  <c r="AO186" i="12"/>
  <c r="AP190" i="12"/>
  <c r="AO96" i="12"/>
  <c r="AO118" i="12"/>
  <c r="AP49" i="12"/>
  <c r="AP9" i="12"/>
  <c r="AP250" i="12"/>
  <c r="AO43" i="12"/>
  <c r="AO128" i="12"/>
  <c r="AP12" i="12"/>
  <c r="AP205" i="12"/>
  <c r="AP107" i="12"/>
  <c r="AP157" i="12"/>
  <c r="AP184" i="12"/>
  <c r="AP59" i="12"/>
  <c r="AO219" i="12"/>
  <c r="AO71" i="12"/>
  <c r="AO154" i="12"/>
  <c r="AP240" i="12"/>
  <c r="AO207" i="12"/>
  <c r="AP212" i="12"/>
  <c r="AO199" i="12"/>
  <c r="AP90" i="12"/>
  <c r="AP239" i="12"/>
  <c r="AP171" i="12"/>
  <c r="AO155" i="12"/>
  <c r="AO156" i="12"/>
  <c r="AO120" i="12"/>
  <c r="AO197" i="12"/>
  <c r="AO233" i="12"/>
  <c r="AO85" i="12"/>
  <c r="AO100" i="12"/>
  <c r="AO87" i="12"/>
  <c r="AO170" i="12"/>
  <c r="AP228" i="12"/>
  <c r="AP36" i="12"/>
  <c r="AP141" i="12"/>
  <c r="AP47" i="12"/>
  <c r="AP24" i="12"/>
  <c r="AO113" i="12"/>
  <c r="AO144" i="12"/>
  <c r="AP13" i="12"/>
  <c r="AO203" i="12"/>
  <c r="AP244" i="12"/>
  <c r="AO40" i="12"/>
  <c r="AO45" i="12"/>
  <c r="AO83" i="12"/>
  <c r="AP220" i="12"/>
  <c r="AO205" i="12"/>
  <c r="AO4" i="12"/>
  <c r="AO25" i="12"/>
  <c r="AO181" i="12"/>
  <c r="AO86" i="12"/>
  <c r="AO55" i="12"/>
  <c r="AP203" i="12"/>
  <c r="AO150" i="12"/>
  <c r="AO221" i="12"/>
  <c r="AP28" i="12"/>
  <c r="AP116" i="12"/>
  <c r="AO53" i="12"/>
  <c r="AO201" i="12"/>
  <c r="AO139" i="12"/>
  <c r="AO174" i="12"/>
  <c r="AO122" i="12"/>
  <c r="AO226" i="12"/>
  <c r="AP103" i="12"/>
  <c r="AO68" i="12"/>
  <c r="AO138" i="12"/>
  <c r="AO171" i="12"/>
  <c r="AO39" i="12"/>
  <c r="AO165" i="12"/>
  <c r="AO130" i="12"/>
  <c r="AO214" i="12"/>
  <c r="AO134" i="12"/>
  <c r="AP57" i="12"/>
  <c r="AO247" i="12"/>
  <c r="AO250" i="12"/>
  <c r="AP142" i="12"/>
  <c r="AP62" i="12"/>
  <c r="AP245" i="12"/>
  <c r="AP123" i="12"/>
  <c r="AP16" i="12"/>
  <c r="AP117" i="12"/>
  <c r="AO257" i="12"/>
  <c r="AO19" i="12"/>
  <c r="AO172" i="12"/>
  <c r="AO28" i="12"/>
  <c r="AO249" i="12"/>
  <c r="AO182" i="12"/>
  <c r="AP93" i="12"/>
  <c r="AP66" i="12"/>
  <c r="AO151" i="12"/>
  <c r="AP255" i="12"/>
  <c r="AP25" i="12"/>
  <c r="AO106" i="12"/>
  <c r="AP226" i="12"/>
  <c r="AP219" i="12"/>
  <c r="AO26" i="12"/>
  <c r="AP134" i="12"/>
  <c r="AP121" i="12"/>
  <c r="AP151" i="12"/>
  <c r="AO239" i="12"/>
  <c r="AO52" i="12"/>
  <c r="AO77" i="12"/>
  <c r="AO84" i="12"/>
  <c r="AO188" i="12"/>
  <c r="AP165" i="12"/>
  <c r="AP164" i="12"/>
  <c r="AP145" i="12"/>
  <c r="AO206" i="12"/>
  <c r="AP97" i="12"/>
  <c r="AO119" i="12"/>
  <c r="AP169" i="12"/>
  <c r="AP225" i="12"/>
  <c r="AP200" i="12"/>
  <c r="AP68" i="12"/>
  <c r="AP95" i="12"/>
  <c r="AP253" i="12"/>
  <c r="AO217" i="12"/>
  <c r="AO33" i="12"/>
  <c r="AP26" i="12"/>
  <c r="AP237" i="12"/>
  <c r="AO227" i="12"/>
  <c r="AO32" i="12"/>
  <c r="AO102" i="12"/>
  <c r="AO149" i="12"/>
  <c r="AP119" i="12"/>
  <c r="AP33" i="12"/>
  <c r="AP104" i="12"/>
  <c r="AO253" i="12"/>
  <c r="AO180" i="12"/>
  <c r="AO196" i="12"/>
  <c r="AO198" i="12"/>
  <c r="AP213" i="12"/>
  <c r="AP7" i="12"/>
  <c r="AP196" i="12"/>
  <c r="AO209" i="12"/>
  <c r="AO232" i="12"/>
  <c r="AP10" i="12"/>
  <c r="AP23" i="12"/>
  <c r="AP167" i="12"/>
  <c r="AP163" i="12"/>
  <c r="AO16" i="12"/>
  <c r="AO248" i="12"/>
  <c r="AP156" i="12"/>
  <c r="AP79" i="12"/>
  <c r="AP246" i="12"/>
  <c r="AP193" i="12"/>
  <c r="AO238" i="12"/>
  <c r="AO67" i="12"/>
  <c r="AO35" i="12"/>
  <c r="AP115" i="12"/>
  <c r="AP89" i="12"/>
  <c r="AP173" i="12"/>
  <c r="AO192" i="12"/>
  <c r="AP111" i="12"/>
  <c r="AO66" i="12"/>
  <c r="AP185" i="12"/>
  <c r="AO44" i="12"/>
  <c r="AO21" i="12"/>
  <c r="AP148" i="12"/>
  <c r="AO54" i="12"/>
  <c r="AP114" i="12"/>
  <c r="AP154" i="12"/>
  <c r="AP8" i="12"/>
  <c r="AO48" i="12"/>
  <c r="AO79" i="12"/>
  <c r="AO36" i="12"/>
  <c r="AO88" i="12"/>
  <c r="AP227" i="12"/>
  <c r="AO215" i="12"/>
  <c r="AO65" i="12"/>
  <c r="AO41" i="12"/>
  <c r="AP120" i="12"/>
  <c r="AP88" i="12"/>
  <c r="AP32" i="12"/>
  <c r="AP146" i="12"/>
  <c r="AP108" i="12"/>
  <c r="AP186" i="12"/>
  <c r="AO204" i="12"/>
  <c r="AO211" i="12"/>
  <c r="AO98" i="12"/>
  <c r="AO124" i="12"/>
  <c r="AO159" i="12"/>
  <c r="AO95" i="12"/>
  <c r="AP207" i="12"/>
  <c r="AP233" i="12"/>
  <c r="AP235" i="12"/>
  <c r="AP215" i="12"/>
  <c r="AO147" i="12"/>
  <c r="AO46" i="12"/>
  <c r="AO37" i="12"/>
  <c r="AO252" i="12"/>
  <c r="AO153" i="12"/>
  <c r="AP52" i="12"/>
  <c r="AP175" i="12"/>
  <c r="AO56" i="12"/>
  <c r="AO185" i="12"/>
  <c r="AO49" i="12"/>
  <c r="AP172" i="12"/>
  <c r="AO208" i="12"/>
  <c r="AP211" i="12"/>
  <c r="AO216" i="12"/>
  <c r="AO94" i="12"/>
  <c r="AP155" i="12"/>
  <c r="AP51" i="12"/>
  <c r="AP135" i="12"/>
  <c r="AO162" i="12"/>
  <c r="AO99" i="12"/>
  <c r="AO30" i="12"/>
  <c r="AP69" i="12"/>
  <c r="AP18" i="12"/>
  <c r="AO62" i="12"/>
  <c r="AP27" i="12"/>
  <c r="AP248" i="12"/>
  <c r="AO58" i="12"/>
  <c r="AP22" i="12"/>
  <c r="AP72" i="12"/>
  <c r="AP243" i="12"/>
  <c r="AP254" i="12"/>
  <c r="AP3" i="12"/>
  <c r="AO190" i="12"/>
  <c r="AP71" i="12"/>
  <c r="AP198" i="12"/>
  <c r="AO23" i="12"/>
  <c r="AP210" i="12"/>
  <c r="AO125" i="12"/>
  <c r="AP209" i="12"/>
  <c r="AO114" i="12"/>
  <c r="AP56" i="12"/>
  <c r="AP181" i="12"/>
  <c r="AO8" i="12"/>
  <c r="AP224" i="12"/>
  <c r="AP178" i="12"/>
  <c r="AO246" i="12"/>
  <c r="AP182" i="12"/>
  <c r="AO176" i="12"/>
  <c r="AO13" i="12"/>
  <c r="AO194" i="12"/>
  <c r="AO164" i="12"/>
  <c r="AP152" i="12"/>
  <c r="AO97" i="12"/>
  <c r="AP43" i="12"/>
  <c r="AO61" i="12"/>
  <c r="AP99" i="12"/>
  <c r="AP102" i="12"/>
  <c r="AP230" i="12"/>
  <c r="AO210" i="12"/>
  <c r="AO17" i="12"/>
  <c r="AP109" i="12"/>
  <c r="AO90" i="12"/>
  <c r="AP81" i="12"/>
  <c r="AO235" i="12"/>
  <c r="AP222" i="12"/>
  <c r="AO78" i="12"/>
  <c r="AP149" i="12"/>
  <c r="AO256" i="12"/>
  <c r="AO166" i="12"/>
  <c r="AP4" i="12"/>
  <c r="AO231" i="12"/>
  <c r="AO142" i="12"/>
  <c r="AP110" i="12"/>
  <c r="AP201" i="12"/>
  <c r="AP195" i="12"/>
  <c r="AP129" i="12"/>
  <c r="AO251" i="12"/>
  <c r="AP85" i="12"/>
  <c r="AO22" i="12"/>
  <c r="AP113" i="12"/>
  <c r="AP158" i="12"/>
  <c r="AP136" i="12"/>
  <c r="AP75" i="12"/>
  <c r="AO242" i="12"/>
  <c r="AO160" i="12"/>
  <c r="AP188" i="12"/>
  <c r="AO187" i="12"/>
  <c r="AO191" i="12"/>
  <c r="AP41" i="12"/>
  <c r="AO15" i="12"/>
  <c r="AP234" i="12"/>
  <c r="AP84" i="12"/>
  <c r="AP153" i="12"/>
  <c r="AP133" i="12"/>
  <c r="AP17" i="12"/>
  <c r="AO20" i="12"/>
  <c r="AP160" i="12"/>
  <c r="AP105" i="12"/>
  <c r="AO195" i="12"/>
  <c r="AP70" i="12"/>
  <c r="AO59" i="12"/>
  <c r="AO126" i="12"/>
  <c r="AP183" i="12"/>
  <c r="AP147" i="12"/>
  <c r="AO50" i="12"/>
  <c r="AO42" i="12"/>
  <c r="AP83" i="12"/>
  <c r="AP249" i="12"/>
  <c r="AP218" i="12"/>
  <c r="AP256" i="12"/>
  <c r="AP206" i="12"/>
  <c r="AN259" i="12"/>
  <c r="AO258" i="12"/>
  <c r="AO245" i="12"/>
  <c r="AP65" i="12"/>
  <c r="AP112" i="12"/>
  <c r="AP96" i="12"/>
  <c r="AO47" i="12"/>
  <c r="AP238" i="12"/>
  <c r="AP37" i="12"/>
  <c r="AO57" i="12"/>
  <c r="AO80" i="12"/>
  <c r="AO145" i="12"/>
  <c r="AP162" i="12"/>
  <c r="AP5" i="12"/>
  <c r="AO5" i="12"/>
  <c r="AO69" i="12"/>
  <c r="AP197" i="12"/>
  <c r="AP48" i="12"/>
  <c r="AP199" i="12"/>
  <c r="AO75" i="12"/>
  <c r="AO72" i="12"/>
  <c r="AP150" i="12"/>
  <c r="AO70" i="12"/>
  <c r="N65" i="23"/>
  <c r="N47" i="23"/>
  <c r="O62" i="23"/>
  <c r="N55" i="23"/>
  <c r="O54" i="23"/>
  <c r="N50" i="23"/>
  <c r="N69" i="23"/>
  <c r="N66" i="23"/>
  <c r="N67" i="23"/>
  <c r="O45" i="23"/>
  <c r="O47" i="23"/>
  <c r="O51" i="23"/>
  <c r="N51" i="23"/>
  <c r="N49" i="23"/>
  <c r="O43" i="23"/>
  <c r="N58" i="23"/>
  <c r="O60" i="23"/>
  <c r="N56" i="23"/>
  <c r="N59" i="23"/>
  <c r="O55" i="23"/>
  <c r="O49" i="23"/>
  <c r="N46" i="23"/>
  <c r="N64" i="23"/>
  <c r="N63" i="23"/>
  <c r="O50" i="23"/>
  <c r="N68" i="23"/>
  <c r="N57" i="23"/>
  <c r="O64" i="23"/>
  <c r="O66" i="23"/>
  <c r="N316" i="12"/>
  <c r="N42" i="23" s="1"/>
  <c r="O65" i="23"/>
  <c r="O67" i="23"/>
  <c r="O46" i="23"/>
  <c r="O44" i="23"/>
  <c r="N45" i="23"/>
  <c r="N61" i="23"/>
  <c r="N62" i="23"/>
  <c r="O56" i="23"/>
  <c r="O53" i="23"/>
  <c r="N48" i="23"/>
  <c r="O58" i="23"/>
  <c r="N53" i="23"/>
  <c r="N44" i="23"/>
  <c r="O68" i="23"/>
  <c r="O69" i="23"/>
  <c r="N52" i="23"/>
  <c r="N43" i="23"/>
  <c r="O48" i="23"/>
  <c r="O59" i="23"/>
  <c r="O52" i="23"/>
  <c r="O42" i="23"/>
  <c r="O57" i="23"/>
  <c r="N60" i="23"/>
  <c r="O63" i="23"/>
  <c r="N54" i="23"/>
  <c r="O61" i="23"/>
  <c r="H316" i="12"/>
  <c r="H42" i="23" s="1"/>
  <c r="I54" i="23"/>
  <c r="H52" i="23"/>
  <c r="H56" i="23"/>
  <c r="H50" i="23"/>
  <c r="H49" i="23"/>
  <c r="I49" i="23"/>
  <c r="I43" i="23"/>
  <c r="I50" i="23"/>
  <c r="H54" i="23"/>
  <c r="I45" i="23"/>
  <c r="H46" i="23"/>
  <c r="H51" i="23"/>
  <c r="I52" i="23"/>
  <c r="I51" i="23"/>
  <c r="I48" i="23"/>
  <c r="I42" i="23"/>
  <c r="I55" i="23"/>
  <c r="I56" i="23"/>
  <c r="H45" i="23"/>
  <c r="H44" i="23"/>
  <c r="H43" i="23"/>
  <c r="I47" i="23"/>
  <c r="H47" i="23"/>
  <c r="I44" i="23"/>
  <c r="I53" i="23"/>
  <c r="H48" i="23"/>
  <c r="I46" i="23"/>
  <c r="H53" i="23"/>
  <c r="H55" i="23"/>
  <c r="AP125" i="12"/>
  <c r="AS253" i="12" l="1"/>
  <c r="AS258" i="12"/>
  <c r="AS254" i="12"/>
  <c r="AS252" i="12"/>
  <c r="AS251" i="12"/>
  <c r="AS256" i="12"/>
  <c r="AS249" i="12"/>
  <c r="AS255" i="12"/>
  <c r="AS257" i="12"/>
  <c r="AS250" i="12"/>
  <c r="AT254" i="12"/>
  <c r="AT252" i="12"/>
  <c r="AT253" i="12"/>
  <c r="AT255" i="12"/>
  <c r="AT256" i="12"/>
  <c r="AT258" i="12"/>
  <c r="AT251" i="12"/>
  <c r="AT249" i="12"/>
  <c r="AT250" i="12"/>
  <c r="AT257" i="12"/>
  <c r="AS259" i="12" l="1"/>
  <c r="AT259" i="1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<sst xmlns="http://schemas.openxmlformats.org/spreadsheetml/2006/main" count="4812" uniqueCount="2336">
  <si>
    <t>ASIAN PAINTS LTD</t>
  </si>
  <si>
    <t>AXIS BANK LTD</t>
  </si>
  <si>
    <t>BAJAJ AUTO LTD</t>
  </si>
  <si>
    <t>BAJAJ FINANCE LTD</t>
  </si>
  <si>
    <t>BERGER PAINTS INDIA LTD</t>
  </si>
  <si>
    <t>COLGATE PALMOLIVE (INDIA)</t>
  </si>
  <si>
    <t>DIVI'S LABORATORIES LTD</t>
  </si>
  <si>
    <t>EICHER MOTORS LTD</t>
  </si>
  <si>
    <t>GLAND PHARMA LTD</t>
  </si>
  <si>
    <t>HDFC BANK LIMITED</t>
  </si>
  <si>
    <t>HDFC LIFE INSURANCE CO LTD</t>
  </si>
  <si>
    <t>HERO MOTOCORP LTD</t>
  </si>
  <si>
    <t>ICICI BANK LTD</t>
  </si>
  <si>
    <t>ICICI LOMBARD GENERAL INSURA</t>
  </si>
  <si>
    <t>INFOSYS LTD</t>
  </si>
  <si>
    <t>JUBILANT FOODWORKS LTD</t>
  </si>
  <si>
    <t>KOTAK MAHINDRA BANK LTD</t>
  </si>
  <si>
    <t>LARSEN &amp; TOUBRO INFOTECH LTD</t>
  </si>
  <si>
    <t>MARUTI SUZUKI INDIA LTD</t>
  </si>
  <si>
    <t>MINDTREE LTD</t>
  </si>
  <si>
    <t>NESTLE INDIA LTD</t>
  </si>
  <si>
    <t>PIDILITE INDUSTRIES LTD</t>
  </si>
  <si>
    <t>TATA CONSULTANCY SVCS LTD</t>
  </si>
  <si>
    <t>TITAN CO LTD</t>
  </si>
  <si>
    <t>Name</t>
  </si>
  <si>
    <t>% weight</t>
  </si>
  <si>
    <t>ASTRAL LTD</t>
  </si>
  <si>
    <t>BHARAT ELECTRONICS LTD</t>
  </si>
  <si>
    <t>COROMANDEL INTERNATIONAL LTD</t>
  </si>
  <si>
    <t>HONEYWELL AUTOMATION INDIA</t>
  </si>
  <si>
    <t>ICICI SECURITIES LTD</t>
  </si>
  <si>
    <t>INDIAN ENERGY EXCHANGE LTD</t>
  </si>
  <si>
    <t>INDRAPRASTHA GAS LTD</t>
  </si>
  <si>
    <t>L&amp;T TECHNOLOGY SERVICES LTD</t>
  </si>
  <si>
    <t>NAVIN FLUORINE INTERNATIONAL</t>
  </si>
  <si>
    <t>PAGE INDUSTRIES LTD</t>
  </si>
  <si>
    <t>PETRONET LNG LTD</t>
  </si>
  <si>
    <t>TATA ELXSI LTD</t>
  </si>
  <si>
    <t>AJANTA PHARMA LTD</t>
  </si>
  <si>
    <t>ALEMBIC PHARMACEUTICALS LTD</t>
  </si>
  <si>
    <t>AMBUJA CEMENTS LTD</t>
  </si>
  <si>
    <t>CASTROL INDIA LTD</t>
  </si>
  <si>
    <t>COAL INDIA LTD</t>
  </si>
  <si>
    <t>DR LAL PATHLABS LTD</t>
  </si>
  <si>
    <t>HAVELLS INDIA LTD</t>
  </si>
  <si>
    <t>HDFC ASSET MANAGEMENT CO LTD</t>
  </si>
  <si>
    <t>IPCA LABORATORIES LTD</t>
  </si>
  <si>
    <t>MAHANAGAR GAS LTD</t>
  </si>
  <si>
    <t>MANAPPURAM FINANCE LTD</t>
  </si>
  <si>
    <t>PFIZER LIMITED</t>
  </si>
  <si>
    <t>POLYCAB INDIA LTD</t>
  </si>
  <si>
    <t>PROCTER &amp; GAMBLE HYGIENE</t>
  </si>
  <si>
    <t>SANOFI INDIA LTD</t>
  </si>
  <si>
    <t>SUN TV NETWORK LTD</t>
  </si>
  <si>
    <t>ADANI TOTAL GAS LTD</t>
  </si>
  <si>
    <t>TATA POWER CO LTD</t>
  </si>
  <si>
    <t>SHRIRAM TRANSPORT FINANCE</t>
  </si>
  <si>
    <t>TRENT LTD</t>
  </si>
  <si>
    <t>AU SMALL FINANCE BANK LTD</t>
  </si>
  <si>
    <t>VOLTAS LTD</t>
  </si>
  <si>
    <t>CROMPTON GREAVES CONSUMER EL</t>
  </si>
  <si>
    <t>TUBE INVESTMENTS OF INDIA LT</t>
  </si>
  <si>
    <t>INDIAN HOTELS CO LTD</t>
  </si>
  <si>
    <t>ZEE ENTERTAINMENT ENTERPRISE</t>
  </si>
  <si>
    <t>FEDERAL BANK LTD</t>
  </si>
  <si>
    <t>ASHOK LEYLAND LTD</t>
  </si>
  <si>
    <t>TVS MOTOR CO LTD</t>
  </si>
  <si>
    <t>VARUN BEVERAGES LTD</t>
  </si>
  <si>
    <t>LAURUS LABS LTD</t>
  </si>
  <si>
    <t>MPHASIS LTD</t>
  </si>
  <si>
    <t>YES BANK LTD</t>
  </si>
  <si>
    <t>CONTAINER CORP OF INDIA LTD</t>
  </si>
  <si>
    <t>BALKRISHNA INDUSTRIES LTD</t>
  </si>
  <si>
    <t>MAX FINANCIAL SERVICES LTD</t>
  </si>
  <si>
    <t>BHARAT FORGE LTD</t>
  </si>
  <si>
    <t>PERSISTENT SYSTEMS LTD</t>
  </si>
  <si>
    <t>GODREJ PROPERTIES LTD</t>
  </si>
  <si>
    <t>MAX HEALTHCARE INSTITUTE LTD</t>
  </si>
  <si>
    <t>MRF LTD</t>
  </si>
  <si>
    <t>CUMMINS INDIA LTD</t>
  </si>
  <si>
    <t>INDIAN RAILWAY CATERING &amp; TO</t>
  </si>
  <si>
    <t>HINDUSTAN AERONAUTICS LTD</t>
  </si>
  <si>
    <t>ALKEM LABORATORIES LTD</t>
  </si>
  <si>
    <t>AUROBINDO PHARMA LTD</t>
  </si>
  <si>
    <t>CANARA BANK</t>
  </si>
  <si>
    <t>HINDUSTAN PETROLEUM CORP</t>
  </si>
  <si>
    <t>JINDAL STEEL &amp; POWER LTD</t>
  </si>
  <si>
    <t>FORTIS HEALTHCARE LTD</t>
  </si>
  <si>
    <t>CG POWER AND INDUSTRIAL SOLU</t>
  </si>
  <si>
    <t>ABB INDIA LTD</t>
  </si>
  <si>
    <t>DIXON TECHNOLOGIES INDIA LTD</t>
  </si>
  <si>
    <t>ATUL LTD</t>
  </si>
  <si>
    <t>TATA CHEMICALS LTD</t>
  </si>
  <si>
    <t>COFORGE LIMITED</t>
  </si>
  <si>
    <t>DEEPAK NITRITE LTD</t>
  </si>
  <si>
    <t>SUNDARAM FINANCE LTD</t>
  </si>
  <si>
    <t>APL APOLLO TUBES LTD</t>
  </si>
  <si>
    <t>DALMIA BHARAT LTD</t>
  </si>
  <si>
    <t>POWER FINANCE CORPORATION</t>
  </si>
  <si>
    <t>MAHINDRA &amp; MAHINDRA FIN SECS</t>
  </si>
  <si>
    <t>TATA COMMUNICATIONS LTD</t>
  </si>
  <si>
    <t>SUPREME INDUSTRIES LTD</t>
  </si>
  <si>
    <t>ESCORTS KUBOTA LTD</t>
  </si>
  <si>
    <t>GUJARAT FLUOROCHEMICALS LTD</t>
  </si>
  <si>
    <t>UNITED BREWERIES LTD</t>
  </si>
  <si>
    <t>PHOENIX MILLS LTD</t>
  </si>
  <si>
    <t>REC LTD</t>
  </si>
  <si>
    <t>LIC HOUSING FINANCE LTD</t>
  </si>
  <si>
    <t>IDFC FIRST BANK LTD</t>
  </si>
  <si>
    <t>SONA BLW PRECISION FORGINGS</t>
  </si>
  <si>
    <t>BATA INDIA LTD</t>
  </si>
  <si>
    <t>ABBOTT INDIA LTD</t>
  </si>
  <si>
    <t>OBEROI REALTY LTD</t>
  </si>
  <si>
    <t>SCHAEFFLER INDIA LTD</t>
  </si>
  <si>
    <t>AAVAS FINANCIERS LTD</t>
  </si>
  <si>
    <t>MINDA INDUSTRIES LTD</t>
  </si>
  <si>
    <t>MACROTECH DEVELOPERS LTD</t>
  </si>
  <si>
    <t>JSW ENERGY LTD</t>
  </si>
  <si>
    <t>JK CEMENT LTD</t>
  </si>
  <si>
    <t>EMAMI LTD</t>
  </si>
  <si>
    <t>AIA ENGINEERING LTD</t>
  </si>
  <si>
    <t>SKF INDIA LTD</t>
  </si>
  <si>
    <t>KAJARIA CERAMICS LTD</t>
  </si>
  <si>
    <t>ADITYA BIRLA FASHION AND RET</t>
  </si>
  <si>
    <t>NHPC LTD</t>
  </si>
  <si>
    <t>RAMCO CEMENTS LTD/THE</t>
  </si>
  <si>
    <t>GMR INFRASTRUCTURE LTD</t>
  </si>
  <si>
    <t>SUNDRAM FASTENERS LTD</t>
  </si>
  <si>
    <t>TORRENT POWER LTD</t>
  </si>
  <si>
    <t>THERMAX LTD</t>
  </si>
  <si>
    <t>GRINDWELL NORTON LTD</t>
  </si>
  <si>
    <t>CRISIL LTD</t>
  </si>
  <si>
    <t>RAJESH EXPORTS LTD</t>
  </si>
  <si>
    <t>GUJARAT GAS LTD</t>
  </si>
  <si>
    <t>LINDE INDIA LTD</t>
  </si>
  <si>
    <t>ORACLE FINANCIAL SERVICES</t>
  </si>
  <si>
    <t>RELAXO FOOTWEARS LTD</t>
  </si>
  <si>
    <t>ADITYA BIRLA CAPITAL LTD</t>
  </si>
  <si>
    <t>VODAFONE IDEA LTD</t>
  </si>
  <si>
    <t>APOLLO TYRES LTD</t>
  </si>
  <si>
    <t>HINDUSTAN ZINC LTD</t>
  </si>
  <si>
    <t>OIL INDIA LTD</t>
  </si>
  <si>
    <t>EXIDE INDUSTRIES LTD</t>
  </si>
  <si>
    <t>BAYER CROPSCIENCE LTD</t>
  </si>
  <si>
    <t>SOLAR INDUSTRIES INDIA LTD</t>
  </si>
  <si>
    <t>BHARAT HEAVY ELECTRICALS</t>
  </si>
  <si>
    <t>GUJARAT STATE PETRONET LTD</t>
  </si>
  <si>
    <t>NATIONAL ALUMINIUM CO LTD</t>
  </si>
  <si>
    <t>SYNGENE INTERNATIONAL LTD</t>
  </si>
  <si>
    <t>3M INDIA LTD</t>
  </si>
  <si>
    <t>GLAXOSMITHKLINE PHARMACEUTIC</t>
  </si>
  <si>
    <t>HAPPIEST MINDS TECHNOLOGIES</t>
  </si>
  <si>
    <t>INDIAMART INTERMESH LTD</t>
  </si>
  <si>
    <t>PRESTIGE ESTATES PROJECTS</t>
  </si>
  <si>
    <t>NATCO PHARMA LTD</t>
  </si>
  <si>
    <t>PB FINTECH LTD</t>
  </si>
  <si>
    <t>TATA TELESERVICES MAHARASHTR</t>
  </si>
  <si>
    <t>SUMITOMO CHEMICAL INDIA LTD</t>
  </si>
  <si>
    <t>GLENMARK PHARMACEUTICALS LTD</t>
  </si>
  <si>
    <t>AFFLE INDIA LTD</t>
  </si>
  <si>
    <t>VINATI ORGANICS LTD</t>
  </si>
  <si>
    <t>WHIRLPOOL OF INDIA LTD</t>
  </si>
  <si>
    <t>STAR HEALTH &amp; ALLIED INSURAN</t>
  </si>
  <si>
    <t>KANSAI NEROLAC PAINTS LTD</t>
  </si>
  <si>
    <t>L&amp;T FINANCE HOLDINGS LTD</t>
  </si>
  <si>
    <t>ENDURANCE TECHNOLOGIES LTD</t>
  </si>
  <si>
    <t>HATSUN AGRO PRODUCT LTD</t>
  </si>
  <si>
    <t>TRIDENT LTD</t>
  </si>
  <si>
    <t>BLUE DART EXPRESS LTD</t>
  </si>
  <si>
    <t>INDIAN BANK</t>
  </si>
  <si>
    <t>UNION BANK OF INDIA</t>
  </si>
  <si>
    <t>ALKYL AMINES CHEMICALS LTD</t>
  </si>
  <si>
    <t>METROPOLIS HEALTHCARE LTD</t>
  </si>
  <si>
    <t>INDIAN RUPEE</t>
  </si>
  <si>
    <t>ZF COMMERCIAL VEHICLE CONTRO</t>
  </si>
  <si>
    <t>BANK OF INDIA</t>
  </si>
  <si>
    <t>INDIAN RAILWAY FINANCE CORP</t>
  </si>
  <si>
    <t>NUVOCO VISTAS CORP LTD</t>
  </si>
  <si>
    <t>CLEAN SCIENCE &amp; TECHNOLOGY L</t>
  </si>
  <si>
    <t>GODREJ INDUSTRIES LTD</t>
  </si>
  <si>
    <t>GENERAL INS CORP OF INDIA</t>
  </si>
  <si>
    <t>NEW INDIA ASSURANCE CO LTD/T</t>
  </si>
  <si>
    <t>IDBI BANK LTD</t>
  </si>
  <si>
    <t>ACC LTD</t>
  </si>
  <si>
    <t>ADANI ENTERPRISES LTD</t>
  </si>
  <si>
    <t>ADANI PORTS AND SPECIAL ECON</t>
  </si>
  <si>
    <t>APOLLO HOSPITALS ENTERPRISE</t>
  </si>
  <si>
    <t>AVENUE SUPERMARTS LTD</t>
  </si>
  <si>
    <t>BAJAJ FINSERV LTD</t>
  </si>
  <si>
    <t>BAJAJ HOLDINGS AND INVESTMEN</t>
  </si>
  <si>
    <t>BANDHAN BANK LTD</t>
  </si>
  <si>
    <t>BHARAT PETROLEUM CORP LTD</t>
  </si>
  <si>
    <t>BHARTI AIRTEL LTD</t>
  </si>
  <si>
    <t>BRITANNIA INDUSTRIES LTD</t>
  </si>
  <si>
    <t>CHOLAMANDALAM INVESTMENT AND</t>
  </si>
  <si>
    <t>CIPLA LTD</t>
  </si>
  <si>
    <t>DABUR INDIA LTD</t>
  </si>
  <si>
    <t>DLF LTD</t>
  </si>
  <si>
    <t>DR. REDDY'S LABORATORIES</t>
  </si>
  <si>
    <t>GAIL INDIA LTD</t>
  </si>
  <si>
    <t>GODREJ CONSUMER PRODUCTS LTD</t>
  </si>
  <si>
    <t>GRASIM INDUSTRIES LTD</t>
  </si>
  <si>
    <t>HCL TECHNOLOGIES LTD</t>
  </si>
  <si>
    <t>HINDALCO INDUSTRIES LTD</t>
  </si>
  <si>
    <t>HINDUSTAN UNILEVER LTD</t>
  </si>
  <si>
    <t>HOUSING DEVELOPMENT FINANCE</t>
  </si>
  <si>
    <t>ICICI PRUDENTIAL LIFE INSURA</t>
  </si>
  <si>
    <t>INDIAN OIL CORP LTD</t>
  </si>
  <si>
    <t>INDUS TOWERS LTD</t>
  </si>
  <si>
    <t>INDUSIND BANK LTD</t>
  </si>
  <si>
    <t>INFO EDGE INDIA LTD</t>
  </si>
  <si>
    <t>INTERGLOBE AVIATION LTD</t>
  </si>
  <si>
    <t>ITC LTD</t>
  </si>
  <si>
    <t>JSW STEEL LTD</t>
  </si>
  <si>
    <t>LARSEN &amp; TOUBRO LTD</t>
  </si>
  <si>
    <t>LUPIN LTD</t>
  </si>
  <si>
    <t>MAHINDRA &amp; MAHINDRA LTD</t>
  </si>
  <si>
    <t>MARICO LTD</t>
  </si>
  <si>
    <t>NTPC LTD</t>
  </si>
  <si>
    <t>OIL &amp; NATURAL GAS CORP LTD</t>
  </si>
  <si>
    <t>PI INDUSTRIES LTD</t>
  </si>
  <si>
    <t>PIRAMAL ENTERPRISES LTD</t>
  </si>
  <si>
    <t>POWER GRID CORP OF INDIA LTD</t>
  </si>
  <si>
    <t>RELIANCE INDUSTRIES LTD</t>
  </si>
  <si>
    <t>SBI CARDS &amp; PAYMENT SERVICES</t>
  </si>
  <si>
    <t>SBI LIFE INSURANCE CO LTD</t>
  </si>
  <si>
    <t>SHREE CEMENT LTD</t>
  </si>
  <si>
    <t>SIEMENS LTD</t>
  </si>
  <si>
    <t>SRF LTD</t>
  </si>
  <si>
    <t>STATE BANK OF INDIA</t>
  </si>
  <si>
    <t>SUN PHARMACEUTICAL INDUS</t>
  </si>
  <si>
    <t>TATA CONSUMER PRODUCTS LTD</t>
  </si>
  <si>
    <t>TATA MOTORS LTD</t>
  </si>
  <si>
    <t>TATA MOTORS LTD-A-DVR</t>
  </si>
  <si>
    <t>TATA STEEL LTD</t>
  </si>
  <si>
    <t>TECH MAHINDRA LTD</t>
  </si>
  <si>
    <t>ULTRATECH CEMENT LTD</t>
  </si>
  <si>
    <t>UPL LTD</t>
  </si>
  <si>
    <t>VEDANTA LTD</t>
  </si>
  <si>
    <t>WIPRO LTD</t>
  </si>
  <si>
    <t>ZYDUS WELLNESS LTD</t>
  </si>
  <si>
    <t>ZYDUS LIFESCIENCES LTD</t>
  </si>
  <si>
    <t>ZOTA HEALTH CARE LTD</t>
  </si>
  <si>
    <t>ZOMATO LTD</t>
  </si>
  <si>
    <t>ZENSAR TECHNOLOGIES LTD</t>
  </si>
  <si>
    <t>ZEN TECHNOLOGIES LTD</t>
  </si>
  <si>
    <t>YASHO INDUSTRIES LTD</t>
  </si>
  <si>
    <t>XCHANGING SOLUTIONS LTD</t>
  </si>
  <si>
    <t>WONDERLA HOLIDAYS LTD</t>
  </si>
  <si>
    <t>WOCKHARDT LTD</t>
  </si>
  <si>
    <t>WHEELS INDIA LTD</t>
  </si>
  <si>
    <t>WESTLIFE DEVELOPMENT LTD</t>
  </si>
  <si>
    <t>WEST COAST PAPER MILLS LTD</t>
  </si>
  <si>
    <t>WELSPUN INDIA LTD</t>
  </si>
  <si>
    <t>WELSPUN ENTERPRISES LTD/NEW</t>
  </si>
  <si>
    <t>WELSPUN CORP LTD</t>
  </si>
  <si>
    <t>WARDWIZARD INNOVATIONS &amp; MOB</t>
  </si>
  <si>
    <t>VST TILLERS TRACTORS LTD</t>
  </si>
  <si>
    <t>VST INDUSTRIES LTD</t>
  </si>
  <si>
    <t>VRL LOGISTICS LTD</t>
  </si>
  <si>
    <t>VOLTAMP TRANSFORMERS LTD</t>
  </si>
  <si>
    <t>VMART RETAIL LTD</t>
  </si>
  <si>
    <t>VISAKA INDUSTRIES LTD</t>
  </si>
  <si>
    <t>VINDHYA TELELINKS LTD</t>
  </si>
  <si>
    <t>VIJAYA DIAGNOSTIC CENTRE PVT</t>
  </si>
  <si>
    <t>VIDHI SPECIALTY FOOD INGREDI</t>
  </si>
  <si>
    <t>VESUVIUS INDIA LTD</t>
  </si>
  <si>
    <t>VENKY'S (INDIA) LTD</t>
  </si>
  <si>
    <t>VEDANT FASHIONS LTD</t>
  </si>
  <si>
    <t>VARROC ENGINEERING LTD</t>
  </si>
  <si>
    <t>VARDHMAN TEXTILES LTD</t>
  </si>
  <si>
    <t>VARDHMAN SPECIAL STEELS LTD</t>
  </si>
  <si>
    <t>VARDHMAN HOLDINGS LTD</t>
  </si>
  <si>
    <t>VALIANT ORGANICS LTD</t>
  </si>
  <si>
    <t>VAKRANGEE LTD</t>
  </si>
  <si>
    <t>VAIBHAV GLOBAL LTD</t>
  </si>
  <si>
    <t>VA TECH WABAG LTD</t>
  </si>
  <si>
    <t>V.I.P. INDUSTRIES LTD</t>
  </si>
  <si>
    <t>V-GUARD INDUSTRIES LTD</t>
  </si>
  <si>
    <t>UTI S&amp;P BSE SENSEX ETF</t>
  </si>
  <si>
    <t>UTI NIFTY 50 ETF</t>
  </si>
  <si>
    <t>UTI ASSET MANAGEMENT CO LTD</t>
  </si>
  <si>
    <t>USHA MARTIN LTD</t>
  </si>
  <si>
    <t>UNITED SPIRITS LTD</t>
  </si>
  <si>
    <t>UNICHEM LABORATORIES LTD</t>
  </si>
  <si>
    <t>ULTRAMARINE &amp; PIGMENTS LTD</t>
  </si>
  <si>
    <t>UJJIVAN SMALL FINANCE BANK L</t>
  </si>
  <si>
    <t>UJJIVAN FINANCIAL SERVICES L</t>
  </si>
  <si>
    <t>UGRO CAPITAL LTD</t>
  </si>
  <si>
    <t>UFLEX LTD</t>
  </si>
  <si>
    <t>UDAIPUR CEMENT WORKS LTD</t>
  </si>
  <si>
    <t>UCO BANK</t>
  </si>
  <si>
    <t>TVS SRICHAKRA LTD</t>
  </si>
  <si>
    <t>TV18 BROADCAST LTD</t>
  </si>
  <si>
    <t>TV TODAY NETWORK LTD</t>
  </si>
  <si>
    <t>TTK PRESTIGE LTD</t>
  </si>
  <si>
    <t>TTK HEALTHCARE LTD</t>
  </si>
  <si>
    <t>TRIVENI TURBINE LTD</t>
  </si>
  <si>
    <t>TRIVENI ENGINEERING &amp; INDUS</t>
  </si>
  <si>
    <t>TRANSPORT CORP OF INDIA LTD</t>
  </si>
  <si>
    <t>TRANSPEK INDUSTRY LTD</t>
  </si>
  <si>
    <t>TORRENT PHARMACEUTICALS LTD</t>
  </si>
  <si>
    <t>TITAGARH WAGONS LTD</t>
  </si>
  <si>
    <t>TIPS INDUSTRIES LTD</t>
  </si>
  <si>
    <t>TINPLATE CO OF INDIA LTD</t>
  </si>
  <si>
    <t>TIMKEN INDIA LTD</t>
  </si>
  <si>
    <t>TIME TECHNOPLAST LTD</t>
  </si>
  <si>
    <t>TIDE WATER OIL CO INDIA LTD</t>
  </si>
  <si>
    <t>THYROCARE TECHNOLOGIES LTD</t>
  </si>
  <si>
    <t>THOMAS COOK (INDIA) LTD</t>
  </si>
  <si>
    <t>THIRUMALAI CHEMICALS LTD</t>
  </si>
  <si>
    <t>THEJO ENGINEERING LTD</t>
  </si>
  <si>
    <t>THANGA MAYIL JEWELLERY LTD</t>
  </si>
  <si>
    <t>TEJAS NETWORKS LTD</t>
  </si>
  <si>
    <t>TECHNOCRAFT INDUSTRIES INDIA</t>
  </si>
  <si>
    <t>TECHNO ELECTRIC &amp; ENGINEERIN</t>
  </si>
  <si>
    <t>TEAMLEASE SERVICES LTD</t>
  </si>
  <si>
    <t>TD POWER SYSTEMS LTD</t>
  </si>
  <si>
    <t>TCNS CLOTHING CO LTD</t>
  </si>
  <si>
    <t>TCI EXPRESS LTD</t>
  </si>
  <si>
    <t>TATVA CHINTAN PHARMA CHEM LT</t>
  </si>
  <si>
    <t>TATA STEEL LONG PRODUCTS LTD</t>
  </si>
  <si>
    <t>TATA STEEL BSL LTD</t>
  </si>
  <si>
    <t>TATA METALIKS LTD</t>
  </si>
  <si>
    <t>TATA INVESTMENT CORP LTD</t>
  </si>
  <si>
    <t>TATA COFFEE LTD</t>
  </si>
  <si>
    <t>TASTY BITE EATABLES LTD</t>
  </si>
  <si>
    <t>TARC LTD</t>
  </si>
  <si>
    <t>TANLA PLATFORMS LTD</t>
  </si>
  <si>
    <t>TAMILNADU PETROPRODUCTS LTD</t>
  </si>
  <si>
    <t>TAMIL NADU NEWSPRINT &amp; PAPER</t>
  </si>
  <si>
    <t>TAJ GVK HOTELS &amp; RESORTS LTD</t>
  </si>
  <si>
    <t>SYMPHONY LTD</t>
  </si>
  <si>
    <t>SWARAJ ENGINES LTD</t>
  </si>
  <si>
    <t>SWAN ENERGY LTD</t>
  </si>
  <si>
    <t>SVP GLOBAL TEXTILES LTD</t>
  </si>
  <si>
    <t>SUZLON ENERGY LTD</t>
  </si>
  <si>
    <t>SUVEN PHARMACEUTICALS LTD</t>
  </si>
  <si>
    <t>SUVEN LIFE SCIENCES LTD</t>
  </si>
  <si>
    <t>SUTLEJ TEXTILES AND INDUSTRI</t>
  </si>
  <si>
    <t>SURYODAY SMALL FINANCE BANK</t>
  </si>
  <si>
    <t>SURYA ROSHNI LTD</t>
  </si>
  <si>
    <t>SUPREME PETROCHEM LTD</t>
  </si>
  <si>
    <t>SUPRAJIT ENGINEERING LTD</t>
  </si>
  <si>
    <t>SUNTECK REALTY LTD</t>
  </si>
  <si>
    <t>SUNFLAG IRON &amp; STEEL CO LTD</t>
  </si>
  <si>
    <t>SUNDARAM FINANCE HOLDINGS LT</t>
  </si>
  <si>
    <t>SUNDARAM CLAYTON LTD</t>
  </si>
  <si>
    <t>SUN PHARMA ADVANCED RESEARCH</t>
  </si>
  <si>
    <t>SUDARSHAN CHEMICAL INDS LTD</t>
  </si>
  <si>
    <t>SUBROS LTD</t>
  </si>
  <si>
    <t>SUBEX LTD</t>
  </si>
  <si>
    <t>STYLAM INDUSTRIES LTD</t>
  </si>
  <si>
    <t>STRIDES PHARMA SCIENCE LTD</t>
  </si>
  <si>
    <t>STOVE KRAFT LTD</t>
  </si>
  <si>
    <t>STERLITE TECHNOLOGIES LTD</t>
  </si>
  <si>
    <t>STERLING AND WILSON RENEWABL</t>
  </si>
  <si>
    <t>STEEL STRIPS WHEELS LTD</t>
  </si>
  <si>
    <t>STEEL AUTHORITY OF INDIA</t>
  </si>
  <si>
    <t>STAR CEMENT LTD</t>
  </si>
  <si>
    <t>SRIKALAHASTHI PIPES LTD</t>
  </si>
  <si>
    <t>SPORTKING INDIA LTD</t>
  </si>
  <si>
    <t>SPICEJET LTD</t>
  </si>
  <si>
    <t>SPENCER'S RETAIL LTD</t>
  </si>
  <si>
    <t>SPANDANA SPHOORTY FINANCIAL</t>
  </si>
  <si>
    <t>SOUTHERN PETROCHEMICAL INDS</t>
  </si>
  <si>
    <t>SOUTH INDIAN BANK LTD</t>
  </si>
  <si>
    <t>SONATA SOFTWARE LTD</t>
  </si>
  <si>
    <t>SOMANY CERAMICS LTD</t>
  </si>
  <si>
    <t>SOLARA ACTIVE PHARMA SCIENCE</t>
  </si>
  <si>
    <t>SOBHA LTD</t>
  </si>
  <si>
    <t>SMS PHARMACEUTICALS LTD</t>
  </si>
  <si>
    <t>SML ISUZU LTD</t>
  </si>
  <si>
    <t>SJVN LTD</t>
  </si>
  <si>
    <t>SIYARAM SILK MILLS LTD</t>
  </si>
  <si>
    <t>SIS LTD</t>
  </si>
  <si>
    <t>SIRCA PAINTS INDIA LTD</t>
  </si>
  <si>
    <t>SINDHU TRADE LINKS LIMITED</t>
  </si>
  <si>
    <t>SHYAM METALICS &amp; ENERGY LTD</t>
  </si>
  <si>
    <t>SHRIRAM PISTONS &amp; RINGS LTD</t>
  </si>
  <si>
    <t>SHRIRAM CITY UNION FINANCE</t>
  </si>
  <si>
    <t>SHRI JAGDAMBA POLYMERS LTD</t>
  </si>
  <si>
    <t>SHREE RENUKA SUGARS LTD</t>
  </si>
  <si>
    <t>SHREE DIGVIJAY CEMENT CO</t>
  </si>
  <si>
    <t>SHOPPERS STOP LTD</t>
  </si>
  <si>
    <t>SHIVALIK RASAYAN LTD</t>
  </si>
  <si>
    <t>SHIVALIK BIMETAL CONTROLS</t>
  </si>
  <si>
    <t>SHIPPING CORP OF INDIA LTD</t>
  </si>
  <si>
    <t>SHILPA MEDICARE LTD</t>
  </si>
  <si>
    <t>SHEELA FOAM LTD</t>
  </si>
  <si>
    <t>SHARE INDIA SECURITIES LTD</t>
  </si>
  <si>
    <t>SHARDA MOTOR INDUSTRIES LTD</t>
  </si>
  <si>
    <t>SHARDA CROPCHEM LTD</t>
  </si>
  <si>
    <t>SHANTHI GEARS LTD</t>
  </si>
  <si>
    <t>SHANKARA BUILDING PRODUCTS L</t>
  </si>
  <si>
    <t>SHALBY LTD</t>
  </si>
  <si>
    <t>SHAKTI PUMPS (INDIA) LTD</t>
  </si>
  <si>
    <t>SHAILY ENGINEERING PLASTICS</t>
  </si>
  <si>
    <t>SH KELKAR &amp; CO LTD</t>
  </si>
  <si>
    <t>SESHASAYEE PAPER &amp; BOARDS</t>
  </si>
  <si>
    <t>SEQUENT SCIENTIFIC LTD</t>
  </si>
  <si>
    <t>SEAMEC LTD</t>
  </si>
  <si>
    <t>SCHNEIDER ELECTRIC INFRASTRU</t>
  </si>
  <si>
    <t>SBI-ETF NIFTY 50</t>
  </si>
  <si>
    <t>SBI-ETF GOLD</t>
  </si>
  <si>
    <t>SAVITA OIL TECHNOLOGIES LTD</t>
  </si>
  <si>
    <t>SASTASUNDAR VENTURES LTD</t>
  </si>
  <si>
    <t>SASKEN TECHNOLOGIES LTD</t>
  </si>
  <si>
    <t>SAREGAMA INDIA LTD</t>
  </si>
  <si>
    <t>SARDA ENERGY &amp; MINERALS LTD</t>
  </si>
  <si>
    <t>SANSERA ENGINEERING LTD</t>
  </si>
  <si>
    <t>SANGHI INDUSTRIES LTD</t>
  </si>
  <si>
    <t>SANGAM (INDIA) LTD</t>
  </si>
  <si>
    <t>SANDUR MANGANESE &amp; IRON ORE</t>
  </si>
  <si>
    <t>SANDHAR TECHNOLOGIES LTD</t>
  </si>
  <si>
    <t>SAMVARDHANA MOTHERSON INTERN</t>
  </si>
  <si>
    <t>SAKSOFT LTD</t>
  </si>
  <si>
    <t>SAGAR CEMENTS LTD</t>
  </si>
  <si>
    <t>SAFARI INDUSTRIES INDIA LTD</t>
  </si>
  <si>
    <t>SADHANA NITRO CHEM LTD</t>
  </si>
  <si>
    <t>RUPA &amp; COMPANY LTD</t>
  </si>
  <si>
    <t>RPSG VENTURES LTD</t>
  </si>
  <si>
    <t>RPG LIFE SCIENCES LTD</t>
  </si>
  <si>
    <t>ROUTE MOBILE LTD</t>
  </si>
  <si>
    <t>ROSSARI BIOTECH LTD</t>
  </si>
  <si>
    <t>ROLEX RINGS LTD</t>
  </si>
  <si>
    <t>RITES LTD</t>
  </si>
  <si>
    <t>RHI MAGNESITA INDIA LTD</t>
  </si>
  <si>
    <t>RESTAURANT BRANDS ASIA LTD</t>
  </si>
  <si>
    <t>RESPONSIVE INDUSTRIES LTD</t>
  </si>
  <si>
    <t>REPCO HOME FINANCE LTD</t>
  </si>
  <si>
    <t>RENAISSANCE GLOBAL LTD</t>
  </si>
  <si>
    <t>RELIGARE ENTERPRISES LTD</t>
  </si>
  <si>
    <t>RELIANCE POWER LTD</t>
  </si>
  <si>
    <t>RELIANCE INFRASTRUCTURE LTD</t>
  </si>
  <si>
    <t>RELIANCE INDUS INFRASTRUCT</t>
  </si>
  <si>
    <t>REDINGTON INDIA LTD</t>
  </si>
  <si>
    <t>RBL BANK LTD</t>
  </si>
  <si>
    <t>RAYMOND LTD</t>
  </si>
  <si>
    <t>RATTANINDIA POWER LTD</t>
  </si>
  <si>
    <t>RATTANINDIA ENTERPRISES LTD</t>
  </si>
  <si>
    <t>RATNAMANI METALS &amp; TUBES LTD</t>
  </si>
  <si>
    <t>RASHTRIYA CHEMICALS &amp; FERT</t>
  </si>
  <si>
    <t>RAMKY INFRASTRUCTURE LTD</t>
  </si>
  <si>
    <t>RAMKRISHNA FORGINGS LTD</t>
  </si>
  <si>
    <t>RAMCO SYSTEMS LTD</t>
  </si>
  <si>
    <t>RAMCO INDUSTRIES LTD</t>
  </si>
  <si>
    <t>RALLIS INDIA LTD</t>
  </si>
  <si>
    <t>RAJRATAN GLOBAL WIRE LTD</t>
  </si>
  <si>
    <t>RAIN INDUSTRIES LTD</t>
  </si>
  <si>
    <t>RAILTEL CORP OF INDIA LTD</t>
  </si>
  <si>
    <t>RAIL VIKAS NIGAM LTD</t>
  </si>
  <si>
    <t>RADICO KHAITAN LTD</t>
  </si>
  <si>
    <t>R SYSTEMS INTERNATIONAL LTD</t>
  </si>
  <si>
    <t>QUICK HEAL TECHNOLOGIES LTD</t>
  </si>
  <si>
    <t>QUESS CORP LTD</t>
  </si>
  <si>
    <t>PVR LTD</t>
  </si>
  <si>
    <t>PURAVANKARA LTD</t>
  </si>
  <si>
    <t>PUNJAB NATIONAL BANK</t>
  </si>
  <si>
    <t>PUNJAB CHEMICALS &amp; CROP PROT</t>
  </si>
  <si>
    <t>PUNJAB &amp; SIND BANK</t>
  </si>
  <si>
    <t>PTC INDUSTRIES LTD</t>
  </si>
  <si>
    <t>PTC INDIA LTD</t>
  </si>
  <si>
    <t>PTC INDIA FINANCIAL SERVICES</t>
  </si>
  <si>
    <t>PSP PROJECTS LTD</t>
  </si>
  <si>
    <t>PROCTER &amp; GAMBLE HEALTH LTD</t>
  </si>
  <si>
    <t>PRIVI SPECIALITY CHEMICALS L</t>
  </si>
  <si>
    <t>PRISM JOHNSON LTD</t>
  </si>
  <si>
    <t>PRINCE PIPES &amp; FITTINGS LTD</t>
  </si>
  <si>
    <t>PRIME FOCUS LTD</t>
  </si>
  <si>
    <t>PRICOL LTD</t>
  </si>
  <si>
    <t>PRECISION CAMSHAFTS LTD</t>
  </si>
  <si>
    <t>PRATAAP SNACKS LTD</t>
  </si>
  <si>
    <t>PRAKASH INDUSTRIES LTD</t>
  </si>
  <si>
    <t>PRAJ INDUSTRIES LTD</t>
  </si>
  <si>
    <t>POWERGRID INFRASTRUCTURE INV</t>
  </si>
  <si>
    <t>POWER MECH PROJECTS LTD</t>
  </si>
  <si>
    <t>POONAWALLA FINCORP LTD</t>
  </si>
  <si>
    <t>POLYPLEX CORPORATION LTD</t>
  </si>
  <si>
    <t>POLY MEDICURE LTD</t>
  </si>
  <si>
    <t>POKARNA LTD</t>
  </si>
  <si>
    <t>PNC INFRATECH LTD</t>
  </si>
  <si>
    <t>PNB HOUSING FINANCE LTD</t>
  </si>
  <si>
    <t>PNB GILTS LTD</t>
  </si>
  <si>
    <t>PIX TRANSMISSIONS LTD</t>
  </si>
  <si>
    <t>PILANI INVESTMENTS&amp;INDUSTRIE</t>
  </si>
  <si>
    <t>PG ELECTROPLAST LTD</t>
  </si>
  <si>
    <t>PDS LTD</t>
  </si>
  <si>
    <t>PCBL LTD</t>
  </si>
  <si>
    <t>PC JEWELLER LTD</t>
  </si>
  <si>
    <t>PAUSHAK LTD</t>
  </si>
  <si>
    <t>PATEL ENGINEERING LTD</t>
  </si>
  <si>
    <t>PATANJALI FOODS LTD</t>
  </si>
  <si>
    <t>PARAS DEFENCE &amp; SPACE TECHNO</t>
  </si>
  <si>
    <t>PARAG MILK FOODS LTD</t>
  </si>
  <si>
    <t>PANAMA PETROCHEM LTD</t>
  </si>
  <si>
    <t>PANACEA BIOTEC LTD</t>
  </si>
  <si>
    <t>PAISALO DIGITAL LTD</t>
  </si>
  <si>
    <t>ORISSA MINERALS DEVELOPMENT</t>
  </si>
  <si>
    <t>ORIENTAL CARBON &amp; CHEMICALS</t>
  </si>
  <si>
    <t>ORIENTAL AROMATICS LTD</t>
  </si>
  <si>
    <t>ORIENT ELECTRIC LTD</t>
  </si>
  <si>
    <t>ORIENT CEMENT LTD</t>
  </si>
  <si>
    <t>ORCHID PHARMA LTD</t>
  </si>
  <si>
    <t>OPTIEMUS INFRACOM LTD</t>
  </si>
  <si>
    <t>ONMOBILE GLOBAL LTD</t>
  </si>
  <si>
    <t>ONE 97 COMMUNICATIONS LTD</t>
  </si>
  <si>
    <t>OMAXE LTD</t>
  </si>
  <si>
    <t>OLECTRA GREENTECH LTD</t>
  </si>
  <si>
    <t>NXTDIGITAL LTD</t>
  </si>
  <si>
    <t>NURECA LTD</t>
  </si>
  <si>
    <t>NUCLEUS SOFTWARE EXPORTS LTD</t>
  </si>
  <si>
    <t>NRB BEARINGS LTD</t>
  </si>
  <si>
    <t>NOVARTIS INDIA LTD</t>
  </si>
  <si>
    <t>NOCIL LTD</t>
  </si>
  <si>
    <t>NMDC LTD</t>
  </si>
  <si>
    <t>NLC INDIA LTD</t>
  </si>
  <si>
    <t>NIYOGIN FINTECH LTD</t>
  </si>
  <si>
    <t>NITIN SPINNERS LTD</t>
  </si>
  <si>
    <t>NIRLON LTD</t>
  </si>
  <si>
    <t>NIPPON LIFE INDIA ASSET MANA</t>
  </si>
  <si>
    <t>NIPPON INDIA ETF NIFTY NEXT</t>
  </si>
  <si>
    <t>NIPPON INDIA ETF NIFTY BEES</t>
  </si>
  <si>
    <t>NIPPON INDIA ETF NIFTY BANK</t>
  </si>
  <si>
    <t>NIPPON INDIA ETF LIQUID BEES</t>
  </si>
  <si>
    <t>NIPPON INDIA ETF GOLD BEES</t>
  </si>
  <si>
    <t>NILKAMAL LTD</t>
  </si>
  <si>
    <t>NIIT LTD</t>
  </si>
  <si>
    <t>NGL FINE-CHEM LTD</t>
  </si>
  <si>
    <t>NEWGEN SOFTWARE TECHNOLOGIES</t>
  </si>
  <si>
    <t>NEULAND LABORATORIES LTD</t>
  </si>
  <si>
    <t>NETWORK 18 MEDIA &amp; INVTS LTD</t>
  </si>
  <si>
    <t>NESCO LTD</t>
  </si>
  <si>
    <t>NEOGEN CHEMICALS LTD</t>
  </si>
  <si>
    <t>NELCO LTD</t>
  </si>
  <si>
    <t>NCL INDUSTRIES LTD</t>
  </si>
  <si>
    <t>NCC LTD</t>
  </si>
  <si>
    <t>NBCC INDIA LTD</t>
  </si>
  <si>
    <t>NAZARA TECHNOLOGIES LTD</t>
  </si>
  <si>
    <t>NAVNEET EDUCATION LTD</t>
  </si>
  <si>
    <t>NAVA BHARAT VENTURES LTD</t>
  </si>
  <si>
    <t>NATIONAL STANDARD INDIA LTD</t>
  </si>
  <si>
    <t>NATIONAL PEROXIDE LTD</t>
  </si>
  <si>
    <t>NATIONAL FERTILIZERS LTD</t>
  </si>
  <si>
    <t>NARAYANA HRUDAYALAYA LTD</t>
  </si>
  <si>
    <t>NAHAR SPINNING MILLS LTD</t>
  </si>
  <si>
    <t>NACL INDUSTRIES LTD</t>
  </si>
  <si>
    <t>MUTHOOT FINANCE LTD</t>
  </si>
  <si>
    <t>MULTI COMMODITY EXCH INDIA</t>
  </si>
  <si>
    <t>MUKAND LTD</t>
  </si>
  <si>
    <t>MTAR TECHNOLOGIES LTD</t>
  </si>
  <si>
    <t>MSTC LTD</t>
  </si>
  <si>
    <t>MRS BECTORS FOOD SPECIALITIE</t>
  </si>
  <si>
    <t>MPS LTD</t>
  </si>
  <si>
    <t>MOTILAL OSWAL FINANCIAL SERV</t>
  </si>
  <si>
    <t>MOTHERSON SUMI WIRING INDIA</t>
  </si>
  <si>
    <t>MOREPEN LABORATORIES LTD</t>
  </si>
  <si>
    <t>MOLD-TEK PACKAGING LTD</t>
  </si>
  <si>
    <t>MOIL LTD</t>
  </si>
  <si>
    <t>MMTC LTD</t>
  </si>
  <si>
    <t>MISHTANN FOODS LTD</t>
  </si>
  <si>
    <t>MISHRA DHATU NIGAM LTD</t>
  </si>
  <si>
    <t>MINDSPACE BUSINESS PARKS REI</t>
  </si>
  <si>
    <t>MINDA CORP LTD</t>
  </si>
  <si>
    <t>METRO BRANDS LTD</t>
  </si>
  <si>
    <t>MEGHMANI ORGANICS LTD</t>
  </si>
  <si>
    <t>MEGHMANI FINECHEM LTD</t>
  </si>
  <si>
    <t>MEDIA MATRIX WORLDWIDE LTD</t>
  </si>
  <si>
    <t>MAZAGON DOCK SHIPBUILDERS LT</t>
  </si>
  <si>
    <t>MAYUR UNIQUOTERS LTD</t>
  </si>
  <si>
    <t>MAX VENTURES &amp;INDUSTRIES LTD</t>
  </si>
  <si>
    <t>MATRIMONY.COM LTD</t>
  </si>
  <si>
    <t>MASTEK LTD</t>
  </si>
  <si>
    <t>MAS FINANCIAL SERVICES LTD</t>
  </si>
  <si>
    <t>MARKSANS PHARMA LTD</t>
  </si>
  <si>
    <t>MANORAMA INDUSTRIES LTD</t>
  </si>
  <si>
    <t>MANGALORE REFINERY &amp; PETRO</t>
  </si>
  <si>
    <t>MANGALAM CEMENT LTD</t>
  </si>
  <si>
    <t>MANALI PETROCHEMICALS LTD</t>
  </si>
  <si>
    <t>MAN INFRACONSTRUCTION LTD</t>
  </si>
  <si>
    <t>MAITHAN ALLOYS LTD</t>
  </si>
  <si>
    <t>MAHINDRA LOGISTICS LTD</t>
  </si>
  <si>
    <t>MAHINDRA LIFESPACE DEVELOPER</t>
  </si>
  <si>
    <t>MAHINDRA HOLIDAYS &amp; RESORTS</t>
  </si>
  <si>
    <t>MAHINDRA CIE AUTOMOTIVE LTD</t>
  </si>
  <si>
    <t>MAHARASHTRA SEAMLESS LTD</t>
  </si>
  <si>
    <t>MAHARASHTRA SCOOTERS LTD</t>
  </si>
  <si>
    <t>MAHANAGAR TELEPHONE NIGAM</t>
  </si>
  <si>
    <t>M.M. FORGINGS LTD</t>
  </si>
  <si>
    <t>LUX INDUSTRIES LTD</t>
  </si>
  <si>
    <t>LUMAX INDUSTRIES LTD</t>
  </si>
  <si>
    <t>LT FOODS LTD</t>
  </si>
  <si>
    <t>LLOYDS METALS &amp; ENERGY LTD</t>
  </si>
  <si>
    <t>LIFE INSURANCE CORPORATION</t>
  </si>
  <si>
    <t>LEMON TREE HOTELS LTD</t>
  </si>
  <si>
    <t>LAXMI ORGANIC INDUSTRIES LTD</t>
  </si>
  <si>
    <t>LAKSHMI MACHINE WORKS LTD</t>
  </si>
  <si>
    <t>LA OPALA RG LTD</t>
  </si>
  <si>
    <t>L.G. BALAKRISHNAN &amp; BROS LTD</t>
  </si>
  <si>
    <t>KSB LTD</t>
  </si>
  <si>
    <t>KRSNAA DIAGNOSTICS LTD</t>
  </si>
  <si>
    <t>KRISHNA INSTITUTE OF MEDICAL</t>
  </si>
  <si>
    <t>KRBL LTD</t>
  </si>
  <si>
    <t>KPR MILL LTD</t>
  </si>
  <si>
    <t>KPIT TECHNOLOGIES LTD</t>
  </si>
  <si>
    <t>KOVAI MEDICAL CENTER AND HOS</t>
  </si>
  <si>
    <t>KOTAK NIFTY BANK ETF</t>
  </si>
  <si>
    <t>KOTAK NIFTY 50</t>
  </si>
  <si>
    <t>KOLTE-PATIL DEVELOPERS LTD</t>
  </si>
  <si>
    <t>KNR CONSTRUCTIONS LTD</t>
  </si>
  <si>
    <t>KMC SPECIALITY HOSPITALS</t>
  </si>
  <si>
    <t>KITEX GARMENTS LTD</t>
  </si>
  <si>
    <t>KIRLOSKAR PNEUMATIC CO LTD</t>
  </si>
  <si>
    <t>KIRLOSKAR OIL ENGINES LTD</t>
  </si>
  <si>
    <t>KIRLOSKAR INDUSTRIES LTD</t>
  </si>
  <si>
    <t>KIRLOSKAR FERROUS INDUS LTD</t>
  </si>
  <si>
    <t>KIRLOSKAR BROTHERS LTD</t>
  </si>
  <si>
    <t>KIRI INDUSTRIES LTD</t>
  </si>
  <si>
    <t>KIOCL LTD</t>
  </si>
  <si>
    <t>KINGFA SCIENCE &amp; TECHNOLOGY</t>
  </si>
  <si>
    <t>KEWAL KIRAN CLOTHING LTD</t>
  </si>
  <si>
    <t>KESORAM INDUSTRIES LTD</t>
  </si>
  <si>
    <t>KENNAMETAL INDIA LTD</t>
  </si>
  <si>
    <t>KEI INDUSTRIES LTD</t>
  </si>
  <si>
    <t>KEC INTERNATIONAL LTD</t>
  </si>
  <si>
    <t>KCP LTD</t>
  </si>
  <si>
    <t>KBC GLOBAL LTD</t>
  </si>
  <si>
    <t>KAVERI SEED CO LTD</t>
  </si>
  <si>
    <t>KARUR VYSYA BANK LTD</t>
  </si>
  <si>
    <t>KARNATAKA BANK LTD</t>
  </si>
  <si>
    <t>KAMA HOLDINGS LTD</t>
  </si>
  <si>
    <t>KALYANI STEELS LTD</t>
  </si>
  <si>
    <t>KALYAN JEWELLERS INDIA LTD</t>
  </si>
  <si>
    <t>KALPATARU POWER TRANSMISSION</t>
  </si>
  <si>
    <t>JYOTHY LABS LTD</t>
  </si>
  <si>
    <t>JUST DIAL LTD</t>
  </si>
  <si>
    <t>JUBILANT PHARMOVA LTD</t>
  </si>
  <si>
    <t>JUBILANT INGREVIA LTD</t>
  </si>
  <si>
    <t>JTL INFRA LTD</t>
  </si>
  <si>
    <t>JTEKT INDIA LTD</t>
  </si>
  <si>
    <t>JSW ISPAT SPECIAL PRODUCTS L</t>
  </si>
  <si>
    <t>JSW HOLDINGS LTD</t>
  </si>
  <si>
    <t>JOHNSON CONTROLS HITACHI AIR</t>
  </si>
  <si>
    <t>JMC PROJECTS (INDIA) LIMITED</t>
  </si>
  <si>
    <t>JM FINANCIAL LTD</t>
  </si>
  <si>
    <t>JK TYRE &amp; INDUSTRIES LTD</t>
  </si>
  <si>
    <t>JK PAPER LTD</t>
  </si>
  <si>
    <t>JK LAKSHMI CEMENT LTD</t>
  </si>
  <si>
    <t>JINDAL WORLDWIDE LTD</t>
  </si>
  <si>
    <t>JINDAL STAINLESS LTD</t>
  </si>
  <si>
    <t>JINDAL STAINLESS HISAR LTD</t>
  </si>
  <si>
    <t>JINDAL SAW LTD</t>
  </si>
  <si>
    <t>JINDAL POLY FILMS LTD</t>
  </si>
  <si>
    <t>JET AIRWAYS INDIA LTD</t>
  </si>
  <si>
    <t>JBM AUTO LTD</t>
  </si>
  <si>
    <t>JAYASWAL NECO INDUSTRIES LTD</t>
  </si>
  <si>
    <t>JAMNA AUTO INDUSTRIES LTD</t>
  </si>
  <si>
    <t>JAMMU &amp; KASHMIR BANK LTD</t>
  </si>
  <si>
    <t>JAIPRAKASH POWER VENTURES LT</t>
  </si>
  <si>
    <t>JAIPRAKASH ASSOCIATES LTD</t>
  </si>
  <si>
    <t>JAIN IRRIGATION SYSTEMS LTD</t>
  </si>
  <si>
    <t>JAI CORP LTD</t>
  </si>
  <si>
    <t>JAGRAN PRAKASHAN LTD</t>
  </si>
  <si>
    <t>J.KUMAR INFRAPROJECTS LTD</t>
  </si>
  <si>
    <t>J.B. CHEMICALS &amp; PHARMA LTD</t>
  </si>
  <si>
    <t>ITI LTD</t>
  </si>
  <si>
    <t>ITD CEMENTATION INDIA LTD</t>
  </si>
  <si>
    <t>ISGEC HEAVY ENGINEERING LTD</t>
  </si>
  <si>
    <t>IRB INVIT FUND</t>
  </si>
  <si>
    <t>IRB INFRASTRUCTURE DEVELOPER</t>
  </si>
  <si>
    <t>ION EXCHANGE (INDIA) LTD</t>
  </si>
  <si>
    <t>IOL CHEMICALS AND PHARMA LTD</t>
  </si>
  <si>
    <t>INTELLECT DESIGN ARENA LTD</t>
  </si>
  <si>
    <t>INSECTICIDES INDIA LTD</t>
  </si>
  <si>
    <t>INOX WIND LTD</t>
  </si>
  <si>
    <t>INOX LEISURE LTD</t>
  </si>
  <si>
    <t>INGERSOLL-RAND INDIA LTD</t>
  </si>
  <si>
    <t>INFOBEANS TECHNOLOGIES LTD</t>
  </si>
  <si>
    <t>INFIBEAM AVENUES LTD</t>
  </si>
  <si>
    <t>INEOS STYROLUTION INDIA LTD</t>
  </si>
  <si>
    <t>INDOSTAR CAPITAL FINANCE LTD</t>
  </si>
  <si>
    <t>INDOCO REMEDIES LTD</t>
  </si>
  <si>
    <t>INDO RAMA SYNTHETICS (I)</t>
  </si>
  <si>
    <t>INDO COUNT INDUSTRIES LTD</t>
  </si>
  <si>
    <t>INDINFRAVIT TRUST</t>
  </si>
  <si>
    <t>INDIGO PAINTS LTD</t>
  </si>
  <si>
    <t>INDIAN OVERSEAS BANK</t>
  </si>
  <si>
    <t>INDIAN METALS &amp; FERRO ALLOY</t>
  </si>
  <si>
    <t>INDIAN HUME PIPE CO LTD</t>
  </si>
  <si>
    <t>INDIABULLS REAL ESTATE LTD</t>
  </si>
  <si>
    <t>INDIABULLS HOUSING FINANCE L</t>
  </si>
  <si>
    <t>INDIA TOURISM DEVELOPMENT</t>
  </si>
  <si>
    <t>INDIA PESTICIDES LTD</t>
  </si>
  <si>
    <t>INDIA MOTOR PARTS &amp; ACCESSOR</t>
  </si>
  <si>
    <t>INDIA INFRASTRUCTURE TRUST</t>
  </si>
  <si>
    <t>INDIA GRID TRUST</t>
  </si>
  <si>
    <t>INDIA GLYCOLS LTD</t>
  </si>
  <si>
    <t>INDIA CEMENTS LTD</t>
  </si>
  <si>
    <t>IIFL WEALTH MANAGEMENT LTD</t>
  </si>
  <si>
    <t>IIFL SECURITIES LTD</t>
  </si>
  <si>
    <t>IIFL FINANCE LTD</t>
  </si>
  <si>
    <t>IGARASHI MOTORS INDIA LTD</t>
  </si>
  <si>
    <t>IFGL REFRACTORIES LTD</t>
  </si>
  <si>
    <t>IFCI LTD</t>
  </si>
  <si>
    <t>IFB INDUSTRIES LTD</t>
  </si>
  <si>
    <t>IDFC LTD</t>
  </si>
  <si>
    <t>ICRA LTD</t>
  </si>
  <si>
    <t>ICICI PRUDENTIAL NIFTY IT ET</t>
  </si>
  <si>
    <t>ICICI PRUDENTIAL NIFTY 50 ET</t>
  </si>
  <si>
    <t>ICICI PRUDENTIAL GOLD ETF</t>
  </si>
  <si>
    <t>ICICI PRU NIFTY PRV BANK ETF</t>
  </si>
  <si>
    <t>ICICI PRU NIFTY BANK ETF</t>
  </si>
  <si>
    <t>I.G. PETROCHEMICALS LTD</t>
  </si>
  <si>
    <t>HUHTAMAKI INDIA LTD</t>
  </si>
  <si>
    <t>HOUSING &amp; URBAN DEV CORP LTD</t>
  </si>
  <si>
    <t>HONDA INDIA POWER PRODUCTS L</t>
  </si>
  <si>
    <t>HOME FIRST FINANCE CO INDIA</t>
  </si>
  <si>
    <t>HMT LTD</t>
  </si>
  <si>
    <t>HLE GLASCOAT LTD</t>
  </si>
  <si>
    <t>HITACHI ENERGY INDIA LTD</t>
  </si>
  <si>
    <t>HINDWARE HOME INNOVATION LTD</t>
  </si>
  <si>
    <t>HINDUSTAN OIL EXPLORATION CO</t>
  </si>
  <si>
    <t>HINDUSTAN FOODS LTD</t>
  </si>
  <si>
    <t>HINDUSTAN COPPER LTD</t>
  </si>
  <si>
    <t>HINDUSTAN CONSTRUCTION CO</t>
  </si>
  <si>
    <t>HINDUJA GLOBAL SOLUTIONS LTD</t>
  </si>
  <si>
    <t>HIMATSINGKA SEIDE LTD</t>
  </si>
  <si>
    <t>HIMADRI SPECIALITY CHEMICAL</t>
  </si>
  <si>
    <t>HIL LTD</t>
  </si>
  <si>
    <t>HIKAL LTD</t>
  </si>
  <si>
    <t>HG INFRA ENGINEERING LTD</t>
  </si>
  <si>
    <t>HFCL LTD</t>
  </si>
  <si>
    <t>HESTER BIOSCIENCES LTD</t>
  </si>
  <si>
    <t>HERITAGE FOODS LTD</t>
  </si>
  <si>
    <t>HERANBA INDUSTRIES LTD</t>
  </si>
  <si>
    <t>HEMISPHERE PROPERTIES INDIA</t>
  </si>
  <si>
    <t>HEIDELBERGCEMENT INDIA LTD</t>
  </si>
  <si>
    <t>HEG LTD</t>
  </si>
  <si>
    <t>HEALTHCARE GLOBAL ENTERPRISE</t>
  </si>
  <si>
    <t>HCP PLASTENE BULKPACK LTD</t>
  </si>
  <si>
    <t>HBL POWER SYSTEMS LTD</t>
  </si>
  <si>
    <t>HAWKINS COOKERS LTD</t>
  </si>
  <si>
    <t>HATHWAY CABLE AND DATACOM</t>
  </si>
  <si>
    <t>GULSHAN POLYOLS LTD</t>
  </si>
  <si>
    <t>GULF OIL LUBRICANTS INDIA LT</t>
  </si>
  <si>
    <t>GUJARAT STATE FERT &amp; CHEMICA</t>
  </si>
  <si>
    <t>GUJARAT PIPAVAV PORT LTD</t>
  </si>
  <si>
    <t>GUJARAT NARMADA VALLEY FERT</t>
  </si>
  <si>
    <t>GUJARAT MINERAL DEV CORP LTD</t>
  </si>
  <si>
    <t>GUJARAT INDS POWER CO LTD</t>
  </si>
  <si>
    <t>GUJARAT AMBUJA EXPORTS LTD</t>
  </si>
  <si>
    <t>GUJARAT ALKALIES &amp; CHEMICALS</t>
  </si>
  <si>
    <t>GUFIC BIOSCIENCES LTD</t>
  </si>
  <si>
    <t>GTPL HATHWAY LTD</t>
  </si>
  <si>
    <t>GTL INFRASTRUCTURE LTD</t>
  </si>
  <si>
    <t>GRM OVERSEAS LTD</t>
  </si>
  <si>
    <t>GREENPLY INDUSTRIES LTD</t>
  </si>
  <si>
    <t>GREENPANEL INDUSTRIES LTD</t>
  </si>
  <si>
    <t>GREENLAM INDUSTRIES LTD</t>
  </si>
  <si>
    <t>GREAVES COTTON LTD</t>
  </si>
  <si>
    <t>GREAT EASTERN SHIPPING CO</t>
  </si>
  <si>
    <t>GRAVITA INDIA LTD</t>
  </si>
  <si>
    <t>GRAUER &amp; WEIL (INDIA) LTD</t>
  </si>
  <si>
    <t>GRAPHITE INDIA LTD</t>
  </si>
  <si>
    <t>GRANULES INDIA LTD</t>
  </si>
  <si>
    <t>GOODYEAR INDIA LTD</t>
  </si>
  <si>
    <t>GOLDIAM INTERNATIONAL LTD</t>
  </si>
  <si>
    <t>GOKALDAS EXPORTS LTD</t>
  </si>
  <si>
    <t>GODREJ AGROVET LTD</t>
  </si>
  <si>
    <t>GODFREY PHILLIPS INDIA LTD</t>
  </si>
  <si>
    <t>GODAWARI POWER AND ISPAT LTD</t>
  </si>
  <si>
    <t>GOCL CORP LTD</t>
  </si>
  <si>
    <t>GNA AXLES LTD</t>
  </si>
  <si>
    <t>GMM PFAUDLER LTD</t>
  </si>
  <si>
    <t>GM BREWERIES LTD</t>
  </si>
  <si>
    <t>GLOBUS SPIRITS LTD</t>
  </si>
  <si>
    <t>GLENMARK LIFE SCIENCES LTD</t>
  </si>
  <si>
    <t>GILLETTE INDIA LTD</t>
  </si>
  <si>
    <t>GHCL LTD</t>
  </si>
  <si>
    <t>GEOJIT FINANCIAL SERVICES LT</t>
  </si>
  <si>
    <t>GENUS POWER INFRASTRUCTURES</t>
  </si>
  <si>
    <t>GE T&amp;D INDIA LTD</t>
  </si>
  <si>
    <t>GE POWER INDIA LTD</t>
  </si>
  <si>
    <t>GATI LTD</t>
  </si>
  <si>
    <t>GATEWAY DISTRIPARKS LTD</t>
  </si>
  <si>
    <t>GARWARE TECHNICAL FIBRES LTD</t>
  </si>
  <si>
    <t>GARWARE HI-TECH FILMS LTD</t>
  </si>
  <si>
    <t>GARDEN REACH SHIPBUILDERS &amp;</t>
  </si>
  <si>
    <t>GANESHA ECOSPHERE LTD</t>
  </si>
  <si>
    <t>GANESH HOUSING CORP LTD</t>
  </si>
  <si>
    <t>GALLANTT ISPAT LTD</t>
  </si>
  <si>
    <t>GALAXY SURFACTANTS LTD</t>
  </si>
  <si>
    <t>GABRIEL INDIA LTD</t>
  </si>
  <si>
    <t>G R INFRAPROJECTS LTD</t>
  </si>
  <si>
    <t>FUTURE RETAIL LTD</t>
  </si>
  <si>
    <t>FUTURE LIFESTYLE FASHIONS LT</t>
  </si>
  <si>
    <t>FUTURE CONSUMER LTD</t>
  </si>
  <si>
    <t>FSN E-COMMERCE VENTURES LTD</t>
  </si>
  <si>
    <t>FOSECO INDIA LTD</t>
  </si>
  <si>
    <t>FORCE MOTORS LTD</t>
  </si>
  <si>
    <t>FORBES &amp; CO LTD</t>
  </si>
  <si>
    <t>FIRSTSOURCE SOLUTIONS LTD</t>
  </si>
  <si>
    <t>FINOLEX INDUSTRIES LTD</t>
  </si>
  <si>
    <t>FINOLEX CABLES LTD</t>
  </si>
  <si>
    <t>FINEOTEX CHEMICAL LTD</t>
  </si>
  <si>
    <t>FINE ORGANIC INDUSTRIES LTD</t>
  </si>
  <si>
    <t>FILATEX INDIA LTD</t>
  </si>
  <si>
    <t>FIEM INDUSTRIES LTD</t>
  </si>
  <si>
    <t>FERTILISERS &amp; CHEM TRAVANCR</t>
  </si>
  <si>
    <t>FERMENTA BIOTECH LTD</t>
  </si>
  <si>
    <t>FEDERAL-MOGUL GOETZE INDIA</t>
  </si>
  <si>
    <t>FDC LTD</t>
  </si>
  <si>
    <t>FAIRCHEM ORGANICS LTD</t>
  </si>
  <si>
    <t>EXPLEO SOLUTIONS LTD</t>
  </si>
  <si>
    <t>EXCEL INDUSTRIES LTD</t>
  </si>
  <si>
    <t>EVEREST KANTO CYLINDER LTD</t>
  </si>
  <si>
    <t>EVEREADY INDUSTRIES INDIA</t>
  </si>
  <si>
    <t>ESTER INDUSTRIES LTD</t>
  </si>
  <si>
    <t>ESAB INDIA LTD</t>
  </si>
  <si>
    <t>ERIS LIFESCIENCES LTD</t>
  </si>
  <si>
    <t>EQUITAS SMALL FINANCE BANK L</t>
  </si>
  <si>
    <t>EQUITAS HOLDINGS LTD/INDIA</t>
  </si>
  <si>
    <t>EPL LTD</t>
  </si>
  <si>
    <t>ENGINEERS INDIA LTD</t>
  </si>
  <si>
    <t>EMBASSY OFFICE PARKS REIT</t>
  </si>
  <si>
    <t>EMAMI PAPER MILLS LTD</t>
  </si>
  <si>
    <t>ELPRO INTERNATIONAL LTD</t>
  </si>
  <si>
    <t>ELGI EQUIPMENTS LTD</t>
  </si>
  <si>
    <t>ELECTROSTEEL CASTINGS LTD</t>
  </si>
  <si>
    <t>ELECON ENGINEERING CO LTD</t>
  </si>
  <si>
    <t>ELANTAS BECK INDIA LTD</t>
  </si>
  <si>
    <t>EKI ENERGY SERVICES LTD</t>
  </si>
  <si>
    <t>EIH LTD</t>
  </si>
  <si>
    <t>EIH ASSOCIATED HOTELS</t>
  </si>
  <si>
    <t>EID PARRY INDIA LTD</t>
  </si>
  <si>
    <t>EDELWEISS FINANCIAL SERVICES</t>
  </si>
  <si>
    <t>ECLERX SERVICES LTD</t>
  </si>
  <si>
    <t>EASY TRIP PLANNERS LTD</t>
  </si>
  <si>
    <t>DYNAMATIC TECHNOLOGIES LTD</t>
  </si>
  <si>
    <t>DWARIKESH SUGAR INDUS LTD</t>
  </si>
  <si>
    <t>DREDGING CORP OF INDIA LTD</t>
  </si>
  <si>
    <t>DPSC LTD</t>
  </si>
  <si>
    <t>DOLLAR INDUSTRIES LTD</t>
  </si>
  <si>
    <t>DOLAT ALGOTECH LTD</t>
  </si>
  <si>
    <t>DODLA DAIRY LTD</t>
  </si>
  <si>
    <t>DISHMAN CARBOGEN AMCIS LTD</t>
  </si>
  <si>
    <t>DISH TV INDIA LTD</t>
  </si>
  <si>
    <t>DILIP BUILDCON LTD</t>
  </si>
  <si>
    <t>DIGISPICE TECHNOLOGIES LTD</t>
  </si>
  <si>
    <t>DHUNSERI VENTURES LTD</t>
  </si>
  <si>
    <t>DHANVARSHA FINVEST LTD</t>
  </si>
  <si>
    <t>DHANUKA AGRITECH LTD</t>
  </si>
  <si>
    <t>DHANI SERVICES LTD</t>
  </si>
  <si>
    <t>DHAMPUR SUGAR MILLS LTD</t>
  </si>
  <si>
    <t>DFM FOODS LTD</t>
  </si>
  <si>
    <t>DEVYANI INTERNATIONAL LTD</t>
  </si>
  <si>
    <t>DEN NETWORKS LTD</t>
  </si>
  <si>
    <t>DELTA CORP LTD</t>
  </si>
  <si>
    <t>DEEPAK FERTILISERS &amp; PETRO</t>
  </si>
  <si>
    <t>DECCAN CEMENTS LTD</t>
  </si>
  <si>
    <t>DCW LTD</t>
  </si>
  <si>
    <t>DCM SHRIRAM LTD</t>
  </si>
  <si>
    <t>DCB BANK LTD</t>
  </si>
  <si>
    <t>DATAMATICS GLOBAL SERVICES</t>
  </si>
  <si>
    <t>DATA PATTERNS INDIA LTD</t>
  </si>
  <si>
    <t>DATA INFRASTRUCTURE TRUST</t>
  </si>
  <si>
    <t>DALMIA BHARAT SUGAR &amp; INDUST</t>
  </si>
  <si>
    <t>D.B. CORP LTD</t>
  </si>
  <si>
    <t>D B REALTY LTD</t>
  </si>
  <si>
    <t>CYIENT LTD</t>
  </si>
  <si>
    <t>CSB BANK LTD</t>
  </si>
  <si>
    <t>CREDITACCESS GRAMEEN LTD</t>
  </si>
  <si>
    <t>CRAFTSMAN AUTOMATION LTD</t>
  </si>
  <si>
    <t>CPSE ETF</t>
  </si>
  <si>
    <t>COSMO FIRST LTD</t>
  </si>
  <si>
    <t>CONFIDENCE PETROLEUM INDIA</t>
  </si>
  <si>
    <t>COMPUTER AGE MANAGEMENT SERV</t>
  </si>
  <si>
    <t>COCHIN SHIPYARD LTD</t>
  </si>
  <si>
    <t>CLARIANT CHEMICALS (I) LTD</t>
  </si>
  <si>
    <t>CITY UNION BANK LTD</t>
  </si>
  <si>
    <t>CIGNITI TECHNOLOGIES LTD</t>
  </si>
  <si>
    <t>CHOLAMANDALAM FINANCIAL HOLD</t>
  </si>
  <si>
    <t>CHENNAI PETROLEUM CORP LTD</t>
  </si>
  <si>
    <t>CHEMPLAST SANMAR LTD</t>
  </si>
  <si>
    <t>CHEMCON SPECIALITY CHEMI LTD</t>
  </si>
  <si>
    <t>CHAMBAL FERTILISERS &amp; CHEM</t>
  </si>
  <si>
    <t>CHALET HOTELS LTD</t>
  </si>
  <si>
    <t>CESC LTD</t>
  </si>
  <si>
    <t>CERA SANITARYWARE LTD</t>
  </si>
  <si>
    <t>CENTURY TEXTILES &amp; INDS LTD</t>
  </si>
  <si>
    <t>CENTURY PLYBOARDS INDIA LTD</t>
  </si>
  <si>
    <t>CENTURY ENKA LTD</t>
  </si>
  <si>
    <t>CENTRUM CAPITAL LTD</t>
  </si>
  <si>
    <t>CENTRAL DEPOSITORY SERVICES</t>
  </si>
  <si>
    <t>CENTRAL BANK OF INDIA</t>
  </si>
  <si>
    <t>CEAT LTD</t>
  </si>
  <si>
    <t>CCL PRODUCTS INDIA LTD</t>
  </si>
  <si>
    <t>CARTRADE TECH LTD</t>
  </si>
  <si>
    <t>CARE RATINGS LTD</t>
  </si>
  <si>
    <t>CARBORUNDUM UNIVERSAL LTD</t>
  </si>
  <si>
    <t>CAPRI GLOBAL CAPITAL LTD</t>
  </si>
  <si>
    <t>CAPLIN POINT LABORATORIES</t>
  </si>
  <si>
    <t>CAPITAL INDIA FINANCE LTD</t>
  </si>
  <si>
    <t>CAPACIT'E INFRAPROJECTS LTD</t>
  </si>
  <si>
    <t>CANTABIL RETAIL INDIA LTD</t>
  </si>
  <si>
    <t>CAN FIN HOMES LTD</t>
  </si>
  <si>
    <t>CAMLIN FINE SCIENCES LTD</t>
  </si>
  <si>
    <t>BUTTERFLY GANDHIMATHI APPLIA</t>
  </si>
  <si>
    <t>BSE LTD</t>
  </si>
  <si>
    <t>BROOKFIELD INDIA REAL ESTATE</t>
  </si>
  <si>
    <t>BRIGHTCOM GROUP LTD</t>
  </si>
  <si>
    <t>BRIGADE ENTERPRISES LTD</t>
  </si>
  <si>
    <t>BOSCH LTD</t>
  </si>
  <si>
    <t>BOROSIL RENEWABLES LTD</t>
  </si>
  <si>
    <t>BOMBAY DYEING &amp; MFG CO LTD</t>
  </si>
  <si>
    <t>BOMBAY BURMAH TRADING CORP</t>
  </si>
  <si>
    <t>BODAL CHEMICALS LTD</t>
  </si>
  <si>
    <t>BLUE STAR LTD</t>
  </si>
  <si>
    <t>BLS INTERNATIONAL LTD</t>
  </si>
  <si>
    <t>BLISS GVS PHARMA LTD</t>
  </si>
  <si>
    <t>BLACK ROSE INDUSTRIES LTD</t>
  </si>
  <si>
    <t>BLACK BOX LTD</t>
  </si>
  <si>
    <t>BIRLASOFT LTD</t>
  </si>
  <si>
    <t>BIRLA CORP LTD</t>
  </si>
  <si>
    <t>BIOCON LTD</t>
  </si>
  <si>
    <t>BHARAT RASAYAN LTD</t>
  </si>
  <si>
    <t>BHARAT DYNAMICS LTD</t>
  </si>
  <si>
    <t>BHARAT BOND ETF-APRIL 2030</t>
  </si>
  <si>
    <t>BHARAT BOND ETF-APRIL 2023</t>
  </si>
  <si>
    <t>BHARAT BOND ETF - APRIL 2031</t>
  </si>
  <si>
    <t>BHARAT BOND ETF - APRIL 2025</t>
  </si>
  <si>
    <t>BHARAT 22 ETF</t>
  </si>
  <si>
    <t>BHANSALI ENGINEERNG POLYMER</t>
  </si>
  <si>
    <t>BHAGERIA INDUSTRIES LTD</t>
  </si>
  <si>
    <t>BF UTILITIES LTD</t>
  </si>
  <si>
    <t>BF INVESTMENT LTD</t>
  </si>
  <si>
    <t>BEST AGROLIFE LTD</t>
  </si>
  <si>
    <t>BENGAL &amp; ASSAM CO LTD</t>
  </si>
  <si>
    <t>BEML LTD</t>
  </si>
  <si>
    <t>BASF INDIA LTD</t>
  </si>
  <si>
    <t>BARBEQUE NATION HOSPITALITY</t>
  </si>
  <si>
    <t>BANNARI AMMAN SUGARS LTD</t>
  </si>
  <si>
    <t>BANK OF MAHARASHTRA</t>
  </si>
  <si>
    <t>BANK OF BARODA</t>
  </si>
  <si>
    <t>BANCO PRODUCTS (INDIA) LTD</t>
  </si>
  <si>
    <t>BALU FORGE INDUSTRIES LTD</t>
  </si>
  <si>
    <t>BALRAMPUR CHINI MILLS LTD</t>
  </si>
  <si>
    <t>BALMER LAWRIE &amp; CO LTD</t>
  </si>
  <si>
    <t>BALAJI AMINES LTD</t>
  </si>
  <si>
    <t>BAJAJ HINDUSTHAN SUGAR LTD</t>
  </si>
  <si>
    <t>BAJAJ HEALTHCARE LTD</t>
  </si>
  <si>
    <t>BAJAJ ELECTRICALS LTD</t>
  </si>
  <si>
    <t>BAJAJ CONSUMER CARE LTD</t>
  </si>
  <si>
    <t>AVT NATURAL PRODUCTS LTD</t>
  </si>
  <si>
    <t>AVANTI FEEDS LTD</t>
  </si>
  <si>
    <t>AUTOMOTIVE AXLES LTD</t>
  </si>
  <si>
    <t>AUTHUM INVESTMENT INFRASTUCT</t>
  </si>
  <si>
    <t>ASTRAZENECA PHARMA INDIA LTD</t>
  </si>
  <si>
    <t>ASTRA MICROWAVE PRODUCTS LTD</t>
  </si>
  <si>
    <t>ASTER DM HEALTHCARE LTD</t>
  </si>
  <si>
    <t>ASTEC LIFESCIENCES LTD</t>
  </si>
  <si>
    <t>ASSOCIATED ALCOHOLS &amp; BREWER</t>
  </si>
  <si>
    <t>ASIAN STAR CO LTD</t>
  </si>
  <si>
    <t>ASHOKA BUILDCON LTD</t>
  </si>
  <si>
    <t>ASHIANA HOUSING LTD</t>
  </si>
  <si>
    <t>ASHAPURA MINECHEM LTD</t>
  </si>
  <si>
    <t>ASAHI INDIA GLASS LTD</t>
  </si>
  <si>
    <t>ARVIND LTD</t>
  </si>
  <si>
    <t>ARVIND FASHIONS LTD</t>
  </si>
  <si>
    <t>APTUS VALUE HOUSING FINANCE</t>
  </si>
  <si>
    <t>APTECH LTD</t>
  </si>
  <si>
    <t>APOLLO TRICOAT TUBES LTD</t>
  </si>
  <si>
    <t>APOLLO PIPES LTD</t>
  </si>
  <si>
    <t>APCOTEX INDUSTRIES LTD</t>
  </si>
  <si>
    <t>APAR INDUSTRIES LTD</t>
  </si>
  <si>
    <t>ANUPAM RASAYAN INDIA LTD</t>
  </si>
  <si>
    <t>ANJANI PORTLAND CEMENT LTD</t>
  </si>
  <si>
    <t>ANGEL ONE LTD</t>
  </si>
  <si>
    <t>ANDREW YULE &amp; COMPANY LTD</t>
  </si>
  <si>
    <t>ANDHRA SUGARS LTD</t>
  </si>
  <si>
    <t>ANDHRA PETROCHEMICALS LTD</t>
  </si>
  <si>
    <t>ANANT RAJ LTD</t>
  </si>
  <si>
    <t>AMRUTANJAN HEALTH CARE LTD</t>
  </si>
  <si>
    <t>AMI ORGANICS LTD</t>
  </si>
  <si>
    <t>AMBIKA COTTON MILLS LTD</t>
  </si>
  <si>
    <t>AMBER ENTERPRISES INDIA LTD</t>
  </si>
  <si>
    <t>AMARA RAJA BATTERIES LTD</t>
  </si>
  <si>
    <t>ALOK INDUSTRIES LTD</t>
  </si>
  <si>
    <t>ALLCARGO LOGISTICS LTD</t>
  </si>
  <si>
    <t>ALICON CASTALLOY LTD</t>
  </si>
  <si>
    <t>ALEMBIC LTD</t>
  </si>
  <si>
    <t>AKZO NOBEL INDIA LTD</t>
  </si>
  <si>
    <t>AJMERA REALTY &amp; INFRA INDIA</t>
  </si>
  <si>
    <t>AHLUWALIA CONTRACTS LTD</t>
  </si>
  <si>
    <t>AGRO TECH FOODS LTD</t>
  </si>
  <si>
    <t>AGI GREENPAC LTD</t>
  </si>
  <si>
    <t>AETHER INDUSTRIES LTD</t>
  </si>
  <si>
    <t>AEGIS LOGISTICS LTD</t>
  </si>
  <si>
    <t>ADVANCED ENZYME TECHNOLOGIES</t>
  </si>
  <si>
    <t>ADOR WELDING LTD</t>
  </si>
  <si>
    <t>ADITYA VISION LTD</t>
  </si>
  <si>
    <t>ADITYA BIRLA SUN LIFE AMC LT</t>
  </si>
  <si>
    <t>ADF FOODS LTD</t>
  </si>
  <si>
    <t>ADANI TRANSMISSION  LTD</t>
  </si>
  <si>
    <t>ADANI POWER LTD</t>
  </si>
  <si>
    <t>ADANI GREEN ENERGY LTD</t>
  </si>
  <si>
    <t>ACTION CONSTRUCTION EQUIPMEN</t>
  </si>
  <si>
    <t>ACRYSIL LTD</t>
  </si>
  <si>
    <t>ACCELYA SOLUTIONS INDIA LTD</t>
  </si>
  <si>
    <t>AARTI SURFACTANTS LTD</t>
  </si>
  <si>
    <t>AARTI INDUSTRIES LIMITED</t>
  </si>
  <si>
    <t>AARTI DRUGS LTD</t>
  </si>
  <si>
    <t>5PAISA CAPITAL LTD</t>
  </si>
  <si>
    <t>3I INFOTECH LTD</t>
  </si>
  <si>
    <t>GL Volatility</t>
  </si>
  <si>
    <t>GL Value</t>
  </si>
  <si>
    <t>GL TradeAct</t>
  </si>
  <si>
    <t>GL Size</t>
  </si>
  <si>
    <t>GL Profit</t>
  </si>
  <si>
    <t>GL Momentum</t>
  </si>
  <si>
    <t>GL Leverage</t>
  </si>
  <si>
    <t>GL Growth</t>
  </si>
  <si>
    <t>GL EarnVariab</t>
  </si>
  <si>
    <t>GL DivYld</t>
  </si>
  <si>
    <t>Securities</t>
  </si>
  <si>
    <t>ZYWL IN</t>
  </si>
  <si>
    <t>ZYDUSLIF IN</t>
  </si>
  <si>
    <t>ZOTA IN</t>
  </si>
  <si>
    <t>ZOMATO IN</t>
  </si>
  <si>
    <t>ZCVCS IN</t>
  </si>
  <si>
    <t>ZENT IN</t>
  </si>
  <si>
    <t>ZEN IN</t>
  </si>
  <si>
    <t>Z IN</t>
  </si>
  <si>
    <t>YES IN</t>
  </si>
  <si>
    <t>YASHO IN</t>
  </si>
  <si>
    <t>XSL IN</t>
  </si>
  <si>
    <t>WONH IN</t>
  </si>
  <si>
    <t>WPL IN</t>
  </si>
  <si>
    <t>WPRO IN</t>
  </si>
  <si>
    <t>WHIRL IN</t>
  </si>
  <si>
    <t>WHL IN</t>
  </si>
  <si>
    <t>WLDL IN</t>
  </si>
  <si>
    <t>WCPM IN</t>
  </si>
  <si>
    <t>WLSI IN</t>
  </si>
  <si>
    <t>WEL IN</t>
  </si>
  <si>
    <t>WLCO IN</t>
  </si>
  <si>
    <t>WRDW IN</t>
  </si>
  <si>
    <t>VSTT IN</t>
  </si>
  <si>
    <t>VST IN</t>
  </si>
  <si>
    <t>VRLL IN</t>
  </si>
  <si>
    <t>VOLT IN</t>
  </si>
  <si>
    <t>VAMP IN</t>
  </si>
  <si>
    <t>IDEA IN</t>
  </si>
  <si>
    <t>VMART IN</t>
  </si>
  <si>
    <t>VSKI IN</t>
  </si>
  <si>
    <t>VT IN</t>
  </si>
  <si>
    <t>VO IN</t>
  </si>
  <si>
    <t>VIJAYA IN</t>
  </si>
  <si>
    <t>VSFI IN</t>
  </si>
  <si>
    <t>VI IN</t>
  </si>
  <si>
    <t>WH IN</t>
  </si>
  <si>
    <t>VEDL IN</t>
  </si>
  <si>
    <t>MANYAVAR IN</t>
  </si>
  <si>
    <t>VBL IN</t>
  </si>
  <si>
    <t>VARROC IN</t>
  </si>
  <si>
    <t>VTEX IN</t>
  </si>
  <si>
    <t>VSSL IN</t>
  </si>
  <si>
    <t>VARH IN</t>
  </si>
  <si>
    <t>VORG IN</t>
  </si>
  <si>
    <t>VKI IN</t>
  </si>
  <si>
    <t>VGM IN</t>
  </si>
  <si>
    <t>VATW IN</t>
  </si>
  <si>
    <t>VIP IN</t>
  </si>
  <si>
    <t>VGRD IN</t>
  </si>
  <si>
    <t>UTISENX IN</t>
  </si>
  <si>
    <t>UTNIFTY IN</t>
  </si>
  <si>
    <t>UTIAM IN</t>
  </si>
  <si>
    <t>USM IN</t>
  </si>
  <si>
    <t>UPLL IN</t>
  </si>
  <si>
    <t>UNSP IN</t>
  </si>
  <si>
    <t>UBBL IN</t>
  </si>
  <si>
    <t>UNBK IN</t>
  </si>
  <si>
    <t>UL IN</t>
  </si>
  <si>
    <t>UTCEM IN</t>
  </si>
  <si>
    <t>UMP IN</t>
  </si>
  <si>
    <t>UJJIVANS IN</t>
  </si>
  <si>
    <t>UJJIVAN IN</t>
  </si>
  <si>
    <t>UGRO IN</t>
  </si>
  <si>
    <t>UFLX IN</t>
  </si>
  <si>
    <t>UCW IN</t>
  </si>
  <si>
    <t>UCO IN</t>
  </si>
  <si>
    <t>SRTY IN</t>
  </si>
  <si>
    <t>TVSL IN</t>
  </si>
  <si>
    <t>TV18 IN</t>
  </si>
  <si>
    <t>TVTN IN</t>
  </si>
  <si>
    <t>TIINDIA IN</t>
  </si>
  <si>
    <t>TTKPT IN</t>
  </si>
  <si>
    <t>TTKP IN</t>
  </si>
  <si>
    <t>TRIV IN</t>
  </si>
  <si>
    <t>TRE IN</t>
  </si>
  <si>
    <t>TRID IN</t>
  </si>
  <si>
    <t>TRENT IN</t>
  </si>
  <si>
    <t>TRPC IN</t>
  </si>
  <si>
    <t>TPI IN</t>
  </si>
  <si>
    <t>TPW IN</t>
  </si>
  <si>
    <t>TRP IN</t>
  </si>
  <si>
    <t>TTAN IN</t>
  </si>
  <si>
    <t>TWL IN</t>
  </si>
  <si>
    <t>TPS IN</t>
  </si>
  <si>
    <t>TPC IN</t>
  </si>
  <si>
    <t>TMKN IN</t>
  </si>
  <si>
    <t>TIME IN</t>
  </si>
  <si>
    <t>TWO IN</t>
  </si>
  <si>
    <t>THYROCAR IN</t>
  </si>
  <si>
    <t>TC IN</t>
  </si>
  <si>
    <t>TMC IN</t>
  </si>
  <si>
    <t>TMX IN</t>
  </si>
  <si>
    <t>THEL IN</t>
  </si>
  <si>
    <t>TJL IN</t>
  </si>
  <si>
    <t>TEJASNET IN</t>
  </si>
  <si>
    <t>TIIL IN</t>
  </si>
  <si>
    <t>TECHNOE IN</t>
  </si>
  <si>
    <t>TECHM IN</t>
  </si>
  <si>
    <t>TEAM IN</t>
  </si>
  <si>
    <t>TDPS IN</t>
  </si>
  <si>
    <t>TCNSBR IN</t>
  </si>
  <si>
    <t>TCIEXP IN</t>
  </si>
  <si>
    <t>TATVA IN</t>
  </si>
  <si>
    <t>TTLS IN</t>
  </si>
  <si>
    <t>TATA IN</t>
  </si>
  <si>
    <t>TATASLPL IN</t>
  </si>
  <si>
    <t>TATASTL IN</t>
  </si>
  <si>
    <t>TPWR IN</t>
  </si>
  <si>
    <t>TTMT IN</t>
  </si>
  <si>
    <t>TML IN</t>
  </si>
  <si>
    <t>TICL IN</t>
  </si>
  <si>
    <t>TELX IN</t>
  </si>
  <si>
    <t>TATACONS IN</t>
  </si>
  <si>
    <t>TCS IN</t>
  </si>
  <si>
    <t>TCOM IN</t>
  </si>
  <si>
    <t>TCO IN</t>
  </si>
  <si>
    <t>TTCH IN</t>
  </si>
  <si>
    <t>TSTY IN</t>
  </si>
  <si>
    <t>TARC IN</t>
  </si>
  <si>
    <t>TANLA IN</t>
  </si>
  <si>
    <t>TNPP IN</t>
  </si>
  <si>
    <t>TNNP IN</t>
  </si>
  <si>
    <t>TAJG IN</t>
  </si>
  <si>
    <t>SYNG IN</t>
  </si>
  <si>
    <t>SYML IN</t>
  </si>
  <si>
    <t>SWE IN</t>
  </si>
  <si>
    <t>SWAN IN</t>
  </si>
  <si>
    <t>SVPGLOB IN</t>
  </si>
  <si>
    <t>SUEL IN</t>
  </si>
  <si>
    <t>SUVENPHA IN</t>
  </si>
  <si>
    <t>SVLS IN</t>
  </si>
  <si>
    <t>SUTJ IN</t>
  </si>
  <si>
    <t>SURYODAY IN</t>
  </si>
  <si>
    <t>SYR IN</t>
  </si>
  <si>
    <t>SPPT IN</t>
  </si>
  <si>
    <t>SI IN</t>
  </si>
  <si>
    <t>SEL IN</t>
  </si>
  <si>
    <t>SRIN IN</t>
  </si>
  <si>
    <t>SUNF IN</t>
  </si>
  <si>
    <t>SF IN</t>
  </si>
  <si>
    <t>SUF IN</t>
  </si>
  <si>
    <t>SFHL IN</t>
  </si>
  <si>
    <t>SDC IN</t>
  </si>
  <si>
    <t>SUNTV IN</t>
  </si>
  <si>
    <t>SUNP IN</t>
  </si>
  <si>
    <t>SPADV IN</t>
  </si>
  <si>
    <t>SUMICHEM IN</t>
  </si>
  <si>
    <t>SCHI IN</t>
  </si>
  <si>
    <t>SUBR IN</t>
  </si>
  <si>
    <t>SUBX IN</t>
  </si>
  <si>
    <t>SYIL IN</t>
  </si>
  <si>
    <t>STR IN</t>
  </si>
  <si>
    <t>STOVEKRA IN</t>
  </si>
  <si>
    <t>SOTL IN</t>
  </si>
  <si>
    <t>SWSOLAR IN</t>
  </si>
  <si>
    <t>SSW IN</t>
  </si>
  <si>
    <t>SAIL IN</t>
  </si>
  <si>
    <t>SBIN IN</t>
  </si>
  <si>
    <t>STARHEAL IN</t>
  </si>
  <si>
    <t>STRCEM IN</t>
  </si>
  <si>
    <t>SRIK IN</t>
  </si>
  <si>
    <t>SRF IN</t>
  </si>
  <si>
    <t>SPRT IN</t>
  </si>
  <si>
    <t>SJET IN</t>
  </si>
  <si>
    <t>SPENCER IN</t>
  </si>
  <si>
    <t>SPANDANA IN</t>
  </si>
  <si>
    <t>SPET IN</t>
  </si>
  <si>
    <t>SIB IN</t>
  </si>
  <si>
    <t>SSOF IN</t>
  </si>
  <si>
    <t>SONACOMS IN</t>
  </si>
  <si>
    <t>SOMC IN</t>
  </si>
  <si>
    <t>SOLARA IN</t>
  </si>
  <si>
    <t>SOIL IN</t>
  </si>
  <si>
    <t>SOBHA IN</t>
  </si>
  <si>
    <t>SMSPH IN</t>
  </si>
  <si>
    <t>SM IN</t>
  </si>
  <si>
    <t>SKF IN</t>
  </si>
  <si>
    <t>SJVN IN</t>
  </si>
  <si>
    <t>SIYA IN</t>
  </si>
  <si>
    <t>SECIS IN</t>
  </si>
  <si>
    <t>SIRCA IN</t>
  </si>
  <si>
    <t>STLL IN</t>
  </si>
  <si>
    <t>SIEM IN</t>
  </si>
  <si>
    <t>SHYAMMET IN</t>
  </si>
  <si>
    <t>SHTF IN</t>
  </si>
  <si>
    <t>SPRL IN</t>
  </si>
  <si>
    <t>SCUF IN</t>
  </si>
  <si>
    <t>JDP IN</t>
  </si>
  <si>
    <t>SHRS IN</t>
  </si>
  <si>
    <t>DIGV IN</t>
  </si>
  <si>
    <t>SRCM IN</t>
  </si>
  <si>
    <t>SHOP IN</t>
  </si>
  <si>
    <t>SHVK IN</t>
  </si>
  <si>
    <t>SBC IN</t>
  </si>
  <si>
    <t>SCI IN</t>
  </si>
  <si>
    <t>SLPA IN</t>
  </si>
  <si>
    <t>SFL IN</t>
  </si>
  <si>
    <t>SISLTD IN</t>
  </si>
  <si>
    <t>SHMO IN</t>
  </si>
  <si>
    <t>SHCR IN</t>
  </si>
  <si>
    <t>SG IN</t>
  </si>
  <si>
    <t>SHANKARA IN</t>
  </si>
  <si>
    <t>SHALBY IN</t>
  </si>
  <si>
    <t>SKPI IN</t>
  </si>
  <si>
    <t>SHEP IN</t>
  </si>
  <si>
    <t>SHKL IN</t>
  </si>
  <si>
    <t>SPB IN</t>
  </si>
  <si>
    <t>SEQ IN</t>
  </si>
  <si>
    <t>SEAM IN</t>
  </si>
  <si>
    <t>SCHN IN</t>
  </si>
  <si>
    <t>SCHFL IN</t>
  </si>
  <si>
    <t>SBINIFT IN</t>
  </si>
  <si>
    <t>SGETS IN</t>
  </si>
  <si>
    <t>SBILIFE IN</t>
  </si>
  <si>
    <t>SBICARD IN</t>
  </si>
  <si>
    <t>STEC IN</t>
  </si>
  <si>
    <t>SASV IN</t>
  </si>
  <si>
    <t>SASKEN IN</t>
  </si>
  <si>
    <t>SARE IN</t>
  </si>
  <si>
    <t>SEML IN</t>
  </si>
  <si>
    <t>SANSERA IN</t>
  </si>
  <si>
    <t>SANL IN</t>
  </si>
  <si>
    <t>SNGI IN</t>
  </si>
  <si>
    <t>SNGM IN</t>
  </si>
  <si>
    <t>SMIO IN</t>
  </si>
  <si>
    <t>SANDHAR IN</t>
  </si>
  <si>
    <t>MOTHERSO IN</t>
  </si>
  <si>
    <t>SAK IN</t>
  </si>
  <si>
    <t>SGC IN</t>
  </si>
  <si>
    <t>SII IN</t>
  </si>
  <si>
    <t>SNC IN</t>
  </si>
  <si>
    <t>RUPA IN</t>
  </si>
  <si>
    <t>RPSGVENT IN</t>
  </si>
  <si>
    <t>RPGL IN</t>
  </si>
  <si>
    <t>ROUTE IN</t>
  </si>
  <si>
    <t>ROSSARI IN</t>
  </si>
  <si>
    <t>ROLEXRIN IN</t>
  </si>
  <si>
    <t>RITE IN</t>
  </si>
  <si>
    <t>RHIM IN</t>
  </si>
  <si>
    <t>RBA IN</t>
  </si>
  <si>
    <t>RESP IN</t>
  </si>
  <si>
    <t>REPCO IN</t>
  </si>
  <si>
    <t>RENGL IN</t>
  </si>
  <si>
    <t>RELG IN</t>
  </si>
  <si>
    <t>RPWR IN</t>
  </si>
  <si>
    <t>RELI IN</t>
  </si>
  <si>
    <t>RIL IN</t>
  </si>
  <si>
    <t>RIIL IN</t>
  </si>
  <si>
    <t>RLXF IN</t>
  </si>
  <si>
    <t>REDI IN</t>
  </si>
  <si>
    <t>RECL IN</t>
  </si>
  <si>
    <t>RBK IN</t>
  </si>
  <si>
    <t>RW IN</t>
  </si>
  <si>
    <t>RTPOW IN</t>
  </si>
  <si>
    <t>RATI IN</t>
  </si>
  <si>
    <t>RMT IN</t>
  </si>
  <si>
    <t>RCF IN</t>
  </si>
  <si>
    <t>RMKY IN</t>
  </si>
  <si>
    <t>RMKF IN</t>
  </si>
  <si>
    <t>RMCS IN</t>
  </si>
  <si>
    <t>RAMCO IN</t>
  </si>
  <si>
    <t>TRCL IN</t>
  </si>
  <si>
    <t>RALI IN</t>
  </si>
  <si>
    <t>RGW IN</t>
  </si>
  <si>
    <t>RJEX IN</t>
  </si>
  <si>
    <t>RINDL IN</t>
  </si>
  <si>
    <t>RAILTEL IN</t>
  </si>
  <si>
    <t>RVNL IN</t>
  </si>
  <si>
    <t>RDCK IN</t>
  </si>
  <si>
    <t>RSYS IN</t>
  </si>
  <si>
    <t>QUICKHEA IN</t>
  </si>
  <si>
    <t>QUESS IN</t>
  </si>
  <si>
    <t>PVRL IN</t>
  </si>
  <si>
    <t>PURVA IN</t>
  </si>
  <si>
    <t>PNB IN</t>
  </si>
  <si>
    <t>PCCP IN</t>
  </si>
  <si>
    <t>PJSB IN</t>
  </si>
  <si>
    <t>PTIN IN</t>
  </si>
  <si>
    <t>PTCIN IN</t>
  </si>
  <si>
    <t>PTCIF IN</t>
  </si>
  <si>
    <t>PSPPL IN</t>
  </si>
  <si>
    <t>PG IN</t>
  </si>
  <si>
    <t>PGHL IN</t>
  </si>
  <si>
    <t>PRIVISCL IN</t>
  </si>
  <si>
    <t>PRSMJ IN</t>
  </si>
  <si>
    <t>PRINCPIP IN</t>
  </si>
  <si>
    <t>PRIF IN</t>
  </si>
  <si>
    <t>PRICOL IN</t>
  </si>
  <si>
    <t>PEPL IN</t>
  </si>
  <si>
    <t>PRECAM IN</t>
  </si>
  <si>
    <t>DIAMOND IN</t>
  </si>
  <si>
    <t>PKI IN</t>
  </si>
  <si>
    <t>PRJ IN</t>
  </si>
  <si>
    <t>PGINVIT IN</t>
  </si>
  <si>
    <t>POWM IN</t>
  </si>
  <si>
    <t>PWGR IN</t>
  </si>
  <si>
    <t>POWF IN</t>
  </si>
  <si>
    <t>POONAWAL IN</t>
  </si>
  <si>
    <t>PPC IN</t>
  </si>
  <si>
    <t>POLYCAB IN</t>
  </si>
  <si>
    <t>PLM IN</t>
  </si>
  <si>
    <t>POKR IN</t>
  </si>
  <si>
    <t>PNCL IN</t>
  </si>
  <si>
    <t>PNBHOUSI IN</t>
  </si>
  <si>
    <t>PGLT IN</t>
  </si>
  <si>
    <t>PIX IN</t>
  </si>
  <si>
    <t>PIEL IN</t>
  </si>
  <si>
    <t>PIICL IN</t>
  </si>
  <si>
    <t>PIDI IN</t>
  </si>
  <si>
    <t>PI IN</t>
  </si>
  <si>
    <t>PHNX IN</t>
  </si>
  <si>
    <t>PGEL IN</t>
  </si>
  <si>
    <t>PFIZ IN</t>
  </si>
  <si>
    <t>PLNG IN</t>
  </si>
  <si>
    <t>PSYS IN</t>
  </si>
  <si>
    <t>PDSL IN</t>
  </si>
  <si>
    <t>PCBL IN</t>
  </si>
  <si>
    <t>PCJL IN</t>
  </si>
  <si>
    <t>POLICYBZ IN</t>
  </si>
  <si>
    <t>PAUS IN</t>
  </si>
  <si>
    <t>PEC IN</t>
  </si>
  <si>
    <t>PATANJAL IN</t>
  </si>
  <si>
    <t>PARAS IN</t>
  </si>
  <si>
    <t>PARAG IN</t>
  </si>
  <si>
    <t>PNPC IN</t>
  </si>
  <si>
    <t>PNCB IN</t>
  </si>
  <si>
    <t>PAISALO IN</t>
  </si>
  <si>
    <t>PAG IN</t>
  </si>
  <si>
    <t>OMDC IN</t>
  </si>
  <si>
    <t>OTCC IN</t>
  </si>
  <si>
    <t>OAL IN</t>
  </si>
  <si>
    <t>ORIENTEL IN</t>
  </si>
  <si>
    <t>ORCMNT IN</t>
  </si>
  <si>
    <t>ORCP IN</t>
  </si>
  <si>
    <t>OFSS IN</t>
  </si>
  <si>
    <t>OPIL IN</t>
  </si>
  <si>
    <t>ONMB IN</t>
  </si>
  <si>
    <t>PAYTM IN</t>
  </si>
  <si>
    <t>OAXE IN</t>
  </si>
  <si>
    <t>OLECTRA IN</t>
  </si>
  <si>
    <t>OINL IN</t>
  </si>
  <si>
    <t>ONGC IN</t>
  </si>
  <si>
    <t>OBER IN</t>
  </si>
  <si>
    <t>NXTD IN</t>
  </si>
  <si>
    <t>NUVOCO IN</t>
  </si>
  <si>
    <t>NURECA IN</t>
  </si>
  <si>
    <t>NCS IN</t>
  </si>
  <si>
    <t>NTPC IN</t>
  </si>
  <si>
    <t>NRBBR IN</t>
  </si>
  <si>
    <t>HCBA IN</t>
  </si>
  <si>
    <t>NOCIL IN</t>
  </si>
  <si>
    <t>NMDC IN</t>
  </si>
  <si>
    <t>NLC IN</t>
  </si>
  <si>
    <t>NIYOGIN IN</t>
  </si>
  <si>
    <t>NSPL IN</t>
  </si>
  <si>
    <t>NIRL IN</t>
  </si>
  <si>
    <t>NAM IN</t>
  </si>
  <si>
    <t>JBEES IN</t>
  </si>
  <si>
    <t>NBEES IN</t>
  </si>
  <si>
    <t>BBEES IN</t>
  </si>
  <si>
    <t>LBEES IN</t>
  </si>
  <si>
    <t>GBEES IN</t>
  </si>
  <si>
    <t>NILK IN</t>
  </si>
  <si>
    <t>NIIT IN</t>
  </si>
  <si>
    <t>NHPC IN</t>
  </si>
  <si>
    <t>NGLF IN</t>
  </si>
  <si>
    <t>NEWGEN IN</t>
  </si>
  <si>
    <t>NIACL IN</t>
  </si>
  <si>
    <t>NLL IN</t>
  </si>
  <si>
    <t>NETM IN</t>
  </si>
  <si>
    <t>NEST IN</t>
  </si>
  <si>
    <t>NSE IN</t>
  </si>
  <si>
    <t>NEOGEN IN</t>
  </si>
  <si>
    <t>NELCO IN</t>
  </si>
  <si>
    <t>NCLI IN</t>
  </si>
  <si>
    <t>NJCC IN</t>
  </si>
  <si>
    <t>NBCC IN</t>
  </si>
  <si>
    <t>NAZARA IN</t>
  </si>
  <si>
    <t>NELI IN</t>
  </si>
  <si>
    <t>NFIL IN</t>
  </si>
  <si>
    <t>NBVL IN</t>
  </si>
  <si>
    <t>NTSD IN</t>
  </si>
  <si>
    <t>NPL IN</t>
  </si>
  <si>
    <t>NFL IN</t>
  </si>
  <si>
    <t>NACL IN</t>
  </si>
  <si>
    <t>NTCPH IN</t>
  </si>
  <si>
    <t>NARH IN</t>
  </si>
  <si>
    <t>NSM IN</t>
  </si>
  <si>
    <t>NACLIND IN</t>
  </si>
  <si>
    <t>MUTH IN</t>
  </si>
  <si>
    <t>MCX IN</t>
  </si>
  <si>
    <t>MUK IN</t>
  </si>
  <si>
    <t>MTARTECH IN</t>
  </si>
  <si>
    <t>MSTCLTD IN</t>
  </si>
  <si>
    <t>BECTORS IN</t>
  </si>
  <si>
    <t>MRF IN</t>
  </si>
  <si>
    <t>MPS IN</t>
  </si>
  <si>
    <t>MPHL IN</t>
  </si>
  <si>
    <t>MOFS IN</t>
  </si>
  <si>
    <t>MSUMI IN</t>
  </si>
  <si>
    <t>MORE IN</t>
  </si>
  <si>
    <t>MTEP IN</t>
  </si>
  <si>
    <t>MOIL IN</t>
  </si>
  <si>
    <t>MMTC IN</t>
  </si>
  <si>
    <t>MISHF IN</t>
  </si>
  <si>
    <t>MIDHANI IN</t>
  </si>
  <si>
    <t>MTCL IN</t>
  </si>
  <si>
    <t>MINDSPCE IN</t>
  </si>
  <si>
    <t>MNDA IN</t>
  </si>
  <si>
    <t>MDA IN</t>
  </si>
  <si>
    <t>METROHL IN</t>
  </si>
  <si>
    <t>METROBRA IN</t>
  </si>
  <si>
    <t>MOL IN</t>
  </si>
  <si>
    <t>MEGHFL IN</t>
  </si>
  <si>
    <t>GFL IN</t>
  </si>
  <si>
    <t>MAZDOCKS IN</t>
  </si>
  <si>
    <t>MUNI IN</t>
  </si>
  <si>
    <t>MVIL IN</t>
  </si>
  <si>
    <t>MAXHEALT IN</t>
  </si>
  <si>
    <t>MAXF IN</t>
  </si>
  <si>
    <t>MATRIM IN</t>
  </si>
  <si>
    <t>MAST IN</t>
  </si>
  <si>
    <t>MASFIN IN</t>
  </si>
  <si>
    <t>MSIL IN</t>
  </si>
  <si>
    <t>MRKS IN</t>
  </si>
  <si>
    <t>MRCO IN</t>
  </si>
  <si>
    <t>MANORAMA IN</t>
  </si>
  <si>
    <t>MRPL IN</t>
  </si>
  <si>
    <t>MGC IN</t>
  </si>
  <si>
    <t>MGFL IN</t>
  </si>
  <si>
    <t>MPCH IN</t>
  </si>
  <si>
    <t>MINF IN</t>
  </si>
  <si>
    <t>MAIT IN</t>
  </si>
  <si>
    <t>MAHLOG IN</t>
  </si>
  <si>
    <t>MLIFE IN</t>
  </si>
  <si>
    <t>MHRL IN</t>
  </si>
  <si>
    <t>MACA IN</t>
  </si>
  <si>
    <t>MM IN</t>
  </si>
  <si>
    <t>MMFS IN</t>
  </si>
  <si>
    <t>MHS IN</t>
  </si>
  <si>
    <t>MHSC IN</t>
  </si>
  <si>
    <t>MTNL IN</t>
  </si>
  <si>
    <t>MAHGL IN</t>
  </si>
  <si>
    <t>LODHA IN</t>
  </si>
  <si>
    <t>MMFG IN</t>
  </si>
  <si>
    <t>LUX IN</t>
  </si>
  <si>
    <t>LPC IN</t>
  </si>
  <si>
    <t>LUMX IN</t>
  </si>
  <si>
    <t>LTFO IN</t>
  </si>
  <si>
    <t>LYDM IN</t>
  </si>
  <si>
    <t>LIIL IN</t>
  </si>
  <si>
    <t>LICI IN</t>
  </si>
  <si>
    <t>LICHF IN</t>
  </si>
  <si>
    <t>LEMONTRE IN</t>
  </si>
  <si>
    <t>LXCHEM IN</t>
  </si>
  <si>
    <t>LAURUS IN</t>
  </si>
  <si>
    <t>LT IN</t>
  </si>
  <si>
    <t>LTI IN</t>
  </si>
  <si>
    <t>LMW IN</t>
  </si>
  <si>
    <t>LOG IN</t>
  </si>
  <si>
    <t>LGBB IN</t>
  </si>
  <si>
    <t>LTTS IN</t>
  </si>
  <si>
    <t>LTFH IN</t>
  </si>
  <si>
    <t>KSB IN</t>
  </si>
  <si>
    <t>KRSNAA IN</t>
  </si>
  <si>
    <t>KIMS IN</t>
  </si>
  <si>
    <t>KRB IN</t>
  </si>
  <si>
    <t>KPR IN</t>
  </si>
  <si>
    <t>KPITTECH IN</t>
  </si>
  <si>
    <t>KMC IN</t>
  </si>
  <si>
    <t>KOTBANK IN</t>
  </si>
  <si>
    <t>KONIFTY IN</t>
  </si>
  <si>
    <t>KMB IN</t>
  </si>
  <si>
    <t>KPDL IN</t>
  </si>
  <si>
    <t>KNRC IN</t>
  </si>
  <si>
    <t>KMCS IN</t>
  </si>
  <si>
    <t>KTG IN</t>
  </si>
  <si>
    <t>KKPC IN</t>
  </si>
  <si>
    <t>KOEL IN</t>
  </si>
  <si>
    <t>KKIL IN</t>
  </si>
  <si>
    <t>KKF IN</t>
  </si>
  <si>
    <t>KKB IN</t>
  </si>
  <si>
    <t>KIRI IN</t>
  </si>
  <si>
    <t>KIOCL IN</t>
  </si>
  <si>
    <t>KINGFA IN</t>
  </si>
  <si>
    <t>KEKC IN</t>
  </si>
  <si>
    <t>KSI IN</t>
  </si>
  <si>
    <t>KNM IN</t>
  </si>
  <si>
    <t>KEII IN</t>
  </si>
  <si>
    <t>KECI IN</t>
  </si>
  <si>
    <t>KCPL IN</t>
  </si>
  <si>
    <t>KBCGLOBA IN</t>
  </si>
  <si>
    <t>KSCL IN</t>
  </si>
  <si>
    <t>KVB IN</t>
  </si>
  <si>
    <t>KBL IN</t>
  </si>
  <si>
    <t>KNPL IN</t>
  </si>
  <si>
    <t>KHL IN</t>
  </si>
  <si>
    <t>KS IN</t>
  </si>
  <si>
    <t>KALYANKJ IN</t>
  </si>
  <si>
    <t>KPP IN</t>
  </si>
  <si>
    <t>KJC IN</t>
  </si>
  <si>
    <t>JYL IN</t>
  </si>
  <si>
    <t>JUST IN</t>
  </si>
  <si>
    <t>JUBLPHAR IN</t>
  </si>
  <si>
    <t>JUBLINGR IN</t>
  </si>
  <si>
    <t>JUBI IN</t>
  </si>
  <si>
    <t>JTL IN</t>
  </si>
  <si>
    <t>JTEKT IN</t>
  </si>
  <si>
    <t>JSTL IN</t>
  </si>
  <si>
    <t>JSWISPL IN</t>
  </si>
  <si>
    <t>SWH IN</t>
  </si>
  <si>
    <t>JSW IN</t>
  </si>
  <si>
    <t>JCHAC IN</t>
  </si>
  <si>
    <t>JMCP IN</t>
  </si>
  <si>
    <t>JM IN</t>
  </si>
  <si>
    <t>JKI IN</t>
  </si>
  <si>
    <t>JKPAPER IN</t>
  </si>
  <si>
    <t>JKLC IN</t>
  </si>
  <si>
    <t>JKCE IN</t>
  </si>
  <si>
    <t>JINW IN</t>
  </si>
  <si>
    <t>JSP IN</t>
  </si>
  <si>
    <t>JDSL IN</t>
  </si>
  <si>
    <t>JSHL IN</t>
  </si>
  <si>
    <t>JSAW IN</t>
  </si>
  <si>
    <t>JDPF IN</t>
  </si>
  <si>
    <t>JETIN IN</t>
  </si>
  <si>
    <t>JBMA IN</t>
  </si>
  <si>
    <t>NGE IN</t>
  </si>
  <si>
    <t>JMNA IN</t>
  </si>
  <si>
    <t>JKBK IN</t>
  </si>
  <si>
    <t>JPVL IN</t>
  </si>
  <si>
    <t>JPA IN</t>
  </si>
  <si>
    <t>JI IN</t>
  </si>
  <si>
    <t>JFI IN</t>
  </si>
  <si>
    <t>JAGP IN</t>
  </si>
  <si>
    <t>JKIL IN</t>
  </si>
  <si>
    <t>JBCP IN</t>
  </si>
  <si>
    <t>ITI IN</t>
  </si>
  <si>
    <t>ITCE IN</t>
  </si>
  <si>
    <t>ITC IN</t>
  </si>
  <si>
    <t>IGSEC IN</t>
  </si>
  <si>
    <t>IRBINVIT IN</t>
  </si>
  <si>
    <t>IRB IN</t>
  </si>
  <si>
    <t>IPCA IN</t>
  </si>
  <si>
    <t>ION IN</t>
  </si>
  <si>
    <t>ICP IN</t>
  </si>
  <si>
    <t>INDIGO IN</t>
  </si>
  <si>
    <t>INDA IN</t>
  </si>
  <si>
    <t>INST IN</t>
  </si>
  <si>
    <t>INXW IN</t>
  </si>
  <si>
    <t>INOL IN</t>
  </si>
  <si>
    <t>INGR IN</t>
  </si>
  <si>
    <t>INFO IN</t>
  </si>
  <si>
    <t>INBT IN</t>
  </si>
  <si>
    <t>INFOE IN</t>
  </si>
  <si>
    <t>INFIBEAM IN</t>
  </si>
  <si>
    <t>INEOS IN</t>
  </si>
  <si>
    <t>IIB IN</t>
  </si>
  <si>
    <t>INDUSTOW IN</t>
  </si>
  <si>
    <t>IGL IN</t>
  </si>
  <si>
    <t>INDOSTAR IN</t>
  </si>
  <si>
    <t>INDR IN</t>
  </si>
  <si>
    <t>IRS IN</t>
  </si>
  <si>
    <t>ICNT IN</t>
  </si>
  <si>
    <t>INDINFR IN</t>
  </si>
  <si>
    <t>INDIGOPN IN</t>
  </si>
  <si>
    <t>IRFC IN</t>
  </si>
  <si>
    <t>IRCTC IN</t>
  </si>
  <si>
    <t>IOB IN</t>
  </si>
  <si>
    <t>IOCL IN</t>
  </si>
  <si>
    <t>IMFA IN</t>
  </si>
  <si>
    <t>INHP IN</t>
  </si>
  <si>
    <t>IH IN</t>
  </si>
  <si>
    <t>IEX IN</t>
  </si>
  <si>
    <t>INBK IN</t>
  </si>
  <si>
    <t>INMART IN</t>
  </si>
  <si>
    <t>IBREL IN</t>
  </si>
  <si>
    <t>IHFL IN</t>
  </si>
  <si>
    <t>ITDC IN</t>
  </si>
  <si>
    <t>IPL IN</t>
  </si>
  <si>
    <t>IMPL IN</t>
  </si>
  <si>
    <t>INFRAT IN</t>
  </si>
  <si>
    <t>INDIGRID IN</t>
  </si>
  <si>
    <t>IGLY IN</t>
  </si>
  <si>
    <t>ICEM IN</t>
  </si>
  <si>
    <t>IIFLWAM IN</t>
  </si>
  <si>
    <t>IIFLSEC IN</t>
  </si>
  <si>
    <t>IIFL IN</t>
  </si>
  <si>
    <t>IGM IN</t>
  </si>
  <si>
    <t>IFGLRF IN</t>
  </si>
  <si>
    <t>IFCI IN</t>
  </si>
  <si>
    <t>IFBI IN</t>
  </si>
  <si>
    <t>IDFC IN</t>
  </si>
  <si>
    <t>IDFCFB IN</t>
  </si>
  <si>
    <t>IDBI IN</t>
  </si>
  <si>
    <t>ICRA IN</t>
  </si>
  <si>
    <t>ISEC IN</t>
  </si>
  <si>
    <t>ICPITETF IN</t>
  </si>
  <si>
    <t>ICNIFTY IN</t>
  </si>
  <si>
    <t>IPRU IN</t>
  </si>
  <si>
    <t>ICPGOLD IN</t>
  </si>
  <si>
    <t>ICIBANKP IN</t>
  </si>
  <si>
    <t>ICBANETF IN</t>
  </si>
  <si>
    <t>ICICIGI IN</t>
  </si>
  <si>
    <t>ICICIBC IN</t>
  </si>
  <si>
    <t>IGPL IN</t>
  </si>
  <si>
    <t>HUIN IN</t>
  </si>
  <si>
    <t>HDFC IN</t>
  </si>
  <si>
    <t>HUDCO IN</t>
  </si>
  <si>
    <t>HWA IN</t>
  </si>
  <si>
    <t>HONDAPWR IN</t>
  </si>
  <si>
    <t>HOMEFIRS IN</t>
  </si>
  <si>
    <t>HMT IN</t>
  </si>
  <si>
    <t>HLEGLAS IN</t>
  </si>
  <si>
    <t>POWERIND IN</t>
  </si>
  <si>
    <t>HINDWARE IN</t>
  </si>
  <si>
    <t>HZ IN</t>
  </si>
  <si>
    <t>HUVR IN</t>
  </si>
  <si>
    <t>HPCL IN</t>
  </si>
  <si>
    <t>HOE IN</t>
  </si>
  <si>
    <t>HFD IN</t>
  </si>
  <si>
    <t>HCP IN</t>
  </si>
  <si>
    <t>HCC IN</t>
  </si>
  <si>
    <t>HNAL IN</t>
  </si>
  <si>
    <t>HGSL IN</t>
  </si>
  <si>
    <t>HNDL IN</t>
  </si>
  <si>
    <t>HSS IN</t>
  </si>
  <si>
    <t>HSCH IN</t>
  </si>
  <si>
    <t>HIL IN</t>
  </si>
  <si>
    <t>HKCI IN</t>
  </si>
  <si>
    <t>HGINFRA IN</t>
  </si>
  <si>
    <t>HMFC IN</t>
  </si>
  <si>
    <t>HBIO IN</t>
  </si>
  <si>
    <t>HMCL IN</t>
  </si>
  <si>
    <t>HTFL IN</t>
  </si>
  <si>
    <t>HERANBA IN</t>
  </si>
  <si>
    <t>HEMIPROP IN</t>
  </si>
  <si>
    <t>HEIM IN</t>
  </si>
  <si>
    <t>HEG IN</t>
  </si>
  <si>
    <t>HCG IN</t>
  </si>
  <si>
    <t>HDFCLIFE IN</t>
  </si>
  <si>
    <t>HDFCB IN</t>
  </si>
  <si>
    <t>HDFCAMC IN</t>
  </si>
  <si>
    <t>HCPPB IN</t>
  </si>
  <si>
    <t>HCLT IN</t>
  </si>
  <si>
    <t>HBPS IN</t>
  </si>
  <si>
    <t>HAWK IN</t>
  </si>
  <si>
    <t>HAVL IN</t>
  </si>
  <si>
    <t>HTSMF IN</t>
  </si>
  <si>
    <t>HATH IN</t>
  </si>
  <si>
    <t>HAPPSTMN IN</t>
  </si>
  <si>
    <t>GULP IN</t>
  </si>
  <si>
    <t>GOLI IN</t>
  </si>
  <si>
    <t>GUJS IN</t>
  </si>
  <si>
    <t>GSFC IN</t>
  </si>
  <si>
    <t>GPPV IN</t>
  </si>
  <si>
    <t>GNFC IN</t>
  </si>
  <si>
    <t>GMDC IN</t>
  </si>
  <si>
    <t>GIP IN</t>
  </si>
  <si>
    <t>GUJGA IN</t>
  </si>
  <si>
    <t>FLUOROCH IN</t>
  </si>
  <si>
    <t>GAEX IN</t>
  </si>
  <si>
    <t>GALK IN</t>
  </si>
  <si>
    <t>CF IN</t>
  </si>
  <si>
    <t>GTPL IN</t>
  </si>
  <si>
    <t>GTLI IN</t>
  </si>
  <si>
    <t>GRMO IN</t>
  </si>
  <si>
    <t>GWN IN</t>
  </si>
  <si>
    <t>MTLM IN</t>
  </si>
  <si>
    <t>GREENP IN</t>
  </si>
  <si>
    <t>GRLM IN</t>
  </si>
  <si>
    <t>GRV IN</t>
  </si>
  <si>
    <t>GESCO IN</t>
  </si>
  <si>
    <t>GRAV IN</t>
  </si>
  <si>
    <t>GW IN</t>
  </si>
  <si>
    <t>GRASIM IN</t>
  </si>
  <si>
    <t>GRIL IN</t>
  </si>
  <si>
    <t>GRAN IN</t>
  </si>
  <si>
    <t>GDYR IN</t>
  </si>
  <si>
    <t>GLDM IN</t>
  </si>
  <si>
    <t>GEXP IN</t>
  </si>
  <si>
    <t>GPL IN</t>
  </si>
  <si>
    <t>GDSP IN</t>
  </si>
  <si>
    <t>GCPL IN</t>
  </si>
  <si>
    <t>GOAGRO IN</t>
  </si>
  <si>
    <t>GP IN</t>
  </si>
  <si>
    <t>GODPI IN</t>
  </si>
  <si>
    <t>GOCL IN</t>
  </si>
  <si>
    <t>GNA IN</t>
  </si>
  <si>
    <t>GMRI IN</t>
  </si>
  <si>
    <t>GMM IN</t>
  </si>
  <si>
    <t>GMBR IN</t>
  </si>
  <si>
    <t>GBSL IN</t>
  </si>
  <si>
    <t>GNP IN</t>
  </si>
  <si>
    <t>GLS IN</t>
  </si>
  <si>
    <t>GLXO IN</t>
  </si>
  <si>
    <t>GLAND IN</t>
  </si>
  <si>
    <t>GILL IN</t>
  </si>
  <si>
    <t>GHCL IN</t>
  </si>
  <si>
    <t>GEOFSL IN</t>
  </si>
  <si>
    <t>GPIN IN</t>
  </si>
  <si>
    <t>GICRE IN</t>
  </si>
  <si>
    <t>GETD IN</t>
  </si>
  <si>
    <t>GEPIL IN</t>
  </si>
  <si>
    <t>GTIC IN</t>
  </si>
  <si>
    <t>GRFL IN</t>
  </si>
  <si>
    <t>GTFL IN</t>
  </si>
  <si>
    <t>GRWRHITE IN</t>
  </si>
  <si>
    <t>GRSE IN</t>
  </si>
  <si>
    <t>GNPL IN</t>
  </si>
  <si>
    <t>GHFC IN</t>
  </si>
  <si>
    <t>GALLIS IN</t>
  </si>
  <si>
    <t>GALSURF IN</t>
  </si>
  <si>
    <t>GAIL IN</t>
  </si>
  <si>
    <t>GABR IN</t>
  </si>
  <si>
    <t>GRINFRA IN</t>
  </si>
  <si>
    <t>FRETAIL IN</t>
  </si>
  <si>
    <t>FLFL IN</t>
  </si>
  <si>
    <t>FCON IN</t>
  </si>
  <si>
    <t>NYKAA IN</t>
  </si>
  <si>
    <t>FSC IN</t>
  </si>
  <si>
    <t>FORH IN</t>
  </si>
  <si>
    <t>FML IN</t>
  </si>
  <si>
    <t>FG IN</t>
  </si>
  <si>
    <t>FSOL IN</t>
  </si>
  <si>
    <t>FNXP IN</t>
  </si>
  <si>
    <t>FNXC IN</t>
  </si>
  <si>
    <t>FTXC IN</t>
  </si>
  <si>
    <t>FINEORG IN</t>
  </si>
  <si>
    <t>FLTX IN</t>
  </si>
  <si>
    <t>FIEM IN</t>
  </si>
  <si>
    <t>FCT IN</t>
  </si>
  <si>
    <t>FERMENTA IN</t>
  </si>
  <si>
    <t>FMGI IN</t>
  </si>
  <si>
    <t>FB IN</t>
  </si>
  <si>
    <t>FDCLT IN</t>
  </si>
  <si>
    <t>FAIRORGA IN</t>
  </si>
  <si>
    <t>EXPLEOSO IN</t>
  </si>
  <si>
    <t>EXID IN</t>
  </si>
  <si>
    <t>EXL IN</t>
  </si>
  <si>
    <t>EKCL IN</t>
  </si>
  <si>
    <t>EVRIN IN</t>
  </si>
  <si>
    <t>ESTR IN</t>
  </si>
  <si>
    <t>ESCORTS IN</t>
  </si>
  <si>
    <t>ESAB IN</t>
  </si>
  <si>
    <t>ERIS IN</t>
  </si>
  <si>
    <t>EQUITASB IN</t>
  </si>
  <si>
    <t>EQUITAS IN</t>
  </si>
  <si>
    <t>EPLL IN</t>
  </si>
  <si>
    <t>ENGR IN</t>
  </si>
  <si>
    <t>ENDU IN</t>
  </si>
  <si>
    <t>EMBASSY IN</t>
  </si>
  <si>
    <t>EPML IN</t>
  </si>
  <si>
    <t>HMN IN</t>
  </si>
  <si>
    <t>ELPR IN</t>
  </si>
  <si>
    <t>ELEQ IN</t>
  </si>
  <si>
    <t>ELSC IN</t>
  </si>
  <si>
    <t>ELCN IN</t>
  </si>
  <si>
    <t>EBECK IN</t>
  </si>
  <si>
    <t>EKI IN</t>
  </si>
  <si>
    <t>EIH IN</t>
  </si>
  <si>
    <t>OAH IN</t>
  </si>
  <si>
    <t>EID IN</t>
  </si>
  <si>
    <t>EIM IN</t>
  </si>
  <si>
    <t>EDEL IN</t>
  </si>
  <si>
    <t>ECLX IN</t>
  </si>
  <si>
    <t>EASEMYTR IN</t>
  </si>
  <si>
    <t>DYTC IN</t>
  </si>
  <si>
    <t>DSIL IN</t>
  </si>
  <si>
    <t>DCIL IN</t>
  </si>
  <si>
    <t>DRRD IN</t>
  </si>
  <si>
    <t>DLPL IN</t>
  </si>
  <si>
    <t>DPSC IN</t>
  </si>
  <si>
    <t>DOLLAR IN</t>
  </si>
  <si>
    <t>DOLATALG IN</t>
  </si>
  <si>
    <t>DODLA IN</t>
  </si>
  <si>
    <t>DLFU IN</t>
  </si>
  <si>
    <t>DIXON IN</t>
  </si>
  <si>
    <t>DIVI IN</t>
  </si>
  <si>
    <t>DCAL IN</t>
  </si>
  <si>
    <t>DITV IN</t>
  </si>
  <si>
    <t>DBL IN</t>
  </si>
  <si>
    <t>DIGISPIC IN</t>
  </si>
  <si>
    <t>DVL IN</t>
  </si>
  <si>
    <t>DHFN IN</t>
  </si>
  <si>
    <t>DAGRI IN</t>
  </si>
  <si>
    <t>DHANI IN</t>
  </si>
  <si>
    <t>DSM IN</t>
  </si>
  <si>
    <t>DFMF IN</t>
  </si>
  <si>
    <t>DEVYANI IN</t>
  </si>
  <si>
    <t>DEN IN</t>
  </si>
  <si>
    <t>DELTA IN</t>
  </si>
  <si>
    <t>DN IN</t>
  </si>
  <si>
    <t>DFPC IN</t>
  </si>
  <si>
    <t>DECM IN</t>
  </si>
  <si>
    <t>DCW IN</t>
  </si>
  <si>
    <t>DCMS IN</t>
  </si>
  <si>
    <t>DCBB IN</t>
  </si>
  <si>
    <t>DATA IN</t>
  </si>
  <si>
    <t>DATAPATT IN</t>
  </si>
  <si>
    <t>DATAINFR IN</t>
  </si>
  <si>
    <t>DCB IN</t>
  </si>
  <si>
    <t>DALBHARA IN</t>
  </si>
  <si>
    <t>DABUR IN</t>
  </si>
  <si>
    <t>DBCL IN</t>
  </si>
  <si>
    <t>DBRL IN</t>
  </si>
  <si>
    <t>CYL IN</t>
  </si>
  <si>
    <t>KKC IN</t>
  </si>
  <si>
    <t>CSBBANK IN</t>
  </si>
  <si>
    <t>CROMPTON IN</t>
  </si>
  <si>
    <t>CRISIL IN</t>
  </si>
  <si>
    <t>CREDAG IN</t>
  </si>
  <si>
    <t>CRAFTSMA IN</t>
  </si>
  <si>
    <t>CPSEBE IN</t>
  </si>
  <si>
    <t>COSMOFIR IN</t>
  </si>
  <si>
    <t>CRIN IN</t>
  </si>
  <si>
    <t>CCRI IN</t>
  </si>
  <si>
    <t>CONF IN</t>
  </si>
  <si>
    <t>CAMS IN</t>
  </si>
  <si>
    <t>CLGT IN</t>
  </si>
  <si>
    <t>COFORGE IN</t>
  </si>
  <si>
    <t>COCHIN IN</t>
  </si>
  <si>
    <t>COAL IN</t>
  </si>
  <si>
    <t>CLEAN IN</t>
  </si>
  <si>
    <t>CLRC IN</t>
  </si>
  <si>
    <t>CUBK IN</t>
  </si>
  <si>
    <t>CIPLA IN</t>
  </si>
  <si>
    <t>CIGN IN</t>
  </si>
  <si>
    <t>CIFC IN</t>
  </si>
  <si>
    <t>CHOLAHLD IN</t>
  </si>
  <si>
    <t>MRL IN</t>
  </si>
  <si>
    <t>CHEMPLAS IN</t>
  </si>
  <si>
    <t>CHEMCON IN</t>
  </si>
  <si>
    <t>CHMB IN</t>
  </si>
  <si>
    <t>CHALET IN</t>
  </si>
  <si>
    <t>CGPOWER IN</t>
  </si>
  <si>
    <t>CESC IN</t>
  </si>
  <si>
    <t>CRS IN</t>
  </si>
  <si>
    <t>CENT IN</t>
  </si>
  <si>
    <t>CPBI IN</t>
  </si>
  <si>
    <t>CENK IN</t>
  </si>
  <si>
    <t>CECA IN</t>
  </si>
  <si>
    <t>CDSL IN</t>
  </si>
  <si>
    <t>CBOI IN</t>
  </si>
  <si>
    <t>CEAT IN</t>
  </si>
  <si>
    <t>CCLP IN</t>
  </si>
  <si>
    <t>CSTRL IN</t>
  </si>
  <si>
    <t>CARTRADE IN</t>
  </si>
  <si>
    <t>CARE IN</t>
  </si>
  <si>
    <t>CU IN</t>
  </si>
  <si>
    <t>CGCL IN</t>
  </si>
  <si>
    <t>CLPL IN</t>
  </si>
  <si>
    <t>CIFL IN</t>
  </si>
  <si>
    <t>CAPACITE IN</t>
  </si>
  <si>
    <t>CANT IN</t>
  </si>
  <si>
    <t>CBK IN</t>
  </si>
  <si>
    <t>CANF IN</t>
  </si>
  <si>
    <t>CFIN IN</t>
  </si>
  <si>
    <t>BGAL IN</t>
  </si>
  <si>
    <t>BSE IN</t>
  </si>
  <si>
    <t>BIRET IN</t>
  </si>
  <si>
    <t>BRIT IN</t>
  </si>
  <si>
    <t>BCG IN</t>
  </si>
  <si>
    <t>BRGD IN</t>
  </si>
  <si>
    <t>BOS IN</t>
  </si>
  <si>
    <t>BORORENE IN</t>
  </si>
  <si>
    <t>BD IN</t>
  </si>
  <si>
    <t>BBTC IN</t>
  </si>
  <si>
    <t>BODL IN</t>
  </si>
  <si>
    <t>BLSTR IN</t>
  </si>
  <si>
    <t>BDE IN</t>
  </si>
  <si>
    <t>BLSIN IN</t>
  </si>
  <si>
    <t>BLIS IN</t>
  </si>
  <si>
    <t>BROS IN</t>
  </si>
  <si>
    <t>BBOX IN</t>
  </si>
  <si>
    <t>BSOFT IN</t>
  </si>
  <si>
    <t>BCORP IN</t>
  </si>
  <si>
    <t>BIOS IN</t>
  </si>
  <si>
    <t>BHARTI IN</t>
  </si>
  <si>
    <t>BRSN IN</t>
  </si>
  <si>
    <t>BPCL IN</t>
  </si>
  <si>
    <t>BHEL IN</t>
  </si>
  <si>
    <t>BHFC IN</t>
  </si>
  <si>
    <t>BHE IN</t>
  </si>
  <si>
    <t>BDL IN</t>
  </si>
  <si>
    <t>BETF430 IN</t>
  </si>
  <si>
    <t>BETF423 IN</t>
  </si>
  <si>
    <t>BETF0431 IN</t>
  </si>
  <si>
    <t>BETF0425 IN</t>
  </si>
  <si>
    <t>ICICIB22 IN</t>
  </si>
  <si>
    <t>BEPL IN</t>
  </si>
  <si>
    <t>BGIN IN</t>
  </si>
  <si>
    <t>BFUT IN</t>
  </si>
  <si>
    <t>BFIN IN</t>
  </si>
  <si>
    <t>BESTAGRO IN</t>
  </si>
  <si>
    <t>BRGR IN</t>
  </si>
  <si>
    <t>BENG IN</t>
  </si>
  <si>
    <t>BEML IN</t>
  </si>
  <si>
    <t>BYRCS IN</t>
  </si>
  <si>
    <t>BATA IN</t>
  </si>
  <si>
    <t>BASF IN</t>
  </si>
  <si>
    <t>BARBEQUE IN</t>
  </si>
  <si>
    <t>BNRI IN</t>
  </si>
  <si>
    <t>BOMH IN</t>
  </si>
  <si>
    <t>BOI IN</t>
  </si>
  <si>
    <t>BOB IN</t>
  </si>
  <si>
    <t>BANDHAN IN</t>
  </si>
  <si>
    <t>BNCO IN</t>
  </si>
  <si>
    <t>BALUFORG IN</t>
  </si>
  <si>
    <t>BRCM IN</t>
  </si>
  <si>
    <t>BLCL IN</t>
  </si>
  <si>
    <t>BIL IN</t>
  </si>
  <si>
    <t>BLA IN</t>
  </si>
  <si>
    <t>BJHI IN</t>
  </si>
  <si>
    <t>BJH IN</t>
  </si>
  <si>
    <t>BAJAJHEA IN</t>
  </si>
  <si>
    <t>BJFIN IN</t>
  </si>
  <si>
    <t>BAF IN</t>
  </si>
  <si>
    <t>BJE IN</t>
  </si>
  <si>
    <t>BAJAJCON IN</t>
  </si>
  <si>
    <t>BJAUT IN</t>
  </si>
  <si>
    <t>AXSB IN</t>
  </si>
  <si>
    <t>AVTH IN</t>
  </si>
  <si>
    <t>DMART IN</t>
  </si>
  <si>
    <t>AVNT IN</t>
  </si>
  <si>
    <t>ATXL IN</t>
  </si>
  <si>
    <t>AUIN IN</t>
  </si>
  <si>
    <t>ARBP IN</t>
  </si>
  <si>
    <t>AUBANK IN</t>
  </si>
  <si>
    <t>ATLP IN</t>
  </si>
  <si>
    <t>ASTR IN</t>
  </si>
  <si>
    <t>ASTRA IN</t>
  </si>
  <si>
    <t>ASTM IN</t>
  </si>
  <si>
    <t>ASTERDM IN</t>
  </si>
  <si>
    <t>ASTEL IN</t>
  </si>
  <si>
    <t>AAB IN</t>
  </si>
  <si>
    <t>ASN IN</t>
  </si>
  <si>
    <t>APNT IN</t>
  </si>
  <si>
    <t>ASBL IN</t>
  </si>
  <si>
    <t>AL IN</t>
  </si>
  <si>
    <t>ASFI IN</t>
  </si>
  <si>
    <t>ASMN IN</t>
  </si>
  <si>
    <t>AISG IN</t>
  </si>
  <si>
    <t>ARVND IN</t>
  </si>
  <si>
    <t>ARVINDFA IN</t>
  </si>
  <si>
    <t>APTUS IN</t>
  </si>
  <si>
    <t>APTR IN</t>
  </si>
  <si>
    <t>APTY IN</t>
  </si>
  <si>
    <t>APOLTRI IN</t>
  </si>
  <si>
    <t>APOLP IN</t>
  </si>
  <si>
    <t>APHS IN</t>
  </si>
  <si>
    <t>APAT IN</t>
  </si>
  <si>
    <t>APCO IN</t>
  </si>
  <si>
    <t>APR IN</t>
  </si>
  <si>
    <t>ANURAS IN</t>
  </si>
  <si>
    <t>SHZC IN</t>
  </si>
  <si>
    <t>ANGELONE IN</t>
  </si>
  <si>
    <t>ANY IN</t>
  </si>
  <si>
    <t>ASG IN</t>
  </si>
  <si>
    <t>ANDP IN</t>
  </si>
  <si>
    <t>ARCP IN</t>
  </si>
  <si>
    <t>ARJN IN</t>
  </si>
  <si>
    <t>AMIORG IN</t>
  </si>
  <si>
    <t>ACEM IN</t>
  </si>
  <si>
    <t>ACML IN</t>
  </si>
  <si>
    <t>AMBER IN</t>
  </si>
  <si>
    <t>AMRJ IN</t>
  </si>
  <si>
    <t>ALOK IN</t>
  </si>
  <si>
    <t>AGLL IN</t>
  </si>
  <si>
    <t>AACL IN</t>
  </si>
  <si>
    <t>ALKEM IN</t>
  </si>
  <si>
    <t>ALIC IN</t>
  </si>
  <si>
    <t>ALPM IN</t>
  </si>
  <si>
    <t>ALBC IN</t>
  </si>
  <si>
    <t>AKZO IN</t>
  </si>
  <si>
    <t>AREAL IN</t>
  </si>
  <si>
    <t>AJP IN</t>
  </si>
  <si>
    <t>AIAE IN</t>
  </si>
  <si>
    <t>AHLU IN</t>
  </si>
  <si>
    <t>ATFL IN</t>
  </si>
  <si>
    <t>AGIG IN</t>
  </si>
  <si>
    <t>AFFLE IN</t>
  </si>
  <si>
    <t>AETHER IN</t>
  </si>
  <si>
    <t>AGIS IN</t>
  </si>
  <si>
    <t>ADVENZY IN</t>
  </si>
  <si>
    <t>AWL IN</t>
  </si>
  <si>
    <t>AVL IN</t>
  </si>
  <si>
    <t>ABSLAMC IN</t>
  </si>
  <si>
    <t>ABFRL IN</t>
  </si>
  <si>
    <t>ABCAP IN</t>
  </si>
  <si>
    <t>ADFL IN</t>
  </si>
  <si>
    <t>ADANIT IN</t>
  </si>
  <si>
    <t>ATGL IN</t>
  </si>
  <si>
    <t>ADANI IN</t>
  </si>
  <si>
    <t>ADSEZ IN</t>
  </si>
  <si>
    <t>ADANIGR IN</t>
  </si>
  <si>
    <t>ADE IN</t>
  </si>
  <si>
    <t>ACCE IN</t>
  </si>
  <si>
    <t>ACRY IN</t>
  </si>
  <si>
    <t>ACCELYA IN</t>
  </si>
  <si>
    <t>ACC IN</t>
  </si>
  <si>
    <t>BOOT IN</t>
  </si>
  <si>
    <t>ABB IN</t>
  </si>
  <si>
    <t>AAVAS IN</t>
  </si>
  <si>
    <t>AARTISUR IN</t>
  </si>
  <si>
    <t>ARTO IN</t>
  </si>
  <si>
    <t>ARTD IN</t>
  </si>
  <si>
    <t>5PAISA IN</t>
  </si>
  <si>
    <t>3M IN</t>
  </si>
  <si>
    <t>III IN</t>
  </si>
  <si>
    <t>Ticker</t>
  </si>
  <si>
    <t>m</t>
  </si>
  <si>
    <t>s</t>
  </si>
  <si>
    <t>rowNumber</t>
  </si>
  <si>
    <t>Pf Exp</t>
  </si>
  <si>
    <t>Nippon Nifty Midcap 150 ETF</t>
  </si>
  <si>
    <t>Reliance NSE100 ETF</t>
  </si>
  <si>
    <t>SBI BSE100 ETF</t>
  </si>
  <si>
    <t>COUNTIF(__,"__Absent__")</t>
  </si>
  <si>
    <t>numStocks</t>
  </si>
  <si>
    <t>Benchmark</t>
  </si>
  <si>
    <t>Absolute 
factor 
exposures</t>
  </si>
  <si>
    <t>Active 
factor 
exposures</t>
  </si>
  <si>
    <t xml:space="preserve">-3 underperforming; +3 outperforming, where performance = (1/53)*SUM(r_weekly) over (t-52)-th week through (t-2)-th week. </t>
  </si>
  <si>
    <t>-3 micro-cap; +3 mega-cap, where size is combined consideration of sales (34%), total assets (35%) and mkt cap (31%)</t>
  </si>
  <si>
    <t>-3 very unprofitable; +3 very profitable, where profits are measured by ROE (26%), ROA (28%), ROCE (28%) and EBITDA margin (18%)</t>
  </si>
  <si>
    <t>-3 indicates highly stable/predictable erns (34%), CF (35%), sales (31%), all relative to median total assets over the last 5 years</t>
  </si>
  <si>
    <t>EWMA of the ratio of shares traded to shares outstanding, over the past 504 trading days, with a half-life of 180 days</t>
  </si>
  <si>
    <t>4 descriptors are combined: daily ret vol over past 252 days (29%); CAPM beta vs. local index (18%); vol of residual in CAPM regression (28%); range i.e. max/min over past year (25%)</t>
  </si>
  <si>
    <t>-3 expensive; +3 cheap, where value is combined consideration of B/P (13%), E/P (19%), CF/P (18%), Sales/EV (10%), EBITDA/EV (21%), and forecast E/P (19%)</t>
  </si>
  <si>
    <t>Portfolio aggregate</t>
  </si>
  <si>
    <t>Reminder 
comment 
as regards 
factor…</t>
  </si>
  <si>
    <t>Weighted 
contribution 
to active 
exposure
(ctrbActExp)</t>
  </si>
  <si>
    <t>Rank of ctrbActExp
 (1 for max)</t>
  </si>
  <si>
    <t>Rank of ctrbActExp
 (1 for min)</t>
  </si>
  <si>
    <t>TOP +</t>
  </si>
  <si>
    <t>TOP -</t>
  </si>
  <si>
    <t>Rank as per ctrbActExp</t>
  </si>
  <si>
    <t>Concentrated_SB</t>
  </si>
  <si>
    <t>GMR AIRPORTS INFRASTRUCTURE</t>
  </si>
  <si>
    <t>UNO MINDA LTD</t>
  </si>
  <si>
    <t>ADANI WILMAR LTD</t>
  </si>
  <si>
    <t>DELHIVERY LTD</t>
  </si>
  <si>
    <t>Gather all record here…</t>
  </si>
  <si>
    <t>…finally remove duplicates.</t>
  </si>
  <si>
    <t>SBI NIFTY 50 ETF</t>
  </si>
  <si>
    <t>Stocks with top 10 negative 
(weighted) contributions 
to active factor exposure</t>
  </si>
  <si>
    <t>Pf stocks NOT in bm</t>
  </si>
  <si>
    <t>Active share</t>
  </si>
  <si>
    <t>Stocks with top 10 positive (weighted) contributions to active factor exposure</t>
  </si>
  <si>
    <t>Portfolio</t>
  </si>
  <si>
    <t>LC_SB</t>
  </si>
  <si>
    <t>LCMC_SB</t>
  </si>
  <si>
    <t>Growth_SB</t>
  </si>
  <si>
    <t>Edelweiss N100 Q30</t>
  </si>
  <si>
    <t>Smart Beta Benchmark</t>
  </si>
  <si>
    <t>LTIMINDTREE LTD</t>
  </si>
  <si>
    <t>SHRIRAM FINANCE LTD</t>
  </si>
  <si>
    <t>…then sort the values…</t>
  </si>
  <si>
    <t>Active share stocks</t>
  </si>
  <si>
    <t>DITTO, sorted by active weight</t>
  </si>
  <si>
    <t>b</t>
  </si>
  <si>
    <t>% Factor risk</t>
  </si>
  <si>
    <t>% Non-factor risk</t>
  </si>
  <si>
    <t>Tracking error (or active risk)</t>
  </si>
  <si>
    <t>% Industry risk</t>
  </si>
  <si>
    <t>% Style risk</t>
  </si>
  <si>
    <t>Top Risk Bets by %ctrb to TE</t>
  </si>
  <si>
    <t>Financials</t>
  </si>
  <si>
    <t>CASH</t>
  </si>
  <si>
    <t>Industrials</t>
  </si>
  <si>
    <t>Materials</t>
  </si>
  <si>
    <t>Utilities</t>
  </si>
  <si>
    <t>Consumer Staples</t>
  </si>
  <si>
    <t>Consumer Discretionary</t>
  </si>
  <si>
    <t>Communication Services</t>
  </si>
  <si>
    <t>Health Care</t>
  </si>
  <si>
    <t>Energy</t>
  </si>
  <si>
    <t>Information Technology</t>
  </si>
  <si>
    <t>Real Estate</t>
  </si>
  <si>
    <t>Check</t>
  </si>
  <si>
    <r>
      <t>(</t>
    </r>
    <r>
      <rPr>
        <b/>
        <u/>
        <sz val="10"/>
        <color rgb="FFFF0000"/>
        <rFont val="Trebuchet MS"/>
        <family val="2"/>
      </rPr>
      <t>red</t>
    </r>
    <r>
      <rPr>
        <sz val="10"/>
        <color theme="1"/>
        <rFont val="Trebuchet MS"/>
        <family val="2"/>
      </rPr>
      <t xml:space="preserve"> if pf wt =0)</t>
    </r>
  </si>
  <si>
    <t>NIFTY 200</t>
  </si>
  <si>
    <t>HDFC 5.8%</t>
  </si>
  <si>
    <t>HCLT 2.8%</t>
  </si>
  <si>
    <t xml:space="preserve"> 1. ITC LTD
 2. HINDUSTAN UNILEVER LTD
 3. HDFC BANK LIMITED
 4. ICICI BANK LTD
 5. BRITANNIA INDUSTRIES LTD
 6. BAJAJ FINANCE LTD
 7. ASIAN PAINTS LTD
 8. AXIS BANK LTD
 9. HCL TECHNOLOGIES LTD
 10. TITAN CO LTD
 </t>
  </si>
  <si>
    <t>SBI-ETF BSE 100 = 89, SBI-ETF NIFTY 50 = 90, SMART BETA BENCHMARK = 49, NIFTY200_20230131 = 23</t>
  </si>
  <si>
    <t>25 vs. 89</t>
  </si>
  <si>
    <t>58 vs. 49</t>
  </si>
  <si>
    <t>20 vs. 90</t>
  </si>
  <si>
    <t>10 vs. 23</t>
  </si>
  <si>
    <t>69 vs. 89</t>
  </si>
  <si>
    <t>69 vs. 49</t>
  </si>
  <si>
    <t>69 vs. 90</t>
  </si>
  <si>
    <t>PORT dropdown nos. c. 25-Apr-23: IIFLONE CONCENTRATED PORTFOLIO = 20, SMART BETA - IIFL ONE CORE = 58, LARGE CAP SMART BETA = 25, GROWTH = 10, EDENI30 = 69</t>
  </si>
  <si>
    <t>Sizing (loupe/zoom set to 120%)</t>
  </si>
  <si>
    <t>Row number</t>
  </si>
  <si>
    <t>N.B. 22.22 style offset by -0.08 country</t>
  </si>
  <si>
    <t>N.B. 30.73 style offset by -0.20 country</t>
  </si>
  <si>
    <t>N.B. 24.83 style offset by -0.13 country</t>
  </si>
  <si>
    <t>HDFCB 7.3%</t>
  </si>
  <si>
    <t>RIL 22.2%</t>
  </si>
  <si>
    <t>EIM 6.6%</t>
  </si>
  <si>
    <t>MSIL 6.1%</t>
  </si>
  <si>
    <t>HDFCB 6%</t>
  </si>
  <si>
    <t>BAF 4.5%</t>
  </si>
  <si>
    <t>TTAN 4.2%</t>
  </si>
  <si>
    <t>LTIM 4.2%</t>
  </si>
  <si>
    <t>PAG 4%</t>
  </si>
  <si>
    <t>INFO 3.6%</t>
  </si>
  <si>
    <t>RIL 14.4%</t>
  </si>
  <si>
    <t>HDFC 4.9%</t>
  </si>
  <si>
    <t>HDFCB 5%</t>
  </si>
  <si>
    <t>PAG 2.9%</t>
  </si>
  <si>
    <t>TTAN 3%</t>
  </si>
  <si>
    <t>ICICIBC 3.1%</t>
  </si>
  <si>
    <t>INFO 3.7%</t>
  </si>
  <si>
    <t>LTIM 4%</t>
  </si>
  <si>
    <t>EIM 4.6%</t>
  </si>
  <si>
    <t>MSIL 4.8%</t>
  </si>
  <si>
    <t>ITC 4.8%</t>
  </si>
  <si>
    <t>BHARTI 3.6%</t>
  </si>
  <si>
    <t>LT 2.9%</t>
  </si>
  <si>
    <t>BAF 2.7%</t>
  </si>
  <si>
    <t>HDFC 13.5%</t>
  </si>
  <si>
    <t>MSIL 10.8%</t>
  </si>
  <si>
    <t>NEST 8.5%</t>
  </si>
  <si>
    <t>HDFCB 8%</t>
  </si>
  <si>
    <t>ICICIBC 5.6%</t>
  </si>
  <si>
    <t>BJAUT 5.1%</t>
  </si>
  <si>
    <t>CRISIL 13.8%</t>
  </si>
  <si>
    <t>HDFC 6.5%</t>
  </si>
  <si>
    <t>BOB 8.9%</t>
  </si>
  <si>
    <t>BHE 5.7%</t>
  </si>
  <si>
    <t>ITC 4.5%</t>
  </si>
  <si>
    <t>EIM 2.6%</t>
  </si>
  <si>
    <t>UNSP 2.8%</t>
  </si>
  <si>
    <t>MSIL 3.3%</t>
  </si>
  <si>
    <t>TCS 3.6%</t>
  </si>
  <si>
    <t>ICICIBC 3.8%</t>
  </si>
  <si>
    <t>RIL 20.5%</t>
  </si>
  <si>
    <t>ICICIBC 11.6%</t>
  </si>
  <si>
    <t>HDFC 8.9%</t>
  </si>
  <si>
    <t>NEST 4.4%</t>
  </si>
  <si>
    <t>AXSB 4.3%</t>
  </si>
  <si>
    <t>HCLT 2.5%</t>
  </si>
  <si>
    <t>LT 2.7%</t>
  </si>
  <si>
    <t>KMB 3.7%</t>
  </si>
  <si>
    <t>SBIN 3.7%</t>
  </si>
  <si>
    <t>HDFCB 3.8%</t>
  </si>
  <si>
    <t>CLGT 2.4%</t>
  </si>
  <si>
    <t>HUVR 2.4%</t>
  </si>
  <si>
    <t>SBIN 2.6%</t>
  </si>
  <si>
    <t>ITC 2.4%</t>
  </si>
  <si>
    <t>AXSB 2.9%</t>
  </si>
  <si>
    <t>NEST 5.4%</t>
  </si>
  <si>
    <t>ICICIBC 7.2%</t>
  </si>
  <si>
    <t>RIL 12.3%</t>
  </si>
  <si>
    <t>HCLT 2.1%</t>
  </si>
  <si>
    <t>LT 3.1%</t>
  </si>
  <si>
    <t>NEST 3.7%</t>
  </si>
  <si>
    <t>SBIN 4.3%</t>
  </si>
  <si>
    <t>KMB 4.4%</t>
  </si>
  <si>
    <t>AXSB 4.8%</t>
  </si>
  <si>
    <t>HDFCB 5.7%</t>
  </si>
  <si>
    <t>HDFC 9.9%</t>
  </si>
  <si>
    <t>ICICIBC 13.3%</t>
  </si>
  <si>
    <t>RIL 23%</t>
  </si>
  <si>
    <t xml:space="preserve"> 1. RELIANCE INDUSTRIES LTD
 2. BHARAT ELECTRONICS LTD
 3. COAL INDIA LTD
 4. ICICI BANK LTD
 5. EICHER MOTORS LTD
 6. WIPRO LTD
 7. BAJAJ FINSERV LTD
 8. HINDALCO INDUSTRIES LTD
 9. ITC LTD
 10. ASIAN PAINTS LTD
 </t>
  </si>
  <si>
    <t xml:space="preserve"> 1. COAL INDIA LTD
 2. INFOSYS LTD
 3. RELIANCE INDUSTRIES LTD
 4. BAJAJ AUTO LTD
 5. BHARAT ELECTRONICS LTD
 6. TATA CONSULTANCY SVCS LTD
 7. ITC LTD
 8. HDFC BANK LIMITED
 9. BHARTI AIRTEL LTD
 10. LTIMINDTREE LTD
 </t>
  </si>
  <si>
    <t xml:space="preserve"> 1. COAL INDIA LTD
 2. INFOSYS LTD
 3. RELIANCE INDUSTRIES LTD
 4. BAJAJ AUTO LTD
 5. INDRAPRASTHA GAS LTD
 6. 3M INDIA LTD
 7. BHARAT ELECTRONICS LTD
 8. TATA CONSULTANCY SVCS LTD
 9. ITC LTD
 10. HDFC BANK LIMITED
 </t>
  </si>
  <si>
    <t xml:space="preserve"> 1. BAJAJ AUTO LTD
 2. INFOSYS LTD
 3. KOTAK MAHINDRA BANK LTD
 4. TATA CONSULTANCY SVCS LTD
 5. HDFC BANK LIMITED
 6. BAJAJ FINANCE LTD
 7. NESTLE INDIA LTD
 8. TATA MOTORS LTD
 9. TITAN CO LTD
 10. BAJAJ FINSERV LTD
 </t>
  </si>
  <si>
    <t xml:space="preserve"> 1. ITC LTD
 2. BHARAT ELECTRONICS LTD
 3. BANK OF BARODA
 4. CRISIL LTD
 5. KOTAK MAHINDRA BANK LTD
 6. COROMANDEL INTERNATIONAL LTD
 7. BAJAJ FINANCE LTD
 8. LTIMINDTREE LTD
 9. TATA MOTORS LTD
 10. ADANI ENTERPRISES LTD
 </t>
  </si>
  <si>
    <t xml:space="preserve"> 1. COAL INDIA LTD
 2. HCL TECHNOLOGIES LTD
 3. BAJAJ AUTO LTD
 4. HERO MOTOCORP LTD
 5. RELIANCE INDUSTRIES LTD
 6. ITC LTD
 7. COLGATE PALMOLIVE (INDIA)
 8. KOTAK MAHINDRA BANK LTD
 9. ICICI BANK LTD
 10. HDFC ASSET MANAGEMENT CO LTD
 </t>
  </si>
  <si>
    <t xml:space="preserve"> 1. COAL INDIA LTD
 2. HCL TECHNOLOGIES LTD
 3. ITC LTD
 4. BAJAJ AUTO LTD
 5. HERO MOTOCORP LTD
 6. COLGATE PALMOLIVE (INDIA)
 7. RELIANCE INDUSTRIES LTD
 8. HDFC ASSET MANAGEMENT CO LTD
 9. BRITANNIA INDUSTRIES LTD
 10. TECH MAHINDRA LTD
 </t>
  </si>
  <si>
    <t xml:space="preserve"> 1. COAL INDIA LTD
 2. HCL TECHNOLOGIES LTD
 3. BAJAJ AUTO LTD
 4. HERO MOTOCORP LTD
 5. RELIANCE INDUSTRIES LTD
 6. COLGATE PALMOLIVE (INDIA)
 7. ITC LTD
 8. KOTAK MAHINDRA BANK LTD
 9. ICICI BANK LTD
 10. AXIS BANK LTD
 </t>
  </si>
  <si>
    <t xml:space="preserve"> 1. RELIANCE INDUSTRIES LTD
 2. HOUSING DEVELOPMENT FINANCE
 3. PAGE INDUSTRIES LTD
 4. TITAN CO LTD
 5. LARSEN &amp; TOUBRO LTD
 6. STATE BANK OF INDIA
 7. HINDUSTAN UNILEVER LTD
 8. LTIMINDTREE LTD
 9. BHARTI AIRTEL LTD
 10. POWER GRID CORP OF INDIA LTD
 </t>
  </si>
  <si>
    <t xml:space="preserve"> 1. RELIANCE INDUSTRIES LTD
 2. HOUSING DEVELOPMENT FINANCE
 3. PAGE INDUSTRIES LTD
 4. TITAN CO LTD
 5. COROMANDEL INTERNATIONAL LTD
 6. LARSEN &amp; TOUBRO LTD
 7. STATE BANK OF INDIA
 8. LTIMINDTREE LTD
 9. HINDUSTAN UNILEVER LTD
 10. SHRIRAM FINANCE LTD
 </t>
  </si>
  <si>
    <t xml:space="preserve"> 1. HOUSING DEVELOPMENT FINANCE
 2. ITC LTD
 3. KOTAK MAHINDRA BANK LTD
 4. STATE BANK OF INDIA
 5. HINDUSTAN UNILEVER LTD
 6. BAJAJ FINANCE LTD
 7. POWER GRID CORP OF INDIA LTD
 8. SUN PHARMACEUTICAL INDUS
 9. NTPC LTD
 10. INDUSIND BANK LTD
 </t>
  </si>
  <si>
    <t xml:space="preserve"> 1. HOUSING DEVELOPMENT FINANCE
 2. COROMANDEL INTERNATIONAL LTD
 3. KOTAK MAHINDRA BANK LTD
 4. STATE BANK OF INDIA
 5. TATA CONSULTANCY SVCS LTD
 6. HINDUSTAN UNILEVER LTD
 7. BAJAJ FINANCE LTD
 8. BLUE DART EXPRESS LTD
 9. LTIMINDTREE LTD
 10. SUN PHARMACEUTICAL INDUS
 </t>
  </si>
  <si>
    <t xml:space="preserve"> 1. ICICI BANK LTD
 2. RELIANCE INDUSTRIES LTD
 3. HOUSING DEVELOPMENT FINANCE
 4. HDFC BANK LIMITED
 5. AXIS BANK LTD
 6. HCL TECHNOLOGIES LTD
 7. KOTAK MAHINDRA BANK LTD
 8. LARSEN &amp; TOUBRO LTD
 9. STATE BANK OF INDIA
 10. LTIMINDTREE LTD
 </t>
  </si>
  <si>
    <t xml:space="preserve"> 1. ICICI BANK LTD
 2. RELIANCE INDUSTRIES LTD
 3. HOUSING DEVELOPMENT FINANCE
 4. HCL TECHNOLOGIES LTD
 5. AXIS BANK LTD
 6. KOTAK MAHINDRA BANK LTD
 7. LARSEN &amp; TOUBRO LTD
 8. STATE BANK OF INDIA
 9. LTIMINDTREE LTD
 10. SHRIRAM FINANCE LTD
 </t>
  </si>
  <si>
    <t xml:space="preserve"> 1. ICICI BANK LTD
 2. RELIANCE INDUSTRIES LTD
 3. HOUSING DEVELOPMENT FINANCE
 4. HDFC BANK LIMITED
 5. AXIS BANK LTD
 6. KOTAK MAHINDRA BANK LTD
 7. STATE BANK OF INDIA
 8. LARSEN &amp; TOUBRO LTD
 9. HCL TECHNOLOGIES LTD
 10. LTIMINDTREE LTD
 </t>
  </si>
  <si>
    <t xml:space="preserve"> 1. LTIMINDTREE LTD
 2. RELIANCE INDUSTRIES LTD
 3. TITAN CO LTD
 4. HOUSING DEVELOPMENT FINANCE
 5. HCL TECHNOLOGIES LTD
 6. PAGE INDUSTRIES LTD
 7. LARSEN &amp; TOUBRO LTD
 8. BAJAJ FINANCE LTD
 9. STATE BANK OF INDIA
 10. MAHINDRA &amp; MAHINDRA LTD
 </t>
  </si>
  <si>
    <t xml:space="preserve"> 1. LTIMINDTREE LTD
 2. TITAN CO LTD
 3. RELIANCE INDUSTRIES LTD
 4. HOUSING DEVELOPMENT FINANCE
 5. PAGE INDUSTRIES LTD
 6. HCL TECHNOLOGIES LTD
 7. INDRAPRASTHA GAS LTD
 8. COROMANDEL INTERNATIONAL LTD
 9. LARSEN &amp; TOUBRO LTD
 10. BAJAJ FINANCE LTD
 </t>
  </si>
  <si>
    <t xml:space="preserve"> 1. HOUSING DEVELOPMENT FINANCE
 2. HCL TECHNOLOGIES LTD
 3. ITC LTD
 4. STATE BANK OF INDIA
 5. MAHINDRA &amp; MAHINDRA LTD
 6. KOTAK MAHINDRA BANK LTD
 7. POWER GRID CORP OF INDIA LTD
 8. SUN PHARMACEUTICAL INDUS
 9. TATA MOTORS LTD
 10. HERO MOTOCORP LTD
 </t>
  </si>
  <si>
    <t xml:space="preserve"> 1. LTIMINDTREE LTD
 2. HOUSING DEVELOPMENT FINANCE
 3. HCL TECHNOLOGIES LTD
 4. COROMANDEL INTERNATIONAL LTD
 5. BLUE DART EXPRESS LTD
 6. MAHINDRA &amp; MAHINDRA LTD
 7. STATE BANK OF INDIA
 8. KOTAK MAHINDRA BANK LTD
 9. POWER GRID CORP OF INDIA LTD
 10. SUN PHARMACEUTICAL INDUS
 </t>
  </si>
  <si>
    <t xml:space="preserve"> 1. ICICI BANK LTD
 2. RELIANCE INDUSTRIES LTD
 3. LTIMINDTREE LTD
 4. HOUSING DEVELOPMENT FINANCE
 5. LARSEN &amp; TOUBRO LTD
 6. DIVI'S LABORATORIES LTD
 7. HINDUSTAN UNILEVER LTD
 8. AXIS BANK LTD
 9. ASIAN PAINTS LTD
 10. STATE BANK OF INDIA
 </t>
  </si>
  <si>
    <t xml:space="preserve"> 1. LTIMINDTREE LTD
 2. ICICI BANK LTD
 3. RELIANCE INDUSTRIES LTD
 4. HOUSING DEVELOPMENT FINANCE
 5. HINDUSTAN UNILEVER LTD
 6. DIVI'S LABORATORIES LTD
 7. ASIAN PAINTS LTD
 8. LARSEN &amp; TOUBRO LTD
 9. HAVELLS INDIA LTD
 10. AXIS BANK LTD
 </t>
  </si>
  <si>
    <t xml:space="preserve"> 1. ICICI BANK LTD
 2. RELIANCE INDUSTRIES LTD
 3. LTIMINDTREE LTD
 4. HOUSING DEVELOPMENT FINANCE
 5. LARSEN &amp; TOUBRO LTD
 6. AXIS BANK LTD
 7. DIVI'S LABORATORIES LTD
 8. STATE BANK OF INDIA
 9. MAHINDRA &amp; MAHINDRA LTD
 10. HINDUSTAN UNILEVER LTD
 </t>
  </si>
  <si>
    <t xml:space="preserve"> 1. BAJAJ FINANCE LTD
 2. AXIS BANK LTD
 3. HDFC BANK LIMITED
 4. HINDUSTAN UNILEVER LTD
 5. RELIANCE INDUSTRIES LTD
 6. ICICI BANK LTD
 7. ASIAN PAINTS LTD
 8. SUN PHARMACEUTICAL INDUS
 9. HCL TECHNOLOGIES LTD
 10. TITAN CO LTD
 </t>
  </si>
  <si>
    <t xml:space="preserve"> 1. BAJAJ FINANCE LTD
 2. AXIS BANK LTD
 3. HDFC BANK LIMITED
 4. ICICI BANK LTD
 5. FEDERAL BANK LTD
 6. HINDUSTAN UNILEVER LTD
 7. RELIANCE INDUSTRIES LTD
 8. BATA INDIA LTD
 9. ASIAN PAINTS LTD
 10. TITAN CO LTD
 </t>
  </si>
  <si>
    <t xml:space="preserve"> 1. BHARTI AIRTEL LTD
 2. ITC LTD
 3. LARSEN &amp; TOUBRO LTD
 4. AXIS BANK LTD
 5. HDFC BANK LIMITED
 6. HINDUSTAN UNILEVER LTD
 7. ICICI BANK LTD
 8. KOTAK MAHINDRA BANK LTD
 9. ASIAN PAINTS LTD
 10. SUN PHARMACEUTICAL INDUS
 </t>
  </si>
  <si>
    <t xml:space="preserve"> 1. BHARTI AIRTEL LTD
 2. BANK OF BARODA
 3. LARSEN &amp; TOUBRO LTD
 4. AXIS BANK LTD
 5. TATA CONSULTANCY SVCS LTD
 6. ICICI BANK LTD
 7. HINDUSTAN UNILEVER LTD
 8. KOTAK MAHINDRA BANK LTD
 9. SUN PHARMACEUTICAL INDUS
 10. ASIAN PAINTS LTD
 </t>
  </si>
  <si>
    <t xml:space="preserve"> 1. BAJAJ FINANCE LTD
 2. MUTHOOT FINANCE LTD
 3. RELIANCE INDUSTRIES LTD
 4. BRITANNIA INDUSTRIES LTD
 5. KOTAK MAHINDRA BANK LTD
 6. SUN PHARMACEUTICAL INDUS
 7. DR. REDDY'S LABORATORIES
 8. INFOSYS LTD
 9. SBI LIFE INSURANCE CO LTD
 10. CIPLA LTD
 </t>
  </si>
  <si>
    <t xml:space="preserve"> 1. BAJAJ FINANCE LTD
 2. MUTHOOT FINANCE LTD
 3. BRITANNIA INDUSTRIES LTD
 4. RELIANCE INDUSTRIES LTD
 5. KOTAK MAHINDRA BANK LTD
 6. SUN PHARMACEUTICAL INDUS
 7. VOLTAS LTD
 8. DR. REDDY'S LABORATORIES
 9. ZEE ENTERTAINMENT ENTERPRISE
 10. MAX HEALTHCARE INSTITUTE LTD
 </t>
  </si>
  <si>
    <t xml:space="preserve"> 1. BAJAJ FINANCE LTD
 2. MUTHOOT FINANCE LTD
 3. RELIANCE INDUSTRIES LTD
 4. KOTAK MAHINDRA BANK LTD
 5. BRITANNIA INDUSTRIES LTD
 6. SUN PHARMACEUTICAL INDUS
 7. INFOSYS LTD
 8. DR. REDDY'S LABORATORIES
 9. SBI LIFE INSURANCE CO LTD
 10. HDFC LIFE INSURANCE CO LTD
 </t>
  </si>
  <si>
    <t xml:space="preserve"> 1. RELIANCE INDUSTRIES LTD
 2. BHARAT ELECTRONICS LTD
 3. COAL INDIA LTD
 4. ICICI BANK LTD
 5. FEDERAL BANK LTD
 6. INDRAPRASTHA GAS LTD
 7. EICHER MOTORS LTD
 8. ITC LTD
 9. AIA ENGINEERING LTD
 10. MPHASIS LTD
 </t>
  </si>
  <si>
    <t xml:space="preserve"> 1. LARSEN &amp; TOUBRO LTD
 2. BAJAJ FINANCE LTD
 3. ICICI BANK LTD
 4. WIPRO LTD
 5. KOTAK MAHINDRA BANK LTD
 6. HINDALCO INDUSTRIES LTD
 7. BAJAJ FINSERV LTD
 8. ASIAN PAINTS LTD
 9. TECH MAHINDRA LTD
 10. DIVI'S LABORATORIES LTD
 </t>
  </si>
  <si>
    <t xml:space="preserve"> 1. BANK OF BARODA
 2. ITC LTD
 3. BHARAT ELECTRONICS LTD
 4. LARSEN &amp; TOUBRO LTD
 5. TATA CONSULTANCY SVCS LTD
 6. ICICI BANK LTD
 7. BAJAJ FINANCE LTD
 8. ADANI TOTAL GAS LTD
 9. ADANI TRANSMISSION  LTD
 10. WIPRO LTD
 </t>
  </si>
  <si>
    <t xml:space="preserve"> 1. RELIANCE INDUSTRIES LTD
 2. HINDUSTAN AERONAUTICS LTD
 3. ITC LTD
 4. COAL INDIA LTD
 5. BRITANNIA INDUSTRIES LTD
 6. GODREJ CONSUMER PRODUCTS LTD
 7. HINDUSTAN UNILEVER LTD
 8. BOSCH LTD
 9. BAJAJ FINSERV LTD
 10. KOTAK MAHINDRA BANK LTD
 </t>
  </si>
  <si>
    <t xml:space="preserve"> 1. HINDUSTAN AERONAUTICS LTD
 2. RELIANCE INDUSTRIES LTD
 3. ITC LTD
 4. COAL INDIA LTD
 5. BRITANNIA INDUSTRIES LTD
 6. HINDUSTAN UNILEVER LTD
 7. GODREJ CONSUMER PRODUCTS LTD
 8. BOSCH LTD
 9. MPHASIS LTD
 10. VOLTAS LTD
 </t>
  </si>
  <si>
    <t xml:space="preserve"> 1. RELIANCE INDUSTRIES LTD
 2. HINDUSTAN AERONAUTICS LTD
 3. COAL INDIA LTD
 4. BRITANNIA INDUSTRIES LTD
 5. ITC LTD
 6. INFOSYS LTD
 7. GODREJ CONSUMER PRODUCTS LTD
 8. KOTAK MAHINDRA BANK LTD
 9. BOSCH LTD
 10. HINDALCO INDUSTRIES LTD
 </t>
  </si>
  <si>
    <t xml:space="preserve"> 1. PAGE INDUSTRIES LTD
 2. NESTLE INDIA LTD
 3. INFOSYS LTD
 4. EICHER MOTORS LTD
 5. TATA CONSULTANCY SVCS LTD
 6. COAL INDIA LTD
 7. RELIANCE INDUSTRIES LTD
 8. BAJAJ FINANCE LTD
 9. BAJAJ AUTO LTD
 10. TITAN CO LTD
 </t>
  </si>
  <si>
    <t xml:space="preserve"> 1. PAGE INDUSTRIES LTD
 2. INFOSYS LTD
 3. NESTLE INDIA LTD
 4. TATA CONSULTANCY SVCS LTD
 5. EICHER MOTORS LTD
 6. COAL INDIA LTD
 7. CRISIL LTD
 8. BAJAJ FINANCE LTD
 9. RELIANCE INDUSTRIES LTD
 10. BAJAJ AUTO LTD
 </t>
  </si>
  <si>
    <t xml:space="preserve"> 1. NESTLE INDIA LTD
 2. BAJAJ AUTO LTD
 3. TATA CONSULTANCY SVCS LTD
 4. INFOSYS LTD
 5. MARUTI SUZUKI INDIA LTD
 6. TATA MOTORS LTD
 7. STATE BANK OF INDIA
 8. KOTAK MAHINDRA BANK LTD
 9. JSW STEEL LTD
 10. BHARAT PETROLEUM CORP LTD
 </t>
  </si>
  <si>
    <t xml:space="preserve"> 1. CRISIL LTD
 2. ITC LTD
 3. EICHER MOTORS LTD
 4. BLUE DART EXPRESS LTD
 5. UNITED SPIRITS LTD
 6. BHARAT ELECTRONICS LTD
 7. COROMANDEL INTERNATIONAL LTD
 8. TATA MOTORS LTD
 9. MARUTI SUZUKI INDIA LTD
 10. STATE BANK OF INDIA
 </t>
  </si>
  <si>
    <t xml:space="preserve"> 1. NESTLE INDIA LTD
 2. COLGATE PALMOLIVE (INDIA)
 3. BRITANNIA INDUSTRIES LTD
 4. BAJAJ AUTO LTD
 5. COAL INDIA LTD
 6. RELIANCE INDUSTRIES LTD
 7. HINDUSTAN UNILEVER LTD
 8. HDFC ASSET MANAGEMENT CO LTD
 9. HCL TECHNOLOGIES LTD
 10. ITC LTD
 </t>
  </si>
  <si>
    <t xml:space="preserve"> 1. NESTLE INDIA LTD
 2. COLGATE PALMOLIVE (INDIA)
 3. BRITANNIA INDUSTRIES LTD
 4. BAJAJ AUTO LTD
 5. COAL INDIA LTD
 6. ITC LTD
 7. HINDUSTAN UNILEVER LTD
 8. TATA CONSULTANCY SVCS LTD
 9. HCL TECHNOLOGIES LTD
 10. HDFC ASSET MANAGEMENT CO LTD
 </t>
  </si>
  <si>
    <t xml:space="preserve"> 1. NESTLE INDIA LTD
 2. COLGATE PALMOLIVE (INDIA)
 3. BRITANNIA INDUSTRIES LTD
 4. BAJAJ AUTO LTD
 5. COAL INDIA LTD
 6. RELIANCE INDUSTRIES LTD
 7. MARICO LTD
 8. HDFC ASSET MANAGEMENT CO LTD
 9. ICICI BANK LTD
 10. HCL TECHNOLOGIES LTD
 </t>
  </si>
  <si>
    <t xml:space="preserve"> 1. HDFC BANK LIMITED
 2. ICICI BANK LTD
 3. MARUTI SUZUKI INDIA LTD
 4. BAJAJ FINANCE LTD
 5. AXIS BANK LTD
 6. INFOSYS LTD
 7. TATA CONSULTANCY SVCS LTD
 8. COAL INDIA LTD
 9. TITAN CO LTD
 10. KOTAK MAHINDRA BANK LTD
 </t>
  </si>
  <si>
    <t xml:space="preserve"> 1. HDFC BANK LIMITED
 2. ICICI BANK LTD
 3. BAJAJ FINANCE LTD
 4. MARUTI SUZUKI INDIA LTD
 5. INFOSYS LTD
 6. AXIS BANK LTD
 7. TATA CONSULTANCY SVCS LTD
 8. TITAN CO LTD
 9. KOTAK MAHINDRA BANK LTD
 10. COAL INDIA LTD
 </t>
  </si>
  <si>
    <t xml:space="preserve"> 1. HDFC BANK LIMITED
 2. ICICI BANK LTD
 3. MARUTI SUZUKI INDIA LTD
 4. LARSEN &amp; TOUBRO LTD
 5. BHARTI AIRTEL LTD
 6. AXIS BANK LTD
 7. TATA CONSULTANCY SVCS LTD
 8. NESTLE INDIA LTD
 9. ULTRATECH CEMENT LTD
 10. BAJAJ AUTO LTD
 </t>
  </si>
  <si>
    <t xml:space="preserve"> 1. ICICI BANK LTD
 2. BANK OF BARODA
 3. LARSEN &amp; TOUBRO LTD
 4. ITC LTD
 5. BHARTI AIRTEL LTD
 6. MARUTI SUZUKI INDIA LTD
 7. AXIS BANK LTD
 8. RELIANCE INDUSTRIES LTD
 9. BHARAT ELECTRONICS LTD
 10. HDFC BANK LIMITED
 </t>
  </si>
  <si>
    <t xml:space="preserve"> 1. COAL INDIA LTD
 2. MARUTI SUZUKI INDIA LTD
 3. NESTLE INDIA LTD
 4. ASIAN PAINTS LTD
 5. HINDUSTAN UNILEVER LTD
 6. WIPRO LTD
 7. ITC LTD
 8. BAJAJ FINANCE LTD
 9. TECH MAHINDRA LTD
 10. BAJAJ AUTO LTD
 </t>
  </si>
  <si>
    <t xml:space="preserve"> 1. COAL INDIA LTD
 2. ITC LTD
 3. HINDUSTAN UNILEVER LTD
 4. MARUTI SUZUKI INDIA LTD
 5. TATA CONSULTANCY SVCS LTD
 6. ASIAN PAINTS LTD
 7. BAJAJ FINANCE LTD
 8. NESTLE INDIA LTD
 9. WIPRO LTD
 10. TECH MAHINDRA LTD
 </t>
  </si>
  <si>
    <t xml:space="preserve"> 1. COAL INDIA LTD
 2. MARUTI SUZUKI INDIA LTD
 3. NESTLE INDIA LTD
 4. ASIAN PAINTS LTD
 5. WIPRO LTD
 6. BAJAJ AUTO LTD
 7. TECH MAHINDRA LTD
 8. HINDUSTAN UNILEVER LTD
 9. LTIMINDTREE LTD
 10. BAJAJ FINANCE LTD
 </t>
  </si>
  <si>
    <t xml:space="preserve"> 1. RELIANCE INDUSTRIES LTD
 2. HOUSING DEVELOPMENT FINANCE
 3. HINDUSTAN UNILEVER LTD
 4. LARSEN &amp; TOUBRO LTD
 5. BHARTI AIRTEL LTD
 6. ASIAN PAINTS LTD
 7. STATE BANK OF INDIA
 8. HCL TECHNOLOGIES LTD
 9. SUN PHARMACEUTICAL INDUS
 10. AXIS BANK LTD
 </t>
  </si>
  <si>
    <t xml:space="preserve"> 1. RELIANCE INDUSTRIES LTD
 2. FEDERAL BANK LTD
 3. HOUSING DEVELOPMENT FINANCE
 4. HINDUSTAN UNILEVER LTD
 5. LARSEN &amp; TOUBRO LTD
 6. BHARTI AIRTEL LTD
 7. ASIAN PAINTS LTD
 8. STATE BANK OF INDIA
 9. HCL TECHNOLOGIES LTD
 10. SUN PHARMACEUTICAL INDUS
 </t>
  </si>
  <si>
    <t xml:space="preserve"> 1. ITC LTD
 2. HOUSING DEVELOPMENT FINANCE
 3. HINDUSTAN UNILEVER LTD
 4. KOTAK MAHINDRA BANK LTD
 5. ASIAN PAINTS LTD
 6. STATE BANK OF INDIA
 7. HCL TECHNOLOGIES LTD
 8. SUN PHARMACEUTICAL INDUS
 9. TITAN CO LTD
 10. BAJAJ FINANCE LTD
 </t>
  </si>
  <si>
    <t xml:space="preserve"> 1. BANK OF BARODA
 2. TATA CONSULTANCY SVCS LTD
 3. HINDUSTAN UNILEVER LTD
 4. HOUSING DEVELOPMENT FINANCE
 5. KOTAK MAHINDRA BANK LTD
 6. STATE BANK OF INDIA
 7. ASIAN PAINTS LTD
 8. HCL TECHNOLOGIES LTD
 9. SUN PHARMACEUTICAL INDUS
 10. NESTLE INDIA LTD
 </t>
  </si>
  <si>
    <t xml:space="preserve"> 1. RELIANCE INDUSTRIES LTD
 2. HOUSING DEVELOPMENT FINANCE
 3. ICICI BANK LTD
 4. HDFC BANK LIMITED
 5. LARSEN &amp; TOUBRO LTD
 6. KOTAK MAHINDRA BANK LTD
 7. BHARTI AIRTEL LTD
 8. STATE BANK OF INDIA
 9. SUN PHARMACEUTICAL INDUS
 10. TITAN CO LTD
 </t>
  </si>
  <si>
    <t xml:space="preserve"> 1. RELIANCE INDUSTRIES LTD
 2. HOUSING DEVELOPMENT FINANCE
 3. ICICI BANK LTD
 4. LARSEN &amp; TOUBRO LTD
 5. KOTAK MAHINDRA BANK LTD
 6. BHARTI AIRTEL LTD
 7. STATE BANK OF INDIA
 8. SUN PHARMACEUTICAL INDUS
 9. TITAN CO LTD
 10. ULTRATECH CEMENT LTD
 </t>
  </si>
  <si>
    <t xml:space="preserve"> 1. RELIANCE INDUSTRIES LTD
 2. HOUSING DEVELOPMENT FINANCE
 3. ICICI BANK LTD
 4. HDFC BANK LIMITED
 5. KOTAK MAHINDRA BANK LTD
 6. LARSEN &amp; TOUBRO LTD
 7. BHARTI AIRTEL LTD
 8. STATE BANK OF INDIA
 9. SUN PHARMACEUTICAL INDUS
 10. INFOSYS LTD
 </t>
  </si>
  <si>
    <t xml:space="preserve"> 1. COAL INDIA LTD
 2. HINDUSTAN UNILEVER LTD
 3. HCL TECHNOLOGIES LTD
 4. ASIAN PAINTS LTD
 5. HOUSING DEVELOPMENT FINANCE
 6. AXIS BANK LTD
 7. SUN PHARMACEUTICAL INDUS
 8. LARSEN &amp; TOUBRO LTD
 9. AVENUE SUPERMARTS LTD
 10. BRITANNIA INDUSTRIES LTD
 </t>
  </si>
  <si>
    <t xml:space="preserve"> 1. COAL INDIA LTD
 2. HINDUSTAN UNILEVER LTD
 3. HCL TECHNOLOGIES LTD
 4. ASIAN PAINTS LTD
 5. COROMANDEL INTERNATIONAL LTD
 6. FEDERAL BANK LTD
 7. TRENT LTD
 8. HOUSING DEVELOPMENT FINANCE
 9. INDIAN HOTELS CO LTD
 10. AXIS BANK LTD
 </t>
  </si>
  <si>
    <t xml:space="preserve"> 1. HINDUSTAN UNILEVER LTD
 2. ITC LTD
 3. HCL TECHNOLOGIES LTD
 4. ASIAN PAINTS LTD
 5. KOTAK MAHINDRA BANK LTD
 6. TITAN CO LTD
 7. BAJAJ FINANCE LTD
 8. HOUSING DEVELOPMENT FINANCE
 9. SUN PHARMACEUTICAL INDUS
 10. AXIS BANK LTD
 </t>
  </si>
  <si>
    <t xml:space="preserve"> 1. BANK OF BARODA
 2. HINDUSTAN UNILEVER LTD
 3. TATA CONSULTANCY SVCS LTD
 4. HCL TECHNOLOGIES LTD
 5. ASIAN PAINTS LTD
 6. COROMANDEL INTERNATIONAL LTD
 7. BAJAJ FINANCE LTD
 8. KOTAK MAHINDRA BANK LTD
 9. TITAN CO LTD
 10. HOUSING DEVELOPMENT FINANCE
 </t>
  </si>
  <si>
    <t xml:space="preserve"> 1. COAL INDIA LTD
 2. KOTAK MAHINDRA BANK LTD
 3. TITAN CO LTD
 4. HDFC BANK LIMITED
 5. ICICI BANK LTD
 6. HOUSING DEVELOPMENT FINANCE
 7. SUN PHARMACEUTICAL INDUS
 8. MUTHOOT FINANCE LTD
 9. LARSEN &amp; TOUBRO LTD
 10. AVENUE SUPERMARTS LTD
 </t>
  </si>
  <si>
    <t xml:space="preserve"> 1. COAL INDIA LTD
 2. KOTAK MAHINDRA BANK LTD
 3. TITAN CO LTD
 4. TRENT LTD
 5. ICICI BANK LTD
 6. HOUSING DEVELOPMENT FINANCE
 7. INDIAN HOTELS CO LTD
 8. MUTHOOT FINANCE LTD
 9. TATA ELXSI LTD
 10. MAX HEALTHCARE INSTITUTE LTD
 </t>
  </si>
  <si>
    <t xml:space="preserve"> 1. COAL INDIA LTD
 2. HDFC BANK LIMITED
 3. KOTAK MAHINDRA BANK LTD
 4. TITAN CO LTD
 5. ICICI BANK LTD
 6. HOUSING DEVELOPMENT FINANCE
 7. SUN PHARMACEUTICAL INDUS
 8. LARSEN &amp; TOUBRO LTD
 9. MUTHOOT FINANCE LTD
 10. ULTRATECH CEMENT LTD
 </t>
  </si>
  <si>
    <t xml:space="preserve"> 1. HOUSING DEVELOPMENT FINANCE
 2. BHARTI AIRTEL LTD
 3. COAL INDIA LTD
 4. SUN PHARMACEUTICAL INDUS
 5. HCL TECHNOLOGIES LTD
 6. TATA MOTORS LTD
 7. ASIAN PAINTS LTD
 8. LARSEN &amp; TOUBRO LTD
 9. DR. REDDY'S LABORATORIES
 10. CIPLA LTD
 </t>
  </si>
  <si>
    <t xml:space="preserve"> 1. HOUSING DEVELOPMENT FINANCE
 2. TIMKEN INDIA LTD
 3. BHARTI AIRTEL LTD
 4. ZEE ENTERTAINMENT ENTERPRISE
 5. SUN PHARMACEUTICAL INDUS
 6. COAL INDIA LTD
 7. HCL TECHNOLOGIES LTD
 8. TATA MOTORS LTD
 9. ASIAN PAINTS LTD
 10. SHRIRAM FINANCE LTD
 </t>
  </si>
  <si>
    <t xml:space="preserve"> 1. KOTAK MAHINDRA BANK LTD
 2. HOUSING DEVELOPMENT FINANCE
 3. TITAN CO LTD
 4. SUN PHARMACEUTICAL INDUS
 5. HCL TECHNOLOGIES LTD
 6. TATA MOTORS LTD
 7. ASIAN PAINTS LTD
 8. NESTLE INDIA LTD
 9. DR. REDDY'S LABORATORIES
 10. CIPLA LTD
 </t>
  </si>
  <si>
    <t xml:space="preserve"> 1. BANK OF BARODA
 2. KOTAK MAHINDRA BANK LTD
 3. HOUSING DEVELOPMENT FINANCE
 4. TITAN CO LTD
 5. SUN PHARMACEUTICAL INDUS
 6. ITC LTD
 7. BHARAT ELECTRONICS LTD
 8. HCL TECHNOLOGIES LTD
 9. TATA MOTORS LTD
 10. TATA CONSULTANCY SVCS LTD
 </t>
  </si>
  <si>
    <t xml:space="preserve"> 1. ICICI BANK LTD
 2. KOTAK MAHINDRA BANK LTD
 3. HOUSING DEVELOPMENT FINANCE
 4. HDFC BANK LIMITED
 5. TITAN CO LTD
 6. BHARTI AIRTEL LTD
 7. COAL INDIA LTD
 8. SUN PHARMACEUTICAL INDUS
 9. TATA MOTORS LTD
 10. LARSEN &amp; TOUBRO LTD
 </t>
  </si>
  <si>
    <t xml:space="preserve"> 1. ICICI BANK LTD
 2. KOTAK MAHINDRA BANK LTD
 3. HOUSING DEVELOPMENT FINANCE
 4. COAL INDIA LTD
 5. TITAN CO LTD
 6. BHARTI AIRTEL LTD
 7. ZEE ENTERTAINMENT ENTERPRISE
 8. ITC LTD
 9. SUN PHARMACEUTICAL INDUS
 10. NESTLE INDIA LTD
 </t>
  </si>
  <si>
    <t xml:space="preserve"> 1. ICICI BANK LTD
 2. KOTAK MAHINDRA BANK LTD
 3. HOUSING DEVELOPMENT FINANCE
 4. HDFC BANK LIMITED
 5. TITAN CO LTD
 6. BHARTI AIRTEL LTD
 7. SUN PHARMACEUTICAL INDUS
 8. COAL INDIA LTD
 9. TATA MOTORS LTD
 10. LARSEN &amp; TOUBRO LTD
 </t>
  </si>
  <si>
    <t xml:space="preserve"> 1. BAJAJ FINANCE LTD
 2. INFOSYS LTD
 3. LTIMINDTREE LTD
 4. PAGE INDUSTRIES LTD
 5. UNITED SPIRITS LTD
 6. TATA CONSULTANCY SVCS LTD
 7. LARSEN &amp; TOUBRO LTD
 8. HINDUSTAN UNILEVER LTD
 9. MAHINDRA &amp; MAHINDRA LTD
 10. HOUSING DEVELOPMENT FINANCE
 </t>
  </si>
  <si>
    <t xml:space="preserve"> 1. OIL &amp; NATURAL GAS CORP LTD
 2. HCL TECHNOLOGIES LTD
 3. POWER GRID CORP OF INDIA LTD
 4. TATA STEEL LTD
 5. NTPC LTD
 6. VEDANTA LTD
 7. UNITED SPIRITS LTD
 8. AXIS BANK LTD
 9. TITAN CO LTD
 10. BAJAJ FINANCE LTD
 </t>
  </si>
  <si>
    <t xml:space="preserve"> 1. OIL &amp; NATURAL GAS CORP LTD
 2. HCL TECHNOLOGIES LTD
 3. POWER GRID CORP OF INDIA LTD
 4. TATA STEEL LTD
 5. POWER FINANCE CORPORATION
 6. SHRIRAM FINANCE LTD
 7. AXIS BANK LTD
 8. NTPC LTD
 9. UNITED SPIRITS LTD
 10. BAJAJ FINANCE LTD
 </t>
  </si>
  <si>
    <t xml:space="preserve"> 1. ITC LTD
 2. OIL &amp; NATURAL GAS CORP LTD
 3. HCL TECHNOLOGIES LTD
 4. COAL INDIA LTD
 5. POWER GRID CORP OF INDIA LTD
 6. TATA STEEL LTD
 7. NTPC LTD
 8. AXIS BANK LTD
 9. BHARTI AIRTEL LTD
 10. ICICI BANK LTD
 </t>
  </si>
  <si>
    <t xml:space="preserve"> 1. HCL TECHNOLOGIES LTD
 2. OIL &amp; NATURAL GAS CORP LTD
 3. COAL INDIA LTD
 4. TATA STEEL LTD
 5. UNITED SPIRITS LTD
 6. POWER GRID CORP OF INDIA LTD
 7. VEDANTA LTD
 8. NTPC LTD
 9. AXIS BANK LTD
 10. TATA CONSULTANCY SVCS LTD
 </t>
  </si>
  <si>
    <t xml:space="preserve"> 1. OIL &amp; NATURAL GAS CORP LTD
 2. POWER GRID CORP OF INDIA LTD
 3. TATA STEEL LTD
 4. NTPC LTD
 5. VEDANTA LTD
 6. GODREJ CONSUMER PRODUCTS LTD
 7. INFOSYS LTD
 8. WIPRO LTD
 9. HAVELLS INDIA LTD
 10. BAJAJ FINANCE LTD
 </t>
  </si>
  <si>
    <t xml:space="preserve"> 1. OIL &amp; NATURAL GAS CORP LTD
 2. POWER GRID CORP OF INDIA LTD
 3. TATA STEEL LTD
 4. POWER FINANCE CORPORATION
 5. SHRIRAM FINANCE LTD
 6. NTPC LTD
 7. GODREJ CONSUMER PRODUCTS LTD
 8. VEDANTA LTD
 9. WIPRO LTD
 10. HAVELLS INDIA LTD
 </t>
  </si>
  <si>
    <t xml:space="preserve"> 1. OIL &amp; NATURAL GAS CORP LTD
 2. POWER GRID CORP OF INDIA LTD
 3. TATA STEEL LTD
 4. NTPC LTD
 5. INFOSYS LTD
 6. GODREJ CONSUMER PRODUCTS LTD
 7. HAVELLS INDIA LTD
 8. WIPRO LTD
 9. JSW STEEL LTD
 10. HOUSING DEVELOPMENT FINANCE
 </t>
  </si>
  <si>
    <t xml:space="preserve"> 1. HDFC BANK LIMITED
 2. ICICI BANK LTD
 3. BAJAJ FINANCE LTD
 4. AXIS BANK LTD
 5. KOTAK MAHINDRA BANK LTD
 6. EICHER MOTORS LTD
 7. INFOSYS LTD
 8. TATA CONSULTANCY SVCS LTD
 9. UNITED SPIRITS LTD
 10. NESTLE INDIA LTD
 </t>
  </si>
  <si>
    <t xml:space="preserve"> 1. HDFC BANK LIMITED
 2. ICICI BANK LTD
 3. BAJAJ FINANCE LTD
 4. AXIS BANK LTD
 5. FEDERAL BANK LTD
 6. KOTAK MAHINDRA BANK LTD
 7. INFOSYS LTD
 8. HONEYWELL AUTOMATION INDIA
 9. TATA CONSULTANCY SVCS LTD
 10. EICHER MOTORS LTD
 </t>
  </si>
  <si>
    <t xml:space="preserve"> 1. HDFC BANK LIMITED
 2. ICICI BANK LTD
 3. NESTLE INDIA LTD
 4. LARSEN &amp; TOUBRO LTD
 5. AXIS BANK LTD
 6. BAJAJ AUTO LTD
 7. BHARTI AIRTEL LTD
 8. ULTRATECH CEMENT LTD
 9. TATA CONSULTANCY SVCS LTD
 10. TITAN CO LTD
 </t>
  </si>
  <si>
    <t xml:space="preserve"> 1. ICICI BANK LTD
 2. BANK OF BARODA
 3. CRISIL LTD
 4. LARSEN &amp; TOUBRO LTD
 5. AXIS BANK LTD
 6. ITC LTD
 7. RELIANCE INDUSTRIES LTD
 8. BHARTI AIRTEL LTD
 9. UNITED SPIRITS LTD
 10. HDFC BANK LIMITED
 </t>
  </si>
  <si>
    <t xml:space="preserve"> 1. NESTLE INDIA LTD
 2. BAJAJ AUTO LTD
 3. BAJAJ FINANCE LTD
 4. WIPRO LTD
 5. HINDUSTAN UNILEVER LTD
 6. GODREJ CONSUMER PRODUCTS LTD
 7. ITC LTD
 8. DABUR INDIA LTD
 9. MUTHOOT FINANCE LTD
 10. TITAN CO LTD
 </t>
  </si>
  <si>
    <t xml:space="preserve"> 1. NESTLE INDIA LTD
 2. ITC LTD
 3. HINDUSTAN UNILEVER LTD
 4. BAJAJ FINANCE LTD
 5. BAJAJ AUTO LTD
 6. WIPRO LTD
 7. GODREJ CONSUMER PRODUCTS LTD
 8. DABUR INDIA LTD
 9. TATA CONSULTANCY SVCS LTD
 10. MUTHOOT FINANCE LTD
 </t>
  </si>
  <si>
    <t xml:space="preserve"> 1. NESTLE INDIA LTD
 2. GODREJ CONSUMER PRODUCTS LTD
 3. BAJAJ AUTO LTD
 4. DABUR INDIA LTD
 5. WIPRO LTD
 6. BAJAJ FINANCE LTD
 7. HINDUSTAN UNILEVER LTD
 8. TITAN CO LTD
 9. MUTHOOT FINANCE LTD
 10. ITC LTD
 </t>
  </si>
  <si>
    <t xml:space="preserve"> 1. MARUTI SUZUKI INDIA LTD
 2. ICICI BANK LTD
 3. COAL INDIA LTD
 4. UNITED SPIRITS LTD
 5. AXIS BANK LTD
 6. HINDUSTAN UNILEVER LTD
 7. EICHER MOTORS LTD
 8. AVENUE SUPERMARTS LTD
 9. BAJAJ AUTO LTD
 10. HDFC BANK LIMITED
 </t>
  </si>
  <si>
    <t xml:space="preserve"> 1. ICICI BANK LTD
 2. MARUTI SUZUKI INDIA LTD
 3. UNITED SPIRITS LTD
 4. COAL INDIA LTD
 5. BATA INDIA LTD
 6. AXIS BANK LTD
 7. FEDERAL BANK LTD
 8. HONEYWELL AUTOMATION INDIA
 9. EICHER MOTORS LTD
 10. TUBE INVESTMENTS OF INDIA LT
 </t>
  </si>
  <si>
    <t xml:space="preserve"> 1. MARUTI SUZUKI INDIA LTD
 2. ICICI BANK LTD
 3. LARSEN &amp; TOUBRO LTD
 4. BAJAJ AUTO LTD
 5. HINDUSTAN UNILEVER LTD
 6. AXIS BANK LTD
 7. TITAN CO LTD
 8. ULTRATECH CEMENT LTD
 9. NESTLE INDIA LTD
 10. HDFC BANK LIMITED
 </t>
  </si>
  <si>
    <t xml:space="preserve"> 1. ICICI BANK LTD
 2. UNITED SPIRITS LTD
 3. LARSEN &amp; TOUBRO LTD
 4. MARUTI SUZUKI INDIA LTD
 5. BANK OF BARODA
 6. ITC LTD
 7. AXIS BANK LTD
 8. HINDUSTAN UNILEVER LTD
 9. ADANI ENTERPRISES LTD
 10. RELIANCE INDUSTRIES LTD
 </t>
  </si>
  <si>
    <t xml:space="preserve"> 1. HCL TECHNOLOGIES LTD
 2. HERO MOTOCORP LTD
 3. COAL INDIA LTD
 4. BOSCH LTD
 5. COLGATE PALMOLIVE (INDIA)
 6. GODREJ CONSUMER PRODUCTS LTD
 7. MARUTI SUZUKI INDIA LTD
 8. BAJAJ AUTO LTD
 9. AVENUE SUPERMARTS LTD
 10. TITAN CO LTD
 </t>
  </si>
  <si>
    <t xml:space="preserve"> 1. HCL TECHNOLOGIES LTD
 2. HERO MOTOCORP LTD
 3. COAL INDIA LTD
 4. BOSCH LTD
 5. COLGATE PALMOLIVE (INDIA)
 6. MARUTI SUZUKI INDIA LTD
 7. GODREJ CONSUMER PRODUCTS LTD
 8. BAJAJ AUTO LTD
 9. ITC LTD
 10. HINDUSTAN AERONAUTICS LTD
 </t>
  </si>
  <si>
    <t xml:space="preserve"> 1. HCL TECHNOLOGIES LTD
 2. HERO MOTOCORP LTD
 3. COAL INDIA LTD
 4. BOSCH LTD
 5. GODREJ CONSUMER PRODUCTS LTD
 6. COLGATE PALMOLIVE (INDIA)
 7. BAJAJ AUTO LTD
 8. MARUTI SUZUKI INDIA LTD
 9. TITAN CO LTD
 10. HINDUSTAN AERONAUTICS LTD
 </t>
  </si>
  <si>
    <t xml:space="preserve"> 1. HOUSING DEVELOPMENT FINANCE
 2. MARUTI SUZUKI INDIA LTD
 3. EICHER MOTORS LTD
 4. BHARTI AIRTEL LTD
 5. PAGE INDUSTRIES LTD
 6. BHARAT ELECTRONICS LTD
 7. UNITED SPIRITS LTD
 8. STATE BANK OF INDIA
 9. COAL INDIA LTD
 10. INFOSYS LTD
 </t>
  </si>
  <si>
    <t xml:space="preserve"> 1. HOUSING DEVELOPMENT FINANCE
 2. MARUTI SUZUKI INDIA LTD
 3. EICHER MOTORS LTD
 4. SHRIRAM FINANCE LTD
 5. PAGE INDUSTRIES LTD
 6. BHARTI AIRTEL LTD
 7. INFOSYS LTD
 8. BHARAT ELECTRONICS LTD
 9. INDRAPRASTHA GAS LTD
 10. UNITED SPIRITS LTD
 </t>
  </si>
  <si>
    <t xml:space="preserve"> 1. HOUSING DEVELOPMENT FINANCE
 2. MARUTI SUZUKI INDIA LTD
 3. NESTLE INDIA LTD
 4. BAJAJ AUTO LTD
 5. BAJAJ FINANCE LTD
 6. STATE BANK OF INDIA
 7. TATA CONSULTANCY SVCS LTD
 8. NTPC LTD
 9. POWER GRID CORP OF INDIA LTD
 10. TATA MOTORS LTD
 </t>
  </si>
  <si>
    <t xml:space="preserve"> 1. HOUSING DEVELOPMENT FINANCE
 2. BHARAT ELECTRONICS LTD
 3. CRISIL LTD
 4. ITC LTD
 5. MARUTI SUZUKI INDIA LTD
 6. UNITED SPIRITS LTD
 7. BAJAJ FINANCE LTD
 8. EICHER MOTORS LTD
 9. STATE BANK OF INDIA
 10. LTIMINDTREE LTD
 </t>
  </si>
  <si>
    <t xml:space="preserve"> 1. HOUSING DEVELOPMENT FINANCE
 2. BHARTI AIRTEL LTD
 3. NESTLE INDIA LTD
 4. HCL TECHNOLOGIES LTD
 5. ICICI BANK LTD
 6. BAJAJ AUTO LTD
 7. AXIS BANK LTD
 8. COAL INDIA LTD
 9. MARUTI SUZUKI INDIA LTD
 10. ASIAN PAINTS LTD
 </t>
  </si>
  <si>
    <t xml:space="preserve"> 1. HOUSING DEVELOPMENT FINANCE
 2. NESTLE INDIA LTD
 3. ITC LTD
 4. HCL TECHNOLOGIES LTD
 5. MARUTI SUZUKI INDIA LTD
 6. ASIAN PAINTS LTD
 7. BAJAJ AUTO LTD
 8. HINDUSTAN UNILEVER LTD
 9. COAL INDIA LTD
 10. SHRIRAM FINANCE LTD
 </t>
  </si>
  <si>
    <t xml:space="preserve"> 1. HOUSING DEVELOPMENT FINANCE
 2. BHARTI AIRTEL LTD
 3. ICICI BANK LTD
 4. NESTLE INDIA LTD
 5. AXIS BANK LTD
 6. STATE BANK OF INDIA
 7. BAJAJ AUTO LTD
 8. HCL TECHNOLOGIES LTD
 9. COAL INDIA LTD
 10. COLGATE PALMOLIVE (INDIA)
 </t>
  </si>
  <si>
    <t xml:space="preserve"> 1. INFOSYS LTD
 2. BAJAJ FINANCE LTD
 3. LTIMINDTREE LTD
 4. BATA INDIA LTD
 5. UNITED SPIRITS LTD
 6. PAGE INDUSTRIES LTD
 7. TATA CONSULTANCY SVCS LTD
 8. LARSEN &amp; TOUBRO LTD
 9. HINDUSTAN UNILEVER LTD
 10. MAHINDRA &amp; MAHINDRA LTD
 </t>
  </si>
  <si>
    <t xml:space="preserve"> 1. ITC LTD
 2. INFOSYS LTD
 3. TATA CONSULTANCY SVCS LTD
 4. HINDUSTAN UNILEVER LTD
 5. MAHINDRA &amp; MAHINDRA LTD
 6. HOUSING DEVELOPMENT FINANCE
 7. BHARTI AIRTEL LTD
 8. NTPC LTD
 9. RELIANCE INDUSTRIES LTD
 10. BRITANNIA INDUSTRIES LTD
 </t>
  </si>
  <si>
    <t xml:space="preserve"> 1. UNITED SPIRITS LTD
 2. LTIMINDTREE LTD
 3. RELIANCE INDUSTRIES LTD
 4. CRISIL LTD
 5. MAHINDRA &amp; MAHINDRA LTD
 6. BLUE DART EXPRESS LTD
 7. HINDUSTAN UNILEVER LTD
 8. BHARTI AIRTEL LTD
 9. HOUSING DEVELOPMENT FINANCE
 10. VARUN BEVERAGES LTD
 </t>
  </si>
  <si>
    <t xml:space="preserve"> 1. WIPRO LTD
 2. DIVI'S LABORATORIES LTD
 3. TECH MAHINDRA LTD
 4. LTIMINDTREE LTD
 5. ICICI BANK LTD
 6. BAJAJ FINANCE LTD
 7. ASIAN PAINTS LTD
 8. MUTHOOT FINANCE LTD
 9. LARSEN &amp; TOUBRO LTD
 10. HDFC ASSET MANAGEMENT CO LTD
 </t>
  </si>
  <si>
    <t xml:space="preserve"> 1. WIPRO LTD
 2. DIVI'S LABORATORIES LTD
 3. TECH MAHINDRA LTD
 4. LTIMINDTREE LTD
 5. BAJAJ FINANCE LTD
 6. ASIAN PAINTS LTD
 7. TATA CONSULTANCY SVCS LTD
 8. ICICI BANK LTD
 9. MUTHOOT FINANCE LTD
 10. HDFC ASSET MANAGEMENT CO LTD
 </t>
  </si>
  <si>
    <t xml:space="preserve"> 1. WIPRO LTD
 2. DIVI'S LABORATORIES LTD
 3. LTIMINDTREE LTD
 4. TECH MAHINDRA LTD
 5. ICICI BANK LTD
 6. LARSEN &amp; TOUBRO LTD
 7. BAJAJ FINANCE LTD
 8. ASIAN PAINTS LTD
 9. MUTHOOT FINANCE LTD
 10. MAHINDRA &amp; MAHINDRA LTD
 </t>
  </si>
  <si>
    <t xml:space="preserve"> 1. HINDUSTAN UNILEVER LTD
 2. HDFC BANK LIMITED
 3. BRITANNIA INDUSTRIES LTD
 4. ICICI BANK LTD
 5. AXIS BANK LTD
 6. ASIAN PAINTS LTD
 7. HCL TECHNOLOGIES LTD
 8. COLGATE PALMOLIVE (INDIA)
 9. TATA ELXSI LTD
 10. KOTAK MAHINDRA BANK LTD
 </t>
  </si>
  <si>
    <t xml:space="preserve"> 1. HINDUSTAN UNILEVER LTD
 2. HDFC BANK LIMITED
 3. ICICI BANK LTD
 4. BRITANNIA INDUSTRIES LTD
 5. AXIS BANK LTD
 6. TATA ELXSI LTD
 7. FEDERAL BANK LTD
 8. ASIAN PAINTS LTD
 9. HCL TECHNOLOGIES LTD
 10. CG POWER AND INDUSTRIAL SOLU
 </t>
  </si>
  <si>
    <t xml:space="preserve"> 1. TATA CONSULTANCY SVCS LTD
 2. BANK OF BARODA
 3. HINDUSTAN UNILEVER LTD
 4. ICICI BANK LTD
 5. NESTLE INDIA LTD
 6. BRITANNIA INDUSTRIES LTD
 7. AXIS BANK LTD
 8. BAJAJ FINANCE LTD
 9. HCL TECHNOLOGIES LTD
 10. ASIAN PAINTS LTD
 </t>
  </si>
  <si>
    <t xml:space="preserve"> 1. INFOSYS LTD
 2. TITAN CO LTD
 3. PAGE INDUSTRIES LTD
 4. TATA ELXSI LTD
 5. POWER GRID CORP OF INDIA LTD
 6. BAJAJ FINSERV LTD
 7. INDIAN RAILWAY CATERING &amp; TO
 8. DR. REDDY'S LABORATORIES
 9. BAJAJ HOLDINGS AND INVESTMEN
 10. CHOLAMANDALAM INVESTMENT AND
 </t>
  </si>
  <si>
    <t xml:space="preserve"> 1. TATA ELXSI LTD
 2. CG POWER AND INDUSTRIAL SOLU
 3. TITAN CO LTD
 4. SHRIRAM FINANCE LTD
 5. PAGE INDUSTRIES LTD
 6. TATA COMMUNICATIONS LTD
 7. MPHASIS LTD
 8. POWER FINANCE CORPORATION
 9. POWER GRID CORP OF INDIA LTD
 10. DEEPAK NITRITE LTD
 </t>
  </si>
  <si>
    <t xml:space="preserve"> 1. INFOSYS LTD
 2. TITAN CO LTD
 3. POWER GRID CORP OF INDIA LTD
 4. BAJAJ FINSERV LTD
 5. DR. REDDY'S LABORATORIES
 6. MAHINDRA &amp; MAHINDRA LTD
 7. BHARTI AIRTEL LTD
 8. ADANI PORTS AND SPECIAL ECON
 9. UPL LTD
 10. CIPLA LTD
 </t>
  </si>
  <si>
    <t xml:space="preserve"> 1. RELIANCE INDUSTRIES LTD
 2. HOUSING DEVELOPMENT FINANCE
 3. STATE BANK OF INDIA
 4. LARSEN &amp; TOUBRO LTD
 5. BHARTI AIRTEL LTD
 6. HINDUSTAN UNILEVER LTD
 7. MAHINDRA &amp; MAHINDRA LTD
 8. ASIAN PAINTS LTD
 9. TATA MOTORS LTD
 10. TATA STEEL LTD
 </t>
  </si>
  <si>
    <t xml:space="preserve"> 1. HOUSING DEVELOPMENT FINANCE
 2. ITC LTD
 3. STATE BANK OF INDIA
 4. KOTAK MAHINDRA BANK LTD
 5. HINDUSTAN UNILEVER LTD
 6. BAJAJ FINANCE LTD
 7. MAHINDRA &amp; MAHINDRA LTD
 8. ASIAN PAINTS LTD
 9. TATA MOTORS LTD
 10. TATA STEEL LTD
 </t>
  </si>
  <si>
    <t xml:space="preserve"> 1. HOUSING DEVELOPMENT FINANCE
 2. TATA CONSULTANCY SVCS LTD
 3. STATE BANK OF INDIA
 4. KOTAK MAHINDRA BANK LTD
 5. HINDUSTAN UNILEVER LTD
 6. BAJAJ FINANCE LTD
 7. MAHINDRA &amp; MAHINDRA LTD
 8. TATA STEEL LTD
 9. SUN PHARMACEUTICAL INDUS
 10. ASIAN PAINTS LTD
 </t>
  </si>
  <si>
    <t xml:space="preserve"> 1. RELIANCE INDUSTRIES LTD
 2. ICICI BANK LTD
 3. HOUSING DEVELOPMENT FINANCE
 4. HDFC BANK LIMITED
 5. STATE BANK OF INDIA
 6. LARSEN &amp; TOUBRO LTD
 7. KOTAK MAHINDRA BANK LTD
 8. AXIS BANK LTD
 9. BHARTI AIRTEL LTD
 10. MAHINDRA &amp; MAHINDRA LTD
 </t>
  </si>
  <si>
    <t xml:space="preserve"> 1. RELIANCE INDUSTRIES LTD
 2. ICICI BANK LTD
 3. HOUSING DEVELOPMENT FINANCE
 4. STATE BANK OF INDIA
 5. LARSEN &amp; TOUBRO LTD
 6. KOTAK MAHINDRA BANK LTD
 7. AXIS BANK LTD
 8. BHARTI AIRTEL LTD
 9. MAHINDRA &amp; MAHINDRA LTD
 10. HDFC BANK LIMITED
 </t>
  </si>
  <si>
    <t xml:space="preserve"> 1. RELIANCE INDUSTRIES LTD
 2. ICICI BANK LTD
 3. HOUSING DEVELOPMENT FINANCE
 4. HDFC BANK LIMITED
 5. STATE BANK OF INDIA
 6. KOTAK MAHINDRA BANK LTD
 7. LARSEN &amp; TOUBRO LTD
 8. AXIS BANK LTD
 9. BHARTI AIRTEL LTD
 10. INFOSYS LTD
 </t>
  </si>
  <si>
    <t xml:space="preserve"> 1. HDFC BANK LIMITED
 2. TATA CONSULTANCY SVCS LTD
 3. TITAN CO LTD
 4. NESTLE INDIA LTD
 5. INFOSYS LTD
 6. MARUTI SUZUKI INDIA LTD
 7. BAJAJ FINANCE LTD
 8. COAL INDIA LTD
 9. ICICI BANK LTD
 10. KOTAK MAHINDRA BANK LTD
 </t>
  </si>
  <si>
    <t xml:space="preserve"> 1. HDFC BANK LIMITED
 2. TATA CONSULTANCY SVCS LTD
 3. TITAN CO LTD
 4. INFOSYS LTD
 5. ZEE ENTERTAINMENT ENTERPRISE
 6. NESTLE INDIA LTD
 7. CRISIL LTD
 8. HONEYWELL AUTOMATION INDIA
 9. ICICI BANK LTD
 10. MARUTI SUZUKI INDIA LTD
 </t>
  </si>
  <si>
    <t xml:space="preserve"> 1. NESTLE INDIA LTD
 2. HDFC BANK LIMITED
 3. TATA CONSULTANCY SVCS LTD
 4. BHARTI AIRTEL LTD
 5. BAJAJ AUTO LTD
 6. LARSEN &amp; TOUBRO LTD
 7. MARUTI SUZUKI INDIA LTD
 8. ULTRATECH CEMENT LTD
 9. ICICI BANK LTD
 10. TATA STEEL LTD
 </t>
  </si>
  <si>
    <t xml:space="preserve"> 1. CRISIL LTD
 2. ITC LTD
 3. LARSEN &amp; TOUBRO LTD
 4. BHARTI AIRTEL LTD
 5. ICICI BANK LTD
 6. RELIANCE INDUSTRIES LTD
 7. BLUE DART EXPRESS LTD
 8. ULTRATECH CEMENT LTD
 9. MARUTI SUZUKI INDIA LTD
 10. COROMANDEL INTERNATIONAL LTD
 </t>
  </si>
  <si>
    <t xml:space="preserve"> 1. NESTLE INDIA LTD
 2. HCL TECHNOLOGIES LTD
 3. ASIAN PAINTS LTD
 4. HINDUSTAN UNILEVER LTD
 5. PIDILITE INDUSTRIES LTD
 6. COLGATE PALMOLIVE (INDIA)
 7. BAJAJ AUTO LTD
 8. WIPRO LTD
 9. MARICO LTD
 10. COAL INDIA LTD
 </t>
  </si>
  <si>
    <t xml:space="preserve"> 1. NESTLE INDIA LTD
 2. HINDUSTAN UNILEVER LTD
 3. HCL TECHNOLOGIES LTD
 4. ASIAN PAINTS LTD
 5. TATA CONSULTANCY SVCS LTD
 6. ITC LTD
 7. PIDILITE INDUSTRIES LTD
 8. BAJAJ AUTO LTD
 9. COLGATE PALMOLIVE (INDIA)
 10. WIPRO LTD
 </t>
  </si>
  <si>
    <t xml:space="preserve"> 1. NESTLE INDIA LTD
 2. HCL TECHNOLOGIES LTD
 3. PIDILITE INDUSTRIES LTD
 4. ASIAN PAINTS LTD
 5. COLGATE PALMOLIVE (INDIA)
 6. HINDUSTAN UNILEVER LTD
 7. BAJAJ AUTO LTD
 8. MARICO LTD
 9. DABUR INDIA LTD
 10. GODREJ CONSUMER PRODUCTS LTD
 </t>
  </si>
  <si>
    <t xml:space="preserve"> 1. TITAN CO LTD
 2. PAGE INDUSTRIES LTD
 3. BAJAJ FINANCE LTD
 4. EICHER MOTORS LTD
 5. OIL &amp; NATURAL GAS CORP LTD
 6. MARUTI SUZUKI INDIA LTD
 7. HDFC BANK LIMITED
 8. UNITED SPIRITS LTD
 9. NESTLE INDIA LTD
 10. LTIMINDTREE LTD
 </t>
  </si>
  <si>
    <t xml:space="preserve"> 1. TITAN CO LTD
 2. PAGE INDUSTRIES LTD
 3. BAJAJ FINANCE LTD
 4. EICHER MOTORS LTD
 5. HDFC BANK LIMITED
 6. LTIMINDTREE LTD
 7. NESTLE INDIA LTD
 8. MARUTI SUZUKI INDIA LTD
 9. UNITED SPIRITS LTD
 10. HONEYWELL AUTOMATION INDIA
 </t>
  </si>
  <si>
    <t xml:space="preserve"> 1. NESTLE INDIA LTD
 2. MARUTI SUZUKI INDIA LTD
 3. OIL &amp; NATURAL GAS CORP LTD
 4. HDFC BANK LIMITED
 5. TATA STEEL LTD
 6. STATE BANK OF INDIA
 7. ULTRATECH CEMENT LTD
 8. COAL INDIA LTD
 9. TATA CONSULTANCY SVCS LTD
 10. BAJAJ AUTO LTD
 </t>
  </si>
  <si>
    <t xml:space="preserve"> 1. CRISIL LTD
 2. UNITED SPIRITS LTD
 3. ITC LTD
 4. MARUTI SUZUKI INDIA LTD
 5. EICHER MOTORS LTD
 6. OIL &amp; NATURAL GAS CORP LTD
 7. BHARAT ELECTRONICS LTD
 8. TATA STEEL LTD
 9. LTIMINDTREE LTD
 10. STATE BANK OF INDIA
 </t>
  </si>
  <si>
    <t xml:space="preserve"> 1. HCL TECHNOLOGIES LTD
 2. NESTLE INDIA LTD
 3. ASIAN PAINTS LTD
 4. OIL &amp; NATURAL GAS CORP LTD
 5. PIDILITE INDUSTRIES LTD
 6. HINDUSTAN UNILEVER LTD
 7. BRITANNIA INDUSTRIES LTD
 8. DIVI'S LABORATORIES LTD
 9. COLGATE PALMOLIVE (INDIA)
 10. MARICO LTD
 </t>
  </si>
  <si>
    <t xml:space="preserve"> 1. HCL TECHNOLOGIES LTD
 2. NESTLE INDIA LTD
 3. ASIAN PAINTS LTD
 4. HINDUSTAN UNILEVER LTD
 5. PIDILITE INDUSTRIES LTD
 6. BRITANNIA INDUSTRIES LTD
 7. DIVI'S LABORATORIES LTD
 8. COLGATE PALMOLIVE (INDIA)
 9. GODREJ CONSUMER PRODUCTS LTD
 10. MARICO LTD
 </t>
  </si>
  <si>
    <t xml:space="preserve"> 1. NESTLE INDIA LTD
 2. HCL TECHNOLOGIES LTD
 3. ASIAN PAINTS LTD
 4. OIL &amp; NATURAL GAS CORP LTD
 5. PIDILITE INDUSTRIES LTD
 6. COLGATE PALMOLIVE (INDIA)
 7. GODREJ CONSUMER PRODUCTS LTD
 8. BRITANNIA INDUSTRIES LTD
 9. HAVELLS INDIA LTD
 10. MARICO LTD
 </t>
  </si>
  <si>
    <t xml:space="preserve"> 1. MARUTI SUZUKI INDIA LTD
 2. TITAN CO LTD
 3. PAGE INDUSTRIES LTD
 4. HDFC BANK LIMITED
 5. LTIMINDTREE LTD
 6. KOTAK MAHINDRA BANK LTD
 7. ICICI BANK LTD
 8. RELIANCE INDUSTRIES LTD
 9. EICHER MOTORS LTD
 10. BAJAJ FINANCE LTD
 </t>
  </si>
  <si>
    <t xml:space="preserve"> 1. MARUTI SUZUKI INDIA LTD
 2. TITAN CO LTD
 3. COROMANDEL INTERNATIONAL LTD
 4. HDFC BANK LIMITED
 5. PAGE INDUSTRIES LTD
 6. ICICI BANK LTD
 7. LTIMINDTREE LTD
 8. BATA INDIA LTD
 9. KOTAK MAHINDRA BANK LTD
 10. BALKRISHNA INDUSTRIES LTD
 </t>
  </si>
  <si>
    <t xml:space="preserve"> 1. MARUTI SUZUKI INDIA LTD
 2. HDFC BANK LIMITED
 3. ICICI BANK LTD
 4. BHARTI AIRTEL LTD
 5. ULTRATECH CEMENT LTD
 6. LARSEN &amp; TOUBRO LTD
 7. BAJAJ AUTO LTD
 8. ADANI PORTS AND SPECIAL ECON
 9. ADANI ENTERPRISES LTD
 10. ITC LTD
 </t>
  </si>
  <si>
    <t xml:space="preserve"> 1. MARUTI SUZUKI INDIA LTD
 2. COROMANDEL INTERNATIONAL LTD
 3. ICICI BANK LTD
 4. BHARTI AIRTEL LTD
 5. LTIMINDTREE LTD
 6. ADANI TOTAL GAS LTD
 7. ADANI TRANSMISSION  LTD
 8. ADANI ENTERPRISES LTD
 9. CRISIL LTD
 10. ADANI GREEN ENERGY LTD
 </t>
  </si>
  <si>
    <t xml:space="preserve"> 1. MARUTI SUZUKI INDIA LTD
 2. HAVELLS INDIA LTD
 3. HCL TECHNOLOGIES LTD
 4. MARICO LTD
 5. ASIAN PAINTS LTD
 6. LTIMINDTREE LTD
 7. PIDILITE INDUSTRIES LTD
 8. RELIANCE INDUSTRIES LTD
 9. TECH MAHINDRA LTD
 10. HERO MOTOCORP LTD
 </t>
  </si>
  <si>
    <t xml:space="preserve"> 1. MARUTI SUZUKI INDIA LTD
 2. HCL TECHNOLOGIES LTD
 3. HAVELLS INDIA LTD
 4. MARICO LTD
 5. ASIAN PAINTS LTD
 6. LTIMINDTREE LTD
 7. PIDILITE INDUSTRIES LTD
 8. TECH MAHINDRA LTD
 9. HERO MOTOCORP LTD
 10. BERGER PAINTS INDIA LTD
 </t>
  </si>
  <si>
    <t xml:space="preserve"> 1. HAVELLS INDIA LTD
 2. MARUTI SUZUKI INDIA LTD
 3. MARICO LTD
 4. HCL TECHNOLOGIES LTD
 5. PIDILITE INDUSTRIES LTD
 6. LTIMINDTREE LTD
 7. RELIANCE INDUSTRIES LTD
 8. ASIAN PAINTS LTD
 9. TECH MAHINDRA LTD
 10. HERO MOTOCORP LTD
 </t>
  </si>
  <si>
    <t>Stock</t>
  </si>
  <si>
    <t>GICS Sector</t>
  </si>
  <si>
    <t>Growth over 5 years in total assets (23%), sales (25%), erns (18%), and forecast growth in sales (20%) and erns (14%)</t>
  </si>
  <si>
    <t>3 ratios, each with [LT_debt+MAX(0,ST_debt-cash)] in numerator, and denominator being: [numerator + book value] for Book Leverage (34%); [numerator + mkt cap] for Mkt Leverage (33%); and Total Assets for Debt-to-Total-Assets (33%)</t>
  </si>
  <si>
    <t>-3 low dividend yield; +3 high dividend yield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</si>
</sst>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Blue]\+#,##0.00000;[Red]\-#,##0.00000"/>
    <numFmt numFmtId="165" formatCode="[Blue]\+#,##0.00;[Red]\-#,##0.00"/>
    <numFmt numFmtId="166" formatCode="#,##0.00;[Red]\-0.00;\-"/>
    <numFmt numFmtId="167" formatCode="[Blue]\+#,##0.0000;[Red]\-#,##0.0000;\-"/>
    <numFmt numFmtId="168" formatCode="[Blue]\+#,##0.000;[Red]\-#,##0.000"/>
    <numFmt numFmtId="169" formatCode="#,##0.0"/>
    <numFmt numFmtId="170" formatCode="[Blue]\+#,##0.0000;[Red]\-#,##0.0000"/>
    <numFmt numFmtId="171" formatCode="[Blue]\+#,##0.0;[Red]\-#,##0.0"/>
    <numFmt numFmtId="172" formatCode="#,##0.0;[Red]\-#,##0.0;\-"/>
    <numFmt numFmtId="173" formatCode="[Blue]\+#,##0.0;[Red]\-#,##0.0;\-"/>
    <numFmt numFmtId="174" formatCode="[Blue]\+#,##0.00;[Red]\-#,##0.00;\-"/>
  </numFmts>
  <fonts count="40" x14ac:knownFonts="1">
    <font>
      <sz val="11"/>
      <color theme="1"/>
      <name val="Calibri"/>
      <family val="2"/>
      <scheme val="minor"/>
    </font>
    <font>
      <sz val="10"/>
      <color theme="1"/>
      <name val="Trebuchet MS"/>
      <family val="2"/>
    </font>
    <font>
      <b/>
      <sz val="11"/>
      <color indexed="9"/>
      <name val="Calibri"/>
      <family val="2"/>
    </font>
    <font>
      <sz val="10"/>
      <color theme="1"/>
      <name val="Segoe UI"/>
      <family val="2"/>
    </font>
    <font>
      <sz val="10"/>
      <color theme="0"/>
      <name val="Segoe UI"/>
      <family val="2"/>
    </font>
    <font>
      <sz val="11"/>
      <color theme="1"/>
      <name val="Trebuchet MS"/>
      <family val="2"/>
    </font>
    <font>
      <sz val="10"/>
      <color theme="1"/>
      <name val="Trebuchet MS"/>
      <family val="2"/>
    </font>
    <font>
      <b/>
      <sz val="10"/>
      <color theme="1"/>
      <name val="Trebuchet MS"/>
      <family val="2"/>
    </font>
    <font>
      <sz val="10"/>
      <color theme="7" tint="-0.499984740745262"/>
      <name val="Trebuchet MS"/>
      <family val="2"/>
    </font>
    <font>
      <sz val="10"/>
      <color rgb="FF0070C0"/>
      <name val="Trebuchet MS"/>
      <family val="2"/>
    </font>
    <font>
      <b/>
      <sz val="10"/>
      <color theme="7" tint="-0.499984740745262"/>
      <name val="Trebuchet MS"/>
      <family val="2"/>
    </font>
    <font>
      <b/>
      <u/>
      <sz val="10"/>
      <color theme="1"/>
      <name val="Trebuchet MS"/>
      <family val="2"/>
    </font>
    <font>
      <b/>
      <i/>
      <sz val="10"/>
      <color rgb="FF7030A0"/>
      <name val="Trebuchet MS"/>
      <family val="2"/>
    </font>
    <font>
      <b/>
      <sz val="10"/>
      <color indexed="9"/>
      <name val="Trebuchet MS"/>
      <family val="2"/>
    </font>
    <font>
      <b/>
      <sz val="10"/>
      <color theme="0"/>
      <name val="Trebuchet MS"/>
      <family val="2"/>
    </font>
    <font>
      <sz val="10"/>
      <color indexed="9"/>
      <name val="Trebuchet MS"/>
      <family val="2"/>
    </font>
    <font>
      <sz val="10"/>
      <color theme="0" tint="-0.34998626667073579"/>
      <name val="Trebuchet MS"/>
      <family val="2"/>
    </font>
    <font>
      <b/>
      <sz val="10"/>
      <color theme="0" tint="-0.34998626667073579"/>
      <name val="Trebuchet MS"/>
      <family val="2"/>
    </font>
    <font>
      <b/>
      <i/>
      <u/>
      <sz val="10"/>
      <color rgb="FF7030A0"/>
      <name val="Trebuchet MS"/>
      <family val="2"/>
    </font>
    <font>
      <b/>
      <sz val="10"/>
      <color theme="1"/>
      <name val="Symbol"/>
      <family val="1"/>
      <charset val="2"/>
    </font>
    <font>
      <b/>
      <sz val="10"/>
      <color rgb="FFFF0000"/>
      <name val="Trebuchet MS"/>
      <family val="2"/>
    </font>
    <font>
      <sz val="10"/>
      <color rgb="FFFF0000"/>
      <name val="Trebuchet MS"/>
      <family val="2"/>
    </font>
    <font>
      <b/>
      <sz val="10"/>
      <color rgb="FF0070C0"/>
      <name val="Trebuchet MS"/>
      <family val="2"/>
    </font>
    <font>
      <b/>
      <sz val="10"/>
      <color rgb="FF00B050"/>
      <name val="Trebuchet MS"/>
      <family val="2"/>
    </font>
    <font>
      <sz val="10"/>
      <color rgb="FF00B050"/>
      <name val="Trebuchet MS"/>
      <family val="2"/>
    </font>
    <font>
      <sz val="10"/>
      <color theme="7" tint="-0.499984740745262"/>
      <name val="Californian FB"/>
      <family val="1"/>
    </font>
    <font>
      <sz val="10"/>
      <color rgb="FF7030A0"/>
      <name val="Trebuchet MS"/>
      <family val="2"/>
    </font>
    <font>
      <sz val="10"/>
      <color theme="1" tint="0.34998626667073579"/>
      <name val="Trebuchet MS"/>
      <family val="2"/>
    </font>
    <font>
      <b/>
      <u/>
      <sz val="10"/>
      <color theme="7" tint="-0.499984740745262"/>
      <name val="Trebuchet MS"/>
      <family val="2"/>
    </font>
    <font>
      <i/>
      <sz val="10"/>
      <color theme="0" tint="-0.499984740745262"/>
      <name val="Trebuchet MS"/>
      <family val="2"/>
    </font>
    <font>
      <b/>
      <i/>
      <sz val="10"/>
      <color theme="0" tint="-0.499984740745262"/>
      <name val="Trebuchet MS"/>
      <family val="2"/>
    </font>
    <font>
      <b/>
      <u/>
      <sz val="10"/>
      <color rgb="FFFF0000"/>
      <name val="Trebuchet MS"/>
      <family val="2"/>
    </font>
    <font>
      <sz val="36"/>
      <color theme="7" tint="-0.499984740745262"/>
      <name val="Trebuchet MS"/>
      <family val="2"/>
    </font>
    <font>
      <sz val="10"/>
      <color theme="0"/>
      <name val="Trebuchet MS"/>
      <family val="2"/>
    </font>
    <font>
      <sz val="10"/>
      <color theme="1"/>
      <name val="Californian FB"/>
      <family val="1"/>
    </font>
    <font>
      <sz val="10"/>
      <color rgb="FF0070C0"/>
      <name val="Lucida Console"/>
      <family val="3"/>
    </font>
    <font>
      <b/>
      <sz val="10"/>
      <color rgb="FF0070C0"/>
      <name val="Lucida Console"/>
      <family val="3"/>
    </font>
    <font>
      <sz val="11"/>
      <color theme="1" tint="0.499984740745262"/>
      <name val="Calibri"/>
      <family val="2"/>
      <scheme val="minor"/>
    </font>
    <font>
      <sz val="10"/>
      <name val="Trebuchet MS"/>
      <family val="2"/>
    </font>
    <font>
      <sz val="10"/>
      <color rgb="FF000000"/>
      <name val="Trebuchet MS"/>
      <family val="2"/>
    </font>
  </fonts>
  <fills count="17">
    <fill>
      <patternFill patternType="none"/>
    </fill>
    <fill>
      <patternFill patternType="gray125"/>
    </fill>
    <fill>
      <patternFill patternType="solid">
        <fgColor rgb="FF4F81BD"/>
        <bgColor indexed="64"/>
      </patternFill>
    </fill>
    <fill>
      <patternFill patternType="solid">
        <fgColor theme="4"/>
        <bgColor indexed="64"/>
      </patternFill>
    </fill>
    <fill>
      <patternFill patternType="solid">
        <fgColor rgb="FFFFC000"/>
        <bgColor indexed="64"/>
      </patternFill>
    </fill>
    <fill>
      <patternFill patternType="solid">
        <fgColor theme="2"/>
        <bgColor indexed="64"/>
      </patternFill>
    </fill>
    <fill>
      <patternFill patternType="solid">
        <fgColor rgb="FFFFFF00"/>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4" tint="0.79998168889431442"/>
        <bgColor indexed="64"/>
      </patternFill>
    </fill>
    <fill>
      <patternFill patternType="solid">
        <fgColor rgb="FF00FF00"/>
        <bgColor indexed="64"/>
      </patternFill>
    </fill>
    <fill>
      <patternFill patternType="solid">
        <fgColor rgb="FFFF9999"/>
        <bgColor indexed="64"/>
      </patternFill>
    </fill>
    <fill>
      <patternFill patternType="solid">
        <fgColor theme="9" tint="0.39997558519241921"/>
        <bgColor indexed="64"/>
      </patternFill>
    </fill>
    <fill>
      <patternFill patternType="solid">
        <fgColor rgb="FFFF3399"/>
        <bgColor indexed="64"/>
      </patternFill>
    </fill>
  </fills>
  <borders count="43">
    <border>
      <left/>
      <right/>
      <top/>
      <bottom/>
      <diagonal/>
    </border>
    <border>
      <left/>
      <right/>
      <top style="thin">
        <color indexed="64"/>
      </top>
      <bottom style="double">
        <color indexed="64"/>
      </bottom>
      <diagonal/>
    </border>
    <border>
      <left style="medium">
        <color indexed="64"/>
      </left>
      <right/>
      <top/>
      <bottom/>
      <diagonal/>
    </border>
    <border>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diagonal/>
    </border>
    <border>
      <left/>
      <right style="thin">
        <color indexed="64"/>
      </right>
      <top/>
      <bottom style="medium">
        <color indexed="64"/>
      </bottom>
      <diagonal/>
    </border>
    <border>
      <left style="medium">
        <color theme="0" tint="-0.499984740745262"/>
      </left>
      <right style="medium">
        <color theme="0" tint="-0.499984740745262"/>
      </right>
      <top style="medium">
        <color theme="0" tint="-0.499984740745262"/>
      </top>
      <bottom style="medium">
        <color theme="0" tint="-0.499984740745262"/>
      </bottom>
      <diagonal/>
    </border>
    <border>
      <left/>
      <right style="medium">
        <color indexed="64"/>
      </right>
      <top style="medium">
        <color indexed="64"/>
      </top>
      <bottom style="medium">
        <color indexed="64"/>
      </bottom>
      <diagonal/>
    </border>
    <border>
      <left style="medium">
        <color theme="0" tint="-0.499984740745262"/>
      </left>
      <right/>
      <top style="medium">
        <color theme="0" tint="-0.499984740745262"/>
      </top>
      <bottom/>
      <diagonal/>
    </border>
    <border>
      <left/>
      <right/>
      <top style="medium">
        <color theme="0" tint="-0.499984740745262"/>
      </top>
      <bottom/>
      <diagonal/>
    </border>
    <border>
      <left/>
      <right style="medium">
        <color theme="0" tint="-0.499984740745262"/>
      </right>
      <top style="medium">
        <color theme="0" tint="-0.499984740745262"/>
      </top>
      <bottom/>
      <diagonal/>
    </border>
    <border>
      <left style="medium">
        <color theme="0" tint="-0.499984740745262"/>
      </left>
      <right/>
      <top/>
      <bottom/>
      <diagonal/>
    </border>
    <border>
      <left/>
      <right style="medium">
        <color theme="0" tint="-0.499984740745262"/>
      </right>
      <top/>
      <bottom/>
      <diagonal/>
    </border>
    <border>
      <left style="medium">
        <color theme="0" tint="-0.499984740745262"/>
      </left>
      <right/>
      <top/>
      <bottom style="medium">
        <color theme="0" tint="-0.499984740745262"/>
      </bottom>
      <diagonal/>
    </border>
    <border>
      <left/>
      <right/>
      <top/>
      <bottom style="medium">
        <color theme="0" tint="-0.499984740745262"/>
      </bottom>
      <diagonal/>
    </border>
    <border>
      <left/>
      <right style="medium">
        <color theme="0" tint="-0.499984740745262"/>
      </right>
      <top/>
      <bottom style="medium">
        <color theme="0" tint="-0.499984740745262"/>
      </bottom>
      <diagonal/>
    </border>
    <border>
      <left style="medium">
        <color theme="1" tint="0.499984740745262"/>
      </left>
      <right/>
      <top style="medium">
        <color theme="1" tint="0.499984740745262"/>
      </top>
      <bottom/>
      <diagonal/>
    </border>
    <border>
      <left/>
      <right/>
      <top style="medium">
        <color theme="1" tint="0.499984740745262"/>
      </top>
      <bottom/>
      <diagonal/>
    </border>
    <border>
      <left/>
      <right style="medium">
        <color theme="1" tint="0.499984740745262"/>
      </right>
      <top style="medium">
        <color theme="1" tint="0.499984740745262"/>
      </top>
      <bottom/>
      <diagonal/>
    </border>
    <border>
      <left style="medium">
        <color theme="1" tint="0.499984740745262"/>
      </left>
      <right/>
      <top/>
      <bottom/>
      <diagonal/>
    </border>
    <border>
      <left/>
      <right style="medium">
        <color theme="1" tint="0.499984740745262"/>
      </right>
      <top/>
      <bottom/>
      <diagonal/>
    </border>
    <border>
      <left style="medium">
        <color theme="1" tint="0.499984740745262"/>
      </left>
      <right/>
      <top/>
      <bottom style="medium">
        <color theme="1" tint="0.499984740745262"/>
      </bottom>
      <diagonal/>
    </border>
    <border>
      <left/>
      <right/>
      <top/>
      <bottom style="medium">
        <color theme="1" tint="0.499984740745262"/>
      </bottom>
      <diagonal/>
    </border>
    <border>
      <left/>
      <right style="medium">
        <color theme="1" tint="0.499984740745262"/>
      </right>
      <top/>
      <bottom style="medium">
        <color theme="1" tint="0.499984740745262"/>
      </bottom>
      <diagonal/>
    </border>
    <border>
      <left/>
      <right/>
      <top style="thin">
        <color indexed="64"/>
      </top>
      <bottom style="thin">
        <color indexed="64"/>
      </bottom>
      <diagonal/>
    </border>
    <border>
      <left/>
      <right/>
      <top style="thin">
        <color indexed="64"/>
      </top>
      <bottom style="double">
        <color theme="0" tint="-0.499984740745262"/>
      </bottom>
      <diagonal/>
    </border>
    <border>
      <left/>
      <right/>
      <top/>
      <bottom style="double">
        <color theme="0" tint="-0.499984740745262"/>
      </bottom>
      <diagonal/>
    </border>
    <border>
      <left/>
      <right style="medium">
        <color indexed="64"/>
      </right>
      <top style="thin">
        <color indexed="64"/>
      </top>
      <bottom style="thin">
        <color indexed="64"/>
      </bottom>
      <diagonal/>
    </border>
    <border>
      <left style="medium">
        <color indexed="64"/>
      </left>
      <right/>
      <top/>
      <bottom style="medium">
        <color indexed="64"/>
      </bottom>
      <diagonal/>
    </border>
  </borders>
  <cellStyleXfs count="2">
    <xf numFmtId="0" fontId="0" fillId="0" borderId="0"/>
    <xf numFmtId="0" fontId="2" fillId="2" borderId="0"/>
  </cellStyleXfs>
  <cellXfs count="194">
    <xf numFmtId="0" fontId="0" fillId="0" borderId="0" xfId="0"/>
    <xf numFmtId="0" fontId="3" fillId="0" borderId="0" xfId="0" applyFont="1" applyAlignment="1">
      <alignment horizontal="left" vertical="center" indent="1"/>
    </xf>
    <xf numFmtId="0" fontId="4" fillId="3" borderId="0" xfId="0" applyFont="1" applyFill="1" applyAlignment="1">
      <alignment horizontal="left" vertical="center" indent="1"/>
    </xf>
    <xf numFmtId="0" fontId="6" fillId="0" borderId="0" xfId="0" applyFont="1" applyAlignment="1">
      <alignment horizontal="center" textRotation="90"/>
    </xf>
    <xf numFmtId="0" fontId="7" fillId="0" borderId="2" xfId="0" applyFont="1" applyBorder="1" applyAlignment="1">
      <alignment horizontal="center" textRotation="90"/>
    </xf>
    <xf numFmtId="0" fontId="7" fillId="0" borderId="0" xfId="0" applyFont="1" applyAlignment="1">
      <alignment horizontal="center" textRotation="90"/>
    </xf>
    <xf numFmtId="0" fontId="7" fillId="0" borderId="3" xfId="0" applyFont="1" applyBorder="1" applyAlignment="1">
      <alignment horizontal="center" textRotation="90"/>
    </xf>
    <xf numFmtId="0" fontId="5" fillId="0" borderId="0" xfId="0" applyFont="1"/>
    <xf numFmtId="0" fontId="6" fillId="0" borderId="0" xfId="0" applyFont="1" applyAlignment="1">
      <alignment horizontal="left" vertical="center" indent="1"/>
    </xf>
    <xf numFmtId="166" fontId="6" fillId="0" borderId="0" xfId="0" applyNumberFormat="1" applyFont="1" applyAlignment="1">
      <alignment horizontal="right" vertical="center" indent="1"/>
    </xf>
    <xf numFmtId="4" fontId="7" fillId="0" borderId="1" xfId="0" applyNumberFormat="1" applyFont="1" applyBorder="1" applyAlignment="1">
      <alignment horizontal="right" vertical="center" indent="1"/>
    </xf>
    <xf numFmtId="0" fontId="7" fillId="0" borderId="0" xfId="0" applyNumberFormat="1" applyFont="1" applyBorder="1" applyAlignment="1">
      <alignment horizontal="right" vertical="center" indent="1"/>
    </xf>
    <xf numFmtId="0" fontId="6" fillId="0" borderId="0" xfId="0" applyFont="1"/>
    <xf numFmtId="0" fontId="8" fillId="0" borderId="0" xfId="0" applyNumberFormat="1" applyFont="1" applyAlignment="1">
      <alignment horizontal="right" vertical="center" indent="1"/>
    </xf>
    <xf numFmtId="0" fontId="6" fillId="0" borderId="0" xfId="0" applyFont="1" applyAlignment="1">
      <alignment horizontal="center" vertical="center"/>
    </xf>
    <xf numFmtId="167" fontId="6" fillId="5" borderId="0" xfId="0" applyNumberFormat="1" applyFont="1" applyFill="1" applyBorder="1" applyAlignment="1">
      <alignment horizontal="right" vertical="center" indent="1"/>
    </xf>
    <xf numFmtId="167" fontId="6" fillId="0" borderId="3" xfId="0" applyNumberFormat="1" applyFont="1" applyBorder="1" applyAlignment="1">
      <alignment horizontal="right" vertical="center" indent="1"/>
    </xf>
    <xf numFmtId="0" fontId="8" fillId="0" borderId="0" xfId="0" applyFont="1"/>
    <xf numFmtId="0" fontId="6" fillId="0" borderId="0" xfId="0" applyFont="1" applyAlignment="1">
      <alignment horizontal="right" vertical="center"/>
    </xf>
    <xf numFmtId="0" fontId="7" fillId="0" borderId="1" xfId="0" applyFont="1" applyBorder="1" applyAlignment="1">
      <alignment horizontal="right" vertical="center" indent="1"/>
    </xf>
    <xf numFmtId="167" fontId="7" fillId="5" borderId="7" xfId="0" applyNumberFormat="1" applyFont="1" applyFill="1" applyBorder="1" applyAlignment="1">
      <alignment horizontal="right" vertical="center" indent="1"/>
    </xf>
    <xf numFmtId="167" fontId="7" fillId="0" borderId="8" xfId="0" applyNumberFormat="1" applyFont="1" applyBorder="1" applyAlignment="1">
      <alignment horizontal="right" vertical="center" indent="1"/>
    </xf>
    <xf numFmtId="0" fontId="7" fillId="0" borderId="0" xfId="0" applyFont="1" applyAlignment="1">
      <alignment horizontal="left" vertical="center" indent="1"/>
    </xf>
    <xf numFmtId="0" fontId="10" fillId="0" borderId="0" xfId="0" applyFont="1"/>
    <xf numFmtId="0" fontId="7" fillId="0" borderId="0" xfId="0" applyFont="1"/>
    <xf numFmtId="0" fontId="7" fillId="0" borderId="0" xfId="0" applyFont="1" applyAlignment="1">
      <alignment horizontal="center" vertical="center"/>
    </xf>
    <xf numFmtId="0" fontId="7" fillId="0" borderId="0" xfId="0" applyFont="1" applyBorder="1" applyAlignment="1">
      <alignment horizontal="right" vertical="center" indent="1"/>
    </xf>
    <xf numFmtId="0" fontId="6" fillId="0" borderId="0" xfId="0" applyFont="1" applyBorder="1" applyAlignment="1">
      <alignment horizontal="right" vertical="center" indent="1"/>
    </xf>
    <xf numFmtId="0" fontId="6" fillId="5" borderId="0" xfId="0" applyFont="1" applyFill="1" applyAlignment="1">
      <alignment horizontal="center" textRotation="90"/>
    </xf>
    <xf numFmtId="0" fontId="12" fillId="0" borderId="0" xfId="0" applyFont="1" applyAlignment="1">
      <alignment horizontal="left" vertical="center" indent="1"/>
    </xf>
    <xf numFmtId="0" fontId="6" fillId="0" borderId="0" xfId="0" applyFont="1" applyAlignment="1">
      <alignment horizontal="right" vertical="center" indent="1"/>
    </xf>
    <xf numFmtId="0" fontId="13" fillId="2" borderId="0" xfId="1" applyNumberFormat="1" applyFont="1" applyFill="1" applyBorder="1" applyAlignment="1" applyProtection="1">
      <alignment horizontal="left" vertical="center" indent="1"/>
    </xf>
    <xf numFmtId="0" fontId="13" fillId="2" borderId="0" xfId="1" applyNumberFormat="1" applyFont="1" applyFill="1" applyBorder="1" applyAlignment="1" applyProtection="1">
      <alignment horizontal="right" vertical="center" indent="1"/>
    </xf>
    <xf numFmtId="0" fontId="14" fillId="3" borderId="0" xfId="0" applyFont="1" applyFill="1" applyAlignment="1">
      <alignment horizontal="left" vertical="center" indent="1"/>
    </xf>
    <xf numFmtId="4" fontId="14" fillId="3" borderId="0" xfId="0" applyNumberFormat="1" applyFont="1" applyFill="1" applyAlignment="1">
      <alignment horizontal="right" vertical="center" indent="1"/>
    </xf>
    <xf numFmtId="0" fontId="15" fillId="2" borderId="0" xfId="1" applyNumberFormat="1" applyFont="1" applyFill="1" applyBorder="1" applyAlignment="1" applyProtection="1">
      <alignment horizontal="right" vertical="center" indent="1"/>
    </xf>
    <xf numFmtId="4" fontId="6" fillId="0" borderId="0" xfId="0" applyNumberFormat="1" applyFont="1" applyAlignment="1">
      <alignment horizontal="right" vertical="center" indent="1"/>
    </xf>
    <xf numFmtId="0" fontId="6" fillId="0" borderId="0" xfId="0" applyNumberFormat="1" applyFont="1" applyAlignment="1">
      <alignment horizontal="right" vertical="center" indent="1"/>
    </xf>
    <xf numFmtId="0" fontId="6" fillId="4" borderId="0" xfId="0" applyNumberFormat="1" applyFont="1" applyFill="1" applyAlignment="1">
      <alignment horizontal="right" vertical="center" indent="1"/>
    </xf>
    <xf numFmtId="4" fontId="7" fillId="0" borderId="0" xfId="0" applyNumberFormat="1" applyFont="1" applyAlignment="1">
      <alignment horizontal="right" vertical="center" indent="1"/>
    </xf>
    <xf numFmtId="164" fontId="7" fillId="0" borderId="1" xfId="0" applyNumberFormat="1" applyFont="1" applyBorder="1" applyAlignment="1">
      <alignment horizontal="right" vertical="center" indent="1"/>
    </xf>
    <xf numFmtId="164" fontId="6" fillId="0" borderId="0" xfId="0" applyNumberFormat="1" applyFont="1" applyAlignment="1">
      <alignment horizontal="right" vertical="center" indent="1"/>
    </xf>
    <xf numFmtId="0" fontId="6" fillId="0" borderId="0" xfId="0" applyFont="1" applyBorder="1"/>
    <xf numFmtId="167" fontId="6" fillId="0" borderId="2" xfId="0" applyNumberFormat="1" applyFont="1" applyBorder="1" applyAlignment="1">
      <alignment horizontal="right" vertical="center" indent="1"/>
    </xf>
    <xf numFmtId="0" fontId="16" fillId="0" borderId="0" xfId="0" applyFont="1"/>
    <xf numFmtId="0" fontId="17" fillId="0" borderId="0" xfId="0" applyNumberFormat="1" applyFont="1" applyBorder="1" applyAlignment="1">
      <alignment horizontal="right" vertical="center" indent="1"/>
    </xf>
    <xf numFmtId="0" fontId="6" fillId="0" borderId="6" xfId="0" applyFont="1" applyBorder="1" applyAlignment="1">
      <alignment horizontal="center" vertical="top" wrapText="1"/>
    </xf>
    <xf numFmtId="0" fontId="6" fillId="0" borderId="0" xfId="0" applyFont="1" applyAlignment="1">
      <alignment horizontal="center" vertical="center" textRotation="90" wrapText="1"/>
    </xf>
    <xf numFmtId="0" fontId="6" fillId="0" borderId="0" xfId="0" applyFont="1" applyAlignment="1">
      <alignment wrapText="1"/>
    </xf>
    <xf numFmtId="0" fontId="6" fillId="0" borderId="0" xfId="0" applyFont="1" applyAlignment="1">
      <alignment horizontal="left" vertical="top" wrapText="1" indent="1"/>
    </xf>
    <xf numFmtId="0" fontId="7" fillId="6" borderId="10" xfId="0" applyFont="1" applyFill="1" applyBorder="1" applyAlignment="1">
      <alignment horizontal="center" vertical="center"/>
    </xf>
    <xf numFmtId="0" fontId="7" fillId="6" borderId="12" xfId="0" applyFont="1" applyFill="1" applyBorder="1" applyAlignment="1">
      <alignment horizontal="center" vertical="center"/>
    </xf>
    <xf numFmtId="0" fontId="7" fillId="6" borderId="14" xfId="0" applyFont="1" applyFill="1" applyBorder="1" applyAlignment="1">
      <alignment horizontal="center" vertical="center"/>
    </xf>
    <xf numFmtId="167" fontId="7" fillId="0" borderId="17" xfId="0" applyNumberFormat="1" applyFont="1" applyBorder="1" applyAlignment="1">
      <alignment horizontal="right" vertical="center" indent="1"/>
    </xf>
    <xf numFmtId="0" fontId="7" fillId="6" borderId="16" xfId="0" applyFont="1" applyFill="1" applyBorder="1" applyAlignment="1">
      <alignment horizontal="left" vertical="center" indent="1"/>
    </xf>
    <xf numFmtId="0" fontId="7" fillId="6" borderId="6" xfId="0" applyFont="1" applyFill="1" applyBorder="1" applyAlignment="1">
      <alignment horizontal="left" vertical="center" indent="1"/>
    </xf>
    <xf numFmtId="0" fontId="6" fillId="6" borderId="11" xfId="0" applyFont="1" applyFill="1" applyBorder="1" applyAlignment="1">
      <alignment horizontal="left" indent="1"/>
    </xf>
    <xf numFmtId="0" fontId="6" fillId="6" borderId="13" xfId="0" applyFont="1" applyFill="1" applyBorder="1" applyAlignment="1">
      <alignment horizontal="left" indent="1"/>
    </xf>
    <xf numFmtId="0" fontId="6" fillId="6" borderId="15" xfId="0" applyFont="1" applyFill="1" applyBorder="1" applyAlignment="1">
      <alignment horizontal="left" indent="1"/>
    </xf>
    <xf numFmtId="0" fontId="7" fillId="6" borderId="4" xfId="0" applyFont="1" applyFill="1" applyBorder="1" applyAlignment="1">
      <alignment horizontal="center" vertical="center"/>
    </xf>
    <xf numFmtId="0" fontId="18" fillId="0" borderId="0" xfId="0" applyFont="1" applyAlignment="1">
      <alignment horizontal="right" vertical="center" indent="1"/>
    </xf>
    <xf numFmtId="0" fontId="10" fillId="0" borderId="0" xfId="0" applyFont="1" applyAlignment="1">
      <alignment horizontal="right" vertical="top" indent="1"/>
    </xf>
    <xf numFmtId="0" fontId="10" fillId="0" borderId="0" xfId="0" applyNumberFormat="1" applyFont="1" applyBorder="1" applyAlignment="1">
      <alignment horizontal="right" vertical="top" indent="1"/>
    </xf>
    <xf numFmtId="0" fontId="10" fillId="5" borderId="0" xfId="0" applyNumberFormat="1" applyFont="1" applyFill="1" applyBorder="1" applyAlignment="1">
      <alignment horizontal="right" vertical="top" indent="1"/>
    </xf>
    <xf numFmtId="0" fontId="8" fillId="0" borderId="0" xfId="0" applyFont="1" applyAlignment="1">
      <alignment horizontal="right" vertical="top" indent="1"/>
    </xf>
    <xf numFmtId="0" fontId="6" fillId="0" borderId="0" xfId="0" applyFont="1" applyAlignment="1">
      <alignment horizontal="right" vertical="top" indent="1"/>
    </xf>
    <xf numFmtId="0" fontId="12" fillId="0" borderId="0" xfId="0" applyFont="1" applyBorder="1" applyAlignment="1">
      <alignment horizontal="left" vertical="top" wrapText="1" indent="1"/>
    </xf>
    <xf numFmtId="165" fontId="6" fillId="0" borderId="0" xfId="0" applyNumberFormat="1" applyFont="1" applyAlignment="1">
      <alignment horizontal="right" vertical="center" indent="1"/>
    </xf>
    <xf numFmtId="165" fontId="6" fillId="5" borderId="0" xfId="0" applyNumberFormat="1" applyFont="1" applyFill="1" applyAlignment="1">
      <alignment horizontal="right" vertical="center" indent="1"/>
    </xf>
    <xf numFmtId="0" fontId="11" fillId="0" borderId="0" xfId="0" applyFont="1" applyAlignment="1">
      <alignment horizontal="left" vertical="top" wrapText="1" indent="1"/>
    </xf>
    <xf numFmtId="0" fontId="19" fillId="0" borderId="0" xfId="0" applyFont="1" applyAlignment="1">
      <alignment horizontal="left" vertical="center" indent="1"/>
    </xf>
    <xf numFmtId="0" fontId="7" fillId="7" borderId="0" xfId="1" applyNumberFormat="1" applyFont="1" applyFill="1" applyBorder="1" applyAlignment="1" applyProtection="1">
      <alignment horizontal="left" vertical="center" indent="1"/>
    </xf>
    <xf numFmtId="0" fontId="7" fillId="7" borderId="0" xfId="1" applyNumberFormat="1" applyFont="1" applyFill="1" applyBorder="1" applyAlignment="1" applyProtection="1">
      <alignment horizontal="right" vertical="center" indent="1"/>
    </xf>
    <xf numFmtId="0" fontId="7" fillId="7" borderId="0" xfId="0" applyFont="1" applyFill="1" applyAlignment="1">
      <alignment horizontal="left" vertical="center" indent="1"/>
    </xf>
    <xf numFmtId="0" fontId="6" fillId="7" borderId="0" xfId="0" applyFont="1" applyFill="1" applyAlignment="1">
      <alignment horizontal="left" vertical="center" indent="1"/>
    </xf>
    <xf numFmtId="4" fontId="6" fillId="7" borderId="0" xfId="0" applyNumberFormat="1" applyFont="1" applyFill="1" applyAlignment="1">
      <alignment horizontal="right" vertical="center" indent="1"/>
    </xf>
    <xf numFmtId="0" fontId="20" fillId="0" borderId="0" xfId="0" applyFont="1" applyAlignment="1">
      <alignment horizontal="center" textRotation="90"/>
    </xf>
    <xf numFmtId="0" fontId="22" fillId="0" borderId="0" xfId="0" applyFont="1" applyAlignment="1">
      <alignment horizontal="center" textRotation="90"/>
    </xf>
    <xf numFmtId="0" fontId="23" fillId="0" borderId="0" xfId="0" applyFont="1" applyAlignment="1">
      <alignment horizontal="center" textRotation="90"/>
    </xf>
    <xf numFmtId="0" fontId="8" fillId="4" borderId="0" xfId="0" applyNumberFormat="1" applyFont="1" applyFill="1" applyAlignment="1">
      <alignment horizontal="right" vertical="center" indent="1"/>
    </xf>
    <xf numFmtId="0" fontId="9" fillId="0" borderId="0" xfId="0" applyFont="1" applyAlignment="1">
      <alignment horizontal="left" indent="1"/>
    </xf>
    <xf numFmtId="0" fontId="24" fillId="0" borderId="0" xfId="0" applyFont="1" applyAlignment="1">
      <alignment horizontal="left" indent="1"/>
    </xf>
    <xf numFmtId="0" fontId="6" fillId="6" borderId="18" xfId="0" applyFont="1" applyFill="1" applyBorder="1" applyAlignment="1">
      <alignment horizontal="left" indent="1"/>
    </xf>
    <xf numFmtId="0" fontId="6" fillId="6" borderId="9" xfId="0" applyFont="1" applyFill="1" applyBorder="1" applyAlignment="1">
      <alignment horizontal="left" indent="1"/>
    </xf>
    <xf numFmtId="0" fontId="6" fillId="6" borderId="19" xfId="0" applyFont="1" applyFill="1" applyBorder="1" applyAlignment="1">
      <alignment horizontal="left" indent="1"/>
    </xf>
    <xf numFmtId="168" fontId="6" fillId="0" borderId="0" xfId="0" applyNumberFormat="1" applyFont="1" applyAlignment="1">
      <alignment horizontal="right" vertical="center" indent="1"/>
    </xf>
    <xf numFmtId="0" fontId="8" fillId="0" borderId="0" xfId="0" applyFont="1" applyAlignment="1">
      <alignment horizontal="right" textRotation="90" wrapText="1"/>
    </xf>
    <xf numFmtId="0" fontId="25" fillId="0" borderId="0" xfId="0" applyFont="1" applyAlignment="1">
      <alignment vertical="center" wrapText="1"/>
    </xf>
    <xf numFmtId="0" fontId="25" fillId="0" borderId="0" xfId="0" applyFont="1" applyAlignment="1">
      <alignment vertical="top"/>
    </xf>
    <xf numFmtId="0" fontId="25" fillId="0" borderId="0" xfId="0" applyFont="1" applyAlignment="1">
      <alignment vertical="center"/>
    </xf>
    <xf numFmtId="0" fontId="8" fillId="0" borderId="0" xfId="0" applyNumberFormat="1" applyFont="1" applyBorder="1" applyAlignment="1">
      <alignment horizontal="left" vertical="center" indent="1"/>
    </xf>
    <xf numFmtId="0" fontId="8" fillId="0" borderId="0" xfId="0" applyFont="1" applyAlignment="1">
      <alignment horizontal="right" vertical="top" wrapText="1" indent="1"/>
    </xf>
    <xf numFmtId="0" fontId="8" fillId="0" borderId="0" xfId="0" applyFont="1" applyAlignment="1">
      <alignment horizontal="left" vertical="top" indent="1"/>
    </xf>
    <xf numFmtId="0" fontId="26" fillId="0" borderId="0" xfId="0" applyFont="1" applyAlignment="1">
      <alignment horizontal="left" vertical="center" indent="1"/>
    </xf>
    <xf numFmtId="0" fontId="11" fillId="0" borderId="22" xfId="0" applyFont="1" applyBorder="1" applyAlignment="1">
      <alignment horizontal="left" vertical="top" wrapText="1" indent="1"/>
    </xf>
    <xf numFmtId="0" fontId="12" fillId="0" borderId="25" xfId="0" applyFont="1" applyBorder="1" applyAlignment="1">
      <alignment horizontal="left" vertical="top" indent="1"/>
    </xf>
    <xf numFmtId="0" fontId="12" fillId="0" borderId="26" xfId="0" applyFont="1" applyBorder="1" applyAlignment="1">
      <alignment horizontal="left" vertical="top" wrapText="1" indent="1"/>
    </xf>
    <xf numFmtId="0" fontId="7" fillId="0" borderId="25" xfId="0" applyFont="1" applyBorder="1" applyAlignment="1">
      <alignment horizontal="left" vertical="center" indent="1"/>
    </xf>
    <xf numFmtId="0" fontId="7" fillId="0" borderId="27" xfId="0" applyFont="1" applyBorder="1" applyAlignment="1">
      <alignment horizontal="left" vertical="center" indent="1"/>
    </xf>
    <xf numFmtId="169" fontId="6" fillId="0" borderId="0" xfId="0" applyNumberFormat="1" applyFont="1" applyAlignment="1">
      <alignment horizontal="right" vertical="center" indent="1"/>
    </xf>
    <xf numFmtId="170" fontId="7" fillId="0" borderId="0" xfId="0" applyNumberFormat="1" applyFont="1" applyAlignment="1">
      <alignment horizontal="right" vertical="center" indent="1"/>
    </xf>
    <xf numFmtId="0" fontId="6" fillId="8" borderId="0" xfId="0" applyFont="1" applyFill="1" applyAlignment="1">
      <alignment horizontal="left" vertical="center" indent="1"/>
    </xf>
    <xf numFmtId="0" fontId="6" fillId="9" borderId="0" xfId="0" applyFont="1" applyFill="1" applyAlignment="1">
      <alignment horizontal="left" vertical="center" indent="1"/>
    </xf>
    <xf numFmtId="0" fontId="6" fillId="10" borderId="0" xfId="0" applyFont="1" applyFill="1" applyAlignment="1">
      <alignment horizontal="left" vertical="center" indent="1"/>
    </xf>
    <xf numFmtId="0" fontId="6" fillId="11" borderId="0" xfId="0" applyFont="1" applyFill="1" applyAlignment="1">
      <alignment horizontal="left" vertical="center" indent="1"/>
    </xf>
    <xf numFmtId="0" fontId="21" fillId="9" borderId="0" xfId="0" applyFont="1" applyFill="1" applyAlignment="1">
      <alignment horizontal="left" vertical="center" indent="1"/>
    </xf>
    <xf numFmtId="0" fontId="21" fillId="8" borderId="0" xfId="0" applyFont="1" applyFill="1" applyAlignment="1">
      <alignment horizontal="left" vertical="center" indent="1"/>
    </xf>
    <xf numFmtId="0" fontId="21" fillId="7" borderId="0" xfId="0" applyFont="1" applyFill="1" applyAlignment="1">
      <alignment horizontal="left" vertical="center" indent="1"/>
    </xf>
    <xf numFmtId="0" fontId="21" fillId="10" borderId="0" xfId="0" applyFont="1" applyFill="1" applyAlignment="1">
      <alignment horizontal="left" vertical="center" indent="1"/>
    </xf>
    <xf numFmtId="0" fontId="21" fillId="11" borderId="0" xfId="0" applyFont="1" applyFill="1" applyAlignment="1">
      <alignment horizontal="left" vertical="center" indent="1"/>
    </xf>
    <xf numFmtId="0" fontId="6" fillId="0" borderId="30" xfId="0" applyFont="1" applyBorder="1" applyAlignment="1">
      <alignment horizontal="left" vertical="top" wrapText="1" indent="1"/>
    </xf>
    <xf numFmtId="0" fontId="6" fillId="0" borderId="31" xfId="0" applyFont="1" applyBorder="1" applyAlignment="1">
      <alignment horizontal="left" vertical="top" indent="1"/>
    </xf>
    <xf numFmtId="0" fontId="6" fillId="0" borderId="32" xfId="0" applyFont="1" applyBorder="1" applyAlignment="1">
      <alignment horizontal="left" vertical="top" indent="1"/>
    </xf>
    <xf numFmtId="0" fontId="6" fillId="0" borderId="33" xfId="0" applyFont="1" applyBorder="1" applyAlignment="1">
      <alignment horizontal="left" vertical="top" wrapText="1" indent="1"/>
    </xf>
    <xf numFmtId="0" fontId="6" fillId="0" borderId="35" xfId="0" applyFont="1" applyBorder="1" applyAlignment="1">
      <alignment horizontal="left" vertical="top" wrapText="1" indent="1"/>
    </xf>
    <xf numFmtId="170" fontId="7" fillId="7" borderId="0" xfId="0" applyNumberFormat="1" applyFont="1" applyFill="1" applyAlignment="1">
      <alignment horizontal="right" vertical="center" indent="1"/>
    </xf>
    <xf numFmtId="3" fontId="7" fillId="0" borderId="0" xfId="0" applyNumberFormat="1" applyFont="1" applyAlignment="1">
      <alignment horizontal="right" vertical="center" indent="1"/>
    </xf>
    <xf numFmtId="0" fontId="6" fillId="0" borderId="0" xfId="0" applyFont="1" applyAlignment="1">
      <alignment horizontal="left"/>
    </xf>
    <xf numFmtId="171" fontId="7" fillId="0" borderId="1" xfId="0" applyNumberFormat="1" applyFont="1" applyBorder="1" applyAlignment="1">
      <alignment horizontal="right" vertical="center" indent="1"/>
    </xf>
    <xf numFmtId="171" fontId="7" fillId="0" borderId="0" xfId="0" applyNumberFormat="1" applyFont="1" applyBorder="1" applyAlignment="1">
      <alignment horizontal="right" vertical="center" indent="1"/>
    </xf>
    <xf numFmtId="0" fontId="6" fillId="0" borderId="0" xfId="0" applyFont="1" applyAlignment="1">
      <alignment horizontal="right" vertical="center" indent="4"/>
    </xf>
    <xf numFmtId="0" fontId="27" fillId="0" borderId="0" xfId="0" applyFont="1" applyAlignment="1">
      <alignment horizontal="right" vertical="center" indent="4"/>
    </xf>
    <xf numFmtId="4" fontId="27" fillId="0" borderId="0" xfId="0" applyNumberFormat="1" applyFont="1" applyAlignment="1">
      <alignment horizontal="right" vertical="center" indent="1"/>
    </xf>
    <xf numFmtId="0" fontId="27" fillId="0" borderId="0" xfId="0" applyFont="1" applyAlignment="1">
      <alignment horizontal="right" vertical="center" indent="1"/>
    </xf>
    <xf numFmtId="0" fontId="6" fillId="0" borderId="23" xfId="0" applyFont="1" applyBorder="1" applyAlignment="1">
      <alignment horizontal="center" vertical="top" wrapText="1"/>
    </xf>
    <xf numFmtId="0" fontId="6" fillId="0" borderId="24" xfId="0" applyFont="1" applyBorder="1" applyAlignment="1">
      <alignment horizontal="center" vertical="top" wrapText="1"/>
    </xf>
    <xf numFmtId="0" fontId="7" fillId="0" borderId="0" xfId="0" applyFont="1" applyBorder="1" applyAlignment="1">
      <alignment horizontal="center" textRotation="90"/>
    </xf>
    <xf numFmtId="168" fontId="6" fillId="0" borderId="0" xfId="0" applyNumberFormat="1" applyFont="1" applyAlignment="1">
      <alignment horizontal="left" vertical="center" indent="1"/>
    </xf>
    <xf numFmtId="0" fontId="28" fillId="0" borderId="0" xfId="0" applyFont="1" applyAlignment="1">
      <alignment horizontal="right" vertical="top" wrapText="1" indent="1"/>
    </xf>
    <xf numFmtId="172" fontId="6" fillId="0" borderId="0" xfId="0" applyNumberFormat="1" applyFont="1" applyAlignment="1">
      <alignment horizontal="right" vertical="center" indent="1"/>
    </xf>
    <xf numFmtId="0" fontId="11" fillId="0" borderId="0" xfId="0" applyFont="1" applyAlignment="1">
      <alignment horizontal="right" vertical="top" wrapText="1" indent="1"/>
    </xf>
    <xf numFmtId="0" fontId="6" fillId="0" borderId="0" xfId="0" applyNumberFormat="1" applyFont="1" applyBorder="1" applyAlignment="1">
      <alignment horizontal="left" vertical="center" indent="1"/>
    </xf>
    <xf numFmtId="0" fontId="8" fillId="0" borderId="0" xfId="0" applyFont="1" applyAlignment="1">
      <alignment horizontal="left" vertical="top" wrapText="1" indent="1"/>
    </xf>
    <xf numFmtId="169" fontId="8" fillId="0" borderId="0" xfId="0" applyNumberFormat="1" applyFont="1" applyAlignment="1">
      <alignment horizontal="right" vertical="top" wrapText="1" indent="1"/>
    </xf>
    <xf numFmtId="173" fontId="7" fillId="0" borderId="38" xfId="0" applyNumberFormat="1" applyFont="1" applyBorder="1" applyAlignment="1">
      <alignment horizontal="right" vertical="center" indent="1"/>
    </xf>
    <xf numFmtId="0" fontId="29" fillId="0" borderId="0" xfId="0" applyFont="1" applyBorder="1" applyAlignment="1">
      <alignment horizontal="right" vertical="center" indent="1"/>
    </xf>
    <xf numFmtId="3" fontId="30" fillId="0" borderId="39" xfId="0" applyNumberFormat="1" applyFont="1" applyBorder="1" applyAlignment="1">
      <alignment horizontal="right" vertical="center" indent="1"/>
    </xf>
    <xf numFmtId="0" fontId="21" fillId="0" borderId="0" xfId="0" applyFont="1" applyAlignment="1">
      <alignment horizontal="left" vertical="center" indent="1"/>
    </xf>
    <xf numFmtId="0" fontId="32" fillId="0" borderId="0" xfId="0" applyFont="1" applyAlignment="1">
      <alignment horizontal="center" vertical="center" wrapText="1"/>
    </xf>
    <xf numFmtId="0" fontId="8" fillId="0" borderId="0" xfId="0" applyNumberFormat="1" applyFont="1" applyBorder="1" applyAlignment="1">
      <alignment horizontal="left" vertical="top" wrapText="1" indent="1"/>
    </xf>
    <xf numFmtId="4" fontId="27" fillId="0" borderId="0" xfId="0" applyNumberFormat="1" applyFont="1" applyAlignment="1">
      <alignment horizontal="left" vertical="center" indent="1"/>
    </xf>
    <xf numFmtId="0" fontId="6" fillId="0" borderId="0" xfId="0" applyFont="1" applyAlignment="1">
      <alignment vertical="center"/>
    </xf>
    <xf numFmtId="173" fontId="7" fillId="12" borderId="38" xfId="0" applyNumberFormat="1" applyFont="1" applyFill="1" applyBorder="1" applyAlignment="1">
      <alignment horizontal="right" vertical="center" indent="1"/>
    </xf>
    <xf numFmtId="3" fontId="30" fillId="0" borderId="40" xfId="0" applyNumberFormat="1" applyFont="1" applyBorder="1" applyAlignment="1">
      <alignment horizontal="right" vertical="center" indent="1"/>
    </xf>
    <xf numFmtId="168" fontId="6" fillId="0" borderId="4" xfId="0" applyNumberFormat="1" applyFont="1" applyBorder="1" applyAlignment="1">
      <alignment horizontal="left" vertical="center" indent="1"/>
    </xf>
    <xf numFmtId="172" fontId="6" fillId="0" borderId="5" xfId="0" applyNumberFormat="1" applyFont="1" applyBorder="1" applyAlignment="1">
      <alignment horizontal="right" vertical="center" indent="1"/>
    </xf>
    <xf numFmtId="172" fontId="6" fillId="0" borderId="6" xfId="0" applyNumberFormat="1" applyFont="1" applyBorder="1" applyAlignment="1">
      <alignment horizontal="right" vertical="center" indent="1"/>
    </xf>
    <xf numFmtId="168" fontId="6" fillId="0" borderId="2" xfId="0" applyNumberFormat="1" applyFont="1" applyBorder="1" applyAlignment="1">
      <alignment horizontal="left" vertical="center" indent="1"/>
    </xf>
    <xf numFmtId="169" fontId="8" fillId="0" borderId="0" xfId="0" applyNumberFormat="1" applyFont="1" applyBorder="1" applyAlignment="1">
      <alignment horizontal="right" vertical="top" wrapText="1" indent="1"/>
    </xf>
    <xf numFmtId="169" fontId="8" fillId="0" borderId="3" xfId="0" applyNumberFormat="1" applyFont="1" applyBorder="1" applyAlignment="1">
      <alignment horizontal="right" vertical="top" wrapText="1" indent="1"/>
    </xf>
    <xf numFmtId="173" fontId="7" fillId="0" borderId="41" xfId="0" applyNumberFormat="1" applyFont="1" applyBorder="1" applyAlignment="1">
      <alignment horizontal="right" vertical="center" indent="1"/>
    </xf>
    <xf numFmtId="168" fontId="6" fillId="12" borderId="2" xfId="0" applyNumberFormat="1" applyFont="1" applyFill="1" applyBorder="1" applyAlignment="1">
      <alignment horizontal="left" vertical="center" indent="1"/>
    </xf>
    <xf numFmtId="172" fontId="6" fillId="12" borderId="0" xfId="0" applyNumberFormat="1" applyFont="1" applyFill="1" applyBorder="1" applyAlignment="1">
      <alignment horizontal="right" vertical="center" indent="1"/>
    </xf>
    <xf numFmtId="172" fontId="6" fillId="12" borderId="3" xfId="0" applyNumberFormat="1" applyFont="1" applyFill="1" applyBorder="1" applyAlignment="1">
      <alignment horizontal="right" vertical="center" indent="1"/>
    </xf>
    <xf numFmtId="169" fontId="8" fillId="12" borderId="0" xfId="0" applyNumberFormat="1" applyFont="1" applyFill="1" applyBorder="1" applyAlignment="1">
      <alignment horizontal="right" vertical="top" wrapText="1" indent="1"/>
    </xf>
    <xf numFmtId="169" fontId="8" fillId="12" borderId="3" xfId="0" applyNumberFormat="1" applyFont="1" applyFill="1" applyBorder="1" applyAlignment="1">
      <alignment horizontal="right" vertical="top" wrapText="1" indent="1"/>
    </xf>
    <xf numFmtId="173" fontId="7" fillId="12" borderId="41" xfId="0" applyNumberFormat="1" applyFont="1" applyFill="1" applyBorder="1" applyAlignment="1">
      <alignment horizontal="right" vertical="center" indent="1"/>
    </xf>
    <xf numFmtId="172" fontId="6" fillId="0" borderId="0" xfId="0" applyNumberFormat="1" applyFont="1" applyBorder="1" applyAlignment="1">
      <alignment horizontal="right" vertical="center" indent="1"/>
    </xf>
    <xf numFmtId="172" fontId="6" fillId="0" borderId="3" xfId="0" applyNumberFormat="1" applyFont="1" applyBorder="1" applyAlignment="1">
      <alignment horizontal="right" vertical="center" indent="1"/>
    </xf>
    <xf numFmtId="168" fontId="6" fillId="12" borderId="42" xfId="0" applyNumberFormat="1" applyFont="1" applyFill="1" applyBorder="1" applyAlignment="1">
      <alignment horizontal="left" vertical="center" indent="1"/>
    </xf>
    <xf numFmtId="173" fontId="7" fillId="12" borderId="7" xfId="0" applyNumberFormat="1" applyFont="1" applyFill="1" applyBorder="1" applyAlignment="1">
      <alignment horizontal="right" vertical="center" indent="1"/>
    </xf>
    <xf numFmtId="173" fontId="7" fillId="12" borderId="8" xfId="0" applyNumberFormat="1" applyFont="1" applyFill="1" applyBorder="1" applyAlignment="1">
      <alignment horizontal="right" vertical="center" indent="1"/>
    </xf>
    <xf numFmtId="0" fontId="7" fillId="0" borderId="2" xfId="0" applyFont="1" applyBorder="1" applyAlignment="1" applyProtection="1">
      <alignment horizontal="center" vertical="top" wrapText="1"/>
      <protection hidden="1"/>
    </xf>
    <xf numFmtId="0" fontId="7" fillId="5" borderId="5" xfId="0" applyFont="1" applyFill="1" applyBorder="1" applyAlignment="1" applyProtection="1">
      <alignment horizontal="center" vertical="top" wrapText="1"/>
      <protection hidden="1"/>
    </xf>
    <xf numFmtId="0" fontId="9" fillId="6" borderId="21" xfId="0" applyFont="1" applyFill="1" applyBorder="1" applyAlignment="1" applyProtection="1">
      <alignment horizontal="center" vertical="center"/>
    </xf>
    <xf numFmtId="0" fontId="7" fillId="6" borderId="20" xfId="0" applyFont="1" applyFill="1" applyBorder="1" applyAlignment="1" applyProtection="1">
      <alignment horizontal="center" vertical="center"/>
    </xf>
    <xf numFmtId="0" fontId="6" fillId="13" borderId="0" xfId="0" applyFont="1" applyFill="1"/>
    <xf numFmtId="0" fontId="7" fillId="13" borderId="0" xfId="0" applyFont="1" applyFill="1" applyAlignment="1">
      <alignment horizontal="left" vertical="center" indent="1"/>
    </xf>
    <xf numFmtId="0" fontId="6" fillId="14" borderId="0" xfId="0" applyFont="1" applyFill="1" applyBorder="1"/>
    <xf numFmtId="0" fontId="6" fillId="14" borderId="34" xfId="0" applyFont="1" applyFill="1" applyBorder="1"/>
    <xf numFmtId="0" fontId="6" fillId="14" borderId="36" xfId="0" applyFont="1" applyFill="1" applyBorder="1"/>
    <xf numFmtId="0" fontId="6" fillId="14" borderId="37" xfId="0" applyFont="1" applyFill="1" applyBorder="1"/>
    <xf numFmtId="0" fontId="6" fillId="15" borderId="0" xfId="0" applyFont="1" applyFill="1" applyBorder="1"/>
    <xf numFmtId="0" fontId="6" fillId="15" borderId="34" xfId="0" applyFont="1" applyFill="1" applyBorder="1"/>
    <xf numFmtId="0" fontId="6" fillId="15" borderId="36" xfId="0" applyFont="1" applyFill="1" applyBorder="1"/>
    <xf numFmtId="0" fontId="6" fillId="15" borderId="37" xfId="0" applyFont="1" applyFill="1" applyBorder="1"/>
    <xf numFmtId="0" fontId="33" fillId="16" borderId="0" xfId="0" applyFont="1" applyFill="1" applyAlignment="1">
      <alignment horizontal="left" vertical="center" indent="1"/>
    </xf>
    <xf numFmtId="0" fontId="33" fillId="16" borderId="0" xfId="0" applyFont="1" applyFill="1"/>
    <xf numFmtId="168" fontId="6" fillId="4" borderId="0" xfId="0" applyNumberFormat="1" applyFont="1" applyFill="1" applyAlignment="1">
      <alignment horizontal="left" vertical="center" indent="1"/>
    </xf>
    <xf numFmtId="0" fontId="34" fillId="0" borderId="0" xfId="0" applyFont="1"/>
    <xf numFmtId="0" fontId="35" fillId="0" borderId="0" xfId="0" applyFont="1" applyAlignment="1">
      <alignment vertical="center"/>
    </xf>
    <xf numFmtId="0" fontId="36" fillId="0" borderId="0" xfId="0" applyFont="1" applyAlignment="1">
      <alignment vertical="center"/>
    </xf>
    <xf numFmtId="0" fontId="37" fillId="0" borderId="0" xfId="0" applyFont="1"/>
    <xf numFmtId="0" fontId="38" fillId="0" borderId="0" xfId="0" applyFont="1" applyAlignment="1">
      <alignment horizontal="left" vertical="center" indent="1"/>
    </xf>
    <xf numFmtId="174" fontId="6" fillId="0" borderId="0" xfId="0" applyNumberFormat="1" applyFont="1" applyBorder="1" applyAlignment="1">
      <alignment horizontal="right" vertical="center" indent="1"/>
    </xf>
    <xf numFmtId="174" fontId="6" fillId="0" borderId="26" xfId="0" applyNumberFormat="1" applyFont="1" applyBorder="1" applyAlignment="1">
      <alignment horizontal="right" vertical="center" indent="1"/>
    </xf>
    <xf numFmtId="174" fontId="6" fillId="0" borderId="28" xfId="0" applyNumberFormat="1" applyFont="1" applyBorder="1" applyAlignment="1">
      <alignment horizontal="right" vertical="center" indent="1"/>
    </xf>
    <xf numFmtId="174" fontId="6" fillId="0" borderId="29" xfId="0" applyNumberFormat="1" applyFont="1" applyBorder="1" applyAlignment="1">
      <alignment horizontal="right" vertical="center" indent="1"/>
    </xf>
    <xf numFmtId="0" fontId="7" fillId="0" borderId="0" xfId="0" applyFont="1" applyAlignment="1">
      <alignment horizontal="center" vertical="top" wrapText="1"/>
    </xf>
    <xf numFmtId="0" fontId="7" fillId="0" borderId="0" xfId="0" applyFont="1" applyAlignment="1">
      <alignment horizontal="left" vertical="top" indent="1"/>
    </xf>
    <xf numFmtId="168" fontId="7" fillId="0" borderId="0" xfId="0" applyNumberFormat="1" applyFont="1" applyAlignment="1">
      <alignment horizontal="left" vertical="top" indent="1"/>
    </xf>
    <xf numFmtId="0" fontId="39" fillId="0" borderId="0" xfId="0" applyFont="1" applyAlignment="1">
      <alignment horizontal="left" vertical="center" indent="1"/>
    </xf>
    <xf numFmtId="0" fontId="39" fillId="0" borderId="0" xfId="0" quotePrefix="1" applyFont="1" applyAlignment="1">
      <alignment horizontal="left" vertical="center" indent="1"/>
    </xf>
    <xf numFmtId="166" fontId="7" fillId="0" borderId="1" xfId="0" applyNumberFormat="1" applyFont="1" applyBorder="1" applyAlignment="1">
      <alignment horizontal="right" vertical="center" indent="1"/>
    </xf>
  </cellXfs>
  <cellStyles count="2">
    <cellStyle name="blp_column_header" xfId="1" xr:uid="{00000000-0005-0000-0000-000000000000}"/>
    <cellStyle name="Normal" xfId="0" builtinId="0"/>
  </cellStyles>
  <dxfs count="28">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0"/>
      </font>
      <numFmt numFmtId="2" formatCode="0.00"/>
    </dxf>
    <dxf>
      <font>
        <color theme="0"/>
      </font>
      <numFmt numFmtId="2" formatCode="0.00"/>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s>
  <tableStyles count="0" defaultTableStyle="TableStyleMedium2" defaultPivotStyle="PivotStyleLight16"/>
  <colors>
    <mruColors>
      <color rgb="FF00FF00"/>
      <color rgb="FF808000"/>
      <color rgb="FFFF3399"/>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hartsheet" Target="chartsheets/sheet1.xml"/><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0.xml"/><Relationship Id="rId7" Type="http://schemas.openxmlformats.org/officeDocument/2006/relationships/worksheet" Target="worksheets/sheet7.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5.xml"/><Relationship Id="rId20" Type="http://schemas.openxmlformats.org/officeDocument/2006/relationships/worksheet" Target="worksheets/sheet19.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0.xml"/><Relationship Id="rId24" Type="http://schemas.openxmlformats.org/officeDocument/2006/relationships/externalLink" Target="externalLinks/externalLink1.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4.xml"/><Relationship Id="rId23" Type="http://schemas.openxmlformats.org/officeDocument/2006/relationships/worksheet" Target="worksheets/sheet22.xml"/><Relationship Id="rId28" Type="http://schemas.openxmlformats.org/officeDocument/2006/relationships/sheetMetadata" Target="metadata.xml"/><Relationship Id="rId10" Type="http://schemas.openxmlformats.org/officeDocument/2006/relationships/worksheet" Target="worksheets/sheet9.xml"/><Relationship Id="rId19" Type="http://schemas.openxmlformats.org/officeDocument/2006/relationships/worksheet" Target="worksheets/sheet18.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worksheet" Target="worksheets/sheet21.xml"/><Relationship Id="rId27" Type="http://schemas.openxmlformats.org/officeDocument/2006/relationships/sharedStrings" Target="sharedString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Trebuchet MS" panose="020B0603020202020204" pitchFamily="34" charset="0"/>
                <a:ea typeface="+mn-ea"/>
                <a:cs typeface="Segoe UI" panose="020B0502040204020203" pitchFamily="34" charset="0"/>
              </a:defRPr>
            </a:pPr>
            <a:r>
              <a:rPr lang="en-IN" sz="2000"/>
              <a:t>Active Factor Exposures</a:t>
            </a:r>
          </a:p>
        </c:rich>
      </c:tx>
      <c:layout>
        <c:manualLayout>
          <c:xMode val="edge"/>
          <c:yMode val="edge"/>
          <c:x val="0.39322853805397023"/>
          <c:y val="2.6247857248641104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Trebuchet MS" panose="020B0603020202020204" pitchFamily="34" charset="0"/>
              <a:ea typeface="+mn-ea"/>
              <a:cs typeface="Segoe UI" panose="020B0502040204020203" pitchFamily="34" charset="0"/>
            </a:defRPr>
          </a:pPr>
          <a:endParaRPr lang="en-US"/>
        </a:p>
      </c:txPr>
    </c:title>
    <c:autoTitleDeleted val="0"/>
    <c:plotArea>
      <c:layout>
        <c:manualLayout>
          <c:layoutTarget val="inner"/>
          <c:xMode val="edge"/>
          <c:yMode val="edge"/>
          <c:x val="0.17474845080097628"/>
          <c:y val="9.367728503045393E-2"/>
          <c:w val="0.74866202263415316"/>
          <c:h val="0.64098335488904401"/>
        </c:manualLayout>
      </c:layout>
      <c:barChart>
        <c:barDir val="bar"/>
        <c:grouping val="clustered"/>
        <c:varyColors val="0"/>
        <c:ser>
          <c:idx val="0"/>
          <c:order val="0"/>
          <c:tx>
            <c:strRef>
              <c:f>'Active Factor Exposures'!$O$2</c:f>
              <c:strCache>
                <c:ptCount val="1"/>
                <c:pt idx="0">
                  <c:v>LC_SB vs. SBI BSE100 ETF</c:v>
                </c:pt>
              </c:strCache>
            </c:strRef>
          </c:tx>
          <c:spPr>
            <a:solidFill>
              <a:schemeClr val="tx1"/>
            </a:solidFill>
            <a:ln>
              <a:noFill/>
            </a:ln>
            <a:effectLst/>
          </c:spPr>
          <c:invertIfNegative val="0"/>
          <c:cat>
            <c:strRef>
              <c:f>'Active Factor Exposures'!$N$3:$N$12</c:f>
              <c:strCache>
                <c:ptCount val="10"/>
                <c:pt idx="0">
                  <c:v>GL DivYld</c:v>
                </c:pt>
                <c:pt idx="1">
                  <c:v>GL EarnVariab</c:v>
                </c:pt>
                <c:pt idx="2">
                  <c:v>GL Growth</c:v>
                </c:pt>
                <c:pt idx="3">
                  <c:v>GL Leverage</c:v>
                </c:pt>
                <c:pt idx="4">
                  <c:v>GL Momentum</c:v>
                </c:pt>
                <c:pt idx="5">
                  <c:v>GL Profit</c:v>
                </c:pt>
                <c:pt idx="6">
                  <c:v>GL Size</c:v>
                </c:pt>
                <c:pt idx="7">
                  <c:v>GL TradeAct</c:v>
                </c:pt>
                <c:pt idx="8">
                  <c:v>GL Value</c:v>
                </c:pt>
                <c:pt idx="9">
                  <c:v>GL Volatility</c:v>
                </c:pt>
              </c:strCache>
            </c:strRef>
          </c:cat>
          <c:val>
            <c:numRef>
              <c:f>'Active Factor Exposures'!$O$3:$O$12</c:f>
              <c:numCache>
                <c:formatCode>[Blue]\+#,##0.00;[Red]\-#,##0.00;\-</c:formatCode>
                <c:ptCount val="10"/>
                <c:pt idx="0">
                  <c:v>6.7730336962831428E-2</c:v>
                </c:pt>
                <c:pt idx="1">
                  <c:v>0.17853438622630946</c:v>
                </c:pt>
                <c:pt idx="2">
                  <c:v>0.13083359924936128</c:v>
                </c:pt>
                <c:pt idx="3">
                  <c:v>-0.33495365307940456</c:v>
                </c:pt>
                <c:pt idx="4">
                  <c:v>3.9785162221103662E-2</c:v>
                </c:pt>
                <c:pt idx="5">
                  <c:v>0.42776456296247856</c:v>
                </c:pt>
                <c:pt idx="6">
                  <c:v>-0.13230568192736536</c:v>
                </c:pt>
                <c:pt idx="7">
                  <c:v>-4.0061028370970142E-2</c:v>
                </c:pt>
                <c:pt idx="8">
                  <c:v>-0.14913605591551229</c:v>
                </c:pt>
                <c:pt idx="9">
                  <c:v>-0.11331281423901179</c:v>
                </c:pt>
              </c:numCache>
            </c:numRef>
          </c:val>
          <c:extLst>
            <c:ext xmlns:c16="http://schemas.microsoft.com/office/drawing/2014/chart" uri="{C3380CC4-5D6E-409C-BE32-E72D297353CC}">
              <c16:uniqueId val="{00000000-6A13-4BA9-8B08-EF4AD70DB78C}"/>
            </c:ext>
          </c:extLst>
        </c:ser>
        <c:ser>
          <c:idx val="1"/>
          <c:order val="1"/>
          <c:tx>
            <c:strRef>
              <c:f>'Active Factor Exposures'!$P$2</c:f>
              <c:strCache>
                <c:ptCount val="1"/>
                <c:pt idx="0">
                  <c:v>LCMC_SB vs. Smart Beta Benchmark</c:v>
                </c:pt>
              </c:strCache>
            </c:strRef>
          </c:tx>
          <c:spPr>
            <a:solidFill>
              <a:srgbClr val="002060"/>
            </a:solidFill>
            <a:ln>
              <a:noFill/>
            </a:ln>
            <a:effectLst/>
          </c:spPr>
          <c:invertIfNegative val="0"/>
          <c:cat>
            <c:strRef>
              <c:f>'Active Factor Exposures'!$N$3:$N$12</c:f>
              <c:strCache>
                <c:ptCount val="10"/>
                <c:pt idx="0">
                  <c:v>GL DivYld</c:v>
                </c:pt>
                <c:pt idx="1">
                  <c:v>GL EarnVariab</c:v>
                </c:pt>
                <c:pt idx="2">
                  <c:v>GL Growth</c:v>
                </c:pt>
                <c:pt idx="3">
                  <c:v>GL Leverage</c:v>
                </c:pt>
                <c:pt idx="4">
                  <c:v>GL Momentum</c:v>
                </c:pt>
                <c:pt idx="5">
                  <c:v>GL Profit</c:v>
                </c:pt>
                <c:pt idx="6">
                  <c:v>GL Size</c:v>
                </c:pt>
                <c:pt idx="7">
                  <c:v>GL TradeAct</c:v>
                </c:pt>
                <c:pt idx="8">
                  <c:v>GL Value</c:v>
                </c:pt>
                <c:pt idx="9">
                  <c:v>GL Volatility</c:v>
                </c:pt>
              </c:strCache>
            </c:strRef>
          </c:cat>
          <c:val>
            <c:numRef>
              <c:f>'Active Factor Exposures'!$P$3:$P$12</c:f>
              <c:numCache>
                <c:formatCode>[Blue]\+#,##0.00;[Red]\-#,##0.00;\-</c:formatCode>
                <c:ptCount val="10"/>
                <c:pt idx="0">
                  <c:v>5.5457121684300753E-2</c:v>
                </c:pt>
                <c:pt idx="1">
                  <c:v>7.4742931871746854E-2</c:v>
                </c:pt>
                <c:pt idx="2">
                  <c:v>8.1843093538397693E-2</c:v>
                </c:pt>
                <c:pt idx="3">
                  <c:v>-0.3664621503790188</c:v>
                </c:pt>
                <c:pt idx="4">
                  <c:v>3.6203695716417225E-2</c:v>
                </c:pt>
                <c:pt idx="5">
                  <c:v>0.41195755251197896</c:v>
                </c:pt>
                <c:pt idx="6">
                  <c:v>1.9624104426812838E-2</c:v>
                </c:pt>
                <c:pt idx="7">
                  <c:v>-0.11086225623759599</c:v>
                </c:pt>
                <c:pt idx="8">
                  <c:v>-0.16547271610768732</c:v>
                </c:pt>
                <c:pt idx="9">
                  <c:v>-0.14306205856527027</c:v>
                </c:pt>
              </c:numCache>
            </c:numRef>
          </c:val>
          <c:extLst>
            <c:ext xmlns:c16="http://schemas.microsoft.com/office/drawing/2014/chart" uri="{C3380CC4-5D6E-409C-BE32-E72D297353CC}">
              <c16:uniqueId val="{00000001-6A13-4BA9-8B08-EF4AD70DB78C}"/>
            </c:ext>
          </c:extLst>
        </c:ser>
        <c:ser>
          <c:idx val="2"/>
          <c:order val="2"/>
          <c:tx>
            <c:strRef>
              <c:f>'Active Factor Exposures'!$Q$2</c:f>
              <c:strCache>
                <c:ptCount val="1"/>
                <c:pt idx="0">
                  <c:v>Concentrated_SB vs. SBI NIFTY 50 ETF</c:v>
                </c:pt>
              </c:strCache>
            </c:strRef>
          </c:tx>
          <c:spPr>
            <a:solidFill>
              <a:schemeClr val="accent1"/>
            </a:solidFill>
            <a:ln>
              <a:noFill/>
            </a:ln>
            <a:effectLst/>
          </c:spPr>
          <c:invertIfNegative val="0"/>
          <c:cat>
            <c:strRef>
              <c:f>'Active Factor Exposures'!$N$3:$N$12</c:f>
              <c:strCache>
                <c:ptCount val="10"/>
                <c:pt idx="0">
                  <c:v>GL DivYld</c:v>
                </c:pt>
                <c:pt idx="1">
                  <c:v>GL EarnVariab</c:v>
                </c:pt>
                <c:pt idx="2">
                  <c:v>GL Growth</c:v>
                </c:pt>
                <c:pt idx="3">
                  <c:v>GL Leverage</c:v>
                </c:pt>
                <c:pt idx="4">
                  <c:v>GL Momentum</c:v>
                </c:pt>
                <c:pt idx="5">
                  <c:v>GL Profit</c:v>
                </c:pt>
                <c:pt idx="6">
                  <c:v>GL Size</c:v>
                </c:pt>
                <c:pt idx="7">
                  <c:v>GL TradeAct</c:v>
                </c:pt>
                <c:pt idx="8">
                  <c:v>GL Value</c:v>
                </c:pt>
                <c:pt idx="9">
                  <c:v>GL Volatility</c:v>
                </c:pt>
              </c:strCache>
            </c:strRef>
          </c:cat>
          <c:val>
            <c:numRef>
              <c:f>'Active Factor Exposures'!$Q$3:$Q$12</c:f>
              <c:numCache>
                <c:formatCode>[Blue]\+#,##0.00;[Red]\-#,##0.00;\-</c:formatCode>
                <c:ptCount val="10"/>
                <c:pt idx="0">
                  <c:v>-0.19851170875819735</c:v>
                </c:pt>
                <c:pt idx="1">
                  <c:v>-6.8729294780530692E-2</c:v>
                </c:pt>
                <c:pt idx="2">
                  <c:v>-2.589569493349686E-2</c:v>
                </c:pt>
                <c:pt idx="3">
                  <c:v>-0.1554081924245323</c:v>
                </c:pt>
                <c:pt idx="4">
                  <c:v>3.140521005327078E-2</c:v>
                </c:pt>
                <c:pt idx="5">
                  <c:v>0.11878963446617827</c:v>
                </c:pt>
                <c:pt idx="6">
                  <c:v>0.12719115402012671</c:v>
                </c:pt>
                <c:pt idx="7">
                  <c:v>-9.1507024667544012E-2</c:v>
                </c:pt>
                <c:pt idx="8">
                  <c:v>-0.12068459991962985</c:v>
                </c:pt>
                <c:pt idx="9">
                  <c:v>-5.5968966825043098E-2</c:v>
                </c:pt>
              </c:numCache>
            </c:numRef>
          </c:val>
          <c:extLst>
            <c:ext xmlns:c16="http://schemas.microsoft.com/office/drawing/2014/chart" uri="{C3380CC4-5D6E-409C-BE32-E72D297353CC}">
              <c16:uniqueId val="{00000002-6A13-4BA9-8B08-EF4AD70DB78C}"/>
            </c:ext>
          </c:extLst>
        </c:ser>
        <c:ser>
          <c:idx val="3"/>
          <c:order val="3"/>
          <c:tx>
            <c:strRef>
              <c:f>'Active Factor Exposures'!$R$2</c:f>
              <c:strCache>
                <c:ptCount val="1"/>
                <c:pt idx="0">
                  <c:v>Growth_SB vs. NIFTY 200</c:v>
                </c:pt>
              </c:strCache>
            </c:strRef>
          </c:tx>
          <c:spPr>
            <a:solidFill>
              <a:srgbClr val="00B0F0"/>
            </a:solidFill>
            <a:ln>
              <a:noFill/>
            </a:ln>
            <a:effectLst/>
          </c:spPr>
          <c:invertIfNegative val="0"/>
          <c:cat>
            <c:strRef>
              <c:f>'Active Factor Exposures'!$N$3:$N$12</c:f>
              <c:strCache>
                <c:ptCount val="10"/>
                <c:pt idx="0">
                  <c:v>GL DivYld</c:v>
                </c:pt>
                <c:pt idx="1">
                  <c:v>GL EarnVariab</c:v>
                </c:pt>
                <c:pt idx="2">
                  <c:v>GL Growth</c:v>
                </c:pt>
                <c:pt idx="3">
                  <c:v>GL Leverage</c:v>
                </c:pt>
                <c:pt idx="4">
                  <c:v>GL Momentum</c:v>
                </c:pt>
                <c:pt idx="5">
                  <c:v>GL Profit</c:v>
                </c:pt>
                <c:pt idx="6">
                  <c:v>GL Size</c:v>
                </c:pt>
                <c:pt idx="7">
                  <c:v>GL TradeAct</c:v>
                </c:pt>
                <c:pt idx="8">
                  <c:v>GL Value</c:v>
                </c:pt>
                <c:pt idx="9">
                  <c:v>GL Volatility</c:v>
                </c:pt>
              </c:strCache>
            </c:strRef>
          </c:cat>
          <c:val>
            <c:numRef>
              <c:f>'Active Factor Exposures'!$R$3:$R$12</c:f>
              <c:numCache>
                <c:formatCode>[Blue]\+#,##0.00;[Red]\-#,##0.00;\-</c:formatCode>
                <c:ptCount val="10"/>
                <c:pt idx="0">
                  <c:v>-0.14335578427641069</c:v>
                </c:pt>
                <c:pt idx="1">
                  <c:v>-3.0994970524969245E-2</c:v>
                </c:pt>
                <c:pt idx="2">
                  <c:v>-3.7256770320128252E-2</c:v>
                </c:pt>
                <c:pt idx="3">
                  <c:v>-0.20959136974578191</c:v>
                </c:pt>
                <c:pt idx="4">
                  <c:v>0.22514701523190569</c:v>
                </c:pt>
                <c:pt idx="5">
                  <c:v>3.9130934060184724E-2</c:v>
                </c:pt>
                <c:pt idx="6">
                  <c:v>6.8641157804072872E-2</c:v>
                </c:pt>
                <c:pt idx="7">
                  <c:v>-2.5022806013472065E-2</c:v>
                </c:pt>
                <c:pt idx="8">
                  <c:v>-5.8067543562358215E-2</c:v>
                </c:pt>
                <c:pt idx="9">
                  <c:v>-2.2114466447661962E-2</c:v>
                </c:pt>
              </c:numCache>
            </c:numRef>
          </c:val>
          <c:extLst>
            <c:ext xmlns:c16="http://schemas.microsoft.com/office/drawing/2014/chart" uri="{C3380CC4-5D6E-409C-BE32-E72D297353CC}">
              <c16:uniqueId val="{00000000-6F96-48BE-B305-5FE7126591AB}"/>
            </c:ext>
          </c:extLst>
        </c:ser>
        <c:ser>
          <c:idx val="4"/>
          <c:order val="4"/>
          <c:tx>
            <c:strRef>
              <c:f>'Active Factor Exposures'!$S$2</c:f>
              <c:strCache>
                <c:ptCount val="1"/>
                <c:pt idx="0">
                  <c:v>Edelweiss N100 Q30 vs. SBI BSE100 ETF</c:v>
                </c:pt>
              </c:strCache>
            </c:strRef>
          </c:tx>
          <c:spPr>
            <a:solidFill>
              <a:schemeClr val="accent6">
                <a:lumMod val="50000"/>
              </a:schemeClr>
            </a:solidFill>
            <a:ln>
              <a:noFill/>
            </a:ln>
            <a:effectLst/>
          </c:spPr>
          <c:invertIfNegative val="0"/>
          <c:cat>
            <c:strRef>
              <c:f>'Active Factor Exposures'!$N$3:$N$12</c:f>
              <c:strCache>
                <c:ptCount val="10"/>
                <c:pt idx="0">
                  <c:v>GL DivYld</c:v>
                </c:pt>
                <c:pt idx="1">
                  <c:v>GL EarnVariab</c:v>
                </c:pt>
                <c:pt idx="2">
                  <c:v>GL Growth</c:v>
                </c:pt>
                <c:pt idx="3">
                  <c:v>GL Leverage</c:v>
                </c:pt>
                <c:pt idx="4">
                  <c:v>GL Momentum</c:v>
                </c:pt>
                <c:pt idx="5">
                  <c:v>GL Profit</c:v>
                </c:pt>
                <c:pt idx="6">
                  <c:v>GL Size</c:v>
                </c:pt>
                <c:pt idx="7">
                  <c:v>GL TradeAct</c:v>
                </c:pt>
                <c:pt idx="8">
                  <c:v>GL Value</c:v>
                </c:pt>
                <c:pt idx="9">
                  <c:v>GL Volatility</c:v>
                </c:pt>
              </c:strCache>
            </c:strRef>
          </c:cat>
          <c:val>
            <c:numRef>
              <c:f>'Active Factor Exposures'!$S$3:$S$12</c:f>
              <c:numCache>
                <c:formatCode>[Blue]\+#,##0.00;[Red]\-#,##0.00;\-</c:formatCode>
                <c:ptCount val="10"/>
                <c:pt idx="0">
                  <c:v>0.42758745299009721</c:v>
                </c:pt>
                <c:pt idx="1">
                  <c:v>0.39978147179561996</c:v>
                </c:pt>
                <c:pt idx="2">
                  <c:v>2.1636017847680239E-2</c:v>
                </c:pt>
                <c:pt idx="3">
                  <c:v>-0.71347095636299906</c:v>
                </c:pt>
                <c:pt idx="4">
                  <c:v>1.9315196433892512E-3</c:v>
                </c:pt>
                <c:pt idx="5">
                  <c:v>0.94601438734962517</c:v>
                </c:pt>
                <c:pt idx="6">
                  <c:v>-0.82755451552864834</c:v>
                </c:pt>
                <c:pt idx="7">
                  <c:v>-0.17111969623298556</c:v>
                </c:pt>
                <c:pt idx="8">
                  <c:v>-0.2976246913965076</c:v>
                </c:pt>
                <c:pt idx="9">
                  <c:v>-6.4103575611184072E-2</c:v>
                </c:pt>
              </c:numCache>
            </c:numRef>
          </c:val>
          <c:extLst>
            <c:ext xmlns:c16="http://schemas.microsoft.com/office/drawing/2014/chart" uri="{C3380CC4-5D6E-409C-BE32-E72D297353CC}">
              <c16:uniqueId val="{00000000-F283-45D6-AB52-D9C9D0A1C5F4}"/>
            </c:ext>
          </c:extLst>
        </c:ser>
        <c:ser>
          <c:idx val="5"/>
          <c:order val="5"/>
          <c:tx>
            <c:strRef>
              <c:f>'Active Factor Exposures'!$T$2</c:f>
              <c:strCache>
                <c:ptCount val="1"/>
                <c:pt idx="0">
                  <c:v>Edelweiss N100 Q30 vs. Smart Beta Benchmark</c:v>
                </c:pt>
              </c:strCache>
            </c:strRef>
          </c:tx>
          <c:spPr>
            <a:solidFill>
              <a:srgbClr val="00B050"/>
            </a:solidFill>
            <a:ln>
              <a:noFill/>
            </a:ln>
            <a:effectLst/>
          </c:spPr>
          <c:invertIfNegative val="0"/>
          <c:cat>
            <c:strRef>
              <c:f>'Active Factor Exposures'!$N$3:$N$12</c:f>
              <c:strCache>
                <c:ptCount val="10"/>
                <c:pt idx="0">
                  <c:v>GL DivYld</c:v>
                </c:pt>
                <c:pt idx="1">
                  <c:v>GL EarnVariab</c:v>
                </c:pt>
                <c:pt idx="2">
                  <c:v>GL Growth</c:v>
                </c:pt>
                <c:pt idx="3">
                  <c:v>GL Leverage</c:v>
                </c:pt>
                <c:pt idx="4">
                  <c:v>GL Momentum</c:v>
                </c:pt>
                <c:pt idx="5">
                  <c:v>GL Profit</c:v>
                </c:pt>
                <c:pt idx="6">
                  <c:v>GL Size</c:v>
                </c:pt>
                <c:pt idx="7">
                  <c:v>GL TradeAct</c:v>
                </c:pt>
                <c:pt idx="8">
                  <c:v>GL Value</c:v>
                </c:pt>
                <c:pt idx="9">
                  <c:v>GL Volatility</c:v>
                </c:pt>
              </c:strCache>
            </c:strRef>
          </c:cat>
          <c:val>
            <c:numRef>
              <c:f>'Active Factor Exposures'!$T$3:$T$12</c:f>
              <c:numCache>
                <c:formatCode>[Blue]\+#,##0.00;[Red]\-#,##0.00;\-</c:formatCode>
                <c:ptCount val="10"/>
                <c:pt idx="0">
                  <c:v>0.4876545696108513</c:v>
                </c:pt>
                <c:pt idx="1">
                  <c:v>0.20015838757798132</c:v>
                </c:pt>
                <c:pt idx="2">
                  <c:v>-6.5679360526736924E-2</c:v>
                </c:pt>
                <c:pt idx="3">
                  <c:v>-0.70685086583081591</c:v>
                </c:pt>
                <c:pt idx="4">
                  <c:v>-1.2837834580620933E-2</c:v>
                </c:pt>
                <c:pt idx="5">
                  <c:v>0.9848109425038537</c:v>
                </c:pt>
                <c:pt idx="6">
                  <c:v>-0.3258921457737376</c:v>
                </c:pt>
                <c:pt idx="7">
                  <c:v>-0.285541230537108</c:v>
                </c:pt>
                <c:pt idx="8">
                  <c:v>-0.28841730257801057</c:v>
                </c:pt>
                <c:pt idx="9">
                  <c:v>-5.8628776344187561E-2</c:v>
                </c:pt>
              </c:numCache>
            </c:numRef>
          </c:val>
          <c:extLst>
            <c:ext xmlns:c16="http://schemas.microsoft.com/office/drawing/2014/chart" uri="{C3380CC4-5D6E-409C-BE32-E72D297353CC}">
              <c16:uniqueId val="{00000001-F283-45D6-AB52-D9C9D0A1C5F4}"/>
            </c:ext>
          </c:extLst>
        </c:ser>
        <c:ser>
          <c:idx val="6"/>
          <c:order val="6"/>
          <c:tx>
            <c:strRef>
              <c:f>'Active Factor Exposures'!$U$2</c:f>
              <c:strCache>
                <c:ptCount val="1"/>
                <c:pt idx="0">
                  <c:v>Edelweiss N100 Q30 vs. SBI NIFTY 50 ETF</c:v>
                </c:pt>
              </c:strCache>
            </c:strRef>
          </c:tx>
          <c:spPr>
            <a:solidFill>
              <a:srgbClr val="00FF00"/>
            </a:solidFill>
            <a:ln>
              <a:noFill/>
            </a:ln>
            <a:effectLst/>
          </c:spPr>
          <c:invertIfNegative val="0"/>
          <c:cat>
            <c:strRef>
              <c:f>'Active Factor Exposures'!$N$3:$N$12</c:f>
              <c:strCache>
                <c:ptCount val="10"/>
                <c:pt idx="0">
                  <c:v>GL DivYld</c:v>
                </c:pt>
                <c:pt idx="1">
                  <c:v>GL EarnVariab</c:v>
                </c:pt>
                <c:pt idx="2">
                  <c:v>GL Growth</c:v>
                </c:pt>
                <c:pt idx="3">
                  <c:v>GL Leverage</c:v>
                </c:pt>
                <c:pt idx="4">
                  <c:v>GL Momentum</c:v>
                </c:pt>
                <c:pt idx="5">
                  <c:v>GL Profit</c:v>
                </c:pt>
                <c:pt idx="6">
                  <c:v>GL Size</c:v>
                </c:pt>
                <c:pt idx="7">
                  <c:v>GL TradeAct</c:v>
                </c:pt>
                <c:pt idx="8">
                  <c:v>GL Value</c:v>
                </c:pt>
                <c:pt idx="9">
                  <c:v>GL Volatility</c:v>
                </c:pt>
              </c:strCache>
            </c:strRef>
          </c:cat>
          <c:val>
            <c:numRef>
              <c:f>'Active Factor Exposures'!$U$3:$U$12</c:f>
              <c:numCache>
                <c:formatCode>[Blue]\+#,##0.00;[Red]\-#,##0.00;\-</c:formatCode>
                <c:ptCount val="10"/>
                <c:pt idx="0">
                  <c:v>0.41599811387639951</c:v>
                </c:pt>
                <c:pt idx="1">
                  <c:v>0.47247151333596193</c:v>
                </c:pt>
                <c:pt idx="2">
                  <c:v>6.4769542961696791E-2</c:v>
                </c:pt>
                <c:pt idx="3">
                  <c:v>-0.73346344332950142</c:v>
                </c:pt>
                <c:pt idx="4">
                  <c:v>-1.5301046687269129E-2</c:v>
                </c:pt>
                <c:pt idx="5">
                  <c:v>0.93631377217448375</c:v>
                </c:pt>
                <c:pt idx="6">
                  <c:v>-1.0360982264667529</c:v>
                </c:pt>
                <c:pt idx="7">
                  <c:v>-0.11086861100628276</c:v>
                </c:pt>
                <c:pt idx="8">
                  <c:v>-0.32189296135440348</c:v>
                </c:pt>
                <c:pt idx="9">
                  <c:v>-7.1059390210122197E-2</c:v>
                </c:pt>
              </c:numCache>
            </c:numRef>
          </c:val>
          <c:extLst>
            <c:ext xmlns:c16="http://schemas.microsoft.com/office/drawing/2014/chart" uri="{C3380CC4-5D6E-409C-BE32-E72D297353CC}">
              <c16:uniqueId val="{00000002-F283-45D6-AB52-D9C9D0A1C5F4}"/>
            </c:ext>
          </c:extLst>
        </c:ser>
        <c:dLbls>
          <c:showLegendKey val="0"/>
          <c:showVal val="0"/>
          <c:showCatName val="0"/>
          <c:showSerName val="0"/>
          <c:showPercent val="0"/>
          <c:showBubbleSize val="0"/>
        </c:dLbls>
        <c:gapWidth val="150"/>
        <c:axId val="1056745791"/>
        <c:axId val="1057531839"/>
      </c:barChart>
      <c:catAx>
        <c:axId val="1056745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Trebuchet MS" panose="020B0603020202020204" pitchFamily="34" charset="0"/>
                <a:ea typeface="+mn-ea"/>
                <a:cs typeface="Segoe UI" panose="020B0502040204020203" pitchFamily="34" charset="0"/>
              </a:defRPr>
            </a:pPr>
            <a:endParaRPr lang="en-US"/>
          </a:p>
        </c:txPr>
        <c:crossAx val="1057531839"/>
        <c:crosses val="autoZero"/>
        <c:auto val="1"/>
        <c:lblAlgn val="ctr"/>
        <c:lblOffset val="100"/>
        <c:noMultiLvlLbl val="0"/>
      </c:catAx>
      <c:valAx>
        <c:axId val="1057531839"/>
        <c:scaling>
          <c:orientation val="minMax"/>
        </c:scaling>
        <c:delete val="0"/>
        <c:axPos val="b"/>
        <c:majorGridlines>
          <c:spPr>
            <a:ln w="9525" cap="flat" cmpd="sng" algn="ctr">
              <a:solidFill>
                <a:schemeClr val="accent1"/>
              </a:solidFill>
              <a:round/>
            </a:ln>
            <a:effectLst/>
          </c:spPr>
        </c:majorGridlines>
        <c:minorGridlines>
          <c:spPr>
            <a:ln w="9525" cap="flat" cmpd="sng" algn="ctr">
              <a:solidFill>
                <a:schemeClr val="tx1">
                  <a:lumMod val="5000"/>
                  <a:lumOff val="95000"/>
                </a:schemeClr>
              </a:solidFill>
              <a:round/>
            </a:ln>
            <a:effectLst/>
          </c:spPr>
        </c:minorGridlines>
        <c:numFmt formatCode="[Blue]\+#,##0.00;[Red]\-#,##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Trebuchet MS" panose="020B0603020202020204" pitchFamily="34" charset="0"/>
                <a:ea typeface="+mn-ea"/>
                <a:cs typeface="Segoe UI" panose="020B0502040204020203" pitchFamily="34" charset="0"/>
              </a:defRPr>
            </a:pPr>
            <a:endParaRPr lang="en-US"/>
          </a:p>
        </c:txPr>
        <c:crossAx val="1056745791"/>
        <c:crosses val="autoZero"/>
        <c:crossBetween val="between"/>
      </c:valAx>
      <c:spPr>
        <a:noFill/>
        <a:ln>
          <a:noFill/>
        </a:ln>
        <a:effectLst/>
      </c:spPr>
    </c:plotArea>
    <c:legend>
      <c:legendPos val="b"/>
      <c:layout>
        <c:manualLayout>
          <c:xMode val="edge"/>
          <c:yMode val="edge"/>
          <c:x val="0.11456316356223833"/>
          <c:y val="0.82247967564567104"/>
          <c:w val="0.84718382860093722"/>
          <c:h val="0.15727448244374645"/>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Trebuchet MS" panose="020B0603020202020204" pitchFamily="34" charset="0"/>
              <a:ea typeface="+mn-ea"/>
              <a:cs typeface="Segoe UI"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latin typeface="Trebuchet MS" panose="020B0603020202020204" pitchFamily="34" charset="0"/>
          <a:cs typeface="Segoe UI" panose="020B0502040204020203" pitchFamily="34" charset="0"/>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F0DFD024-30A0-4992-8CCA-49204C71C1BC}">
  <sheetPr codeName="Chart13"/>
  <sheetViews>
    <sheetView zoomScale="70"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5" Type="http://schemas.openxmlformats.org/officeDocument/2006/relationships/image" Target="../media/image30.png"/><Relationship Id="rId10" Type="http://schemas.openxmlformats.org/officeDocument/2006/relationships/image" Target="../media/image25.png"/><Relationship Id="rId19" Type="http://schemas.openxmlformats.org/officeDocument/2006/relationships/image" Target="../media/image34.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73</xdr:row>
      <xdr:rowOff>0</xdr:rowOff>
    </xdr:from>
    <xdr:to>
      <xdr:col>15</xdr:col>
      <xdr:colOff>1239</xdr:colOff>
      <xdr:row>106</xdr:row>
      <xdr:rowOff>103976</xdr:rowOff>
    </xdr:to>
    <xdr:pic>
      <xdr:nvPicPr>
        <xdr:cNvPr id="2" name="Picture 1">
          <a:extLst>
            <a:ext uri="{FF2B5EF4-FFF2-40B4-BE49-F238E27FC236}">
              <a16:creationId xmlns:a16="http://schemas.microsoft.com/office/drawing/2014/main" id="{F5895D1F-8BEC-4413-A622-B48FC593A70A}"/>
            </a:ext>
          </a:extLst>
        </xdr:cNvPr>
        <xdr:cNvPicPr>
          <a:picLocks noChangeAspect="1"/>
        </xdr:cNvPicPr>
      </xdr:nvPicPr>
      <xdr:blipFill>
        <a:blip xmlns:r="http://schemas.openxmlformats.org/officeDocument/2006/relationships" r:embed="rId1"/>
        <a:stretch>
          <a:fillRect/>
        </a:stretch>
      </xdr:blipFill>
      <xdr:spPr>
        <a:xfrm>
          <a:off x="0" y="0"/>
          <a:ext cx="9142857" cy="6390476"/>
        </a:xfrm>
        <a:prstGeom prst="rect">
          <a:avLst/>
        </a:prstGeom>
      </xdr:spPr>
    </xdr:pic>
    <xdr:clientData/>
  </xdr:twoCellAnchor>
  <xdr:twoCellAnchor editAs="oneCell">
    <xdr:from>
      <xdr:col>0</xdr:col>
      <xdr:colOff>0</xdr:colOff>
      <xdr:row>38</xdr:row>
      <xdr:rowOff>0</xdr:rowOff>
    </xdr:from>
    <xdr:to>
      <xdr:col>15</xdr:col>
      <xdr:colOff>8381</xdr:colOff>
      <xdr:row>71</xdr:row>
      <xdr:rowOff>113500</xdr:rowOff>
    </xdr:to>
    <xdr:pic>
      <xdr:nvPicPr>
        <xdr:cNvPr id="3" name="Picture 2">
          <a:extLst>
            <a:ext uri="{FF2B5EF4-FFF2-40B4-BE49-F238E27FC236}">
              <a16:creationId xmlns:a16="http://schemas.microsoft.com/office/drawing/2014/main" id="{5D44E528-7CC9-44C0-88FD-368612CB7936}"/>
            </a:ext>
          </a:extLst>
        </xdr:cNvPr>
        <xdr:cNvPicPr>
          <a:picLocks noChangeAspect="1"/>
        </xdr:cNvPicPr>
      </xdr:nvPicPr>
      <xdr:blipFill>
        <a:blip xmlns:r="http://schemas.openxmlformats.org/officeDocument/2006/relationships" r:embed="rId2"/>
        <a:stretch>
          <a:fillRect/>
        </a:stretch>
      </xdr:blipFill>
      <xdr:spPr>
        <a:xfrm>
          <a:off x="0" y="6477000"/>
          <a:ext cx="9152381" cy="6400000"/>
        </a:xfrm>
        <a:prstGeom prst="rect">
          <a:avLst/>
        </a:prstGeom>
      </xdr:spPr>
    </xdr:pic>
    <xdr:clientData/>
  </xdr:twoCellAnchor>
  <xdr:twoCellAnchor editAs="oneCell">
    <xdr:from>
      <xdr:col>0</xdr:col>
      <xdr:colOff>0</xdr:colOff>
      <xdr:row>3</xdr:row>
      <xdr:rowOff>0</xdr:rowOff>
    </xdr:from>
    <xdr:to>
      <xdr:col>15</xdr:col>
      <xdr:colOff>8381</xdr:colOff>
      <xdr:row>36</xdr:row>
      <xdr:rowOff>123024</xdr:rowOff>
    </xdr:to>
    <xdr:pic>
      <xdr:nvPicPr>
        <xdr:cNvPr id="4" name="Picture 3">
          <a:extLst>
            <a:ext uri="{FF2B5EF4-FFF2-40B4-BE49-F238E27FC236}">
              <a16:creationId xmlns:a16="http://schemas.microsoft.com/office/drawing/2014/main" id="{E2F1D1C5-635E-4D9A-A8DA-D1D0A7C45F3B}"/>
            </a:ext>
          </a:extLst>
        </xdr:cNvPr>
        <xdr:cNvPicPr>
          <a:picLocks noChangeAspect="1"/>
        </xdr:cNvPicPr>
      </xdr:nvPicPr>
      <xdr:blipFill>
        <a:blip xmlns:r="http://schemas.openxmlformats.org/officeDocument/2006/relationships" r:embed="rId3"/>
        <a:stretch>
          <a:fillRect/>
        </a:stretch>
      </xdr:blipFill>
      <xdr:spPr>
        <a:xfrm>
          <a:off x="0" y="12954000"/>
          <a:ext cx="9152381" cy="6409524"/>
        </a:xfrm>
        <a:prstGeom prst="rect">
          <a:avLst/>
        </a:prstGeom>
      </xdr:spPr>
    </xdr:pic>
    <xdr:clientData/>
  </xdr:twoCellAnchor>
  <xdr:twoCellAnchor editAs="oneCell">
    <xdr:from>
      <xdr:col>0</xdr:col>
      <xdr:colOff>0</xdr:colOff>
      <xdr:row>108</xdr:row>
      <xdr:rowOff>0</xdr:rowOff>
    </xdr:from>
    <xdr:to>
      <xdr:col>14</xdr:col>
      <xdr:colOff>598933</xdr:colOff>
      <xdr:row>141</xdr:row>
      <xdr:rowOff>113500</xdr:rowOff>
    </xdr:to>
    <xdr:pic>
      <xdr:nvPicPr>
        <xdr:cNvPr id="5" name="Picture 4">
          <a:extLst>
            <a:ext uri="{FF2B5EF4-FFF2-40B4-BE49-F238E27FC236}">
              <a16:creationId xmlns:a16="http://schemas.microsoft.com/office/drawing/2014/main" id="{C75FE570-6C91-4431-B5C6-30D29A500B9E}"/>
            </a:ext>
          </a:extLst>
        </xdr:cNvPr>
        <xdr:cNvPicPr>
          <a:picLocks noChangeAspect="1"/>
        </xdr:cNvPicPr>
      </xdr:nvPicPr>
      <xdr:blipFill>
        <a:blip xmlns:r="http://schemas.openxmlformats.org/officeDocument/2006/relationships" r:embed="rId4"/>
        <a:stretch>
          <a:fillRect/>
        </a:stretch>
      </xdr:blipFill>
      <xdr:spPr>
        <a:xfrm>
          <a:off x="0" y="19431000"/>
          <a:ext cx="9133333" cy="6400000"/>
        </a:xfrm>
        <a:prstGeom prst="rect">
          <a:avLst/>
        </a:prstGeom>
      </xdr:spPr>
    </xdr:pic>
    <xdr:clientData/>
  </xdr:twoCellAnchor>
  <xdr:twoCellAnchor editAs="oneCell">
    <xdr:from>
      <xdr:col>0</xdr:col>
      <xdr:colOff>0</xdr:colOff>
      <xdr:row>178</xdr:row>
      <xdr:rowOff>0</xdr:rowOff>
    </xdr:from>
    <xdr:to>
      <xdr:col>15</xdr:col>
      <xdr:colOff>6005</xdr:colOff>
      <xdr:row>211</xdr:row>
      <xdr:rowOff>113500</xdr:rowOff>
    </xdr:to>
    <xdr:pic>
      <xdr:nvPicPr>
        <xdr:cNvPr id="8" name="Picture 7">
          <a:extLst>
            <a:ext uri="{FF2B5EF4-FFF2-40B4-BE49-F238E27FC236}">
              <a16:creationId xmlns:a16="http://schemas.microsoft.com/office/drawing/2014/main" id="{26F3B1CE-1E14-4F19-90D5-0CACEC0FDFF2}"/>
            </a:ext>
          </a:extLst>
        </xdr:cNvPr>
        <xdr:cNvPicPr>
          <a:picLocks noChangeAspect="1"/>
        </xdr:cNvPicPr>
      </xdr:nvPicPr>
      <xdr:blipFill>
        <a:blip xmlns:r="http://schemas.openxmlformats.org/officeDocument/2006/relationships" r:embed="rId5"/>
        <a:stretch>
          <a:fillRect/>
        </a:stretch>
      </xdr:blipFill>
      <xdr:spPr>
        <a:xfrm>
          <a:off x="0" y="33909000"/>
          <a:ext cx="9114286" cy="6400000"/>
        </a:xfrm>
        <a:prstGeom prst="rect">
          <a:avLst/>
        </a:prstGeom>
      </xdr:spPr>
    </xdr:pic>
    <xdr:clientData/>
  </xdr:twoCellAnchor>
  <xdr:twoCellAnchor editAs="oneCell">
    <xdr:from>
      <xdr:col>0</xdr:col>
      <xdr:colOff>0</xdr:colOff>
      <xdr:row>143</xdr:row>
      <xdr:rowOff>0</xdr:rowOff>
    </xdr:from>
    <xdr:to>
      <xdr:col>15</xdr:col>
      <xdr:colOff>25052</xdr:colOff>
      <xdr:row>176</xdr:row>
      <xdr:rowOff>103976</xdr:rowOff>
    </xdr:to>
    <xdr:pic>
      <xdr:nvPicPr>
        <xdr:cNvPr id="16" name="Picture 15">
          <a:extLst>
            <a:ext uri="{FF2B5EF4-FFF2-40B4-BE49-F238E27FC236}">
              <a16:creationId xmlns:a16="http://schemas.microsoft.com/office/drawing/2014/main" id="{BF513287-E38A-4092-BBED-00BF04FD343F}"/>
            </a:ext>
          </a:extLst>
        </xdr:cNvPr>
        <xdr:cNvPicPr>
          <a:picLocks noChangeAspect="1"/>
        </xdr:cNvPicPr>
      </xdr:nvPicPr>
      <xdr:blipFill>
        <a:blip xmlns:r="http://schemas.openxmlformats.org/officeDocument/2006/relationships" r:embed="rId6"/>
        <a:stretch>
          <a:fillRect/>
        </a:stretch>
      </xdr:blipFill>
      <xdr:spPr>
        <a:xfrm>
          <a:off x="0" y="27241500"/>
          <a:ext cx="9133333" cy="6390476"/>
        </a:xfrm>
        <a:prstGeom prst="rect">
          <a:avLst/>
        </a:prstGeom>
      </xdr:spPr>
    </xdr:pic>
    <xdr:clientData/>
  </xdr:twoCellAnchor>
  <xdr:twoCellAnchor editAs="oneCell">
    <xdr:from>
      <xdr:col>0</xdr:col>
      <xdr:colOff>0</xdr:colOff>
      <xdr:row>213</xdr:row>
      <xdr:rowOff>0</xdr:rowOff>
    </xdr:from>
    <xdr:to>
      <xdr:col>15</xdr:col>
      <xdr:colOff>34576</xdr:colOff>
      <xdr:row>246</xdr:row>
      <xdr:rowOff>113500</xdr:rowOff>
    </xdr:to>
    <xdr:pic>
      <xdr:nvPicPr>
        <xdr:cNvPr id="17" name="Picture 16">
          <a:extLst>
            <a:ext uri="{FF2B5EF4-FFF2-40B4-BE49-F238E27FC236}">
              <a16:creationId xmlns:a16="http://schemas.microsoft.com/office/drawing/2014/main" id="{38DB0220-7318-4760-AAFB-C2959B8A78DC}"/>
            </a:ext>
          </a:extLst>
        </xdr:cNvPr>
        <xdr:cNvPicPr>
          <a:picLocks noChangeAspect="1"/>
        </xdr:cNvPicPr>
      </xdr:nvPicPr>
      <xdr:blipFill>
        <a:blip xmlns:r="http://schemas.openxmlformats.org/officeDocument/2006/relationships" r:embed="rId7"/>
        <a:stretch>
          <a:fillRect/>
        </a:stretch>
      </xdr:blipFill>
      <xdr:spPr>
        <a:xfrm>
          <a:off x="0" y="40576500"/>
          <a:ext cx="9142857" cy="6400000"/>
        </a:xfrm>
        <a:prstGeom prst="rect">
          <a:avLst/>
        </a:prstGeom>
      </xdr:spPr>
    </xdr:pic>
    <xdr:clientData/>
  </xdr:twoCellAnchor>
  <xdr:twoCellAnchor editAs="oneCell">
    <xdr:from>
      <xdr:col>16</xdr:col>
      <xdr:colOff>0</xdr:colOff>
      <xdr:row>3</xdr:row>
      <xdr:rowOff>0</xdr:rowOff>
    </xdr:from>
    <xdr:to>
      <xdr:col>37</xdr:col>
      <xdr:colOff>257930</xdr:colOff>
      <xdr:row>41</xdr:row>
      <xdr:rowOff>75286</xdr:rowOff>
    </xdr:to>
    <xdr:pic>
      <xdr:nvPicPr>
        <xdr:cNvPr id="18" name="Picture 17">
          <a:extLst>
            <a:ext uri="{FF2B5EF4-FFF2-40B4-BE49-F238E27FC236}">
              <a16:creationId xmlns:a16="http://schemas.microsoft.com/office/drawing/2014/main" id="{1CD0A98C-FD33-4F50-95D2-1E33CBDE2367}"/>
            </a:ext>
          </a:extLst>
        </xdr:cNvPr>
        <xdr:cNvPicPr>
          <a:picLocks noChangeAspect="1"/>
        </xdr:cNvPicPr>
      </xdr:nvPicPr>
      <xdr:blipFill>
        <a:blip xmlns:r="http://schemas.openxmlformats.org/officeDocument/2006/relationships" r:embed="rId8"/>
        <a:stretch>
          <a:fillRect/>
        </a:stretch>
      </xdr:blipFill>
      <xdr:spPr>
        <a:xfrm>
          <a:off x="9715500" y="571500"/>
          <a:ext cx="13009524" cy="73142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108</xdr:row>
      <xdr:rowOff>0</xdr:rowOff>
    </xdr:from>
    <xdr:to>
      <xdr:col>15</xdr:col>
      <xdr:colOff>1239</xdr:colOff>
      <xdr:row>141</xdr:row>
      <xdr:rowOff>123024</xdr:rowOff>
    </xdr:to>
    <xdr:pic>
      <xdr:nvPicPr>
        <xdr:cNvPr id="2" name="Picture 1">
          <a:extLst>
            <a:ext uri="{FF2B5EF4-FFF2-40B4-BE49-F238E27FC236}">
              <a16:creationId xmlns:a16="http://schemas.microsoft.com/office/drawing/2014/main" id="{DAA5D1E9-2D19-4DA6-9596-39E5BB2EDA64}"/>
            </a:ext>
          </a:extLst>
        </xdr:cNvPr>
        <xdr:cNvPicPr>
          <a:picLocks noChangeAspect="1"/>
        </xdr:cNvPicPr>
      </xdr:nvPicPr>
      <xdr:blipFill>
        <a:blip xmlns:r="http://schemas.openxmlformats.org/officeDocument/2006/relationships" r:embed="rId1"/>
        <a:stretch>
          <a:fillRect/>
        </a:stretch>
      </xdr:blipFill>
      <xdr:spPr>
        <a:xfrm>
          <a:off x="0" y="19431000"/>
          <a:ext cx="9142857" cy="6409524"/>
        </a:xfrm>
        <a:prstGeom prst="rect">
          <a:avLst/>
        </a:prstGeom>
      </xdr:spPr>
    </xdr:pic>
    <xdr:clientData/>
  </xdr:twoCellAnchor>
  <xdr:twoCellAnchor editAs="oneCell">
    <xdr:from>
      <xdr:col>0</xdr:col>
      <xdr:colOff>0</xdr:colOff>
      <xdr:row>3</xdr:row>
      <xdr:rowOff>0</xdr:rowOff>
    </xdr:from>
    <xdr:to>
      <xdr:col>14</xdr:col>
      <xdr:colOff>598933</xdr:colOff>
      <xdr:row>36</xdr:row>
      <xdr:rowOff>113500</xdr:rowOff>
    </xdr:to>
    <xdr:pic>
      <xdr:nvPicPr>
        <xdr:cNvPr id="3" name="Picture 2">
          <a:extLst>
            <a:ext uri="{FF2B5EF4-FFF2-40B4-BE49-F238E27FC236}">
              <a16:creationId xmlns:a16="http://schemas.microsoft.com/office/drawing/2014/main" id="{3DE73431-F39A-48EF-A3CA-0B4A5708EE5E}"/>
            </a:ext>
          </a:extLst>
        </xdr:cNvPr>
        <xdr:cNvPicPr>
          <a:picLocks noChangeAspect="1"/>
        </xdr:cNvPicPr>
      </xdr:nvPicPr>
      <xdr:blipFill>
        <a:blip xmlns:r="http://schemas.openxmlformats.org/officeDocument/2006/relationships" r:embed="rId2"/>
        <a:stretch>
          <a:fillRect/>
        </a:stretch>
      </xdr:blipFill>
      <xdr:spPr>
        <a:xfrm>
          <a:off x="0" y="12954000"/>
          <a:ext cx="9133333" cy="6400000"/>
        </a:xfrm>
        <a:prstGeom prst="rect">
          <a:avLst/>
        </a:prstGeom>
      </xdr:spPr>
    </xdr:pic>
    <xdr:clientData/>
  </xdr:twoCellAnchor>
  <xdr:twoCellAnchor editAs="oneCell">
    <xdr:from>
      <xdr:col>0</xdr:col>
      <xdr:colOff>0</xdr:colOff>
      <xdr:row>38</xdr:row>
      <xdr:rowOff>0</xdr:rowOff>
    </xdr:from>
    <xdr:to>
      <xdr:col>14</xdr:col>
      <xdr:colOff>598933</xdr:colOff>
      <xdr:row>71</xdr:row>
      <xdr:rowOff>103976</xdr:rowOff>
    </xdr:to>
    <xdr:pic>
      <xdr:nvPicPr>
        <xdr:cNvPr id="5" name="Picture 4">
          <a:extLst>
            <a:ext uri="{FF2B5EF4-FFF2-40B4-BE49-F238E27FC236}">
              <a16:creationId xmlns:a16="http://schemas.microsoft.com/office/drawing/2014/main" id="{2B64DB71-77B4-4461-9C42-604C3D5C5A4C}"/>
            </a:ext>
          </a:extLst>
        </xdr:cNvPr>
        <xdr:cNvPicPr>
          <a:picLocks noChangeAspect="1"/>
        </xdr:cNvPicPr>
      </xdr:nvPicPr>
      <xdr:blipFill>
        <a:blip xmlns:r="http://schemas.openxmlformats.org/officeDocument/2006/relationships" r:embed="rId3"/>
        <a:stretch>
          <a:fillRect/>
        </a:stretch>
      </xdr:blipFill>
      <xdr:spPr>
        <a:xfrm>
          <a:off x="0" y="6477000"/>
          <a:ext cx="9133333" cy="6390476"/>
        </a:xfrm>
        <a:prstGeom prst="rect">
          <a:avLst/>
        </a:prstGeom>
      </xdr:spPr>
    </xdr:pic>
    <xdr:clientData/>
  </xdr:twoCellAnchor>
  <xdr:twoCellAnchor editAs="oneCell">
    <xdr:from>
      <xdr:col>0</xdr:col>
      <xdr:colOff>0</xdr:colOff>
      <xdr:row>73</xdr:row>
      <xdr:rowOff>0</xdr:rowOff>
    </xdr:from>
    <xdr:to>
      <xdr:col>15</xdr:col>
      <xdr:colOff>1239</xdr:colOff>
      <xdr:row>106</xdr:row>
      <xdr:rowOff>113500</xdr:rowOff>
    </xdr:to>
    <xdr:pic>
      <xdr:nvPicPr>
        <xdr:cNvPr id="6" name="Picture 5">
          <a:extLst>
            <a:ext uri="{FF2B5EF4-FFF2-40B4-BE49-F238E27FC236}">
              <a16:creationId xmlns:a16="http://schemas.microsoft.com/office/drawing/2014/main" id="{6EF8A7A6-60A4-4E99-8E3B-268301231FE1}"/>
            </a:ext>
          </a:extLst>
        </xdr:cNvPr>
        <xdr:cNvPicPr>
          <a:picLocks noChangeAspect="1"/>
        </xdr:cNvPicPr>
      </xdr:nvPicPr>
      <xdr:blipFill>
        <a:blip xmlns:r="http://schemas.openxmlformats.org/officeDocument/2006/relationships" r:embed="rId4"/>
        <a:stretch>
          <a:fillRect/>
        </a:stretch>
      </xdr:blipFill>
      <xdr:spPr>
        <a:xfrm>
          <a:off x="0" y="0"/>
          <a:ext cx="9142857" cy="6400000"/>
        </a:xfrm>
        <a:prstGeom prst="rect">
          <a:avLst/>
        </a:prstGeom>
      </xdr:spPr>
    </xdr:pic>
    <xdr:clientData/>
  </xdr:twoCellAnchor>
  <xdr:twoCellAnchor editAs="oneCell">
    <xdr:from>
      <xdr:col>0</xdr:col>
      <xdr:colOff>0</xdr:colOff>
      <xdr:row>143</xdr:row>
      <xdr:rowOff>0</xdr:rowOff>
    </xdr:from>
    <xdr:to>
      <xdr:col>15</xdr:col>
      <xdr:colOff>1239</xdr:colOff>
      <xdr:row>176</xdr:row>
      <xdr:rowOff>113500</xdr:rowOff>
    </xdr:to>
    <xdr:pic>
      <xdr:nvPicPr>
        <xdr:cNvPr id="7" name="Picture 6">
          <a:extLst>
            <a:ext uri="{FF2B5EF4-FFF2-40B4-BE49-F238E27FC236}">
              <a16:creationId xmlns:a16="http://schemas.microsoft.com/office/drawing/2014/main" id="{55CA1A4B-883A-4856-AA68-FDAF7EAF91FB}"/>
            </a:ext>
          </a:extLst>
        </xdr:cNvPr>
        <xdr:cNvPicPr>
          <a:picLocks noChangeAspect="1"/>
        </xdr:cNvPicPr>
      </xdr:nvPicPr>
      <xdr:blipFill>
        <a:blip xmlns:r="http://schemas.openxmlformats.org/officeDocument/2006/relationships" r:embed="rId5"/>
        <a:stretch>
          <a:fillRect/>
        </a:stretch>
      </xdr:blipFill>
      <xdr:spPr>
        <a:xfrm>
          <a:off x="0" y="25908000"/>
          <a:ext cx="9142857" cy="6400000"/>
        </a:xfrm>
        <a:prstGeom prst="rect">
          <a:avLst/>
        </a:prstGeom>
      </xdr:spPr>
    </xdr:pic>
    <xdr:clientData/>
  </xdr:twoCellAnchor>
  <xdr:twoCellAnchor editAs="oneCell">
    <xdr:from>
      <xdr:col>0</xdr:col>
      <xdr:colOff>0</xdr:colOff>
      <xdr:row>178</xdr:row>
      <xdr:rowOff>0</xdr:rowOff>
    </xdr:from>
    <xdr:to>
      <xdr:col>14</xdr:col>
      <xdr:colOff>589409</xdr:colOff>
      <xdr:row>211</xdr:row>
      <xdr:rowOff>113500</xdr:rowOff>
    </xdr:to>
    <xdr:pic>
      <xdr:nvPicPr>
        <xdr:cNvPr id="8" name="Picture 7">
          <a:extLst>
            <a:ext uri="{FF2B5EF4-FFF2-40B4-BE49-F238E27FC236}">
              <a16:creationId xmlns:a16="http://schemas.microsoft.com/office/drawing/2014/main" id="{65B6EB99-D128-460C-AB3E-99C3F8A913F4}"/>
            </a:ext>
          </a:extLst>
        </xdr:cNvPr>
        <xdr:cNvPicPr>
          <a:picLocks noChangeAspect="1"/>
        </xdr:cNvPicPr>
      </xdr:nvPicPr>
      <xdr:blipFill>
        <a:blip xmlns:r="http://schemas.openxmlformats.org/officeDocument/2006/relationships" r:embed="rId6"/>
        <a:stretch>
          <a:fillRect/>
        </a:stretch>
      </xdr:blipFill>
      <xdr:spPr>
        <a:xfrm>
          <a:off x="0" y="32385000"/>
          <a:ext cx="9123809" cy="6400000"/>
        </a:xfrm>
        <a:prstGeom prst="rect">
          <a:avLst/>
        </a:prstGeom>
      </xdr:spPr>
    </xdr:pic>
    <xdr:clientData/>
  </xdr:twoCellAnchor>
  <xdr:twoCellAnchor editAs="oneCell">
    <xdr:from>
      <xdr:col>0</xdr:col>
      <xdr:colOff>0</xdr:colOff>
      <xdr:row>213</xdr:row>
      <xdr:rowOff>0</xdr:rowOff>
    </xdr:from>
    <xdr:to>
      <xdr:col>15</xdr:col>
      <xdr:colOff>1239</xdr:colOff>
      <xdr:row>246</xdr:row>
      <xdr:rowOff>123024</xdr:rowOff>
    </xdr:to>
    <xdr:pic>
      <xdr:nvPicPr>
        <xdr:cNvPr id="12" name="Picture 11">
          <a:extLst>
            <a:ext uri="{FF2B5EF4-FFF2-40B4-BE49-F238E27FC236}">
              <a16:creationId xmlns:a16="http://schemas.microsoft.com/office/drawing/2014/main" id="{8F223487-62FE-4FC0-A18E-EEC28F814306}"/>
            </a:ext>
          </a:extLst>
        </xdr:cNvPr>
        <xdr:cNvPicPr>
          <a:picLocks noChangeAspect="1"/>
        </xdr:cNvPicPr>
      </xdr:nvPicPr>
      <xdr:blipFill>
        <a:blip xmlns:r="http://schemas.openxmlformats.org/officeDocument/2006/relationships" r:embed="rId7"/>
        <a:stretch>
          <a:fillRect/>
        </a:stretch>
      </xdr:blipFill>
      <xdr:spPr>
        <a:xfrm>
          <a:off x="0" y="38862000"/>
          <a:ext cx="9142857" cy="6409524"/>
        </a:xfrm>
        <a:prstGeom prst="rect">
          <a:avLst/>
        </a:prstGeom>
      </xdr:spPr>
    </xdr:pic>
    <xdr:clientData/>
  </xdr:twoCellAnchor>
  <xdr:twoCellAnchor editAs="oneCell">
    <xdr:from>
      <xdr:col>16</xdr:col>
      <xdr:colOff>0</xdr:colOff>
      <xdr:row>3</xdr:row>
      <xdr:rowOff>0</xdr:rowOff>
    </xdr:from>
    <xdr:to>
      <xdr:col>37</xdr:col>
      <xdr:colOff>257930</xdr:colOff>
      <xdr:row>41</xdr:row>
      <xdr:rowOff>75286</xdr:rowOff>
    </xdr:to>
    <xdr:pic>
      <xdr:nvPicPr>
        <xdr:cNvPr id="18" name="Picture 17">
          <a:extLst>
            <a:ext uri="{FF2B5EF4-FFF2-40B4-BE49-F238E27FC236}">
              <a16:creationId xmlns:a16="http://schemas.microsoft.com/office/drawing/2014/main" id="{5A9DBD6B-1F23-43CE-8C54-7327BD5F0AB2}"/>
            </a:ext>
          </a:extLst>
        </xdr:cNvPr>
        <xdr:cNvPicPr>
          <a:picLocks noChangeAspect="1"/>
        </xdr:cNvPicPr>
      </xdr:nvPicPr>
      <xdr:blipFill>
        <a:blip xmlns:r="http://schemas.openxmlformats.org/officeDocument/2006/relationships" r:embed="rId8"/>
        <a:stretch>
          <a:fillRect/>
        </a:stretch>
      </xdr:blipFill>
      <xdr:spPr>
        <a:xfrm>
          <a:off x="9715500" y="571500"/>
          <a:ext cx="13009524" cy="73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40</xdr:col>
      <xdr:colOff>0</xdr:colOff>
      <xdr:row>208</xdr:row>
      <xdr:rowOff>0</xdr:rowOff>
    </xdr:from>
    <xdr:to>
      <xdr:col>59</xdr:col>
      <xdr:colOff>329511</xdr:colOff>
      <xdr:row>241</xdr:row>
      <xdr:rowOff>56357</xdr:rowOff>
    </xdr:to>
    <xdr:pic>
      <xdr:nvPicPr>
        <xdr:cNvPr id="23" name="Picture 22">
          <a:extLst>
            <a:ext uri="{FF2B5EF4-FFF2-40B4-BE49-F238E27FC236}">
              <a16:creationId xmlns:a16="http://schemas.microsoft.com/office/drawing/2014/main" id="{78646F66-6BDD-46C2-A466-ABBC7741873E}"/>
            </a:ext>
          </a:extLst>
        </xdr:cNvPr>
        <xdr:cNvPicPr>
          <a:picLocks noChangeAspect="1"/>
        </xdr:cNvPicPr>
      </xdr:nvPicPr>
      <xdr:blipFill>
        <a:blip xmlns:r="http://schemas.openxmlformats.org/officeDocument/2006/relationships" r:embed="rId1"/>
        <a:stretch>
          <a:fillRect/>
        </a:stretch>
      </xdr:blipFill>
      <xdr:spPr>
        <a:xfrm>
          <a:off x="24288750" y="38862000"/>
          <a:ext cx="11866667" cy="6342857"/>
        </a:xfrm>
        <a:prstGeom prst="rect">
          <a:avLst/>
        </a:prstGeom>
      </xdr:spPr>
    </xdr:pic>
    <xdr:clientData/>
  </xdr:twoCellAnchor>
  <xdr:twoCellAnchor editAs="oneCell">
    <xdr:from>
      <xdr:col>40</xdr:col>
      <xdr:colOff>0</xdr:colOff>
      <xdr:row>174</xdr:row>
      <xdr:rowOff>0</xdr:rowOff>
    </xdr:from>
    <xdr:to>
      <xdr:col>59</xdr:col>
      <xdr:colOff>348558</xdr:colOff>
      <xdr:row>207</xdr:row>
      <xdr:rowOff>84929</xdr:rowOff>
    </xdr:to>
    <xdr:pic>
      <xdr:nvPicPr>
        <xdr:cNvPr id="24" name="Picture 23">
          <a:extLst>
            <a:ext uri="{FF2B5EF4-FFF2-40B4-BE49-F238E27FC236}">
              <a16:creationId xmlns:a16="http://schemas.microsoft.com/office/drawing/2014/main" id="{8F51ADBD-32E6-42C9-B923-BD06F4E7098A}"/>
            </a:ext>
          </a:extLst>
        </xdr:cNvPr>
        <xdr:cNvPicPr>
          <a:picLocks noChangeAspect="1"/>
        </xdr:cNvPicPr>
      </xdr:nvPicPr>
      <xdr:blipFill>
        <a:blip xmlns:r="http://schemas.openxmlformats.org/officeDocument/2006/relationships" r:embed="rId2"/>
        <a:stretch>
          <a:fillRect/>
        </a:stretch>
      </xdr:blipFill>
      <xdr:spPr>
        <a:xfrm>
          <a:off x="24288750" y="32385000"/>
          <a:ext cx="11885714" cy="6371429"/>
        </a:xfrm>
        <a:prstGeom prst="rect">
          <a:avLst/>
        </a:prstGeom>
      </xdr:spPr>
    </xdr:pic>
    <xdr:clientData/>
  </xdr:twoCellAnchor>
  <xdr:twoCellAnchor editAs="oneCell">
    <xdr:from>
      <xdr:col>40</xdr:col>
      <xdr:colOff>0</xdr:colOff>
      <xdr:row>140</xdr:row>
      <xdr:rowOff>0</xdr:rowOff>
    </xdr:from>
    <xdr:to>
      <xdr:col>59</xdr:col>
      <xdr:colOff>358082</xdr:colOff>
      <xdr:row>173</xdr:row>
      <xdr:rowOff>103976</xdr:rowOff>
    </xdr:to>
    <xdr:pic>
      <xdr:nvPicPr>
        <xdr:cNvPr id="25" name="Picture 24">
          <a:extLst>
            <a:ext uri="{FF2B5EF4-FFF2-40B4-BE49-F238E27FC236}">
              <a16:creationId xmlns:a16="http://schemas.microsoft.com/office/drawing/2014/main" id="{3FC60B70-C0D7-4279-99F6-39C767B9A4D1}"/>
            </a:ext>
          </a:extLst>
        </xdr:cNvPr>
        <xdr:cNvPicPr>
          <a:picLocks noChangeAspect="1"/>
        </xdr:cNvPicPr>
      </xdr:nvPicPr>
      <xdr:blipFill>
        <a:blip xmlns:r="http://schemas.openxmlformats.org/officeDocument/2006/relationships" r:embed="rId3"/>
        <a:stretch>
          <a:fillRect/>
        </a:stretch>
      </xdr:blipFill>
      <xdr:spPr>
        <a:xfrm>
          <a:off x="24288750" y="25908000"/>
          <a:ext cx="11895238" cy="6390476"/>
        </a:xfrm>
        <a:prstGeom prst="rect">
          <a:avLst/>
        </a:prstGeom>
      </xdr:spPr>
    </xdr:pic>
    <xdr:clientData/>
  </xdr:twoCellAnchor>
  <xdr:twoCellAnchor editAs="oneCell">
    <xdr:from>
      <xdr:col>40</xdr:col>
      <xdr:colOff>0</xdr:colOff>
      <xdr:row>107</xdr:row>
      <xdr:rowOff>0</xdr:rowOff>
    </xdr:from>
    <xdr:to>
      <xdr:col>59</xdr:col>
      <xdr:colOff>329511</xdr:colOff>
      <xdr:row>140</xdr:row>
      <xdr:rowOff>113500</xdr:rowOff>
    </xdr:to>
    <xdr:pic>
      <xdr:nvPicPr>
        <xdr:cNvPr id="26" name="Picture 25">
          <a:extLst>
            <a:ext uri="{FF2B5EF4-FFF2-40B4-BE49-F238E27FC236}">
              <a16:creationId xmlns:a16="http://schemas.microsoft.com/office/drawing/2014/main" id="{4265EC90-0C2B-4B25-AC70-B4009ACD2295}"/>
            </a:ext>
          </a:extLst>
        </xdr:cNvPr>
        <xdr:cNvPicPr>
          <a:picLocks noChangeAspect="1"/>
        </xdr:cNvPicPr>
      </xdr:nvPicPr>
      <xdr:blipFill>
        <a:blip xmlns:r="http://schemas.openxmlformats.org/officeDocument/2006/relationships" r:embed="rId4"/>
        <a:stretch>
          <a:fillRect/>
        </a:stretch>
      </xdr:blipFill>
      <xdr:spPr>
        <a:xfrm>
          <a:off x="24288750" y="19431000"/>
          <a:ext cx="11866667" cy="6400000"/>
        </a:xfrm>
        <a:prstGeom prst="rect">
          <a:avLst/>
        </a:prstGeom>
      </xdr:spPr>
    </xdr:pic>
    <xdr:clientData/>
  </xdr:twoCellAnchor>
  <xdr:twoCellAnchor editAs="oneCell">
    <xdr:from>
      <xdr:col>40</xdr:col>
      <xdr:colOff>0</xdr:colOff>
      <xdr:row>2</xdr:row>
      <xdr:rowOff>0</xdr:rowOff>
    </xdr:from>
    <xdr:to>
      <xdr:col>59</xdr:col>
      <xdr:colOff>348558</xdr:colOff>
      <xdr:row>35</xdr:row>
      <xdr:rowOff>84929</xdr:rowOff>
    </xdr:to>
    <xdr:pic>
      <xdr:nvPicPr>
        <xdr:cNvPr id="27" name="Picture 26">
          <a:extLst>
            <a:ext uri="{FF2B5EF4-FFF2-40B4-BE49-F238E27FC236}">
              <a16:creationId xmlns:a16="http://schemas.microsoft.com/office/drawing/2014/main" id="{FE310A84-4333-4880-947D-DB78E991C767}"/>
            </a:ext>
          </a:extLst>
        </xdr:cNvPr>
        <xdr:cNvPicPr>
          <a:picLocks noChangeAspect="1"/>
        </xdr:cNvPicPr>
      </xdr:nvPicPr>
      <xdr:blipFill>
        <a:blip xmlns:r="http://schemas.openxmlformats.org/officeDocument/2006/relationships" r:embed="rId5"/>
        <a:stretch>
          <a:fillRect/>
        </a:stretch>
      </xdr:blipFill>
      <xdr:spPr>
        <a:xfrm>
          <a:off x="24288750" y="12954000"/>
          <a:ext cx="11885714" cy="6371429"/>
        </a:xfrm>
        <a:prstGeom prst="rect">
          <a:avLst/>
        </a:prstGeom>
      </xdr:spPr>
    </xdr:pic>
    <xdr:clientData/>
  </xdr:twoCellAnchor>
  <xdr:twoCellAnchor editAs="oneCell">
    <xdr:from>
      <xdr:col>40</xdr:col>
      <xdr:colOff>0</xdr:colOff>
      <xdr:row>38</xdr:row>
      <xdr:rowOff>0</xdr:rowOff>
    </xdr:from>
    <xdr:to>
      <xdr:col>59</xdr:col>
      <xdr:colOff>358082</xdr:colOff>
      <xdr:row>71</xdr:row>
      <xdr:rowOff>103976</xdr:rowOff>
    </xdr:to>
    <xdr:pic>
      <xdr:nvPicPr>
        <xdr:cNvPr id="28" name="Picture 27">
          <a:extLst>
            <a:ext uri="{FF2B5EF4-FFF2-40B4-BE49-F238E27FC236}">
              <a16:creationId xmlns:a16="http://schemas.microsoft.com/office/drawing/2014/main" id="{6FC3A2CD-48FB-4497-A31B-B4DA922A4816}"/>
            </a:ext>
          </a:extLst>
        </xdr:cNvPr>
        <xdr:cNvPicPr>
          <a:picLocks noChangeAspect="1"/>
        </xdr:cNvPicPr>
      </xdr:nvPicPr>
      <xdr:blipFill>
        <a:blip xmlns:r="http://schemas.openxmlformats.org/officeDocument/2006/relationships" r:embed="rId6"/>
        <a:stretch>
          <a:fillRect/>
        </a:stretch>
      </xdr:blipFill>
      <xdr:spPr>
        <a:xfrm>
          <a:off x="24288750" y="6477000"/>
          <a:ext cx="11895238" cy="6390476"/>
        </a:xfrm>
        <a:prstGeom prst="rect">
          <a:avLst/>
        </a:prstGeom>
      </xdr:spPr>
    </xdr:pic>
    <xdr:clientData/>
  </xdr:twoCellAnchor>
  <xdr:twoCellAnchor editAs="oneCell">
    <xdr:from>
      <xdr:col>40</xdr:col>
      <xdr:colOff>0</xdr:colOff>
      <xdr:row>73</xdr:row>
      <xdr:rowOff>0</xdr:rowOff>
    </xdr:from>
    <xdr:to>
      <xdr:col>59</xdr:col>
      <xdr:colOff>348558</xdr:colOff>
      <xdr:row>106</xdr:row>
      <xdr:rowOff>103976</xdr:rowOff>
    </xdr:to>
    <xdr:pic>
      <xdr:nvPicPr>
        <xdr:cNvPr id="29" name="Picture 28">
          <a:extLst>
            <a:ext uri="{FF2B5EF4-FFF2-40B4-BE49-F238E27FC236}">
              <a16:creationId xmlns:a16="http://schemas.microsoft.com/office/drawing/2014/main" id="{476AB27D-3585-4D47-BADC-079193D70E11}"/>
            </a:ext>
          </a:extLst>
        </xdr:cNvPr>
        <xdr:cNvPicPr>
          <a:picLocks noChangeAspect="1"/>
        </xdr:cNvPicPr>
      </xdr:nvPicPr>
      <xdr:blipFill>
        <a:blip xmlns:r="http://schemas.openxmlformats.org/officeDocument/2006/relationships" r:embed="rId7"/>
        <a:stretch>
          <a:fillRect/>
        </a:stretch>
      </xdr:blipFill>
      <xdr:spPr>
        <a:xfrm>
          <a:off x="24288750" y="0"/>
          <a:ext cx="11885714" cy="6390476"/>
        </a:xfrm>
        <a:prstGeom prst="rect">
          <a:avLst/>
        </a:prstGeom>
      </xdr:spPr>
    </xdr:pic>
    <xdr:clientData/>
  </xdr:twoCellAnchor>
  <xdr:twoCellAnchor editAs="oneCell">
    <xdr:from>
      <xdr:col>0</xdr:col>
      <xdr:colOff>0</xdr:colOff>
      <xdr:row>38</xdr:row>
      <xdr:rowOff>0</xdr:rowOff>
    </xdr:from>
    <xdr:to>
      <xdr:col>15</xdr:col>
      <xdr:colOff>25052</xdr:colOff>
      <xdr:row>71</xdr:row>
      <xdr:rowOff>103976</xdr:rowOff>
    </xdr:to>
    <xdr:pic>
      <xdr:nvPicPr>
        <xdr:cNvPr id="6" name="Picture 5">
          <a:extLst>
            <a:ext uri="{FF2B5EF4-FFF2-40B4-BE49-F238E27FC236}">
              <a16:creationId xmlns:a16="http://schemas.microsoft.com/office/drawing/2014/main" id="{EA949CE3-5370-43FD-B180-8BA4DA2EEB56}"/>
            </a:ext>
          </a:extLst>
        </xdr:cNvPr>
        <xdr:cNvPicPr>
          <a:picLocks noChangeAspect="1"/>
        </xdr:cNvPicPr>
      </xdr:nvPicPr>
      <xdr:blipFill>
        <a:blip xmlns:r="http://schemas.openxmlformats.org/officeDocument/2006/relationships" r:embed="rId8"/>
        <a:stretch>
          <a:fillRect/>
        </a:stretch>
      </xdr:blipFill>
      <xdr:spPr>
        <a:xfrm>
          <a:off x="0" y="6858000"/>
          <a:ext cx="9133333" cy="6390476"/>
        </a:xfrm>
        <a:prstGeom prst="rect">
          <a:avLst/>
        </a:prstGeom>
      </xdr:spPr>
    </xdr:pic>
    <xdr:clientData/>
  </xdr:twoCellAnchor>
  <xdr:twoCellAnchor editAs="oneCell">
    <xdr:from>
      <xdr:col>15</xdr:col>
      <xdr:colOff>0</xdr:colOff>
      <xdr:row>38</xdr:row>
      <xdr:rowOff>0</xdr:rowOff>
    </xdr:from>
    <xdr:to>
      <xdr:col>30</xdr:col>
      <xdr:colOff>25051</xdr:colOff>
      <xdr:row>71</xdr:row>
      <xdr:rowOff>103976</xdr:rowOff>
    </xdr:to>
    <xdr:pic>
      <xdr:nvPicPr>
        <xdr:cNvPr id="8" name="Picture 7">
          <a:extLst>
            <a:ext uri="{FF2B5EF4-FFF2-40B4-BE49-F238E27FC236}">
              <a16:creationId xmlns:a16="http://schemas.microsoft.com/office/drawing/2014/main" id="{08A547B3-A93C-4E4E-BF95-A0880671ECB0}"/>
            </a:ext>
          </a:extLst>
        </xdr:cNvPr>
        <xdr:cNvPicPr>
          <a:picLocks noChangeAspect="1"/>
        </xdr:cNvPicPr>
      </xdr:nvPicPr>
      <xdr:blipFill>
        <a:blip xmlns:r="http://schemas.openxmlformats.org/officeDocument/2006/relationships" r:embed="rId9"/>
        <a:stretch>
          <a:fillRect/>
        </a:stretch>
      </xdr:blipFill>
      <xdr:spPr>
        <a:xfrm>
          <a:off x="9108281" y="6858000"/>
          <a:ext cx="9133333" cy="6390476"/>
        </a:xfrm>
        <a:prstGeom prst="rect">
          <a:avLst/>
        </a:prstGeom>
      </xdr:spPr>
    </xdr:pic>
    <xdr:clientData/>
  </xdr:twoCellAnchor>
  <xdr:twoCellAnchor editAs="oneCell">
    <xdr:from>
      <xdr:col>0</xdr:col>
      <xdr:colOff>0</xdr:colOff>
      <xdr:row>73</xdr:row>
      <xdr:rowOff>0</xdr:rowOff>
    </xdr:from>
    <xdr:to>
      <xdr:col>15</xdr:col>
      <xdr:colOff>25052</xdr:colOff>
      <xdr:row>106</xdr:row>
      <xdr:rowOff>113500</xdr:rowOff>
    </xdr:to>
    <xdr:pic>
      <xdr:nvPicPr>
        <xdr:cNvPr id="9" name="Picture 8">
          <a:extLst>
            <a:ext uri="{FF2B5EF4-FFF2-40B4-BE49-F238E27FC236}">
              <a16:creationId xmlns:a16="http://schemas.microsoft.com/office/drawing/2014/main" id="{D84A409B-5F11-4292-96CF-7030587858E0}"/>
            </a:ext>
          </a:extLst>
        </xdr:cNvPr>
        <xdr:cNvPicPr>
          <a:picLocks noChangeAspect="1"/>
        </xdr:cNvPicPr>
      </xdr:nvPicPr>
      <xdr:blipFill>
        <a:blip xmlns:r="http://schemas.openxmlformats.org/officeDocument/2006/relationships" r:embed="rId10"/>
        <a:stretch>
          <a:fillRect/>
        </a:stretch>
      </xdr:blipFill>
      <xdr:spPr>
        <a:xfrm>
          <a:off x="0" y="571500"/>
          <a:ext cx="9133333" cy="6400000"/>
        </a:xfrm>
        <a:prstGeom prst="rect">
          <a:avLst/>
        </a:prstGeom>
      </xdr:spPr>
    </xdr:pic>
    <xdr:clientData/>
  </xdr:twoCellAnchor>
  <xdr:twoCellAnchor editAs="oneCell">
    <xdr:from>
      <xdr:col>15</xdr:col>
      <xdr:colOff>0</xdr:colOff>
      <xdr:row>73</xdr:row>
      <xdr:rowOff>0</xdr:rowOff>
    </xdr:from>
    <xdr:to>
      <xdr:col>30</xdr:col>
      <xdr:colOff>25051</xdr:colOff>
      <xdr:row>106</xdr:row>
      <xdr:rowOff>113500</xdr:rowOff>
    </xdr:to>
    <xdr:pic>
      <xdr:nvPicPr>
        <xdr:cNvPr id="10" name="Picture 9">
          <a:extLst>
            <a:ext uri="{FF2B5EF4-FFF2-40B4-BE49-F238E27FC236}">
              <a16:creationId xmlns:a16="http://schemas.microsoft.com/office/drawing/2014/main" id="{AACF6882-AD00-437F-BDC3-19B898FBC711}"/>
            </a:ext>
          </a:extLst>
        </xdr:cNvPr>
        <xdr:cNvPicPr>
          <a:picLocks noChangeAspect="1"/>
        </xdr:cNvPicPr>
      </xdr:nvPicPr>
      <xdr:blipFill>
        <a:blip xmlns:r="http://schemas.openxmlformats.org/officeDocument/2006/relationships" r:embed="rId11"/>
        <a:stretch>
          <a:fillRect/>
        </a:stretch>
      </xdr:blipFill>
      <xdr:spPr>
        <a:xfrm>
          <a:off x="9108281" y="571500"/>
          <a:ext cx="9133333" cy="6400000"/>
        </a:xfrm>
        <a:prstGeom prst="rect">
          <a:avLst/>
        </a:prstGeom>
      </xdr:spPr>
    </xdr:pic>
    <xdr:clientData/>
  </xdr:twoCellAnchor>
  <xdr:twoCellAnchor editAs="oneCell">
    <xdr:from>
      <xdr:col>0</xdr:col>
      <xdr:colOff>0</xdr:colOff>
      <xdr:row>3</xdr:row>
      <xdr:rowOff>0</xdr:rowOff>
    </xdr:from>
    <xdr:to>
      <xdr:col>15</xdr:col>
      <xdr:colOff>25052</xdr:colOff>
      <xdr:row>36</xdr:row>
      <xdr:rowOff>113500</xdr:rowOff>
    </xdr:to>
    <xdr:pic>
      <xdr:nvPicPr>
        <xdr:cNvPr id="30" name="Picture 29">
          <a:extLst>
            <a:ext uri="{FF2B5EF4-FFF2-40B4-BE49-F238E27FC236}">
              <a16:creationId xmlns:a16="http://schemas.microsoft.com/office/drawing/2014/main" id="{A57E3DC7-0038-4FC4-AD8F-2279BB9B60C4}"/>
            </a:ext>
          </a:extLst>
        </xdr:cNvPr>
        <xdr:cNvPicPr>
          <a:picLocks noChangeAspect="1"/>
        </xdr:cNvPicPr>
      </xdr:nvPicPr>
      <xdr:blipFill>
        <a:blip xmlns:r="http://schemas.openxmlformats.org/officeDocument/2006/relationships" r:embed="rId12"/>
        <a:stretch>
          <a:fillRect/>
        </a:stretch>
      </xdr:blipFill>
      <xdr:spPr>
        <a:xfrm>
          <a:off x="0" y="13906500"/>
          <a:ext cx="9133333" cy="6400000"/>
        </a:xfrm>
        <a:prstGeom prst="rect">
          <a:avLst/>
        </a:prstGeom>
      </xdr:spPr>
    </xdr:pic>
    <xdr:clientData/>
  </xdr:twoCellAnchor>
  <xdr:twoCellAnchor editAs="oneCell">
    <xdr:from>
      <xdr:col>15</xdr:col>
      <xdr:colOff>0</xdr:colOff>
      <xdr:row>3</xdr:row>
      <xdr:rowOff>0</xdr:rowOff>
    </xdr:from>
    <xdr:to>
      <xdr:col>30</xdr:col>
      <xdr:colOff>15527</xdr:colOff>
      <xdr:row>36</xdr:row>
      <xdr:rowOff>103976</xdr:rowOff>
    </xdr:to>
    <xdr:pic>
      <xdr:nvPicPr>
        <xdr:cNvPr id="31" name="Picture 30">
          <a:extLst>
            <a:ext uri="{FF2B5EF4-FFF2-40B4-BE49-F238E27FC236}">
              <a16:creationId xmlns:a16="http://schemas.microsoft.com/office/drawing/2014/main" id="{002F1EE7-7C24-4B63-8E51-47072D8330C5}"/>
            </a:ext>
          </a:extLst>
        </xdr:cNvPr>
        <xdr:cNvPicPr>
          <a:picLocks noChangeAspect="1"/>
        </xdr:cNvPicPr>
      </xdr:nvPicPr>
      <xdr:blipFill>
        <a:blip xmlns:r="http://schemas.openxmlformats.org/officeDocument/2006/relationships" r:embed="rId13"/>
        <a:stretch>
          <a:fillRect/>
        </a:stretch>
      </xdr:blipFill>
      <xdr:spPr>
        <a:xfrm>
          <a:off x="9108281" y="13906500"/>
          <a:ext cx="9123809" cy="6390476"/>
        </a:xfrm>
        <a:prstGeom prst="rect">
          <a:avLst/>
        </a:prstGeom>
      </xdr:spPr>
    </xdr:pic>
    <xdr:clientData/>
  </xdr:twoCellAnchor>
  <xdr:twoCellAnchor editAs="oneCell">
    <xdr:from>
      <xdr:col>0</xdr:col>
      <xdr:colOff>0</xdr:colOff>
      <xdr:row>108</xdr:row>
      <xdr:rowOff>0</xdr:rowOff>
    </xdr:from>
    <xdr:to>
      <xdr:col>15</xdr:col>
      <xdr:colOff>25052</xdr:colOff>
      <xdr:row>141</xdr:row>
      <xdr:rowOff>103976</xdr:rowOff>
    </xdr:to>
    <xdr:pic>
      <xdr:nvPicPr>
        <xdr:cNvPr id="32" name="Picture 31">
          <a:extLst>
            <a:ext uri="{FF2B5EF4-FFF2-40B4-BE49-F238E27FC236}">
              <a16:creationId xmlns:a16="http://schemas.microsoft.com/office/drawing/2014/main" id="{D9961EC6-ACF9-4427-B3E0-B69E6773002E}"/>
            </a:ext>
          </a:extLst>
        </xdr:cNvPr>
        <xdr:cNvPicPr>
          <a:picLocks noChangeAspect="1"/>
        </xdr:cNvPicPr>
      </xdr:nvPicPr>
      <xdr:blipFill>
        <a:blip xmlns:r="http://schemas.openxmlformats.org/officeDocument/2006/relationships" r:embed="rId14"/>
        <a:stretch>
          <a:fillRect/>
        </a:stretch>
      </xdr:blipFill>
      <xdr:spPr>
        <a:xfrm>
          <a:off x="0" y="20574000"/>
          <a:ext cx="9133333" cy="6390476"/>
        </a:xfrm>
        <a:prstGeom prst="rect">
          <a:avLst/>
        </a:prstGeom>
      </xdr:spPr>
    </xdr:pic>
    <xdr:clientData/>
  </xdr:twoCellAnchor>
  <xdr:twoCellAnchor editAs="oneCell">
    <xdr:from>
      <xdr:col>15</xdr:col>
      <xdr:colOff>0</xdr:colOff>
      <xdr:row>108</xdr:row>
      <xdr:rowOff>0</xdr:rowOff>
    </xdr:from>
    <xdr:to>
      <xdr:col>30</xdr:col>
      <xdr:colOff>15527</xdr:colOff>
      <xdr:row>141</xdr:row>
      <xdr:rowOff>94452</xdr:rowOff>
    </xdr:to>
    <xdr:pic>
      <xdr:nvPicPr>
        <xdr:cNvPr id="33" name="Picture 32">
          <a:extLst>
            <a:ext uri="{FF2B5EF4-FFF2-40B4-BE49-F238E27FC236}">
              <a16:creationId xmlns:a16="http://schemas.microsoft.com/office/drawing/2014/main" id="{0C4F8C5F-2190-414B-AB56-70DF22219585}"/>
            </a:ext>
          </a:extLst>
        </xdr:cNvPr>
        <xdr:cNvPicPr>
          <a:picLocks noChangeAspect="1"/>
        </xdr:cNvPicPr>
      </xdr:nvPicPr>
      <xdr:blipFill>
        <a:blip xmlns:r="http://schemas.openxmlformats.org/officeDocument/2006/relationships" r:embed="rId15"/>
        <a:stretch>
          <a:fillRect/>
        </a:stretch>
      </xdr:blipFill>
      <xdr:spPr>
        <a:xfrm>
          <a:off x="9108281" y="20574000"/>
          <a:ext cx="9123809" cy="6380952"/>
        </a:xfrm>
        <a:prstGeom prst="rect">
          <a:avLst/>
        </a:prstGeom>
      </xdr:spPr>
    </xdr:pic>
    <xdr:clientData/>
  </xdr:twoCellAnchor>
  <xdr:twoCellAnchor editAs="oneCell">
    <xdr:from>
      <xdr:col>0</xdr:col>
      <xdr:colOff>0</xdr:colOff>
      <xdr:row>143</xdr:row>
      <xdr:rowOff>0</xdr:rowOff>
    </xdr:from>
    <xdr:to>
      <xdr:col>15</xdr:col>
      <xdr:colOff>25052</xdr:colOff>
      <xdr:row>176</xdr:row>
      <xdr:rowOff>94452</xdr:rowOff>
    </xdr:to>
    <xdr:pic>
      <xdr:nvPicPr>
        <xdr:cNvPr id="34" name="Picture 33">
          <a:extLst>
            <a:ext uri="{FF2B5EF4-FFF2-40B4-BE49-F238E27FC236}">
              <a16:creationId xmlns:a16="http://schemas.microsoft.com/office/drawing/2014/main" id="{3C1501EE-AD24-4378-89CE-AC0BBDC5D706}"/>
            </a:ext>
          </a:extLst>
        </xdr:cNvPr>
        <xdr:cNvPicPr>
          <a:picLocks noChangeAspect="1"/>
        </xdr:cNvPicPr>
      </xdr:nvPicPr>
      <xdr:blipFill>
        <a:blip xmlns:r="http://schemas.openxmlformats.org/officeDocument/2006/relationships" r:embed="rId16"/>
        <a:stretch>
          <a:fillRect/>
        </a:stretch>
      </xdr:blipFill>
      <xdr:spPr>
        <a:xfrm>
          <a:off x="0" y="27241500"/>
          <a:ext cx="9133333" cy="6380952"/>
        </a:xfrm>
        <a:prstGeom prst="rect">
          <a:avLst/>
        </a:prstGeom>
      </xdr:spPr>
    </xdr:pic>
    <xdr:clientData/>
  </xdr:twoCellAnchor>
  <xdr:twoCellAnchor editAs="oneCell">
    <xdr:from>
      <xdr:col>15</xdr:col>
      <xdr:colOff>0</xdr:colOff>
      <xdr:row>143</xdr:row>
      <xdr:rowOff>0</xdr:rowOff>
    </xdr:from>
    <xdr:to>
      <xdr:col>30</xdr:col>
      <xdr:colOff>34575</xdr:colOff>
      <xdr:row>176</xdr:row>
      <xdr:rowOff>113500</xdr:rowOff>
    </xdr:to>
    <xdr:pic>
      <xdr:nvPicPr>
        <xdr:cNvPr id="35" name="Picture 34">
          <a:extLst>
            <a:ext uri="{FF2B5EF4-FFF2-40B4-BE49-F238E27FC236}">
              <a16:creationId xmlns:a16="http://schemas.microsoft.com/office/drawing/2014/main" id="{7E9CCD1E-3868-4F62-88E8-6303BC3AA89E}"/>
            </a:ext>
          </a:extLst>
        </xdr:cNvPr>
        <xdr:cNvPicPr>
          <a:picLocks noChangeAspect="1"/>
        </xdr:cNvPicPr>
      </xdr:nvPicPr>
      <xdr:blipFill>
        <a:blip xmlns:r="http://schemas.openxmlformats.org/officeDocument/2006/relationships" r:embed="rId17"/>
        <a:stretch>
          <a:fillRect/>
        </a:stretch>
      </xdr:blipFill>
      <xdr:spPr>
        <a:xfrm>
          <a:off x="9108281" y="27241500"/>
          <a:ext cx="9142857" cy="6400000"/>
        </a:xfrm>
        <a:prstGeom prst="rect">
          <a:avLst/>
        </a:prstGeom>
      </xdr:spPr>
    </xdr:pic>
    <xdr:clientData/>
  </xdr:twoCellAnchor>
  <xdr:twoCellAnchor editAs="oneCell">
    <xdr:from>
      <xdr:col>0</xdr:col>
      <xdr:colOff>0</xdr:colOff>
      <xdr:row>178</xdr:row>
      <xdr:rowOff>0</xdr:rowOff>
    </xdr:from>
    <xdr:to>
      <xdr:col>15</xdr:col>
      <xdr:colOff>25052</xdr:colOff>
      <xdr:row>211</xdr:row>
      <xdr:rowOff>113500</xdr:rowOff>
    </xdr:to>
    <xdr:pic>
      <xdr:nvPicPr>
        <xdr:cNvPr id="36" name="Picture 35">
          <a:extLst>
            <a:ext uri="{FF2B5EF4-FFF2-40B4-BE49-F238E27FC236}">
              <a16:creationId xmlns:a16="http://schemas.microsoft.com/office/drawing/2014/main" id="{65DD1927-E838-4599-A681-7C3B50BB7134}"/>
            </a:ext>
          </a:extLst>
        </xdr:cNvPr>
        <xdr:cNvPicPr>
          <a:picLocks noChangeAspect="1"/>
        </xdr:cNvPicPr>
      </xdr:nvPicPr>
      <xdr:blipFill>
        <a:blip xmlns:r="http://schemas.openxmlformats.org/officeDocument/2006/relationships" r:embed="rId18"/>
        <a:stretch>
          <a:fillRect/>
        </a:stretch>
      </xdr:blipFill>
      <xdr:spPr>
        <a:xfrm>
          <a:off x="0" y="33909000"/>
          <a:ext cx="9133333" cy="6400000"/>
        </a:xfrm>
        <a:prstGeom prst="rect">
          <a:avLst/>
        </a:prstGeom>
      </xdr:spPr>
    </xdr:pic>
    <xdr:clientData/>
  </xdr:twoCellAnchor>
  <xdr:twoCellAnchor editAs="oneCell">
    <xdr:from>
      <xdr:col>15</xdr:col>
      <xdr:colOff>0</xdr:colOff>
      <xdr:row>178</xdr:row>
      <xdr:rowOff>0</xdr:rowOff>
    </xdr:from>
    <xdr:to>
      <xdr:col>30</xdr:col>
      <xdr:colOff>15527</xdr:colOff>
      <xdr:row>211</xdr:row>
      <xdr:rowOff>103976</xdr:rowOff>
    </xdr:to>
    <xdr:pic>
      <xdr:nvPicPr>
        <xdr:cNvPr id="37" name="Picture 36">
          <a:extLst>
            <a:ext uri="{FF2B5EF4-FFF2-40B4-BE49-F238E27FC236}">
              <a16:creationId xmlns:a16="http://schemas.microsoft.com/office/drawing/2014/main" id="{DB103C87-80D0-45C4-8716-29D094DAFBCB}"/>
            </a:ext>
          </a:extLst>
        </xdr:cNvPr>
        <xdr:cNvPicPr>
          <a:picLocks noChangeAspect="1"/>
        </xdr:cNvPicPr>
      </xdr:nvPicPr>
      <xdr:blipFill>
        <a:blip xmlns:r="http://schemas.openxmlformats.org/officeDocument/2006/relationships" r:embed="rId19"/>
        <a:stretch>
          <a:fillRect/>
        </a:stretch>
      </xdr:blipFill>
      <xdr:spPr>
        <a:xfrm>
          <a:off x="9108281" y="33909000"/>
          <a:ext cx="9123809" cy="6390476"/>
        </a:xfrm>
        <a:prstGeom prst="rect">
          <a:avLst/>
        </a:prstGeom>
      </xdr:spPr>
    </xdr:pic>
    <xdr:clientData/>
  </xdr:twoCellAnchor>
  <xdr:twoCellAnchor editAs="oneCell">
    <xdr:from>
      <xdr:col>0</xdr:col>
      <xdr:colOff>0</xdr:colOff>
      <xdr:row>213</xdr:row>
      <xdr:rowOff>0</xdr:rowOff>
    </xdr:from>
    <xdr:to>
      <xdr:col>15</xdr:col>
      <xdr:colOff>15528</xdr:colOff>
      <xdr:row>246</xdr:row>
      <xdr:rowOff>103976</xdr:rowOff>
    </xdr:to>
    <xdr:pic>
      <xdr:nvPicPr>
        <xdr:cNvPr id="38" name="Picture 37">
          <a:extLst>
            <a:ext uri="{FF2B5EF4-FFF2-40B4-BE49-F238E27FC236}">
              <a16:creationId xmlns:a16="http://schemas.microsoft.com/office/drawing/2014/main" id="{7B64D369-9FEA-4A71-ACDF-C1CF52B269E7}"/>
            </a:ext>
          </a:extLst>
        </xdr:cNvPr>
        <xdr:cNvPicPr>
          <a:picLocks noChangeAspect="1"/>
        </xdr:cNvPicPr>
      </xdr:nvPicPr>
      <xdr:blipFill>
        <a:blip xmlns:r="http://schemas.openxmlformats.org/officeDocument/2006/relationships" r:embed="rId20"/>
        <a:stretch>
          <a:fillRect/>
        </a:stretch>
      </xdr:blipFill>
      <xdr:spPr>
        <a:xfrm>
          <a:off x="0" y="40576500"/>
          <a:ext cx="9123809" cy="6390476"/>
        </a:xfrm>
        <a:prstGeom prst="rect">
          <a:avLst/>
        </a:prstGeom>
      </xdr:spPr>
    </xdr:pic>
    <xdr:clientData/>
  </xdr:twoCellAnchor>
  <xdr:twoCellAnchor editAs="oneCell">
    <xdr:from>
      <xdr:col>15</xdr:col>
      <xdr:colOff>0</xdr:colOff>
      <xdr:row>213</xdr:row>
      <xdr:rowOff>0</xdr:rowOff>
    </xdr:from>
    <xdr:to>
      <xdr:col>30</xdr:col>
      <xdr:colOff>25051</xdr:colOff>
      <xdr:row>246</xdr:row>
      <xdr:rowOff>113500</xdr:rowOff>
    </xdr:to>
    <xdr:pic>
      <xdr:nvPicPr>
        <xdr:cNvPr id="39" name="Picture 38">
          <a:extLst>
            <a:ext uri="{FF2B5EF4-FFF2-40B4-BE49-F238E27FC236}">
              <a16:creationId xmlns:a16="http://schemas.microsoft.com/office/drawing/2014/main" id="{90624629-8A7A-494B-9FEA-39F8A9F62E64}"/>
            </a:ext>
          </a:extLst>
        </xdr:cNvPr>
        <xdr:cNvPicPr>
          <a:picLocks noChangeAspect="1"/>
        </xdr:cNvPicPr>
      </xdr:nvPicPr>
      <xdr:blipFill>
        <a:blip xmlns:r="http://schemas.openxmlformats.org/officeDocument/2006/relationships" r:embed="rId21"/>
        <a:stretch>
          <a:fillRect/>
        </a:stretch>
      </xdr:blipFill>
      <xdr:spPr>
        <a:xfrm>
          <a:off x="9108281" y="40576500"/>
          <a:ext cx="9133333" cy="640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absoluteAnchor>
    <xdr:pos x="0" y="0"/>
    <xdr:ext cx="8654143" cy="6272893"/>
    <xdr:graphicFrame macro="">
      <xdr:nvGraphicFramePr>
        <xdr:cNvPr id="2" name="Chart 1">
          <a:extLst>
            <a:ext uri="{FF2B5EF4-FFF2-40B4-BE49-F238E27FC236}">
              <a16:creationId xmlns:a16="http://schemas.microsoft.com/office/drawing/2014/main" id="{322CF772-CA93-4427-A3EA-B3E6CDDB5D5F}"/>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iiflw-my.sharepoint.com/personal/kunal_kunde_360_one/Documents/Desktop/2023.04.25.BBG%20data%20for%20smart%20beta%20portfoli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23.04.25.EKHAZAARSTK_X"/>
      <sheetName val="2023.04.25.EKHAZAARSTK"/>
      <sheetName val="2023.04.25.EDENI30"/>
      <sheetName val="2023.04.25.SBINIFT"/>
      <sheetName val="2023.04.25.RCNX100"/>
      <sheetName val="2023.04.25.SBSE100"/>
      <sheetName val="2023.04.25.RENM150"/>
      <sheetName val="2023.04.25.SB BM"/>
      <sheetName val="2023.04.25.SB IIFL1 CORE (LCMC)"/>
      <sheetName val="2023.04.25.LC SB"/>
      <sheetName val="2023.04.25.IIFL1 CONC PF"/>
      <sheetName val="2023.04.25.GROWTH G1"/>
      <sheetName val="2023.04.25.NIFTY200_20230131"/>
      <sheetName val="Classification"/>
    </sheetNames>
    <sheetDataSet>
      <sheetData sheetId="0">
        <row r="1">
          <cell r="A1" t="str">
            <v>Securities</v>
          </cell>
          <cell r="B1" t="str">
            <v>GL DivYld</v>
          </cell>
          <cell r="C1" t="str">
            <v>GL EarnVariab</v>
          </cell>
          <cell r="D1" t="str">
            <v>GL Growth</v>
          </cell>
          <cell r="E1" t="str">
            <v>GL Leverage</v>
          </cell>
          <cell r="F1" t="str">
            <v>GL Momentum</v>
          </cell>
          <cell r="G1" t="str">
            <v>GL Profit</v>
          </cell>
          <cell r="H1" t="str">
            <v>GL Size</v>
          </cell>
          <cell r="I1" t="str">
            <v>GL TradeAct</v>
          </cell>
          <cell r="J1" t="str">
            <v>GL Value</v>
          </cell>
          <cell r="K1" t="str">
            <v>GL Volatility</v>
          </cell>
        </row>
        <row r="2">
          <cell r="A2" t="str">
            <v>360 ONE WAM LTD</v>
          </cell>
          <cell r="B2">
            <v>-8.5264939999999997E-2</v>
          </cell>
          <cell r="C2">
            <v>-0.49336648</v>
          </cell>
          <cell r="D2">
            <v>-0.68443394000000002</v>
          </cell>
          <cell r="E2">
            <v>1.4520039600000001</v>
          </cell>
          <cell r="F2">
            <v>0.14386825</v>
          </cell>
          <cell r="G2">
            <v>0.40864213999999999</v>
          </cell>
          <cell r="H2">
            <v>-1.5128728199999999</v>
          </cell>
          <cell r="I2">
            <v>-0.30911242999999999</v>
          </cell>
          <cell r="J2">
            <v>-0.15286690999999999</v>
          </cell>
          <cell r="K2">
            <v>0.23692431999999999</v>
          </cell>
        </row>
        <row r="3">
          <cell r="A3" t="str">
            <v>3M INDIA LTD</v>
          </cell>
          <cell r="B3">
            <v>0.93377840999999995</v>
          </cell>
          <cell r="C3">
            <v>0.30273204999999997</v>
          </cell>
          <cell r="D3">
            <v>-0.10261445</v>
          </cell>
          <cell r="E3">
            <v>-0.95499277000000005</v>
          </cell>
          <cell r="F3">
            <v>0.47393869999999999</v>
          </cell>
          <cell r="G3">
            <v>3.3982199999999997E-2</v>
          </cell>
          <cell r="H3">
            <v>-1.51409471</v>
          </cell>
          <cell r="I3">
            <v>-0.38731989</v>
          </cell>
          <cell r="J3">
            <v>-0.52001028999999999</v>
          </cell>
          <cell r="K3">
            <v>-0.2010393</v>
          </cell>
        </row>
        <row r="4">
          <cell r="A4" t="str">
            <v>AARTI DRUGS LTD</v>
          </cell>
          <cell r="B4">
            <v>-0.38226410999999999</v>
          </cell>
          <cell r="C4">
            <v>0.33223024000000001</v>
          </cell>
          <cell r="D4">
            <v>0.35666734</v>
          </cell>
          <cell r="E4">
            <v>0.26064688000000003</v>
          </cell>
          <cell r="F4">
            <v>-0.46109682000000002</v>
          </cell>
          <cell r="G4">
            <v>-0.34469450000000001</v>
          </cell>
          <cell r="H4">
            <v>-2.1178731900000001</v>
          </cell>
          <cell r="I4">
            <v>6.3348799999999997E-2</v>
          </cell>
          <cell r="J4">
            <v>1.017759E-2</v>
          </cell>
          <cell r="K4">
            <v>1.382E-3</v>
          </cell>
        </row>
        <row r="5">
          <cell r="A5" t="str">
            <v>AARTI INDUSTRIES LIMITED</v>
          </cell>
          <cell r="B5">
            <v>-0.29788914</v>
          </cell>
          <cell r="C5">
            <v>0.47157061</v>
          </cell>
          <cell r="D5">
            <v>0.64410228000000003</v>
          </cell>
          <cell r="E5">
            <v>0.34505761000000001</v>
          </cell>
          <cell r="F5">
            <v>-1.2973148800000001</v>
          </cell>
          <cell r="G5">
            <v>-0.31636027</v>
          </cell>
          <cell r="H5">
            <v>-1.2489353400000001</v>
          </cell>
          <cell r="I5">
            <v>6.744493E-2</v>
          </cell>
          <cell r="J5">
            <v>-0.20634358999999999</v>
          </cell>
          <cell r="K5">
            <v>-0.18804322000000001</v>
          </cell>
        </row>
        <row r="6">
          <cell r="A6" t="str">
            <v>AARTI PHARMALABS LTD</v>
          </cell>
          <cell r="B6">
            <v>-0.47056088000000001</v>
          </cell>
          <cell r="C6">
            <v>0.9511404</v>
          </cell>
          <cell r="D6">
            <v>4.0484840000000001E-2</v>
          </cell>
          <cell r="E6">
            <v>-0.54619538999999995</v>
          </cell>
          <cell r="F6">
            <v>8.6670159999999996E-2</v>
          </cell>
          <cell r="G6">
            <v>-0.93569612999999996</v>
          </cell>
          <cell r="H6">
            <v>-2.82842064</v>
          </cell>
          <cell r="I6">
            <v>-0.28022701</v>
          </cell>
          <cell r="J6">
            <v>-0.75837147000000005</v>
          </cell>
          <cell r="K6">
            <v>0.2490686</v>
          </cell>
        </row>
        <row r="7">
          <cell r="A7" t="str">
            <v>AAVAS FINANCIERS LTD</v>
          </cell>
          <cell r="B7">
            <v>-0.47056088000000001</v>
          </cell>
          <cell r="C7">
            <v>-0.66392594999999999</v>
          </cell>
          <cell r="D7">
            <v>0.17884623999999999</v>
          </cell>
          <cell r="E7">
            <v>1.8753750300000001</v>
          </cell>
          <cell r="F7">
            <v>-1.21355116</v>
          </cell>
          <cell r="G7">
            <v>0.21824104999999999</v>
          </cell>
          <cell r="H7">
            <v>-1.51847613</v>
          </cell>
          <cell r="I7">
            <v>-0.14844118000000001</v>
          </cell>
          <cell r="J7">
            <v>-0.51791030000000005</v>
          </cell>
          <cell r="K7">
            <v>-0.75551122000000004</v>
          </cell>
        </row>
        <row r="8">
          <cell r="A8" t="str">
            <v>ABANS HOLDINGS LTD</v>
          </cell>
          <cell r="B8">
            <v>-0.47056088000000001</v>
          </cell>
          <cell r="C8">
            <v>1.3607968100000001</v>
          </cell>
          <cell r="D8">
            <v>-2.1901807799999999</v>
          </cell>
          <cell r="E8">
            <v>-0.77120303999999995</v>
          </cell>
          <cell r="F8">
            <v>-0.21513331999999999</v>
          </cell>
          <cell r="G8">
            <v>-0.55297898999999995</v>
          </cell>
          <cell r="H8">
            <v>-2.77890229</v>
          </cell>
          <cell r="I8">
            <v>-0.12390994</v>
          </cell>
          <cell r="J8">
            <v>8.3489690000000005E-2</v>
          </cell>
          <cell r="K8">
            <v>5.5721130000000001E-2</v>
          </cell>
        </row>
        <row r="9">
          <cell r="A9" t="str">
            <v>ABB INDIA LTD</v>
          </cell>
          <cell r="B9">
            <v>-0.40590197</v>
          </cell>
          <cell r="C9">
            <v>-0.37802342</v>
          </cell>
          <cell r="D9">
            <v>-0.45564869000000002</v>
          </cell>
          <cell r="E9">
            <v>-0.94415766000000001</v>
          </cell>
          <cell r="F9">
            <v>1.3298670100000001</v>
          </cell>
          <cell r="G9">
            <v>-0.30697103999999997</v>
          </cell>
          <cell r="H9">
            <v>-0.91509932000000005</v>
          </cell>
          <cell r="I9">
            <v>-0.13984822999999999</v>
          </cell>
          <cell r="J9">
            <v>-0.6157918</v>
          </cell>
          <cell r="K9">
            <v>6.2591729999999998E-2</v>
          </cell>
        </row>
        <row r="10">
          <cell r="A10" t="str">
            <v>ABBOTT INDIA LTD</v>
          </cell>
          <cell r="B10">
            <v>-0.23053661</v>
          </cell>
          <cell r="C10">
            <v>0.45235130000000001</v>
          </cell>
          <cell r="D10">
            <v>0.29746901999999997</v>
          </cell>
          <cell r="E10">
            <v>-0.95499277000000005</v>
          </cell>
          <cell r="F10">
            <v>0.70885593000000002</v>
          </cell>
          <cell r="G10">
            <v>1.10739839</v>
          </cell>
          <cell r="H10">
            <v>-1.2557848700000001</v>
          </cell>
          <cell r="I10">
            <v>-0.29459041000000002</v>
          </cell>
          <cell r="J10">
            <v>-0.50846623999999996</v>
          </cell>
          <cell r="K10">
            <v>-0.83544647999999999</v>
          </cell>
        </row>
        <row r="11">
          <cell r="A11" t="str">
            <v>ACC LTD</v>
          </cell>
          <cell r="B11">
            <v>0.83861660999999998</v>
          </cell>
          <cell r="C11">
            <v>-0.36913061000000003</v>
          </cell>
          <cell r="D11">
            <v>-0.77151035999999995</v>
          </cell>
          <cell r="E11">
            <v>-0.95499277000000005</v>
          </cell>
          <cell r="F11">
            <v>-0.61605251000000005</v>
          </cell>
          <cell r="G11">
            <v>-0.71713870999999996</v>
          </cell>
          <cell r="H11">
            <v>-0.76563007000000005</v>
          </cell>
          <cell r="I11">
            <v>0.32347807000000001</v>
          </cell>
          <cell r="J11">
            <v>1.9521529999999999E-2</v>
          </cell>
          <cell r="K11">
            <v>0.63285077000000001</v>
          </cell>
        </row>
        <row r="12">
          <cell r="A12" t="str">
            <v>ACCELYA SOLUTIONS INDIA LTD</v>
          </cell>
          <cell r="B12">
            <v>1.6925131099999999</v>
          </cell>
          <cell r="C12">
            <v>1.04738295</v>
          </cell>
          <cell r="D12">
            <v>-1.4257197399999999</v>
          </cell>
          <cell r="E12">
            <v>-0.87142317999999996</v>
          </cell>
          <cell r="F12">
            <v>1.19823492</v>
          </cell>
          <cell r="G12">
            <v>2.0876657999999999</v>
          </cell>
          <cell r="H12">
            <v>-3</v>
          </cell>
          <cell r="I12">
            <v>0.11519276000000001</v>
          </cell>
          <cell r="J12">
            <v>-5.3890260000000002E-2</v>
          </cell>
          <cell r="K12">
            <v>1.6047109399999999</v>
          </cell>
        </row>
        <row r="13">
          <cell r="A13" t="str">
            <v>ACTION CONSTRUCTION EQUIPMEN</v>
          </cell>
          <cell r="B13">
            <v>-0.41594246000000001</v>
          </cell>
          <cell r="C13">
            <v>0.12964030000000001</v>
          </cell>
          <cell r="D13">
            <v>0.25058745999999998</v>
          </cell>
          <cell r="E13">
            <v>-0.95160085000000005</v>
          </cell>
          <cell r="F13">
            <v>1.74934638</v>
          </cell>
          <cell r="G13">
            <v>-0.33572869999999999</v>
          </cell>
          <cell r="H13">
            <v>-2.2419075999999998</v>
          </cell>
          <cell r="I13">
            <v>0.75214236999999995</v>
          </cell>
          <cell r="J13">
            <v>-0.28707597000000001</v>
          </cell>
          <cell r="K13">
            <v>0.18726370000000001</v>
          </cell>
        </row>
        <row r="14">
          <cell r="A14" t="str">
            <v>ADANI ENTERPRISES LTD</v>
          </cell>
          <cell r="B14">
            <v>-0.45026144000000001</v>
          </cell>
          <cell r="C14">
            <v>0.95943511000000004</v>
          </cell>
          <cell r="D14">
            <v>1.40274191</v>
          </cell>
          <cell r="E14">
            <v>0.69552261000000004</v>
          </cell>
          <cell r="F14">
            <v>1.7946340000000002E-2</v>
          </cell>
          <cell r="G14">
            <v>-0.87481147000000004</v>
          </cell>
          <cell r="H14">
            <v>0.44054341000000002</v>
          </cell>
          <cell r="I14">
            <v>0.34791186000000002</v>
          </cell>
          <cell r="J14">
            <v>-0.35677515999999998</v>
          </cell>
          <cell r="K14">
            <v>1.77834654</v>
          </cell>
        </row>
        <row r="15">
          <cell r="A15" t="str">
            <v>ADANI GREEN ENERGY LTD</v>
          </cell>
          <cell r="B15">
            <v>-0.47056088000000001</v>
          </cell>
          <cell r="C15">
            <v>-0.56462997000000004</v>
          </cell>
          <cell r="D15">
            <v>0.36196985999999998</v>
          </cell>
          <cell r="E15">
            <v>2.1218368999999999</v>
          </cell>
          <cell r="F15">
            <v>-1.3960489</v>
          </cell>
          <cell r="G15">
            <v>-0.40714851000000002</v>
          </cell>
          <cell r="H15">
            <v>-0.30676046000000001</v>
          </cell>
          <cell r="I15">
            <v>-0.22018059000000001</v>
          </cell>
          <cell r="J15">
            <v>-0.79185002999999998</v>
          </cell>
          <cell r="K15">
            <v>2.99999547</v>
          </cell>
        </row>
        <row r="16">
          <cell r="A16" t="str">
            <v>ADANI PORTS AND SPECIAL ECON</v>
          </cell>
          <cell r="B16">
            <v>-0.18477653999999999</v>
          </cell>
          <cell r="C16">
            <v>-0.66236037000000003</v>
          </cell>
          <cell r="D16">
            <v>-2.668531E-2</v>
          </cell>
          <cell r="E16">
            <v>1.00926399</v>
          </cell>
          <cell r="F16">
            <v>-0.26795331</v>
          </cell>
          <cell r="G16">
            <v>-9.6970929999999997E-2</v>
          </cell>
          <cell r="H16">
            <v>-3.470268E-2</v>
          </cell>
          <cell r="I16">
            <v>0.42979606999999997</v>
          </cell>
          <cell r="J16">
            <v>-0.13241425000000001</v>
          </cell>
          <cell r="K16">
            <v>1.78383052</v>
          </cell>
        </row>
        <row r="17">
          <cell r="A17" t="str">
            <v>ADANI POWER LTD</v>
          </cell>
          <cell r="B17">
            <v>-0.47056088000000001</v>
          </cell>
          <cell r="C17">
            <v>0.24289173</v>
          </cell>
          <cell r="D17">
            <v>-9.2276250000000004E-2</v>
          </cell>
          <cell r="E17">
            <v>1.59255719</v>
          </cell>
          <cell r="F17">
            <v>0.91485905999999995</v>
          </cell>
          <cell r="G17">
            <v>0.54857069000000003</v>
          </cell>
          <cell r="H17">
            <v>-0.10477551</v>
          </cell>
          <cell r="I17">
            <v>0.28709965999999998</v>
          </cell>
          <cell r="J17">
            <v>0.63324630000000004</v>
          </cell>
          <cell r="K17">
            <v>2.99999547</v>
          </cell>
        </row>
        <row r="18">
          <cell r="A18" t="str">
            <v>ADANI TOTAL GAS LTD</v>
          </cell>
          <cell r="B18">
            <v>-0.46044853000000002</v>
          </cell>
          <cell r="C18">
            <v>1.0836149500000001</v>
          </cell>
          <cell r="D18">
            <v>1.4918897200000001</v>
          </cell>
          <cell r="E18">
            <v>-0.27288768000000002</v>
          </cell>
          <cell r="F18">
            <v>-1.787709</v>
          </cell>
          <cell r="G18">
            <v>2.629217E-2</v>
          </cell>
          <cell r="H18">
            <v>-1.0585105400000001</v>
          </cell>
          <cell r="I18">
            <v>-0.33432919</v>
          </cell>
          <cell r="J18">
            <v>-0.77138233</v>
          </cell>
          <cell r="K18">
            <v>2.99999547</v>
          </cell>
        </row>
        <row r="19">
          <cell r="A19" t="str">
            <v>ADANI TRANSMISSION  LTD</v>
          </cell>
          <cell r="B19">
            <v>-0.47056088000000001</v>
          </cell>
          <cell r="C19">
            <v>-0.62466902000000002</v>
          </cell>
          <cell r="D19">
            <v>-0.55532568999999998</v>
          </cell>
          <cell r="E19">
            <v>1.73935628</v>
          </cell>
          <cell r="F19">
            <v>-2.0579137799999998</v>
          </cell>
          <cell r="G19">
            <v>-0.57960259999999997</v>
          </cell>
          <cell r="H19">
            <v>-0.30453095000000002</v>
          </cell>
          <cell r="I19">
            <v>-0.32328746000000003</v>
          </cell>
          <cell r="J19">
            <v>-0.58205903000000003</v>
          </cell>
          <cell r="K19">
            <v>2.99999547</v>
          </cell>
        </row>
        <row r="20">
          <cell r="A20" t="str">
            <v>ADANI WILMAR LTD</v>
          </cell>
          <cell r="B20">
            <v>-0.47056088000000001</v>
          </cell>
          <cell r="C20">
            <v>0.91259098000000005</v>
          </cell>
          <cell r="D20">
            <v>1.36390805</v>
          </cell>
          <cell r="E20">
            <v>-0.90773099999999995</v>
          </cell>
          <cell r="F20">
            <v>-0.30532047000000001</v>
          </cell>
          <cell r="G20">
            <v>-0.62743539000000004</v>
          </cell>
          <cell r="H20">
            <v>-0.45272833000000001</v>
          </cell>
          <cell r="I20">
            <v>0.37602081999999998</v>
          </cell>
          <cell r="J20">
            <v>-0.22897977999999999</v>
          </cell>
          <cell r="K20">
            <v>1.7204474199999999</v>
          </cell>
        </row>
        <row r="21">
          <cell r="A21" t="str">
            <v>ADF FOODS LTD</v>
          </cell>
          <cell r="B21">
            <v>-0.27036363000000002</v>
          </cell>
          <cell r="C21">
            <v>0.13138282000000001</v>
          </cell>
          <cell r="D21">
            <v>0.27503886999999999</v>
          </cell>
          <cell r="E21">
            <v>-0.49990392</v>
          </cell>
          <cell r="F21">
            <v>-2.6686060000000001E-2</v>
          </cell>
          <cell r="G21">
            <v>-0.22308513999999999</v>
          </cell>
          <cell r="H21">
            <v>-2.9874582300000001</v>
          </cell>
          <cell r="I21">
            <v>-0.24234048</v>
          </cell>
          <cell r="J21">
            <v>-0.24605564999999999</v>
          </cell>
          <cell r="K21">
            <v>-0.21920677999999999</v>
          </cell>
        </row>
        <row r="22">
          <cell r="A22" t="str">
            <v>ADITYA BIRLA CAPITAL LTD</v>
          </cell>
          <cell r="B22">
            <v>-0.47056088000000001</v>
          </cell>
          <cell r="C22">
            <v>-0.20507056000000001</v>
          </cell>
          <cell r="D22">
            <v>-0.78565264000000001</v>
          </cell>
          <cell r="E22">
            <v>2.0554783300000001</v>
          </cell>
          <cell r="F22">
            <v>1.04268622</v>
          </cell>
          <cell r="G22">
            <v>4.7236060000000003E-2</v>
          </cell>
          <cell r="H22">
            <v>-0.17186406000000001</v>
          </cell>
          <cell r="I22">
            <v>-9.5294580000000004E-2</v>
          </cell>
          <cell r="J22">
            <v>2.2122300000000001E-2</v>
          </cell>
          <cell r="K22">
            <v>0.73233771000000003</v>
          </cell>
        </row>
        <row r="23">
          <cell r="A23" t="str">
            <v>ADITYA BIRLA FASHION AND RET</v>
          </cell>
          <cell r="B23">
            <v>-0.47056088000000001</v>
          </cell>
          <cell r="C23">
            <v>5.7871220000000001E-2</v>
          </cell>
          <cell r="D23">
            <v>4.9812120000000001E-2</v>
          </cell>
          <cell r="E23">
            <v>0.45808101000000001</v>
          </cell>
          <cell r="F23">
            <v>-1.07007992</v>
          </cell>
          <cell r="G23">
            <v>-0.84535199000000005</v>
          </cell>
          <cell r="H23">
            <v>-1.0129200199999999</v>
          </cell>
          <cell r="I23">
            <v>0.19767269000000001</v>
          </cell>
          <cell r="J23">
            <v>-0.24094220999999999</v>
          </cell>
          <cell r="K23">
            <v>-0.14225280000000001</v>
          </cell>
        </row>
        <row r="24">
          <cell r="A24" t="str">
            <v>ADITYA BIRLA SUN LIFE AMC LT</v>
          </cell>
          <cell r="B24">
            <v>7.0674269999999997E-2</v>
          </cell>
          <cell r="C24">
            <v>0.39145783000000001</v>
          </cell>
          <cell r="D24">
            <v>-2.424109E-2</v>
          </cell>
          <cell r="E24">
            <v>-0.86425889</v>
          </cell>
          <cell r="F24">
            <v>-1.2100232799999999</v>
          </cell>
          <cell r="G24">
            <v>1.8203707899999999</v>
          </cell>
          <cell r="H24">
            <v>-1.9696210599999999</v>
          </cell>
          <cell r="I24">
            <v>-0.34821531</v>
          </cell>
          <cell r="J24">
            <v>8.9904769999999995E-2</v>
          </cell>
          <cell r="K24">
            <v>0.12586462000000001</v>
          </cell>
        </row>
        <row r="25">
          <cell r="A25" t="str">
            <v>ADITYA VISION LTD</v>
          </cell>
          <cell r="B25">
            <v>-0.31223223</v>
          </cell>
          <cell r="C25">
            <v>2.2870664600000001</v>
          </cell>
          <cell r="D25">
            <v>3.0000224100000001</v>
          </cell>
          <cell r="E25">
            <v>4.406239E-2</v>
          </cell>
          <cell r="F25">
            <v>2.4165604100000002</v>
          </cell>
          <cell r="G25">
            <v>-3.9954780000000002E-2</v>
          </cell>
          <cell r="H25">
            <v>-2.8486139800000001</v>
          </cell>
          <cell r="I25">
            <v>-0.28955540000000002</v>
          </cell>
          <cell r="J25">
            <v>-0.21044587000000001</v>
          </cell>
          <cell r="K25">
            <v>8.5777110000000004E-2</v>
          </cell>
        </row>
        <row r="26">
          <cell r="A26" t="str">
            <v>ADOR WELDING LTD</v>
          </cell>
          <cell r="B26">
            <v>-8.9308600000000005E-3</v>
          </cell>
          <cell r="C26">
            <v>1.0661063200000001</v>
          </cell>
          <cell r="D26">
            <v>-0.28856018</v>
          </cell>
          <cell r="E26">
            <v>-0.81866877999999998</v>
          </cell>
          <cell r="F26">
            <v>1.56567729</v>
          </cell>
          <cell r="G26">
            <v>-9.3450100000000008E-3</v>
          </cell>
          <cell r="H26">
            <v>-2.9890294100000001</v>
          </cell>
          <cell r="I26">
            <v>-7.149693E-2</v>
          </cell>
          <cell r="J26">
            <v>-0.13344449999999999</v>
          </cell>
          <cell r="K26">
            <v>-2.6903440000000001E-2</v>
          </cell>
        </row>
        <row r="27">
          <cell r="A27" t="str">
            <v>ADVANCED ENZYME TECHNOLOGIES</v>
          </cell>
          <cell r="B27">
            <v>-0.32042292</v>
          </cell>
          <cell r="C27">
            <v>-0.65319073000000005</v>
          </cell>
          <cell r="D27">
            <v>-0.13570288999999999</v>
          </cell>
          <cell r="E27">
            <v>-0.86823832999999995</v>
          </cell>
          <cell r="F27">
            <v>-0.45124438</v>
          </cell>
          <cell r="G27">
            <v>-6.9812799999999994E-2</v>
          </cell>
          <cell r="H27">
            <v>-2.58605003</v>
          </cell>
          <cell r="I27">
            <v>-0.15022342999999999</v>
          </cell>
          <cell r="J27">
            <v>-1.6750589999999999E-2</v>
          </cell>
          <cell r="K27">
            <v>-0.12879415</v>
          </cell>
        </row>
        <row r="28">
          <cell r="A28" t="str">
            <v>AEGIS LOGISTICS LTD</v>
          </cell>
          <cell r="B28">
            <v>-0.27816784</v>
          </cell>
          <cell r="C28">
            <v>1.45401037</v>
          </cell>
          <cell r="D28">
            <v>0.29237297000000001</v>
          </cell>
          <cell r="E28">
            <v>8.6897730000000006E-2</v>
          </cell>
          <cell r="F28">
            <v>1.9276768</v>
          </cell>
          <cell r="G28">
            <v>-0.46887824</v>
          </cell>
          <cell r="H28">
            <v>-1.3750597200000001</v>
          </cell>
          <cell r="I28">
            <v>6.8728209999999998E-2</v>
          </cell>
          <cell r="J28">
            <v>-0.16953339000000001</v>
          </cell>
          <cell r="K28">
            <v>0.28816161000000001</v>
          </cell>
        </row>
        <row r="29">
          <cell r="A29" t="str">
            <v>AETHER INDUSTRIES LTD</v>
          </cell>
          <cell r="B29">
            <v>-0.47056088000000001</v>
          </cell>
          <cell r="C29">
            <v>1.3545041099999999</v>
          </cell>
          <cell r="D29">
            <v>3.0000224100000001</v>
          </cell>
          <cell r="E29">
            <v>-0.93892312</v>
          </cell>
          <cell r="F29">
            <v>0.43908428999999999</v>
          </cell>
          <cell r="G29">
            <v>-0.29290982999999998</v>
          </cell>
          <cell r="H29">
            <v>-2.21341133</v>
          </cell>
          <cell r="I29">
            <v>-0.30336982000000001</v>
          </cell>
          <cell r="J29">
            <v>-0.70369470000000001</v>
          </cell>
          <cell r="K29">
            <v>-1.92468393</v>
          </cell>
        </row>
        <row r="30">
          <cell r="A30" t="str">
            <v>AFFLE INDIA LTD</v>
          </cell>
          <cell r="B30">
            <v>-0.47056088000000001</v>
          </cell>
          <cell r="C30">
            <v>1.38463676</v>
          </cell>
          <cell r="D30">
            <v>3.0000224100000001</v>
          </cell>
          <cell r="E30">
            <v>-0.78816037999999999</v>
          </cell>
          <cell r="F30">
            <v>-0.71937620999999996</v>
          </cell>
          <cell r="G30">
            <v>0.60202533000000003</v>
          </cell>
          <cell r="H30">
            <v>-1.9987015699999999</v>
          </cell>
          <cell r="I30">
            <v>0.10837558999999999</v>
          </cell>
          <cell r="J30">
            <v>-0.50196540000000001</v>
          </cell>
          <cell r="K30">
            <v>-1.1864157900000001</v>
          </cell>
        </row>
        <row r="31">
          <cell r="A31" t="str">
            <v>AGI GREENPAC LTD</v>
          </cell>
          <cell r="B31">
            <v>1.116057E-2</v>
          </cell>
          <cell r="C31">
            <v>-0.14435956999999999</v>
          </cell>
          <cell r="D31">
            <v>-1.5544034200000001</v>
          </cell>
          <cell r="E31">
            <v>0.70208442000000004</v>
          </cell>
          <cell r="F31">
            <v>0.71259718999999999</v>
          </cell>
          <cell r="G31">
            <v>-0.65778404000000001</v>
          </cell>
          <cell r="H31">
            <v>-2.1917433700000002</v>
          </cell>
          <cell r="I31">
            <v>0.47682109</v>
          </cell>
          <cell r="J31">
            <v>0.20240563</v>
          </cell>
          <cell r="K31">
            <v>1.6788471899999999</v>
          </cell>
        </row>
        <row r="32">
          <cell r="A32" t="str">
            <v>AGRO TECH FOODS LTD</v>
          </cell>
          <cell r="B32">
            <v>-0.33588001000000001</v>
          </cell>
          <cell r="C32">
            <v>5.1123349999999998E-2</v>
          </cell>
          <cell r="D32">
            <v>-0.66355050000000004</v>
          </cell>
          <cell r="E32">
            <v>-0.68268245000000005</v>
          </cell>
          <cell r="F32">
            <v>0.15326202999999999</v>
          </cell>
          <cell r="G32">
            <v>-0.89130854999999998</v>
          </cell>
          <cell r="H32">
            <v>-2.77636671</v>
          </cell>
          <cell r="I32">
            <v>-0.38853788</v>
          </cell>
          <cell r="J32">
            <v>-0.43979629999999997</v>
          </cell>
          <cell r="K32">
            <v>-0.68538827000000002</v>
          </cell>
        </row>
        <row r="33">
          <cell r="A33" t="str">
            <v>AHLUWALIA CONTRACTS LTD</v>
          </cell>
          <cell r="B33">
            <v>-0.44908546999999999</v>
          </cell>
          <cell r="C33">
            <v>0.23462647</v>
          </cell>
          <cell r="D33">
            <v>0.33340386</v>
          </cell>
          <cell r="E33">
            <v>-0.81797945000000005</v>
          </cell>
          <cell r="F33">
            <v>0.49442035000000001</v>
          </cell>
          <cell r="G33">
            <v>-0.29147371999999999</v>
          </cell>
          <cell r="H33">
            <v>-2.1597628599999998</v>
          </cell>
          <cell r="I33">
            <v>-0.34987435</v>
          </cell>
          <cell r="J33">
            <v>0.11271061</v>
          </cell>
          <cell r="K33">
            <v>-0.32587000999999999</v>
          </cell>
        </row>
        <row r="34">
          <cell r="A34" t="str">
            <v>AIA ENGINEERING LTD</v>
          </cell>
          <cell r="B34">
            <v>-0.34721294000000003</v>
          </cell>
          <cell r="C34">
            <v>0.23285984000000001</v>
          </cell>
          <cell r="D34">
            <v>-5.3593099999999998E-2</v>
          </cell>
          <cell r="E34">
            <v>-0.95216869999999998</v>
          </cell>
          <cell r="F34">
            <v>1.7342736700000001</v>
          </cell>
          <cell r="G34">
            <v>0.26706945999999998</v>
          </cell>
          <cell r="H34">
            <v>-1.33649302</v>
          </cell>
          <cell r="I34">
            <v>-0.31713668</v>
          </cell>
          <cell r="J34">
            <v>-0.31088072</v>
          </cell>
          <cell r="K34">
            <v>4.2546819999999999E-2</v>
          </cell>
        </row>
        <row r="35">
          <cell r="A35" t="str">
            <v>AJANTA PHARMA LTD</v>
          </cell>
          <cell r="B35">
            <v>-0.26819124999999999</v>
          </cell>
          <cell r="C35">
            <v>-8.5745279999999993E-2</v>
          </cell>
          <cell r="D35">
            <v>0.23907407</v>
          </cell>
          <cell r="E35">
            <v>-0.93359172000000001</v>
          </cell>
          <cell r="F35">
            <v>-2.4004029999999999E-2</v>
          </cell>
          <cell r="G35">
            <v>8.2271189999999994E-2</v>
          </cell>
          <cell r="H35">
            <v>-1.55350506</v>
          </cell>
          <cell r="I35">
            <v>-0.29095580999999998</v>
          </cell>
          <cell r="J35">
            <v>-0.19963755999999999</v>
          </cell>
          <cell r="K35">
            <v>-0.95439731999999999</v>
          </cell>
        </row>
        <row r="36">
          <cell r="A36" t="str">
            <v>AKZO NOBEL INDIA LTD</v>
          </cell>
          <cell r="B36">
            <v>0.50857001999999996</v>
          </cell>
          <cell r="C36">
            <v>0.28875336000000001</v>
          </cell>
          <cell r="D36">
            <v>-0.86308604</v>
          </cell>
          <cell r="E36">
            <v>-0.95499277000000005</v>
          </cell>
          <cell r="F36">
            <v>0.34974632</v>
          </cell>
          <cell r="G36">
            <v>0.23363253</v>
          </cell>
          <cell r="H36">
            <v>-1.7858178600000001</v>
          </cell>
          <cell r="I36">
            <v>-0.40443465000000001</v>
          </cell>
          <cell r="J36">
            <v>-0.24353473</v>
          </cell>
          <cell r="K36">
            <v>-0.73573560000000005</v>
          </cell>
        </row>
        <row r="37">
          <cell r="A37" t="str">
            <v>ALEMBIC LTD</v>
          </cell>
          <cell r="B37">
            <v>0.62374836</v>
          </cell>
          <cell r="C37">
            <v>-0.37125707000000002</v>
          </cell>
          <cell r="D37">
            <v>-0.29717209999999999</v>
          </cell>
          <cell r="E37">
            <v>-0.95499277000000005</v>
          </cell>
          <cell r="F37">
            <v>-0.49655744000000002</v>
          </cell>
          <cell r="G37">
            <v>-0.12223376</v>
          </cell>
          <cell r="H37">
            <v>-2.85218024</v>
          </cell>
          <cell r="I37">
            <v>-0.18347651000000001</v>
          </cell>
          <cell r="J37">
            <v>0.12392466000000001</v>
          </cell>
          <cell r="K37">
            <v>0.25268554999999998</v>
          </cell>
        </row>
        <row r="38">
          <cell r="A38" t="str">
            <v>ALEMBIC PHARMACEUTICALS LTD</v>
          </cell>
          <cell r="B38">
            <v>0.23927746999999999</v>
          </cell>
          <cell r="C38">
            <v>0.31131214000000001</v>
          </cell>
          <cell r="D38">
            <v>-0.29380318999999999</v>
          </cell>
          <cell r="E38">
            <v>-0.52833337000000002</v>
          </cell>
          <cell r="F38">
            <v>-1.2137131699999999</v>
          </cell>
          <cell r="G38">
            <v>-0.81122178</v>
          </cell>
          <cell r="H38">
            <v>-1.4882108000000001</v>
          </cell>
          <cell r="I38">
            <v>-0.23733139</v>
          </cell>
          <cell r="J38">
            <v>6.6827400000000004E-3</v>
          </cell>
          <cell r="K38">
            <v>-0.68582553000000002</v>
          </cell>
        </row>
        <row r="39">
          <cell r="A39" t="str">
            <v>ALICON CASTALLOY LTD</v>
          </cell>
          <cell r="B39">
            <v>-0.36495825999999998</v>
          </cell>
          <cell r="C39">
            <v>0.29213064999999999</v>
          </cell>
          <cell r="D39">
            <v>-0.16496083</v>
          </cell>
          <cell r="E39">
            <v>0.33376046999999998</v>
          </cell>
          <cell r="F39">
            <v>0.22692831999999999</v>
          </cell>
          <cell r="G39">
            <v>-0.56102627999999999</v>
          </cell>
          <cell r="H39">
            <v>-2.67675638</v>
          </cell>
          <cell r="I39">
            <v>-0.16185905</v>
          </cell>
          <cell r="J39">
            <v>0.24581396999999999</v>
          </cell>
          <cell r="K39">
            <v>0.33048818000000002</v>
          </cell>
        </row>
        <row r="40">
          <cell r="A40" t="str">
            <v>ALKEM LABORATORIES LTD</v>
          </cell>
          <cell r="B40">
            <v>-0.25659507999999998</v>
          </cell>
          <cell r="C40">
            <v>3.26991E-3</v>
          </cell>
          <cell r="D40">
            <v>0.11255687</v>
          </cell>
          <cell r="E40">
            <v>-0.92639846000000003</v>
          </cell>
          <cell r="F40">
            <v>-0.28889942000000002</v>
          </cell>
          <cell r="G40">
            <v>-0.36483972999999997</v>
          </cell>
          <cell r="H40">
            <v>-0.89018017000000005</v>
          </cell>
          <cell r="I40">
            <v>-0.24606987999999999</v>
          </cell>
          <cell r="J40">
            <v>-0.24388851</v>
          </cell>
          <cell r="K40">
            <v>-1.1540925500000001</v>
          </cell>
        </row>
        <row r="41">
          <cell r="A41" t="str">
            <v>ALKYL AMINES CHEMICALS LTD</v>
          </cell>
          <cell r="B41">
            <v>-0.31653619</v>
          </cell>
          <cell r="C41">
            <v>2.374511</v>
          </cell>
          <cell r="D41">
            <v>1.55077624</v>
          </cell>
          <cell r="E41">
            <v>-0.82506668999999999</v>
          </cell>
          <cell r="F41">
            <v>-0.80418730000000005</v>
          </cell>
          <cell r="G41">
            <v>0.30352341999999999</v>
          </cell>
          <cell r="H41">
            <v>-2.0239269700000002</v>
          </cell>
          <cell r="I41">
            <v>-0.24932415999999999</v>
          </cell>
          <cell r="J41">
            <v>-0.48057296999999999</v>
          </cell>
          <cell r="K41">
            <v>-1.2841150800000001</v>
          </cell>
        </row>
        <row r="42">
          <cell r="A42" t="str">
            <v>ALLCARGO LOGISTICS LTD</v>
          </cell>
          <cell r="B42">
            <v>-3.3291460000000002E-2</v>
          </cell>
          <cell r="C42">
            <v>1.3425985600000001</v>
          </cell>
          <cell r="D42">
            <v>1.5083566900000001</v>
          </cell>
          <cell r="E42">
            <v>-7.1177039999999997E-2</v>
          </cell>
          <cell r="F42">
            <v>0.21528637</v>
          </cell>
          <cell r="G42">
            <v>4.4481069999999998E-2</v>
          </cell>
          <cell r="H42">
            <v>-1.2954473500000001</v>
          </cell>
          <cell r="I42">
            <v>0.24280028000000001</v>
          </cell>
          <cell r="J42">
            <v>1.0950493800000001</v>
          </cell>
          <cell r="K42">
            <v>0.99564958000000003</v>
          </cell>
        </row>
        <row r="43">
          <cell r="A43" t="str">
            <v>ALOK INDUSTRIES LTD</v>
          </cell>
          <cell r="B43">
            <v>-0.47056088000000001</v>
          </cell>
          <cell r="C43">
            <v>1.4892607899999999</v>
          </cell>
          <cell r="D43">
            <v>-0.47607558999999999</v>
          </cell>
          <cell r="E43">
            <v>2.6382784799999999</v>
          </cell>
          <cell r="F43">
            <v>-1.8523014799999999</v>
          </cell>
          <cell r="G43">
            <v>-1.80929363</v>
          </cell>
          <cell r="H43">
            <v>-1.55979669</v>
          </cell>
          <cell r="I43">
            <v>-8.8474070000000002E-2</v>
          </cell>
          <cell r="J43">
            <v>-1.50574791</v>
          </cell>
          <cell r="K43">
            <v>0.99224829999999997</v>
          </cell>
        </row>
        <row r="44">
          <cell r="A44" t="str">
            <v>AMARA RAJA BATTERIES LTD</v>
          </cell>
          <cell r="B44">
            <v>-0.29247171</v>
          </cell>
          <cell r="C44">
            <v>0.17985475000000001</v>
          </cell>
          <cell r="D44">
            <v>1.01774681</v>
          </cell>
          <cell r="E44">
            <v>-0.88965547</v>
          </cell>
          <cell r="F44">
            <v>0.19761698999999999</v>
          </cell>
          <cell r="G44">
            <v>-0.29291070000000002</v>
          </cell>
          <cell r="H44">
            <v>-1.39413297</v>
          </cell>
          <cell r="I44">
            <v>0.49794801999999999</v>
          </cell>
          <cell r="J44">
            <v>0.43288453999999998</v>
          </cell>
          <cell r="K44">
            <v>-0.86314142000000005</v>
          </cell>
        </row>
        <row r="45">
          <cell r="A45" t="str">
            <v>AMBER ENTERPRISES INDIA LTD</v>
          </cell>
          <cell r="B45">
            <v>-0.47056088000000001</v>
          </cell>
          <cell r="C45">
            <v>0.96575498999999998</v>
          </cell>
          <cell r="D45">
            <v>1.3422299600000001</v>
          </cell>
          <cell r="E45">
            <v>0.11981411</v>
          </cell>
          <cell r="F45">
            <v>-1.73594797</v>
          </cell>
          <cell r="G45">
            <v>-0.79049015</v>
          </cell>
          <cell r="H45">
            <v>-1.72155583</v>
          </cell>
          <cell r="I45">
            <v>5.2743289999999998E-2</v>
          </cell>
          <cell r="J45">
            <v>-0.10868535</v>
          </cell>
          <cell r="K45">
            <v>0.1335305</v>
          </cell>
        </row>
        <row r="46">
          <cell r="A46" t="str">
            <v>AMBUJA CEMENTS LTD</v>
          </cell>
          <cell r="B46">
            <v>0.17800187000000001</v>
          </cell>
          <cell r="C46">
            <v>-0.46546310000000002</v>
          </cell>
          <cell r="D46">
            <v>-0.97306132000000001</v>
          </cell>
          <cell r="E46">
            <v>-0.90292609000000001</v>
          </cell>
          <cell r="F46">
            <v>0.81253666000000002</v>
          </cell>
          <cell r="G46">
            <v>-0.56891692000000005</v>
          </cell>
          <cell r="H46">
            <v>-0.27805570000000002</v>
          </cell>
          <cell r="I46">
            <v>0.50075172999999995</v>
          </cell>
          <cell r="J46">
            <v>-6.6667610000000002E-2</v>
          </cell>
          <cell r="K46">
            <v>1.2348808099999999</v>
          </cell>
        </row>
        <row r="47">
          <cell r="A47" t="str">
            <v>AMI ORGANICS LTD</v>
          </cell>
          <cell r="B47">
            <v>-0.36368191</v>
          </cell>
          <cell r="C47">
            <v>0.69740652999999997</v>
          </cell>
          <cell r="D47">
            <v>2.0324063300000001</v>
          </cell>
          <cell r="E47">
            <v>-0.95223325000000003</v>
          </cell>
          <cell r="F47">
            <v>-8.4040260000000006E-2</v>
          </cell>
          <cell r="G47">
            <v>-0.10242745</v>
          </cell>
          <cell r="H47">
            <v>-2.66011095</v>
          </cell>
          <cell r="I47">
            <v>0.60067760999999997</v>
          </cell>
          <cell r="J47">
            <v>-0.46894521</v>
          </cell>
          <cell r="K47">
            <v>-1.06055224</v>
          </cell>
        </row>
        <row r="48">
          <cell r="A48" t="str">
            <v>AMRUTANJAN HEALTH CARE LTD</v>
          </cell>
          <cell r="B48">
            <v>-0.19314490000000001</v>
          </cell>
          <cell r="C48">
            <v>0.76822352000000005</v>
          </cell>
          <cell r="D48">
            <v>0.89958393999999997</v>
          </cell>
          <cell r="E48">
            <v>-0.95290321</v>
          </cell>
          <cell r="F48">
            <v>-0.82842760999999998</v>
          </cell>
          <cell r="G48">
            <v>0.15600121</v>
          </cell>
          <cell r="H48">
            <v>-3</v>
          </cell>
          <cell r="I48">
            <v>-0.18856637000000001</v>
          </cell>
          <cell r="J48">
            <v>-0.29645532000000002</v>
          </cell>
          <cell r="K48">
            <v>-0.97372037</v>
          </cell>
        </row>
        <row r="49">
          <cell r="A49" t="str">
            <v>ANAND RATHI WEALTH LTD</v>
          </cell>
          <cell r="B49">
            <v>-0.25162971000000001</v>
          </cell>
          <cell r="C49">
            <v>1.2355250099999999</v>
          </cell>
          <cell r="D49">
            <v>1.50609064</v>
          </cell>
          <cell r="E49">
            <v>-0.80813813000000001</v>
          </cell>
          <cell r="F49">
            <v>0.74323594999999998</v>
          </cell>
          <cell r="G49">
            <v>1.68598044</v>
          </cell>
          <cell r="H49">
            <v>-2.7215457000000001</v>
          </cell>
          <cell r="I49">
            <v>0.18178129000000001</v>
          </cell>
          <cell r="J49">
            <v>-0.16110485999999999</v>
          </cell>
          <cell r="K49">
            <v>-1.4918302299999999</v>
          </cell>
        </row>
        <row r="50">
          <cell r="A50" t="str">
            <v>ANANT RAJ LTD</v>
          </cell>
          <cell r="B50">
            <v>-0.43723357000000002</v>
          </cell>
          <cell r="C50">
            <v>0.18411296999999999</v>
          </cell>
          <cell r="D50">
            <v>-1.6016811099999999</v>
          </cell>
          <cell r="E50">
            <v>2.7444799999999998E-2</v>
          </cell>
          <cell r="F50">
            <v>2.3616554700000001</v>
          </cell>
          <cell r="G50">
            <v>-0.74750422999999999</v>
          </cell>
          <cell r="H50">
            <v>-2.1157567500000001</v>
          </cell>
          <cell r="I50">
            <v>0.80749744000000001</v>
          </cell>
          <cell r="J50">
            <v>-7.1456640000000002E-2</v>
          </cell>
          <cell r="K50">
            <v>2.0325152900000001</v>
          </cell>
        </row>
        <row r="51">
          <cell r="A51" t="str">
            <v>ANDHRA PAPER LTD</v>
          </cell>
          <cell r="B51">
            <v>0.14555044</v>
          </cell>
          <cell r="C51">
            <v>1.1428704300000001</v>
          </cell>
          <cell r="D51">
            <v>4.0628530000000003E-2</v>
          </cell>
          <cell r="E51">
            <v>-0.91066210999999997</v>
          </cell>
          <cell r="F51">
            <v>1.2294591699999999</v>
          </cell>
          <cell r="G51">
            <v>1.1733094500000001</v>
          </cell>
          <cell r="H51">
            <v>-2.43229747</v>
          </cell>
          <cell r="I51">
            <v>-1.260652E-2</v>
          </cell>
          <cell r="J51">
            <v>1.80573535</v>
          </cell>
          <cell r="K51">
            <v>0.38579720000000001</v>
          </cell>
        </row>
        <row r="52">
          <cell r="A52" t="str">
            <v>ANDHRA SUGARS LTD</v>
          </cell>
          <cell r="B52">
            <v>0.84237695000000001</v>
          </cell>
          <cell r="C52">
            <v>-0.11638482999999999</v>
          </cell>
          <cell r="D52">
            <v>-0.23390401999999999</v>
          </cell>
          <cell r="E52">
            <v>-0.93624163000000005</v>
          </cell>
          <cell r="F52">
            <v>-0.77772467999999995</v>
          </cell>
          <cell r="G52">
            <v>-0.11055443</v>
          </cell>
          <cell r="H52">
            <v>-2.38671422</v>
          </cell>
          <cell r="I52">
            <v>0.17843875000000001</v>
          </cell>
          <cell r="J52">
            <v>1.37277234</v>
          </cell>
          <cell r="K52">
            <v>0.48625740000000001</v>
          </cell>
        </row>
        <row r="53">
          <cell r="A53" t="str">
            <v>ANGEL ONE LTD</v>
          </cell>
          <cell r="B53">
            <v>-0.35126438999999998</v>
          </cell>
          <cell r="C53">
            <v>1.8819793499999999</v>
          </cell>
          <cell r="D53">
            <v>1.3499285000000001</v>
          </cell>
          <cell r="E53">
            <v>-0.95499277000000005</v>
          </cell>
          <cell r="F53">
            <v>-0.38573267999999999</v>
          </cell>
          <cell r="G53">
            <v>0.81045526000000001</v>
          </cell>
          <cell r="H53">
            <v>-1.53389263</v>
          </cell>
          <cell r="I53">
            <v>1.18175673</v>
          </cell>
          <cell r="J53">
            <v>0.26071497999999999</v>
          </cell>
          <cell r="K53">
            <v>0.98529655000000005</v>
          </cell>
        </row>
        <row r="54">
          <cell r="A54" t="str">
            <v>ANUPAM RASAYAN INDIA LTD</v>
          </cell>
          <cell r="B54">
            <v>-0.42680900999999999</v>
          </cell>
          <cell r="C54">
            <v>0.50821309999999997</v>
          </cell>
          <cell r="D54">
            <v>1.1678388099999999</v>
          </cell>
          <cell r="E54">
            <v>-0.10295439000000001</v>
          </cell>
          <cell r="F54">
            <v>0.23241640999999999</v>
          </cell>
          <cell r="G54">
            <v>-0.38382192999999998</v>
          </cell>
          <cell r="H54">
            <v>-1.89644265</v>
          </cell>
          <cell r="I54">
            <v>-6.8616679999999999E-2</v>
          </cell>
          <cell r="J54">
            <v>-0.51103938000000004</v>
          </cell>
          <cell r="K54">
            <v>-0.34855082999999998</v>
          </cell>
        </row>
        <row r="55">
          <cell r="A55" t="str">
            <v>APAR INDUSTRIES LTD</v>
          </cell>
          <cell r="B55">
            <v>-0.25817024999999999</v>
          </cell>
          <cell r="C55">
            <v>0.86975652000000003</v>
          </cell>
          <cell r="D55">
            <v>0.40598735000000002</v>
          </cell>
          <cell r="E55">
            <v>-0.73459715000000003</v>
          </cell>
          <cell r="F55">
            <v>3.0000844</v>
          </cell>
          <cell r="G55">
            <v>-4.3717060000000002E-2</v>
          </cell>
          <cell r="H55">
            <v>-1.3438446500000001</v>
          </cell>
          <cell r="I55">
            <v>0.47078188999999998</v>
          </cell>
          <cell r="J55">
            <v>0.14518733</v>
          </cell>
          <cell r="K55">
            <v>1.75569558</v>
          </cell>
        </row>
        <row r="56">
          <cell r="A56" t="str">
            <v>APCOTEX INDUSTRIES LTD</v>
          </cell>
          <cell r="B56">
            <v>-0.11607633000000001</v>
          </cell>
          <cell r="C56">
            <v>1.6929318900000001</v>
          </cell>
          <cell r="D56">
            <v>1.1156641199999999</v>
          </cell>
          <cell r="E56">
            <v>-0.30019184999999998</v>
          </cell>
          <cell r="F56">
            <v>0.93159663999999998</v>
          </cell>
          <cell r="G56">
            <v>0.33108770999999998</v>
          </cell>
          <cell r="H56">
            <v>-2.60681129</v>
          </cell>
          <cell r="I56">
            <v>6.8443260000000006E-2</v>
          </cell>
          <cell r="J56">
            <v>-0.12973261</v>
          </cell>
          <cell r="K56">
            <v>-0.90716945999999998</v>
          </cell>
        </row>
        <row r="57">
          <cell r="A57" t="str">
            <v>APL APOLLO TUBES LTD</v>
          </cell>
          <cell r="B57">
            <v>-0.36349079000000001</v>
          </cell>
          <cell r="C57">
            <v>2.0081283999999999</v>
          </cell>
          <cell r="D57">
            <v>1.7590718299999999</v>
          </cell>
          <cell r="E57">
            <v>-0.53794456000000002</v>
          </cell>
          <cell r="F57">
            <v>0.71469693999999995</v>
          </cell>
          <cell r="G57">
            <v>7.8590419999999994E-2</v>
          </cell>
          <cell r="H57">
            <v>-1.1127395600000001</v>
          </cell>
          <cell r="I57">
            <v>-4.019739E-2</v>
          </cell>
          <cell r="J57">
            <v>-0.34966153</v>
          </cell>
          <cell r="K57">
            <v>-0.74428391000000005</v>
          </cell>
        </row>
        <row r="58">
          <cell r="A58" t="str">
            <v>APOLLO HOSPITALS ENTERPRISE</v>
          </cell>
          <cell r="B58">
            <v>-0.41829773999999997</v>
          </cell>
          <cell r="C58">
            <v>0.15827595999999999</v>
          </cell>
          <cell r="D58">
            <v>0.49239007000000001</v>
          </cell>
          <cell r="E58">
            <v>0.22839108</v>
          </cell>
          <cell r="F58">
            <v>-0.32901126000000003</v>
          </cell>
          <cell r="G58">
            <v>-0.48074823999999999</v>
          </cell>
          <cell r="H58">
            <v>-0.72209345999999996</v>
          </cell>
          <cell r="I58">
            <v>0.52331119999999998</v>
          </cell>
          <cell r="J58">
            <v>-0.44154733000000002</v>
          </cell>
          <cell r="K58">
            <v>-0.88841486000000003</v>
          </cell>
        </row>
        <row r="59">
          <cell r="A59" t="str">
            <v>APOLLO PIPES LTD</v>
          </cell>
          <cell r="B59">
            <v>-0.40661511</v>
          </cell>
          <cell r="C59">
            <v>0.53414112000000002</v>
          </cell>
          <cell r="D59">
            <v>1.0191679</v>
          </cell>
          <cell r="E59">
            <v>-0.62945317999999995</v>
          </cell>
          <cell r="F59">
            <v>0.25191810999999997</v>
          </cell>
          <cell r="G59">
            <v>-0.32861888</v>
          </cell>
          <cell r="H59">
            <v>-2.75563169</v>
          </cell>
          <cell r="I59">
            <v>0.11639366</v>
          </cell>
          <cell r="J59">
            <v>-0.29011577</v>
          </cell>
          <cell r="K59">
            <v>-0.96748029999999996</v>
          </cell>
        </row>
        <row r="60">
          <cell r="A60" t="str">
            <v>APOLLO TYRES LTD</v>
          </cell>
          <cell r="B60">
            <v>-0.10272852</v>
          </cell>
          <cell r="C60">
            <v>-0.39647427000000002</v>
          </cell>
          <cell r="D60">
            <v>-0.42107581999999999</v>
          </cell>
          <cell r="E60">
            <v>0.43221577999999999</v>
          </cell>
          <cell r="F60">
            <v>1.5321075900000001</v>
          </cell>
          <cell r="G60">
            <v>-0.74663913000000004</v>
          </cell>
          <cell r="H60">
            <v>-0.77006918000000002</v>
          </cell>
          <cell r="I60">
            <v>0.75869595999999995</v>
          </cell>
          <cell r="J60">
            <v>0.35977787</v>
          </cell>
          <cell r="K60">
            <v>-0.33524390999999998</v>
          </cell>
        </row>
        <row r="61">
          <cell r="A61" t="str">
            <v>APTECH LTD</v>
          </cell>
          <cell r="B61">
            <v>-5.3677320000000001E-2</v>
          </cell>
          <cell r="C61">
            <v>0.90193557999999996</v>
          </cell>
          <cell r="D61">
            <v>-0.68398112</v>
          </cell>
          <cell r="E61">
            <v>-0.95499277000000005</v>
          </cell>
          <cell r="F61">
            <v>0.49268352999999998</v>
          </cell>
          <cell r="G61">
            <v>0.83219891999999995</v>
          </cell>
          <cell r="H61">
            <v>-3</v>
          </cell>
          <cell r="I61">
            <v>1.12560236</v>
          </cell>
          <cell r="J61">
            <v>-0.37305659000000002</v>
          </cell>
          <cell r="K61">
            <v>1.29765379</v>
          </cell>
        </row>
        <row r="62">
          <cell r="A62" t="str">
            <v>APTUS VALUE HOUSING FINANCE</v>
          </cell>
          <cell r="B62">
            <v>-0.17747614</v>
          </cell>
          <cell r="C62">
            <v>-0.26378793</v>
          </cell>
          <cell r="D62">
            <v>0.99511099000000003</v>
          </cell>
          <cell r="E62">
            <v>1.1066037399999999</v>
          </cell>
          <cell r="F62">
            <v>-0.97951679999999997</v>
          </cell>
          <cell r="G62">
            <v>0.50985539000000002</v>
          </cell>
          <cell r="H62">
            <v>-1.7414157400000001</v>
          </cell>
          <cell r="I62">
            <v>-0.24601223</v>
          </cell>
          <cell r="J62">
            <v>-0.45262328000000002</v>
          </cell>
          <cell r="K62">
            <v>0.33911850999999998</v>
          </cell>
        </row>
        <row r="63">
          <cell r="A63" t="str">
            <v>ARCHEAN CHEMICAL INDUSTRIES</v>
          </cell>
          <cell r="B63">
            <v>-0.47056088000000001</v>
          </cell>
          <cell r="C63">
            <v>0.67571044000000002</v>
          </cell>
          <cell r="D63">
            <v>0.56594080000000002</v>
          </cell>
          <cell r="E63">
            <v>1.5770911000000001</v>
          </cell>
          <cell r="F63">
            <v>-0.15083346</v>
          </cell>
          <cell r="G63">
            <v>1.05506444</v>
          </cell>
          <cell r="H63">
            <v>-2.2004129899999998</v>
          </cell>
          <cell r="I63">
            <v>1.3639419999999999E-2</v>
          </cell>
          <cell r="J63">
            <v>-6.162335E-2</v>
          </cell>
          <cell r="K63">
            <v>0.17195615</v>
          </cell>
        </row>
        <row r="64">
          <cell r="A64" t="str">
            <v>ARMAN FINANCIAL SERVICES LTD</v>
          </cell>
          <cell r="B64">
            <v>-0.47056088000000001</v>
          </cell>
          <cell r="C64">
            <v>0.68155222999999998</v>
          </cell>
          <cell r="D64">
            <v>0.33482783999999999</v>
          </cell>
          <cell r="E64">
            <v>1.59715629</v>
          </cell>
          <cell r="F64">
            <v>1.1148884299999999</v>
          </cell>
          <cell r="G64">
            <v>0.40271410000000002</v>
          </cell>
          <cell r="H64">
            <v>-2.8032240900000001</v>
          </cell>
          <cell r="I64">
            <v>-2.5983500000000001E-3</v>
          </cell>
          <cell r="J64">
            <v>-0.39314884</v>
          </cell>
          <cell r="K64">
            <v>0.23303484999999999</v>
          </cell>
        </row>
        <row r="65">
          <cell r="A65" t="str">
            <v>ARVIND FASHIONS LTD</v>
          </cell>
          <cell r="B65">
            <v>-0.47056088000000001</v>
          </cell>
          <cell r="C65">
            <v>1.14497709</v>
          </cell>
          <cell r="D65">
            <v>-0.94571917999999999</v>
          </cell>
          <cell r="E65">
            <v>-0.11898930000000001</v>
          </cell>
          <cell r="F65">
            <v>0.12972961</v>
          </cell>
          <cell r="G65">
            <v>-0.66646004000000003</v>
          </cell>
          <cell r="H65">
            <v>-1.9270134000000001</v>
          </cell>
          <cell r="I65">
            <v>7.8965930000000004E-2</v>
          </cell>
          <cell r="J65">
            <v>7.3030819999999996E-2</v>
          </cell>
          <cell r="K65">
            <v>-0.18832456</v>
          </cell>
        </row>
        <row r="66">
          <cell r="A66" t="str">
            <v>ARVIND LTD</v>
          </cell>
          <cell r="B66">
            <v>-0.47056088000000001</v>
          </cell>
          <cell r="C66">
            <v>0.98099535999999998</v>
          </cell>
          <cell r="D66">
            <v>-1.09987557</v>
          </cell>
          <cell r="E66">
            <v>0.75837856999999997</v>
          </cell>
          <cell r="F66">
            <v>-0.74727637000000002</v>
          </cell>
          <cell r="G66">
            <v>-0.47925106000000001</v>
          </cell>
          <cell r="H66">
            <v>-1.75692034</v>
          </cell>
          <cell r="I66">
            <v>0.78926187999999997</v>
          </cell>
          <cell r="J66">
            <v>1.6822789899999999</v>
          </cell>
          <cell r="K66">
            <v>-0.24557358000000001</v>
          </cell>
        </row>
        <row r="67">
          <cell r="A67" t="str">
            <v>ARVIND SMARTSPACES LTD</v>
          </cell>
          <cell r="B67">
            <v>-0.47056088000000001</v>
          </cell>
          <cell r="C67">
            <v>0.45482763999999998</v>
          </cell>
          <cell r="D67">
            <v>5.4525219999999999E-2</v>
          </cell>
          <cell r="E67">
            <v>-0.39172548000000001</v>
          </cell>
          <cell r="F67">
            <v>1.15073705</v>
          </cell>
          <cell r="G67">
            <v>-0.72285074000000005</v>
          </cell>
          <cell r="H67">
            <v>-2.8483796099999998</v>
          </cell>
          <cell r="I67">
            <v>0.15339865</v>
          </cell>
          <cell r="J67">
            <v>-0.13612007000000001</v>
          </cell>
          <cell r="K67">
            <v>0.80024432999999995</v>
          </cell>
        </row>
        <row r="68">
          <cell r="A68" t="str">
            <v>ASAHI INDIA GLASS LTD</v>
          </cell>
          <cell r="B68">
            <v>-0.31133905000000001</v>
          </cell>
          <cell r="C68">
            <v>-8.1086820000000004E-2</v>
          </cell>
          <cell r="D68">
            <v>-0.18810457</v>
          </cell>
          <cell r="E68">
            <v>0.29662486999999998</v>
          </cell>
          <cell r="F68">
            <v>0.10741006</v>
          </cell>
          <cell r="G68">
            <v>2.4653660000000001E-2</v>
          </cell>
          <cell r="H68">
            <v>-1.65693545</v>
          </cell>
          <cell r="I68">
            <v>-0.28331134000000002</v>
          </cell>
          <cell r="J68">
            <v>-0.13544281999999999</v>
          </cell>
          <cell r="K68">
            <v>-0.18343598</v>
          </cell>
        </row>
        <row r="69">
          <cell r="A69" t="str">
            <v>ASHAPURA MINECHEM LTD</v>
          </cell>
          <cell r="B69">
            <v>-0.32720055999999997</v>
          </cell>
          <cell r="C69">
            <v>1.4414740800000001</v>
          </cell>
          <cell r="D69">
            <v>1.8562386</v>
          </cell>
          <cell r="E69">
            <v>0.79480313999999996</v>
          </cell>
          <cell r="F69">
            <v>4.3441250000000001E-2</v>
          </cell>
          <cell r="G69">
            <v>-0.59227644999999995</v>
          </cell>
          <cell r="H69">
            <v>-2.4814097899999998</v>
          </cell>
          <cell r="I69">
            <v>0.24049613</v>
          </cell>
          <cell r="J69">
            <v>0.30028227000000002</v>
          </cell>
          <cell r="K69">
            <v>-0.84343009999999996</v>
          </cell>
        </row>
        <row r="70">
          <cell r="A70" t="str">
            <v>ASHIANA HOUSING LTD</v>
          </cell>
          <cell r="B70">
            <v>-0.36349948999999998</v>
          </cell>
          <cell r="C70">
            <v>-4.0544759999999999E-2</v>
          </cell>
          <cell r="D70">
            <v>-0.58809840999999996</v>
          </cell>
          <cell r="E70">
            <v>-0.36029196000000002</v>
          </cell>
          <cell r="F70">
            <v>0.43676615000000002</v>
          </cell>
          <cell r="G70">
            <v>-0.95017260000000003</v>
          </cell>
          <cell r="H70">
            <v>-2.6711907400000001</v>
          </cell>
          <cell r="I70">
            <v>-0.28444596999999999</v>
          </cell>
          <cell r="J70">
            <v>-0.47997617999999997</v>
          </cell>
          <cell r="K70">
            <v>-0.68434185000000003</v>
          </cell>
        </row>
        <row r="71">
          <cell r="A71" t="str">
            <v>ASHOK LEYLAND LTD</v>
          </cell>
          <cell r="B71">
            <v>-0.19727053999999999</v>
          </cell>
          <cell r="C71">
            <v>0.41432276000000001</v>
          </cell>
          <cell r="D71">
            <v>-0.65976917999999996</v>
          </cell>
          <cell r="E71">
            <v>1.8626532600000001</v>
          </cell>
          <cell r="F71">
            <v>0.37554960999999998</v>
          </cell>
          <cell r="G71">
            <v>-0.64229875999999997</v>
          </cell>
          <cell r="H71">
            <v>-0.40327653000000002</v>
          </cell>
          <cell r="I71">
            <v>0.58103234000000004</v>
          </cell>
          <cell r="J71">
            <v>-1.130774E-2</v>
          </cell>
          <cell r="K71">
            <v>-1.00423014</v>
          </cell>
        </row>
        <row r="72">
          <cell r="A72" t="str">
            <v>ASHOKA BUILDCON LTD</v>
          </cell>
          <cell r="B72">
            <v>-0.47056088000000001</v>
          </cell>
          <cell r="C72">
            <v>-0.21384170999999999</v>
          </cell>
          <cell r="D72">
            <v>4.6619140000000003E-2</v>
          </cell>
          <cell r="E72">
            <v>1.4277409299999999</v>
          </cell>
          <cell r="F72">
            <v>-0.29984576000000002</v>
          </cell>
          <cell r="G72">
            <v>-9.6728620000000001E-2</v>
          </cell>
          <cell r="H72">
            <v>-1.6012351499999999</v>
          </cell>
          <cell r="I72">
            <v>0.58401835000000002</v>
          </cell>
          <cell r="J72">
            <v>1.8942284599999999</v>
          </cell>
          <cell r="K72">
            <v>0.11026315</v>
          </cell>
        </row>
        <row r="73">
          <cell r="A73" t="str">
            <v>ASIAN PAINTS LTD</v>
          </cell>
          <cell r="B73">
            <v>-0.20402765</v>
          </cell>
          <cell r="C73">
            <v>0.53509474000000001</v>
          </cell>
          <cell r="D73">
            <v>0.44229176999999997</v>
          </cell>
          <cell r="E73">
            <v>-0.82096999999999998</v>
          </cell>
          <cell r="F73">
            <v>-0.35121897000000002</v>
          </cell>
          <cell r="G73">
            <v>0.44919455000000003</v>
          </cell>
          <cell r="H73">
            <v>-0.10683715000000001</v>
          </cell>
          <cell r="I73">
            <v>-0.17832290000000001</v>
          </cell>
          <cell r="J73">
            <v>-0.57856834000000001</v>
          </cell>
          <cell r="K73">
            <v>-0.51721638000000003</v>
          </cell>
        </row>
        <row r="74">
          <cell r="A74" t="str">
            <v>ASIAN STAR CO LTD</v>
          </cell>
          <cell r="B74">
            <v>-0.38791355</v>
          </cell>
          <cell r="C74">
            <v>0.84336871000000002</v>
          </cell>
          <cell r="D74">
            <v>-0.36789667999999998</v>
          </cell>
          <cell r="E74">
            <v>-1.500804E-2</v>
          </cell>
          <cell r="F74">
            <v>-0.58058721000000002</v>
          </cell>
          <cell r="G74">
            <v>-0.80647712999999999</v>
          </cell>
          <cell r="H74">
            <v>-2.2991545200000001</v>
          </cell>
          <cell r="I74">
            <v>-0.47280544000000002</v>
          </cell>
          <cell r="J74">
            <v>0.46324861000000001</v>
          </cell>
          <cell r="K74">
            <v>-0.96012527000000003</v>
          </cell>
        </row>
        <row r="75">
          <cell r="A75" t="str">
            <v>ASTEC LIFESCIENCES LTD</v>
          </cell>
          <cell r="B75">
            <v>-0.42876911000000001</v>
          </cell>
          <cell r="C75">
            <v>0.74864244000000002</v>
          </cell>
          <cell r="D75">
            <v>0.68719171999999995</v>
          </cell>
          <cell r="E75">
            <v>0.25170018999999999</v>
          </cell>
          <cell r="F75">
            <v>-0.83131968999999994</v>
          </cell>
          <cell r="G75">
            <v>-0.15128036</v>
          </cell>
          <cell r="H75">
            <v>-2.6249318100000001</v>
          </cell>
          <cell r="I75">
            <v>-0.12899046</v>
          </cell>
          <cell r="J75">
            <v>-0.28667006</v>
          </cell>
          <cell r="K75">
            <v>3.8136709999999997E-2</v>
          </cell>
        </row>
        <row r="76">
          <cell r="A76" t="str">
            <v>ASTER DM HEALTHCARE LTD</v>
          </cell>
          <cell r="B76">
            <v>-0.47056088000000001</v>
          </cell>
          <cell r="C76">
            <v>-0.36989883000000001</v>
          </cell>
          <cell r="D76">
            <v>-0.23768601</v>
          </cell>
          <cell r="E76">
            <v>1.0330075000000001</v>
          </cell>
          <cell r="F76">
            <v>0.60008245999999998</v>
          </cell>
          <cell r="G76">
            <v>-0.5608303</v>
          </cell>
          <cell r="H76">
            <v>-1.1678845899999999</v>
          </cell>
          <cell r="I76">
            <v>-0.17673509000000001</v>
          </cell>
          <cell r="J76">
            <v>0.18842907</v>
          </cell>
          <cell r="K76">
            <v>0.32206884000000002</v>
          </cell>
        </row>
        <row r="77">
          <cell r="A77" t="str">
            <v>ASTRA MICROWAVE PRODUCTS LTD</v>
          </cell>
          <cell r="B77">
            <v>-0.26679017999999999</v>
          </cell>
          <cell r="C77">
            <v>0.89108699999999996</v>
          </cell>
          <cell r="D77">
            <v>0.36902624000000001</v>
          </cell>
          <cell r="E77">
            <v>-0.54274350000000005</v>
          </cell>
          <cell r="F77">
            <v>0.48102139999999999</v>
          </cell>
          <cell r="G77">
            <v>-0.41327124999999998</v>
          </cell>
          <cell r="H77">
            <v>-2.64580679</v>
          </cell>
          <cell r="I77">
            <v>1.06993151</v>
          </cell>
          <cell r="J77">
            <v>-9.8799629999999999E-2</v>
          </cell>
          <cell r="K77">
            <v>-8.4347909999999998E-2</v>
          </cell>
        </row>
        <row r="78">
          <cell r="A78" t="str">
            <v>ASTRAL LTD</v>
          </cell>
          <cell r="B78">
            <v>-0.41146730999999998</v>
          </cell>
          <cell r="C78">
            <v>1.1939269299999999</v>
          </cell>
          <cell r="D78">
            <v>1.07244921</v>
          </cell>
          <cell r="E78">
            <v>-0.90439849999999999</v>
          </cell>
          <cell r="F78">
            <v>-0.36350938999999999</v>
          </cell>
          <cell r="G78">
            <v>-9.2082510000000006E-2</v>
          </cell>
          <cell r="H78">
            <v>-1.3254858300000001</v>
          </cell>
          <cell r="I78">
            <v>2.6776E-3</v>
          </cell>
          <cell r="J78">
            <v>-0.57534408999999997</v>
          </cell>
          <cell r="K78">
            <v>-0.27805415</v>
          </cell>
        </row>
        <row r="79">
          <cell r="A79" t="str">
            <v>ASTRAZENECA PHARMA INDIA LTD</v>
          </cell>
          <cell r="B79">
            <v>-0.37635260999999998</v>
          </cell>
          <cell r="C79">
            <v>-3.156871E-2</v>
          </cell>
          <cell r="D79">
            <v>-5.5993149999999998E-2</v>
          </cell>
          <cell r="E79">
            <v>-0.93734967999999996</v>
          </cell>
          <cell r="F79">
            <v>0.59171224</v>
          </cell>
          <cell r="G79">
            <v>0.10168478</v>
          </cell>
          <cell r="H79">
            <v>-2.33790064</v>
          </cell>
          <cell r="I79">
            <v>-0.36564752</v>
          </cell>
          <cell r="J79">
            <v>-0.54528874000000005</v>
          </cell>
          <cell r="K79">
            <v>-0.78524004999999997</v>
          </cell>
        </row>
        <row r="80">
          <cell r="A80" t="str">
            <v>ATUL LTD</v>
          </cell>
          <cell r="B80">
            <v>-0.33470794999999998</v>
          </cell>
          <cell r="C80">
            <v>0.24227478</v>
          </cell>
          <cell r="D80">
            <v>0.27980908999999998</v>
          </cell>
          <cell r="E80">
            <v>-0.91599410999999997</v>
          </cell>
          <cell r="F80">
            <v>-1.21400559</v>
          </cell>
          <cell r="G80">
            <v>-0.26049548</v>
          </cell>
          <cell r="H80">
            <v>-1.3733229600000001</v>
          </cell>
          <cell r="I80">
            <v>-0.20179562000000001</v>
          </cell>
          <cell r="J80">
            <v>-0.28598913999999998</v>
          </cell>
          <cell r="K80">
            <v>-0.64892751000000004</v>
          </cell>
        </row>
        <row r="81">
          <cell r="A81" t="str">
            <v>AU SMALL FINANCE BANK LTD</v>
          </cell>
          <cell r="B81">
            <v>-0.44283316</v>
          </cell>
          <cell r="C81">
            <v>-0.24282941</v>
          </cell>
          <cell r="D81">
            <v>0.72678107000000003</v>
          </cell>
          <cell r="E81">
            <v>-0.47797179000000001</v>
          </cell>
          <cell r="F81">
            <v>-0.25425586</v>
          </cell>
          <cell r="G81">
            <v>-0.61942392999999996</v>
          </cell>
          <cell r="H81">
            <v>-0.50015109999999996</v>
          </cell>
          <cell r="I81">
            <v>0.27563115999999999</v>
          </cell>
          <cell r="J81">
            <v>-5.9167490000000003E-2</v>
          </cell>
          <cell r="K81">
            <v>-0.48313539999999999</v>
          </cell>
        </row>
        <row r="82">
          <cell r="A82" t="str">
            <v>AUROBINDO PHARMA LTD</v>
          </cell>
          <cell r="B82">
            <v>-0.27834799999999998</v>
          </cell>
          <cell r="C82">
            <v>-2.4210889999999999E-2</v>
          </cell>
          <cell r="D82">
            <v>-0.43631314999999998</v>
          </cell>
          <cell r="E82">
            <v>-0.85980928000000001</v>
          </cell>
          <cell r="F82">
            <v>-0.74409716999999997</v>
          </cell>
          <cell r="G82">
            <v>-0.55180615</v>
          </cell>
          <cell r="H82">
            <v>-0.56641954000000005</v>
          </cell>
          <cell r="I82">
            <v>0.29934253999999999</v>
          </cell>
          <cell r="J82">
            <v>0.55110203999999996</v>
          </cell>
          <cell r="K82">
            <v>-0.13010608000000001</v>
          </cell>
        </row>
        <row r="83">
          <cell r="A83" t="str">
            <v>AUTHUM INVESTMENT INFRASTUCT</v>
          </cell>
          <cell r="B83">
            <v>-0.47056088000000001</v>
          </cell>
          <cell r="C83">
            <v>2.5430030800000001</v>
          </cell>
          <cell r="D83">
            <v>1.2995342000000001</v>
          </cell>
          <cell r="E83">
            <v>-0.65144776999999998</v>
          </cell>
          <cell r="F83">
            <v>0.43602875000000002</v>
          </cell>
          <cell r="G83">
            <v>-0.91874045000000004</v>
          </cell>
          <cell r="H83">
            <v>-2.3597149800000001</v>
          </cell>
          <cell r="I83">
            <v>-0.45044771</v>
          </cell>
          <cell r="J83">
            <v>1.49947572</v>
          </cell>
          <cell r="K83">
            <v>0.72025907</v>
          </cell>
        </row>
        <row r="84">
          <cell r="A84" t="str">
            <v>AUTOMOTIVE AXLES LTD</v>
          </cell>
          <cell r="B84">
            <v>-0.23216185</v>
          </cell>
          <cell r="C84">
            <v>1.93150365</v>
          </cell>
          <cell r="D84">
            <v>-0.80897032999999996</v>
          </cell>
          <cell r="E84">
            <v>-0.83947033000000004</v>
          </cell>
          <cell r="F84">
            <v>0.98784667000000004</v>
          </cell>
          <cell r="G84">
            <v>0.20329048999999999</v>
          </cell>
          <cell r="H84">
            <v>-2.3677074899999999</v>
          </cell>
          <cell r="I84">
            <v>-7.2626499999999998E-3</v>
          </cell>
          <cell r="J84">
            <v>-4.5034280000000003E-2</v>
          </cell>
          <cell r="K84">
            <v>-0.35071733999999999</v>
          </cell>
        </row>
        <row r="85">
          <cell r="A85" t="str">
            <v>AVANTI FEEDS LTD</v>
          </cell>
          <cell r="B85">
            <v>0.17594956</v>
          </cell>
          <cell r="C85">
            <v>0.89388603</v>
          </cell>
          <cell r="D85">
            <v>0.37252930000000001</v>
          </cell>
          <cell r="E85">
            <v>-0.95499277000000005</v>
          </cell>
          <cell r="F85">
            <v>-0.30711269000000002</v>
          </cell>
          <cell r="G85">
            <v>-0.16958986000000001</v>
          </cell>
          <cell r="H85">
            <v>-1.91131926</v>
          </cell>
          <cell r="I85">
            <v>-1.159195E-2</v>
          </cell>
          <cell r="J85">
            <v>0.12989519999999999</v>
          </cell>
          <cell r="K85">
            <v>6.812443E-2</v>
          </cell>
        </row>
        <row r="86">
          <cell r="A86" t="str">
            <v>AVENUE SUPERMARTS LTD</v>
          </cell>
          <cell r="B86">
            <v>-0.47056088000000001</v>
          </cell>
          <cell r="C86">
            <v>1.21208823</v>
          </cell>
          <cell r="D86">
            <v>2.02535248</v>
          </cell>
          <cell r="E86">
            <v>-0.83560204999999999</v>
          </cell>
          <cell r="F86">
            <v>-0.29018569</v>
          </cell>
          <cell r="G86">
            <v>-8.2249139999999998E-2</v>
          </cell>
          <cell r="H86">
            <v>-0.20075129999999999</v>
          </cell>
          <cell r="I86">
            <v>-0.33294073000000002</v>
          </cell>
          <cell r="J86">
            <v>-0.57044362999999998</v>
          </cell>
          <cell r="K86">
            <v>-0.36046451000000002</v>
          </cell>
        </row>
        <row r="87">
          <cell r="A87" t="str">
            <v>AVT NATURAL PRODUCTS LTD</v>
          </cell>
          <cell r="B87">
            <v>-2.2293070000000002E-2</v>
          </cell>
          <cell r="C87">
            <v>0.94423425000000005</v>
          </cell>
          <cell r="D87">
            <v>0.68783671000000002</v>
          </cell>
          <cell r="E87">
            <v>-0.71693534000000003</v>
          </cell>
          <cell r="F87">
            <v>-1.0047033999999999</v>
          </cell>
          <cell r="G87">
            <v>0.1083134</v>
          </cell>
          <cell r="H87">
            <v>-2.9606449600000002</v>
          </cell>
          <cell r="I87">
            <v>-9.5591410000000002E-2</v>
          </cell>
          <cell r="J87">
            <v>0.16664319</v>
          </cell>
          <cell r="K87">
            <v>0.16687408000000001</v>
          </cell>
        </row>
        <row r="88">
          <cell r="A88" t="str">
            <v>AXIS BANK LTD</v>
          </cell>
          <cell r="B88">
            <v>-0.42747399000000003</v>
          </cell>
          <cell r="C88">
            <v>-0.83139998000000004</v>
          </cell>
          <cell r="D88">
            <v>-0.32847609999999999</v>
          </cell>
          <cell r="E88">
            <v>0.90344882000000004</v>
          </cell>
          <cell r="F88">
            <v>0.31522167000000001</v>
          </cell>
          <cell r="G88">
            <v>-0.55325228000000004</v>
          </cell>
          <cell r="H88">
            <v>0.99354940999999997</v>
          </cell>
          <cell r="I88">
            <v>0.30776577999999999</v>
          </cell>
          <cell r="J88">
            <v>0.24346574000000001</v>
          </cell>
          <cell r="K88">
            <v>-5.9468380000000001E-2</v>
          </cell>
        </row>
        <row r="89">
          <cell r="A89" t="str">
            <v>AXISCADES TECHNOLOGIES LTD</v>
          </cell>
          <cell r="B89">
            <v>-0.47056088000000001</v>
          </cell>
          <cell r="C89">
            <v>-2.7936869999999999E-2</v>
          </cell>
          <cell r="D89">
            <v>-0.71263188</v>
          </cell>
          <cell r="E89">
            <v>-0.17253599999999999</v>
          </cell>
          <cell r="F89">
            <v>2.9039878799999999</v>
          </cell>
          <cell r="G89">
            <v>-1.27556443</v>
          </cell>
          <cell r="H89">
            <v>-2.8721375500000002</v>
          </cell>
          <cell r="I89">
            <v>0.37294414999999997</v>
          </cell>
          <cell r="J89">
            <v>7.3115699999999999E-3</v>
          </cell>
          <cell r="K89">
            <v>2.6469819499999998</v>
          </cell>
        </row>
        <row r="90">
          <cell r="A90" t="str">
            <v>AXITA COTTON LTD</v>
          </cell>
          <cell r="B90">
            <v>-0.44422632000000001</v>
          </cell>
          <cell r="C90">
            <v>1.4308992599999999</v>
          </cell>
          <cell r="D90">
            <v>2.1357448099999998</v>
          </cell>
          <cell r="E90">
            <v>-0.95499277000000005</v>
          </cell>
          <cell r="F90">
            <v>3.0000844</v>
          </cell>
          <cell r="G90">
            <v>0.63194996000000003</v>
          </cell>
          <cell r="H90">
            <v>-3</v>
          </cell>
          <cell r="I90">
            <v>0.56212127000000001</v>
          </cell>
          <cell r="J90">
            <v>-0.40713072</v>
          </cell>
          <cell r="K90">
            <v>1.2910275499999999</v>
          </cell>
        </row>
        <row r="91">
          <cell r="A91" t="str">
            <v>BAJAJ AUTO LTD</v>
          </cell>
          <cell r="B91">
            <v>0.76449257000000004</v>
          </cell>
          <cell r="C91">
            <v>-0.26974523</v>
          </cell>
          <cell r="D91">
            <v>-0.38362216999999998</v>
          </cell>
          <cell r="E91">
            <v>-0.95499277000000005</v>
          </cell>
          <cell r="F91">
            <v>0.24804391000000001</v>
          </cell>
          <cell r="G91">
            <v>1.25464964</v>
          </cell>
          <cell r="H91">
            <v>-0.22666359999999999</v>
          </cell>
          <cell r="I91">
            <v>-0.14487073</v>
          </cell>
          <cell r="J91">
            <v>-0.11175802999999999</v>
          </cell>
          <cell r="K91">
            <v>-0.16570283</v>
          </cell>
        </row>
        <row r="92">
          <cell r="A92" t="str">
            <v>BAJAJ CONSUMER CARE LTD</v>
          </cell>
          <cell r="B92">
            <v>0.49996342999999999</v>
          </cell>
          <cell r="C92">
            <v>7.4628899999999998E-3</v>
          </cell>
          <cell r="D92">
            <v>-0.87912095000000001</v>
          </cell>
          <cell r="E92">
            <v>-0.95499277000000005</v>
          </cell>
          <cell r="F92">
            <v>0.11466558</v>
          </cell>
          <cell r="G92">
            <v>2.0091919999999999E-2</v>
          </cell>
          <cell r="H92">
            <v>-2.6363029500000001</v>
          </cell>
          <cell r="I92">
            <v>0.37341338000000002</v>
          </cell>
          <cell r="J92">
            <v>0.16956652999999999</v>
          </cell>
          <cell r="K92">
            <v>-0.12008302</v>
          </cell>
        </row>
        <row r="93">
          <cell r="A93" t="str">
            <v>BAJAJ ELECTRICALS LTD</v>
          </cell>
          <cell r="B93">
            <v>-0.36568746000000002</v>
          </cell>
          <cell r="C93">
            <v>1.0686693199999999</v>
          </cell>
          <cell r="D93">
            <v>-0.86472534999999995</v>
          </cell>
          <cell r="E93">
            <v>-0.91232358999999996</v>
          </cell>
          <cell r="F93">
            <v>-0.12006938</v>
          </cell>
          <cell r="G93">
            <v>-0.50379609999999997</v>
          </cell>
          <cell r="H93">
            <v>-1.57655656</v>
          </cell>
          <cell r="I93">
            <v>-0.24037169999999999</v>
          </cell>
          <cell r="J93">
            <v>-0.26794373999999999</v>
          </cell>
          <cell r="K93">
            <v>-0.79502898</v>
          </cell>
        </row>
        <row r="94">
          <cell r="A94" t="str">
            <v>BAJAJ FINANCE LTD</v>
          </cell>
          <cell r="B94">
            <v>-0.34401863999999999</v>
          </cell>
          <cell r="C94">
            <v>-0.54308020999999995</v>
          </cell>
          <cell r="D94">
            <v>0.40939552000000001</v>
          </cell>
          <cell r="E94">
            <v>1.8257738400000001</v>
          </cell>
          <cell r="F94">
            <v>-0.68144201999999998</v>
          </cell>
          <cell r="G94">
            <v>0.41995590999999999</v>
          </cell>
          <cell r="H94">
            <v>0.51667505999999996</v>
          </cell>
          <cell r="I94">
            <v>-2.8531999999999999E-4</v>
          </cell>
          <cell r="J94">
            <v>-0.36028197000000001</v>
          </cell>
          <cell r="K94">
            <v>-0.14678678000000001</v>
          </cell>
        </row>
        <row r="95">
          <cell r="A95" t="str">
            <v>BAJAJ FINSERV LTD</v>
          </cell>
          <cell r="B95">
            <v>-0.45925443999999999</v>
          </cell>
          <cell r="C95">
            <v>-0.33678448</v>
          </cell>
          <cell r="D95">
            <v>-0.21923374000000001</v>
          </cell>
          <cell r="E95">
            <v>1.5615797</v>
          </cell>
          <cell r="F95">
            <v>-0.84706437999999995</v>
          </cell>
          <cell r="G95">
            <v>0.14471224999999999</v>
          </cell>
          <cell r="H95">
            <v>0.57708919000000003</v>
          </cell>
          <cell r="I95">
            <v>-7.0371649999999994E-2</v>
          </cell>
          <cell r="J95">
            <v>-5.0300049999999999E-2</v>
          </cell>
          <cell r="K95">
            <v>0.28259765999999997</v>
          </cell>
        </row>
        <row r="96">
          <cell r="A96" t="str">
            <v>BAJAJ HINDUSTHAN SUGAR LTD</v>
          </cell>
          <cell r="B96">
            <v>-0.47056088000000001</v>
          </cell>
          <cell r="C96">
            <v>-0.54020685000000002</v>
          </cell>
          <cell r="D96">
            <v>-1.4234640599999999</v>
          </cell>
          <cell r="E96">
            <v>1.82077336</v>
          </cell>
          <cell r="F96">
            <v>0.20781021</v>
          </cell>
          <cell r="G96">
            <v>-1.39751351</v>
          </cell>
          <cell r="H96">
            <v>-1.7950000800000001</v>
          </cell>
          <cell r="I96">
            <v>1.4742568700000001</v>
          </cell>
          <cell r="J96">
            <v>0.17895680999999999</v>
          </cell>
          <cell r="K96">
            <v>2.1064372100000002</v>
          </cell>
        </row>
        <row r="97">
          <cell r="A97" t="str">
            <v>BAJAJ HOLDINGS AND INVESTMEN</v>
          </cell>
          <cell r="B97">
            <v>0.84033959999999996</v>
          </cell>
          <cell r="C97">
            <v>-0.70243591000000005</v>
          </cell>
          <cell r="D97">
            <v>-0.16528755000000001</v>
          </cell>
          <cell r="E97">
            <v>-0.95499277000000005</v>
          </cell>
          <cell r="F97">
            <v>0.58782469999999998</v>
          </cell>
          <cell r="G97">
            <v>0.35814267</v>
          </cell>
          <cell r="H97">
            <v>-0.96583843000000003</v>
          </cell>
          <cell r="I97">
            <v>-0.34549492999999998</v>
          </cell>
          <cell r="J97">
            <v>-0.60285622000000005</v>
          </cell>
          <cell r="K97">
            <v>0.49755806000000002</v>
          </cell>
        </row>
        <row r="98">
          <cell r="A98" t="str">
            <v>BALAJI AMINES LTD</v>
          </cell>
          <cell r="B98">
            <v>-0.37432334</v>
          </cell>
          <cell r="C98">
            <v>1.81137109</v>
          </cell>
          <cell r="D98">
            <v>2.1090600500000001</v>
          </cell>
          <cell r="E98">
            <v>-0.85831809000000003</v>
          </cell>
          <cell r="F98">
            <v>-0.88808905999999999</v>
          </cell>
          <cell r="G98">
            <v>0.93606246000000004</v>
          </cell>
          <cell r="H98">
            <v>-1.98130882</v>
          </cell>
          <cell r="I98">
            <v>0.14299238</v>
          </cell>
          <cell r="J98">
            <v>9.0255379999999996E-2</v>
          </cell>
          <cell r="K98">
            <v>0.11704920000000001</v>
          </cell>
        </row>
        <row r="99">
          <cell r="A99" t="str">
            <v>BALKRISHNA INDUSTRIES LTD</v>
          </cell>
          <cell r="B99">
            <v>-0.17305936999999999</v>
          </cell>
          <cell r="C99">
            <v>0.23831144000000001</v>
          </cell>
          <cell r="D99">
            <v>0.29774835999999999</v>
          </cell>
          <cell r="E99">
            <v>-0.14281788000000001</v>
          </cell>
          <cell r="F99">
            <v>-0.24905367</v>
          </cell>
          <cell r="G99">
            <v>-0.14982896000000001</v>
          </cell>
          <cell r="H99">
            <v>-0.94333297000000005</v>
          </cell>
          <cell r="I99">
            <v>-7.8243430000000003E-2</v>
          </cell>
          <cell r="J99">
            <v>-0.27467352</v>
          </cell>
          <cell r="K99">
            <v>-0.72108430000000001</v>
          </cell>
        </row>
        <row r="100">
          <cell r="A100" t="str">
            <v>BALMER LAWRIE &amp; CO LTD</v>
          </cell>
          <cell r="B100">
            <v>1.66296303</v>
          </cell>
          <cell r="C100">
            <v>-0.15236574</v>
          </cell>
          <cell r="D100">
            <v>-0.92365164</v>
          </cell>
          <cell r="E100">
            <v>-0.74355304</v>
          </cell>
          <cell r="F100">
            <v>2.614785E-2</v>
          </cell>
          <cell r="G100">
            <v>-0.47681477999999999</v>
          </cell>
          <cell r="H100">
            <v>-2.2933118299999999</v>
          </cell>
          <cell r="I100">
            <v>-8.4008559999999996E-2</v>
          </cell>
          <cell r="J100">
            <v>0.48715782000000002</v>
          </cell>
          <cell r="K100">
            <v>-0.55899142999999996</v>
          </cell>
        </row>
        <row r="101">
          <cell r="A101" t="str">
            <v>BALRAMPUR CHINI MILLS LTD</v>
          </cell>
          <cell r="B101">
            <v>-0.24680014</v>
          </cell>
          <cell r="C101">
            <v>1.47255504</v>
          </cell>
          <cell r="D101">
            <v>-1.1959418100000001</v>
          </cell>
          <cell r="E101">
            <v>-0.53496432000000005</v>
          </cell>
          <cell r="F101">
            <v>-0.35697317000000001</v>
          </cell>
          <cell r="G101">
            <v>-0.46474715999999999</v>
          </cell>
          <cell r="H101">
            <v>-1.73809338</v>
          </cell>
          <cell r="I101">
            <v>2.2810719000000002</v>
          </cell>
          <cell r="J101">
            <v>8.1714049999999996E-2</v>
          </cell>
          <cell r="K101">
            <v>-0.40280189999999999</v>
          </cell>
        </row>
        <row r="102">
          <cell r="A102" t="str">
            <v>BANCO PRODUCTS (INDIA) LTD</v>
          </cell>
          <cell r="B102">
            <v>0.76226729000000004</v>
          </cell>
          <cell r="C102">
            <v>-4.0292929999999998E-2</v>
          </cell>
          <cell r="D102">
            <v>-4.8585679999999999E-2</v>
          </cell>
          <cell r="E102">
            <v>-0.55843043000000003</v>
          </cell>
          <cell r="F102">
            <v>2.0139615499999999</v>
          </cell>
          <cell r="G102">
            <v>-0.19986254000000001</v>
          </cell>
          <cell r="H102">
            <v>-2.4029228699999998</v>
          </cell>
          <cell r="I102">
            <v>0.15857039000000001</v>
          </cell>
          <cell r="J102">
            <v>0.63532566999999995</v>
          </cell>
          <cell r="K102">
            <v>1.7311973599999999</v>
          </cell>
        </row>
        <row r="103">
          <cell r="A103" t="str">
            <v>BANDHAN BANK LTD</v>
          </cell>
          <cell r="B103">
            <v>-0.32774462999999998</v>
          </cell>
          <cell r="C103">
            <v>-0.56443584000000002</v>
          </cell>
          <cell r="D103">
            <v>0.11495414</v>
          </cell>
          <cell r="E103">
            <v>0.71310830000000003</v>
          </cell>
          <cell r="F103">
            <v>-1.0171538600000001</v>
          </cell>
          <cell r="G103">
            <v>-1.1345627300000001</v>
          </cell>
          <cell r="H103">
            <v>-0.29333894999999999</v>
          </cell>
          <cell r="I103">
            <v>0.76750761000000001</v>
          </cell>
          <cell r="J103">
            <v>0.26793030000000001</v>
          </cell>
          <cell r="K103">
            <v>0.39146781000000003</v>
          </cell>
        </row>
        <row r="104">
          <cell r="A104" t="str">
            <v>BANK OF BARODA</v>
          </cell>
          <cell r="B104">
            <v>0.13452473000000001</v>
          </cell>
          <cell r="C104">
            <v>-0.74154896000000003</v>
          </cell>
          <cell r="D104">
            <v>-0.25878867999999999</v>
          </cell>
          <cell r="E104">
            <v>0.76645249000000004</v>
          </cell>
          <cell r="F104">
            <v>1.1936964999999999</v>
          </cell>
          <cell r="G104">
            <v>-0.74076414000000002</v>
          </cell>
          <cell r="H104">
            <v>0.76779103000000004</v>
          </cell>
          <cell r="I104">
            <v>1.00070119</v>
          </cell>
          <cell r="J104">
            <v>0.59170215999999998</v>
          </cell>
          <cell r="K104">
            <v>0.85809093999999997</v>
          </cell>
        </row>
        <row r="105">
          <cell r="A105" t="str">
            <v>BANK OF INDIA</v>
          </cell>
          <cell r="B105">
            <v>0.46848044</v>
          </cell>
          <cell r="C105">
            <v>-0.83057261000000004</v>
          </cell>
          <cell r="D105">
            <v>-0.53026295000000001</v>
          </cell>
          <cell r="E105">
            <v>0.91457087000000004</v>
          </cell>
          <cell r="F105">
            <v>1.7106819200000001</v>
          </cell>
          <cell r="G105">
            <v>-0.96647108000000004</v>
          </cell>
          <cell r="H105">
            <v>0.26027599000000001</v>
          </cell>
          <cell r="I105">
            <v>0.15713189999999999</v>
          </cell>
          <cell r="J105">
            <v>2.1469857700000001</v>
          </cell>
          <cell r="K105">
            <v>2.1671028099999998</v>
          </cell>
        </row>
        <row r="106">
          <cell r="A106" t="str">
            <v>BANK OF MAHARASHTRA</v>
          </cell>
          <cell r="B106">
            <v>0.1873426</v>
          </cell>
          <cell r="C106">
            <v>-0.40429061999999999</v>
          </cell>
          <cell r="D106">
            <v>-0.49054672999999999</v>
          </cell>
          <cell r="E106">
            <v>0.70426648999999997</v>
          </cell>
          <cell r="F106">
            <v>1.3617452400000001</v>
          </cell>
          <cell r="G106">
            <v>-0.67419046000000005</v>
          </cell>
          <cell r="H106">
            <v>-0.31464072999999998</v>
          </cell>
          <cell r="I106">
            <v>-4.5422450000000003E-2</v>
          </cell>
          <cell r="J106">
            <v>1.21280682</v>
          </cell>
          <cell r="K106">
            <v>1.9463962299999999</v>
          </cell>
        </row>
        <row r="107">
          <cell r="A107" t="str">
            <v>BANNARI AMMAN SUGARS LTD</v>
          </cell>
          <cell r="B107">
            <v>-0.33533230000000003</v>
          </cell>
          <cell r="C107">
            <v>0.86534429000000002</v>
          </cell>
          <cell r="D107">
            <v>-2.2954499999999999E-2</v>
          </cell>
          <cell r="E107">
            <v>0.56378096</v>
          </cell>
          <cell r="F107">
            <v>9.5434389999999994E-2</v>
          </cell>
          <cell r="G107">
            <v>-0.63815606000000002</v>
          </cell>
          <cell r="H107">
            <v>-2.1435332300000001</v>
          </cell>
          <cell r="I107">
            <v>-0.42271905999999998</v>
          </cell>
          <cell r="J107">
            <v>-4.3945339999999999E-2</v>
          </cell>
          <cell r="K107">
            <v>-0.25091347000000003</v>
          </cell>
        </row>
        <row r="108">
          <cell r="A108" t="str">
            <v>BARBEQUE NATION HOSPITALITY</v>
          </cell>
          <cell r="B108">
            <v>-0.47056088000000001</v>
          </cell>
          <cell r="C108">
            <v>0.23613134</v>
          </cell>
          <cell r="D108">
            <v>0.40448393999999999</v>
          </cell>
          <cell r="E108">
            <v>-0.89195548999999996</v>
          </cell>
          <cell r="F108">
            <v>-2.0735735900000001</v>
          </cell>
          <cell r="G108">
            <v>-0.62116194000000002</v>
          </cell>
          <cell r="H108">
            <v>-2.50873876</v>
          </cell>
          <cell r="I108">
            <v>0.26484844000000002</v>
          </cell>
          <cell r="J108">
            <v>-0.13924354</v>
          </cell>
          <cell r="K108">
            <v>0.66784768999999999</v>
          </cell>
        </row>
        <row r="109">
          <cell r="A109" t="str">
            <v>BASF INDIA LTD</v>
          </cell>
          <cell r="B109">
            <v>-0.37504596000000001</v>
          </cell>
          <cell r="C109">
            <v>1.67352974</v>
          </cell>
          <cell r="D109">
            <v>1.16880238</v>
          </cell>
          <cell r="E109">
            <v>-0.95125645000000003</v>
          </cell>
          <cell r="F109">
            <v>-0.88182651999999995</v>
          </cell>
          <cell r="G109">
            <v>-0.23375056999999999</v>
          </cell>
          <cell r="H109">
            <v>-1.37359488</v>
          </cell>
          <cell r="I109">
            <v>-0.29943076000000002</v>
          </cell>
          <cell r="J109">
            <v>0.15261053999999999</v>
          </cell>
          <cell r="K109">
            <v>-0.88048702000000001</v>
          </cell>
        </row>
        <row r="110">
          <cell r="A110" t="str">
            <v>BATA INDIA LTD</v>
          </cell>
          <cell r="B110">
            <v>-0.36537354999999999</v>
          </cell>
          <cell r="C110">
            <v>0.56211275000000005</v>
          </cell>
          <cell r="D110">
            <v>-0.68427884999999999</v>
          </cell>
          <cell r="E110">
            <v>0.42204799999999998</v>
          </cell>
          <cell r="F110">
            <v>-0.91023558000000004</v>
          </cell>
          <cell r="G110">
            <v>7.7363100000000004E-2</v>
          </cell>
          <cell r="H110">
            <v>-1.62934303</v>
          </cell>
          <cell r="I110">
            <v>0.24312048</v>
          </cell>
          <cell r="J110">
            <v>-0.44091064000000002</v>
          </cell>
          <cell r="K110">
            <v>-0.94874250999999998</v>
          </cell>
        </row>
        <row r="111">
          <cell r="A111" t="str">
            <v>BAYER CROPSCIENCE LTD</v>
          </cell>
          <cell r="B111">
            <v>0.44596466000000001</v>
          </cell>
          <cell r="C111">
            <v>0.34455441999999997</v>
          </cell>
          <cell r="D111">
            <v>0.36445530999999998</v>
          </cell>
          <cell r="E111">
            <v>-0.90673798000000005</v>
          </cell>
          <cell r="F111">
            <v>-0.52712649</v>
          </cell>
          <cell r="G111">
            <v>0.45316318</v>
          </cell>
          <cell r="H111">
            <v>-1.4659487</v>
          </cell>
          <cell r="I111">
            <v>-0.38996934999999999</v>
          </cell>
          <cell r="J111">
            <v>-0.21771025999999999</v>
          </cell>
          <cell r="K111">
            <v>-0.73436725000000003</v>
          </cell>
        </row>
        <row r="112">
          <cell r="A112" t="str">
            <v>BEML LTD</v>
          </cell>
          <cell r="B112">
            <v>-0.16584767</v>
          </cell>
          <cell r="C112">
            <v>-0.26632243</v>
          </cell>
          <cell r="D112">
            <v>-0.44494548</v>
          </cell>
          <cell r="E112">
            <v>-0.19770609</v>
          </cell>
          <cell r="F112">
            <v>-0.13088876999999999</v>
          </cell>
          <cell r="G112">
            <v>-0.81668359000000001</v>
          </cell>
          <cell r="H112">
            <v>-1.7893788799999999</v>
          </cell>
          <cell r="I112">
            <v>0.68189268999999997</v>
          </cell>
          <cell r="J112">
            <v>-7.0897249999999995E-2</v>
          </cell>
          <cell r="K112">
            <v>0.33778967999999998</v>
          </cell>
        </row>
        <row r="113">
          <cell r="A113" t="str">
            <v>BENGAL &amp; ASSAM CO LTD</v>
          </cell>
          <cell r="B113">
            <v>-0.31493852</v>
          </cell>
          <cell r="C113">
            <v>0.4004761</v>
          </cell>
          <cell r="D113">
            <v>1.2659208799999999</v>
          </cell>
          <cell r="E113">
            <v>1.350595</v>
          </cell>
          <cell r="F113">
            <v>1.25863755</v>
          </cell>
          <cell r="G113">
            <v>-0.43315505999999998</v>
          </cell>
          <cell r="H113">
            <v>-1.3478456700000001</v>
          </cell>
          <cell r="I113">
            <v>-0.42501327</v>
          </cell>
          <cell r="J113">
            <v>1.0337307499999999</v>
          </cell>
          <cell r="K113">
            <v>0.14241827000000001</v>
          </cell>
        </row>
        <row r="114">
          <cell r="A114" t="str">
            <v>BERGER PAINTS INDIA LTD</v>
          </cell>
          <cell r="B114">
            <v>-0.26790397999999999</v>
          </cell>
          <cell r="C114">
            <v>0.2209824</v>
          </cell>
          <cell r="D114">
            <v>0.44636384000000001</v>
          </cell>
          <cell r="E114">
            <v>-0.21323328999999999</v>
          </cell>
          <cell r="F114">
            <v>-0.52214198999999994</v>
          </cell>
          <cell r="G114">
            <v>6.5654550000000006E-2</v>
          </cell>
          <cell r="H114">
            <v>-0.94445062000000002</v>
          </cell>
          <cell r="I114">
            <v>-0.27914612999999999</v>
          </cell>
          <cell r="J114">
            <v>-0.49548303999999999</v>
          </cell>
          <cell r="K114">
            <v>-0.66564422999999995</v>
          </cell>
        </row>
        <row r="115">
          <cell r="A115" t="str">
            <v>BEST AGROLIFE LTD</v>
          </cell>
          <cell r="B115">
            <v>-0.40319231</v>
          </cell>
          <cell r="C115">
            <v>2.9440786800000001</v>
          </cell>
          <cell r="D115">
            <v>3.0000224100000001</v>
          </cell>
          <cell r="E115">
            <v>0.22310805</v>
          </cell>
          <cell r="F115">
            <v>0.56929737000000002</v>
          </cell>
          <cell r="G115">
            <v>0.97533035000000001</v>
          </cell>
          <cell r="H115">
            <v>-2.3308894599999999</v>
          </cell>
          <cell r="I115">
            <v>0.42392807999999998</v>
          </cell>
          <cell r="J115">
            <v>0.25022745000000002</v>
          </cell>
          <cell r="K115">
            <v>-0.35428863999999999</v>
          </cell>
        </row>
        <row r="116">
          <cell r="A116" t="str">
            <v>BF INVESTMENT LTD</v>
          </cell>
          <cell r="B116">
            <v>-0.47056088000000001</v>
          </cell>
          <cell r="C116">
            <v>-0.77295440000000004</v>
          </cell>
          <cell r="D116">
            <v>-0.22257932</v>
          </cell>
          <cell r="E116">
            <v>-0.95499277000000005</v>
          </cell>
          <cell r="F116">
            <v>1.70124531</v>
          </cell>
          <cell r="G116">
            <v>0.23950055000000001</v>
          </cell>
          <cell r="H116">
            <v>-2.9611921300000001</v>
          </cell>
          <cell r="I116">
            <v>-0.17171131000000001</v>
          </cell>
          <cell r="J116">
            <v>0.36691847</v>
          </cell>
          <cell r="K116">
            <v>2.9089972999999998</v>
          </cell>
        </row>
        <row r="117">
          <cell r="A117" t="str">
            <v>BF UTILITIES LTD</v>
          </cell>
          <cell r="B117">
            <v>-0.47056088000000001</v>
          </cell>
          <cell r="C117">
            <v>-0.32453141000000002</v>
          </cell>
          <cell r="D117">
            <v>-0.71038413</v>
          </cell>
          <cell r="E117">
            <v>2.74258208</v>
          </cell>
          <cell r="F117">
            <v>0.12635304</v>
          </cell>
          <cell r="G117">
            <v>1.8269145499999999</v>
          </cell>
          <cell r="H117">
            <v>-2.6322448299999999</v>
          </cell>
          <cell r="I117">
            <v>1.5571274799999999</v>
          </cell>
          <cell r="J117">
            <v>0.71974134000000001</v>
          </cell>
          <cell r="K117">
            <v>0.89432197999999996</v>
          </cell>
        </row>
        <row r="118">
          <cell r="A118" t="str">
            <v>BHAGIRADHA CHEMICALS &amp; INDUS</v>
          </cell>
          <cell r="B118">
            <v>-0.4455595</v>
          </cell>
          <cell r="C118">
            <v>1.7812442799999999</v>
          </cell>
          <cell r="D118">
            <v>1.33291352</v>
          </cell>
          <cell r="E118">
            <v>-0.80752193999999999</v>
          </cell>
          <cell r="F118">
            <v>1.1615504000000001</v>
          </cell>
          <cell r="G118">
            <v>-7.5007229999999994E-2</v>
          </cell>
          <cell r="H118">
            <v>-3</v>
          </cell>
          <cell r="I118">
            <v>-0.27420824999999999</v>
          </cell>
          <cell r="J118">
            <v>-0.23543058</v>
          </cell>
          <cell r="K118">
            <v>4.7654719999999998E-2</v>
          </cell>
        </row>
        <row r="119">
          <cell r="A119" t="str">
            <v>BHANSALI ENGINEERNG POLYMER</v>
          </cell>
          <cell r="B119">
            <v>-0.10359764</v>
          </cell>
          <cell r="C119">
            <v>2.05242038</v>
          </cell>
          <cell r="D119">
            <v>1.1188214999999999</v>
          </cell>
          <cell r="E119">
            <v>-0.95499277000000005</v>
          </cell>
          <cell r="F119">
            <v>-0.59513247000000002</v>
          </cell>
          <cell r="G119">
            <v>0.26834223000000001</v>
          </cell>
          <cell r="H119">
            <v>-2.5820214699999999</v>
          </cell>
          <cell r="I119">
            <v>0.28435135</v>
          </cell>
          <cell r="J119">
            <v>0.95910424000000005</v>
          </cell>
          <cell r="K119">
            <v>-0.65508378</v>
          </cell>
        </row>
        <row r="120">
          <cell r="A120" t="str">
            <v>BHARAT BIJLEE LTD</v>
          </cell>
          <cell r="B120">
            <v>-5.2093430000000003E-2</v>
          </cell>
          <cell r="C120">
            <v>-0.11663654</v>
          </cell>
          <cell r="D120">
            <v>-0.18027918000000001</v>
          </cell>
          <cell r="E120">
            <v>-0.21475653</v>
          </cell>
          <cell r="F120">
            <v>1.1661945600000001</v>
          </cell>
          <cell r="G120">
            <v>-0.51403505000000005</v>
          </cell>
          <cell r="H120">
            <v>-2.5189111199999998</v>
          </cell>
          <cell r="I120">
            <v>0.39857148999999997</v>
          </cell>
          <cell r="J120">
            <v>0.10860976999999999</v>
          </cell>
          <cell r="K120">
            <v>3.1855679999999997E-2</v>
          </cell>
        </row>
        <row r="121">
          <cell r="A121" t="str">
            <v>BHARAT DYNAMICS LTD</v>
          </cell>
          <cell r="B121">
            <v>-0.11610772</v>
          </cell>
          <cell r="C121">
            <v>0.36541474000000002</v>
          </cell>
          <cell r="D121">
            <v>-0.68438463999999999</v>
          </cell>
          <cell r="E121">
            <v>-0.95108998</v>
          </cell>
          <cell r="F121">
            <v>1.79238319</v>
          </cell>
          <cell r="G121">
            <v>-0.29874134000000002</v>
          </cell>
          <cell r="H121">
            <v>-1.46962237</v>
          </cell>
          <cell r="I121">
            <v>0.64019172999999996</v>
          </cell>
          <cell r="J121">
            <v>-0.33843278999999998</v>
          </cell>
          <cell r="K121">
            <v>0.71150952999999995</v>
          </cell>
        </row>
        <row r="122">
          <cell r="A122" t="str">
            <v>BHARAT ELECTRONICS LTD</v>
          </cell>
          <cell r="B122">
            <v>0.16035171000000001</v>
          </cell>
          <cell r="C122">
            <v>0.19366749</v>
          </cell>
          <cell r="D122">
            <v>3.4789319999999999E-2</v>
          </cell>
          <cell r="E122">
            <v>-0.95499277000000005</v>
          </cell>
          <cell r="F122">
            <v>0.98967516</v>
          </cell>
          <cell r="G122">
            <v>5.2414719999999998E-2</v>
          </cell>
          <cell r="H122">
            <v>-0.45728415</v>
          </cell>
          <cell r="I122">
            <v>0.20774364000000001</v>
          </cell>
          <cell r="J122">
            <v>-0.15967983999999999</v>
          </cell>
          <cell r="K122">
            <v>0.28278574000000001</v>
          </cell>
        </row>
        <row r="123">
          <cell r="A123" t="str">
            <v>BHARAT FORGE LTD</v>
          </cell>
          <cell r="B123">
            <v>-0.32592409999999999</v>
          </cell>
          <cell r="C123">
            <v>0.22504871000000001</v>
          </cell>
          <cell r="D123">
            <v>-0.29521742000000001</v>
          </cell>
          <cell r="E123">
            <v>0.42918286</v>
          </cell>
          <cell r="F123">
            <v>0.17819682000000001</v>
          </cell>
          <cell r="G123">
            <v>-0.60685204999999998</v>
          </cell>
          <cell r="H123">
            <v>-0.84999937000000003</v>
          </cell>
          <cell r="I123">
            <v>0.29709363</v>
          </cell>
          <cell r="J123">
            <v>-0.28185030999999999</v>
          </cell>
          <cell r="K123">
            <v>-0.63524853999999997</v>
          </cell>
        </row>
        <row r="124">
          <cell r="A124" t="str">
            <v>BHARAT HEAVY ELECTRICALS</v>
          </cell>
          <cell r="B124">
            <v>-0.27092119999999997</v>
          </cell>
          <cell r="C124">
            <v>-7.9212060000000001E-2</v>
          </cell>
          <cell r="D124">
            <v>-1.2071985000000001</v>
          </cell>
          <cell r="E124">
            <v>-0.95100980999999996</v>
          </cell>
          <cell r="F124">
            <v>0.90289295000000003</v>
          </cell>
          <cell r="G124">
            <v>-0.87342953999999995</v>
          </cell>
          <cell r="H124">
            <v>-0.54029351000000003</v>
          </cell>
          <cell r="I124">
            <v>1.58743203</v>
          </cell>
          <cell r="J124">
            <v>3.4662190000000002E-2</v>
          </cell>
          <cell r="K124">
            <v>0.13838448</v>
          </cell>
        </row>
        <row r="125">
          <cell r="A125" t="str">
            <v>BHARAT PETROLEUM CORP LTD</v>
          </cell>
          <cell r="B125">
            <v>0.18965106000000001</v>
          </cell>
          <cell r="C125">
            <v>1.2085559400000001</v>
          </cell>
          <cell r="D125">
            <v>2.69433E-2</v>
          </cell>
          <cell r="E125">
            <v>1.5054116200000001</v>
          </cell>
          <cell r="F125">
            <v>-0.30205849000000001</v>
          </cell>
          <cell r="G125">
            <v>-1.2906832699999999</v>
          </cell>
          <cell r="H125">
            <v>0.50762671000000004</v>
          </cell>
          <cell r="I125">
            <v>-4.6863900000000003E-3</v>
          </cell>
          <cell r="J125">
            <v>0.61545634000000005</v>
          </cell>
          <cell r="K125">
            <v>-1.0038747800000001</v>
          </cell>
        </row>
        <row r="126">
          <cell r="A126" t="str">
            <v>BHARAT RASAYAN LTD</v>
          </cell>
          <cell r="B126">
            <v>-0.46457507999999997</v>
          </cell>
          <cell r="C126">
            <v>1.0152154</v>
          </cell>
          <cell r="D126">
            <v>-0.21544112000000001</v>
          </cell>
          <cell r="E126">
            <v>-0.94982575999999996</v>
          </cell>
          <cell r="F126">
            <v>-0.74488114999999999</v>
          </cell>
          <cell r="G126">
            <v>0.19138719000000001</v>
          </cell>
          <cell r="H126">
            <v>-2.4071965199999998</v>
          </cell>
          <cell r="I126">
            <v>-0.34557571999999998</v>
          </cell>
          <cell r="J126">
            <v>-0.18898182999999999</v>
          </cell>
          <cell r="K126">
            <v>5.2530180000000003E-2</v>
          </cell>
        </row>
        <row r="127">
          <cell r="A127" t="str">
            <v>BHARTI AIRTEL LTD</v>
          </cell>
          <cell r="B127">
            <v>-0.32291653999999997</v>
          </cell>
          <cell r="C127">
            <v>-8.3475309999999997E-2</v>
          </cell>
          <cell r="D127">
            <v>-4.9255840000000002E-2</v>
          </cell>
          <cell r="E127">
            <v>1.6141649499999999</v>
          </cell>
          <cell r="F127">
            <v>-5.2258609999999997E-2</v>
          </cell>
          <cell r="G127">
            <v>-0.14992765</v>
          </cell>
          <cell r="H127">
            <v>0.91781955999999998</v>
          </cell>
          <cell r="I127">
            <v>-0.16541937000000001</v>
          </cell>
          <cell r="J127">
            <v>1.41274E-3</v>
          </cell>
          <cell r="K127">
            <v>-0.47524201999999999</v>
          </cell>
        </row>
        <row r="128">
          <cell r="A128" t="str">
            <v>BIKAJI FOODS INTERNATIONAL L</v>
          </cell>
          <cell r="B128">
            <v>-0.47056088000000001</v>
          </cell>
          <cell r="C128">
            <v>0.57389265</v>
          </cell>
          <cell r="D128">
            <v>1.44825089</v>
          </cell>
          <cell r="E128">
            <v>-0.65528595000000001</v>
          </cell>
          <cell r="F128">
            <v>0.15412066999999999</v>
          </cell>
          <cell r="G128">
            <v>-0.53038465999999995</v>
          </cell>
          <cell r="H128">
            <v>-2.1270256000000001</v>
          </cell>
          <cell r="I128">
            <v>-7.9443349999999996E-2</v>
          </cell>
          <cell r="J128">
            <v>-0.55160213000000002</v>
          </cell>
          <cell r="K128">
            <v>-0.59767186999999999</v>
          </cell>
        </row>
        <row r="129">
          <cell r="A129" t="str">
            <v>BIOCON LTD</v>
          </cell>
          <cell r="B129">
            <v>-0.38853802999999998</v>
          </cell>
          <cell r="C129">
            <v>-0.58596349000000003</v>
          </cell>
          <cell r="D129">
            <v>0.22675996000000001</v>
          </cell>
          <cell r="E129">
            <v>0.16724342</v>
          </cell>
          <cell r="F129">
            <v>-1.41613674</v>
          </cell>
          <cell r="G129">
            <v>-0.74033879999999996</v>
          </cell>
          <cell r="H129">
            <v>-0.88744009000000001</v>
          </cell>
          <cell r="I129">
            <v>0.10274424</v>
          </cell>
          <cell r="J129">
            <v>-0.10587178</v>
          </cell>
          <cell r="K129">
            <v>-0.21883485</v>
          </cell>
        </row>
        <row r="130">
          <cell r="A130" t="str">
            <v>BIRLA CORP LTD</v>
          </cell>
          <cell r="B130">
            <v>-5.7135110000000003E-2</v>
          </cell>
          <cell r="C130">
            <v>-0.58006911999999999</v>
          </cell>
          <cell r="D130">
            <v>-0.4046768</v>
          </cell>
          <cell r="E130">
            <v>0.86840640999999996</v>
          </cell>
          <cell r="F130">
            <v>-0.49260524</v>
          </cell>
          <cell r="G130">
            <v>-1.0186924900000001</v>
          </cell>
          <cell r="H130">
            <v>-1.3527530400000001</v>
          </cell>
          <cell r="I130">
            <v>-5.2026629999999997E-2</v>
          </cell>
          <cell r="J130">
            <v>0.26599696</v>
          </cell>
          <cell r="K130">
            <v>0.13172227</v>
          </cell>
        </row>
        <row r="131">
          <cell r="A131" t="str">
            <v>BIRLASOFT LTD</v>
          </cell>
          <cell r="B131">
            <v>0.18555830000000001</v>
          </cell>
          <cell r="C131">
            <v>0.27279225000000001</v>
          </cell>
          <cell r="D131">
            <v>-0.28807431</v>
          </cell>
          <cell r="E131">
            <v>0.47393647</v>
          </cell>
          <cell r="F131">
            <v>-1.47909486</v>
          </cell>
          <cell r="G131">
            <v>0.18169335</v>
          </cell>
          <cell r="H131">
            <v>-1.8313573599999999</v>
          </cell>
          <cell r="I131">
            <v>1.5709291700000001</v>
          </cell>
          <cell r="J131">
            <v>0.10677283999999999</v>
          </cell>
          <cell r="K131">
            <v>-0.73733103</v>
          </cell>
        </row>
        <row r="132">
          <cell r="A132" t="str">
            <v>BLACK BOX LTD</v>
          </cell>
          <cell r="B132">
            <v>-0.47056088000000001</v>
          </cell>
          <cell r="C132">
            <v>2.4904096099999999</v>
          </cell>
          <cell r="D132">
            <v>1.46459103</v>
          </cell>
          <cell r="E132">
            <v>0.26051860999999998</v>
          </cell>
          <cell r="F132">
            <v>-1.0581113099999999</v>
          </cell>
          <cell r="G132">
            <v>-0.92493736999999998</v>
          </cell>
          <cell r="H132">
            <v>-2.0476295900000001</v>
          </cell>
          <cell r="I132">
            <v>-0.40667083999999998</v>
          </cell>
          <cell r="J132">
            <v>0.2763989</v>
          </cell>
          <cell r="K132">
            <v>0.19983649000000001</v>
          </cell>
        </row>
        <row r="133">
          <cell r="A133" t="str">
            <v>BLS INTERNATIONAL LTD</v>
          </cell>
          <cell r="B133">
            <v>-0.33163558999999998</v>
          </cell>
          <cell r="C133">
            <v>1.57150865</v>
          </cell>
          <cell r="D133">
            <v>1.151894E-2</v>
          </cell>
          <cell r="E133">
            <v>-0.95499277000000005</v>
          </cell>
          <cell r="F133">
            <v>3.0000844</v>
          </cell>
          <cell r="G133">
            <v>0.17795204000000001</v>
          </cell>
          <cell r="H133">
            <v>-2.41665983</v>
          </cell>
          <cell r="I133">
            <v>1.2592591</v>
          </cell>
          <cell r="J133">
            <v>-0.46225417000000002</v>
          </cell>
          <cell r="K133">
            <v>0.71801006999999994</v>
          </cell>
        </row>
        <row r="134">
          <cell r="A134" t="str">
            <v>BLUE DART EXPRESS LTD</v>
          </cell>
          <cell r="B134">
            <v>-0.25352546999999998</v>
          </cell>
          <cell r="C134">
            <v>1.2451868100000001</v>
          </cell>
          <cell r="D134">
            <v>0.65833783000000001</v>
          </cell>
          <cell r="E134">
            <v>0.14995243999999999</v>
          </cell>
          <cell r="F134">
            <v>-0.32043665999999998</v>
          </cell>
          <cell r="G134">
            <v>0.71638137000000002</v>
          </cell>
          <cell r="H134">
            <v>-1.62259793</v>
          </cell>
          <cell r="I134">
            <v>-0.22528374000000001</v>
          </cell>
          <cell r="J134">
            <v>-0.1601254</v>
          </cell>
          <cell r="K134">
            <v>-0.27321285000000001</v>
          </cell>
        </row>
        <row r="135">
          <cell r="A135" t="str">
            <v>BLUE STAR LTD</v>
          </cell>
          <cell r="B135">
            <v>-0.21432501000000001</v>
          </cell>
          <cell r="C135">
            <v>0.72127110000000005</v>
          </cell>
          <cell r="D135">
            <v>0.12031041000000001</v>
          </cell>
          <cell r="E135">
            <v>-0.32930344</v>
          </cell>
          <cell r="F135">
            <v>0.83479630999999999</v>
          </cell>
          <cell r="G135">
            <v>-8.6566569999999995E-2</v>
          </cell>
          <cell r="H135">
            <v>-1.47517824</v>
          </cell>
          <cell r="I135">
            <v>-0.20503001000000001</v>
          </cell>
          <cell r="J135">
            <v>-0.35039641999999999</v>
          </cell>
          <cell r="K135">
            <v>-0.68544346</v>
          </cell>
        </row>
        <row r="136">
          <cell r="A136" t="str">
            <v>BOMBAY BURMAH TRADING CORP</v>
          </cell>
          <cell r="B136">
            <v>-0.42165627999999999</v>
          </cell>
          <cell r="C136">
            <v>-0.23131463999999999</v>
          </cell>
          <cell r="D136">
            <v>-0.35325723999999997</v>
          </cell>
          <cell r="E136">
            <v>0.85917323999999995</v>
          </cell>
          <cell r="F136">
            <v>1.8482740000000001E-2</v>
          </cell>
          <cell r="G136">
            <v>-0.37317412999999999</v>
          </cell>
          <cell r="H136">
            <v>-1.2524816999999999</v>
          </cell>
          <cell r="I136">
            <v>-0.26022729</v>
          </cell>
          <cell r="J136">
            <v>1.4569132300000001</v>
          </cell>
          <cell r="K136">
            <v>0.62406205999999997</v>
          </cell>
        </row>
        <row r="137">
          <cell r="A137" t="str">
            <v>BOMBAY DYEING &amp; MFG CO LTD</v>
          </cell>
          <cell r="B137">
            <v>-0.47056088000000001</v>
          </cell>
          <cell r="C137">
            <v>2.2256324300000001</v>
          </cell>
          <cell r="D137">
            <v>-2.5525557999999999</v>
          </cell>
          <cell r="E137">
            <v>2.9589514700000001</v>
          </cell>
          <cell r="F137">
            <v>-0.99047141999999999</v>
          </cell>
          <cell r="G137">
            <v>-2.2457339799999998</v>
          </cell>
          <cell r="H137">
            <v>-2.20312047</v>
          </cell>
          <cell r="I137">
            <v>2.8752563000000002</v>
          </cell>
          <cell r="J137">
            <v>-1.17681217</v>
          </cell>
          <cell r="K137">
            <v>-8.6201799999999999E-3</v>
          </cell>
        </row>
        <row r="138">
          <cell r="A138" t="str">
            <v>BOMBAY SUPER HYBRID SEEDS LT</v>
          </cell>
          <cell r="B138">
            <v>-0.47056088000000001</v>
          </cell>
          <cell r="C138">
            <v>0.75286728000000003</v>
          </cell>
          <cell r="D138">
            <v>0.23210481999999999</v>
          </cell>
          <cell r="E138">
            <v>-0.12018458</v>
          </cell>
          <cell r="F138">
            <v>3.0000844</v>
          </cell>
          <cell r="G138">
            <v>-0.18073784000000001</v>
          </cell>
          <cell r="H138">
            <v>-2.7537004899999999</v>
          </cell>
          <cell r="I138">
            <v>-0.33576718</v>
          </cell>
          <cell r="J138">
            <v>0.19721347</v>
          </cell>
          <cell r="K138">
            <v>2.2215180399999999</v>
          </cell>
        </row>
        <row r="139">
          <cell r="A139" t="str">
            <v>BOROSIL LTD</v>
          </cell>
          <cell r="B139">
            <v>-0.33225849000000002</v>
          </cell>
          <cell r="C139">
            <v>0.97887259999999998</v>
          </cell>
          <cell r="D139">
            <v>1.9884179799999999</v>
          </cell>
          <cell r="E139">
            <v>-0.85690694999999995</v>
          </cell>
          <cell r="F139">
            <v>0.10315941000000001</v>
          </cell>
          <cell r="G139">
            <v>-0.31912634000000001</v>
          </cell>
          <cell r="H139">
            <v>-2.4448041900000002</v>
          </cell>
          <cell r="I139">
            <v>-9.6312229999999999E-2</v>
          </cell>
          <cell r="J139">
            <v>-0.35340524000000001</v>
          </cell>
          <cell r="K139">
            <v>-0.13346589</v>
          </cell>
        </row>
        <row r="140">
          <cell r="A140" t="str">
            <v>BOROSIL RENEWABLES LTD</v>
          </cell>
          <cell r="B140">
            <v>-0.47056088000000001</v>
          </cell>
          <cell r="C140">
            <v>0.74870318000000002</v>
          </cell>
          <cell r="D140">
            <v>-0.10527091</v>
          </cell>
          <cell r="E140">
            <v>0.84668648000000002</v>
          </cell>
          <cell r="F140">
            <v>-0.79607797000000002</v>
          </cell>
          <cell r="G140">
            <v>-0.20917694000000001</v>
          </cell>
          <cell r="H140">
            <v>-2.3440821199999999</v>
          </cell>
          <cell r="I140">
            <v>0.28988796</v>
          </cell>
          <cell r="J140">
            <v>-0.35577035000000001</v>
          </cell>
          <cell r="K140">
            <v>-0.25396246</v>
          </cell>
        </row>
        <row r="141">
          <cell r="A141" t="str">
            <v>BOSCH LTD</v>
          </cell>
          <cell r="B141">
            <v>-6.778149E-2</v>
          </cell>
          <cell r="C141">
            <v>-3.6343680000000003E-2</v>
          </cell>
          <cell r="D141">
            <v>-1.0680059200000001</v>
          </cell>
          <cell r="E141">
            <v>-0.94186407000000005</v>
          </cell>
          <cell r="F141">
            <v>0.77283930999999995</v>
          </cell>
          <cell r="G141">
            <v>-0.15765009999999999</v>
          </cell>
          <cell r="H141">
            <v>-0.74021804000000002</v>
          </cell>
          <cell r="I141">
            <v>-0.20041650999999999</v>
          </cell>
          <cell r="J141">
            <v>-0.33317744999999999</v>
          </cell>
          <cell r="K141">
            <v>-0.34266966999999998</v>
          </cell>
        </row>
        <row r="142">
          <cell r="A142" t="str">
            <v>BRIGADE ENTERPRISES LTD</v>
          </cell>
          <cell r="B142">
            <v>-0.35733628000000001</v>
          </cell>
          <cell r="C142">
            <v>-0.56283528000000005</v>
          </cell>
          <cell r="D142">
            <v>-0.25212845</v>
          </cell>
          <cell r="E142">
            <v>0.87351900000000005</v>
          </cell>
          <cell r="F142">
            <v>-0.38003643999999998</v>
          </cell>
          <cell r="G142">
            <v>-0.79659086000000001</v>
          </cell>
          <cell r="H142">
            <v>-1.35655499</v>
          </cell>
          <cell r="I142">
            <v>-0.14089392000000001</v>
          </cell>
          <cell r="J142">
            <v>-0.22595960000000001</v>
          </cell>
          <cell r="K142">
            <v>-0.60543035999999995</v>
          </cell>
        </row>
        <row r="143">
          <cell r="A143" t="str">
            <v>BRIGHTCOM GROUP LTD</v>
          </cell>
          <cell r="B143">
            <v>0.37828305000000001</v>
          </cell>
          <cell r="C143">
            <v>2.4587860099999999</v>
          </cell>
          <cell r="D143">
            <v>3.0000224100000001</v>
          </cell>
          <cell r="E143">
            <v>-0.95499277000000005</v>
          </cell>
          <cell r="F143">
            <v>-3.0000829699999998</v>
          </cell>
          <cell r="G143">
            <v>1.39524209</v>
          </cell>
          <cell r="H143">
            <v>-1.7061275199999999</v>
          </cell>
          <cell r="I143">
            <v>1.7134097800000001</v>
          </cell>
          <cell r="J143">
            <v>3.0000150200000002</v>
          </cell>
          <cell r="K143">
            <v>2.6647279300000002</v>
          </cell>
        </row>
        <row r="144">
          <cell r="A144" t="str">
            <v>BRITANNIA INDUSTRIES LTD</v>
          </cell>
          <cell r="B144">
            <v>0.16046015999999999</v>
          </cell>
          <cell r="C144">
            <v>0.18751240999999999</v>
          </cell>
          <cell r="D144">
            <v>0.18533319000000001</v>
          </cell>
          <cell r="E144">
            <v>0.53237449999999997</v>
          </cell>
          <cell r="F144">
            <v>0.83945197000000005</v>
          </cell>
          <cell r="G144">
            <v>2.48628545</v>
          </cell>
          <cell r="H144">
            <v>-0.73397022000000001</v>
          </cell>
          <cell r="I144">
            <v>-0.14073174999999999</v>
          </cell>
          <cell r="J144">
            <v>-0.51996017000000005</v>
          </cell>
          <cell r="K144">
            <v>0.16692937999999999</v>
          </cell>
        </row>
        <row r="145">
          <cell r="A145" t="str">
            <v>BSE LTD</v>
          </cell>
          <cell r="B145">
            <v>0.64746963999999996</v>
          </cell>
          <cell r="C145">
            <v>0.49756961999999999</v>
          </cell>
          <cell r="D145">
            <v>-0.39072921999999999</v>
          </cell>
          <cell r="E145">
            <v>-0.95497191000000003</v>
          </cell>
          <cell r="F145">
            <v>-2.0107595900000002</v>
          </cell>
          <cell r="G145">
            <v>-0.4902243</v>
          </cell>
          <cell r="H145">
            <v>-1.98203576</v>
          </cell>
          <cell r="I145">
            <v>1.8680754900000001</v>
          </cell>
          <cell r="J145">
            <v>4.7831140000000001E-2</v>
          </cell>
          <cell r="K145">
            <v>-0.16783408999999999</v>
          </cell>
        </row>
        <row r="146">
          <cell r="A146" t="str">
            <v>BUTTERFLY GANDHIMATHI APPLIA</v>
          </cell>
          <cell r="B146">
            <v>-0.40026869999999998</v>
          </cell>
          <cell r="C146">
            <v>1.4326617699999999</v>
          </cell>
          <cell r="D146">
            <v>0.47657432999999999</v>
          </cell>
          <cell r="E146">
            <v>-0.95499277000000005</v>
          </cell>
          <cell r="F146">
            <v>-0.39372670999999998</v>
          </cell>
          <cell r="G146">
            <v>-0.58734816000000001</v>
          </cell>
          <cell r="H146">
            <v>-2.7138745800000001</v>
          </cell>
          <cell r="I146">
            <v>-8.0205029999999997E-2</v>
          </cell>
          <cell r="J146">
            <v>-0.32951760000000002</v>
          </cell>
          <cell r="K146">
            <v>-1.07704377</v>
          </cell>
        </row>
        <row r="147">
          <cell r="A147" t="str">
            <v>CAMLIN FINE SCIENCES LTD</v>
          </cell>
          <cell r="B147">
            <v>-0.47056088000000001</v>
          </cell>
          <cell r="C147">
            <v>0.21750232999999999</v>
          </cell>
          <cell r="D147">
            <v>0.54790782999999998</v>
          </cell>
          <cell r="E147">
            <v>0.69637764000000002</v>
          </cell>
          <cell r="F147">
            <v>9.5509709999999998E-2</v>
          </cell>
          <cell r="G147">
            <v>-0.76743214999999998</v>
          </cell>
          <cell r="H147">
            <v>-2.3272111400000002</v>
          </cell>
          <cell r="I147">
            <v>0.30378013999999998</v>
          </cell>
          <cell r="J147">
            <v>-4.2886880000000002E-2</v>
          </cell>
          <cell r="K147">
            <v>1.693E-4</v>
          </cell>
        </row>
        <row r="148">
          <cell r="A148" t="str">
            <v>CAMPUS ACTIVEWEAR LTD</v>
          </cell>
          <cell r="B148">
            <v>-0.47056088000000001</v>
          </cell>
          <cell r="C148">
            <v>1.0696780699999999</v>
          </cell>
          <cell r="D148">
            <v>1.1416077600000001</v>
          </cell>
          <cell r="E148">
            <v>0.41532092999999998</v>
          </cell>
          <cell r="F148">
            <v>-4.5990169999999997E-2</v>
          </cell>
          <cell r="G148">
            <v>1.7414849999999999E-2</v>
          </cell>
          <cell r="H148">
            <v>-2.1381506899999998</v>
          </cell>
          <cell r="I148">
            <v>0.31942028</v>
          </cell>
          <cell r="J148">
            <v>-0.59660959000000002</v>
          </cell>
          <cell r="K148">
            <v>6.276052E-2</v>
          </cell>
        </row>
        <row r="149">
          <cell r="A149" t="str">
            <v>CAN FIN HOMES LTD</v>
          </cell>
          <cell r="B149">
            <v>-0.27058524</v>
          </cell>
          <cell r="C149">
            <v>-0.49667447999999997</v>
          </cell>
          <cell r="D149">
            <v>-8.7296929999999995E-2</v>
          </cell>
          <cell r="E149">
            <v>2.9211418600000001</v>
          </cell>
          <cell r="F149">
            <v>-0.20885909999999999</v>
          </cell>
          <cell r="G149">
            <v>0.34377572000000001</v>
          </cell>
          <cell r="H149">
            <v>-1.3948671800000001</v>
          </cell>
          <cell r="I149">
            <v>1.0081931399999999</v>
          </cell>
          <cell r="J149">
            <v>-0.70453363999999996</v>
          </cell>
          <cell r="K149">
            <v>0.34324612999999998</v>
          </cell>
        </row>
        <row r="150">
          <cell r="A150" t="str">
            <v>CANARA BANK</v>
          </cell>
          <cell r="B150">
            <v>0.35848001000000002</v>
          </cell>
          <cell r="C150">
            <v>-0.83208066000000003</v>
          </cell>
          <cell r="D150">
            <v>-0.42307928</v>
          </cell>
          <cell r="E150">
            <v>0.51488769000000001</v>
          </cell>
          <cell r="F150">
            <v>0.78999512999999999</v>
          </cell>
          <cell r="G150">
            <v>-0.70379364</v>
          </cell>
          <cell r="H150">
            <v>0.62522971999999999</v>
          </cell>
          <cell r="I150">
            <v>1.0477015999999999</v>
          </cell>
          <cell r="J150">
            <v>0.88273352000000005</v>
          </cell>
          <cell r="K150">
            <v>1.04867303</v>
          </cell>
        </row>
        <row r="151">
          <cell r="A151" t="str">
            <v>CANTABIL RETAIL INDIA LTD</v>
          </cell>
          <cell r="B151">
            <v>-0.39257097000000002</v>
          </cell>
          <cell r="C151">
            <v>0.62593918999999998</v>
          </cell>
          <cell r="D151">
            <v>0.73369437000000004</v>
          </cell>
          <cell r="E151">
            <v>1.2156182499999999</v>
          </cell>
          <cell r="F151">
            <v>0.11232212</v>
          </cell>
          <cell r="G151">
            <v>0.21409223999999999</v>
          </cell>
          <cell r="H151">
            <v>-2.9281275299999998</v>
          </cell>
          <cell r="I151">
            <v>-6.5140110000000001E-2</v>
          </cell>
          <cell r="J151">
            <v>-5.2307569999999998E-2</v>
          </cell>
          <cell r="K151">
            <v>0.57794756000000003</v>
          </cell>
        </row>
        <row r="152">
          <cell r="A152" t="str">
            <v>CAPLIN POINT LABORATORIES</v>
          </cell>
          <cell r="B152">
            <v>-0.24805041999999999</v>
          </cell>
          <cell r="C152">
            <v>0.9427489</v>
          </cell>
          <cell r="D152">
            <v>1.0401707899999999</v>
          </cell>
          <cell r="E152">
            <v>-0.95218068</v>
          </cell>
          <cell r="F152">
            <v>-0.37111557000000001</v>
          </cell>
          <cell r="G152">
            <v>0.43001412999999999</v>
          </cell>
          <cell r="H152">
            <v>-2.1878550099999998</v>
          </cell>
          <cell r="I152">
            <v>-0.1166276</v>
          </cell>
          <cell r="J152">
            <v>0.19010551000000001</v>
          </cell>
          <cell r="K152">
            <v>-0.84112465000000003</v>
          </cell>
        </row>
        <row r="153">
          <cell r="A153" t="str">
            <v>CAPRI GLOBAL CAPITAL LTD</v>
          </cell>
          <cell r="B153">
            <v>-0.44215605000000002</v>
          </cell>
          <cell r="C153">
            <v>-0.22608798999999999</v>
          </cell>
          <cell r="D153">
            <v>-9.4559740000000003E-2</v>
          </cell>
          <cell r="E153">
            <v>1.9250211699999999</v>
          </cell>
          <cell r="F153">
            <v>-7.5798999999999997E-3</v>
          </cell>
          <cell r="G153">
            <v>-5.0613749999999999E-2</v>
          </cell>
          <cell r="H153">
            <v>-1.69785678</v>
          </cell>
          <cell r="I153">
            <v>-0.28983714999999999</v>
          </cell>
          <cell r="J153">
            <v>-0.44028764999999997</v>
          </cell>
          <cell r="K153">
            <v>-1.3291149099999999</v>
          </cell>
        </row>
        <row r="154">
          <cell r="A154" t="str">
            <v>CARBORUNDUM UNIVERSAL LTD</v>
          </cell>
          <cell r="B154">
            <v>-0.33642748</v>
          </cell>
          <cell r="C154">
            <v>0.23624638000000001</v>
          </cell>
          <cell r="D154">
            <v>0.30138304999999999</v>
          </cell>
          <cell r="E154">
            <v>-0.82015461000000001</v>
          </cell>
          <cell r="F154">
            <v>0.61348796000000005</v>
          </cell>
          <cell r="G154">
            <v>-0.27764791</v>
          </cell>
          <cell r="H154">
            <v>-1.52882516</v>
          </cell>
          <cell r="I154">
            <v>-0.25486898000000002</v>
          </cell>
          <cell r="J154">
            <v>-0.40159382999999998</v>
          </cell>
          <cell r="K154">
            <v>-0.55604058999999995</v>
          </cell>
        </row>
        <row r="155">
          <cell r="A155" t="str">
            <v>CARE RATINGS LTD</v>
          </cell>
          <cell r="B155">
            <v>0.10358025</v>
          </cell>
          <cell r="C155">
            <v>0.53296255999999997</v>
          </cell>
          <cell r="D155">
            <v>-0.71816557999999997</v>
          </cell>
          <cell r="E155">
            <v>-0.92963289999999998</v>
          </cell>
          <cell r="F155">
            <v>0.82991349999999997</v>
          </cell>
          <cell r="G155">
            <v>-2.04258E-3</v>
          </cell>
          <cell r="H155">
            <v>-2.9274020200000002</v>
          </cell>
          <cell r="I155">
            <v>0.70824127999999997</v>
          </cell>
          <cell r="J155">
            <v>-0.16604584</v>
          </cell>
          <cell r="K155">
            <v>-0.43027216000000001</v>
          </cell>
        </row>
        <row r="156">
          <cell r="A156" t="str">
            <v>CARTRADE TECH LTD</v>
          </cell>
          <cell r="B156">
            <v>-0.47056088000000001</v>
          </cell>
          <cell r="C156">
            <v>-0.65047920000000004</v>
          </cell>
          <cell r="D156">
            <v>0.21596593</v>
          </cell>
          <cell r="E156">
            <v>-0.79509567999999997</v>
          </cell>
          <cell r="F156">
            <v>-1.08588481</v>
          </cell>
          <cell r="G156">
            <v>-1.16339517</v>
          </cell>
          <cell r="H156">
            <v>-2.6397025599999999</v>
          </cell>
          <cell r="I156">
            <v>0.39424941000000002</v>
          </cell>
          <cell r="J156">
            <v>-0.24007115000000001</v>
          </cell>
          <cell r="K156">
            <v>-0.38127169</v>
          </cell>
        </row>
        <row r="157">
          <cell r="A157" t="str">
            <v>CARYSIL LTD</v>
          </cell>
          <cell r="B157">
            <v>-0.39804623</v>
          </cell>
          <cell r="C157">
            <v>0.92947506999999996</v>
          </cell>
          <cell r="D157">
            <v>1.4468772400000001</v>
          </cell>
          <cell r="E157">
            <v>0.38299945000000002</v>
          </cell>
          <cell r="F157">
            <v>-0.84728216999999995</v>
          </cell>
          <cell r="G157">
            <v>-3.4365E-2</v>
          </cell>
          <cell r="H157">
            <v>-2.8635590099999999</v>
          </cell>
          <cell r="I157">
            <v>0.62935989999999997</v>
          </cell>
          <cell r="J157">
            <v>-0.15470882999999999</v>
          </cell>
          <cell r="K157">
            <v>0.80632037000000001</v>
          </cell>
        </row>
        <row r="158">
          <cell r="A158" t="str">
            <v>CASTROL INDIA LTD</v>
          </cell>
          <cell r="B158">
            <v>1.6218986500000001</v>
          </cell>
          <cell r="C158">
            <v>1.4614342499999999</v>
          </cell>
          <cell r="D158">
            <v>-0.54806869999999996</v>
          </cell>
          <cell r="E158">
            <v>-0.95499277000000005</v>
          </cell>
          <cell r="F158">
            <v>0.39181736</v>
          </cell>
          <cell r="G158">
            <v>1.5898452999999999</v>
          </cell>
          <cell r="H158">
            <v>-1.6915662300000001</v>
          </cell>
          <cell r="I158">
            <v>-0.24381791</v>
          </cell>
          <cell r="J158">
            <v>0.10266205</v>
          </cell>
          <cell r="K158">
            <v>-0.40052038000000001</v>
          </cell>
        </row>
        <row r="159">
          <cell r="A159" t="str">
            <v>CCL PRODUCTS INDIA LTD</v>
          </cell>
          <cell r="B159">
            <v>-6.6638719999999999E-2</v>
          </cell>
          <cell r="C159">
            <v>-0.23421675</v>
          </cell>
          <cell r="D159">
            <v>0.3655099</v>
          </cell>
          <cell r="E159">
            <v>0.36450707999999998</v>
          </cell>
          <cell r="F159">
            <v>0.91704732</v>
          </cell>
          <cell r="G159">
            <v>-9.3237700000000007E-2</v>
          </cell>
          <cell r="H159">
            <v>-2.0121290699999999</v>
          </cell>
          <cell r="I159">
            <v>0.10368901</v>
          </cell>
          <cell r="J159">
            <v>-0.26630723000000001</v>
          </cell>
          <cell r="K159">
            <v>0.19617243000000001</v>
          </cell>
        </row>
        <row r="160">
          <cell r="A160" t="str">
            <v>CE INFO SYSTEMS LTD</v>
          </cell>
          <cell r="B160">
            <v>-0.39471268999999998</v>
          </cell>
          <cell r="C160">
            <v>0.51826912000000003</v>
          </cell>
          <cell r="D160">
            <v>1.4349133999999999</v>
          </cell>
          <cell r="E160">
            <v>-0.93802976999999998</v>
          </cell>
          <cell r="F160">
            <v>-1.1302621399999999</v>
          </cell>
          <cell r="G160">
            <v>0.67028493</v>
          </cell>
          <cell r="H160">
            <v>-2.7477433699999998</v>
          </cell>
          <cell r="I160">
            <v>0.24529224999999999</v>
          </cell>
          <cell r="J160">
            <v>-0.61150371999999997</v>
          </cell>
          <cell r="K160">
            <v>-0.52685749999999998</v>
          </cell>
        </row>
        <row r="161">
          <cell r="A161" t="str">
            <v>CEAT LTD</v>
          </cell>
          <cell r="B161">
            <v>-0.39147695999999998</v>
          </cell>
          <cell r="C161">
            <v>-1.075019E-2</v>
          </cell>
          <cell r="D161">
            <v>-2.1554600000000001E-3</v>
          </cell>
          <cell r="E161">
            <v>0.59846705</v>
          </cell>
          <cell r="F161">
            <v>1.1861522200000001</v>
          </cell>
          <cell r="G161">
            <v>-0.99983268999999997</v>
          </cell>
          <cell r="H161">
            <v>-1.4459723200000001</v>
          </cell>
          <cell r="I161">
            <v>0.39971429000000003</v>
          </cell>
          <cell r="J161">
            <v>0.31885766999999998</v>
          </cell>
          <cell r="K161">
            <v>-0.15342511</v>
          </cell>
        </row>
        <row r="162">
          <cell r="A162" t="str">
            <v>CENTRAL BANK OF INDIA</v>
          </cell>
          <cell r="B162">
            <v>-0.47056088000000001</v>
          </cell>
          <cell r="C162">
            <v>-0.29942200000000002</v>
          </cell>
          <cell r="D162">
            <v>-0.82437300999999996</v>
          </cell>
          <cell r="E162">
            <v>0.13272935</v>
          </cell>
          <cell r="F162">
            <v>1.0702093800000001</v>
          </cell>
          <cell r="G162">
            <v>-1.0155050800000001</v>
          </cell>
          <cell r="H162">
            <v>-8.0478179999999996E-2</v>
          </cell>
          <cell r="I162">
            <v>-0.23039691000000001</v>
          </cell>
          <cell r="J162">
            <v>1.8483788999999999</v>
          </cell>
          <cell r="K162">
            <v>2.7021820499999998</v>
          </cell>
        </row>
        <row r="163">
          <cell r="A163" t="str">
            <v>CENTRAL DEPOSITORY SERVICES</v>
          </cell>
          <cell r="B163">
            <v>8.9885110000000004E-2</v>
          </cell>
          <cell r="C163">
            <v>4.2511630000000002E-2</v>
          </cell>
          <cell r="D163">
            <v>0.36738709000000003</v>
          </cell>
          <cell r="E163">
            <v>-0.9496327</v>
          </cell>
          <cell r="F163">
            <v>-1.17727458</v>
          </cell>
          <cell r="G163">
            <v>-0.11076728</v>
          </cell>
          <cell r="H163">
            <v>-2.3337213999999999</v>
          </cell>
          <cell r="I163">
            <v>0.56121105000000004</v>
          </cell>
          <cell r="J163">
            <v>-0.44171326999999999</v>
          </cell>
          <cell r="K163">
            <v>-0.20846566999999999</v>
          </cell>
        </row>
        <row r="164">
          <cell r="A164" t="str">
            <v>CENTURY PLYBOARDS INDIA LTD</v>
          </cell>
          <cell r="B164">
            <v>-0.36263978000000002</v>
          </cell>
          <cell r="C164">
            <v>0.40233459999999999</v>
          </cell>
          <cell r="D164">
            <v>0.34568703000000001</v>
          </cell>
          <cell r="E164">
            <v>-0.95088523999999996</v>
          </cell>
          <cell r="F164">
            <v>-1.1364373000000001</v>
          </cell>
          <cell r="G164">
            <v>0.20454</v>
          </cell>
          <cell r="H164">
            <v>-1.7938308700000001</v>
          </cell>
          <cell r="I164">
            <v>-0.25679728000000002</v>
          </cell>
          <cell r="J164">
            <v>-0.24805495</v>
          </cell>
          <cell r="K164">
            <v>7.2593260000000007E-2</v>
          </cell>
        </row>
        <row r="165">
          <cell r="A165" t="str">
            <v>CENTURY TEXTILES &amp; INDS LTD</v>
          </cell>
          <cell r="B165">
            <v>-0.25008732</v>
          </cell>
          <cell r="C165">
            <v>1.8751757099999999</v>
          </cell>
          <cell r="D165">
            <v>-1.80112863</v>
          </cell>
          <cell r="E165">
            <v>-0.12845319999999999</v>
          </cell>
          <cell r="F165">
            <v>-0.86567348</v>
          </cell>
          <cell r="G165">
            <v>-0.78048622999999995</v>
          </cell>
          <cell r="H165">
            <v>-1.5601438299999999</v>
          </cell>
          <cell r="I165">
            <v>0.15141197000000001</v>
          </cell>
          <cell r="J165">
            <v>-7.6199859999999994E-2</v>
          </cell>
          <cell r="K165">
            <v>-0.49944231</v>
          </cell>
        </row>
        <row r="166">
          <cell r="A166" t="str">
            <v>CERA SANITARYWARE LTD</v>
          </cell>
          <cell r="B166">
            <v>-0.35183740000000002</v>
          </cell>
          <cell r="C166">
            <v>0.18019561000000001</v>
          </cell>
          <cell r="D166">
            <v>-0.15281807</v>
          </cell>
          <cell r="E166">
            <v>-0.94082016000000002</v>
          </cell>
          <cell r="F166">
            <v>0.81440628000000004</v>
          </cell>
          <cell r="G166">
            <v>7.3703740000000004E-2</v>
          </cell>
          <cell r="H166">
            <v>-2.1148056999999998</v>
          </cell>
          <cell r="I166">
            <v>-0.14606954</v>
          </cell>
          <cell r="J166">
            <v>-0.40793278999999999</v>
          </cell>
          <cell r="K166">
            <v>-0.35611780999999998</v>
          </cell>
        </row>
        <row r="167">
          <cell r="A167" t="str">
            <v>CESC LTD</v>
          </cell>
          <cell r="B167">
            <v>2.0016195799999998</v>
          </cell>
          <cell r="C167">
            <v>-0.79866725000000005</v>
          </cell>
          <cell r="D167">
            <v>-0.79232769999999997</v>
          </cell>
          <cell r="E167">
            <v>1.21947384</v>
          </cell>
          <cell r="F167">
            <v>-0.25257030000000003</v>
          </cell>
          <cell r="G167">
            <v>-0.58218932000000001</v>
          </cell>
          <cell r="H167">
            <v>-0.97416961000000002</v>
          </cell>
          <cell r="I167">
            <v>1.0782419999999999E-2</v>
          </cell>
          <cell r="J167">
            <v>1.27992058</v>
          </cell>
          <cell r="K167">
            <v>-0.21796127000000001</v>
          </cell>
        </row>
        <row r="168">
          <cell r="A168" t="str">
            <v>CG POWER AND INDUSTRIAL SOLU</v>
          </cell>
          <cell r="B168">
            <v>-0.28151828000000001</v>
          </cell>
          <cell r="C168">
            <v>1.32245111</v>
          </cell>
          <cell r="D168">
            <v>-0.74798083000000004</v>
          </cell>
          <cell r="E168">
            <v>-0.62955402999999999</v>
          </cell>
          <cell r="F168">
            <v>1.21390843</v>
          </cell>
          <cell r="G168">
            <v>1.3199296</v>
          </cell>
          <cell r="H168">
            <v>-1.2067984300000001</v>
          </cell>
          <cell r="I168">
            <v>-0.12844649</v>
          </cell>
          <cell r="J168">
            <v>-0.56234961999999999</v>
          </cell>
          <cell r="K168">
            <v>0.78555523999999999</v>
          </cell>
        </row>
        <row r="169">
          <cell r="A169" t="str">
            <v>CHALET HOTELS LTD</v>
          </cell>
          <cell r="B169">
            <v>-0.47056088000000001</v>
          </cell>
          <cell r="C169">
            <v>-0.41215381000000001</v>
          </cell>
          <cell r="D169">
            <v>-0.39741873999999999</v>
          </cell>
          <cell r="E169">
            <v>1.56736231</v>
          </cell>
          <cell r="F169">
            <v>0.40465151999999999</v>
          </cell>
          <cell r="G169">
            <v>-0.48649176999999999</v>
          </cell>
          <cell r="H169">
            <v>-1.9732198700000001</v>
          </cell>
          <cell r="I169">
            <v>-0.12738753999999999</v>
          </cell>
          <cell r="J169">
            <v>-0.50702727000000003</v>
          </cell>
          <cell r="K169">
            <v>-0.80817877999999999</v>
          </cell>
        </row>
        <row r="170">
          <cell r="A170" t="str">
            <v>CHAMBAL FERTILISERS &amp; CHEM</v>
          </cell>
          <cell r="B170">
            <v>0.12984457999999999</v>
          </cell>
          <cell r="C170">
            <v>2.2616078900000001</v>
          </cell>
          <cell r="D170">
            <v>0.90010100999999998</v>
          </cell>
          <cell r="E170">
            <v>1.09533966</v>
          </cell>
          <cell r="F170">
            <v>-1.15459299</v>
          </cell>
          <cell r="G170">
            <v>-0.37347054000000002</v>
          </cell>
          <cell r="H170">
            <v>-0.96400850999999999</v>
          </cell>
          <cell r="I170">
            <v>0.65279746000000005</v>
          </cell>
          <cell r="J170">
            <v>0.68195152000000003</v>
          </cell>
          <cell r="K170">
            <v>-0.53189671000000005</v>
          </cell>
        </row>
        <row r="171">
          <cell r="A171" t="str">
            <v>CHEMPLAST SANMAR LTD</v>
          </cell>
          <cell r="B171">
            <v>-0.47056088000000001</v>
          </cell>
          <cell r="C171">
            <v>1.5822744399999999</v>
          </cell>
          <cell r="D171">
            <v>0.75197011000000002</v>
          </cell>
          <cell r="E171">
            <v>-7.2006539999999994E-2</v>
          </cell>
          <cell r="F171">
            <v>-1.70023334</v>
          </cell>
          <cell r="G171">
            <v>1.5185248899999999</v>
          </cell>
          <cell r="H171">
            <v>-1.7671924800000001</v>
          </cell>
          <cell r="I171">
            <v>6.0358330000000002E-2</v>
          </cell>
          <cell r="J171">
            <v>0.63805526000000001</v>
          </cell>
          <cell r="K171">
            <v>0.68801749000000001</v>
          </cell>
        </row>
        <row r="172">
          <cell r="A172" t="str">
            <v>CHENNAI PETROLEUM CORP LTD</v>
          </cell>
          <cell r="B172">
            <v>-0.18378564999999999</v>
          </cell>
          <cell r="C172">
            <v>2.4546897400000001</v>
          </cell>
          <cell r="D172">
            <v>1.39929199</v>
          </cell>
          <cell r="E172">
            <v>1.6219973599999999</v>
          </cell>
          <cell r="F172">
            <v>2.3748018700000002</v>
          </cell>
          <cell r="G172">
            <v>1.30382431</v>
          </cell>
          <cell r="H172">
            <v>-1.0246809699999999</v>
          </cell>
          <cell r="I172">
            <v>1.7749417999999999</v>
          </cell>
          <cell r="J172">
            <v>3.0000150200000002</v>
          </cell>
          <cell r="K172">
            <v>0.78835845000000004</v>
          </cell>
        </row>
        <row r="173">
          <cell r="A173" t="str">
            <v>CHOICE INTERNATIONAL LTD</v>
          </cell>
          <cell r="B173">
            <v>-0.47056088000000001</v>
          </cell>
          <cell r="C173">
            <v>1.17672E-2</v>
          </cell>
          <cell r="D173">
            <v>0.47121257</v>
          </cell>
          <cell r="E173">
            <v>-0.44376188999999999</v>
          </cell>
          <cell r="F173">
            <v>2.5924632500000002</v>
          </cell>
          <cell r="G173">
            <v>-0.44134067999999999</v>
          </cell>
          <cell r="H173">
            <v>-2.6853947599999999</v>
          </cell>
          <cell r="I173">
            <v>-0.27847153000000002</v>
          </cell>
          <cell r="J173">
            <v>-0.58804469999999998</v>
          </cell>
          <cell r="K173">
            <v>-0.71086150000000004</v>
          </cell>
        </row>
        <row r="174">
          <cell r="A174" t="str">
            <v>CHOLAMANDALAM FINANCIAL HOLD</v>
          </cell>
          <cell r="B174">
            <v>-0.43455558999999999</v>
          </cell>
          <cell r="C174">
            <v>-0.56992047999999995</v>
          </cell>
          <cell r="D174">
            <v>0.10235785999999999</v>
          </cell>
          <cell r="E174">
            <v>2.22240496</v>
          </cell>
          <cell r="F174">
            <v>-0.32876778000000001</v>
          </cell>
          <cell r="G174">
            <v>0.23108508</v>
          </cell>
          <cell r="H174">
            <v>-0.65653861000000002</v>
          </cell>
          <cell r="I174">
            <v>-0.32347800999999998</v>
          </cell>
          <cell r="J174">
            <v>0.44359079000000001</v>
          </cell>
          <cell r="K174">
            <v>-0.54350007</v>
          </cell>
        </row>
        <row r="175">
          <cell r="A175" t="str">
            <v>CHOLAMANDALAM INVESTMENT AND</v>
          </cell>
          <cell r="B175">
            <v>-0.38169068</v>
          </cell>
          <cell r="C175">
            <v>-0.46057071999999999</v>
          </cell>
          <cell r="D175">
            <v>0.20322032000000001</v>
          </cell>
          <cell r="E175">
            <v>2.48946691</v>
          </cell>
          <cell r="F175">
            <v>0.14121102999999999</v>
          </cell>
          <cell r="G175">
            <v>0.29279094999999999</v>
          </cell>
          <cell r="H175">
            <v>-0.29731730000000001</v>
          </cell>
          <cell r="I175">
            <v>0.10093006</v>
          </cell>
          <cell r="J175">
            <v>-0.46580648000000002</v>
          </cell>
          <cell r="K175">
            <v>-0.20607817</v>
          </cell>
        </row>
        <row r="176">
          <cell r="A176" t="str">
            <v>CIGNITI TECHNOLOGIES LTD</v>
          </cell>
          <cell r="B176">
            <v>-0.35175773999999999</v>
          </cell>
          <cell r="C176">
            <v>1.5854306199999999</v>
          </cell>
          <cell r="D176">
            <v>1.5040081700000001</v>
          </cell>
          <cell r="E176">
            <v>-0.84191072</v>
          </cell>
          <cell r="F176">
            <v>1.8146309899999999</v>
          </cell>
          <cell r="G176">
            <v>0.61799782999999997</v>
          </cell>
          <cell r="H176">
            <v>-2.6162416899999998</v>
          </cell>
          <cell r="I176">
            <v>0.69647861</v>
          </cell>
          <cell r="J176">
            <v>0.15978137000000001</v>
          </cell>
          <cell r="K176">
            <v>-0.83229131000000001</v>
          </cell>
        </row>
        <row r="177">
          <cell r="A177" t="str">
            <v>CIPLA LTD</v>
          </cell>
          <cell r="B177">
            <v>-0.26422203</v>
          </cell>
          <cell r="C177">
            <v>-0.29059517000000001</v>
          </cell>
          <cell r="D177">
            <v>-0.27693820000000002</v>
          </cell>
          <cell r="E177">
            <v>-0.92985952000000005</v>
          </cell>
          <cell r="F177">
            <v>-0.51308142999999995</v>
          </cell>
          <cell r="G177">
            <v>-0.1746711</v>
          </cell>
          <cell r="H177">
            <v>-0.46205235</v>
          </cell>
          <cell r="I177">
            <v>0.12923430999999999</v>
          </cell>
          <cell r="J177">
            <v>-6.4026089999999994E-2</v>
          </cell>
          <cell r="K177">
            <v>-0.99199336999999999</v>
          </cell>
        </row>
        <row r="178">
          <cell r="A178" t="str">
            <v>CITY UNION BANK LTD</v>
          </cell>
          <cell r="B178">
            <v>-0.17815933</v>
          </cell>
          <cell r="C178">
            <v>-0.9172188</v>
          </cell>
          <cell r="D178">
            <v>-0.26983267</v>
          </cell>
          <cell r="E178">
            <v>0.41183543</v>
          </cell>
          <cell r="F178">
            <v>4.565201E-2</v>
          </cell>
          <cell r="G178">
            <v>-0.64230931000000002</v>
          </cell>
          <cell r="H178">
            <v>-1.0033778</v>
          </cell>
          <cell r="I178">
            <v>0.50015830999999999</v>
          </cell>
          <cell r="J178">
            <v>0.78447098000000004</v>
          </cell>
          <cell r="K178">
            <v>0.67149842000000004</v>
          </cell>
        </row>
        <row r="179">
          <cell r="A179" t="str">
            <v>CLEAN SCIENCE &amp; TECHNOLOGY L</v>
          </cell>
          <cell r="B179">
            <v>-0.41732362000000001</v>
          </cell>
          <cell r="C179">
            <v>2.9576797500000001</v>
          </cell>
          <cell r="D179">
            <v>2.48412919</v>
          </cell>
          <cell r="E179">
            <v>-0.95221679999999997</v>
          </cell>
          <cell r="F179">
            <v>-1.08774602</v>
          </cell>
          <cell r="G179">
            <v>1.2067815099999999</v>
          </cell>
          <cell r="H179">
            <v>-2.1587140599999999</v>
          </cell>
          <cell r="I179">
            <v>-9.0315210000000007E-2</v>
          </cell>
          <cell r="J179">
            <v>-0.60213291999999996</v>
          </cell>
          <cell r="K179">
            <v>-0.65505970000000002</v>
          </cell>
        </row>
        <row r="180">
          <cell r="A180" t="str">
            <v>CMS INFO SYSTEMS LTD</v>
          </cell>
          <cell r="B180">
            <v>-0.34344693999999998</v>
          </cell>
          <cell r="C180">
            <v>0.38611412000000001</v>
          </cell>
          <cell r="D180">
            <v>0.65350878000000001</v>
          </cell>
          <cell r="E180">
            <v>-0.57848865000000005</v>
          </cell>
          <cell r="F180">
            <v>7.7331540000000004E-2</v>
          </cell>
          <cell r="G180">
            <v>0.26529962000000001</v>
          </cell>
          <cell r="H180">
            <v>-2.1764521600000002</v>
          </cell>
          <cell r="I180">
            <v>0.27382319999999999</v>
          </cell>
          <cell r="J180">
            <v>0.24639185</v>
          </cell>
          <cell r="K180">
            <v>-0.79272193000000002</v>
          </cell>
        </row>
        <row r="181">
          <cell r="A181" t="str">
            <v>COAL INDIA LTD</v>
          </cell>
          <cell r="B181">
            <v>3.0000097800000001</v>
          </cell>
          <cell r="C181">
            <v>0.31806758000000002</v>
          </cell>
          <cell r="D181">
            <v>-0.48437738000000002</v>
          </cell>
          <cell r="E181">
            <v>-0.77888709</v>
          </cell>
          <cell r="F181">
            <v>0.77694505000000003</v>
          </cell>
          <cell r="G181">
            <v>0.94449669000000003</v>
          </cell>
          <cell r="H181">
            <v>0.44101256</v>
          </cell>
          <cell r="I181">
            <v>-5.0161219999999999E-2</v>
          </cell>
          <cell r="J181">
            <v>1.7883949299999999</v>
          </cell>
          <cell r="K181">
            <v>0.43394956000000001</v>
          </cell>
        </row>
        <row r="182">
          <cell r="A182" t="str">
            <v>COCHIN SHIPYARD LTD</v>
          </cell>
          <cell r="B182">
            <v>7.0018979999999995E-2</v>
          </cell>
          <cell r="C182">
            <v>0.15967521000000001</v>
          </cell>
          <cell r="D182">
            <v>-0.19209345999999999</v>
          </cell>
          <cell r="E182">
            <v>-0.55800158</v>
          </cell>
          <cell r="F182">
            <v>1.60949147</v>
          </cell>
          <cell r="G182">
            <v>-0.35542132999999998</v>
          </cell>
          <cell r="H182">
            <v>-1.6804206399999999</v>
          </cell>
          <cell r="I182">
            <v>0.69001429999999997</v>
          </cell>
          <cell r="J182">
            <v>0.64649308000000005</v>
          </cell>
          <cell r="K182">
            <v>0.61298578999999997</v>
          </cell>
        </row>
        <row r="183">
          <cell r="A183" t="str">
            <v>COFORGE LIMITED</v>
          </cell>
          <cell r="B183">
            <v>8.8816019999999996E-2</v>
          </cell>
          <cell r="C183">
            <v>0.95251273999999997</v>
          </cell>
          <cell r="D183">
            <v>0.99659978999999999</v>
          </cell>
          <cell r="E183">
            <v>-0.48650338999999998</v>
          </cell>
          <cell r="F183">
            <v>-0.25629460999999998</v>
          </cell>
          <cell r="G183">
            <v>0.71453546999999995</v>
          </cell>
          <cell r="H183">
            <v>-1.2937341899999999</v>
          </cell>
          <cell r="I183">
            <v>1.0216715300000001</v>
          </cell>
          <cell r="J183">
            <v>-0.19021041999999999</v>
          </cell>
          <cell r="K183">
            <v>-0.89974712999999995</v>
          </cell>
        </row>
        <row r="184">
          <cell r="A184" t="str">
            <v>COLGATE PALMOLIVE (INDIA)</v>
          </cell>
          <cell r="B184">
            <v>0.48934695</v>
          </cell>
          <cell r="C184">
            <v>0.54961519999999997</v>
          </cell>
          <cell r="D184">
            <v>-0.48537275000000002</v>
          </cell>
          <cell r="E184">
            <v>-0.84451741000000002</v>
          </cell>
          <cell r="F184">
            <v>-5.2027440000000001E-2</v>
          </cell>
          <cell r="G184">
            <v>2.5467390999999999</v>
          </cell>
          <cell r="H184">
            <v>-1.3760108900000001</v>
          </cell>
          <cell r="I184">
            <v>-0.16400723</v>
          </cell>
          <cell r="J184">
            <v>-0.40735283</v>
          </cell>
          <cell r="K184">
            <v>-0.15983064</v>
          </cell>
        </row>
        <row r="185">
          <cell r="A185" t="str">
            <v>COMPUTER AGE MANAGEMENT SERV</v>
          </cell>
          <cell r="B185">
            <v>0.20140875999999999</v>
          </cell>
          <cell r="C185">
            <v>0.58183748000000002</v>
          </cell>
          <cell r="D185">
            <v>0.22200482999999999</v>
          </cell>
          <cell r="E185">
            <v>-0.68805735999999995</v>
          </cell>
          <cell r="F185">
            <v>-0.21036145000000001</v>
          </cell>
          <cell r="G185">
            <v>1.49399054</v>
          </cell>
          <cell r="H185">
            <v>-2.2333066499999998</v>
          </cell>
          <cell r="I185">
            <v>0.2967014</v>
          </cell>
          <cell r="J185">
            <v>-0.42631435000000001</v>
          </cell>
          <cell r="K185">
            <v>-0.52301889999999995</v>
          </cell>
        </row>
        <row r="186">
          <cell r="A186" t="str">
            <v>CONFIDENCE PETROLEUM INDIA</v>
          </cell>
          <cell r="B186">
            <v>-0.40720719</v>
          </cell>
          <cell r="C186">
            <v>0.58857340000000002</v>
          </cell>
          <cell r="D186">
            <v>0.75195509000000005</v>
          </cell>
          <cell r="E186">
            <v>-0.31471136</v>
          </cell>
          <cell r="F186">
            <v>0.1237992</v>
          </cell>
          <cell r="G186">
            <v>-0.36664419999999998</v>
          </cell>
          <cell r="H186">
            <v>-2.5662763100000001</v>
          </cell>
          <cell r="I186">
            <v>0.44939901999999998</v>
          </cell>
          <cell r="J186">
            <v>0.34166822000000002</v>
          </cell>
          <cell r="K186">
            <v>0.31534477999999999</v>
          </cell>
        </row>
        <row r="187">
          <cell r="A187" t="str">
            <v>CONTAINER CORP OF INDIA LTD</v>
          </cell>
          <cell r="B187">
            <v>0.53396577000000001</v>
          </cell>
          <cell r="C187">
            <v>0.96584957999999999</v>
          </cell>
          <cell r="D187">
            <v>-0.44314208999999999</v>
          </cell>
          <cell r="E187">
            <v>-0.78429979000000005</v>
          </cell>
          <cell r="F187">
            <v>-0.38742194000000002</v>
          </cell>
          <cell r="G187">
            <v>-0.28190507999999997</v>
          </cell>
          <cell r="H187">
            <v>-0.97469771000000005</v>
          </cell>
          <cell r="I187">
            <v>0.15601282</v>
          </cell>
          <cell r="J187">
            <v>-0.19474345000000001</v>
          </cell>
          <cell r="K187">
            <v>-0.46313471</v>
          </cell>
        </row>
        <row r="188">
          <cell r="A188" t="str">
            <v>COROMANDEL INTERNATIONAL LTD</v>
          </cell>
          <cell r="B188">
            <v>6.4235200000000003E-3</v>
          </cell>
          <cell r="C188">
            <v>2.2359499899999999</v>
          </cell>
          <cell r="D188">
            <v>0.75063992000000002</v>
          </cell>
          <cell r="E188">
            <v>-0.58661532000000005</v>
          </cell>
          <cell r="F188">
            <v>0.26360074</v>
          </cell>
          <cell r="G188">
            <v>0.24664848</v>
          </cell>
          <cell r="H188">
            <v>-0.77579111000000001</v>
          </cell>
          <cell r="I188">
            <v>-7.2582149999999998E-2</v>
          </cell>
          <cell r="J188">
            <v>0.36728260000000001</v>
          </cell>
          <cell r="K188">
            <v>-1.3060611499999999</v>
          </cell>
        </row>
        <row r="189">
          <cell r="A189" t="str">
            <v>COSMO FIRST LTD</v>
          </cell>
          <cell r="B189">
            <v>-7.6156660000000001E-2</v>
          </cell>
          <cell r="C189">
            <v>0.75363082000000003</v>
          </cell>
          <cell r="D189">
            <v>0.52041643999999998</v>
          </cell>
          <cell r="E189">
            <v>-1.7231429999999999E-2</v>
          </cell>
          <cell r="F189">
            <v>-1.59248912</v>
          </cell>
          <cell r="G189">
            <v>2.6593619999999998E-2</v>
          </cell>
          <cell r="H189">
            <v>-2.2360501300000002</v>
          </cell>
          <cell r="I189">
            <v>0.35302665999999999</v>
          </cell>
          <cell r="J189">
            <v>1.7861211299999999</v>
          </cell>
          <cell r="K189">
            <v>0.90133708999999995</v>
          </cell>
        </row>
        <row r="190">
          <cell r="A190" t="str">
            <v>CRAFTSMAN AUTOMATION LTD</v>
          </cell>
          <cell r="B190">
            <v>-0.42469570000000001</v>
          </cell>
          <cell r="C190">
            <v>-9.9955740000000001E-2</v>
          </cell>
          <cell r="D190">
            <v>0.11118826</v>
          </cell>
          <cell r="E190">
            <v>0.32057592000000001</v>
          </cell>
          <cell r="F190">
            <v>0.83981793999999999</v>
          </cell>
          <cell r="G190">
            <v>-0.19152582000000001</v>
          </cell>
          <cell r="H190">
            <v>-1.9313387900000001</v>
          </cell>
          <cell r="I190">
            <v>5.0208139999999998E-2</v>
          </cell>
          <cell r="J190">
            <v>5.8467299999999996E-3</v>
          </cell>
          <cell r="K190">
            <v>-0.42838611999999998</v>
          </cell>
        </row>
        <row r="191">
          <cell r="A191" t="str">
            <v>CREDITACCESS GRAMEEN LTD</v>
          </cell>
          <cell r="B191">
            <v>-0.47056088000000001</v>
          </cell>
          <cell r="C191">
            <v>0.79191566000000002</v>
          </cell>
          <cell r="D191">
            <v>0.82679069000000005</v>
          </cell>
          <cell r="E191">
            <v>2.1574423299999999</v>
          </cell>
          <cell r="F191">
            <v>0.36707178000000001</v>
          </cell>
          <cell r="G191">
            <v>0.17908181000000001</v>
          </cell>
          <cell r="H191">
            <v>-1.2776669300000001</v>
          </cell>
          <cell r="I191">
            <v>-0.23368306</v>
          </cell>
          <cell r="J191">
            <v>2.5067499999999999E-3</v>
          </cell>
          <cell r="K191">
            <v>-0.76434785000000005</v>
          </cell>
        </row>
        <row r="192">
          <cell r="A192" t="str">
            <v>CRISIL LTD</v>
          </cell>
          <cell r="B192">
            <v>6.7849489999999998E-2</v>
          </cell>
          <cell r="C192">
            <v>-0.25328186000000003</v>
          </cell>
          <cell r="D192">
            <v>0.21302155</v>
          </cell>
          <cell r="E192">
            <v>-0.81903523</v>
          </cell>
          <cell r="F192">
            <v>-8.0789959999999994E-2</v>
          </cell>
          <cell r="G192">
            <v>1.1661404399999999</v>
          </cell>
          <cell r="H192">
            <v>-1.64034641</v>
          </cell>
          <cell r="I192">
            <v>-0.31893629000000001</v>
          </cell>
          <cell r="J192">
            <v>-0.50926243999999998</v>
          </cell>
          <cell r="K192">
            <v>-0.10856760999999999</v>
          </cell>
        </row>
        <row r="193">
          <cell r="A193" t="str">
            <v>CROMPTON GREAVES CONSUMER EL</v>
          </cell>
          <cell r="B193">
            <v>-0.14864403000000001</v>
          </cell>
          <cell r="C193">
            <v>0.60314076999999999</v>
          </cell>
          <cell r="D193">
            <v>0.4891277</v>
          </cell>
          <cell r="E193">
            <v>-0.11499282</v>
          </cell>
          <cell r="F193">
            <v>-0.67252314000000002</v>
          </cell>
          <cell r="G193">
            <v>0.26984977999999998</v>
          </cell>
          <cell r="H193">
            <v>-1.3622459200000001</v>
          </cell>
          <cell r="I193">
            <v>0.17458077999999999</v>
          </cell>
          <cell r="J193">
            <v>-0.25169286000000002</v>
          </cell>
          <cell r="K193">
            <v>-0.67412399999999995</v>
          </cell>
        </row>
        <row r="194">
          <cell r="A194" t="str">
            <v>CSB BANK LTD</v>
          </cell>
          <cell r="B194">
            <v>-0.47056088000000001</v>
          </cell>
          <cell r="C194">
            <v>-0.20122208999999999</v>
          </cell>
          <cell r="D194">
            <v>-0.38353267000000002</v>
          </cell>
          <cell r="E194">
            <v>-4.1539800000000002E-2</v>
          </cell>
          <cell r="F194">
            <v>0.38123291999999998</v>
          </cell>
          <cell r="G194">
            <v>-0.44911828999999998</v>
          </cell>
          <cell r="H194">
            <v>-1.5294169200000001</v>
          </cell>
          <cell r="I194">
            <v>0.19169019000000001</v>
          </cell>
          <cell r="J194">
            <v>-0.68307465000000001</v>
          </cell>
          <cell r="K194">
            <v>-0.17511378</v>
          </cell>
        </row>
        <row r="195">
          <cell r="A195" t="str">
            <v>CUMMINS INDIA LTD</v>
          </cell>
          <cell r="B195">
            <v>9.3525449999999996E-2</v>
          </cell>
          <cell r="C195">
            <v>-0.28486349999999999</v>
          </cell>
          <cell r="D195">
            <v>-0.40411738000000003</v>
          </cell>
          <cell r="E195">
            <v>-0.94509310000000002</v>
          </cell>
          <cell r="F195">
            <v>0.95519686000000004</v>
          </cell>
          <cell r="G195">
            <v>0.17667759999999999</v>
          </cell>
          <cell r="H195">
            <v>-1.10299408</v>
          </cell>
          <cell r="I195">
            <v>0.15010472999999999</v>
          </cell>
          <cell r="J195">
            <v>-0.40962467000000002</v>
          </cell>
          <cell r="K195">
            <v>2.4521270000000001E-2</v>
          </cell>
        </row>
        <row r="196">
          <cell r="A196" t="str">
            <v>CYIENT LTD</v>
          </cell>
          <cell r="B196">
            <v>0.37454992999999998</v>
          </cell>
          <cell r="C196">
            <v>-0.14555174000000001</v>
          </cell>
          <cell r="D196">
            <v>-0.31779637999999999</v>
          </cell>
          <cell r="E196">
            <v>-0.54237568000000003</v>
          </cell>
          <cell r="F196">
            <v>0.42315722</v>
          </cell>
          <cell r="G196">
            <v>6.9987569999999999E-2</v>
          </cell>
          <cell r="H196">
            <v>-1.47796953</v>
          </cell>
          <cell r="I196">
            <v>0.11333358</v>
          </cell>
          <cell r="J196">
            <v>4.6548930000000002E-2</v>
          </cell>
          <cell r="K196">
            <v>-0.18446319</v>
          </cell>
        </row>
        <row r="197">
          <cell r="A197" t="str">
            <v>D B REALTY LTD</v>
          </cell>
          <cell r="B197">
            <v>-0.47056088000000001</v>
          </cell>
          <cell r="C197">
            <v>-0.14921814</v>
          </cell>
          <cell r="D197">
            <v>-0.52499770999999995</v>
          </cell>
          <cell r="E197">
            <v>0.95344256999999999</v>
          </cell>
          <cell r="F197">
            <v>-0.41199985</v>
          </cell>
          <cell r="G197">
            <v>-0.89023006000000005</v>
          </cell>
          <cell r="H197">
            <v>-2.05199504</v>
          </cell>
          <cell r="I197">
            <v>6.0642399999999999E-2</v>
          </cell>
          <cell r="J197">
            <v>-0.56553220999999998</v>
          </cell>
          <cell r="K197">
            <v>2.99999547</v>
          </cell>
        </row>
        <row r="198">
          <cell r="A198" t="str">
            <v>D.B. CORP LTD</v>
          </cell>
          <cell r="B198">
            <v>0.54743951999999996</v>
          </cell>
          <cell r="C198">
            <v>9.3180869999999999E-2</v>
          </cell>
          <cell r="D198">
            <v>-1.44316494</v>
          </cell>
          <cell r="E198">
            <v>-0.95499277000000005</v>
          </cell>
          <cell r="F198">
            <v>0.91723776000000001</v>
          </cell>
          <cell r="G198">
            <v>-0.50260013000000003</v>
          </cell>
          <cell r="H198">
            <v>-2.2995009400000002</v>
          </cell>
          <cell r="I198">
            <v>-2.555762E-2</v>
          </cell>
          <cell r="J198">
            <v>1.10050428</v>
          </cell>
          <cell r="K198">
            <v>1.07126415</v>
          </cell>
        </row>
        <row r="199">
          <cell r="A199" t="str">
            <v>DABUR INDIA LTD</v>
          </cell>
          <cell r="B199">
            <v>-9.4276260000000001E-2</v>
          </cell>
          <cell r="C199">
            <v>-0.41760162000000001</v>
          </cell>
          <cell r="D199">
            <v>-0.17351303000000001</v>
          </cell>
          <cell r="E199">
            <v>-0.82363474000000003</v>
          </cell>
          <cell r="F199">
            <v>4.71843E-3</v>
          </cell>
          <cell r="G199">
            <v>0.51657998999999999</v>
          </cell>
          <cell r="H199">
            <v>-0.70380503000000005</v>
          </cell>
          <cell r="I199">
            <v>-0.21456252000000001</v>
          </cell>
          <cell r="J199">
            <v>-0.50260537999999999</v>
          </cell>
          <cell r="K199">
            <v>-0.2313906</v>
          </cell>
        </row>
        <row r="200">
          <cell r="A200" t="str">
            <v>DALMIA BHARAT LTD</v>
          </cell>
          <cell r="B200">
            <v>-0.30554809999999999</v>
          </cell>
          <cell r="C200">
            <v>-0.37733792999999999</v>
          </cell>
          <cell r="D200">
            <v>-0.38512847</v>
          </cell>
          <cell r="E200">
            <v>-0.47049974999999999</v>
          </cell>
          <cell r="F200">
            <v>0.77734064999999997</v>
          </cell>
          <cell r="G200">
            <v>-0.59509486</v>
          </cell>
          <cell r="H200">
            <v>-0.74938726</v>
          </cell>
          <cell r="I200">
            <v>-0.11664889000000001</v>
          </cell>
          <cell r="J200">
            <v>-0.14693609999999999</v>
          </cell>
          <cell r="K200">
            <v>0.22744882</v>
          </cell>
        </row>
        <row r="201">
          <cell r="A201" t="str">
            <v>DALMIA BHARAT SUGAR &amp; INDUST</v>
          </cell>
          <cell r="B201">
            <v>-0.16440157999999999</v>
          </cell>
          <cell r="C201">
            <v>0.65860867999999995</v>
          </cell>
          <cell r="D201">
            <v>-0.63987738000000005</v>
          </cell>
          <cell r="E201">
            <v>-0.39923050999999998</v>
          </cell>
          <cell r="F201">
            <v>-0.65457672</v>
          </cell>
          <cell r="G201">
            <v>-0.62787866999999997</v>
          </cell>
          <cell r="H201">
            <v>-2.07813764</v>
          </cell>
          <cell r="I201">
            <v>1.7279030000000001E-2</v>
          </cell>
          <cell r="J201">
            <v>0.70270979</v>
          </cell>
          <cell r="K201">
            <v>1.5484178099999999</v>
          </cell>
        </row>
        <row r="202">
          <cell r="A202" t="str">
            <v>DATA PATTERNS INDIA LTD</v>
          </cell>
          <cell r="B202">
            <v>-0.38767343999999998</v>
          </cell>
          <cell r="C202">
            <v>2.32272649</v>
          </cell>
          <cell r="D202">
            <v>2.7402691799999999</v>
          </cell>
          <cell r="E202">
            <v>-0.95224863000000004</v>
          </cell>
          <cell r="F202">
            <v>2.12728524</v>
          </cell>
          <cell r="G202">
            <v>0.63321751000000004</v>
          </cell>
          <cell r="H202">
            <v>-2.4903318900000002</v>
          </cell>
          <cell r="I202">
            <v>0.72987336000000003</v>
          </cell>
          <cell r="J202">
            <v>-0.66278117999999997</v>
          </cell>
          <cell r="K202">
            <v>0.68309324999999999</v>
          </cell>
        </row>
        <row r="203">
          <cell r="A203" t="str">
            <v>DATAMATICS GLOBAL SERVICES</v>
          </cell>
          <cell r="B203">
            <v>-0.31193634999999997</v>
          </cell>
          <cell r="C203">
            <v>2.58033943</v>
          </cell>
          <cell r="D203">
            <v>2.25337481</v>
          </cell>
          <cell r="E203">
            <v>-0.95499277000000005</v>
          </cell>
          <cell r="F203">
            <v>0.12659347000000001</v>
          </cell>
          <cell r="G203">
            <v>2.34428883</v>
          </cell>
          <cell r="H203">
            <v>-2.3795924199999998</v>
          </cell>
          <cell r="I203">
            <v>0.32967022000000001</v>
          </cell>
          <cell r="J203">
            <v>2.1095421299999999</v>
          </cell>
          <cell r="K203">
            <v>0.47835930999999998</v>
          </cell>
        </row>
        <row r="204">
          <cell r="A204" t="str">
            <v>DCB BANK LTD</v>
          </cell>
          <cell r="B204">
            <v>-0.10341863</v>
          </cell>
          <cell r="C204">
            <v>-0.59833639999999999</v>
          </cell>
          <cell r="D204">
            <v>-0.69754243000000005</v>
          </cell>
          <cell r="E204">
            <v>0.71041089000000002</v>
          </cell>
          <cell r="F204">
            <v>1.17803371</v>
          </cell>
          <cell r="G204">
            <v>-0.78217846000000002</v>
          </cell>
          <cell r="H204">
            <v>-1.3681780100000001</v>
          </cell>
          <cell r="I204">
            <v>0.81438540999999998</v>
          </cell>
          <cell r="J204">
            <v>-0.29294851</v>
          </cell>
          <cell r="K204">
            <v>-0.27730380999999998</v>
          </cell>
        </row>
        <row r="205">
          <cell r="A205" t="str">
            <v>DCM SHRIRAM LTD</v>
          </cell>
          <cell r="B205">
            <v>0.22557119</v>
          </cell>
          <cell r="C205">
            <v>0.21848297</v>
          </cell>
          <cell r="D205">
            <v>0.15183732999999999</v>
          </cell>
          <cell r="E205">
            <v>-0.34192166000000002</v>
          </cell>
          <cell r="F205">
            <v>-0.88162797999999998</v>
          </cell>
          <cell r="G205">
            <v>-2.268326E-2</v>
          </cell>
          <cell r="H205">
            <v>-1.23576891</v>
          </cell>
          <cell r="I205">
            <v>-0.33941573000000003</v>
          </cell>
          <cell r="J205">
            <v>0.60648066</v>
          </cell>
          <cell r="K205">
            <v>0.51708757999999999</v>
          </cell>
        </row>
        <row r="206">
          <cell r="A206" t="str">
            <v>DCW LTD</v>
          </cell>
          <cell r="B206">
            <v>-0.30459799999999998</v>
          </cell>
          <cell r="C206">
            <v>0.54875289999999999</v>
          </cell>
          <cell r="D206">
            <v>0.33837199000000001</v>
          </cell>
          <cell r="E206">
            <v>0.45287535000000001</v>
          </cell>
          <cell r="F206">
            <v>0.47533314999999998</v>
          </cell>
          <cell r="G206">
            <v>-0.27210939000000001</v>
          </cell>
          <cell r="H206">
            <v>-2.39682555</v>
          </cell>
          <cell r="I206">
            <v>1.2041803600000001</v>
          </cell>
          <cell r="J206">
            <v>1.08637512</v>
          </cell>
          <cell r="K206">
            <v>0.23539877000000001</v>
          </cell>
        </row>
        <row r="207">
          <cell r="A207" t="str">
            <v>DCX SYSTEMS LTD</v>
          </cell>
          <cell r="B207">
            <v>-0.47056088000000001</v>
          </cell>
          <cell r="C207">
            <v>2.5397076599999999</v>
          </cell>
          <cell r="D207">
            <v>2.42660141</v>
          </cell>
          <cell r="E207">
            <v>-0.51139867000000006</v>
          </cell>
          <cell r="F207">
            <v>0.33815834</v>
          </cell>
          <cell r="G207">
            <v>0.66715473000000003</v>
          </cell>
          <cell r="H207">
            <v>-2.6783647500000001</v>
          </cell>
          <cell r="I207">
            <v>0.31612727000000002</v>
          </cell>
          <cell r="J207">
            <v>-0.30643906999999998</v>
          </cell>
          <cell r="K207">
            <v>-0.45264241</v>
          </cell>
        </row>
        <row r="208">
          <cell r="A208" t="str">
            <v>DEEPAK FERTILISERS &amp; PETRO</v>
          </cell>
          <cell r="B208">
            <v>7.8634399999999993E-2</v>
          </cell>
          <cell r="C208">
            <v>0.93739145999999995</v>
          </cell>
          <cell r="D208">
            <v>0.32212865000000002</v>
          </cell>
          <cell r="E208">
            <v>0.55238061999999999</v>
          </cell>
          <cell r="F208">
            <v>0.39140039999999998</v>
          </cell>
          <cell r="G208">
            <v>0.19056408</v>
          </cell>
          <cell r="H208">
            <v>-1.35849643</v>
          </cell>
          <cell r="I208">
            <v>0.6759271</v>
          </cell>
          <cell r="J208">
            <v>1.1645504200000001</v>
          </cell>
          <cell r="K208">
            <v>1.1546638</v>
          </cell>
        </row>
        <row r="209">
          <cell r="A209" t="str">
            <v>DEEPAK NITRITE LTD</v>
          </cell>
          <cell r="B209">
            <v>-0.32804981</v>
          </cell>
          <cell r="C209">
            <v>3.0002110000000002</v>
          </cell>
          <cell r="D209">
            <v>1.9533902400000001</v>
          </cell>
          <cell r="E209">
            <v>-0.85772698999999997</v>
          </cell>
          <cell r="F209">
            <v>-0.58801627000000001</v>
          </cell>
          <cell r="G209">
            <v>0.89160991000000001</v>
          </cell>
          <cell r="H209">
            <v>-1.3321077800000001</v>
          </cell>
          <cell r="I209">
            <v>0.73937814999999996</v>
          </cell>
          <cell r="J209">
            <v>-0.12443425</v>
          </cell>
          <cell r="K209">
            <v>-1.2172115999999999</v>
          </cell>
        </row>
        <row r="210">
          <cell r="A210" t="str">
            <v>DELHIVERY LTD</v>
          </cell>
          <cell r="B210">
            <v>-0.47056088000000001</v>
          </cell>
          <cell r="C210">
            <v>2.3095877200000001</v>
          </cell>
          <cell r="D210">
            <v>1.60096192</v>
          </cell>
          <cell r="E210">
            <v>-0.65907377</v>
          </cell>
          <cell r="F210">
            <v>-1.30219269</v>
          </cell>
          <cell r="G210">
            <v>-1.85615766</v>
          </cell>
          <cell r="H210">
            <v>-1.1240956799999999</v>
          </cell>
          <cell r="I210">
            <v>-1.6528270000000001E-2</v>
          </cell>
          <cell r="J210">
            <v>-0.78663969</v>
          </cell>
          <cell r="K210">
            <v>-2.8918309999999999E-2</v>
          </cell>
        </row>
        <row r="211">
          <cell r="A211" t="str">
            <v>DELTA CORP LTD</v>
          </cell>
          <cell r="B211">
            <v>-0.22369601</v>
          </cell>
          <cell r="C211">
            <v>0.1667188</v>
          </cell>
          <cell r="D211">
            <v>-0.98048270000000004</v>
          </cell>
          <cell r="E211">
            <v>-0.85060709999999995</v>
          </cell>
          <cell r="F211">
            <v>-1.4954159300000001</v>
          </cell>
          <cell r="G211">
            <v>-1.8787359999999999E-2</v>
          </cell>
          <cell r="H211">
            <v>-2.2022080399999999</v>
          </cell>
          <cell r="I211">
            <v>3.0003824200000002</v>
          </cell>
          <cell r="J211">
            <v>-5.8672750000000003E-2</v>
          </cell>
          <cell r="K211">
            <v>-1.0258511299999999</v>
          </cell>
        </row>
        <row r="212">
          <cell r="A212" t="str">
            <v>DEN NETWORKS LTD</v>
          </cell>
          <cell r="B212">
            <v>-0.47056088000000001</v>
          </cell>
          <cell r="C212">
            <v>9.5518800000000004E-3</v>
          </cell>
          <cell r="D212">
            <v>-0.72219193000000004</v>
          </cell>
          <cell r="E212">
            <v>-0.95499277000000005</v>
          </cell>
          <cell r="F212">
            <v>-0.82975525000000006</v>
          </cell>
          <cell r="G212">
            <v>-0.69259201999999997</v>
          </cell>
          <cell r="H212">
            <v>-2.4016272999999999</v>
          </cell>
          <cell r="I212">
            <v>0.19859798000000001</v>
          </cell>
          <cell r="J212">
            <v>1.2030135399999999</v>
          </cell>
          <cell r="K212">
            <v>-0.43006787000000002</v>
          </cell>
        </row>
        <row r="213">
          <cell r="A213" t="str">
            <v>DEVYANI INTERNATIONAL LTD</v>
          </cell>
          <cell r="B213">
            <v>-0.47056088000000001</v>
          </cell>
          <cell r="C213">
            <v>1.28310418</v>
          </cell>
          <cell r="D213">
            <v>1.0424029800000001</v>
          </cell>
          <cell r="E213">
            <v>1.1692929299999999</v>
          </cell>
          <cell r="F213">
            <v>-0.46168339000000003</v>
          </cell>
          <cell r="G213">
            <v>0.25708741000000002</v>
          </cell>
          <cell r="H213">
            <v>-1.6890401799999999</v>
          </cell>
          <cell r="I213">
            <v>0.21968883</v>
          </cell>
          <cell r="J213">
            <v>-0.51736331000000002</v>
          </cell>
          <cell r="K213">
            <v>1.6494000000000002E-2</v>
          </cell>
        </row>
        <row r="214">
          <cell r="A214" t="str">
            <v>DHAMPUR SUGAR MILLS LTD</v>
          </cell>
          <cell r="B214">
            <v>0.29385269000000003</v>
          </cell>
          <cell r="C214">
            <v>1.4698346900000001</v>
          </cell>
          <cell r="D214">
            <v>-1.3357735900000001</v>
          </cell>
          <cell r="E214">
            <v>0.30038911000000001</v>
          </cell>
          <cell r="F214">
            <v>-1.88167083</v>
          </cell>
          <cell r="G214">
            <v>-0.38061440000000002</v>
          </cell>
          <cell r="H214">
            <v>-2.4265177200000001</v>
          </cell>
          <cell r="I214">
            <v>1.4778854800000001</v>
          </cell>
          <cell r="J214">
            <v>0.54575490999999998</v>
          </cell>
          <cell r="K214">
            <v>1.40626848</v>
          </cell>
        </row>
        <row r="215">
          <cell r="A215" t="str">
            <v>DHANI SERVICES LTD</v>
          </cell>
          <cell r="B215">
            <v>-0.47056088000000001</v>
          </cell>
          <cell r="C215">
            <v>1.3212213500000001</v>
          </cell>
          <cell r="D215">
            <v>-2.3336052899999999</v>
          </cell>
          <cell r="E215">
            <v>-0.42970055000000001</v>
          </cell>
          <cell r="F215">
            <v>-0.99934476999999999</v>
          </cell>
          <cell r="G215">
            <v>-2.1603782200000001</v>
          </cell>
          <cell r="H215">
            <v>-2.1626574999999999</v>
          </cell>
          <cell r="I215">
            <v>0.77103597000000001</v>
          </cell>
          <cell r="J215">
            <v>-1.3634692399999999</v>
          </cell>
          <cell r="K215">
            <v>2.7700512399999999</v>
          </cell>
        </row>
        <row r="216">
          <cell r="A216" t="str">
            <v>DHANUKA AGRITECH LTD</v>
          </cell>
          <cell r="B216">
            <v>-0.12176582</v>
          </cell>
          <cell r="C216">
            <v>0.33865236999999998</v>
          </cell>
          <cell r="D216">
            <v>0.33327982</v>
          </cell>
          <cell r="E216">
            <v>-0.86356920000000004</v>
          </cell>
          <cell r="F216">
            <v>-0.42645707999999999</v>
          </cell>
          <cell r="G216">
            <v>0.25756269999999998</v>
          </cell>
          <cell r="H216">
            <v>-2.37558246</v>
          </cell>
          <cell r="I216">
            <v>-0.27142134000000001</v>
          </cell>
          <cell r="J216">
            <v>0.29186287999999999</v>
          </cell>
          <cell r="K216">
            <v>-1.0923006500000001</v>
          </cell>
        </row>
        <row r="217">
          <cell r="A217" t="str">
            <v>DILIP BUILDCON LTD</v>
          </cell>
          <cell r="B217">
            <v>-0.44952562000000001</v>
          </cell>
          <cell r="C217">
            <v>-0.27094728000000001</v>
          </cell>
          <cell r="D217">
            <v>-0.84308726000000001</v>
          </cell>
          <cell r="E217">
            <v>2.375947</v>
          </cell>
          <cell r="F217">
            <v>-0.91374612</v>
          </cell>
          <cell r="G217">
            <v>-1.05060077</v>
          </cell>
          <cell r="H217">
            <v>-1.5102123000000001</v>
          </cell>
          <cell r="I217">
            <v>0.27308064999999998</v>
          </cell>
          <cell r="J217">
            <v>0.74192672999999998</v>
          </cell>
          <cell r="K217">
            <v>0.10873964</v>
          </cell>
        </row>
        <row r="218">
          <cell r="A218" t="str">
            <v>DISA INDIA LTD</v>
          </cell>
          <cell r="B218">
            <v>7.98133E-3</v>
          </cell>
          <cell r="C218">
            <v>0.38653144</v>
          </cell>
          <cell r="D218">
            <v>-0.44955279999999997</v>
          </cell>
          <cell r="E218">
            <v>-0.95499277000000005</v>
          </cell>
          <cell r="F218">
            <v>0.78849577999999998</v>
          </cell>
          <cell r="G218">
            <v>-0.18922180999999999</v>
          </cell>
          <cell r="H218">
            <v>-3</v>
          </cell>
          <cell r="I218">
            <v>-0.41769841000000002</v>
          </cell>
          <cell r="J218">
            <v>-0.30354634000000003</v>
          </cell>
          <cell r="K218">
            <v>-0.99545406999999997</v>
          </cell>
        </row>
        <row r="219">
          <cell r="A219" t="str">
            <v>DISH TV INDIA LTD</v>
          </cell>
          <cell r="B219">
            <v>-0.47056088000000001</v>
          </cell>
          <cell r="C219">
            <v>0.49069571000000001</v>
          </cell>
          <cell r="D219">
            <v>-2.8639337999999999</v>
          </cell>
          <cell r="E219">
            <v>-0.77257370999999997</v>
          </cell>
          <cell r="F219">
            <v>-4.0261430000000001E-2</v>
          </cell>
          <cell r="G219">
            <v>-1.61590123</v>
          </cell>
          <cell r="H219">
            <v>-2.0040674200000002</v>
          </cell>
          <cell r="I219">
            <v>0.72371954000000005</v>
          </cell>
          <cell r="J219">
            <v>0.76921397000000002</v>
          </cell>
          <cell r="K219">
            <v>2.1574266</v>
          </cell>
        </row>
        <row r="220">
          <cell r="A220" t="str">
            <v>DISHMAN CARBOGEN AMCIS LTD</v>
          </cell>
          <cell r="B220">
            <v>-0.47056088000000001</v>
          </cell>
          <cell r="C220">
            <v>-0.65109925999999996</v>
          </cell>
          <cell r="D220">
            <v>-0.48764399000000003</v>
          </cell>
          <cell r="E220">
            <v>0.16334282</v>
          </cell>
          <cell r="F220">
            <v>-0.87151765999999997</v>
          </cell>
          <cell r="G220">
            <v>-1.0509216800000001</v>
          </cell>
          <cell r="H220">
            <v>-1.9732625500000001</v>
          </cell>
          <cell r="I220">
            <v>0.55518239999999996</v>
          </cell>
          <cell r="J220">
            <v>0.73920149000000002</v>
          </cell>
          <cell r="K220">
            <v>1.50639725</v>
          </cell>
        </row>
        <row r="221">
          <cell r="A221" t="str">
            <v>DIVGI TORQTRANSFER SYSTEMS L</v>
          </cell>
          <cell r="B221">
            <v>-0.47056088000000001</v>
          </cell>
          <cell r="C221">
            <v>-0.31461462000000001</v>
          </cell>
          <cell r="D221">
            <v>0.60743058000000005</v>
          </cell>
          <cell r="E221">
            <v>-0.95320963999999997</v>
          </cell>
          <cell r="F221">
            <v>-9.9530240000000006E-2</v>
          </cell>
          <cell r="G221">
            <v>-7.505945E-2</v>
          </cell>
          <cell r="H221">
            <v>-3</v>
          </cell>
          <cell r="I221">
            <v>-0.21288646999999999</v>
          </cell>
          <cell r="J221">
            <v>-0.96398466999999999</v>
          </cell>
          <cell r="K221">
            <v>0.63599801</v>
          </cell>
        </row>
        <row r="222">
          <cell r="A222" t="str">
            <v>DIVI'S LABORATORIES LTD</v>
          </cell>
          <cell r="B222">
            <v>-0.13281109999999999</v>
          </cell>
          <cell r="C222">
            <v>0.49114208999999998</v>
          </cell>
          <cell r="D222">
            <v>0.61830598000000003</v>
          </cell>
          <cell r="E222">
            <v>-0.95428002000000001</v>
          </cell>
          <cell r="F222">
            <v>-1.2558555600000001</v>
          </cell>
          <cell r="G222">
            <v>0.43924919000000001</v>
          </cell>
          <cell r="H222">
            <v>-0.75028740999999999</v>
          </cell>
          <cell r="I222">
            <v>-3.0526080000000001E-2</v>
          </cell>
          <cell r="J222">
            <v>-0.47109738000000001</v>
          </cell>
          <cell r="K222">
            <v>3.1818190000000003E-2</v>
          </cell>
        </row>
        <row r="223">
          <cell r="A223" t="str">
            <v>DIXON TECHNOLOGIES INDIA LTD</v>
          </cell>
          <cell r="B223">
            <v>-0.4455595</v>
          </cell>
          <cell r="C223">
            <v>1.36058748</v>
          </cell>
          <cell r="D223">
            <v>2.2651212200000002</v>
          </cell>
          <cell r="E223">
            <v>-0.27038389000000002</v>
          </cell>
          <cell r="F223">
            <v>-1.0914065799999999</v>
          </cell>
          <cell r="G223">
            <v>-0.35300565</v>
          </cell>
          <cell r="H223">
            <v>-1.3079230799999999</v>
          </cell>
          <cell r="I223">
            <v>0.78889960000000003</v>
          </cell>
          <cell r="J223">
            <v>-0.35641172999999998</v>
          </cell>
          <cell r="K223">
            <v>-0.81108831999999997</v>
          </cell>
        </row>
        <row r="224">
          <cell r="A224" t="str">
            <v>DLF LTD</v>
          </cell>
          <cell r="B224">
            <v>-0.20284392000000001</v>
          </cell>
          <cell r="C224">
            <v>-0.49790382</v>
          </cell>
          <cell r="D224">
            <v>-1.0375695199999999</v>
          </cell>
          <cell r="E224">
            <v>-0.75544332999999997</v>
          </cell>
          <cell r="F224">
            <v>-0.16907825000000001</v>
          </cell>
          <cell r="G224">
            <v>-0.53884273999999999</v>
          </cell>
          <cell r="H224">
            <v>-0.45441046000000002</v>
          </cell>
          <cell r="I224">
            <v>5.9124870000000003E-2</v>
          </cell>
          <cell r="J224">
            <v>-0.52575052</v>
          </cell>
          <cell r="K224">
            <v>-0.14434295999999999</v>
          </cell>
        </row>
        <row r="225">
          <cell r="A225" t="str">
            <v>DODLA DAIRY LTD</v>
          </cell>
          <cell r="B225">
            <v>-0.47056088000000001</v>
          </cell>
          <cell r="C225">
            <v>0.98398602000000002</v>
          </cell>
          <cell r="D225">
            <v>0.93683952000000004</v>
          </cell>
          <cell r="E225">
            <v>-0.91531401999999995</v>
          </cell>
          <cell r="F225">
            <v>5.4760580000000003E-2</v>
          </cell>
          <cell r="G225">
            <v>-0.13076647</v>
          </cell>
          <cell r="H225">
            <v>-2.35187268</v>
          </cell>
          <cell r="I225">
            <v>-0.17093191999999999</v>
          </cell>
          <cell r="J225">
            <v>0.17444687</v>
          </cell>
          <cell r="K225">
            <v>-1.41337359</v>
          </cell>
        </row>
        <row r="226">
          <cell r="A226" t="str">
            <v>DOLLAR INDUSTRIES LTD</v>
          </cell>
          <cell r="B226">
            <v>-0.15213966000000001</v>
          </cell>
          <cell r="C226">
            <v>0.39398006000000002</v>
          </cell>
          <cell r="D226">
            <v>6.8548360000000003E-2</v>
          </cell>
          <cell r="E226">
            <v>3.3774949999999998E-2</v>
          </cell>
          <cell r="F226">
            <v>-1.06599665</v>
          </cell>
          <cell r="G226">
            <v>-0.35623129999999997</v>
          </cell>
          <cell r="H226">
            <v>-2.5568187199999999</v>
          </cell>
          <cell r="I226">
            <v>1.220021E-2</v>
          </cell>
          <cell r="J226">
            <v>3.1898139999999998E-2</v>
          </cell>
          <cell r="K226">
            <v>0.53743273000000003</v>
          </cell>
        </row>
        <row r="227">
          <cell r="A227" t="str">
            <v>DR LAL PATHLABS LTD</v>
          </cell>
          <cell r="B227">
            <v>-0.35196617000000002</v>
          </cell>
          <cell r="C227">
            <v>0.51754135000000001</v>
          </cell>
          <cell r="D227">
            <v>0.49913749000000002</v>
          </cell>
          <cell r="E227">
            <v>-0.47365773</v>
          </cell>
          <cell r="F227">
            <v>-0.90189182999999995</v>
          </cell>
          <cell r="G227">
            <v>0.1530686</v>
          </cell>
          <cell r="H227">
            <v>-1.8231620799999999</v>
          </cell>
          <cell r="I227">
            <v>0.27448714000000002</v>
          </cell>
          <cell r="J227">
            <v>-0.48389143000000001</v>
          </cell>
          <cell r="K227">
            <v>0.42181586999999998</v>
          </cell>
        </row>
        <row r="228">
          <cell r="A228" t="str">
            <v>DR. REDDY'S LABORATORIES</v>
          </cell>
          <cell r="B228">
            <v>-0.24059918999999999</v>
          </cell>
          <cell r="C228">
            <v>-0.33025742000000002</v>
          </cell>
          <cell r="D228">
            <v>-0.23858805</v>
          </cell>
          <cell r="E228">
            <v>-0.92612039999999995</v>
          </cell>
          <cell r="F228">
            <v>9.9580909999999995E-2</v>
          </cell>
          <cell r="G228">
            <v>0.12608685</v>
          </cell>
          <cell r="H228">
            <v>-0.41585221999999999</v>
          </cell>
          <cell r="I228">
            <v>0.13841449</v>
          </cell>
          <cell r="J228">
            <v>-5.6457859999999999E-2</v>
          </cell>
          <cell r="K228">
            <v>-0.90597640999999995</v>
          </cell>
        </row>
        <row r="229">
          <cell r="A229" t="str">
            <v>DREAMFOLKS SERVICES LTD</v>
          </cell>
          <cell r="B229">
            <v>-0.47056088000000001</v>
          </cell>
          <cell r="C229">
            <v>2.7869386700000001</v>
          </cell>
          <cell r="D229">
            <v>1.0267602199999999</v>
          </cell>
          <cell r="E229">
            <v>-0.93442130000000001</v>
          </cell>
          <cell r="F229">
            <v>-0.14418154999999999</v>
          </cell>
          <cell r="G229">
            <v>-0.31917414</v>
          </cell>
          <cell r="H229">
            <v>-3</v>
          </cell>
          <cell r="I229">
            <v>0.65928489000000001</v>
          </cell>
          <cell r="J229">
            <v>-0.59815638999999998</v>
          </cell>
          <cell r="K229">
            <v>-1.84341121</v>
          </cell>
        </row>
        <row r="230">
          <cell r="A230" t="str">
            <v>DWARIKESH SUGAR INDUS LTD</v>
          </cell>
          <cell r="B230">
            <v>0.30897470999999999</v>
          </cell>
          <cell r="C230">
            <v>2.05699897</v>
          </cell>
          <cell r="D230">
            <v>0.32742599</v>
          </cell>
          <cell r="E230">
            <v>0.10604646</v>
          </cell>
          <cell r="F230">
            <v>-0.73894024000000003</v>
          </cell>
          <cell r="G230">
            <v>-0.19684488999999999</v>
          </cell>
          <cell r="H230">
            <v>-2.51386976</v>
          </cell>
          <cell r="I230">
            <v>2.32146382</v>
          </cell>
          <cell r="J230">
            <v>0.70312613000000002</v>
          </cell>
          <cell r="K230">
            <v>-0.53279012000000003</v>
          </cell>
        </row>
        <row r="231">
          <cell r="A231" t="str">
            <v>DYNAMATIC TECHNOLOGIES LTD</v>
          </cell>
          <cell r="B231">
            <v>-0.43194473</v>
          </cell>
          <cell r="C231">
            <v>-0.15476160999999999</v>
          </cell>
          <cell r="D231">
            <v>-1.5475882299999999</v>
          </cell>
          <cell r="E231">
            <v>1.0479800699999999</v>
          </cell>
          <cell r="F231">
            <v>0.80708670999999998</v>
          </cell>
          <cell r="G231">
            <v>-0.70359742999999997</v>
          </cell>
          <cell r="H231">
            <v>-2.5171632800000001</v>
          </cell>
          <cell r="I231">
            <v>0.10843242</v>
          </cell>
          <cell r="J231">
            <v>-8.731862E-2</v>
          </cell>
          <cell r="K231">
            <v>0.34143900999999999</v>
          </cell>
        </row>
        <row r="232">
          <cell r="A232" t="str">
            <v>EASY TRIP PLANNERS LTD</v>
          </cell>
          <cell r="B232">
            <v>-0.4259308</v>
          </cell>
          <cell r="C232">
            <v>1.1414211999999999</v>
          </cell>
          <cell r="D232">
            <v>1.7090716399999999</v>
          </cell>
          <cell r="E232">
            <v>-0.95499277000000005</v>
          </cell>
          <cell r="F232">
            <v>0.46212530000000002</v>
          </cell>
          <cell r="G232">
            <v>1.3537980300000001</v>
          </cell>
          <cell r="H232">
            <v>-2.59595084</v>
          </cell>
          <cell r="I232">
            <v>1.77001655</v>
          </cell>
          <cell r="J232">
            <v>-0.64599817999999998</v>
          </cell>
          <cell r="K232">
            <v>-0.24872902</v>
          </cell>
        </row>
        <row r="233">
          <cell r="A233" t="str">
            <v>ECLERX SERVICES LTD</v>
          </cell>
          <cell r="B233">
            <v>-0.45108633999999997</v>
          </cell>
          <cell r="C233">
            <v>0.53776299999999999</v>
          </cell>
          <cell r="D233">
            <v>0.42947242000000002</v>
          </cell>
          <cell r="E233">
            <v>-0.95351839000000005</v>
          </cell>
          <cell r="F233">
            <v>-0.43267213999999998</v>
          </cell>
          <cell r="G233">
            <v>0.84784572999999996</v>
          </cell>
          <cell r="H233">
            <v>-2.0074212600000001</v>
          </cell>
          <cell r="I233">
            <v>-0.16115224</v>
          </cell>
          <cell r="J233">
            <v>0.32444712999999997</v>
          </cell>
          <cell r="K233">
            <v>-0.53092724000000002</v>
          </cell>
        </row>
        <row r="234">
          <cell r="A234" t="str">
            <v>EDELWEISS FINANCIAL SERVICES</v>
          </cell>
          <cell r="B234">
            <v>0.50123817000000004</v>
          </cell>
          <cell r="C234">
            <v>-6.8802940000000007E-2</v>
          </cell>
          <cell r="D234">
            <v>-1.2820621699999999</v>
          </cell>
          <cell r="E234">
            <v>2.1921169800000002</v>
          </cell>
          <cell r="F234">
            <v>0.33146196999999999</v>
          </cell>
          <cell r="G234">
            <v>-0.56303221000000003</v>
          </cell>
          <cell r="H234">
            <v>-1.1908721900000001</v>
          </cell>
          <cell r="I234">
            <v>1.8117879999999999E-2</v>
          </cell>
          <cell r="J234">
            <v>1.37582052</v>
          </cell>
          <cell r="K234">
            <v>0.61360680999999995</v>
          </cell>
        </row>
        <row r="235">
          <cell r="A235" t="str">
            <v>EICHER MOTORS LTD</v>
          </cell>
          <cell r="B235">
            <v>-0.23032691</v>
          </cell>
          <cell r="C235">
            <v>4.5410949999999999E-2</v>
          </cell>
          <cell r="D235">
            <v>-0.16191486999999999</v>
          </cell>
          <cell r="E235">
            <v>-0.93259537000000003</v>
          </cell>
          <cell r="F235">
            <v>0.40789684999999998</v>
          </cell>
          <cell r="G235">
            <v>0.75077718000000004</v>
          </cell>
          <cell r="H235">
            <v>-0.61522728000000004</v>
          </cell>
          <cell r="I235">
            <v>0.15811728</v>
          </cell>
          <cell r="J235">
            <v>-0.34350051999999998</v>
          </cell>
          <cell r="K235">
            <v>-0.17947978000000001</v>
          </cell>
        </row>
        <row r="236">
          <cell r="A236" t="str">
            <v>EID PARRY INDIA LTD</v>
          </cell>
          <cell r="B236">
            <v>-0.17621532000000001</v>
          </cell>
          <cell r="C236">
            <v>1.5259900099999999</v>
          </cell>
          <cell r="D236">
            <v>0.94283192999999998</v>
          </cell>
          <cell r="E236">
            <v>-0.53258055000000004</v>
          </cell>
          <cell r="F236">
            <v>0.11604157</v>
          </cell>
          <cell r="G236">
            <v>0.16485806</v>
          </cell>
          <cell r="H236">
            <v>-0.95843679000000004</v>
          </cell>
          <cell r="I236">
            <v>1.487372E-2</v>
          </cell>
          <cell r="J236">
            <v>2.1291551599999998</v>
          </cell>
          <cell r="K236">
            <v>-0.74332768000000005</v>
          </cell>
        </row>
        <row r="237">
          <cell r="A237" t="str">
            <v>EIH ASSOCIATED HOTELS</v>
          </cell>
          <cell r="B237">
            <v>-0.47056088000000001</v>
          </cell>
          <cell r="C237">
            <v>0.86150694000000005</v>
          </cell>
          <cell r="D237">
            <v>-1.2158315200000001</v>
          </cell>
          <cell r="E237">
            <v>-0.92635970999999995</v>
          </cell>
          <cell r="F237">
            <v>-0.14407254999999999</v>
          </cell>
          <cell r="G237">
            <v>-0.15026324999999999</v>
          </cell>
          <cell r="H237">
            <v>-3</v>
          </cell>
          <cell r="I237">
            <v>-0.27717015</v>
          </cell>
          <cell r="J237">
            <v>-0.21045668000000001</v>
          </cell>
          <cell r="K237">
            <v>-2.00643E-3</v>
          </cell>
        </row>
        <row r="238">
          <cell r="A238" t="str">
            <v>EIH LTD</v>
          </cell>
          <cell r="B238">
            <v>-0.47056088000000001</v>
          </cell>
          <cell r="C238">
            <v>0.28774863000000001</v>
          </cell>
          <cell r="D238">
            <v>-1.3633047300000001</v>
          </cell>
          <cell r="E238">
            <v>-0.66519523000000003</v>
          </cell>
          <cell r="F238">
            <v>0.30414375999999999</v>
          </cell>
          <cell r="G238">
            <v>-0.42537903999999999</v>
          </cell>
          <cell r="H238">
            <v>-1.8141735800000001</v>
          </cell>
          <cell r="I238">
            <v>-0.25483492000000002</v>
          </cell>
          <cell r="J238">
            <v>-0.37741881999999999</v>
          </cell>
          <cell r="K238">
            <v>0.54700934999999995</v>
          </cell>
        </row>
        <row r="239">
          <cell r="A239" t="str">
            <v>EKI ENERGY SERVICES LTD</v>
          </cell>
          <cell r="B239">
            <v>-8.1276920000000002E-2</v>
          </cell>
          <cell r="C239">
            <v>3.0002110000000002</v>
          </cell>
          <cell r="D239">
            <v>3.0000224100000001</v>
          </cell>
          <cell r="E239">
            <v>-0.93690938000000001</v>
          </cell>
          <cell r="F239">
            <v>-2.3725144899999999</v>
          </cell>
          <cell r="G239">
            <v>2.4045584199999999</v>
          </cell>
          <cell r="H239">
            <v>-2.69741893</v>
          </cell>
          <cell r="I239">
            <v>-4.7963760000000001E-2</v>
          </cell>
          <cell r="J239">
            <v>2.1155087899999998</v>
          </cell>
          <cell r="K239">
            <v>2.99999547</v>
          </cell>
        </row>
        <row r="240">
          <cell r="A240" t="str">
            <v>ELANTAS BECK INDIA LTD</v>
          </cell>
          <cell r="B240">
            <v>-0.43489811</v>
          </cell>
          <cell r="C240">
            <v>5.2370600000000003E-2</v>
          </cell>
          <cell r="D240">
            <v>0.16461265</v>
          </cell>
          <cell r="E240">
            <v>-0.95499277000000005</v>
          </cell>
          <cell r="F240">
            <v>0.97938371000000002</v>
          </cell>
          <cell r="G240">
            <v>4.4807890000000003E-2</v>
          </cell>
          <cell r="H240">
            <v>-2.6171138300000001</v>
          </cell>
          <cell r="I240">
            <v>-0.45392609</v>
          </cell>
          <cell r="J240">
            <v>-0.41975769000000002</v>
          </cell>
          <cell r="K240">
            <v>-0.97679073000000005</v>
          </cell>
        </row>
        <row r="241">
          <cell r="A241" t="str">
            <v>ELECON ENGINEERING CO LTD</v>
          </cell>
          <cell r="B241">
            <v>-0.38588973999999998</v>
          </cell>
          <cell r="C241">
            <v>-3.3917790000000003E-2</v>
          </cell>
          <cell r="D241">
            <v>-0.59659152999999998</v>
          </cell>
          <cell r="E241">
            <v>-0.84076536000000002</v>
          </cell>
          <cell r="F241">
            <v>3.0000844</v>
          </cell>
          <cell r="G241">
            <v>0.14606432999999999</v>
          </cell>
          <cell r="H241">
            <v>-2.2444648699999998</v>
          </cell>
          <cell r="I241">
            <v>0.98815089</v>
          </cell>
          <cell r="J241">
            <v>-7.164885E-2</v>
          </cell>
          <cell r="K241">
            <v>1.05145299</v>
          </cell>
        </row>
        <row r="242">
          <cell r="A242" t="str">
            <v>ELECTRONICS MART INDIA LTD</v>
          </cell>
          <cell r="B242">
            <v>-0.47056088000000001</v>
          </cell>
          <cell r="C242">
            <v>0.40297377000000001</v>
          </cell>
          <cell r="D242">
            <v>1.3450228</v>
          </cell>
          <cell r="E242">
            <v>1.7043666799999999</v>
          </cell>
          <cell r="F242">
            <v>1.138897E-2</v>
          </cell>
          <cell r="G242">
            <v>-0.46190375</v>
          </cell>
          <cell r="H242">
            <v>-2.13572907</v>
          </cell>
          <cell r="I242">
            <v>0.24794245000000001</v>
          </cell>
          <cell r="J242">
            <v>6.6904519999999995E-2</v>
          </cell>
          <cell r="K242">
            <v>-0.45146805000000001</v>
          </cell>
        </row>
        <row r="243">
          <cell r="A243" t="str">
            <v>ELECTROSTEEL CASTINGS LTD</v>
          </cell>
          <cell r="B243">
            <v>0.39828943999999999</v>
          </cell>
          <cell r="C243">
            <v>0.10292976</v>
          </cell>
          <cell r="D243">
            <v>0.23047152000000001</v>
          </cell>
          <cell r="E243">
            <v>1.055094</v>
          </cell>
          <cell r="F243">
            <v>-0.27017540000000001</v>
          </cell>
          <cell r="G243">
            <v>-0.63643092000000001</v>
          </cell>
          <cell r="H243">
            <v>-1.83774149</v>
          </cell>
          <cell r="I243">
            <v>7.0745569999999994E-2</v>
          </cell>
          <cell r="J243">
            <v>0.99635905000000002</v>
          </cell>
          <cell r="K243">
            <v>-0.1458555</v>
          </cell>
        </row>
        <row r="244">
          <cell r="A244" t="str">
            <v>ELGI EQUIPMENTS LTD</v>
          </cell>
          <cell r="B244">
            <v>-0.38500806999999998</v>
          </cell>
          <cell r="C244">
            <v>0.27889448</v>
          </cell>
          <cell r="D244">
            <v>0.28720059999999997</v>
          </cell>
          <cell r="E244">
            <v>-0.62360941999999997</v>
          </cell>
          <cell r="F244">
            <v>1.78411162</v>
          </cell>
          <cell r="G244">
            <v>-0.18837133</v>
          </cell>
          <cell r="H244">
            <v>-1.7710623700000001</v>
          </cell>
          <cell r="I244">
            <v>-0.10585155</v>
          </cell>
          <cell r="J244">
            <v>-0.54675752</v>
          </cell>
          <cell r="K244">
            <v>1.70501196</v>
          </cell>
        </row>
        <row r="245">
          <cell r="A245" t="str">
            <v>EMAMI LTD</v>
          </cell>
          <cell r="B245">
            <v>0.35720003</v>
          </cell>
          <cell r="C245">
            <v>0.30162767000000001</v>
          </cell>
          <cell r="D245">
            <v>-0.12750599000000001</v>
          </cell>
          <cell r="E245">
            <v>-0.94119132000000005</v>
          </cell>
          <cell r="F245">
            <v>-0.63176863999999999</v>
          </cell>
          <cell r="G245">
            <v>1.70508528</v>
          </cell>
          <cell r="H245">
            <v>-1.66064656</v>
          </cell>
          <cell r="I245">
            <v>-0.28253871000000003</v>
          </cell>
          <cell r="J245">
            <v>-0.14806639999999999</v>
          </cell>
          <cell r="K245">
            <v>0.51795780999999996</v>
          </cell>
        </row>
        <row r="246">
          <cell r="A246" t="str">
            <v>EMUDHRA LTD</v>
          </cell>
          <cell r="B246">
            <v>-0.29818967000000002</v>
          </cell>
          <cell r="C246">
            <v>1.3231709</v>
          </cell>
          <cell r="D246">
            <v>2.36266518</v>
          </cell>
          <cell r="E246">
            <v>-0.87607592000000001</v>
          </cell>
          <cell r="F246">
            <v>-0.32419791999999997</v>
          </cell>
          <cell r="G246">
            <v>0.15608341000000001</v>
          </cell>
          <cell r="H246">
            <v>-3</v>
          </cell>
          <cell r="I246">
            <v>2.721552E-2</v>
          </cell>
          <cell r="J246">
            <v>-0.37513988999999998</v>
          </cell>
          <cell r="K246">
            <v>-0.31065249</v>
          </cell>
        </row>
        <row r="247">
          <cell r="A247" t="str">
            <v>ENDURANCE TECHNOLOGIES LTD</v>
          </cell>
          <cell r="B247">
            <v>-0.28168272999999999</v>
          </cell>
          <cell r="C247">
            <v>-0.21138077999999999</v>
          </cell>
          <cell r="D247">
            <v>-0.40703323000000002</v>
          </cell>
          <cell r="E247">
            <v>-0.70839118999999995</v>
          </cell>
          <cell r="F247">
            <v>0.29734855999999998</v>
          </cell>
          <cell r="G247">
            <v>-0.39892420000000001</v>
          </cell>
          <cell r="H247">
            <v>-1.3107280699999999</v>
          </cell>
          <cell r="I247">
            <v>-0.32189762999999999</v>
          </cell>
          <cell r="J247">
            <v>-0.10753404</v>
          </cell>
          <cell r="K247">
            <v>-0.84455365000000004</v>
          </cell>
        </row>
        <row r="248">
          <cell r="A248" t="str">
            <v>ENGINEERS INDIA LTD</v>
          </cell>
          <cell r="B248">
            <v>0.97497356000000002</v>
          </cell>
          <cell r="C248">
            <v>1.885999E-2</v>
          </cell>
          <cell r="D248">
            <v>-0.78623854999999998</v>
          </cell>
          <cell r="E248">
            <v>-0.92982047999999995</v>
          </cell>
          <cell r="F248">
            <v>0.39325395000000002</v>
          </cell>
          <cell r="G248">
            <v>0.17147589999999999</v>
          </cell>
          <cell r="H248">
            <v>-1.90772915</v>
          </cell>
          <cell r="I248">
            <v>0.43891922</v>
          </cell>
          <cell r="J248">
            <v>0.23521671999999999</v>
          </cell>
          <cell r="K248">
            <v>9.7481960000000006E-2</v>
          </cell>
        </row>
        <row r="249">
          <cell r="A249" t="str">
            <v>EPL LTD</v>
          </cell>
          <cell r="B249">
            <v>0.51884878000000001</v>
          </cell>
          <cell r="C249">
            <v>-0.40675229000000002</v>
          </cell>
          <cell r="D249">
            <v>-0.25371069000000002</v>
          </cell>
          <cell r="E249">
            <v>-0.11048969</v>
          </cell>
          <cell r="F249">
            <v>-0.41723058000000002</v>
          </cell>
          <cell r="G249">
            <v>-0.49463977999999997</v>
          </cell>
          <cell r="H249">
            <v>-1.90497673</v>
          </cell>
          <cell r="I249">
            <v>-0.19120923000000001</v>
          </cell>
          <cell r="J249">
            <v>0.15524708000000001</v>
          </cell>
          <cell r="K249">
            <v>-0.49932610999999999</v>
          </cell>
        </row>
        <row r="250">
          <cell r="A250" t="str">
            <v>EQUITAS SMALL FINANCE BANK L</v>
          </cell>
          <cell r="B250">
            <v>-0.47056088000000001</v>
          </cell>
          <cell r="C250">
            <v>-0.26651164999999999</v>
          </cell>
          <cell r="D250">
            <v>0.27622226</v>
          </cell>
          <cell r="E250">
            <v>0.21496979999999999</v>
          </cell>
          <cell r="F250">
            <v>0.91099750999999995</v>
          </cell>
          <cell r="G250">
            <v>-0.80592984000000001</v>
          </cell>
          <cell r="H250">
            <v>-1.27753735</v>
          </cell>
          <cell r="I250">
            <v>1.442565E-2</v>
          </cell>
          <cell r="J250">
            <v>0.23472212000000001</v>
          </cell>
          <cell r="K250">
            <v>0.81992644000000003</v>
          </cell>
        </row>
        <row r="251">
          <cell r="A251" t="str">
            <v>ERIS LIFESCIENCES LTD</v>
          </cell>
          <cell r="B251">
            <v>-2.411462E-2</v>
          </cell>
          <cell r="C251">
            <v>-0.23130465</v>
          </cell>
          <cell r="D251">
            <v>0.12072179</v>
          </cell>
          <cell r="E251">
            <v>-0.65487689000000004</v>
          </cell>
          <cell r="F251">
            <v>-0.53992289000000004</v>
          </cell>
          <cell r="G251">
            <v>0.93342555000000005</v>
          </cell>
          <cell r="H251">
            <v>-1.9689612400000001</v>
          </cell>
          <cell r="I251">
            <v>-0.35311681</v>
          </cell>
          <cell r="J251">
            <v>-0.12350215</v>
          </cell>
          <cell r="K251">
            <v>-0.63896918000000003</v>
          </cell>
        </row>
        <row r="252">
          <cell r="A252" t="str">
            <v>ESAB INDIA LTD</v>
          </cell>
          <cell r="B252">
            <v>0.49859163000000001</v>
          </cell>
          <cell r="C252">
            <v>0.69449525999999995</v>
          </cell>
          <cell r="D252">
            <v>0.22757701999999999</v>
          </cell>
          <cell r="E252">
            <v>-0.94892609000000006</v>
          </cell>
          <cell r="F252">
            <v>0.38168820999999997</v>
          </cell>
          <cell r="G252">
            <v>1.2219530300000001</v>
          </cell>
          <cell r="H252">
            <v>-2.5830519199999999</v>
          </cell>
          <cell r="I252">
            <v>-0.33296469000000001</v>
          </cell>
          <cell r="J252">
            <v>-0.41132402000000001</v>
          </cell>
          <cell r="K252">
            <v>-0.33665224999999999</v>
          </cell>
        </row>
        <row r="253">
          <cell r="A253" t="str">
            <v>ESCORTS KUBOTA LTD</v>
          </cell>
          <cell r="B253">
            <v>-0.33820667999999998</v>
          </cell>
          <cell r="C253">
            <v>0.36714860999999999</v>
          </cell>
          <cell r="D253">
            <v>0.31498327999999998</v>
          </cell>
          <cell r="E253">
            <v>-0.93749331999999996</v>
          </cell>
          <cell r="F253">
            <v>0.32701977999999998</v>
          </cell>
          <cell r="G253">
            <v>-0.52528333999999999</v>
          </cell>
          <cell r="H253">
            <v>-1.13172495</v>
          </cell>
          <cell r="I253">
            <v>0.70671432999999995</v>
          </cell>
          <cell r="J253">
            <v>-0.28443167000000003</v>
          </cell>
          <cell r="K253">
            <v>-1.0711830899999999</v>
          </cell>
        </row>
        <row r="254">
          <cell r="A254" t="str">
            <v>ETHOS LTD</v>
          </cell>
          <cell r="B254">
            <v>-0.47056088000000001</v>
          </cell>
          <cell r="C254">
            <v>0.97623241000000005</v>
          </cell>
          <cell r="D254">
            <v>1.2808356299999999</v>
          </cell>
          <cell r="E254">
            <v>-0.91287916999999996</v>
          </cell>
          <cell r="F254">
            <v>0.61988980000000005</v>
          </cell>
          <cell r="G254">
            <v>-0.49373597000000002</v>
          </cell>
          <cell r="H254">
            <v>-2.6521167800000001</v>
          </cell>
          <cell r="I254">
            <v>-6.5232500000000004E-3</v>
          </cell>
          <cell r="J254">
            <v>-0.34656647000000002</v>
          </cell>
          <cell r="K254">
            <v>-1.0625520900000001</v>
          </cell>
        </row>
        <row r="255">
          <cell r="A255" t="str">
            <v>EUREKA FORBES LTD</v>
          </cell>
          <cell r="B255">
            <v>-0.47056088000000001</v>
          </cell>
          <cell r="C255">
            <v>0.28048511999999998</v>
          </cell>
          <cell r="D255">
            <v>0.65891664999999999</v>
          </cell>
          <cell r="E255">
            <v>-0.78419452999999995</v>
          </cell>
          <cell r="F255">
            <v>0.34170507999999999</v>
          </cell>
          <cell r="G255">
            <v>-0.15366326</v>
          </cell>
          <cell r="H255">
            <v>-1.9186850799999999</v>
          </cell>
          <cell r="I255">
            <v>-0.42780265000000001</v>
          </cell>
          <cell r="J255">
            <v>-0.1003627</v>
          </cell>
          <cell r="K255">
            <v>0.36237517000000002</v>
          </cell>
        </row>
        <row r="256">
          <cell r="A256" t="str">
            <v>EVEREADY INDUSTRIES INDIA</v>
          </cell>
          <cell r="B256">
            <v>-0.47056088000000001</v>
          </cell>
          <cell r="C256">
            <v>1.3722568799999999</v>
          </cell>
          <cell r="D256">
            <v>-2.6231989900000001</v>
          </cell>
          <cell r="E256">
            <v>0.77319216999999996</v>
          </cell>
          <cell r="F256">
            <v>-0.49897286000000002</v>
          </cell>
          <cell r="G256">
            <v>-1.0782593499999999</v>
          </cell>
          <cell r="H256">
            <v>-2.5690906</v>
          </cell>
          <cell r="I256">
            <v>0.41195902000000001</v>
          </cell>
          <cell r="J256">
            <v>-0.28818947</v>
          </cell>
          <cell r="K256">
            <v>-0.87751703999999997</v>
          </cell>
        </row>
        <row r="257">
          <cell r="A257" t="str">
            <v>EVEREST INDUSTRIES LTD</v>
          </cell>
          <cell r="B257">
            <v>-0.17698074999999999</v>
          </cell>
          <cell r="C257">
            <v>0.51272987999999997</v>
          </cell>
          <cell r="D257">
            <v>-0.96950548999999997</v>
          </cell>
          <cell r="E257">
            <v>-0.95499277000000005</v>
          </cell>
          <cell r="F257">
            <v>0.23893671999999999</v>
          </cell>
          <cell r="G257">
            <v>-0.79563801999999995</v>
          </cell>
          <cell r="H257">
            <v>-2.6670086400000002</v>
          </cell>
          <cell r="I257">
            <v>0.63780272000000005</v>
          </cell>
          <cell r="J257">
            <v>0.10104229000000001</v>
          </cell>
          <cell r="K257">
            <v>0.42979329999999999</v>
          </cell>
        </row>
        <row r="258">
          <cell r="A258" t="str">
            <v>EVEREST KANTO CYLINDER LTD</v>
          </cell>
          <cell r="B258">
            <v>-0.21505694</v>
          </cell>
          <cell r="C258">
            <v>0.85544693000000005</v>
          </cell>
          <cell r="D258">
            <v>0.59505302000000004</v>
          </cell>
          <cell r="E258">
            <v>-0.58440654999999997</v>
          </cell>
          <cell r="F258">
            <v>-2.1103482200000001</v>
          </cell>
          <cell r="G258">
            <v>-0.39516899</v>
          </cell>
          <cell r="H258">
            <v>-2.6331033700000002</v>
          </cell>
          <cell r="I258">
            <v>0.74596739000000001</v>
          </cell>
          <cell r="J258">
            <v>0.95475578000000005</v>
          </cell>
          <cell r="K258">
            <v>2.3863592100000002</v>
          </cell>
        </row>
        <row r="259">
          <cell r="A259" t="str">
            <v>EXCEL INDUSTRIES LTD</v>
          </cell>
          <cell r="B259">
            <v>0.50876111000000002</v>
          </cell>
          <cell r="C259">
            <v>-8.8648740000000004E-2</v>
          </cell>
          <cell r="D259">
            <v>0.31910345000000001</v>
          </cell>
          <cell r="E259">
            <v>-0.94804436000000003</v>
          </cell>
          <cell r="F259">
            <v>-1.1815142599999999</v>
          </cell>
          <cell r="G259">
            <v>-0.32018879</v>
          </cell>
          <cell r="H259">
            <v>-2.6474533099999999</v>
          </cell>
          <cell r="I259">
            <v>-1.436959E-2</v>
          </cell>
          <cell r="J259">
            <v>1.0683495999999999</v>
          </cell>
          <cell r="K259">
            <v>1.4007686399999999</v>
          </cell>
        </row>
        <row r="260">
          <cell r="A260" t="str">
            <v>EXIDE INDUSTRIES LTD</v>
          </cell>
          <cell r="B260">
            <v>-4.1338409999999999E-2</v>
          </cell>
          <cell r="C260">
            <v>0.15879081</v>
          </cell>
          <cell r="D260">
            <v>-0.61582214000000002</v>
          </cell>
          <cell r="E260">
            <v>-0.80792885999999997</v>
          </cell>
          <cell r="F260">
            <v>0.37600340999999998</v>
          </cell>
          <cell r="G260">
            <v>-0.57021772999999998</v>
          </cell>
          <cell r="H260">
            <v>-1.0489026299999999</v>
          </cell>
          <cell r="I260">
            <v>0.25472381999999999</v>
          </cell>
          <cell r="J260">
            <v>0.26983663000000002</v>
          </cell>
          <cell r="K260">
            <v>-0.89496856999999996</v>
          </cell>
        </row>
        <row r="261">
          <cell r="A261" t="str">
            <v>EXPLEO SOLUTIONS LTD</v>
          </cell>
          <cell r="B261">
            <v>-0.47056088000000001</v>
          </cell>
          <cell r="C261">
            <v>1.1748938600000001</v>
          </cell>
          <cell r="D261">
            <v>1.10993743</v>
          </cell>
          <cell r="E261">
            <v>-0.84424520000000003</v>
          </cell>
          <cell r="F261">
            <v>-0.84643513000000004</v>
          </cell>
          <cell r="G261">
            <v>0.73849487000000003</v>
          </cell>
          <cell r="H261">
            <v>-3</v>
          </cell>
          <cell r="I261">
            <v>6.4663739999999997E-2</v>
          </cell>
          <cell r="J261">
            <v>9.8243259999999999E-2</v>
          </cell>
          <cell r="K261">
            <v>-0.82750701999999998</v>
          </cell>
        </row>
        <row r="262">
          <cell r="A262" t="str">
            <v>FAIRCHEM ORGANICS LTD</v>
          </cell>
          <cell r="B262">
            <v>-4.3166459999999997E-2</v>
          </cell>
          <cell r="C262">
            <v>0.18487158000000001</v>
          </cell>
          <cell r="D262">
            <v>-2.4577012100000002</v>
          </cell>
          <cell r="E262">
            <v>-0.18391605999999999</v>
          </cell>
          <cell r="F262">
            <v>-0.92014401999999995</v>
          </cell>
          <cell r="G262">
            <v>0.61719751</v>
          </cell>
          <cell r="H262">
            <v>-3</v>
          </cell>
          <cell r="I262">
            <v>9.3953519999999999E-2</v>
          </cell>
          <cell r="J262">
            <v>-4.4191960000000002E-2</v>
          </cell>
          <cell r="K262">
            <v>2.1392199999999999</v>
          </cell>
        </row>
        <row r="263">
          <cell r="A263" t="str">
            <v>FDC LTD</v>
          </cell>
          <cell r="B263">
            <v>-0.47056088000000001</v>
          </cell>
          <cell r="C263">
            <v>-0.21982703000000001</v>
          </cell>
          <cell r="D263">
            <v>-3.9560999999999999E-2</v>
          </cell>
          <cell r="E263">
            <v>-0.90402448000000002</v>
          </cell>
          <cell r="F263">
            <v>-2.4676699999999999E-3</v>
          </cell>
          <cell r="G263">
            <v>-0.44643152000000003</v>
          </cell>
          <cell r="H263">
            <v>-2.1642596699999999</v>
          </cell>
          <cell r="I263">
            <v>-0.25065649000000001</v>
          </cell>
          <cell r="J263">
            <v>5.013476E-2</v>
          </cell>
          <cell r="K263">
            <v>-0.91708641999999996</v>
          </cell>
        </row>
        <row r="264">
          <cell r="A264" t="str">
            <v>FEDERAL BANK LTD</v>
          </cell>
          <cell r="B264">
            <v>4.3772789999999999E-2</v>
          </cell>
          <cell r="C264">
            <v>-0.91434616000000002</v>
          </cell>
          <cell r="D264">
            <v>-0.49599251</v>
          </cell>
          <cell r="E264">
            <v>0.80820143</v>
          </cell>
          <cell r="F264">
            <v>0.75906443999999995</v>
          </cell>
          <cell r="G264">
            <v>-0.6376617</v>
          </cell>
          <cell r="H264">
            <v>-0.21902843999999999</v>
          </cell>
          <cell r="I264">
            <v>1.1453191</v>
          </cell>
          <cell r="J264">
            <v>0.41198298</v>
          </cell>
          <cell r="K264">
            <v>-0.49422133000000001</v>
          </cell>
        </row>
        <row r="265">
          <cell r="A265" t="str">
            <v>FEDERAL-MOGUL GOETZE INDIA</v>
          </cell>
          <cell r="B265">
            <v>-0.47056088000000001</v>
          </cell>
          <cell r="C265">
            <v>-0.22530527</v>
          </cell>
          <cell r="D265">
            <v>-1.21565211</v>
          </cell>
          <cell r="E265">
            <v>-0.95499277000000005</v>
          </cell>
          <cell r="F265">
            <v>0.27144083000000002</v>
          </cell>
          <cell r="G265">
            <v>-0.68201714999999996</v>
          </cell>
          <cell r="H265">
            <v>-2.5368614200000001</v>
          </cell>
          <cell r="I265">
            <v>-0.13632311</v>
          </cell>
          <cell r="J265">
            <v>0.32793745000000002</v>
          </cell>
          <cell r="K265">
            <v>-1.68078518</v>
          </cell>
        </row>
        <row r="266">
          <cell r="A266" t="str">
            <v>FERTILISERS &amp; CHEM TRAVANCR</v>
          </cell>
          <cell r="B266">
            <v>-0.47056088000000001</v>
          </cell>
          <cell r="C266">
            <v>2.9551918499999998</v>
          </cell>
          <cell r="D266">
            <v>0.75122177999999995</v>
          </cell>
          <cell r="E266">
            <v>-0.67419529</v>
          </cell>
          <cell r="F266">
            <v>2.0209052600000001</v>
          </cell>
          <cell r="G266">
            <v>1.8574177000000001</v>
          </cell>
          <cell r="H266">
            <v>-1.45019352</v>
          </cell>
          <cell r="I266">
            <v>-0.12561654999999999</v>
          </cell>
          <cell r="J266">
            <v>-0.44059505999999998</v>
          </cell>
          <cell r="K266">
            <v>2.99999547</v>
          </cell>
        </row>
        <row r="267">
          <cell r="A267" t="str">
            <v>FIEM INDUSTRIES LTD</v>
          </cell>
          <cell r="B267">
            <v>5.0255999999999999E-4</v>
          </cell>
          <cell r="C267">
            <v>0.36039251</v>
          </cell>
          <cell r="D267">
            <v>-0.13772387999999999</v>
          </cell>
          <cell r="E267">
            <v>-0.93824613000000001</v>
          </cell>
          <cell r="F267">
            <v>1.77863371</v>
          </cell>
          <cell r="G267">
            <v>3.060504E-2</v>
          </cell>
          <cell r="H267">
            <v>-2.5071322899999999</v>
          </cell>
          <cell r="I267">
            <v>0.67299461000000005</v>
          </cell>
          <cell r="J267">
            <v>0.38935112999999999</v>
          </cell>
          <cell r="K267">
            <v>0.88837016000000002</v>
          </cell>
        </row>
        <row r="268">
          <cell r="A268" t="str">
            <v>FILATEX INDIA LTD</v>
          </cell>
          <cell r="B268">
            <v>-0.36674824</v>
          </cell>
          <cell r="C268">
            <v>1.1110341500000001</v>
          </cell>
          <cell r="D268">
            <v>1.2974295600000001</v>
          </cell>
          <cell r="E268">
            <v>-0.11424705</v>
          </cell>
          <cell r="F268">
            <v>-1.62975395</v>
          </cell>
          <cell r="G268">
            <v>-0.45332515000000001</v>
          </cell>
          <cell r="H268">
            <v>-2.2546849299999998</v>
          </cell>
          <cell r="I268">
            <v>0.16072475999999999</v>
          </cell>
          <cell r="J268">
            <v>1.0880386799999999</v>
          </cell>
          <cell r="K268">
            <v>-0.89065689000000003</v>
          </cell>
        </row>
        <row r="269">
          <cell r="A269" t="str">
            <v>FINE ORGANIC INDUSTRIES LTD</v>
          </cell>
          <cell r="B269">
            <v>-0.3945612</v>
          </cell>
          <cell r="C269">
            <v>2.7999627600000001</v>
          </cell>
          <cell r="D269">
            <v>2.0714104199999999</v>
          </cell>
          <cell r="E269">
            <v>-0.93231624000000002</v>
          </cell>
          <cell r="F269">
            <v>0.23106971000000001</v>
          </cell>
          <cell r="G269">
            <v>1.8585443500000001</v>
          </cell>
          <cell r="H269">
            <v>-1.8713662600000001</v>
          </cell>
          <cell r="I269">
            <v>-3.3185119999999999E-2</v>
          </cell>
          <cell r="J269">
            <v>-0.27287555000000002</v>
          </cell>
          <cell r="K269">
            <v>-0.23009355000000001</v>
          </cell>
        </row>
        <row r="270">
          <cell r="A270" t="str">
            <v>FINEOTEX CHEMICAL LTD</v>
          </cell>
          <cell r="B270">
            <v>-0.4092209</v>
          </cell>
          <cell r="C270">
            <v>1.80370736</v>
          </cell>
          <cell r="D270">
            <v>2.5166962100000001</v>
          </cell>
          <cell r="E270">
            <v>-0.95499277000000005</v>
          </cell>
          <cell r="F270">
            <v>1.2045736300000001</v>
          </cell>
          <cell r="G270">
            <v>0.79660481000000005</v>
          </cell>
          <cell r="H270">
            <v>-2.9269485500000001</v>
          </cell>
          <cell r="I270">
            <v>1.2211151099999999</v>
          </cell>
          <cell r="J270">
            <v>-0.37809252999999998</v>
          </cell>
          <cell r="K270">
            <v>0.97506583000000002</v>
          </cell>
        </row>
        <row r="271">
          <cell r="A271" t="str">
            <v>FINO PAYMENTS BANK LTD</v>
          </cell>
          <cell r="B271">
            <v>-0.47056088000000001</v>
          </cell>
          <cell r="C271">
            <v>1.3165682599999999</v>
          </cell>
          <cell r="D271">
            <v>1.3049495200000001</v>
          </cell>
          <cell r="E271">
            <v>-0.51483822000000001</v>
          </cell>
          <cell r="F271">
            <v>-0.59018320000000002</v>
          </cell>
          <cell r="G271">
            <v>-0.64591997999999995</v>
          </cell>
          <cell r="H271">
            <v>-3</v>
          </cell>
          <cell r="I271">
            <v>0.19183286999999999</v>
          </cell>
          <cell r="J271">
            <v>-0.10950688</v>
          </cell>
          <cell r="K271">
            <v>-0.95774013000000002</v>
          </cell>
        </row>
        <row r="272">
          <cell r="A272" t="str">
            <v>FINOLEX CABLES LTD</v>
          </cell>
          <cell r="B272">
            <v>-0.20989073999999999</v>
          </cell>
          <cell r="C272">
            <v>9.7797780000000001E-2</v>
          </cell>
          <cell r="D272">
            <v>5.1309199999999998E-3</v>
          </cell>
          <cell r="E272">
            <v>-0.95473330999999995</v>
          </cell>
          <cell r="F272">
            <v>2.3544909999999999</v>
          </cell>
          <cell r="G272">
            <v>-0.1330152</v>
          </cell>
          <cell r="H272">
            <v>-1.56865418</v>
          </cell>
          <cell r="I272">
            <v>7.6424859999999997E-2</v>
          </cell>
          <cell r="J272">
            <v>-0.14156926</v>
          </cell>
          <cell r="K272">
            <v>0.81160699999999997</v>
          </cell>
        </row>
        <row r="273">
          <cell r="A273" t="str">
            <v>FINOLEX INDUSTRIES LTD</v>
          </cell>
          <cell r="B273">
            <v>-1.798025E-2</v>
          </cell>
          <cell r="C273">
            <v>0.66914213</v>
          </cell>
          <cell r="D273">
            <v>0.12915112000000001</v>
          </cell>
          <cell r="E273">
            <v>-0.95499277000000005</v>
          </cell>
          <cell r="F273">
            <v>0.34868201999999998</v>
          </cell>
          <cell r="G273">
            <v>-2.750818E-2</v>
          </cell>
          <cell r="H273">
            <v>-1.6072192199999999</v>
          </cell>
          <cell r="I273">
            <v>-0.19179761000000001</v>
          </cell>
          <cell r="J273">
            <v>-2.5165000000000002E-4</v>
          </cell>
          <cell r="K273">
            <v>-5.1885639999999997E-2</v>
          </cell>
        </row>
        <row r="274">
          <cell r="A274" t="str">
            <v>FIRSTSOURCE SOLUTIONS LTD</v>
          </cell>
          <cell r="B274">
            <v>0.68836808000000005</v>
          </cell>
          <cell r="C274">
            <v>6.7860309999999993E-2</v>
          </cell>
          <cell r="D274">
            <v>4.5426040000000001E-2</v>
          </cell>
          <cell r="E274">
            <v>-0.39653929999999998</v>
          </cell>
          <cell r="F274">
            <v>-0.44663712</v>
          </cell>
          <cell r="G274">
            <v>0.58463997000000001</v>
          </cell>
          <cell r="H274">
            <v>-1.59765172</v>
          </cell>
          <cell r="I274">
            <v>0.70710801999999995</v>
          </cell>
          <cell r="J274">
            <v>0.32888352999999998</v>
          </cell>
          <cell r="K274">
            <v>-0.13588998999999999</v>
          </cell>
        </row>
        <row r="275">
          <cell r="A275" t="str">
            <v>FIVE-STAR BUSINESS FINANCE L</v>
          </cell>
          <cell r="B275">
            <v>-0.47056088000000001</v>
          </cell>
          <cell r="C275">
            <v>-0.59937507000000001</v>
          </cell>
          <cell r="D275">
            <v>0.26503422999999998</v>
          </cell>
          <cell r="E275">
            <v>0.30339443999999999</v>
          </cell>
          <cell r="F275">
            <v>-0.16156731999999999</v>
          </cell>
          <cell r="G275">
            <v>0.36415109000000001</v>
          </cell>
          <cell r="H275">
            <v>-1.64625037</v>
          </cell>
          <cell r="I275">
            <v>-0.36738071</v>
          </cell>
          <cell r="J275">
            <v>-0.34110209000000002</v>
          </cell>
          <cell r="K275">
            <v>0.24345175999999999</v>
          </cell>
        </row>
        <row r="276">
          <cell r="A276" t="str">
            <v>FORCE MOTORS LTD</v>
          </cell>
          <cell r="B276">
            <v>-0.17373109</v>
          </cell>
          <cell r="C276">
            <v>0.67610382999999996</v>
          </cell>
          <cell r="D276">
            <v>-1.1026884299999999</v>
          </cell>
          <cell r="E276">
            <v>0.48980575999999998</v>
          </cell>
          <cell r="F276">
            <v>0.63811563999999998</v>
          </cell>
          <cell r="G276">
            <v>-1.27608359</v>
          </cell>
          <cell r="H276">
            <v>-2.1126666099999998</v>
          </cell>
          <cell r="I276">
            <v>0.58041078000000002</v>
          </cell>
          <cell r="J276">
            <v>0.17410676</v>
          </cell>
          <cell r="K276">
            <v>-0.28102549999999998</v>
          </cell>
        </row>
        <row r="277">
          <cell r="A277" t="str">
            <v>FORTIS HEALTHCARE LTD</v>
          </cell>
          <cell r="B277">
            <v>-0.47056088000000001</v>
          </cell>
          <cell r="C277">
            <v>0.37655540999999998</v>
          </cell>
          <cell r="D277">
            <v>-0.26637741999999998</v>
          </cell>
          <cell r="E277">
            <v>-0.42652655</v>
          </cell>
          <cell r="F277">
            <v>-0.32499832000000001</v>
          </cell>
          <cell r="G277">
            <v>-0.46454218000000003</v>
          </cell>
          <cell r="H277">
            <v>-1.26289213</v>
          </cell>
          <cell r="I277">
            <v>-1.424313E-2</v>
          </cell>
          <cell r="J277">
            <v>-0.18386506999999999</v>
          </cell>
          <cell r="K277">
            <v>-0.56628877</v>
          </cell>
        </row>
        <row r="278">
          <cell r="A278" t="str">
            <v>FOSECO INDIA LTD</v>
          </cell>
          <cell r="B278">
            <v>-4.2748590000000003E-2</v>
          </cell>
          <cell r="C278">
            <v>0.37001236999999998</v>
          </cell>
          <cell r="D278">
            <v>-0.73727739000000003</v>
          </cell>
          <cell r="E278">
            <v>-0.95499277000000005</v>
          </cell>
          <cell r="F278">
            <v>1.4410980900000001</v>
          </cell>
          <cell r="G278">
            <v>5.6018390000000001E-2</v>
          </cell>
          <cell r="H278">
            <v>-3</v>
          </cell>
          <cell r="I278">
            <v>-0.30735675000000001</v>
          </cell>
          <cell r="J278">
            <v>-0.29514715000000002</v>
          </cell>
          <cell r="K278">
            <v>0.46413091000000001</v>
          </cell>
        </row>
        <row r="279">
          <cell r="A279" t="str">
            <v>FSN E-COMMERCE VENTURES LTD</v>
          </cell>
          <cell r="B279">
            <v>-0.47056088000000001</v>
          </cell>
          <cell r="C279">
            <v>2.5472907999999999</v>
          </cell>
          <cell r="D279">
            <v>0.68960118000000004</v>
          </cell>
          <cell r="E279">
            <v>-0.95489137999999996</v>
          </cell>
          <cell r="F279">
            <v>-1.92587698</v>
          </cell>
          <cell r="G279">
            <v>0.77746254000000004</v>
          </cell>
          <cell r="H279">
            <v>-1.84911644</v>
          </cell>
          <cell r="I279">
            <v>0.31921038000000002</v>
          </cell>
          <cell r="J279">
            <v>-0.71482073999999995</v>
          </cell>
          <cell r="K279">
            <v>0.55215435999999996</v>
          </cell>
        </row>
        <row r="280">
          <cell r="A280" t="str">
            <v>FUSION MICRO FINANCE LTD</v>
          </cell>
          <cell r="B280">
            <v>-0.47056088000000001</v>
          </cell>
          <cell r="C280">
            <v>-7.7833900000000003E-3</v>
          </cell>
          <cell r="D280">
            <v>0.58371203999999999</v>
          </cell>
          <cell r="E280">
            <v>2.4431605300000001</v>
          </cell>
          <cell r="F280">
            <v>-0.30101012999999999</v>
          </cell>
          <cell r="G280">
            <v>-0.58675491999999996</v>
          </cell>
          <cell r="H280">
            <v>-1.92631423</v>
          </cell>
          <cell r="I280">
            <v>0.10057942</v>
          </cell>
          <cell r="J280">
            <v>-0.56369024999999995</v>
          </cell>
          <cell r="K280">
            <v>-0.11777433</v>
          </cell>
        </row>
        <row r="281">
          <cell r="A281" t="str">
            <v>G R INFRAPROJECTS LTD</v>
          </cell>
          <cell r="B281">
            <v>-0.47056088000000001</v>
          </cell>
          <cell r="C281">
            <v>0.3619521</v>
          </cell>
          <cell r="D281">
            <v>0.97744816999999995</v>
          </cell>
          <cell r="E281">
            <v>1.0274384000000001</v>
          </cell>
          <cell r="F281">
            <v>-1.19825363</v>
          </cell>
          <cell r="G281">
            <v>0.26011735000000002</v>
          </cell>
          <cell r="H281">
            <v>-1.29425371</v>
          </cell>
          <cell r="I281">
            <v>-0.28427975999999999</v>
          </cell>
          <cell r="J281">
            <v>0.69141262999999997</v>
          </cell>
          <cell r="K281">
            <v>0.10553353</v>
          </cell>
        </row>
        <row r="282">
          <cell r="A282" t="str">
            <v>GABRIEL INDIA LTD</v>
          </cell>
          <cell r="B282">
            <v>1.484953E-2</v>
          </cell>
          <cell r="C282">
            <v>0.61173016000000002</v>
          </cell>
          <cell r="D282">
            <v>0.13058516000000001</v>
          </cell>
          <cell r="E282">
            <v>-0.91532594</v>
          </cell>
          <cell r="F282">
            <v>0.66371340000000001</v>
          </cell>
          <cell r="G282">
            <v>-0.29774856999999999</v>
          </cell>
          <cell r="H282">
            <v>-2.3523509499999999</v>
          </cell>
          <cell r="I282">
            <v>0.41363093000000001</v>
          </cell>
          <cell r="J282">
            <v>0.33976787000000003</v>
          </cell>
          <cell r="K282">
            <v>-0.41251472</v>
          </cell>
        </row>
        <row r="283">
          <cell r="A283" t="str">
            <v>GAIL INDIA LTD</v>
          </cell>
          <cell r="B283">
            <v>0.92000097000000003</v>
          </cell>
          <cell r="C283">
            <v>0.32931542000000003</v>
          </cell>
          <cell r="D283">
            <v>-2.3797479999999999E-2</v>
          </cell>
          <cell r="E283">
            <v>-0.23735587</v>
          </cell>
          <cell r="F283">
            <v>0.11961022</v>
          </cell>
          <cell r="G283">
            <v>-0.36600443999999999</v>
          </cell>
          <cell r="H283">
            <v>0.15231417</v>
          </cell>
          <cell r="I283">
            <v>0.12144157</v>
          </cell>
          <cell r="J283">
            <v>1.08434081</v>
          </cell>
          <cell r="K283">
            <v>-0.35520225999999999</v>
          </cell>
        </row>
        <row r="284">
          <cell r="A284" t="str">
            <v>GALAXY SURFACTANTS LTD</v>
          </cell>
          <cell r="B284">
            <v>-0.19564003999999999</v>
          </cell>
          <cell r="C284">
            <v>0.97049326000000002</v>
          </cell>
          <cell r="D284">
            <v>0.39568525999999998</v>
          </cell>
          <cell r="E284">
            <v>-0.40241083999999999</v>
          </cell>
          <cell r="F284">
            <v>-0.62883239999999996</v>
          </cell>
          <cell r="G284">
            <v>0.14286746</v>
          </cell>
          <cell r="H284">
            <v>-1.78424311</v>
          </cell>
          <cell r="I284">
            <v>-0.31248930000000003</v>
          </cell>
          <cell r="J284">
            <v>-0.12449179</v>
          </cell>
          <cell r="K284">
            <v>-1.10114384</v>
          </cell>
        </row>
        <row r="285">
          <cell r="A285" t="str">
            <v>GALLANTT ISPAT LTD</v>
          </cell>
          <cell r="B285">
            <v>-0.47056088000000001</v>
          </cell>
          <cell r="C285">
            <v>1.7383678</v>
          </cell>
          <cell r="D285">
            <v>2.9619703300000002</v>
          </cell>
          <cell r="E285">
            <v>-4.9363829999999997E-2</v>
          </cell>
          <cell r="F285">
            <v>-8.2834939999999996E-2</v>
          </cell>
          <cell r="G285">
            <v>-0.61244887000000003</v>
          </cell>
          <cell r="H285">
            <v>-2.2416493900000001</v>
          </cell>
          <cell r="I285">
            <v>-0.33777547000000002</v>
          </cell>
          <cell r="J285">
            <v>1.35026526</v>
          </cell>
          <cell r="K285">
            <v>-1.2283266799999999</v>
          </cell>
        </row>
        <row r="286">
          <cell r="A286" t="str">
            <v>GANESH BENZOPLAST LTD</v>
          </cell>
          <cell r="B286">
            <v>-0.47056088000000001</v>
          </cell>
          <cell r="C286">
            <v>1.3968870600000001</v>
          </cell>
          <cell r="D286">
            <v>-9.2464489999999996E-2</v>
          </cell>
          <cell r="E286">
            <v>-0.49566692000000001</v>
          </cell>
          <cell r="F286">
            <v>1.3488470299999999</v>
          </cell>
          <cell r="G286">
            <v>-0.11168955</v>
          </cell>
          <cell r="H286">
            <v>-3</v>
          </cell>
          <cell r="I286">
            <v>0.32240412000000002</v>
          </cell>
          <cell r="J286">
            <v>4.175885E-2</v>
          </cell>
          <cell r="K286">
            <v>-0.75773144000000003</v>
          </cell>
        </row>
        <row r="287">
          <cell r="A287" t="str">
            <v>GANESH HOUSING CORP LTD</v>
          </cell>
          <cell r="B287">
            <v>-0.47056088000000001</v>
          </cell>
          <cell r="C287">
            <v>0.26790383000000001</v>
          </cell>
          <cell r="D287">
            <v>-1.3089628200000001</v>
          </cell>
          <cell r="E287">
            <v>-0.71450674999999997</v>
          </cell>
          <cell r="F287">
            <v>0.30540508</v>
          </cell>
          <cell r="G287">
            <v>-0.36000135999999999</v>
          </cell>
          <cell r="H287">
            <v>-2.5582814200000001</v>
          </cell>
          <cell r="I287">
            <v>-0.24405067</v>
          </cell>
          <cell r="J287">
            <v>-0.14035900000000001</v>
          </cell>
          <cell r="K287">
            <v>0.61033565000000001</v>
          </cell>
        </row>
        <row r="288">
          <cell r="A288" t="str">
            <v>GANESHA ECOSPHERE LTD</v>
          </cell>
          <cell r="B288">
            <v>-0.38908851</v>
          </cell>
          <cell r="C288">
            <v>0.25856707000000001</v>
          </cell>
          <cell r="D288">
            <v>-0.13219230000000001</v>
          </cell>
          <cell r="E288">
            <v>0.50593668000000003</v>
          </cell>
          <cell r="F288">
            <v>0.63114243999999997</v>
          </cell>
          <cell r="G288">
            <v>-0.31768489</v>
          </cell>
          <cell r="H288">
            <v>-2.56455374</v>
          </cell>
          <cell r="I288">
            <v>6.9544040000000001E-2</v>
          </cell>
          <cell r="J288">
            <v>-3.5890579999999998E-2</v>
          </cell>
          <cell r="K288">
            <v>-0.61847746000000003</v>
          </cell>
        </row>
        <row r="289">
          <cell r="A289" t="str">
            <v>GARDEN REACH SHIPBUILDERS &amp;</v>
          </cell>
          <cell r="B289">
            <v>5.0681810000000001E-2</v>
          </cell>
          <cell r="C289">
            <v>-0.25127297999999998</v>
          </cell>
          <cell r="D289">
            <v>-0.57128221000000001</v>
          </cell>
          <cell r="E289">
            <v>-0.95499277000000005</v>
          </cell>
          <cell r="F289">
            <v>2.2566056300000001</v>
          </cell>
          <cell r="G289">
            <v>-0.48506801999999999</v>
          </cell>
          <cell r="H289">
            <v>-1.7969976700000001</v>
          </cell>
          <cell r="I289">
            <v>1.0597511500000001</v>
          </cell>
          <cell r="J289">
            <v>5.247508E-2</v>
          </cell>
          <cell r="K289">
            <v>1.2873175100000001</v>
          </cell>
        </row>
        <row r="290">
          <cell r="A290" t="str">
            <v>GARWARE HI-TECH FILMS LTD</v>
          </cell>
          <cell r="B290">
            <v>0.17382407</v>
          </cell>
          <cell r="C290">
            <v>-0.33122715000000003</v>
          </cell>
          <cell r="D290">
            <v>-0.18423587</v>
          </cell>
          <cell r="E290">
            <v>-0.67050821000000005</v>
          </cell>
          <cell r="F290">
            <v>-0.71853429000000002</v>
          </cell>
          <cell r="G290">
            <v>-0.57225090000000001</v>
          </cell>
          <cell r="H290">
            <v>-2.48622561</v>
          </cell>
          <cell r="I290">
            <v>-0.14989575999999999</v>
          </cell>
          <cell r="J290">
            <v>0.98450863</v>
          </cell>
          <cell r="K290">
            <v>0.42464258999999999</v>
          </cell>
        </row>
        <row r="291">
          <cell r="A291" t="str">
            <v>GARWARE TECHNICAL FIBRES LTD</v>
          </cell>
          <cell r="B291">
            <v>-0.37782860000000001</v>
          </cell>
          <cell r="C291">
            <v>-0.10334686</v>
          </cell>
          <cell r="D291">
            <v>-0.63144392000000005</v>
          </cell>
          <cell r="E291">
            <v>-0.95499277000000005</v>
          </cell>
          <cell r="F291">
            <v>-3.46225E-3</v>
          </cell>
          <cell r="G291">
            <v>3.1163469999999999E-2</v>
          </cell>
          <cell r="H291">
            <v>-2.2466504600000001</v>
          </cell>
          <cell r="I291">
            <v>-0.31458762000000001</v>
          </cell>
          <cell r="J291">
            <v>-0.36146092000000002</v>
          </cell>
          <cell r="K291">
            <v>-0.43196529</v>
          </cell>
        </row>
        <row r="292">
          <cell r="A292" t="str">
            <v>GATEWAY DISTRIPARKS LTD</v>
          </cell>
          <cell r="B292">
            <v>-1.825222E-2</v>
          </cell>
          <cell r="C292">
            <v>-0.22240296000000001</v>
          </cell>
          <cell r="D292">
            <v>0.38432433999999999</v>
          </cell>
          <cell r="E292">
            <v>-0.36965764000000001</v>
          </cell>
          <cell r="F292">
            <v>-0.13090040999999999</v>
          </cell>
          <cell r="G292">
            <v>2.279465E-2</v>
          </cell>
          <cell r="H292">
            <v>-2.2700698400000001</v>
          </cell>
          <cell r="I292">
            <v>-0.27078428999999998</v>
          </cell>
          <cell r="J292">
            <v>0.45637317999999999</v>
          </cell>
          <cell r="K292">
            <v>-0.84010255</v>
          </cell>
        </row>
        <row r="293">
          <cell r="A293" t="str">
            <v>GATI LTD</v>
          </cell>
          <cell r="B293">
            <v>-0.47056088000000001</v>
          </cell>
          <cell r="C293">
            <v>0.29186517000000001</v>
          </cell>
          <cell r="D293">
            <v>-0.99039191000000004</v>
          </cell>
          <cell r="E293">
            <v>0.23454095</v>
          </cell>
          <cell r="F293">
            <v>-0.87349284000000005</v>
          </cell>
          <cell r="G293">
            <v>-1.3559706199999999</v>
          </cell>
          <cell r="H293">
            <v>-2.5602669699999998</v>
          </cell>
          <cell r="I293">
            <v>1.05510533</v>
          </cell>
          <cell r="J293">
            <v>-0.28418167999999999</v>
          </cell>
          <cell r="K293">
            <v>0.17796256999999999</v>
          </cell>
        </row>
        <row r="294">
          <cell r="A294" t="str">
            <v>GE T&amp;D INDIA LTD</v>
          </cell>
          <cell r="B294">
            <v>-0.47056088000000001</v>
          </cell>
          <cell r="C294">
            <v>0.97010660000000004</v>
          </cell>
          <cell r="D294">
            <v>-1.90966821</v>
          </cell>
          <cell r="E294">
            <v>-0.15914769000000001</v>
          </cell>
          <cell r="F294">
            <v>1.01268589</v>
          </cell>
          <cell r="G294">
            <v>-1.2230624000000001</v>
          </cell>
          <cell r="H294">
            <v>-2.0071597099999998</v>
          </cell>
          <cell r="I294">
            <v>-0.37861481000000002</v>
          </cell>
          <cell r="J294">
            <v>-0.46968760999999998</v>
          </cell>
          <cell r="K294">
            <v>5.510669E-2</v>
          </cell>
        </row>
        <row r="295">
          <cell r="A295" t="str">
            <v>GENERAL INS CORP OF INDIA</v>
          </cell>
          <cell r="B295">
            <v>0.10039112</v>
          </cell>
          <cell r="C295">
            <v>-0.65268033999999997</v>
          </cell>
          <cell r="D295">
            <v>-0.68836450999999999</v>
          </cell>
          <cell r="E295">
            <v>-0.95499277000000005</v>
          </cell>
          <cell r="F295">
            <v>0.60885942000000004</v>
          </cell>
          <cell r="G295">
            <v>-0.26791745</v>
          </cell>
          <cell r="H295">
            <v>-0.17975809000000001</v>
          </cell>
          <cell r="I295">
            <v>-0.32857183000000001</v>
          </cell>
          <cell r="J295">
            <v>2.19579697</v>
          </cell>
          <cell r="K295">
            <v>1.656407</v>
          </cell>
        </row>
        <row r="296">
          <cell r="A296" t="str">
            <v>GENESYS INTL CORP LTD</v>
          </cell>
          <cell r="B296">
            <v>-0.47056088000000001</v>
          </cell>
          <cell r="C296">
            <v>0.29500001999999997</v>
          </cell>
          <cell r="D296">
            <v>-1.08269894</v>
          </cell>
          <cell r="E296">
            <v>-0.85389113000000005</v>
          </cell>
          <cell r="F296">
            <v>-1.38276792</v>
          </cell>
          <cell r="G296">
            <v>-1.44907403</v>
          </cell>
          <cell r="H296">
            <v>-3</v>
          </cell>
          <cell r="I296">
            <v>-0.19760364</v>
          </cell>
          <cell r="J296">
            <v>-0.43724826</v>
          </cell>
          <cell r="K296">
            <v>1.07019591</v>
          </cell>
        </row>
        <row r="297">
          <cell r="A297" t="str">
            <v>GENSOL ENGINEERING LTD</v>
          </cell>
          <cell r="B297">
            <v>-0.47056088000000001</v>
          </cell>
          <cell r="C297">
            <v>2.5834229</v>
          </cell>
          <cell r="D297">
            <v>1.7554621699999999</v>
          </cell>
          <cell r="E297">
            <v>0.73200518000000003</v>
          </cell>
          <cell r="F297">
            <v>3.0000844</v>
          </cell>
          <cell r="G297">
            <v>-0.32635566999999999</v>
          </cell>
          <cell r="H297">
            <v>-3</v>
          </cell>
          <cell r="I297">
            <v>1.7848880000000001E-2</v>
          </cell>
          <cell r="J297">
            <v>-0.64289737000000002</v>
          </cell>
          <cell r="K297">
            <v>1.9535856199999999</v>
          </cell>
        </row>
        <row r="298">
          <cell r="A298" t="str">
            <v>GENUS POWER INFRASTRUCTURES</v>
          </cell>
          <cell r="B298">
            <v>-0.36186047999999998</v>
          </cell>
          <cell r="C298">
            <v>-0.16984036999999999</v>
          </cell>
          <cell r="D298">
            <v>-0.20819481000000001</v>
          </cell>
          <cell r="E298">
            <v>-0.95097887999999997</v>
          </cell>
          <cell r="F298">
            <v>0.61365515000000004</v>
          </cell>
          <cell r="G298">
            <v>-0.70887703000000002</v>
          </cell>
          <cell r="H298">
            <v>-2.5573678000000002</v>
          </cell>
          <cell r="I298">
            <v>0.19926350000000001</v>
          </cell>
          <cell r="J298">
            <v>-0.13578541999999999</v>
          </cell>
          <cell r="K298">
            <v>-0.26392170999999998</v>
          </cell>
        </row>
        <row r="299">
          <cell r="A299" t="str">
            <v>GHCL LTD</v>
          </cell>
          <cell r="B299">
            <v>0.32119340000000002</v>
          </cell>
          <cell r="C299">
            <v>0.34206157999999998</v>
          </cell>
          <cell r="D299">
            <v>-0.48556483</v>
          </cell>
          <cell r="E299">
            <v>-0.54184783000000003</v>
          </cell>
          <cell r="F299">
            <v>7.2172680000000003E-2</v>
          </cell>
          <cell r="G299">
            <v>0.96769959000000005</v>
          </cell>
          <cell r="H299">
            <v>-1.7920740799999999</v>
          </cell>
          <cell r="I299">
            <v>0.49248785</v>
          </cell>
          <cell r="J299">
            <v>2.17431164</v>
          </cell>
          <cell r="K299">
            <v>0.45191059</v>
          </cell>
        </row>
        <row r="300">
          <cell r="A300" t="str">
            <v>GILLETTE INDIA LTD</v>
          </cell>
          <cell r="B300">
            <v>0.14666487</v>
          </cell>
          <cell r="C300">
            <v>0.20365129000000001</v>
          </cell>
          <cell r="D300">
            <v>-0.42037922</v>
          </cell>
          <cell r="E300">
            <v>-0.95484590999999996</v>
          </cell>
          <cell r="F300">
            <v>-0.48403554999999998</v>
          </cell>
          <cell r="G300">
            <v>0.80762988000000002</v>
          </cell>
          <cell r="H300">
            <v>-1.8961956499999999</v>
          </cell>
          <cell r="I300">
            <v>-0.43586206</v>
          </cell>
          <cell r="J300">
            <v>-0.38711922999999998</v>
          </cell>
          <cell r="K300">
            <v>-0.69276375000000001</v>
          </cell>
        </row>
        <row r="301">
          <cell r="A301" t="str">
            <v>GLAND PHARMA LTD</v>
          </cell>
          <cell r="B301">
            <v>-0.47056088000000001</v>
          </cell>
          <cell r="C301">
            <v>1.1353635799999999</v>
          </cell>
          <cell r="D301">
            <v>1.05453157</v>
          </cell>
          <cell r="E301">
            <v>-0.95308137000000004</v>
          </cell>
          <cell r="F301">
            <v>-2.6304664600000001</v>
          </cell>
          <cell r="G301">
            <v>1.170876E-2</v>
          </cell>
          <cell r="H301">
            <v>-1.2982235</v>
          </cell>
          <cell r="I301">
            <v>0.10060408</v>
          </cell>
          <cell r="J301">
            <v>-0.13491981</v>
          </cell>
          <cell r="K301">
            <v>1.1042905999999999</v>
          </cell>
        </row>
        <row r="302">
          <cell r="A302" t="str">
            <v>GLAXOSMITHKLINE PHARMACEUTIC</v>
          </cell>
          <cell r="B302">
            <v>0.43576305999999998</v>
          </cell>
          <cell r="C302">
            <v>0.97570866000000001</v>
          </cell>
          <cell r="D302">
            <v>-0.27819656999999998</v>
          </cell>
          <cell r="E302">
            <v>-0.93930119000000001</v>
          </cell>
          <cell r="F302">
            <v>-0.63779675999999996</v>
          </cell>
          <cell r="G302">
            <v>0.50622814999999999</v>
          </cell>
          <cell r="H302">
            <v>-1.60922432</v>
          </cell>
          <cell r="I302">
            <v>-0.39658058000000002</v>
          </cell>
          <cell r="J302">
            <v>-0.39173648</v>
          </cell>
          <cell r="K302">
            <v>-1.3648917700000001</v>
          </cell>
        </row>
        <row r="303">
          <cell r="A303" t="str">
            <v>GLENMARK LIFE SCIENCES LTD</v>
          </cell>
          <cell r="B303">
            <v>1.3581414199999999</v>
          </cell>
          <cell r="C303">
            <v>1.4316694700000001</v>
          </cell>
          <cell r="D303">
            <v>1.4890906800000001</v>
          </cell>
          <cell r="E303">
            <v>-0.95274722999999994</v>
          </cell>
          <cell r="F303">
            <v>-0.31057188000000002</v>
          </cell>
          <cell r="G303">
            <v>0.34600102999999999</v>
          </cell>
          <cell r="H303">
            <v>-2.0444061800000002</v>
          </cell>
          <cell r="I303">
            <v>-0.21027339</v>
          </cell>
          <cell r="J303">
            <v>0.46331391</v>
          </cell>
          <cell r="K303">
            <v>-0.67271530999999996</v>
          </cell>
        </row>
        <row r="304">
          <cell r="A304" t="str">
            <v>GLENMARK PHARMACEUTICALS LTD</v>
          </cell>
          <cell r="B304">
            <v>-0.28681048999999997</v>
          </cell>
          <cell r="C304">
            <v>-0.61516470000000001</v>
          </cell>
          <cell r="D304">
            <v>-0.44561656999999999</v>
          </cell>
          <cell r="E304">
            <v>0.19409351</v>
          </cell>
          <cell r="F304">
            <v>0.10934539</v>
          </cell>
          <cell r="G304">
            <v>-0.50289660999999997</v>
          </cell>
          <cell r="H304">
            <v>-1.0587256</v>
          </cell>
          <cell r="I304">
            <v>0.47960185999999999</v>
          </cell>
          <cell r="J304">
            <v>0.45971151999999998</v>
          </cell>
          <cell r="K304">
            <v>-0.77954727000000001</v>
          </cell>
        </row>
        <row r="305">
          <cell r="A305" t="str">
            <v>GLOBAL HEALTH LTD/INDIA</v>
          </cell>
          <cell r="B305">
            <v>-0.47056088000000001</v>
          </cell>
          <cell r="C305">
            <v>-0.29053341999999999</v>
          </cell>
          <cell r="D305">
            <v>5.1996279999999999E-2</v>
          </cell>
          <cell r="E305">
            <v>0.11481102999999999</v>
          </cell>
          <cell r="F305">
            <v>-3.069173E-2</v>
          </cell>
          <cell r="G305">
            <v>-0.43469997999999999</v>
          </cell>
          <cell r="H305">
            <v>-1.75692344</v>
          </cell>
          <cell r="I305">
            <v>-0.22102393000000001</v>
          </cell>
          <cell r="J305">
            <v>-0.43795905000000002</v>
          </cell>
          <cell r="K305">
            <v>0.41203547000000001</v>
          </cell>
        </row>
        <row r="306">
          <cell r="A306" t="str">
            <v>GLOBE INTERNATIONAL CARRIERS</v>
          </cell>
          <cell r="B306">
            <v>-0.47056088000000001</v>
          </cell>
          <cell r="C306">
            <v>0.18675460999999999</v>
          </cell>
          <cell r="D306">
            <v>-0.46399254000000001</v>
          </cell>
          <cell r="E306">
            <v>0.25728199000000002</v>
          </cell>
          <cell r="F306">
            <v>3.0000844</v>
          </cell>
          <cell r="G306">
            <v>-0.79747701000000004</v>
          </cell>
          <cell r="H306">
            <v>-3</v>
          </cell>
          <cell r="I306">
            <v>-0.45671098999999998</v>
          </cell>
          <cell r="J306">
            <v>-0.73509424999999995</v>
          </cell>
          <cell r="K306">
            <v>2.3569166699999999</v>
          </cell>
        </row>
        <row r="307">
          <cell r="A307" t="str">
            <v>GLOBUS SPIRITS LTD</v>
          </cell>
          <cell r="B307">
            <v>-0.34025589000000001</v>
          </cell>
          <cell r="C307">
            <v>1.0135105799999999</v>
          </cell>
          <cell r="D307">
            <v>1.0785655999999999</v>
          </cell>
          <cell r="E307">
            <v>-0.14759551000000001</v>
          </cell>
          <cell r="F307">
            <v>-1.6872738599999999</v>
          </cell>
          <cell r="G307">
            <v>-0.15263008</v>
          </cell>
          <cell r="H307">
            <v>-2.2622211000000001</v>
          </cell>
          <cell r="I307">
            <v>0.78972936000000005</v>
          </cell>
          <cell r="J307">
            <v>0.91284144</v>
          </cell>
          <cell r="K307">
            <v>0.47032436999999999</v>
          </cell>
        </row>
        <row r="308">
          <cell r="A308" t="str">
            <v>GMM PFAUDLER LTD</v>
          </cell>
          <cell r="B308">
            <v>-0.44580781000000003</v>
          </cell>
          <cell r="C308">
            <v>2.2141029799999998</v>
          </cell>
          <cell r="D308">
            <v>2.3264517800000002</v>
          </cell>
          <cell r="E308">
            <v>0.45739791000000002</v>
          </cell>
          <cell r="F308">
            <v>2.0635100000000002E-3</v>
          </cell>
          <cell r="G308">
            <v>-6.1659310000000002E-2</v>
          </cell>
          <cell r="H308">
            <v>-1.9056297499999999</v>
          </cell>
          <cell r="I308">
            <v>0.25655194999999997</v>
          </cell>
          <cell r="J308">
            <v>-0.20060327999999999</v>
          </cell>
          <cell r="K308">
            <v>-1.17984796</v>
          </cell>
        </row>
        <row r="309">
          <cell r="A309" t="str">
            <v>GMR AIRPORTS INFRASTRUCTURE</v>
          </cell>
          <cell r="B309">
            <v>-0.47056088000000001</v>
          </cell>
          <cell r="C309">
            <v>-0.34198835</v>
          </cell>
          <cell r="D309">
            <v>-0.96048891999999997</v>
          </cell>
          <cell r="E309">
            <v>2.7043323500000001</v>
          </cell>
          <cell r="F309">
            <v>0.44199358999999999</v>
          </cell>
          <cell r="G309">
            <v>-0.78295599999999999</v>
          </cell>
          <cell r="H309">
            <v>-0.84547030999999995</v>
          </cell>
          <cell r="I309">
            <v>6.6205079999999999E-2</v>
          </cell>
          <cell r="J309">
            <v>-0.73341703000000003</v>
          </cell>
          <cell r="K309">
            <v>-0.30131474000000003</v>
          </cell>
        </row>
        <row r="310">
          <cell r="A310" t="str">
            <v>GNA AXLES LTD</v>
          </cell>
          <cell r="B310">
            <v>-0.23747273999999999</v>
          </cell>
          <cell r="C310">
            <v>0.40662658000000002</v>
          </cell>
          <cell r="D310">
            <v>0.34388539000000001</v>
          </cell>
          <cell r="E310">
            <v>-0.27606276000000002</v>
          </cell>
          <cell r="F310">
            <v>1.3316052</v>
          </cell>
          <cell r="G310">
            <v>-0.14378318000000001</v>
          </cell>
          <cell r="H310">
            <v>-2.5643382099999998</v>
          </cell>
          <cell r="I310">
            <v>0.62946230000000003</v>
          </cell>
          <cell r="J310">
            <v>0.34455183</v>
          </cell>
          <cell r="K310">
            <v>-0.24087089</v>
          </cell>
        </row>
        <row r="311">
          <cell r="A311" t="str">
            <v>GO FASHION INDIA LTD</v>
          </cell>
          <cell r="B311">
            <v>-0.47056088000000001</v>
          </cell>
          <cell r="C311">
            <v>1.05495155</v>
          </cell>
          <cell r="D311">
            <v>1.2045285699999999</v>
          </cell>
          <cell r="E311">
            <v>-0.95499277000000005</v>
          </cell>
          <cell r="F311">
            <v>-7.0061960000000006E-2</v>
          </cell>
          <cell r="G311">
            <v>-7.8129379999999998E-2</v>
          </cell>
          <cell r="H311">
            <v>-2.5124890799999999</v>
          </cell>
          <cell r="I311">
            <v>3.0064150000000001E-2</v>
          </cell>
          <cell r="J311">
            <v>-0.51756250999999998</v>
          </cell>
          <cell r="K311">
            <v>-0.70710468000000004</v>
          </cell>
        </row>
        <row r="312">
          <cell r="A312" t="str">
            <v>GOCL CORP LTD</v>
          </cell>
          <cell r="B312">
            <v>-0.12350819</v>
          </cell>
          <cell r="C312">
            <v>-0.26091905999999998</v>
          </cell>
          <cell r="D312">
            <v>0.22022283000000001</v>
          </cell>
          <cell r="E312">
            <v>1.65155768</v>
          </cell>
          <cell r="F312">
            <v>0.39146742000000001</v>
          </cell>
          <cell r="G312">
            <v>8.3596E-3</v>
          </cell>
          <cell r="H312">
            <v>-2.4410610199999998</v>
          </cell>
          <cell r="I312">
            <v>-0.26863601999999998</v>
          </cell>
          <cell r="J312">
            <v>0.23532169</v>
          </cell>
          <cell r="K312">
            <v>0.80449075000000003</v>
          </cell>
        </row>
        <row r="313">
          <cell r="A313" t="str">
            <v>GODAWARI POWER AND ISPAT LTD</v>
          </cell>
          <cell r="B313">
            <v>0.38391402000000002</v>
          </cell>
          <cell r="C313">
            <v>2.1085064400000002</v>
          </cell>
          <cell r="D313">
            <v>1.3312839299999999</v>
          </cell>
          <cell r="E313">
            <v>-0.94449704999999995</v>
          </cell>
          <cell r="F313">
            <v>0.12386895000000001</v>
          </cell>
          <cell r="G313">
            <v>0.70547718000000004</v>
          </cell>
          <cell r="H313">
            <v>-1.7327204899999999</v>
          </cell>
          <cell r="I313">
            <v>0.30470654000000003</v>
          </cell>
          <cell r="J313">
            <v>1.6761102699999999</v>
          </cell>
          <cell r="K313">
            <v>-5.9880799999999998E-3</v>
          </cell>
        </row>
        <row r="314">
          <cell r="A314" t="str">
            <v>GODFREY PHILLIPS INDIA LTD</v>
          </cell>
          <cell r="B314">
            <v>0.14664757</v>
          </cell>
          <cell r="C314">
            <v>3.2540560000000003E-2</v>
          </cell>
          <cell r="D314">
            <v>0.34103125000000001</v>
          </cell>
          <cell r="E314">
            <v>-0.95371264</v>
          </cell>
          <cell r="F314">
            <v>1.6623764000000001</v>
          </cell>
          <cell r="G314">
            <v>0.55272167999999999</v>
          </cell>
          <cell r="H314">
            <v>-1.6949602399999999</v>
          </cell>
          <cell r="I314">
            <v>-4.5863889999999997E-2</v>
          </cell>
          <cell r="J314">
            <v>0.21116227000000001</v>
          </cell>
          <cell r="K314">
            <v>1.0366983400000001</v>
          </cell>
        </row>
        <row r="315">
          <cell r="A315" t="str">
            <v>GODREJ AGROVET LTD</v>
          </cell>
          <cell r="B315">
            <v>0.35204556999999997</v>
          </cell>
          <cell r="C315">
            <v>0.11501648</v>
          </cell>
          <cell r="D315">
            <v>0.12912187</v>
          </cell>
          <cell r="E315">
            <v>0.41668546000000001</v>
          </cell>
          <cell r="F315">
            <v>-0.19155166000000001</v>
          </cell>
          <cell r="G315">
            <v>-0.22459966000000001</v>
          </cell>
          <cell r="H315">
            <v>-1.52150702</v>
          </cell>
          <cell r="I315">
            <v>-0.30557712999999997</v>
          </cell>
          <cell r="J315">
            <v>2.0703700000000002E-3</v>
          </cell>
          <cell r="K315">
            <v>-0.70372688999999999</v>
          </cell>
        </row>
        <row r="316">
          <cell r="A316" t="str">
            <v>GODREJ CONSUMER PRODUCTS LTD</v>
          </cell>
          <cell r="B316">
            <v>-0.47056088000000001</v>
          </cell>
          <cell r="C316">
            <v>-0.51595247</v>
          </cell>
          <cell r="D316">
            <v>-0.63232803000000004</v>
          </cell>
          <cell r="E316">
            <v>-0.84716212999999996</v>
          </cell>
          <cell r="F316">
            <v>0.71412885000000004</v>
          </cell>
          <cell r="G316">
            <v>0.19641562000000001</v>
          </cell>
          <cell r="H316">
            <v>-0.60369998000000002</v>
          </cell>
          <cell r="I316">
            <v>-0.19037667999999999</v>
          </cell>
          <cell r="J316">
            <v>-0.51073301000000004</v>
          </cell>
          <cell r="K316">
            <v>-8.4001900000000004E-2</v>
          </cell>
        </row>
        <row r="317">
          <cell r="A317" t="str">
            <v>GODREJ INDUSTRIES LTD</v>
          </cell>
          <cell r="B317">
            <v>-0.47056088000000001</v>
          </cell>
          <cell r="C317">
            <v>-9.5286190000000007E-2</v>
          </cell>
          <cell r="D317">
            <v>-6.6623799999999999E-3</v>
          </cell>
          <cell r="E317">
            <v>1.2126966699999999</v>
          </cell>
          <cell r="F317">
            <v>-0.33954089999999998</v>
          </cell>
          <cell r="G317">
            <v>-0.38182085999999998</v>
          </cell>
          <cell r="H317">
            <v>-0.83743279999999998</v>
          </cell>
          <cell r="I317">
            <v>-0.33361086000000001</v>
          </cell>
          <cell r="J317">
            <v>-0.12864155999999999</v>
          </cell>
          <cell r="K317">
            <v>-3.9212780000000003E-2</v>
          </cell>
        </row>
        <row r="318">
          <cell r="A318" t="str">
            <v>GODREJ PROPERTIES LTD</v>
          </cell>
          <cell r="B318">
            <v>-0.47056088000000001</v>
          </cell>
          <cell r="C318">
            <v>-0.14204141000000001</v>
          </cell>
          <cell r="D318">
            <v>0.69046414</v>
          </cell>
          <cell r="E318">
            <v>-0.34507464999999998</v>
          </cell>
          <cell r="F318">
            <v>-1.2987617300000001</v>
          </cell>
          <cell r="G318">
            <v>-0.81828380000000001</v>
          </cell>
          <cell r="H318">
            <v>-1.1091428999999999</v>
          </cell>
          <cell r="I318">
            <v>0.17258715999999999</v>
          </cell>
          <cell r="J318">
            <v>-0.66961627999999995</v>
          </cell>
          <cell r="K318">
            <v>-1.4684890000000001E-2</v>
          </cell>
        </row>
        <row r="319">
          <cell r="A319" t="str">
            <v>GOKALDAS EXPORTS LTD</v>
          </cell>
          <cell r="B319">
            <v>-0.47056088000000001</v>
          </cell>
          <cell r="C319">
            <v>1.49029875</v>
          </cell>
          <cell r="D319">
            <v>1.4209448099999999</v>
          </cell>
          <cell r="E319">
            <v>-0.54156225999999996</v>
          </cell>
          <cell r="F319">
            <v>-0.18197282000000001</v>
          </cell>
          <cell r="G319">
            <v>0.27249941</v>
          </cell>
          <cell r="H319">
            <v>-2.4239644999999999</v>
          </cell>
          <cell r="I319">
            <v>1.25377023</v>
          </cell>
          <cell r="J319">
            <v>0.41607922000000003</v>
          </cell>
          <cell r="K319">
            <v>-0.66516936000000004</v>
          </cell>
        </row>
        <row r="320">
          <cell r="A320" t="str">
            <v>GOKUL AGRO RESOURCES LTD</v>
          </cell>
          <cell r="B320">
            <v>-0.47056088000000001</v>
          </cell>
          <cell r="C320">
            <v>1.3935031899999999</v>
          </cell>
          <cell r="D320">
            <v>1.8666107700000001</v>
          </cell>
          <cell r="E320">
            <v>-0.15690531999999999</v>
          </cell>
          <cell r="F320">
            <v>1.58377433</v>
          </cell>
          <cell r="G320">
            <v>8.5684000000000003E-3</v>
          </cell>
          <cell r="H320">
            <v>-2.11872792</v>
          </cell>
          <cell r="I320">
            <v>-5.6885070000000003E-2</v>
          </cell>
          <cell r="J320">
            <v>0.78310131999999999</v>
          </cell>
          <cell r="K320">
            <v>1.2773030999999999</v>
          </cell>
        </row>
        <row r="321">
          <cell r="A321" t="str">
            <v>GOLDIAM INTERNATIONAL LTD</v>
          </cell>
          <cell r="B321">
            <v>0.23512543999999999</v>
          </cell>
          <cell r="C321">
            <v>0.69939625000000005</v>
          </cell>
          <cell r="D321">
            <v>0.60977638000000001</v>
          </cell>
          <cell r="E321">
            <v>-0.95499277000000005</v>
          </cell>
          <cell r="F321">
            <v>-0.45383644000000001</v>
          </cell>
          <cell r="G321">
            <v>1.6016499999999999E-2</v>
          </cell>
          <cell r="H321">
            <v>-2.8898763700000001</v>
          </cell>
          <cell r="I321">
            <v>0.25459424000000003</v>
          </cell>
          <cell r="J321">
            <v>0.15895767999999999</v>
          </cell>
          <cell r="K321">
            <v>-0.11828735</v>
          </cell>
        </row>
        <row r="322">
          <cell r="A322" t="str">
            <v>GOODLUCK INDIA LTD</v>
          </cell>
          <cell r="B322">
            <v>-0.29917487999999998</v>
          </cell>
          <cell r="C322">
            <v>0.75758546999999998</v>
          </cell>
          <cell r="D322">
            <v>1.23476791</v>
          </cell>
          <cell r="E322">
            <v>1.06039298</v>
          </cell>
          <cell r="F322">
            <v>1.4379127</v>
          </cell>
          <cell r="G322">
            <v>-0.39885077000000002</v>
          </cell>
          <cell r="H322">
            <v>-2.5124864599999999</v>
          </cell>
          <cell r="I322">
            <v>0.94972140000000005</v>
          </cell>
          <cell r="J322">
            <v>0.43880707000000002</v>
          </cell>
          <cell r="K322">
            <v>0.34314471000000002</v>
          </cell>
        </row>
        <row r="323">
          <cell r="A323" t="str">
            <v>GOODYEAR INDIA LTD</v>
          </cell>
          <cell r="B323">
            <v>0.22817338000000001</v>
          </cell>
          <cell r="C323">
            <v>0.61351120000000003</v>
          </cell>
          <cell r="D323">
            <v>-0.12962831999999999</v>
          </cell>
          <cell r="E323">
            <v>-0.92180580000000001</v>
          </cell>
          <cell r="F323">
            <v>0.68266106000000004</v>
          </cell>
          <cell r="G323">
            <v>-0.18154319999999999</v>
          </cell>
          <cell r="H323">
            <v>-2.34701943</v>
          </cell>
          <cell r="I323">
            <v>-0.21208572000000001</v>
          </cell>
          <cell r="J323">
            <v>0.12720329999999999</v>
          </cell>
          <cell r="K323">
            <v>-1.14996564</v>
          </cell>
        </row>
        <row r="324">
          <cell r="A324" t="str">
            <v>GRANULES INDIA LTD</v>
          </cell>
          <cell r="B324">
            <v>-0.37773382999999999</v>
          </cell>
          <cell r="C324">
            <v>0.34129459000000001</v>
          </cell>
          <cell r="D324">
            <v>0.38106835</v>
          </cell>
          <cell r="E324">
            <v>-0.38888982</v>
          </cell>
          <cell r="F324">
            <v>-0.11908406000000001</v>
          </cell>
          <cell r="G324">
            <v>3.2603500000000001E-2</v>
          </cell>
          <cell r="H324">
            <v>-1.7061896299999999</v>
          </cell>
          <cell r="I324">
            <v>0.95012878999999995</v>
          </cell>
          <cell r="J324">
            <v>0.33971161</v>
          </cell>
          <cell r="K324">
            <v>-0.37169486000000002</v>
          </cell>
        </row>
        <row r="325">
          <cell r="A325" t="str">
            <v>GRAPHITE INDIA LTD</v>
          </cell>
          <cell r="B325">
            <v>0.85731774999999999</v>
          </cell>
          <cell r="C325">
            <v>1.7673755900000001</v>
          </cell>
          <cell r="D325">
            <v>-0.97411913000000006</v>
          </cell>
          <cell r="E325">
            <v>-0.95051174999999999</v>
          </cell>
          <cell r="F325">
            <v>-1.7329763199999999</v>
          </cell>
          <cell r="G325">
            <v>-0.73585438999999997</v>
          </cell>
          <cell r="H325">
            <v>-1.75572515</v>
          </cell>
          <cell r="I325">
            <v>0.44988221</v>
          </cell>
          <cell r="J325">
            <v>0.19006687</v>
          </cell>
          <cell r="K325">
            <v>-0.14108570000000001</v>
          </cell>
        </row>
        <row r="326">
          <cell r="A326" t="str">
            <v>GRASIM INDUSTRIES LTD</v>
          </cell>
          <cell r="B326">
            <v>-0.35922995000000002</v>
          </cell>
          <cell r="C326">
            <v>-0.44515844999999998</v>
          </cell>
          <cell r="D326">
            <v>-0.35948311999999999</v>
          </cell>
          <cell r="E326">
            <v>0.85605162000000001</v>
          </cell>
          <cell r="F326">
            <v>-0.10277409</v>
          </cell>
          <cell r="G326">
            <v>-0.38229623000000001</v>
          </cell>
          <cell r="H326">
            <v>0.47424107999999998</v>
          </cell>
          <cell r="I326">
            <v>-0.17119140999999999</v>
          </cell>
          <cell r="J326">
            <v>0.54801643</v>
          </cell>
          <cell r="K326">
            <v>-0.26508901000000001</v>
          </cell>
        </row>
        <row r="327">
          <cell r="A327" t="str">
            <v>GRAUER &amp; WEIL (INDIA) LTD</v>
          </cell>
          <cell r="B327">
            <v>-0.25795027999999998</v>
          </cell>
          <cell r="C327">
            <v>0.12111738</v>
          </cell>
          <cell r="D327">
            <v>0.45284988999999998</v>
          </cell>
          <cell r="E327">
            <v>-0.93577451</v>
          </cell>
          <cell r="F327">
            <v>1.6811355400000001</v>
          </cell>
          <cell r="G327">
            <v>-4.9598000000000003E-3</v>
          </cell>
          <cell r="H327">
            <v>-2.6268682499999998</v>
          </cell>
          <cell r="I327">
            <v>9.2370670000000002E-2</v>
          </cell>
          <cell r="J327">
            <v>-6.4522560000000007E-2</v>
          </cell>
          <cell r="K327">
            <v>1.1386997700000001</v>
          </cell>
        </row>
        <row r="328">
          <cell r="A328" t="str">
            <v>GRAVITA INDIA LTD</v>
          </cell>
          <cell r="B328">
            <v>-0.22363121999999999</v>
          </cell>
          <cell r="C328">
            <v>2.0702962899999999</v>
          </cell>
          <cell r="D328">
            <v>2.19008636</v>
          </cell>
          <cell r="E328">
            <v>0.29152334000000002</v>
          </cell>
          <cell r="F328">
            <v>1.29298651</v>
          </cell>
          <cell r="G328">
            <v>0.74070846999999995</v>
          </cell>
          <cell r="H328">
            <v>-2.3402626500000001</v>
          </cell>
          <cell r="I328">
            <v>0.85046272999999994</v>
          </cell>
          <cell r="J328">
            <v>1.071852E-2</v>
          </cell>
          <cell r="K328">
            <v>-0.38508313999999999</v>
          </cell>
        </row>
        <row r="329">
          <cell r="A329" t="str">
            <v>GREAT EASTERN SHIPPING CO</v>
          </cell>
          <cell r="B329">
            <v>-4.8058219999999999E-2</v>
          </cell>
          <cell r="C329">
            <v>-0.15697800000000001</v>
          </cell>
          <cell r="D329">
            <v>-0.84074736000000005</v>
          </cell>
          <cell r="E329">
            <v>0.40754785999999998</v>
          </cell>
          <cell r="F329">
            <v>1.88903975</v>
          </cell>
          <cell r="G329">
            <v>0.37060973000000003</v>
          </cell>
          <cell r="H329">
            <v>-1.36122096</v>
          </cell>
          <cell r="I329">
            <v>0.16760501</v>
          </cell>
          <cell r="J329">
            <v>1.40577233</v>
          </cell>
          <cell r="K329">
            <v>1.17107713</v>
          </cell>
        </row>
        <row r="330">
          <cell r="A330" t="str">
            <v>GREAVES COTTON LTD</v>
          </cell>
          <cell r="B330">
            <v>-0.41503586999999997</v>
          </cell>
          <cell r="C330">
            <v>1.2003493300000001</v>
          </cell>
          <cell r="D330">
            <v>-0.64130657999999996</v>
          </cell>
          <cell r="E330">
            <v>-0.80944073000000005</v>
          </cell>
          <cell r="F330">
            <v>-0.95061439000000003</v>
          </cell>
          <cell r="G330">
            <v>-0.89960450000000003</v>
          </cell>
          <cell r="H330">
            <v>-2.1442711399999999</v>
          </cell>
          <cell r="I330">
            <v>1.3559734800000001</v>
          </cell>
          <cell r="J330">
            <v>-0.13566644</v>
          </cell>
          <cell r="K330">
            <v>-0.88973986999999999</v>
          </cell>
        </row>
        <row r="331">
          <cell r="A331" t="str">
            <v>GREENLAM INDUSTRIES LTD</v>
          </cell>
          <cell r="B331">
            <v>-0.32396617999999999</v>
          </cell>
          <cell r="C331">
            <v>0.32563543</v>
          </cell>
          <cell r="D331">
            <v>0.65970724999999997</v>
          </cell>
          <cell r="E331">
            <v>-0.49539021</v>
          </cell>
          <cell r="F331">
            <v>-0.57707947000000004</v>
          </cell>
          <cell r="G331">
            <v>-0.45370799000000001</v>
          </cell>
          <cell r="H331">
            <v>-2.24805856</v>
          </cell>
          <cell r="I331">
            <v>-0.39556435000000001</v>
          </cell>
          <cell r="J331">
            <v>-0.18635631</v>
          </cell>
          <cell r="K331">
            <v>-0.48033061999999999</v>
          </cell>
        </row>
        <row r="332">
          <cell r="A332" t="str">
            <v>GREENPANEL INDUSTRIES LTD</v>
          </cell>
          <cell r="B332">
            <v>-0.28992688999999999</v>
          </cell>
          <cell r="C332">
            <v>1.62003601</v>
          </cell>
          <cell r="D332">
            <v>1.0375310200000001</v>
          </cell>
          <cell r="E332">
            <v>-0.56740146999999996</v>
          </cell>
          <cell r="F332">
            <v>-1.99429488</v>
          </cell>
          <cell r="G332">
            <v>0.40869003999999998</v>
          </cell>
          <cell r="H332">
            <v>-2.2690899400000002</v>
          </cell>
          <cell r="I332">
            <v>0.17724218999999999</v>
          </cell>
          <cell r="J332">
            <v>0.36731255000000002</v>
          </cell>
          <cell r="K332">
            <v>0.84833305999999997</v>
          </cell>
        </row>
        <row r="333">
          <cell r="A333" t="str">
            <v>GREENPLY INDUSTRIES LTD</v>
          </cell>
          <cell r="B333">
            <v>-0.34079506999999998</v>
          </cell>
          <cell r="C333">
            <v>0.73736935999999997</v>
          </cell>
          <cell r="D333">
            <v>-0.43843725</v>
          </cell>
          <cell r="E333">
            <v>0.78885620999999995</v>
          </cell>
          <cell r="F333">
            <v>-1.0683945399999999</v>
          </cell>
          <cell r="G333">
            <v>-0.28735629000000001</v>
          </cell>
          <cell r="H333">
            <v>-2.47928953</v>
          </cell>
          <cell r="I333">
            <v>7.0630399999999996E-2</v>
          </cell>
          <cell r="J333">
            <v>0.16485119000000001</v>
          </cell>
          <cell r="K333">
            <v>-0.63708317000000003</v>
          </cell>
        </row>
        <row r="334">
          <cell r="A334" t="str">
            <v>GRINDWELL NORTON LTD</v>
          </cell>
          <cell r="B334">
            <v>-0.22833975000000001</v>
          </cell>
          <cell r="C334">
            <v>0.51312542000000005</v>
          </cell>
          <cell r="D334">
            <v>0.33124849000000001</v>
          </cell>
          <cell r="E334">
            <v>-0.92042941</v>
          </cell>
          <cell r="F334">
            <v>-1.6842180000000002E-2</v>
          </cell>
          <cell r="G334">
            <v>0.36286490999999998</v>
          </cell>
          <cell r="H334">
            <v>-1.7337088599999999</v>
          </cell>
          <cell r="I334">
            <v>-0.30017272</v>
          </cell>
          <cell r="J334">
            <v>-0.54413502999999996</v>
          </cell>
          <cell r="K334">
            <v>1.557451E-2</v>
          </cell>
        </row>
        <row r="335">
          <cell r="A335" t="str">
            <v>GRM OVERSEAS LTD</v>
          </cell>
          <cell r="B335">
            <v>-0.42710580999999997</v>
          </cell>
          <cell r="C335">
            <v>2.6011858000000001</v>
          </cell>
          <cell r="D335">
            <v>1.1552764200000001</v>
          </cell>
          <cell r="E335">
            <v>0.93396847999999999</v>
          </cell>
          <cell r="F335">
            <v>-2.8149087399999999</v>
          </cell>
          <cell r="G335">
            <v>0.22302907999999999</v>
          </cell>
          <cell r="H335">
            <v>-2.8886275299999999</v>
          </cell>
          <cell r="I335">
            <v>-0.17180802000000001</v>
          </cell>
          <cell r="J335">
            <v>-0.13225915999999999</v>
          </cell>
          <cell r="K335">
            <v>2.9357643100000002</v>
          </cell>
        </row>
        <row r="336">
          <cell r="A336" t="str">
            <v>GTPL HATHWAY LTD</v>
          </cell>
          <cell r="B336">
            <v>0.97891742000000004</v>
          </cell>
          <cell r="C336">
            <v>0.27913286999999998</v>
          </cell>
          <cell r="D336">
            <v>8.3092269999999996E-2</v>
          </cell>
          <cell r="E336">
            <v>-0.83968496000000004</v>
          </cell>
          <cell r="F336">
            <v>-1.4435758599999999</v>
          </cell>
          <cell r="G336">
            <v>-8.3324259999999997E-2</v>
          </cell>
          <cell r="H336">
            <v>-2.3874640500000002</v>
          </cell>
          <cell r="I336">
            <v>-0.25009289000000001</v>
          </cell>
          <cell r="J336">
            <v>2.3627555400000002</v>
          </cell>
          <cell r="K336">
            <v>0.48087945999999998</v>
          </cell>
        </row>
        <row r="337">
          <cell r="A337" t="str">
            <v>GUFIC BIOSCIENCES LTD</v>
          </cell>
          <cell r="B337">
            <v>-0.45194957000000002</v>
          </cell>
          <cell r="C337">
            <v>2.2175631500000001</v>
          </cell>
          <cell r="D337">
            <v>2.0216016799999998</v>
          </cell>
          <cell r="E337">
            <v>1.978974E-2</v>
          </cell>
          <cell r="F337">
            <v>-0.79050189000000004</v>
          </cell>
          <cell r="G337">
            <v>0.21564558</v>
          </cell>
          <cell r="H337">
            <v>-2.7956843400000002</v>
          </cell>
          <cell r="I337">
            <v>8.4436940000000002E-2</v>
          </cell>
          <cell r="J337">
            <v>-8.4127469999999996E-2</v>
          </cell>
          <cell r="K337">
            <v>-1.42217791</v>
          </cell>
        </row>
        <row r="338">
          <cell r="A338" t="str">
            <v>GUJARAT ALKALIES &amp; CHEMICALS</v>
          </cell>
          <cell r="B338">
            <v>0.12127809000000001</v>
          </cell>
          <cell r="C338">
            <v>-0.14953422999999999</v>
          </cell>
          <cell r="D338">
            <v>-0.40413827000000002</v>
          </cell>
          <cell r="E338">
            <v>-0.55553090999999999</v>
          </cell>
          <cell r="F338">
            <v>-0.80796259999999998</v>
          </cell>
          <cell r="G338">
            <v>-0.35903677000000001</v>
          </cell>
          <cell r="H338">
            <v>-1.6837657699999999</v>
          </cell>
          <cell r="I338">
            <v>0.72284006999999995</v>
          </cell>
          <cell r="J338">
            <v>1.47393668</v>
          </cell>
          <cell r="K338">
            <v>0.61015224000000001</v>
          </cell>
        </row>
        <row r="339">
          <cell r="A339" t="str">
            <v>GUJARAT AMBUJA EXPORTS LTD</v>
          </cell>
          <cell r="B339">
            <v>-0.38076332000000002</v>
          </cell>
          <cell r="C339">
            <v>0.96738117999999995</v>
          </cell>
          <cell r="D339">
            <v>0.37098595000000001</v>
          </cell>
          <cell r="E339">
            <v>-0.94302129999999995</v>
          </cell>
          <cell r="F339">
            <v>2.9262440000000001E-2</v>
          </cell>
          <cell r="G339">
            <v>0.13177548</v>
          </cell>
          <cell r="H339">
            <v>-1.8789438000000001</v>
          </cell>
          <cell r="I339">
            <v>6.0366030000000001E-2</v>
          </cell>
          <cell r="J339">
            <v>0.36576033000000002</v>
          </cell>
          <cell r="K339">
            <v>0.66940074999999999</v>
          </cell>
        </row>
        <row r="340">
          <cell r="A340" t="str">
            <v>GUJARAT FLUOROCHEMICALS LTD</v>
          </cell>
          <cell r="B340">
            <v>-0.44776356</v>
          </cell>
          <cell r="C340">
            <v>0.57169676000000003</v>
          </cell>
          <cell r="D340">
            <v>-0.30191609000000003</v>
          </cell>
          <cell r="E340">
            <v>-0.11733422</v>
          </cell>
          <cell r="F340">
            <v>0.38927376000000002</v>
          </cell>
          <cell r="G340">
            <v>0.50402378999999997</v>
          </cell>
          <cell r="H340">
            <v>-1.17152905</v>
          </cell>
          <cell r="I340">
            <v>-0.16546267000000001</v>
          </cell>
          <cell r="J340">
            <v>-0.3207528</v>
          </cell>
          <cell r="K340">
            <v>1.02961075</v>
          </cell>
        </row>
        <row r="341">
          <cell r="A341" t="str">
            <v>GUJARAT GAS LTD</v>
          </cell>
          <cell r="B341">
            <v>-0.30863281999999997</v>
          </cell>
          <cell r="C341">
            <v>1.2540688499999999</v>
          </cell>
          <cell r="D341">
            <v>0.90308321000000003</v>
          </cell>
          <cell r="E341">
            <v>-0.82139218000000003</v>
          </cell>
          <cell r="F341">
            <v>-0.21589088000000001</v>
          </cell>
          <cell r="G341">
            <v>0.35039049</v>
          </cell>
          <cell r="H341">
            <v>-0.94248443999999998</v>
          </cell>
          <cell r="I341">
            <v>9.2701000000000003E-4</v>
          </cell>
          <cell r="J341">
            <v>4.5228659999999997E-2</v>
          </cell>
          <cell r="K341">
            <v>-0.40009102000000002</v>
          </cell>
        </row>
        <row r="342">
          <cell r="A342" t="str">
            <v>GUJARAT INDS POWER CO LTD</v>
          </cell>
          <cell r="B342">
            <v>0.78217148999999997</v>
          </cell>
          <cell r="C342">
            <v>-0.40212967999999999</v>
          </cell>
          <cell r="D342">
            <v>-1.1374410399999999</v>
          </cell>
          <cell r="E342">
            <v>-0.15673597</v>
          </cell>
          <cell r="F342">
            <v>0.19368674999999999</v>
          </cell>
          <cell r="G342">
            <v>-0.55660843999999998</v>
          </cell>
          <cell r="H342">
            <v>-2.39389539</v>
          </cell>
          <cell r="I342">
            <v>2.8313680000000001E-2</v>
          </cell>
          <cell r="J342">
            <v>2.2114639299999999</v>
          </cell>
          <cell r="K342">
            <v>-1.6756099999999999E-2</v>
          </cell>
        </row>
        <row r="343">
          <cell r="A343" t="str">
            <v>GUJARAT MINERAL DEV CORP LTD</v>
          </cell>
          <cell r="B343">
            <v>0.72278684000000004</v>
          </cell>
          <cell r="C343">
            <v>0.24980193000000001</v>
          </cell>
          <cell r="D343">
            <v>-0.49691408999999997</v>
          </cell>
          <cell r="E343">
            <v>-0.95472961999999995</v>
          </cell>
          <cell r="F343">
            <v>-0.80445725000000001</v>
          </cell>
          <cell r="G343">
            <v>0.49322695</v>
          </cell>
          <cell r="H343">
            <v>-1.8079512099999999</v>
          </cell>
          <cell r="I343">
            <v>1.1308958499999999</v>
          </cell>
          <cell r="J343">
            <v>1.6507776999999999</v>
          </cell>
          <cell r="K343">
            <v>0.31025123999999998</v>
          </cell>
        </row>
        <row r="344">
          <cell r="A344" t="str">
            <v>GUJARAT NARMADA VALLEY FERT</v>
          </cell>
          <cell r="B344">
            <v>0.23396181999999999</v>
          </cell>
          <cell r="C344">
            <v>1.0073140899999999</v>
          </cell>
          <cell r="D344">
            <v>0.34548369000000001</v>
          </cell>
          <cell r="E344">
            <v>-0.95445769999999996</v>
          </cell>
          <cell r="F344">
            <v>-1.0572657599999999</v>
          </cell>
          <cell r="G344">
            <v>0.28803092000000002</v>
          </cell>
          <cell r="H344">
            <v>-1.32209456</v>
          </cell>
          <cell r="I344">
            <v>1.9581548</v>
          </cell>
          <cell r="J344">
            <v>2.0465500400000001</v>
          </cell>
          <cell r="K344">
            <v>0.54205322</v>
          </cell>
        </row>
        <row r="345">
          <cell r="A345" t="str">
            <v>GUJARAT PIPAVAV PORT LTD</v>
          </cell>
          <cell r="B345">
            <v>1.2934428499999999</v>
          </cell>
          <cell r="C345">
            <v>-0.72246962999999997</v>
          </cell>
          <cell r="D345">
            <v>-0.75153815999999996</v>
          </cell>
          <cell r="E345">
            <v>-0.84486346999999995</v>
          </cell>
          <cell r="F345">
            <v>1.34387207</v>
          </cell>
          <cell r="G345">
            <v>0.11016208</v>
          </cell>
          <cell r="H345">
            <v>-2.1810438599999999</v>
          </cell>
          <cell r="I345">
            <v>0.14487201</v>
          </cell>
          <cell r="J345">
            <v>0.12025255999999999</v>
          </cell>
          <cell r="K345">
            <v>0.40601756999999999</v>
          </cell>
        </row>
        <row r="346">
          <cell r="A346" t="str">
            <v>GUJARAT STATE FERT &amp; CHEMICA</v>
          </cell>
          <cell r="B346">
            <v>0.27938091999999998</v>
          </cell>
          <cell r="C346">
            <v>0.13048104999999999</v>
          </cell>
          <cell r="D346">
            <v>-0.19199155000000001</v>
          </cell>
          <cell r="E346">
            <v>-0.95499277000000005</v>
          </cell>
          <cell r="F346">
            <v>-0.63840359000000002</v>
          </cell>
          <cell r="G346">
            <v>-0.20618886</v>
          </cell>
          <cell r="H346">
            <v>-1.3889575000000001</v>
          </cell>
          <cell r="I346">
            <v>1.1562491699999999</v>
          </cell>
          <cell r="J346">
            <v>2.3121499999999999</v>
          </cell>
          <cell r="K346">
            <v>7.4516570000000004E-2</v>
          </cell>
        </row>
        <row r="347">
          <cell r="A347" t="str">
            <v>GUJARAT STATE PETRONET LTD</v>
          </cell>
          <cell r="B347">
            <v>-0.18681286</v>
          </cell>
          <cell r="C347">
            <v>0.35772758999999998</v>
          </cell>
          <cell r="D347">
            <v>0.31808138000000002</v>
          </cell>
          <cell r="E347">
            <v>-0.84763341999999997</v>
          </cell>
          <cell r="F347">
            <v>2.9743599999999999E-2</v>
          </cell>
          <cell r="G347">
            <v>0.39006661999999998</v>
          </cell>
          <cell r="H347">
            <v>-1.0008720200000001</v>
          </cell>
          <cell r="I347">
            <v>-8.4702609999999998E-2</v>
          </cell>
          <cell r="J347">
            <v>1.40588117</v>
          </cell>
          <cell r="K347">
            <v>-0.11831342</v>
          </cell>
        </row>
        <row r="348">
          <cell r="A348" t="str">
            <v>GULF OIL LUBRICANTS INDIA LT</v>
          </cell>
          <cell r="B348">
            <v>0.44295001000000001</v>
          </cell>
          <cell r="C348">
            <v>0.56020974999999995</v>
          </cell>
          <cell r="D348">
            <v>0.13627386</v>
          </cell>
          <cell r="E348">
            <v>-0.89145845000000001</v>
          </cell>
          <cell r="F348">
            <v>-0.13004704</v>
          </cell>
          <cell r="G348">
            <v>0.13822667</v>
          </cell>
          <cell r="H348">
            <v>-2.3135390299999998</v>
          </cell>
          <cell r="I348">
            <v>-0.27884917999999997</v>
          </cell>
          <cell r="J348">
            <v>0.89206814999999995</v>
          </cell>
          <cell r="K348">
            <v>-0.91115069000000004</v>
          </cell>
        </row>
        <row r="349">
          <cell r="A349" t="str">
            <v>GULSHAN POLYOLS LTD</v>
          </cell>
          <cell r="B349">
            <v>-0.32373260999999998</v>
          </cell>
          <cell r="C349">
            <v>1.0473328799999999</v>
          </cell>
          <cell r="D349">
            <v>1.0390051600000001</v>
          </cell>
          <cell r="E349">
            <v>-0.39034300999999999</v>
          </cell>
          <cell r="F349">
            <v>-0.57757992000000002</v>
          </cell>
          <cell r="G349">
            <v>-0.67323606999999996</v>
          </cell>
          <cell r="H349">
            <v>-2.7429165800000002</v>
          </cell>
          <cell r="I349">
            <v>-0.11837213000000001</v>
          </cell>
          <cell r="J349">
            <v>8.104372E-2</v>
          </cell>
          <cell r="K349">
            <v>0.74595814999999999</v>
          </cell>
        </row>
        <row r="350">
          <cell r="A350" t="str">
            <v>HAPPIEST MINDS TECHNOLOGIES</v>
          </cell>
          <cell r="B350">
            <v>-0.28237695000000002</v>
          </cell>
          <cell r="C350">
            <v>3.0002110000000002</v>
          </cell>
          <cell r="D350">
            <v>2.7662012599999999</v>
          </cell>
          <cell r="E350">
            <v>-0.39531448000000002</v>
          </cell>
          <cell r="F350">
            <v>-0.82494491000000003</v>
          </cell>
          <cell r="G350">
            <v>0.72007346000000005</v>
          </cell>
          <cell r="H350">
            <v>-2.0852668300000001</v>
          </cell>
          <cell r="I350">
            <v>0.31804230999999999</v>
          </cell>
          <cell r="J350">
            <v>-0.51480967</v>
          </cell>
          <cell r="K350">
            <v>-1.70798516</v>
          </cell>
        </row>
        <row r="351">
          <cell r="A351" t="str">
            <v>HARIOM PIPE INDUSTRIES LTD</v>
          </cell>
          <cell r="B351">
            <v>-0.47056088000000001</v>
          </cell>
          <cell r="C351">
            <v>1.4031368500000001</v>
          </cell>
          <cell r="D351">
            <v>1.55045879</v>
          </cell>
          <cell r="E351">
            <v>0.66113299000000003</v>
          </cell>
          <cell r="F351">
            <v>2.2018635299999998</v>
          </cell>
          <cell r="G351">
            <v>0.35734037000000002</v>
          </cell>
          <cell r="H351">
            <v>-3</v>
          </cell>
          <cell r="I351">
            <v>2.2153773299999999</v>
          </cell>
          <cell r="J351">
            <v>-0.22501898000000001</v>
          </cell>
          <cell r="K351">
            <v>-0.56762201000000001</v>
          </cell>
        </row>
        <row r="352">
          <cell r="A352" t="str">
            <v>HARSHA ENGINEERS INTERNATION</v>
          </cell>
          <cell r="B352">
            <v>-0.47056088000000001</v>
          </cell>
          <cell r="C352">
            <v>0.67114459999999998</v>
          </cell>
          <cell r="D352">
            <v>1.5035481500000001</v>
          </cell>
          <cell r="E352">
            <v>-0.87821174000000002</v>
          </cell>
          <cell r="F352">
            <v>-0.68360162000000002</v>
          </cell>
          <cell r="G352">
            <v>-0.16712560000000001</v>
          </cell>
          <cell r="H352">
            <v>-2.7370667499999999</v>
          </cell>
          <cell r="I352">
            <v>0.32682252000000001</v>
          </cell>
          <cell r="J352">
            <v>-0.18492794000000001</v>
          </cell>
          <cell r="K352">
            <v>-1.24899173</v>
          </cell>
        </row>
        <row r="353">
          <cell r="A353" t="str">
            <v>HATHWAY CABLE AND DATACOM</v>
          </cell>
          <cell r="B353">
            <v>-0.47056088000000001</v>
          </cell>
          <cell r="C353">
            <v>-0.22736801000000001</v>
          </cell>
          <cell r="D353">
            <v>-1.1419827899999999</v>
          </cell>
          <cell r="E353">
            <v>-0.95499277000000005</v>
          </cell>
          <cell r="F353">
            <v>-0.75308257000000001</v>
          </cell>
          <cell r="G353">
            <v>-0.79447984999999999</v>
          </cell>
          <cell r="H353">
            <v>-2.13522291</v>
          </cell>
          <cell r="I353">
            <v>9.4308279999999994E-2</v>
          </cell>
          <cell r="J353">
            <v>1.16608047</v>
          </cell>
          <cell r="K353">
            <v>-0.26358175</v>
          </cell>
        </row>
        <row r="354">
          <cell r="A354" t="str">
            <v>HATSUN AGRO PRODUCT LTD</v>
          </cell>
          <cell r="B354">
            <v>-0.21286975999999999</v>
          </cell>
          <cell r="C354">
            <v>0.18578900000000001</v>
          </cell>
          <cell r="D354">
            <v>0.54440904000000001</v>
          </cell>
          <cell r="E354">
            <v>1.1877815700000001</v>
          </cell>
          <cell r="F354">
            <v>-0.77231777000000001</v>
          </cell>
          <cell r="G354">
            <v>-0.47312689000000002</v>
          </cell>
          <cell r="H354">
            <v>-1.47509289</v>
          </cell>
          <cell r="I354">
            <v>-0.42467474999999999</v>
          </cell>
          <cell r="J354">
            <v>-0.35393444000000002</v>
          </cell>
          <cell r="K354">
            <v>-0.33633511999999999</v>
          </cell>
        </row>
        <row r="355">
          <cell r="A355" t="str">
            <v>HAVELLS INDIA LTD</v>
          </cell>
          <cell r="B355">
            <v>-0.37768802000000001</v>
          </cell>
          <cell r="C355">
            <v>0.52883928999999996</v>
          </cell>
          <cell r="D355">
            <v>0.51265311000000002</v>
          </cell>
          <cell r="E355">
            <v>-0.87846475999999996</v>
          </cell>
          <cell r="F355">
            <v>3.7368699999999998E-2</v>
          </cell>
          <cell r="G355">
            <v>-8.8381760000000004E-2</v>
          </cell>
          <cell r="H355">
            <v>-0.73945254000000005</v>
          </cell>
          <cell r="I355">
            <v>-0.12299436</v>
          </cell>
          <cell r="J355">
            <v>-0.47610965</v>
          </cell>
          <cell r="K355">
            <v>-1.20981359</v>
          </cell>
        </row>
        <row r="356">
          <cell r="A356" t="str">
            <v>HAWKINS COOKERS LTD</v>
          </cell>
          <cell r="B356">
            <v>-0.10842378</v>
          </cell>
          <cell r="C356">
            <v>2.26492453</v>
          </cell>
          <cell r="D356">
            <v>1.3885796100000001</v>
          </cell>
          <cell r="E356">
            <v>-0.61359006000000005</v>
          </cell>
          <cell r="F356">
            <v>0.44838782999999999</v>
          </cell>
          <cell r="G356">
            <v>0.91112214000000002</v>
          </cell>
          <cell r="H356">
            <v>-2.7036440399999999</v>
          </cell>
          <cell r="I356">
            <v>-0.43910325</v>
          </cell>
          <cell r="J356">
            <v>-0.35204851999999998</v>
          </cell>
          <cell r="K356">
            <v>-1.9641040599999999</v>
          </cell>
        </row>
        <row r="357">
          <cell r="A357" t="str">
            <v>HBL POWER SYSTEMS LTD</v>
          </cell>
          <cell r="B357">
            <v>-0.31804990999999999</v>
          </cell>
          <cell r="C357">
            <v>0.42837059</v>
          </cell>
          <cell r="D357">
            <v>-1.7173084000000001</v>
          </cell>
          <cell r="E357">
            <v>-0.81094831000000001</v>
          </cell>
          <cell r="F357">
            <v>1.44835782</v>
          </cell>
          <cell r="G357">
            <v>-0.39984631999999998</v>
          </cell>
          <cell r="H357">
            <v>-2.4723177000000001</v>
          </cell>
          <cell r="I357">
            <v>2.1489079000000002</v>
          </cell>
          <cell r="J357">
            <v>-5.354859E-2</v>
          </cell>
          <cell r="K357">
            <v>-3.225103E-2</v>
          </cell>
        </row>
        <row r="358">
          <cell r="A358" t="str">
            <v>HCL TECHNOLOGIES LTD</v>
          </cell>
          <cell r="B358">
            <v>1.2684781599999999</v>
          </cell>
          <cell r="C358">
            <v>1.46962237</v>
          </cell>
          <cell r="D358">
            <v>-2.14700603</v>
          </cell>
          <cell r="E358">
            <v>-0.79051340000000003</v>
          </cell>
          <cell r="F358">
            <v>-0.11721677</v>
          </cell>
          <cell r="G358">
            <v>0.53691566000000002</v>
          </cell>
          <cell r="H358">
            <v>-1.3696719399999999</v>
          </cell>
          <cell r="I358">
            <v>-0.16572772</v>
          </cell>
          <cell r="J358">
            <v>-0.82750678</v>
          </cell>
          <cell r="K358">
            <v>-0.66124981999999999</v>
          </cell>
        </row>
        <row r="359">
          <cell r="A359" t="str">
            <v>HDFC ASSET MANAGEMENT CO LTD</v>
          </cell>
          <cell r="B359">
            <v>0.42313584999999998</v>
          </cell>
          <cell r="C359">
            <v>8.2571779999999997E-2</v>
          </cell>
          <cell r="D359">
            <v>0.12541485999999999</v>
          </cell>
          <cell r="E359">
            <v>-0.95499277000000005</v>
          </cell>
          <cell r="F359">
            <v>-0.59988993000000002</v>
          </cell>
          <cell r="G359">
            <v>1.6526298500000001</v>
          </cell>
          <cell r="H359">
            <v>-1.36882353</v>
          </cell>
          <cell r="I359">
            <v>-7.6017119999999994E-2</v>
          </cell>
          <cell r="J359">
            <v>-0.36860174000000001</v>
          </cell>
          <cell r="K359">
            <v>0.23207671999999999</v>
          </cell>
        </row>
        <row r="360">
          <cell r="A360" t="str">
            <v>HDFC BANK LIMITED</v>
          </cell>
          <cell r="B360">
            <v>-4.130619E-2</v>
          </cell>
          <cell r="C360">
            <v>-0.84994787000000005</v>
          </cell>
          <cell r="D360">
            <v>-4.4687900000000003E-3</v>
          </cell>
          <cell r="E360">
            <v>0.32204914000000001</v>
          </cell>
          <cell r="F360">
            <v>0.24475122999999999</v>
          </cell>
          <cell r="G360">
            <v>-0.49736472999999998</v>
          </cell>
          <cell r="H360">
            <v>1.54962099</v>
          </cell>
          <cell r="I360">
            <v>-0.11904848</v>
          </cell>
          <cell r="J360">
            <v>-0.16360163999999999</v>
          </cell>
          <cell r="K360">
            <v>-0.43739441000000001</v>
          </cell>
        </row>
        <row r="361">
          <cell r="A361" t="str">
            <v>HDFC LIFE INSURANCE CO LTD</v>
          </cell>
          <cell r="B361">
            <v>-0.34865816999999999</v>
          </cell>
          <cell r="C361">
            <v>-0.64518344000000005</v>
          </cell>
          <cell r="D361">
            <v>0.16029595999999999</v>
          </cell>
          <cell r="E361">
            <v>-0.82825302999999995</v>
          </cell>
          <cell r="F361">
            <v>-0.25755351999999998</v>
          </cell>
          <cell r="G361">
            <v>-0.73508375999999997</v>
          </cell>
          <cell r="H361">
            <v>0.34324154000000001</v>
          </cell>
          <cell r="I361">
            <v>-5.3932750000000002E-2</v>
          </cell>
          <cell r="J361">
            <v>-0.10738188999999999</v>
          </cell>
          <cell r="K361">
            <v>-0.53239572000000002</v>
          </cell>
        </row>
        <row r="362">
          <cell r="A362" t="str">
            <v>HEALTHCARE GLOBAL ENTERPRISE</v>
          </cell>
          <cell r="B362">
            <v>-0.47056088000000001</v>
          </cell>
          <cell r="C362">
            <v>-0.30569397999999998</v>
          </cell>
          <cell r="D362">
            <v>-0.12507916999999999</v>
          </cell>
          <cell r="E362">
            <v>0.78714620999999996</v>
          </cell>
          <cell r="F362">
            <v>-0.13267271</v>
          </cell>
          <cell r="G362">
            <v>-0.93665332000000001</v>
          </cell>
          <cell r="H362">
            <v>-2.2202692000000002</v>
          </cell>
          <cell r="I362">
            <v>-0.23051347</v>
          </cell>
          <cell r="J362">
            <v>-0.23701996</v>
          </cell>
          <cell r="K362">
            <v>-1.5516601800000001</v>
          </cell>
        </row>
        <row r="363">
          <cell r="A363" t="str">
            <v>HEG LTD</v>
          </cell>
          <cell r="B363">
            <v>0.94704348000000005</v>
          </cell>
          <cell r="C363">
            <v>1.93024135</v>
          </cell>
          <cell r="D363">
            <v>-1.7513555300000001</v>
          </cell>
          <cell r="E363">
            <v>-0.95401358999999997</v>
          </cell>
          <cell r="F363">
            <v>-0.88368296999999996</v>
          </cell>
          <cell r="G363">
            <v>-9.1571440000000004E-2</v>
          </cell>
          <cell r="H363">
            <v>-1.90407813</v>
          </cell>
          <cell r="I363">
            <v>0.90900493000000004</v>
          </cell>
          <cell r="J363">
            <v>0.75530547000000003</v>
          </cell>
          <cell r="K363">
            <v>-0.21483384</v>
          </cell>
        </row>
        <row r="364">
          <cell r="A364" t="str">
            <v>HEIDELBERGCEMENT INDIA LTD</v>
          </cell>
          <cell r="B364">
            <v>1.51297474</v>
          </cell>
          <cell r="C364">
            <v>-0.54004209999999997</v>
          </cell>
          <cell r="D364">
            <v>-1.09691048</v>
          </cell>
          <cell r="E364">
            <v>-0.60132200000000002</v>
          </cell>
          <cell r="F364">
            <v>-0.29814353999999998</v>
          </cell>
          <cell r="G364">
            <v>-0.48549661</v>
          </cell>
          <cell r="H364">
            <v>-2.11305261</v>
          </cell>
          <cell r="I364">
            <v>-0.17338124999999999</v>
          </cell>
          <cell r="J364">
            <v>0.14560106</v>
          </cell>
          <cell r="K364">
            <v>0.42523450000000002</v>
          </cell>
        </row>
        <row r="365">
          <cell r="A365" t="str">
            <v>HEMISPHERE PROPERTIES INDIA</v>
          </cell>
          <cell r="B365">
            <v>-0.47056088000000001</v>
          </cell>
          <cell r="C365">
            <v>0.72800385999999995</v>
          </cell>
          <cell r="D365">
            <v>-1.1070215699999999</v>
          </cell>
          <cell r="E365">
            <v>-0.58415693000000002</v>
          </cell>
          <cell r="F365">
            <v>-0.77722495999999996</v>
          </cell>
          <cell r="G365">
            <v>-1.7871735099999999</v>
          </cell>
          <cell r="H365">
            <v>-3</v>
          </cell>
          <cell r="I365">
            <v>0.25867953999999999</v>
          </cell>
          <cell r="J365">
            <v>-1.0488696099999999</v>
          </cell>
          <cell r="K365">
            <v>-1.0611702199999999</v>
          </cell>
        </row>
        <row r="366">
          <cell r="A366" t="str">
            <v>HERANBA INDUSTRIES LTD</v>
          </cell>
          <cell r="B366">
            <v>-0.24113195000000001</v>
          </cell>
          <cell r="C366">
            <v>2.6829289999999999E-2</v>
          </cell>
          <cell r="D366">
            <v>1.3153919000000001</v>
          </cell>
          <cell r="E366">
            <v>-0.95499277000000005</v>
          </cell>
          <cell r="F366">
            <v>-1.72491431</v>
          </cell>
          <cell r="G366">
            <v>-9.9691050000000003E-2</v>
          </cell>
          <cell r="H366">
            <v>-2.6188664400000001</v>
          </cell>
          <cell r="I366">
            <v>0.10792422</v>
          </cell>
          <cell r="J366">
            <v>0.75608545999999999</v>
          </cell>
          <cell r="K366">
            <v>1.04659927</v>
          </cell>
        </row>
        <row r="367">
          <cell r="A367" t="str">
            <v>HERITAGE FOODS LTD</v>
          </cell>
          <cell r="B367">
            <v>-0.18547456000000001</v>
          </cell>
          <cell r="C367">
            <v>0.38118315000000003</v>
          </cell>
          <cell r="D367">
            <v>-0.96434617</v>
          </cell>
          <cell r="E367">
            <v>-0.89078999000000003</v>
          </cell>
          <cell r="F367">
            <v>0.14492733999999999</v>
          </cell>
          <cell r="G367">
            <v>-0.67108243999999995</v>
          </cell>
          <cell r="H367">
            <v>-2.5216479299999999</v>
          </cell>
          <cell r="I367">
            <v>0.30362633</v>
          </cell>
          <cell r="J367">
            <v>0.37714553000000001</v>
          </cell>
          <cell r="K367">
            <v>-0.20586124</v>
          </cell>
        </row>
        <row r="368">
          <cell r="A368" t="str">
            <v>HERO MOTOCORP LTD</v>
          </cell>
          <cell r="B368">
            <v>1.06798565</v>
          </cell>
          <cell r="C368">
            <v>0.47804901</v>
          </cell>
          <cell r="D368">
            <v>-1.27051198</v>
          </cell>
          <cell r="E368">
            <v>-0.90122849000000005</v>
          </cell>
          <cell r="F368">
            <v>0.20513812000000001</v>
          </cell>
          <cell r="G368">
            <v>-4.3231260000000001E-2</v>
          </cell>
          <cell r="H368">
            <v>-0.52688800999999996</v>
          </cell>
          <cell r="I368">
            <v>0.18721844000000001</v>
          </cell>
          <cell r="J368">
            <v>0.18309054999999999</v>
          </cell>
          <cell r="K368">
            <v>-0.52895152999999995</v>
          </cell>
        </row>
        <row r="369">
          <cell r="A369" t="str">
            <v>HESTER BIOSCIENCES LTD</v>
          </cell>
          <cell r="B369">
            <v>-0.26224600999999997</v>
          </cell>
          <cell r="C369">
            <v>-0.236038</v>
          </cell>
          <cell r="D369">
            <v>0.10054127</v>
          </cell>
          <cell r="E369">
            <v>0.80017411999999999</v>
          </cell>
          <cell r="F369">
            <v>-1.1526025499999999</v>
          </cell>
          <cell r="G369">
            <v>-0.50511729999999999</v>
          </cell>
          <cell r="H369">
            <v>-3</v>
          </cell>
          <cell r="I369">
            <v>-0.24752840000000001</v>
          </cell>
          <cell r="J369">
            <v>-0.46405967999999997</v>
          </cell>
          <cell r="K369">
            <v>-0.45821174999999997</v>
          </cell>
        </row>
        <row r="370">
          <cell r="A370" t="str">
            <v>HFCL LTD</v>
          </cell>
          <cell r="B370">
            <v>-0.35987827</v>
          </cell>
          <cell r="C370">
            <v>-0.23451622999999999</v>
          </cell>
          <cell r="D370">
            <v>7.544149E-2</v>
          </cell>
          <cell r="E370">
            <v>-0.52443110999999998</v>
          </cell>
          <cell r="F370">
            <v>-0.38937166000000001</v>
          </cell>
          <cell r="G370">
            <v>-0.4469071</v>
          </cell>
          <cell r="H370">
            <v>-1.6470266600000001</v>
          </cell>
          <cell r="I370">
            <v>1.43797171</v>
          </cell>
          <cell r="J370">
            <v>3.3928960000000001E-2</v>
          </cell>
          <cell r="K370">
            <v>0.1505523</v>
          </cell>
        </row>
        <row r="371">
          <cell r="A371" t="str">
            <v>HG INFRA ENGINEERING LTD</v>
          </cell>
          <cell r="B371">
            <v>-0.42868698</v>
          </cell>
          <cell r="C371">
            <v>2.2224574100000001</v>
          </cell>
          <cell r="D371">
            <v>1.99124944</v>
          </cell>
          <cell r="E371">
            <v>0.65058952999999997</v>
          </cell>
          <cell r="F371">
            <v>1.00382411</v>
          </cell>
          <cell r="G371">
            <v>1.1010559799999999</v>
          </cell>
          <cell r="H371">
            <v>-1.74420631</v>
          </cell>
          <cell r="I371">
            <v>0.18414788000000001</v>
          </cell>
          <cell r="J371">
            <v>0.57191508999999996</v>
          </cell>
          <cell r="K371">
            <v>-0.20408128</v>
          </cell>
        </row>
        <row r="372">
          <cell r="A372" t="str">
            <v>HIKAL LTD</v>
          </cell>
          <cell r="B372">
            <v>-0.34090685999999998</v>
          </cell>
          <cell r="C372">
            <v>-0.14078458999999999</v>
          </cell>
          <cell r="D372">
            <v>-0.29979444</v>
          </cell>
          <cell r="E372">
            <v>0.54321611000000003</v>
          </cell>
          <cell r="F372">
            <v>-0.67423343999999996</v>
          </cell>
          <cell r="G372">
            <v>-0.79211520999999996</v>
          </cell>
          <cell r="H372">
            <v>-2.1872284400000002</v>
          </cell>
          <cell r="I372">
            <v>0.43890983</v>
          </cell>
          <cell r="J372">
            <v>-6.0028520000000002E-2</v>
          </cell>
          <cell r="K372">
            <v>1.1195794299999999</v>
          </cell>
        </row>
        <row r="373">
          <cell r="A373" t="str">
            <v>HIL LTD</v>
          </cell>
          <cell r="B373">
            <v>0.14773247</v>
          </cell>
          <cell r="C373">
            <v>0.92866521999999996</v>
          </cell>
          <cell r="D373">
            <v>0.81082730999999997</v>
          </cell>
          <cell r="E373">
            <v>-0.20974939000000001</v>
          </cell>
          <cell r="F373">
            <v>-1.16719806</v>
          </cell>
          <cell r="G373">
            <v>-0.44225964000000001</v>
          </cell>
          <cell r="H373">
            <v>-2.2403452399999999</v>
          </cell>
          <cell r="I373">
            <v>-1.3393459999999999E-2</v>
          </cell>
          <cell r="J373">
            <v>0.69249671999999995</v>
          </cell>
          <cell r="K373">
            <v>-0.13814299999999999</v>
          </cell>
        </row>
        <row r="374">
          <cell r="A374" t="str">
            <v>HIMADRI SPECIALITY CHEMICAL</v>
          </cell>
          <cell r="B374">
            <v>-0.39415055999999998</v>
          </cell>
          <cell r="C374">
            <v>0.78625268000000004</v>
          </cell>
          <cell r="D374">
            <v>-0.66891526999999995</v>
          </cell>
          <cell r="E374">
            <v>3.5739180000000002E-2</v>
          </cell>
          <cell r="F374">
            <v>0.70533239999999997</v>
          </cell>
          <cell r="G374">
            <v>-0.76980948000000005</v>
          </cell>
          <cell r="H374">
            <v>-1.90293658</v>
          </cell>
          <cell r="I374">
            <v>2.8420352900000001</v>
          </cell>
          <cell r="J374">
            <v>7.5318350000000006E-2</v>
          </cell>
          <cell r="K374">
            <v>-0.64925401999999999</v>
          </cell>
        </row>
        <row r="375">
          <cell r="A375" t="str">
            <v>HINDALCO INDUSTRIES LTD</v>
          </cell>
          <cell r="B375">
            <v>-0.12296055</v>
          </cell>
          <cell r="C375">
            <v>-0.12557990999999999</v>
          </cell>
          <cell r="D375">
            <v>-0.14740063</v>
          </cell>
          <cell r="E375">
            <v>0.59988527999999997</v>
          </cell>
          <cell r="F375">
            <v>-1.06663609</v>
          </cell>
          <cell r="G375">
            <v>-0.49685415999999999</v>
          </cell>
          <cell r="H375">
            <v>0.48272437000000001</v>
          </cell>
          <cell r="I375">
            <v>0.56065529999999997</v>
          </cell>
          <cell r="J375">
            <v>1.1057615300000001</v>
          </cell>
          <cell r="K375">
            <v>0.20557237</v>
          </cell>
        </row>
        <row r="376">
          <cell r="A376" t="str">
            <v>HINDUJA GLOBAL SOLUTIONS LTD</v>
          </cell>
          <cell r="B376">
            <v>-0.37905207000000002</v>
          </cell>
          <cell r="C376">
            <v>1.5147882699999999</v>
          </cell>
          <cell r="D376">
            <v>1.50884771</v>
          </cell>
          <cell r="E376">
            <v>-0.56751298999999999</v>
          </cell>
          <cell r="F376">
            <v>7.3371060000000002E-2</v>
          </cell>
          <cell r="G376">
            <v>-0.86243862000000004</v>
          </cell>
          <cell r="H376">
            <v>-1.58944905</v>
          </cell>
          <cell r="I376">
            <v>-3.9184240000000002E-2</v>
          </cell>
          <cell r="J376">
            <v>0.50626223999999997</v>
          </cell>
          <cell r="K376">
            <v>-0.38852289000000001</v>
          </cell>
        </row>
        <row r="377">
          <cell r="A377" t="str">
            <v>HINDUSTAN AERONAUTICS LTD</v>
          </cell>
          <cell r="B377">
            <v>-0.20377076</v>
          </cell>
          <cell r="C377">
            <v>0.83008437999999996</v>
          </cell>
          <cell r="D377">
            <v>-0.32325937999999999</v>
          </cell>
          <cell r="E377">
            <v>-0.95469254000000003</v>
          </cell>
          <cell r="F377">
            <v>1.87605238</v>
          </cell>
          <cell r="G377">
            <v>0.20436942999999999</v>
          </cell>
          <cell r="H377">
            <v>-0.1879632</v>
          </cell>
          <cell r="I377">
            <v>0.21111228000000001</v>
          </cell>
          <cell r="J377">
            <v>7.4320410000000003E-2</v>
          </cell>
          <cell r="K377">
            <v>0.28037890999999998</v>
          </cell>
        </row>
        <row r="378">
          <cell r="A378" t="str">
            <v>HINDUSTAN CONSTRUCTION CO</v>
          </cell>
          <cell r="B378">
            <v>-0.47056088000000001</v>
          </cell>
          <cell r="C378">
            <v>7.1344989999999997E-2</v>
          </cell>
          <cell r="D378">
            <v>-1.15100706</v>
          </cell>
          <cell r="E378">
            <v>2.3208687299999999</v>
          </cell>
          <cell r="F378">
            <v>3.0915600000000001E-3</v>
          </cell>
          <cell r="G378">
            <v>-1.2985955499999999</v>
          </cell>
          <cell r="H378">
            <v>-1.6138017200000001</v>
          </cell>
          <cell r="I378">
            <v>2.5635063599999999</v>
          </cell>
          <cell r="J378">
            <v>-0.12271952999999999</v>
          </cell>
          <cell r="K378">
            <v>-0.11901633</v>
          </cell>
        </row>
        <row r="379">
          <cell r="A379" t="str">
            <v>HINDUSTAN COPPER LTD</v>
          </cell>
          <cell r="B379">
            <v>-3.9630850000000002E-2</v>
          </cell>
          <cell r="C379">
            <v>1.0506663300000001</v>
          </cell>
          <cell r="D379">
            <v>-0.78578466000000002</v>
          </cell>
          <cell r="E379">
            <v>-0.84374154000000001</v>
          </cell>
          <cell r="F379">
            <v>-0.26773586999999999</v>
          </cell>
          <cell r="G379">
            <v>-2.71413E-2</v>
          </cell>
          <cell r="H379">
            <v>-1.8945193300000001</v>
          </cell>
          <cell r="I379">
            <v>0.63804214999999997</v>
          </cell>
          <cell r="J379">
            <v>-0.15916227999999999</v>
          </cell>
          <cell r="K379">
            <v>-0.22803267999999999</v>
          </cell>
        </row>
        <row r="380">
          <cell r="A380" t="str">
            <v>HINDUSTAN FOODS LTD</v>
          </cell>
          <cell r="B380">
            <v>-0.47056088000000001</v>
          </cell>
          <cell r="C380">
            <v>1.30842054</v>
          </cell>
          <cell r="D380">
            <v>3.0000224100000001</v>
          </cell>
          <cell r="E380">
            <v>0.60042541999999999</v>
          </cell>
          <cell r="F380">
            <v>1.1196943500000001</v>
          </cell>
          <cell r="G380">
            <v>-0.44664453999999998</v>
          </cell>
          <cell r="H380">
            <v>-2.1544444600000001</v>
          </cell>
          <cell r="I380">
            <v>-0.37818357000000002</v>
          </cell>
          <cell r="J380">
            <v>-0.42553996999999999</v>
          </cell>
          <cell r="K380">
            <v>-6.1786340000000002E-2</v>
          </cell>
        </row>
        <row r="381">
          <cell r="A381" t="str">
            <v>HINDUSTAN OIL EXPLORATION CO</v>
          </cell>
          <cell r="B381">
            <v>-0.47056088000000001</v>
          </cell>
          <cell r="C381">
            <v>1.18023396</v>
          </cell>
          <cell r="D381">
            <v>0.27085608</v>
          </cell>
          <cell r="E381">
            <v>-2.4916460000000001E-2</v>
          </cell>
          <cell r="F381">
            <v>-1.3299294699999999</v>
          </cell>
          <cell r="G381">
            <v>-0.42101008000000001</v>
          </cell>
          <cell r="H381">
            <v>-2.6981248899999999</v>
          </cell>
          <cell r="I381">
            <v>0.72839259999999995</v>
          </cell>
          <cell r="J381">
            <v>8.1289860000000005E-2</v>
          </cell>
          <cell r="K381">
            <v>0.36086214</v>
          </cell>
        </row>
        <row r="382">
          <cell r="A382" t="str">
            <v>HINDUSTAN PETROLEUM CORP</v>
          </cell>
          <cell r="B382">
            <v>1.7407680699999999</v>
          </cell>
          <cell r="C382">
            <v>1.4199932799999999</v>
          </cell>
          <cell r="D382">
            <v>6.106056E-2</v>
          </cell>
          <cell r="E382">
            <v>2.0120620699999998</v>
          </cell>
          <cell r="F382">
            <v>-0.32685377999999998</v>
          </cell>
          <cell r="G382">
            <v>-2.1223623800000002</v>
          </cell>
          <cell r="H382">
            <v>0.25387356</v>
          </cell>
          <cell r="I382">
            <v>0.23890921000000001</v>
          </cell>
          <cell r="J382">
            <v>0.31725395000000001</v>
          </cell>
          <cell r="K382">
            <v>-0.81352126999999996</v>
          </cell>
        </row>
        <row r="383">
          <cell r="A383" t="str">
            <v>HINDUSTAN UNILEVER LTD</v>
          </cell>
          <cell r="B383">
            <v>6.4576930000000005E-2</v>
          </cell>
          <cell r="C383">
            <v>-0.38502072999999998</v>
          </cell>
          <cell r="D383">
            <v>0.64343320999999998</v>
          </cell>
          <cell r="E383">
            <v>-0.91040986999999995</v>
          </cell>
          <cell r="F383">
            <v>0.62552898999999995</v>
          </cell>
          <cell r="G383">
            <v>1.0167207700000001</v>
          </cell>
          <cell r="H383">
            <v>0.42982417000000001</v>
          </cell>
          <cell r="I383">
            <v>-0.31032746999999999</v>
          </cell>
          <cell r="J383">
            <v>-0.56129545000000003</v>
          </cell>
          <cell r="K383">
            <v>-1.5712300000000001E-3</v>
          </cell>
        </row>
        <row r="384">
          <cell r="A384" t="str">
            <v>HINDUSTAN ZINC LTD</v>
          </cell>
          <cell r="B384">
            <v>2.5451090299999999</v>
          </cell>
          <cell r="C384">
            <v>4.6572809999999999E-2</v>
          </cell>
          <cell r="D384">
            <v>-0.79498564999999999</v>
          </cell>
          <cell r="E384">
            <v>-0.95456331999999999</v>
          </cell>
          <cell r="F384">
            <v>0.60303938000000001</v>
          </cell>
          <cell r="G384">
            <v>1.32552838</v>
          </cell>
          <cell r="H384">
            <v>-0.14837116</v>
          </cell>
          <cell r="I384">
            <v>-0.41389664999999998</v>
          </cell>
          <cell r="J384">
            <v>0.38130703999999999</v>
          </cell>
          <cell r="K384">
            <v>0.95511389000000002</v>
          </cell>
        </row>
        <row r="385">
          <cell r="A385" t="str">
            <v>HINDWARE HOME INNOVATION LTD</v>
          </cell>
          <cell r="B385">
            <v>-0.41761014000000002</v>
          </cell>
          <cell r="C385">
            <v>1.9713828600000001</v>
          </cell>
          <cell r="D385">
            <v>2.3244578800000002</v>
          </cell>
          <cell r="E385">
            <v>0.86817575000000002</v>
          </cell>
          <cell r="F385">
            <v>-3.27845E-3</v>
          </cell>
          <cell r="G385">
            <v>-0.60252958999999995</v>
          </cell>
          <cell r="H385">
            <v>-2.1933682000000001</v>
          </cell>
          <cell r="I385">
            <v>-0.12238204</v>
          </cell>
          <cell r="J385">
            <v>1.4284389999999999E-2</v>
          </cell>
          <cell r="K385">
            <v>-0.48137503999999998</v>
          </cell>
        </row>
        <row r="386">
          <cell r="A386" t="str">
            <v>HITACHI ENERGY INDIA LTD</v>
          </cell>
          <cell r="B386">
            <v>-0.43348372000000002</v>
          </cell>
          <cell r="C386">
            <v>0.28123566999999999</v>
          </cell>
          <cell r="D386">
            <v>-0.20512264999999999</v>
          </cell>
          <cell r="E386">
            <v>-0.60167937999999999</v>
          </cell>
          <cell r="F386">
            <v>-0.26506384999999999</v>
          </cell>
          <cell r="G386">
            <v>-2.7778500000000001E-2</v>
          </cell>
          <cell r="H386">
            <v>-1.9093241700000001</v>
          </cell>
          <cell r="I386">
            <v>-0.24531918999999999</v>
          </cell>
          <cell r="J386">
            <v>-0.62200272000000001</v>
          </cell>
          <cell r="K386">
            <v>-0.76386297000000003</v>
          </cell>
        </row>
        <row r="387">
          <cell r="A387" t="str">
            <v>HLE GLASCOAT LTD</v>
          </cell>
          <cell r="B387">
            <v>-0.40699318000000001</v>
          </cell>
          <cell r="C387">
            <v>1.4163588300000001</v>
          </cell>
          <cell r="D387">
            <v>3.0000224100000001</v>
          </cell>
          <cell r="E387">
            <v>0.29885827999999998</v>
          </cell>
          <cell r="F387">
            <v>-2.1069350199999999</v>
          </cell>
          <cell r="G387">
            <v>-0.14854880000000001</v>
          </cell>
          <cell r="H387">
            <v>-2.64973474</v>
          </cell>
          <cell r="I387">
            <v>-0.22618484</v>
          </cell>
          <cell r="J387">
            <v>-0.52471816999999998</v>
          </cell>
          <cell r="K387">
            <v>9.0240260000000003E-2</v>
          </cell>
        </row>
        <row r="388">
          <cell r="A388" t="str">
            <v>HMT LTD</v>
          </cell>
          <cell r="B388">
            <v>-0.47056088000000001</v>
          </cell>
          <cell r="C388">
            <v>2.2472238500000001</v>
          </cell>
          <cell r="D388">
            <v>0.12001340000000001</v>
          </cell>
          <cell r="E388">
            <v>2.9462017999999999</v>
          </cell>
          <cell r="F388">
            <v>5.8561200000000002E-3</v>
          </cell>
          <cell r="G388">
            <v>-3.0001707099999999</v>
          </cell>
          <cell r="H388">
            <v>-3</v>
          </cell>
          <cell r="I388">
            <v>-0.46661559000000002</v>
          </cell>
          <cell r="J388">
            <v>-1.8646571599999999</v>
          </cell>
          <cell r="K388">
            <v>-0.97262305000000004</v>
          </cell>
        </row>
        <row r="389">
          <cell r="A389" t="str">
            <v>HOME FIRST FINANCE CO INDIA</v>
          </cell>
          <cell r="B389">
            <v>-0.47056088000000001</v>
          </cell>
          <cell r="C389">
            <v>-0.17094627000000001</v>
          </cell>
          <cell r="D389">
            <v>2.893737E-2</v>
          </cell>
          <cell r="E389">
            <v>0.75245887</v>
          </cell>
          <cell r="F389">
            <v>-0.20896089000000001</v>
          </cell>
          <cell r="G389">
            <v>2.37845445</v>
          </cell>
          <cell r="H389">
            <v>-2.1950044599999998</v>
          </cell>
          <cell r="I389">
            <v>-8.1478510000000004E-2</v>
          </cell>
          <cell r="J389">
            <v>-0.24893455</v>
          </cell>
          <cell r="K389">
            <v>0.41076931</v>
          </cell>
        </row>
        <row r="390">
          <cell r="A390" t="str">
            <v>HONDA INDIA POWER PRODUCTS L</v>
          </cell>
          <cell r="B390">
            <v>-0.22655586999999999</v>
          </cell>
          <cell r="C390">
            <v>0.48235299999999998</v>
          </cell>
          <cell r="D390">
            <v>0.15619493000000001</v>
          </cell>
          <cell r="E390">
            <v>-0.95498908000000005</v>
          </cell>
          <cell r="F390">
            <v>1.6903632900000001</v>
          </cell>
          <cell r="G390">
            <v>-0.25369886000000003</v>
          </cell>
          <cell r="H390">
            <v>-2.5831883000000002</v>
          </cell>
          <cell r="I390">
            <v>-2.464531E-2</v>
          </cell>
          <cell r="J390">
            <v>-5.6363009999999998E-2</v>
          </cell>
          <cell r="K390">
            <v>0.51239800000000002</v>
          </cell>
        </row>
        <row r="391">
          <cell r="A391" t="str">
            <v>HONEYWELL AUTOMATION INDIA</v>
          </cell>
          <cell r="B391">
            <v>-0.37493484999999999</v>
          </cell>
          <cell r="C391">
            <v>-0.54913694000000002</v>
          </cell>
          <cell r="D391">
            <v>-0.47656526999999999</v>
          </cell>
          <cell r="E391">
            <v>-0.92800139999999998</v>
          </cell>
          <cell r="F391">
            <v>-0.28735650000000001</v>
          </cell>
          <cell r="G391">
            <v>-0.24513809</v>
          </cell>
          <cell r="H391">
            <v>-1.44041562</v>
          </cell>
          <cell r="I391">
            <v>-0.32325256000000002</v>
          </cell>
          <cell r="J391">
            <v>-0.59698932999999998</v>
          </cell>
          <cell r="K391">
            <v>-0.23431055000000001</v>
          </cell>
        </row>
        <row r="392">
          <cell r="A392" t="str">
            <v>HOUSING &amp; URBAN DEV CORP LTD</v>
          </cell>
          <cell r="B392">
            <v>2.4083960100000001</v>
          </cell>
          <cell r="C392">
            <v>0.37024635</v>
          </cell>
          <cell r="D392">
            <v>-0.67487180000000002</v>
          </cell>
          <cell r="E392">
            <v>0.65243185000000004</v>
          </cell>
          <cell r="F392">
            <v>1.0479655299999999</v>
          </cell>
          <cell r="G392">
            <v>0.13695180000000001</v>
          </cell>
          <cell r="H392">
            <v>-0.92457526999999995</v>
          </cell>
          <cell r="I392">
            <v>-6.8903950000000005E-2</v>
          </cell>
          <cell r="J392">
            <v>1.70510495</v>
          </cell>
          <cell r="K392">
            <v>0.87171810999999999</v>
          </cell>
        </row>
        <row r="393">
          <cell r="A393" t="str">
            <v>HOUSING DEVELOPMENT FINANCE</v>
          </cell>
          <cell r="B393">
            <v>-5.9251350000000001E-2</v>
          </cell>
          <cell r="C393">
            <v>-0.76346146999999998</v>
          </cell>
          <cell r="D393">
            <v>-0.49330020000000002</v>
          </cell>
          <cell r="E393">
            <v>1.44648182</v>
          </cell>
          <cell r="F393">
            <v>0.30205029</v>
          </cell>
          <cell r="G393">
            <v>-0.22670682</v>
          </cell>
          <cell r="H393">
            <v>1.1602602</v>
          </cell>
          <cell r="I393">
            <v>-4.5303290000000003E-2</v>
          </cell>
          <cell r="J393">
            <v>-2.4703340000000001E-2</v>
          </cell>
          <cell r="K393">
            <v>-0.30000332000000002</v>
          </cell>
        </row>
        <row r="394">
          <cell r="A394" t="str">
            <v>HUHTAMAKI INDIA LTD</v>
          </cell>
          <cell r="B394">
            <v>-0.12798397</v>
          </cell>
          <cell r="C394">
            <v>0.51070534999999995</v>
          </cell>
          <cell r="D394">
            <v>-0.58927691000000004</v>
          </cell>
          <cell r="E394">
            <v>0.57843500000000003</v>
          </cell>
          <cell r="F394">
            <v>0.79101920000000003</v>
          </cell>
          <cell r="G394">
            <v>-0.99998288999999996</v>
          </cell>
          <cell r="H394">
            <v>-2.3312804699999998</v>
          </cell>
          <cell r="I394">
            <v>-0.10940713000000001</v>
          </cell>
          <cell r="J394">
            <v>-5.0142140000000002E-2</v>
          </cell>
          <cell r="K394">
            <v>-0.62035446999999999</v>
          </cell>
        </row>
        <row r="395">
          <cell r="A395" t="str">
            <v>I.G. PETROCHEMICALS LTD</v>
          </cell>
          <cell r="B395">
            <v>0.30688113</v>
          </cell>
          <cell r="C395">
            <v>1.17318141</v>
          </cell>
          <cell r="D395">
            <v>0.40722454000000002</v>
          </cell>
          <cell r="E395">
            <v>-0.61343426000000001</v>
          </cell>
          <cell r="F395">
            <v>-1.36922717</v>
          </cell>
          <cell r="G395">
            <v>0.10133605</v>
          </cell>
          <cell r="H395">
            <v>-2.4313199499999998</v>
          </cell>
          <cell r="I395">
            <v>-4.7154799999999997E-2</v>
          </cell>
          <cell r="J395">
            <v>1.30303824</v>
          </cell>
          <cell r="K395">
            <v>-5.5021639999999997E-2</v>
          </cell>
        </row>
        <row r="396">
          <cell r="A396" t="str">
            <v>ICICI BANK LTD</v>
          </cell>
          <cell r="B396">
            <v>-0.25959506999999998</v>
          </cell>
          <cell r="C396">
            <v>-0.79756563999999996</v>
          </cell>
          <cell r="D396">
            <v>-0.48002085</v>
          </cell>
          <cell r="E396">
            <v>0.32630298000000002</v>
          </cell>
          <cell r="F396">
            <v>0.43419603000000001</v>
          </cell>
          <cell r="G396">
            <v>-0.51889372</v>
          </cell>
          <cell r="H396">
            <v>1.3905767200000001</v>
          </cell>
          <cell r="I396">
            <v>1.35459E-2</v>
          </cell>
          <cell r="J396">
            <v>-9.3418200000000007E-3</v>
          </cell>
          <cell r="K396">
            <v>-0.34000245000000001</v>
          </cell>
        </row>
        <row r="397">
          <cell r="A397" t="str">
            <v>ICICI LOMBARD GENERAL INSURA</v>
          </cell>
          <cell r="B397">
            <v>-0.12088535</v>
          </cell>
          <cell r="C397">
            <v>-0.36974794</v>
          </cell>
          <cell r="D397">
            <v>0.12619074</v>
          </cell>
          <cell r="E397">
            <v>-0.94748591999999998</v>
          </cell>
          <cell r="F397">
            <v>-0.61498772999999995</v>
          </cell>
          <cell r="G397">
            <v>-0.43855127999999999</v>
          </cell>
          <cell r="H397">
            <v>-0.37025425000000001</v>
          </cell>
          <cell r="I397">
            <v>-0.13863248</v>
          </cell>
          <cell r="J397">
            <v>-0.1108962</v>
          </cell>
          <cell r="K397">
            <v>-0.26378362999999999</v>
          </cell>
        </row>
        <row r="398">
          <cell r="A398" t="str">
            <v>ICICI PRUDENTIAL LIFE INSURA</v>
          </cell>
          <cell r="B398">
            <v>-0.42411193000000003</v>
          </cell>
          <cell r="C398">
            <v>-0.61778401999999999</v>
          </cell>
          <cell r="D398">
            <v>-0.22230618999999999</v>
          </cell>
          <cell r="E398">
            <v>-0.75972353999999997</v>
          </cell>
          <cell r="F398">
            <v>-0.42578878999999997</v>
          </cell>
          <cell r="G398">
            <v>-0.89771855</v>
          </cell>
          <cell r="H398">
            <v>0.16155353</v>
          </cell>
          <cell r="I398">
            <v>-0.19511712</v>
          </cell>
          <cell r="J398">
            <v>-2.161629E-2</v>
          </cell>
          <cell r="K398">
            <v>-0.14127967</v>
          </cell>
        </row>
        <row r="399">
          <cell r="A399" t="str">
            <v>ICICI SECURITIES LTD</v>
          </cell>
          <cell r="B399">
            <v>1.08026767</v>
          </cell>
          <cell r="C399">
            <v>1.3145127299999999</v>
          </cell>
          <cell r="D399">
            <v>0.74746400000000002</v>
          </cell>
          <cell r="E399">
            <v>-0.95499277000000005</v>
          </cell>
          <cell r="F399">
            <v>-0.81537777</v>
          </cell>
          <cell r="G399">
            <v>1.0856410299999999</v>
          </cell>
          <cell r="H399">
            <v>-1.32258177</v>
          </cell>
          <cell r="I399">
            <v>-0.17707350999999999</v>
          </cell>
          <cell r="J399">
            <v>-5.2890279999999998E-2</v>
          </cell>
          <cell r="K399">
            <v>-6.5000800000000001E-3</v>
          </cell>
        </row>
        <row r="400">
          <cell r="A400" t="str">
            <v>ICRA LTD</v>
          </cell>
          <cell r="B400">
            <v>-0.25118892999999998</v>
          </cell>
          <cell r="C400">
            <v>-0.57551116000000002</v>
          </cell>
          <cell r="D400">
            <v>-0.37627125</v>
          </cell>
          <cell r="E400">
            <v>-0.91081445999999999</v>
          </cell>
          <cell r="F400">
            <v>0.16197624999999999</v>
          </cell>
          <cell r="G400">
            <v>0.45407417</v>
          </cell>
          <cell r="H400">
            <v>-2.5854296699999999</v>
          </cell>
          <cell r="I400">
            <v>-0.33323109000000001</v>
          </cell>
          <cell r="J400">
            <v>-0.43592491999999999</v>
          </cell>
          <cell r="K400">
            <v>-1.0394309799999999</v>
          </cell>
        </row>
        <row r="401">
          <cell r="A401" t="str">
            <v>IDBI BANK LTD</v>
          </cell>
          <cell r="B401">
            <v>-0.47056088000000001</v>
          </cell>
          <cell r="C401">
            <v>-0.53498179000000001</v>
          </cell>
          <cell r="D401">
            <v>-0.95109390999999999</v>
          </cell>
          <cell r="E401">
            <v>-0.13481754000000001</v>
          </cell>
          <cell r="F401">
            <v>0.32250768000000002</v>
          </cell>
          <cell r="G401">
            <v>-0.85685955999999996</v>
          </cell>
          <cell r="H401">
            <v>4.0867359999999998E-2</v>
          </cell>
          <cell r="I401">
            <v>-0.20282625000000001</v>
          </cell>
          <cell r="J401">
            <v>0.44533395999999997</v>
          </cell>
          <cell r="K401">
            <v>1.7739495000000001</v>
          </cell>
        </row>
        <row r="402">
          <cell r="A402" t="str">
            <v>IDFC FIRST BANK LTD</v>
          </cell>
          <cell r="B402">
            <v>-0.47056088000000001</v>
          </cell>
          <cell r="C402">
            <v>-0.33036858000000002</v>
          </cell>
          <cell r="D402">
            <v>-1.397689E-2</v>
          </cell>
          <cell r="E402">
            <v>1.57312882</v>
          </cell>
          <cell r="F402">
            <v>1.03001082</v>
          </cell>
          <cell r="G402">
            <v>-0.80913478000000005</v>
          </cell>
          <cell r="H402">
            <v>-0.13398583</v>
          </cell>
          <cell r="I402">
            <v>0.78559703000000003</v>
          </cell>
          <cell r="J402">
            <v>0.23779422</v>
          </cell>
          <cell r="K402">
            <v>0.49668278999999999</v>
          </cell>
        </row>
        <row r="403">
          <cell r="A403" t="str">
            <v>IDFC LTD</v>
          </cell>
          <cell r="B403">
            <v>-3.3718099999999998E-3</v>
          </cell>
          <cell r="C403">
            <v>1.0007350399999999</v>
          </cell>
          <cell r="D403">
            <v>-1.6046724299999999</v>
          </cell>
          <cell r="E403">
            <v>-0.95499277000000005</v>
          </cell>
          <cell r="F403">
            <v>1.1115114699999999</v>
          </cell>
          <cell r="G403">
            <v>0.57600379000000002</v>
          </cell>
          <cell r="H403">
            <v>-2.0246779899999998</v>
          </cell>
          <cell r="I403">
            <v>0.76556175999999998</v>
          </cell>
          <cell r="J403">
            <v>-0.53377574999999999</v>
          </cell>
          <cell r="K403">
            <v>0.57408970999999998</v>
          </cell>
        </row>
        <row r="404">
          <cell r="A404" t="str">
            <v>IFB INDUSTRIES LTD</v>
          </cell>
          <cell r="B404">
            <v>-0.47056088000000001</v>
          </cell>
          <cell r="C404">
            <v>0.51201677000000001</v>
          </cell>
          <cell r="D404">
            <v>0.56247997000000005</v>
          </cell>
          <cell r="E404">
            <v>-0.66327183999999995</v>
          </cell>
          <cell r="F404">
            <v>-0.88652801999999997</v>
          </cell>
          <cell r="G404">
            <v>-1.1532878900000001</v>
          </cell>
          <cell r="H404">
            <v>-2.0742249500000001</v>
          </cell>
          <cell r="I404">
            <v>-0.23829938000000001</v>
          </cell>
          <cell r="J404">
            <v>-0.22291130000000001</v>
          </cell>
          <cell r="K404">
            <v>-0.55324048000000003</v>
          </cell>
        </row>
        <row r="405">
          <cell r="A405" t="str">
            <v>IFCI LTD</v>
          </cell>
          <cell r="B405">
            <v>-0.47056088000000001</v>
          </cell>
          <cell r="C405">
            <v>-9.6201930000000005E-2</v>
          </cell>
          <cell r="D405">
            <v>-2.2376718499999999</v>
          </cell>
          <cell r="E405">
            <v>1.91907954</v>
          </cell>
          <cell r="F405">
            <v>-0.17059653</v>
          </cell>
          <cell r="G405">
            <v>-1.2114742999999999</v>
          </cell>
          <cell r="H405">
            <v>-1.8991472700000001</v>
          </cell>
          <cell r="I405">
            <v>0.47684714</v>
          </cell>
          <cell r="J405">
            <v>-1.4970091599999999</v>
          </cell>
          <cell r="K405">
            <v>0.64221412</v>
          </cell>
        </row>
        <row r="406">
          <cell r="A406" t="str">
            <v>IGARASHI MOTORS INDIA LTD</v>
          </cell>
          <cell r="B406">
            <v>-0.26765605999999997</v>
          </cell>
          <cell r="C406">
            <v>0.17844570000000001</v>
          </cell>
          <cell r="D406">
            <v>-1.10616136</v>
          </cell>
          <cell r="E406">
            <v>-0.46088301999999998</v>
          </cell>
          <cell r="F406">
            <v>0.29253974999999999</v>
          </cell>
          <cell r="G406">
            <v>-1.15888762</v>
          </cell>
          <cell r="H406">
            <v>-2.9342861199999999</v>
          </cell>
          <cell r="I406">
            <v>5.5743790000000001E-2</v>
          </cell>
          <cell r="J406">
            <v>-0.16015108</v>
          </cell>
          <cell r="K406">
            <v>0.35107470000000002</v>
          </cell>
        </row>
        <row r="407">
          <cell r="A407" t="str">
            <v>IIFL FINANCE LTD</v>
          </cell>
          <cell r="B407">
            <v>-0.14031005999999999</v>
          </cell>
          <cell r="C407">
            <v>-0.29641798000000003</v>
          </cell>
          <cell r="D407">
            <v>-0.36124945000000003</v>
          </cell>
          <cell r="E407">
            <v>2.2756550299999998</v>
          </cell>
          <cell r="F407">
            <v>1.4498359000000001</v>
          </cell>
          <cell r="G407">
            <v>0.27630400999999999</v>
          </cell>
          <cell r="H407">
            <v>-0.85466408999999999</v>
          </cell>
          <cell r="I407">
            <v>-4.8331300000000001E-2</v>
          </cell>
          <cell r="J407">
            <v>0.54744499999999996</v>
          </cell>
          <cell r="K407">
            <v>0.27608707999999998</v>
          </cell>
        </row>
        <row r="408">
          <cell r="A408" t="str">
            <v>IIFL SECURITIES LTD</v>
          </cell>
          <cell r="B408">
            <v>1.5563015899999999</v>
          </cell>
          <cell r="C408">
            <v>-0.29459323999999998</v>
          </cell>
          <cell r="D408">
            <v>-0.1753487</v>
          </cell>
          <cell r="E408">
            <v>-0.95499277000000005</v>
          </cell>
          <cell r="F408">
            <v>-1.37191796</v>
          </cell>
          <cell r="G408">
            <v>0.19968458</v>
          </cell>
          <cell r="H408">
            <v>-2.3568356000000001</v>
          </cell>
          <cell r="I408">
            <v>-0.13090621</v>
          </cell>
          <cell r="J408">
            <v>1.7564611400000001</v>
          </cell>
          <cell r="K408">
            <v>1.0001078800000001</v>
          </cell>
        </row>
        <row r="409">
          <cell r="A409" t="str">
            <v>IMAGICAAWORLD ENTERTAINMENT</v>
          </cell>
          <cell r="B409">
            <v>-0.47056088000000001</v>
          </cell>
          <cell r="C409">
            <v>1.24784553</v>
          </cell>
          <cell r="D409">
            <v>-0.49793047000000001</v>
          </cell>
          <cell r="E409">
            <v>2.0412921900000001</v>
          </cell>
          <cell r="F409">
            <v>3.0000844</v>
          </cell>
          <cell r="G409">
            <v>3.00016975</v>
          </cell>
          <cell r="H409">
            <v>-2.94837141</v>
          </cell>
          <cell r="I409">
            <v>0.21092072000000001</v>
          </cell>
          <cell r="J409">
            <v>0.20568889000000001</v>
          </cell>
          <cell r="K409">
            <v>2.99999547</v>
          </cell>
        </row>
        <row r="410">
          <cell r="A410" t="str">
            <v>INDIA CEMENTS LTD</v>
          </cell>
          <cell r="B410">
            <v>-0.26915823999999999</v>
          </cell>
          <cell r="C410">
            <v>-0.57818890000000001</v>
          </cell>
          <cell r="D410">
            <v>-0.69605196000000003</v>
          </cell>
          <cell r="E410">
            <v>0.53435617999999996</v>
          </cell>
          <cell r="F410">
            <v>-0.30547531999999999</v>
          </cell>
          <cell r="G410">
            <v>-1.07981813</v>
          </cell>
          <cell r="H410">
            <v>-1.5093767600000001</v>
          </cell>
          <cell r="I410">
            <v>2.7555651700000001</v>
          </cell>
          <cell r="J410">
            <v>-8.5004029999999994E-2</v>
          </cell>
          <cell r="K410">
            <v>-0.61367041</v>
          </cell>
        </row>
        <row r="411">
          <cell r="A411" t="str">
            <v>INDIA GLYCOLS LTD</v>
          </cell>
          <cell r="B411">
            <v>4.6315969999999998E-2</v>
          </cell>
          <cell r="C411">
            <v>0.45405853000000002</v>
          </cell>
          <cell r="D411">
            <v>0.52824324</v>
          </cell>
          <cell r="E411">
            <v>0.58473134000000004</v>
          </cell>
          <cell r="F411">
            <v>-1.2675730000000001</v>
          </cell>
          <cell r="G411">
            <v>-0.71757638000000001</v>
          </cell>
          <cell r="H411">
            <v>-1.99858844</v>
          </cell>
          <cell r="I411">
            <v>0.55026244999999996</v>
          </cell>
          <cell r="J411">
            <v>0.7907691</v>
          </cell>
          <cell r="K411">
            <v>0.63228834</v>
          </cell>
        </row>
        <row r="412">
          <cell r="A412" t="str">
            <v>INDIA PESTICIDES LTD</v>
          </cell>
          <cell r="B412">
            <v>-0.34331083000000001</v>
          </cell>
          <cell r="C412">
            <v>1.4708085099999999</v>
          </cell>
          <cell r="D412">
            <v>2.9818964000000001</v>
          </cell>
          <cell r="E412">
            <v>-0.91079569000000005</v>
          </cell>
          <cell r="F412">
            <v>-0.66564964999999998</v>
          </cell>
          <cell r="G412">
            <v>0.25791239999999999</v>
          </cell>
          <cell r="H412">
            <v>-2.6253094699999999</v>
          </cell>
          <cell r="I412">
            <v>9.5002699999999995E-2</v>
          </cell>
          <cell r="J412">
            <v>6.7885909999999994E-2</v>
          </cell>
          <cell r="K412">
            <v>-0.87105215000000003</v>
          </cell>
        </row>
        <row r="413">
          <cell r="A413" t="str">
            <v>INDIA TOURISM DEVELOPMENT</v>
          </cell>
          <cell r="B413">
            <v>-0.47056088000000001</v>
          </cell>
          <cell r="C413">
            <v>4.9038379999999999E-2</v>
          </cell>
          <cell r="D413">
            <v>-1.0374999</v>
          </cell>
          <cell r="E413">
            <v>-0.95499277000000005</v>
          </cell>
          <cell r="F413">
            <v>-0.69545186000000003</v>
          </cell>
          <cell r="G413">
            <v>-0.29500514</v>
          </cell>
          <cell r="H413">
            <v>-2.7726657399999999</v>
          </cell>
          <cell r="I413">
            <v>-0.34080749999999999</v>
          </cell>
          <cell r="J413">
            <v>-0.50414026000000001</v>
          </cell>
          <cell r="K413">
            <v>-1.1449849999999999E-2</v>
          </cell>
        </row>
        <row r="414">
          <cell r="A414" t="str">
            <v>INDIABULLS HOUSING FINANCE L</v>
          </cell>
          <cell r="B414">
            <v>3.0000097800000001</v>
          </cell>
          <cell r="C414">
            <v>0.96254909</v>
          </cell>
          <cell r="D414">
            <v>-2.5067141099999999</v>
          </cell>
          <cell r="E414">
            <v>2.6337990800000002</v>
          </cell>
          <cell r="F414">
            <v>-1.1011126</v>
          </cell>
          <cell r="G414">
            <v>8.6954600000000007E-2</v>
          </cell>
          <cell r="H414">
            <v>-1.04730916</v>
          </cell>
          <cell r="I414">
            <v>3.0003824200000002</v>
          </cell>
          <cell r="J414">
            <v>1.76653445</v>
          </cell>
          <cell r="K414">
            <v>0.88363522000000005</v>
          </cell>
        </row>
        <row r="415">
          <cell r="A415" t="str">
            <v>INDIABULLS REAL ESTATE LTD</v>
          </cell>
          <cell r="B415">
            <v>-0.47056088000000001</v>
          </cell>
          <cell r="C415">
            <v>1.9356409299999999</v>
          </cell>
          <cell r="D415">
            <v>-1.71355462</v>
          </cell>
          <cell r="E415">
            <v>-0.55425440999999998</v>
          </cell>
          <cell r="F415">
            <v>-1.5858160299999999</v>
          </cell>
          <cell r="G415">
            <v>-1.72043967</v>
          </cell>
          <cell r="H415">
            <v>-2.1049101399999999</v>
          </cell>
          <cell r="I415">
            <v>3.0003824200000002</v>
          </cell>
          <cell r="J415">
            <v>-0.87342196999999999</v>
          </cell>
          <cell r="K415">
            <v>-0.54194713000000005</v>
          </cell>
        </row>
        <row r="416">
          <cell r="A416" t="str">
            <v>INDIAMART INTERMESH LTD</v>
          </cell>
          <cell r="B416">
            <v>-0.45661776999999998</v>
          </cell>
          <cell r="C416">
            <v>0.83492792000000005</v>
          </cell>
          <cell r="D416">
            <v>1.42863512</v>
          </cell>
          <cell r="E416">
            <v>-0.88959354000000002</v>
          </cell>
          <cell r="F416">
            <v>0.35481894000000003</v>
          </cell>
          <cell r="G416">
            <v>-2.085571E-2</v>
          </cell>
          <cell r="H416">
            <v>-1.8810277</v>
          </cell>
          <cell r="I416">
            <v>0.51264911999999996</v>
          </cell>
          <cell r="J416">
            <v>-0.61766617999999995</v>
          </cell>
          <cell r="K416">
            <v>-1.07022715</v>
          </cell>
        </row>
        <row r="417">
          <cell r="A417" t="str">
            <v>INDIAN BANK</v>
          </cell>
          <cell r="B417">
            <v>0.29384073999999999</v>
          </cell>
          <cell r="C417">
            <v>-0.77126985999999997</v>
          </cell>
          <cell r="D417">
            <v>4.4855770000000003E-2</v>
          </cell>
          <cell r="E417">
            <v>0.12304761</v>
          </cell>
          <cell r="F417">
            <v>1.95796824</v>
          </cell>
          <cell r="G417">
            <v>-0.77618759999999998</v>
          </cell>
          <cell r="H417">
            <v>0.27103256999999997</v>
          </cell>
          <cell r="I417">
            <v>-2.2001650000000001E-2</v>
          </cell>
          <cell r="J417">
            <v>1.22572565</v>
          </cell>
          <cell r="K417">
            <v>1.3779968</v>
          </cell>
        </row>
        <row r="418">
          <cell r="A418" t="str">
            <v>INDIAN ENERGY EXCHANGE LTD</v>
          </cell>
          <cell r="B418">
            <v>-0.22435820000000001</v>
          </cell>
          <cell r="C418">
            <v>1.4744685900000001</v>
          </cell>
          <cell r="D418">
            <v>0.51713341000000002</v>
          </cell>
          <cell r="E418">
            <v>-0.95499277000000005</v>
          </cell>
          <cell r="F418">
            <v>-1.4180291899999999</v>
          </cell>
          <cell r="G418">
            <v>2.0468275500000002</v>
          </cell>
          <cell r="H418">
            <v>-2.28043985</v>
          </cell>
          <cell r="I418">
            <v>2.1448409599999998</v>
          </cell>
          <cell r="J418">
            <v>-0.59648376999999997</v>
          </cell>
          <cell r="K418">
            <v>-0.44554104999999999</v>
          </cell>
        </row>
        <row r="419">
          <cell r="A419" t="str">
            <v>INDIAN HOTELS CO LTD</v>
          </cell>
          <cell r="B419">
            <v>-0.42502213</v>
          </cell>
          <cell r="C419">
            <v>0.15375921000000001</v>
          </cell>
          <cell r="D419">
            <v>-0.66338134000000004</v>
          </cell>
          <cell r="E419">
            <v>-0.15798877</v>
          </cell>
          <cell r="F419">
            <v>0.81040305000000001</v>
          </cell>
          <cell r="G419">
            <v>-0.34669051000000001</v>
          </cell>
          <cell r="H419">
            <v>-1.01061738</v>
          </cell>
          <cell r="I419">
            <v>0.46962056000000002</v>
          </cell>
          <cell r="J419">
            <v>-0.51813978000000005</v>
          </cell>
          <cell r="K419">
            <v>-0.18966864</v>
          </cell>
        </row>
        <row r="420">
          <cell r="A420" t="str">
            <v>INDIAN METALS &amp; FERRO ALLOY</v>
          </cell>
          <cell r="B420">
            <v>0.18780303000000001</v>
          </cell>
          <cell r="C420">
            <v>0.31658709000000002</v>
          </cell>
          <cell r="D420">
            <v>-0.17179035000000001</v>
          </cell>
          <cell r="E420">
            <v>-0.44473296000000001</v>
          </cell>
          <cell r="F420">
            <v>-0.95409328000000004</v>
          </cell>
          <cell r="G420">
            <v>-2.5838360000000001E-2</v>
          </cell>
          <cell r="H420">
            <v>-2.2822210799999998</v>
          </cell>
          <cell r="I420">
            <v>1.2684290000000001E-2</v>
          </cell>
          <cell r="J420">
            <v>2.1476232999999998</v>
          </cell>
          <cell r="K420">
            <v>0.16354706999999999</v>
          </cell>
        </row>
        <row r="421">
          <cell r="A421" t="str">
            <v>INDIAN OIL CORP LTD</v>
          </cell>
          <cell r="B421">
            <v>0.67924178000000002</v>
          </cell>
          <cell r="C421">
            <v>0.82524251999999998</v>
          </cell>
          <cell r="D421">
            <v>-0.20073146</v>
          </cell>
          <cell r="E421">
            <v>1.3765337499999999</v>
          </cell>
          <cell r="F421">
            <v>-4.5885240000000001E-2</v>
          </cell>
          <cell r="G421">
            <v>-0.87156491999999997</v>
          </cell>
          <cell r="H421">
            <v>0.89793014999999998</v>
          </cell>
          <cell r="I421">
            <v>-0.20958076</v>
          </cell>
          <cell r="J421">
            <v>1.2377232300000001</v>
          </cell>
          <cell r="K421">
            <v>-0.61134379999999999</v>
          </cell>
        </row>
        <row r="422">
          <cell r="A422" t="str">
            <v>INDIAN OVERSEAS BANK</v>
          </cell>
          <cell r="B422">
            <v>-0.47056088000000001</v>
          </cell>
          <cell r="C422">
            <v>-0.54289465999999997</v>
          </cell>
          <cell r="D422">
            <v>-0.65783119000000001</v>
          </cell>
          <cell r="E422">
            <v>-1.851E-4</v>
          </cell>
          <cell r="F422">
            <v>0.71682542999999999</v>
          </cell>
          <cell r="G422">
            <v>-0.88429480999999999</v>
          </cell>
          <cell r="H422">
            <v>-2.1015300000000001E-2</v>
          </cell>
          <cell r="I422">
            <v>-0.29625087999999999</v>
          </cell>
          <cell r="J422">
            <v>0.16010731</v>
          </cell>
          <cell r="K422">
            <v>2.0200035600000001</v>
          </cell>
        </row>
        <row r="423">
          <cell r="A423" t="str">
            <v>INDIAN RAILWAY CATERING &amp; TO</v>
          </cell>
          <cell r="B423">
            <v>-0.25346464000000002</v>
          </cell>
          <cell r="C423">
            <v>0.97320127000000001</v>
          </cell>
          <cell r="D423">
            <v>0.46072897000000002</v>
          </cell>
          <cell r="E423">
            <v>-0.81236487999999996</v>
          </cell>
          <cell r="F423">
            <v>-0.99271463999999998</v>
          </cell>
          <cell r="G423">
            <v>1.2304634999999999</v>
          </cell>
          <cell r="H423">
            <v>-1.31146991</v>
          </cell>
          <cell r="I423">
            <v>0.70383512999999998</v>
          </cell>
          <cell r="J423">
            <v>-0.59420240000000002</v>
          </cell>
          <cell r="K423">
            <v>-1.0553979999999999E-2</v>
          </cell>
        </row>
        <row r="424">
          <cell r="A424" t="str">
            <v>INDIAN RAILWAY FINANCE CORP</v>
          </cell>
          <cell r="B424">
            <v>0.61043245000000002</v>
          </cell>
          <cell r="C424">
            <v>-0.12805583000000001</v>
          </cell>
          <cell r="D424">
            <v>0.12922133999999999</v>
          </cell>
          <cell r="E424">
            <v>3.0000002399999999</v>
          </cell>
          <cell r="F424">
            <v>0.77311324999999997</v>
          </cell>
          <cell r="G424">
            <v>0.44058180000000002</v>
          </cell>
          <cell r="H424">
            <v>3.3888439999999999E-2</v>
          </cell>
          <cell r="I424">
            <v>-9.2297480000000001E-2</v>
          </cell>
          <cell r="J424">
            <v>-0.51770961000000004</v>
          </cell>
          <cell r="K424">
            <v>0.21731901000000001</v>
          </cell>
        </row>
        <row r="425">
          <cell r="A425" t="str">
            <v>INDIGO PAINTS LTD</v>
          </cell>
          <cell r="B425">
            <v>-0.36485772999999999</v>
          </cell>
          <cell r="C425">
            <v>1.6330255300000001</v>
          </cell>
          <cell r="D425">
            <v>1.60310054</v>
          </cell>
          <cell r="E425">
            <v>-0.92174237999999997</v>
          </cell>
          <cell r="F425">
            <v>-1.1275424999999999</v>
          </cell>
          <cell r="G425">
            <v>-0.27280924000000001</v>
          </cell>
          <cell r="H425">
            <v>-2.4330782900000001</v>
          </cell>
          <cell r="I425">
            <v>-0.20572992000000001</v>
          </cell>
          <cell r="J425">
            <v>-0.43007156000000002</v>
          </cell>
          <cell r="K425">
            <v>-0.93237221000000003</v>
          </cell>
        </row>
        <row r="426">
          <cell r="A426" t="str">
            <v>INDO COUNT INDUSTRIES LTD</v>
          </cell>
          <cell r="B426">
            <v>9.5974009999999998E-2</v>
          </cell>
          <cell r="C426">
            <v>0.99595975999999997</v>
          </cell>
          <cell r="D426">
            <v>0.40338963</v>
          </cell>
          <cell r="E426">
            <v>0.38184991000000001</v>
          </cell>
          <cell r="F426">
            <v>-0.78560936000000003</v>
          </cell>
          <cell r="G426">
            <v>-0.21302015999999999</v>
          </cell>
          <cell r="H426">
            <v>-2.1279113299999999</v>
          </cell>
          <cell r="I426">
            <v>-2.9196550000000002E-2</v>
          </cell>
          <cell r="J426">
            <v>0.43481046000000001</v>
          </cell>
          <cell r="K426">
            <v>0.17955841</v>
          </cell>
        </row>
        <row r="427">
          <cell r="A427" t="str">
            <v>INDO RAMA SYNTHETICS (I)</v>
          </cell>
          <cell r="B427">
            <v>-0.47056088000000001</v>
          </cell>
          <cell r="C427">
            <v>3.0002110000000002</v>
          </cell>
          <cell r="D427">
            <v>1.9385384299999999</v>
          </cell>
          <cell r="E427">
            <v>0.31669259</v>
          </cell>
          <cell r="F427">
            <v>-1.26992404</v>
          </cell>
          <cell r="G427">
            <v>-0.51382899000000004</v>
          </cell>
          <cell r="H427">
            <v>-2.32770872</v>
          </cell>
          <cell r="I427">
            <v>-0.27005871999999997</v>
          </cell>
          <cell r="J427">
            <v>0.71086663000000005</v>
          </cell>
          <cell r="K427">
            <v>-0.47233278000000001</v>
          </cell>
        </row>
        <row r="428">
          <cell r="A428" t="str">
            <v>INDOCO REMEDIES LTD</v>
          </cell>
          <cell r="B428">
            <v>-0.29164447999999998</v>
          </cell>
          <cell r="C428">
            <v>1.771443E-2</v>
          </cell>
          <cell r="D428">
            <v>0.15265939000000001</v>
          </cell>
          <cell r="E428">
            <v>-0.23278593</v>
          </cell>
          <cell r="F428">
            <v>-0.43283966000000001</v>
          </cell>
          <cell r="G428">
            <v>-0.14030769000000001</v>
          </cell>
          <cell r="H428">
            <v>-2.3479435400000002</v>
          </cell>
          <cell r="I428">
            <v>-7.9326549999999996E-2</v>
          </cell>
          <cell r="J428">
            <v>0.24781263000000001</v>
          </cell>
          <cell r="K428">
            <v>-0.4291642</v>
          </cell>
        </row>
        <row r="429">
          <cell r="A429" t="str">
            <v>INDOSTAR CAPITAL FINANCE LTD</v>
          </cell>
          <cell r="B429">
            <v>-0.47056088000000001</v>
          </cell>
          <cell r="C429">
            <v>1.2243686899999999</v>
          </cell>
          <cell r="D429">
            <v>-6.3577610000000007E-2</v>
          </cell>
          <cell r="E429">
            <v>-0.95499277000000005</v>
          </cell>
          <cell r="F429">
            <v>-1.4823915999999999</v>
          </cell>
          <cell r="G429">
            <v>-3.0001707099999999</v>
          </cell>
          <cell r="H429">
            <v>-2.13537431</v>
          </cell>
          <cell r="I429">
            <v>-0.36119004999999998</v>
          </cell>
          <cell r="J429">
            <v>-1.7978375</v>
          </cell>
          <cell r="K429">
            <v>0.67694597999999995</v>
          </cell>
        </row>
        <row r="430">
          <cell r="A430" t="str">
            <v>INDRAPRASTHA GAS LTD</v>
          </cell>
          <cell r="B430">
            <v>0.30217177000000001</v>
          </cell>
          <cell r="C430">
            <v>0.67629497999999999</v>
          </cell>
          <cell r="D430">
            <v>0.73460203000000002</v>
          </cell>
          <cell r="E430">
            <v>-0.92763746000000002</v>
          </cell>
          <cell r="F430">
            <v>0.55506699999999998</v>
          </cell>
          <cell r="G430">
            <v>0.15939281999999999</v>
          </cell>
          <cell r="H430">
            <v>-0.93241125000000002</v>
          </cell>
          <cell r="I430">
            <v>0.32538720999999998</v>
          </cell>
          <cell r="J430">
            <v>-7.9700299999999995E-3</v>
          </cell>
          <cell r="K430">
            <v>-0.33002090000000001</v>
          </cell>
        </row>
        <row r="431">
          <cell r="A431" t="str">
            <v>INDUS TOWERS LTD</v>
          </cell>
          <cell r="B431">
            <v>2.5565168900000002</v>
          </cell>
          <cell r="C431">
            <v>0.63128715999999996</v>
          </cell>
          <cell r="D431">
            <v>0.52715312999999997</v>
          </cell>
          <cell r="E431">
            <v>1.1696658099999999</v>
          </cell>
          <cell r="F431">
            <v>-1.1072083699999999</v>
          </cell>
          <cell r="G431">
            <v>-0.29086160999999999</v>
          </cell>
          <cell r="H431">
            <v>-0.47218116999999998</v>
          </cell>
          <cell r="I431">
            <v>-0.14628791999999999</v>
          </cell>
          <cell r="J431">
            <v>1.0485148399999999</v>
          </cell>
          <cell r="K431">
            <v>0.34279162000000002</v>
          </cell>
        </row>
        <row r="432">
          <cell r="A432" t="str">
            <v>INDUSIND BANK LTD</v>
          </cell>
          <cell r="B432">
            <v>-0.18506222999999999</v>
          </cell>
          <cell r="C432">
            <v>-0.66370392</v>
          </cell>
          <cell r="D432">
            <v>-0.11156727</v>
          </cell>
          <cell r="E432">
            <v>0.49862632000000001</v>
          </cell>
          <cell r="F432">
            <v>0.42127562000000002</v>
          </cell>
          <cell r="G432">
            <v>-0.64135343</v>
          </cell>
          <cell r="H432">
            <v>0.32701170000000002</v>
          </cell>
          <cell r="I432">
            <v>0.69244760000000005</v>
          </cell>
          <cell r="J432">
            <v>0.58358425000000003</v>
          </cell>
          <cell r="K432">
            <v>0.33888251000000003</v>
          </cell>
        </row>
        <row r="433">
          <cell r="A433" t="str">
            <v>INFIBEAM AVENUES LTD</v>
          </cell>
          <cell r="B433">
            <v>-0.41101642999999999</v>
          </cell>
          <cell r="C433">
            <v>-0.33090683999999998</v>
          </cell>
          <cell r="D433">
            <v>-0.23269098999999999</v>
          </cell>
          <cell r="E433">
            <v>-0.95499277000000005</v>
          </cell>
          <cell r="F433">
            <v>-0.77221262000000002</v>
          </cell>
          <cell r="G433">
            <v>-0.54451274999999999</v>
          </cell>
          <cell r="H433">
            <v>-2.0881197500000002</v>
          </cell>
          <cell r="I433">
            <v>0.32348855999999998</v>
          </cell>
          <cell r="J433">
            <v>3.0501469999999999E-2</v>
          </cell>
          <cell r="K433">
            <v>0.79544585999999995</v>
          </cell>
        </row>
        <row r="434">
          <cell r="A434" t="str">
            <v>INFO EDGE INDIA LTD</v>
          </cell>
          <cell r="B434">
            <v>-0.36642361000000001</v>
          </cell>
          <cell r="C434">
            <v>1.08890128</v>
          </cell>
          <cell r="D434">
            <v>1.81530488</v>
          </cell>
          <cell r="E434">
            <v>0.42913577000000003</v>
          </cell>
          <cell r="F434">
            <v>-0.56616049999999996</v>
          </cell>
          <cell r="G434">
            <v>0.27641719999999997</v>
          </cell>
          <cell r="H434">
            <v>-1.0719455499999999</v>
          </cell>
          <cell r="I434">
            <v>0.26837527999999999</v>
          </cell>
          <cell r="J434">
            <v>-0.68140750999999999</v>
          </cell>
          <cell r="K434">
            <v>-0.89019698000000003</v>
          </cell>
        </row>
        <row r="435">
          <cell r="A435" t="str">
            <v>INFOBEANS TECHNOLOGIES LTD</v>
          </cell>
          <cell r="B435">
            <v>-0.39011606999999998</v>
          </cell>
          <cell r="C435">
            <v>2.5848295700000001</v>
          </cell>
          <cell r="D435">
            <v>2.3827855599999999</v>
          </cell>
          <cell r="E435">
            <v>-0.61561900000000003</v>
          </cell>
          <cell r="F435">
            <v>-0.87457812000000001</v>
          </cell>
          <cell r="G435">
            <v>0.20034768999999999</v>
          </cell>
          <cell r="H435">
            <v>-3</v>
          </cell>
          <cell r="I435">
            <v>-0.19834241</v>
          </cell>
          <cell r="J435">
            <v>2.5993970000000002E-2</v>
          </cell>
          <cell r="K435">
            <v>0.11617002999999999</v>
          </cell>
        </row>
        <row r="436">
          <cell r="A436" t="str">
            <v>INFOSYS LTD</v>
          </cell>
          <cell r="B436">
            <v>0.56781822000000004</v>
          </cell>
          <cell r="C436">
            <v>-2.6515790000000001E-2</v>
          </cell>
          <cell r="D436">
            <v>0.16671749999999999</v>
          </cell>
          <cell r="E436">
            <v>-0.70747364000000001</v>
          </cell>
          <cell r="F436">
            <v>-0.85242748000000002</v>
          </cell>
          <cell r="G436">
            <v>0.96458655999999998</v>
          </cell>
          <cell r="H436">
            <v>0.67046952000000004</v>
          </cell>
          <cell r="I436">
            <v>-0.10339289</v>
          </cell>
          <cell r="J436">
            <v>-8.8501910000000003E-2</v>
          </cell>
          <cell r="K436">
            <v>0.10703673</v>
          </cell>
        </row>
        <row r="437">
          <cell r="A437" t="str">
            <v>INGERSOLL-RAND INDIA LTD</v>
          </cell>
          <cell r="B437">
            <v>-0.37792805000000002</v>
          </cell>
          <cell r="C437">
            <v>0.47043383</v>
          </cell>
          <cell r="D437">
            <v>0.18069117000000001</v>
          </cell>
          <cell r="E437">
            <v>-0.95499277000000005</v>
          </cell>
          <cell r="F437">
            <v>1.3856552799999999</v>
          </cell>
          <cell r="G437">
            <v>0.44247025000000001</v>
          </cell>
          <cell r="H437">
            <v>-2.2996919199999999</v>
          </cell>
          <cell r="I437">
            <v>-0.20750736</v>
          </cell>
          <cell r="J437">
            <v>-0.53701615000000003</v>
          </cell>
          <cell r="K437">
            <v>0.13010393000000001</v>
          </cell>
        </row>
        <row r="438">
          <cell r="A438" t="str">
            <v>INOX GREEN ENERGY SERVICES L</v>
          </cell>
          <cell r="B438">
            <v>-0.47056088000000001</v>
          </cell>
          <cell r="C438">
            <v>3.9424920000000002E-2</v>
          </cell>
          <cell r="D438">
            <v>-0.91850191000000003</v>
          </cell>
          <cell r="E438">
            <v>1.25733542</v>
          </cell>
          <cell r="F438">
            <v>-6.4070260000000004E-2</v>
          </cell>
          <cell r="G438">
            <v>-0.77785795999999996</v>
          </cell>
          <cell r="H438">
            <v>-2.8576860399999999</v>
          </cell>
          <cell r="I438">
            <v>0.12765940000000001</v>
          </cell>
          <cell r="J438">
            <v>-0.1822734</v>
          </cell>
          <cell r="K438">
            <v>0.72800845000000003</v>
          </cell>
        </row>
        <row r="439">
          <cell r="A439" t="str">
            <v>INOX WIND ENERGY LTD</v>
          </cell>
          <cell r="B439">
            <v>-0.47056088000000001</v>
          </cell>
          <cell r="C439">
            <v>-0.11496285000000001</v>
          </cell>
          <cell r="D439">
            <v>-2.1664817300000001</v>
          </cell>
          <cell r="E439">
            <v>1.41716921</v>
          </cell>
          <cell r="F439">
            <v>1.3561760199999999</v>
          </cell>
          <cell r="G439">
            <v>-3.0001707099999999</v>
          </cell>
          <cell r="H439">
            <v>-2.4386229500000001</v>
          </cell>
          <cell r="I439">
            <v>-0.37956529999999999</v>
          </cell>
          <cell r="J439">
            <v>-2.54739666</v>
          </cell>
          <cell r="K439">
            <v>1.2248449299999999</v>
          </cell>
        </row>
        <row r="440">
          <cell r="A440" t="str">
            <v>INOX WIND LTD</v>
          </cell>
          <cell r="B440">
            <v>-0.47056088000000001</v>
          </cell>
          <cell r="C440">
            <v>0.37527065999999998</v>
          </cell>
          <cell r="D440">
            <v>-1.4348503399999999</v>
          </cell>
          <cell r="E440">
            <v>0.94761550000000006</v>
          </cell>
          <cell r="F440">
            <v>-0.15649693000000001</v>
          </cell>
          <cell r="G440">
            <v>-3.0001707099999999</v>
          </cell>
          <cell r="H440">
            <v>-2.2058105499999998</v>
          </cell>
          <cell r="I440">
            <v>0.10526808999999999</v>
          </cell>
          <cell r="J440">
            <v>-2.0706088500000002</v>
          </cell>
          <cell r="K440">
            <v>0.46760496000000001</v>
          </cell>
        </row>
        <row r="441">
          <cell r="A441" t="str">
            <v>INSECTICIDES INDIA LTD</v>
          </cell>
          <cell r="B441">
            <v>-0.24239548</v>
          </cell>
          <cell r="C441">
            <v>0.47436245999999999</v>
          </cell>
          <cell r="D441">
            <v>0.14813243000000001</v>
          </cell>
          <cell r="E441">
            <v>-0.13185889000000001</v>
          </cell>
          <cell r="F441">
            <v>0.39626968000000001</v>
          </cell>
          <cell r="G441">
            <v>-0.43505885999999999</v>
          </cell>
          <cell r="H441">
            <v>-2.4804022300000002</v>
          </cell>
          <cell r="I441">
            <v>-4.939408E-2</v>
          </cell>
          <cell r="J441">
            <v>0.62840700000000005</v>
          </cell>
          <cell r="K441">
            <v>-0.46660479999999999</v>
          </cell>
        </row>
        <row r="442">
          <cell r="A442" t="str">
            <v>INTELLECT DESIGN ARENA LTD</v>
          </cell>
          <cell r="B442">
            <v>-0.25176971999999997</v>
          </cell>
          <cell r="C442">
            <v>1.2132139200000001</v>
          </cell>
          <cell r="D442">
            <v>0.27723861</v>
          </cell>
          <cell r="E442">
            <v>-0.94087166</v>
          </cell>
          <cell r="F442">
            <v>-2.0341408300000001</v>
          </cell>
          <cell r="G442">
            <v>4.7396059999999997E-2</v>
          </cell>
          <cell r="H442">
            <v>-2.0338358900000002</v>
          </cell>
          <cell r="I442">
            <v>0.43129927000000001</v>
          </cell>
          <cell r="J442">
            <v>7.3481270000000001E-2</v>
          </cell>
          <cell r="K442">
            <v>0.44731398999999999</v>
          </cell>
        </row>
        <row r="443">
          <cell r="A443" t="str">
            <v>INTERGLOBE AVIATION LTD</v>
          </cell>
          <cell r="B443">
            <v>-0.47056088000000001</v>
          </cell>
          <cell r="C443">
            <v>1.29716253</v>
          </cell>
          <cell r="D443">
            <v>-0.14888427000000001</v>
          </cell>
          <cell r="E443">
            <v>2.1166727500000002</v>
          </cell>
          <cell r="F443">
            <v>-0.16104304999999999</v>
          </cell>
          <cell r="G443">
            <v>-1.5195673700000001</v>
          </cell>
          <cell r="H443">
            <v>-0.1853379</v>
          </cell>
          <cell r="I443">
            <v>-1.0463480000000001E-2</v>
          </cell>
          <cell r="J443">
            <v>-0.35132128000000001</v>
          </cell>
          <cell r="K443">
            <v>-0.60063869000000003</v>
          </cell>
        </row>
        <row r="444">
          <cell r="A444" t="str">
            <v>IOL CHEMICALS AND PHARMA LTD</v>
          </cell>
          <cell r="B444">
            <v>-9.5318899999999998E-2</v>
          </cell>
          <cell r="C444">
            <v>1.3240199100000001</v>
          </cell>
          <cell r="D444">
            <v>-0.26073194</v>
          </cell>
          <cell r="E444">
            <v>-0.88350213</v>
          </cell>
          <cell r="F444">
            <v>-0.20787712999999999</v>
          </cell>
          <cell r="G444">
            <v>-0.64725732999999996</v>
          </cell>
          <cell r="H444">
            <v>-2.3040740500000001</v>
          </cell>
          <cell r="I444">
            <v>0.9441967</v>
          </cell>
          <cell r="J444">
            <v>0.29669166000000002</v>
          </cell>
          <cell r="K444">
            <v>-0.11800651</v>
          </cell>
        </row>
        <row r="445">
          <cell r="A445" t="str">
            <v>ION EXCHANGE (INDIA) LTD</v>
          </cell>
          <cell r="B445">
            <v>-0.35872373000000002</v>
          </cell>
          <cell r="C445">
            <v>0.12098838000000001</v>
          </cell>
          <cell r="D445">
            <v>-0.19747949000000001</v>
          </cell>
          <cell r="E445">
            <v>-0.87082170999999997</v>
          </cell>
          <cell r="F445">
            <v>2.3065965199999998</v>
          </cell>
          <cell r="G445">
            <v>0.28100260999999999</v>
          </cell>
          <cell r="H445">
            <v>-2.1932113200000001</v>
          </cell>
          <cell r="I445">
            <v>-3.106944E-2</v>
          </cell>
          <cell r="J445">
            <v>-0.13998958</v>
          </cell>
          <cell r="K445">
            <v>0.95225506999999998</v>
          </cell>
        </row>
        <row r="446">
          <cell r="A446" t="str">
            <v>IPCA LABORATORIES LTD</v>
          </cell>
          <cell r="B446">
            <v>-0.28916869000000001</v>
          </cell>
          <cell r="C446">
            <v>0.21080360000000001</v>
          </cell>
          <cell r="D446">
            <v>0.33958443999999999</v>
          </cell>
          <cell r="E446">
            <v>-0.70242815999999997</v>
          </cell>
          <cell r="F446">
            <v>-0.91019011000000005</v>
          </cell>
          <cell r="G446">
            <v>-0.47394076000000002</v>
          </cell>
          <cell r="H446">
            <v>-1.28194594</v>
          </cell>
          <cell r="I446">
            <v>-0.11701059</v>
          </cell>
          <cell r="J446">
            <v>-0.19543332999999999</v>
          </cell>
          <cell r="K446">
            <v>-1.3435496099999999</v>
          </cell>
        </row>
        <row r="447">
          <cell r="A447" t="str">
            <v>IRB INFRASTRUCTURE DEVELOPER</v>
          </cell>
          <cell r="B447">
            <v>-0.29405018999999999</v>
          </cell>
          <cell r="C447">
            <v>-0.51250678000000005</v>
          </cell>
          <cell r="D447">
            <v>-1.0571698</v>
          </cell>
          <cell r="E447">
            <v>1.2128397200000001</v>
          </cell>
          <cell r="F447">
            <v>0.33218205000000001</v>
          </cell>
          <cell r="G447">
            <v>-0.26702672</v>
          </cell>
          <cell r="H447">
            <v>-0.94240880000000005</v>
          </cell>
          <cell r="I447">
            <v>0.61310136000000004</v>
          </cell>
          <cell r="J447">
            <v>0.2407677</v>
          </cell>
          <cell r="K447">
            <v>1.8959003699999999</v>
          </cell>
        </row>
        <row r="448">
          <cell r="A448" t="str">
            <v>IRCON INTERNATIONAL LTD</v>
          </cell>
          <cell r="B448">
            <v>1.02495563</v>
          </cell>
          <cell r="C448">
            <v>0.49676936999999999</v>
          </cell>
          <cell r="D448">
            <v>-0.55081575999999999</v>
          </cell>
          <cell r="E448">
            <v>-0.17369387999999999</v>
          </cell>
          <cell r="F448">
            <v>1.1131103</v>
          </cell>
          <cell r="G448">
            <v>-0.47383641999999998</v>
          </cell>
          <cell r="H448">
            <v>-1.3997153</v>
          </cell>
          <cell r="I448">
            <v>0.62967622000000001</v>
          </cell>
          <cell r="J448">
            <v>0.94034147000000001</v>
          </cell>
          <cell r="K448">
            <v>0.29079333000000002</v>
          </cell>
        </row>
        <row r="449">
          <cell r="A449" t="str">
            <v>ISGEC HEAVY ENGINEERING LTD</v>
          </cell>
          <cell r="B449">
            <v>-0.30963686000000001</v>
          </cell>
          <cell r="C449">
            <v>-0.44109890000000002</v>
          </cell>
          <cell r="D449">
            <v>-0.31422704000000001</v>
          </cell>
          <cell r="E449">
            <v>0.16432274999999999</v>
          </cell>
          <cell r="F449">
            <v>-0.22298798</v>
          </cell>
          <cell r="G449">
            <v>-0.81062919</v>
          </cell>
          <cell r="H449">
            <v>-1.7652426999999999</v>
          </cell>
          <cell r="I449">
            <v>-0.21664506</v>
          </cell>
          <cell r="J449">
            <v>0.19907947000000001</v>
          </cell>
          <cell r="K449">
            <v>-0.36259517000000002</v>
          </cell>
        </row>
        <row r="450">
          <cell r="A450" t="str">
            <v>ISMT LTD</v>
          </cell>
          <cell r="B450">
            <v>-0.47056088000000001</v>
          </cell>
          <cell r="C450">
            <v>1.2251216199999999</v>
          </cell>
          <cell r="D450">
            <v>0.53506100000000001</v>
          </cell>
          <cell r="E450">
            <v>-0.64104432</v>
          </cell>
          <cell r="F450">
            <v>1.2004563800000001</v>
          </cell>
          <cell r="G450">
            <v>2.49098182</v>
          </cell>
          <cell r="H450">
            <v>-2.3000132999999998</v>
          </cell>
          <cell r="I450">
            <v>-4.2245230000000002E-2</v>
          </cell>
          <cell r="J450">
            <v>1.22404325</v>
          </cell>
          <cell r="K450">
            <v>0.83773242999999997</v>
          </cell>
        </row>
        <row r="451">
          <cell r="A451" t="str">
            <v>ITC LTD</v>
          </cell>
          <cell r="B451">
            <v>0.68553436000000001</v>
          </cell>
          <cell r="C451">
            <v>-0.34579504</v>
          </cell>
          <cell r="D451">
            <v>-0.29088153999999999</v>
          </cell>
          <cell r="E451">
            <v>-0.94474965</v>
          </cell>
          <cell r="F451">
            <v>1.2147218</v>
          </cell>
          <cell r="G451">
            <v>0.99064260999999998</v>
          </cell>
          <cell r="H451">
            <v>0.45315385000000002</v>
          </cell>
          <cell r="I451">
            <v>-0.16166738</v>
          </cell>
          <cell r="J451">
            <v>-0.29192957000000003</v>
          </cell>
          <cell r="K451">
            <v>0.32508450999999999</v>
          </cell>
        </row>
        <row r="452">
          <cell r="A452" t="str">
            <v>ITD CEMENTATION INDIA LTD</v>
          </cell>
          <cell r="B452">
            <v>-0.31469860999999999</v>
          </cell>
          <cell r="C452">
            <v>0.35093316000000002</v>
          </cell>
          <cell r="D452">
            <v>0.41092508999999999</v>
          </cell>
          <cell r="E452">
            <v>-0.35791507</v>
          </cell>
          <cell r="F452">
            <v>1.5795685100000001</v>
          </cell>
          <cell r="G452">
            <v>-0.69682628000000002</v>
          </cell>
          <cell r="H452">
            <v>-2.0713701200000001</v>
          </cell>
          <cell r="I452">
            <v>0.92875468999999999</v>
          </cell>
          <cell r="J452">
            <v>0.82082421000000005</v>
          </cell>
          <cell r="K452">
            <v>0.63515734999999995</v>
          </cell>
        </row>
        <row r="453">
          <cell r="A453" t="str">
            <v>ITI LTD</v>
          </cell>
          <cell r="B453">
            <v>-0.47056088000000001</v>
          </cell>
          <cell r="C453">
            <v>-0.50668453999999996</v>
          </cell>
          <cell r="D453">
            <v>-0.76714587000000001</v>
          </cell>
          <cell r="E453">
            <v>0.19623526999999999</v>
          </cell>
          <cell r="F453">
            <v>-0.20493931000000001</v>
          </cell>
          <cell r="G453">
            <v>-0.97832054000000002</v>
          </cell>
          <cell r="H453">
            <v>-1.6586418199999999</v>
          </cell>
          <cell r="I453">
            <v>-0.31633939999999999</v>
          </cell>
          <cell r="J453">
            <v>-0.62786454000000003</v>
          </cell>
          <cell r="K453">
            <v>-1.515889E-2</v>
          </cell>
        </row>
        <row r="454">
          <cell r="A454" t="str">
            <v>J.B. CHEMICALS &amp; PHARMA LTD</v>
          </cell>
          <cell r="B454">
            <v>-0.17890099000000001</v>
          </cell>
          <cell r="C454">
            <v>0.47653150999999999</v>
          </cell>
          <cell r="D454">
            <v>0.56913643999999997</v>
          </cell>
          <cell r="E454">
            <v>-0.64926779000000001</v>
          </cell>
          <cell r="F454">
            <v>0.52565156999999996</v>
          </cell>
          <cell r="G454">
            <v>0.17201050000000001</v>
          </cell>
          <cell r="H454">
            <v>-1.6694344299999999</v>
          </cell>
          <cell r="I454">
            <v>-0.24718493</v>
          </cell>
          <cell r="J454">
            <v>-0.37282732000000002</v>
          </cell>
          <cell r="K454">
            <v>-1.07472444</v>
          </cell>
        </row>
        <row r="455">
          <cell r="A455" t="str">
            <v>J.KUMAR INFRAPROJECTS LTD</v>
          </cell>
          <cell r="B455">
            <v>-2.4242489999999998E-2</v>
          </cell>
          <cell r="C455">
            <v>-0.12726656</v>
          </cell>
          <cell r="D455">
            <v>-0.54041612000000006</v>
          </cell>
          <cell r="E455">
            <v>-0.75775236000000001</v>
          </cell>
          <cell r="F455">
            <v>1.31655645</v>
          </cell>
          <cell r="G455">
            <v>-0.44327199</v>
          </cell>
          <cell r="H455">
            <v>-2.0798108599999998</v>
          </cell>
          <cell r="I455">
            <v>0.37182245000000003</v>
          </cell>
          <cell r="J455">
            <v>1.6892697800000001</v>
          </cell>
          <cell r="K455">
            <v>0.52364032999999999</v>
          </cell>
        </row>
        <row r="456">
          <cell r="A456" t="str">
            <v>JAGRAN PRAKASHAN LTD</v>
          </cell>
          <cell r="B456">
            <v>1.59288418</v>
          </cell>
          <cell r="C456">
            <v>-4.3411100000000001E-2</v>
          </cell>
          <cell r="D456">
            <v>-0.86804079999999995</v>
          </cell>
          <cell r="E456">
            <v>-0.64321439999999996</v>
          </cell>
          <cell r="F456">
            <v>0.50535708999999995</v>
          </cell>
          <cell r="G456">
            <v>-0.22081310000000001</v>
          </cell>
          <cell r="H456">
            <v>-2.3196690100000001</v>
          </cell>
          <cell r="I456">
            <v>-0.20356968</v>
          </cell>
          <cell r="J456">
            <v>1.5398904099999999</v>
          </cell>
          <cell r="K456">
            <v>0.27022280999999998</v>
          </cell>
        </row>
        <row r="457">
          <cell r="A457" t="str">
            <v>JAI CORP LTD</v>
          </cell>
          <cell r="B457">
            <v>-0.34256061999999998</v>
          </cell>
          <cell r="C457">
            <v>-0.20127782</v>
          </cell>
          <cell r="D457">
            <v>-1.08064783</v>
          </cell>
          <cell r="E457">
            <v>-0.95499277000000005</v>
          </cell>
          <cell r="F457">
            <v>0.83671421000000001</v>
          </cell>
          <cell r="G457">
            <v>-0.84065676</v>
          </cell>
          <cell r="H457">
            <v>-2.5477564300000002</v>
          </cell>
          <cell r="I457">
            <v>2.91648102</v>
          </cell>
          <cell r="J457">
            <v>-0.22607643999999999</v>
          </cell>
          <cell r="K457">
            <v>-5.8365899999999998E-2</v>
          </cell>
        </row>
        <row r="458">
          <cell r="A458" t="str">
            <v>JAIN IRRIGATION SYSTEMS LTD</v>
          </cell>
          <cell r="B458">
            <v>-0.47056088000000001</v>
          </cell>
          <cell r="C458">
            <v>0.14093795000000001</v>
          </cell>
          <cell r="D458">
            <v>-1.2902170399999999</v>
          </cell>
          <cell r="E458">
            <v>2.2039268000000001</v>
          </cell>
          <cell r="F458">
            <v>-0.29046652000000001</v>
          </cell>
          <cell r="G458">
            <v>-0.91053993</v>
          </cell>
          <cell r="H458">
            <v>-1.6855779900000001</v>
          </cell>
          <cell r="I458">
            <v>1.0225418799999999</v>
          </cell>
          <cell r="J458">
            <v>0.63731170000000004</v>
          </cell>
          <cell r="K458">
            <v>0.37674099</v>
          </cell>
        </row>
        <row r="459">
          <cell r="A459" t="str">
            <v>JAIPRAKASH ASSOCIATES LTD</v>
          </cell>
          <cell r="B459">
            <v>-0.47056088000000001</v>
          </cell>
          <cell r="C459">
            <v>-7.0551390000000005E-2</v>
          </cell>
          <cell r="D459">
            <v>-1.39598548</v>
          </cell>
          <cell r="E459">
            <v>2.8398716400000001</v>
          </cell>
          <cell r="F459">
            <v>-0.26139277</v>
          </cell>
          <cell r="G459">
            <v>-1.53848696</v>
          </cell>
          <cell r="H459">
            <v>-1.4644393899999999</v>
          </cell>
          <cell r="I459">
            <v>0.72918802000000005</v>
          </cell>
          <cell r="J459">
            <v>-1.6656806500000001</v>
          </cell>
          <cell r="K459">
            <v>1.11869752</v>
          </cell>
        </row>
        <row r="460">
          <cell r="A460" t="str">
            <v>JAIPRAKASH POWER VENTURES LT</v>
          </cell>
          <cell r="B460">
            <v>-0.47056088000000001</v>
          </cell>
          <cell r="C460">
            <v>-0.27970066999999998</v>
          </cell>
          <cell r="D460">
            <v>-1.7638942</v>
          </cell>
          <cell r="E460">
            <v>0.78855043999999996</v>
          </cell>
          <cell r="F460">
            <v>-0.52227789000000002</v>
          </cell>
          <cell r="G460">
            <v>-0.92612296000000005</v>
          </cell>
          <cell r="H460">
            <v>-1.5084871099999999</v>
          </cell>
          <cell r="I460">
            <v>1.95130527</v>
          </cell>
          <cell r="J460">
            <v>1.0637575399999999</v>
          </cell>
          <cell r="K460">
            <v>4.1430999999999998E-4</v>
          </cell>
        </row>
        <row r="461">
          <cell r="A461" t="str">
            <v>JAMMU &amp; KASHMIR BANK LTD</v>
          </cell>
          <cell r="B461">
            <v>-0.47056088000000001</v>
          </cell>
          <cell r="C461">
            <v>0.79249464999999997</v>
          </cell>
          <cell r="D461">
            <v>-0.59436935000000002</v>
          </cell>
          <cell r="E461">
            <v>0.10104676</v>
          </cell>
          <cell r="F461">
            <v>1.4929083599999999</v>
          </cell>
          <cell r="G461">
            <v>-0.81715769000000005</v>
          </cell>
          <cell r="H461">
            <v>-0.87890338999999995</v>
          </cell>
          <cell r="I461">
            <v>0.81469064999999996</v>
          </cell>
          <cell r="J461">
            <v>0.56830846999999995</v>
          </cell>
          <cell r="K461">
            <v>1.3454878299999999</v>
          </cell>
        </row>
        <row r="462">
          <cell r="A462" t="str">
            <v>JAMNA AUTO INDUSTRIES LTD</v>
          </cell>
          <cell r="B462">
            <v>-0.16980498999999999</v>
          </cell>
          <cell r="C462">
            <v>2.1794903300000001</v>
          </cell>
          <cell r="D462">
            <v>-0.62626636000000002</v>
          </cell>
          <cell r="E462">
            <v>-0.51291144</v>
          </cell>
          <cell r="F462">
            <v>3.4210400000000002E-3</v>
          </cell>
          <cell r="G462">
            <v>0.21916374999999999</v>
          </cell>
          <cell r="H462">
            <v>-2.2805154299999999</v>
          </cell>
          <cell r="I462">
            <v>9.6966940000000001E-2</v>
          </cell>
          <cell r="J462">
            <v>-6.4875379999999996E-2</v>
          </cell>
          <cell r="K462">
            <v>-1.2949918499999999</v>
          </cell>
        </row>
        <row r="463">
          <cell r="A463" t="str">
            <v>JAYASWAL NECO INDUSTRIES LTD</v>
          </cell>
          <cell r="B463">
            <v>-0.47056088000000001</v>
          </cell>
          <cell r="C463">
            <v>1.3434226499999999</v>
          </cell>
          <cell r="D463">
            <v>0.69128202999999999</v>
          </cell>
          <cell r="E463">
            <v>2.0799245800000001</v>
          </cell>
          <cell r="F463">
            <v>0.12063951000000001</v>
          </cell>
          <cell r="G463">
            <v>2.1808121200000001</v>
          </cell>
          <cell r="H463">
            <v>-1.8575463299999999</v>
          </cell>
          <cell r="I463">
            <v>-0.39602596000000001</v>
          </cell>
          <cell r="J463">
            <v>2.4399719200000001</v>
          </cell>
          <cell r="K463">
            <v>1.3063958899999999</v>
          </cell>
        </row>
        <row r="464">
          <cell r="A464" t="str">
            <v>JBM AUTO LTD</v>
          </cell>
          <cell r="B464">
            <v>-0.42431563</v>
          </cell>
          <cell r="C464">
            <v>1.07358968</v>
          </cell>
          <cell r="D464">
            <v>1.21722317</v>
          </cell>
          <cell r="E464">
            <v>1.1399871100000001</v>
          </cell>
          <cell r="F464">
            <v>1.37047279</v>
          </cell>
          <cell r="G464">
            <v>-0.35326933999999999</v>
          </cell>
          <cell r="H464">
            <v>-1.7316161400000001</v>
          </cell>
          <cell r="I464">
            <v>8.9991050000000003E-2</v>
          </cell>
          <cell r="J464">
            <v>-0.40396988</v>
          </cell>
          <cell r="K464">
            <v>-7.951664E-2</v>
          </cell>
        </row>
        <row r="465">
          <cell r="A465" t="str">
            <v>JINDAL POLY FILMS LTD</v>
          </cell>
          <cell r="B465">
            <v>-0.14477021000000001</v>
          </cell>
          <cell r="C465">
            <v>1.0812586500000001</v>
          </cell>
          <cell r="D465">
            <v>0.30781968999999998</v>
          </cell>
          <cell r="E465">
            <v>1.24483454</v>
          </cell>
          <cell r="F465">
            <v>-1.8360389500000001</v>
          </cell>
          <cell r="G465">
            <v>0.14370762000000001</v>
          </cell>
          <cell r="H465">
            <v>-1.74260902</v>
          </cell>
          <cell r="I465">
            <v>2.551399E-2</v>
          </cell>
          <cell r="J465">
            <v>2.4119081499999999</v>
          </cell>
          <cell r="K465">
            <v>1.2886260700000001</v>
          </cell>
        </row>
        <row r="466">
          <cell r="A466" t="str">
            <v>JINDAL SAW LTD</v>
          </cell>
          <cell r="B466">
            <v>-1.23316E-2</v>
          </cell>
          <cell r="C466">
            <v>7.2170200000000002E-3</v>
          </cell>
          <cell r="D466">
            <v>-0.31206848999999998</v>
          </cell>
          <cell r="E466">
            <v>1.1704918099999999</v>
          </cell>
          <cell r="F466">
            <v>1.7809802299999999</v>
          </cell>
          <cell r="G466">
            <v>-0.90853386999999997</v>
          </cell>
          <cell r="H466">
            <v>-1.2591776800000001</v>
          </cell>
          <cell r="I466">
            <v>0.95645404000000001</v>
          </cell>
          <cell r="J466">
            <v>0.79259305999999996</v>
          </cell>
          <cell r="K466">
            <v>-7.9770010000000002E-2</v>
          </cell>
        </row>
        <row r="467">
          <cell r="A467" t="str">
            <v>JINDAL STAINLESS LTD</v>
          </cell>
          <cell r="B467">
            <v>-0.47056088000000001</v>
          </cell>
          <cell r="C467">
            <v>0.49477035000000003</v>
          </cell>
          <cell r="D467">
            <v>0.57398128999999998</v>
          </cell>
          <cell r="E467">
            <v>0.19419931000000001</v>
          </cell>
          <cell r="F467">
            <v>1.2667709599999999</v>
          </cell>
          <cell r="G467">
            <v>-2.4749690000000001E-2</v>
          </cell>
          <cell r="H467">
            <v>-0.88503551000000003</v>
          </cell>
          <cell r="I467">
            <v>0.22948452999999999</v>
          </cell>
          <cell r="J467">
            <v>0.46964236999999998</v>
          </cell>
          <cell r="K467">
            <v>1.6792106600000001</v>
          </cell>
        </row>
        <row r="468">
          <cell r="A468" t="str">
            <v>JINDAL STEEL &amp; POWER LTD</v>
          </cell>
          <cell r="B468">
            <v>-0.34076150999999999</v>
          </cell>
          <cell r="C468">
            <v>1.19398844</v>
          </cell>
          <cell r="D468">
            <v>0.45447224000000003</v>
          </cell>
          <cell r="E468">
            <v>-0.19747025000000001</v>
          </cell>
          <cell r="F468">
            <v>0.17394954000000001</v>
          </cell>
          <cell r="G468">
            <v>-0.4265525</v>
          </cell>
          <cell r="H468">
            <v>-0.14956501</v>
          </cell>
          <cell r="I468">
            <v>0.74791479000000005</v>
          </cell>
          <cell r="J468">
            <v>0.93880463000000003</v>
          </cell>
          <cell r="K468">
            <v>-0.17544182</v>
          </cell>
        </row>
        <row r="469">
          <cell r="A469" t="str">
            <v>JINDAL WORLDWIDE LTD</v>
          </cell>
          <cell r="B469">
            <v>-0.46013504</v>
          </cell>
          <cell r="C469">
            <v>0.65221280000000004</v>
          </cell>
          <cell r="D469">
            <v>-0.52298354999999996</v>
          </cell>
          <cell r="E469">
            <v>0.85843181999999996</v>
          </cell>
          <cell r="F469">
            <v>0.72876733999999999</v>
          </cell>
          <cell r="G469">
            <v>-0.22292390000000001</v>
          </cell>
          <cell r="H469">
            <v>-2.0861782999999998</v>
          </cell>
          <cell r="I469">
            <v>-0.23506579</v>
          </cell>
          <cell r="J469">
            <v>-0.42880710999999999</v>
          </cell>
          <cell r="K469">
            <v>1.24612916</v>
          </cell>
        </row>
        <row r="470">
          <cell r="A470" t="str">
            <v>JK CEMENT LTD</v>
          </cell>
          <cell r="B470">
            <v>-0.28423577999999999</v>
          </cell>
          <cell r="C470">
            <v>-3.1402050000000001E-2</v>
          </cell>
          <cell r="D470">
            <v>0.14273970999999999</v>
          </cell>
          <cell r="E470">
            <v>0.76406008000000003</v>
          </cell>
          <cell r="F470">
            <v>0.5319488</v>
          </cell>
          <cell r="G470">
            <v>-0.59715098</v>
          </cell>
          <cell r="H470">
            <v>-1.07775986</v>
          </cell>
          <cell r="I470">
            <v>-9.1566099999999997E-2</v>
          </cell>
          <cell r="J470">
            <v>-0.24078890999999999</v>
          </cell>
          <cell r="K470">
            <v>-0.32949877</v>
          </cell>
        </row>
        <row r="471">
          <cell r="A471" t="str">
            <v>JK LAKSHMI CEMENT LTD</v>
          </cell>
          <cell r="B471">
            <v>-0.22594257000000001</v>
          </cell>
          <cell r="C471">
            <v>-4.7683820000000002E-2</v>
          </cell>
          <cell r="D471">
            <v>-9.8399310000000004E-2</v>
          </cell>
          <cell r="E471">
            <v>7.3020070000000006E-2</v>
          </cell>
          <cell r="F471">
            <v>1.73113644</v>
          </cell>
          <cell r="G471">
            <v>-0.30899334000000001</v>
          </cell>
          <cell r="H471">
            <v>-1.5337104800000001</v>
          </cell>
          <cell r="I471">
            <v>0.40483471999999998</v>
          </cell>
          <cell r="J471">
            <v>0.17442603000000001</v>
          </cell>
          <cell r="K471">
            <v>1.16180551</v>
          </cell>
        </row>
        <row r="472">
          <cell r="A472" t="str">
            <v>JK PAPER LTD</v>
          </cell>
          <cell r="B472">
            <v>-6.8830630000000004E-2</v>
          </cell>
          <cell r="C472">
            <v>0.41467600999999998</v>
          </cell>
          <cell r="D472">
            <v>-9.5526319999999998E-2</v>
          </cell>
          <cell r="E472">
            <v>0.66536455999999999</v>
          </cell>
          <cell r="F472">
            <v>0.84342647000000004</v>
          </cell>
          <cell r="G472">
            <v>0.38960509999999998</v>
          </cell>
          <cell r="H472">
            <v>-1.56707978</v>
          </cell>
          <cell r="I472">
            <v>1.49111247</v>
          </cell>
          <cell r="J472">
            <v>1.3815530499999999</v>
          </cell>
          <cell r="K472">
            <v>0.33904477999999999</v>
          </cell>
        </row>
        <row r="473">
          <cell r="A473" t="str">
            <v>JK TYRE &amp; INDUSTRIES LTD</v>
          </cell>
          <cell r="B473">
            <v>-0.13772999</v>
          </cell>
          <cell r="C473">
            <v>-8.0592360000000002E-2</v>
          </cell>
          <cell r="D473">
            <v>-0.40730461000000001</v>
          </cell>
          <cell r="E473">
            <v>1.66615355</v>
          </cell>
          <cell r="F473">
            <v>1.0513311599999999</v>
          </cell>
          <cell r="G473">
            <v>-0.87302506000000002</v>
          </cell>
          <cell r="H473">
            <v>-1.4181485199999999</v>
          </cell>
          <cell r="I473">
            <v>1.2497245100000001</v>
          </cell>
          <cell r="J473">
            <v>0.56817954999999998</v>
          </cell>
          <cell r="K473">
            <v>-1.5829300000000001E-2</v>
          </cell>
        </row>
        <row r="474">
          <cell r="A474" t="str">
            <v>JM FINANCIAL LTD</v>
          </cell>
          <cell r="B474">
            <v>6.7467260000000001E-2</v>
          </cell>
          <cell r="C474">
            <v>-0.7752772</v>
          </cell>
          <cell r="D474">
            <v>-0.87694656999999998</v>
          </cell>
          <cell r="E474">
            <v>1.76344323</v>
          </cell>
          <cell r="F474">
            <v>-8.2610639999999999E-2</v>
          </cell>
          <cell r="G474">
            <v>0.12071973</v>
          </cell>
          <cell r="H474">
            <v>-1.4088047699999999</v>
          </cell>
          <cell r="I474">
            <v>-0.14305319</v>
          </cell>
          <cell r="J474">
            <v>1.3563095300000001</v>
          </cell>
          <cell r="K474">
            <v>0.20862485</v>
          </cell>
        </row>
        <row r="475">
          <cell r="A475" t="str">
            <v>JOHNSON CONTROLS HITACHI AIR</v>
          </cell>
          <cell r="B475">
            <v>-0.47056088000000001</v>
          </cell>
          <cell r="C475">
            <v>1.7564424300000001</v>
          </cell>
          <cell r="D475">
            <v>-0.65827637999999999</v>
          </cell>
          <cell r="E475">
            <v>-0.80370134000000004</v>
          </cell>
          <cell r="F475">
            <v>-1.4454002399999999</v>
          </cell>
          <cell r="G475">
            <v>-1.61477172</v>
          </cell>
          <cell r="H475">
            <v>-2.3208715899999999</v>
          </cell>
          <cell r="I475">
            <v>-0.31883112000000002</v>
          </cell>
          <cell r="J475">
            <v>-0.50521623999999998</v>
          </cell>
          <cell r="K475">
            <v>-0.55073738000000005</v>
          </cell>
        </row>
        <row r="476">
          <cell r="A476" t="str">
            <v>JSW ENERGY LTD</v>
          </cell>
          <cell r="B476">
            <v>-0.16713753000000001</v>
          </cell>
          <cell r="C476">
            <v>-0.41327804000000001</v>
          </cell>
          <cell r="D476">
            <v>-0.48135167000000001</v>
          </cell>
          <cell r="E476">
            <v>0.32642671000000001</v>
          </cell>
          <cell r="F476">
            <v>-0.20940116</v>
          </cell>
          <cell r="G476">
            <v>-0.23806205</v>
          </cell>
          <cell r="H476">
            <v>-0.69309949999999998</v>
          </cell>
          <cell r="I476">
            <v>-0.25939229000000003</v>
          </cell>
          <cell r="J476">
            <v>-1.901568E-2</v>
          </cell>
          <cell r="K476">
            <v>2.2583670599999999</v>
          </cell>
        </row>
        <row r="477">
          <cell r="A477" t="str">
            <v>JSW HOLDINGS LTD</v>
          </cell>
          <cell r="B477">
            <v>-0.47056088000000001</v>
          </cell>
          <cell r="C477">
            <v>-0.87921590000000005</v>
          </cell>
          <cell r="D477">
            <v>-8.8371300000000003E-3</v>
          </cell>
          <cell r="E477">
            <v>-0.95499277000000005</v>
          </cell>
          <cell r="F477">
            <v>-0.24679407</v>
          </cell>
          <cell r="G477">
            <v>0.11946964</v>
          </cell>
          <cell r="H477">
            <v>-1.89092338</v>
          </cell>
          <cell r="I477">
            <v>-0.43674733999999998</v>
          </cell>
          <cell r="J477">
            <v>0.57723647</v>
          </cell>
          <cell r="K477">
            <v>0.46444875000000002</v>
          </cell>
        </row>
        <row r="478">
          <cell r="A478" t="str">
            <v>JSW ISPAT SPECIAL PRODUCTS L</v>
          </cell>
          <cell r="B478">
            <v>-0.47056088000000001</v>
          </cell>
          <cell r="C478">
            <v>1.9422151999999999</v>
          </cell>
          <cell r="D478">
            <v>0.56724529999999995</v>
          </cell>
          <cell r="E478">
            <v>2.1278367</v>
          </cell>
          <cell r="F478">
            <v>-0.19472133</v>
          </cell>
          <cell r="G478">
            <v>-2.2069330200000001</v>
          </cell>
          <cell r="H478">
            <v>-2.0632922599999999</v>
          </cell>
          <cell r="I478">
            <v>0.48860225000000002</v>
          </cell>
          <cell r="J478">
            <v>-0.73993235999999996</v>
          </cell>
          <cell r="K478">
            <v>-2.36655617</v>
          </cell>
        </row>
        <row r="479">
          <cell r="A479" t="str">
            <v>JSW STEEL LTD</v>
          </cell>
          <cell r="B479">
            <v>0.43331756999999999</v>
          </cell>
          <cell r="C479">
            <v>0.56274241000000003</v>
          </cell>
          <cell r="D479">
            <v>0.21980044000000001</v>
          </cell>
          <cell r="E479">
            <v>0.95710874000000001</v>
          </cell>
          <cell r="F479">
            <v>-8.2409399999999994E-2</v>
          </cell>
          <cell r="G479">
            <v>-0.82473940000000001</v>
          </cell>
          <cell r="H479">
            <v>0.54167253000000004</v>
          </cell>
          <cell r="I479">
            <v>-0.12570927000000001</v>
          </cell>
          <cell r="J479">
            <v>0.26417099999999999</v>
          </cell>
          <cell r="K479">
            <v>-0.41502561999999998</v>
          </cell>
        </row>
        <row r="480">
          <cell r="A480" t="str">
            <v>JTEKT INDIA LTD</v>
          </cell>
          <cell r="B480">
            <v>-0.32491179999999997</v>
          </cell>
          <cell r="C480">
            <v>0.42276912999999999</v>
          </cell>
          <cell r="D480">
            <v>-0.95392971999999998</v>
          </cell>
          <cell r="E480">
            <v>-0.79697834999999995</v>
          </cell>
          <cell r="F480">
            <v>1.03392017</v>
          </cell>
          <cell r="G480">
            <v>-0.45750489999999999</v>
          </cell>
          <cell r="H480">
            <v>-2.4524679200000001</v>
          </cell>
          <cell r="I480">
            <v>-7.7313510000000002E-2</v>
          </cell>
          <cell r="J480">
            <v>5.9494400000000003E-3</v>
          </cell>
          <cell r="K480">
            <v>0.91229998999999995</v>
          </cell>
        </row>
        <row r="481">
          <cell r="A481" t="str">
            <v>JTL INDUSTRIES LTD</v>
          </cell>
          <cell r="B481">
            <v>-0.40053140999999998</v>
          </cell>
          <cell r="C481">
            <v>2.4525110699999999</v>
          </cell>
          <cell r="D481">
            <v>3.0000224100000001</v>
          </cell>
          <cell r="E481">
            <v>0.24428928</v>
          </cell>
          <cell r="F481">
            <v>1.09887969</v>
          </cell>
          <cell r="G481">
            <v>0.65426600000000001</v>
          </cell>
          <cell r="H481">
            <v>-2.8468542100000001</v>
          </cell>
          <cell r="I481">
            <v>0.18039854999999999</v>
          </cell>
          <cell r="J481">
            <v>-0.23509799000000001</v>
          </cell>
          <cell r="K481">
            <v>-0.33747122000000002</v>
          </cell>
        </row>
        <row r="482">
          <cell r="A482" t="str">
            <v>JUBILANT FOODWORKS LTD</v>
          </cell>
          <cell r="B482">
            <v>-0.36740041000000001</v>
          </cell>
          <cell r="C482">
            <v>0.31040949000000001</v>
          </cell>
          <cell r="D482">
            <v>0.54666698000000002</v>
          </cell>
          <cell r="E482">
            <v>0.73652309000000005</v>
          </cell>
          <cell r="F482">
            <v>-0.52097868999999997</v>
          </cell>
          <cell r="G482">
            <v>-9.7381170000000003E-2</v>
          </cell>
          <cell r="H482">
            <v>-1.33290756</v>
          </cell>
          <cell r="I482">
            <v>0.64203686000000004</v>
          </cell>
          <cell r="J482">
            <v>-0.44639288999999999</v>
          </cell>
          <cell r="K482">
            <v>0.24222466000000001</v>
          </cell>
        </row>
        <row r="483">
          <cell r="A483" t="str">
            <v>JUBILANT INGREVIA LTD</v>
          </cell>
          <cell r="B483">
            <v>-0.23757375999999999</v>
          </cell>
          <cell r="C483">
            <v>1.57469583</v>
          </cell>
          <cell r="D483">
            <v>1.78547978</v>
          </cell>
          <cell r="E483">
            <v>-0.59111464000000002</v>
          </cell>
          <cell r="F483">
            <v>-0.50498580999999998</v>
          </cell>
          <cell r="G483">
            <v>-0.37298926999999998</v>
          </cell>
          <cell r="H483">
            <v>-1.7573186199999999</v>
          </cell>
          <cell r="I483">
            <v>0.44809246000000003</v>
          </cell>
          <cell r="J483">
            <v>0.33437628000000003</v>
          </cell>
          <cell r="K483">
            <v>-0.46182561</v>
          </cell>
        </row>
        <row r="484">
          <cell r="A484" t="str">
            <v>JUBILANT PHARMOVA LTD</v>
          </cell>
          <cell r="B484">
            <v>0.13640815000000001</v>
          </cell>
          <cell r="C484">
            <v>1.8245410900000001</v>
          </cell>
          <cell r="D484">
            <v>-1.4308747100000001</v>
          </cell>
          <cell r="E484">
            <v>0.81275922</v>
          </cell>
          <cell r="F484">
            <v>-0.81443524</v>
          </cell>
          <cell r="G484">
            <v>-0.94502854000000003</v>
          </cell>
          <cell r="H484">
            <v>-1.5617775899999999</v>
          </cell>
          <cell r="I484">
            <v>-0.2192914</v>
          </cell>
          <cell r="J484">
            <v>0.60574198000000001</v>
          </cell>
          <cell r="K484">
            <v>-0.18586143999999999</v>
          </cell>
        </row>
        <row r="485">
          <cell r="A485" t="str">
            <v>JUPITER WAGONS LTD</v>
          </cell>
          <cell r="B485">
            <v>-0.47056088000000001</v>
          </cell>
          <cell r="C485">
            <v>3.0002110000000002</v>
          </cell>
          <cell r="D485">
            <v>3.0000224100000001</v>
          </cell>
          <cell r="E485">
            <v>-0.24845629999999999</v>
          </cell>
          <cell r="F485">
            <v>2.5453903699999998</v>
          </cell>
          <cell r="G485">
            <v>-0.33655885000000002</v>
          </cell>
          <cell r="H485">
            <v>-2.3292601099999999</v>
          </cell>
          <cell r="I485">
            <v>-2.9221879999999999E-2</v>
          </cell>
          <cell r="J485">
            <v>-0.22110131</v>
          </cell>
          <cell r="K485">
            <v>-0.17325236999999999</v>
          </cell>
        </row>
        <row r="486">
          <cell r="A486" t="str">
            <v>JUST DIAL LTD</v>
          </cell>
          <cell r="B486">
            <v>-0.47056088000000001</v>
          </cell>
          <cell r="C486">
            <v>0.14572687000000001</v>
          </cell>
          <cell r="D486">
            <v>-0.20244095000000001</v>
          </cell>
          <cell r="E486">
            <v>-0.91557675999999999</v>
          </cell>
          <cell r="F486">
            <v>-0.44333518</v>
          </cell>
          <cell r="G486">
            <v>-0.92170273999999996</v>
          </cell>
          <cell r="H486">
            <v>-2.1048331299999998</v>
          </cell>
          <cell r="I486">
            <v>1.5966721800000001</v>
          </cell>
          <cell r="J486">
            <v>-0.27948036999999998</v>
          </cell>
          <cell r="K486">
            <v>-0.94906497000000001</v>
          </cell>
        </row>
        <row r="487">
          <cell r="A487" t="str">
            <v>JYOTHY LABS LTD</v>
          </cell>
          <cell r="B487">
            <v>1.52651E-2</v>
          </cell>
          <cell r="C487">
            <v>-0.23104547</v>
          </cell>
          <cell r="D487">
            <v>-0.65343450999999997</v>
          </cell>
          <cell r="E487">
            <v>-0.95499277000000005</v>
          </cell>
          <cell r="F487">
            <v>0.80650770999999999</v>
          </cell>
          <cell r="G487">
            <v>-2.8984340000000001E-2</v>
          </cell>
          <cell r="H487">
            <v>-2.01095033</v>
          </cell>
          <cell r="I487">
            <v>-0.17304613999999999</v>
          </cell>
          <cell r="J487">
            <v>-0.23444362999999999</v>
          </cell>
          <cell r="K487">
            <v>-0.21392349999999999</v>
          </cell>
        </row>
        <row r="488">
          <cell r="A488" t="str">
            <v>JYOTI RESINS &amp; ADHESIVES LTD</v>
          </cell>
          <cell r="B488">
            <v>-0.41010966999999998</v>
          </cell>
          <cell r="C488">
            <v>1.56961906</v>
          </cell>
          <cell r="D488">
            <v>2.9099311800000001</v>
          </cell>
          <cell r="E488">
            <v>-0.95499277000000005</v>
          </cell>
          <cell r="F488">
            <v>1.6906325799999999</v>
          </cell>
          <cell r="G488">
            <v>1.2862056500000001</v>
          </cell>
          <cell r="H488">
            <v>-3</v>
          </cell>
          <cell r="I488">
            <v>-0.17998151000000001</v>
          </cell>
          <cell r="J488">
            <v>-0.51560676000000005</v>
          </cell>
          <cell r="K488">
            <v>1.6413685099999999</v>
          </cell>
        </row>
        <row r="489">
          <cell r="A489" t="str">
            <v>KABRA EXTRUSIONS TECHNIK LTD</v>
          </cell>
          <cell r="B489">
            <v>-0.24997423999999999</v>
          </cell>
          <cell r="C489">
            <v>1.1591752799999999</v>
          </cell>
          <cell r="D489">
            <v>0.6123963</v>
          </cell>
          <cell r="E489">
            <v>-0.38485177999999998</v>
          </cell>
          <cell r="F489">
            <v>0.13528446999999999</v>
          </cell>
          <cell r="G489">
            <v>-0.47428471</v>
          </cell>
          <cell r="H489">
            <v>-2.86258626</v>
          </cell>
          <cell r="I489">
            <v>0.81464148000000003</v>
          </cell>
          <cell r="J489">
            <v>-0.34920493000000002</v>
          </cell>
          <cell r="K489">
            <v>0.57794416000000004</v>
          </cell>
        </row>
        <row r="490">
          <cell r="A490" t="str">
            <v>KAJARIA CERAMICS LTD</v>
          </cell>
          <cell r="B490">
            <v>-0.16568310999999999</v>
          </cell>
          <cell r="C490">
            <v>0.26363703999999999</v>
          </cell>
          <cell r="D490">
            <v>0.14178157999999999</v>
          </cell>
          <cell r="E490">
            <v>-0.65577810999999997</v>
          </cell>
          <cell r="F490">
            <v>0.10777566</v>
          </cell>
          <cell r="G490">
            <v>-0.18341118000000001</v>
          </cell>
          <cell r="H490">
            <v>-1.5979195799999999</v>
          </cell>
          <cell r="I490">
            <v>-0.17518151000000001</v>
          </cell>
          <cell r="J490">
            <v>-0.37797554999999999</v>
          </cell>
          <cell r="K490">
            <v>-0.63684629999999998</v>
          </cell>
        </row>
        <row r="491">
          <cell r="A491" t="str">
            <v>KALPATARU POWER TRANSMISSION</v>
          </cell>
          <cell r="B491">
            <v>3.85441E-3</v>
          </cell>
          <cell r="C491">
            <v>-0.50613176999999998</v>
          </cell>
          <cell r="D491">
            <v>9.7674800000000003E-3</v>
          </cell>
          <cell r="E491">
            <v>0.61377179999999998</v>
          </cell>
          <cell r="F491">
            <v>0.92651147</v>
          </cell>
          <cell r="G491">
            <v>-0.71485191999999997</v>
          </cell>
          <cell r="H491">
            <v>-1.15685189</v>
          </cell>
          <cell r="I491">
            <v>-1.0951799999999999E-2</v>
          </cell>
          <cell r="J491">
            <v>0.42263856999999999</v>
          </cell>
          <cell r="K491">
            <v>-0.39996644999999997</v>
          </cell>
        </row>
        <row r="492">
          <cell r="A492" t="str">
            <v>KALYAN JEWELLERS INDIA LTD</v>
          </cell>
          <cell r="B492">
            <v>-0.47056088000000001</v>
          </cell>
          <cell r="C492">
            <v>0.27784374000000001</v>
          </cell>
          <cell r="D492">
            <v>-0.22530364999999999</v>
          </cell>
          <cell r="E492">
            <v>-0.49623081000000002</v>
          </cell>
          <cell r="F492">
            <v>1.5628495200000001</v>
          </cell>
          <cell r="G492">
            <v>-0.48446545000000002</v>
          </cell>
          <cell r="H492">
            <v>-1.2650309799999999</v>
          </cell>
          <cell r="I492">
            <v>0.23674524</v>
          </cell>
          <cell r="J492">
            <v>0.14517041</v>
          </cell>
          <cell r="K492">
            <v>0.14726259</v>
          </cell>
        </row>
        <row r="493">
          <cell r="A493" t="str">
            <v>KALYANI STEELS LTD</v>
          </cell>
          <cell r="B493">
            <v>0.70123047000000005</v>
          </cell>
          <cell r="C493">
            <v>0.47512950999999998</v>
          </cell>
          <cell r="D493">
            <v>5.9330600000000004E-3</v>
          </cell>
          <cell r="E493">
            <v>-0.40857371999999997</v>
          </cell>
          <cell r="F493">
            <v>8.8300080000000003E-2</v>
          </cell>
          <cell r="G493">
            <v>-0.41293945999999998</v>
          </cell>
          <cell r="H493">
            <v>-2.3973469700000001</v>
          </cell>
          <cell r="I493">
            <v>-0.17328316999999999</v>
          </cell>
          <cell r="J493">
            <v>1.2988333700000001</v>
          </cell>
          <cell r="K493">
            <v>-0.59565871999999997</v>
          </cell>
        </row>
        <row r="494">
          <cell r="A494" t="str">
            <v>KAMA HOLDINGS LTD</v>
          </cell>
          <cell r="B494">
            <v>2.6336979999999999E-2</v>
          </cell>
          <cell r="C494">
            <v>0.49912956000000003</v>
          </cell>
          <cell r="D494">
            <v>0.68386316000000003</v>
          </cell>
          <cell r="E494">
            <v>0.28899318000000002</v>
          </cell>
          <cell r="F494">
            <v>0.28413980999999999</v>
          </cell>
          <cell r="G494">
            <v>0.78774107000000004</v>
          </cell>
          <cell r="H494">
            <v>-1.17494118</v>
          </cell>
          <cell r="I494">
            <v>-0.44976210999999999</v>
          </cell>
          <cell r="J494">
            <v>2.3553721900000002</v>
          </cell>
          <cell r="K494">
            <v>0.14764044000000001</v>
          </cell>
        </row>
        <row r="495">
          <cell r="A495" t="str">
            <v>KANSAI NEROLAC PAINTS LTD</v>
          </cell>
          <cell r="B495">
            <v>-0.37231761000000002</v>
          </cell>
          <cell r="C495">
            <v>0.11008352</v>
          </cell>
          <cell r="D495">
            <v>-0.24395618999999999</v>
          </cell>
          <cell r="E495">
            <v>-0.87762063999999995</v>
          </cell>
          <cell r="F495">
            <v>-0.42920398999999998</v>
          </cell>
          <cell r="G495">
            <v>-0.55142729999999995</v>
          </cell>
          <cell r="H495">
            <v>-1.31218934</v>
          </cell>
          <cell r="I495">
            <v>-0.38040054000000001</v>
          </cell>
          <cell r="J495">
            <v>-0.32454794999999997</v>
          </cell>
          <cell r="K495">
            <v>-0.1070497</v>
          </cell>
        </row>
        <row r="496">
          <cell r="A496" t="str">
            <v>KARNATAKA BANK LTD</v>
          </cell>
          <cell r="B496">
            <v>0.67851024999999998</v>
          </cell>
          <cell r="C496">
            <v>-0.74703330000000001</v>
          </cell>
          <cell r="D496">
            <v>-0.73071425999999995</v>
          </cell>
          <cell r="E496">
            <v>0.71947097999999998</v>
          </cell>
          <cell r="F496">
            <v>2.6279497100000002</v>
          </cell>
          <cell r="G496">
            <v>-0.69821906</v>
          </cell>
          <cell r="H496">
            <v>-1.0499515500000001</v>
          </cell>
          <cell r="I496">
            <v>1.1443165500000001</v>
          </cell>
          <cell r="J496">
            <v>1.1573215699999999</v>
          </cell>
          <cell r="K496">
            <v>1.6124302100000001</v>
          </cell>
        </row>
        <row r="497">
          <cell r="A497" t="str">
            <v>KARUR VYSYA BANK LTD</v>
          </cell>
          <cell r="B497">
            <v>0.16324261000000001</v>
          </cell>
          <cell r="C497">
            <v>-0.80191164999999998</v>
          </cell>
          <cell r="D497">
            <v>-0.79254013000000001</v>
          </cell>
          <cell r="E497">
            <v>-0.45221779000000001</v>
          </cell>
          <cell r="F497">
            <v>2.2114849099999998</v>
          </cell>
          <cell r="G497">
            <v>-0.70175308000000003</v>
          </cell>
          <cell r="H497">
            <v>-0.93875717999999997</v>
          </cell>
          <cell r="I497">
            <v>0.82295220999999996</v>
          </cell>
          <cell r="J497">
            <v>0.82692814000000003</v>
          </cell>
          <cell r="K497">
            <v>1.0108584199999999</v>
          </cell>
        </row>
        <row r="498">
          <cell r="A498" t="str">
            <v>KAVERI SEED CO LTD</v>
          </cell>
          <cell r="B498">
            <v>-0.17957243000000001</v>
          </cell>
          <cell r="C498">
            <v>-0.48474431000000001</v>
          </cell>
          <cell r="D498">
            <v>-0.55249512000000001</v>
          </cell>
          <cell r="E498">
            <v>-0.95406621999999996</v>
          </cell>
          <cell r="F498">
            <v>-0.35377463999999997</v>
          </cell>
          <cell r="G498">
            <v>0.14549061999999999</v>
          </cell>
          <cell r="H498">
            <v>-2.3721139400000002</v>
          </cell>
          <cell r="I498">
            <v>0.1319949</v>
          </cell>
          <cell r="J498">
            <v>0.43081796</v>
          </cell>
          <cell r="K498">
            <v>-0.36941650999999998</v>
          </cell>
        </row>
        <row r="499">
          <cell r="A499" t="str">
            <v>KAYNES TECHNOLOGY INDIA LTD</v>
          </cell>
          <cell r="B499">
            <v>-0.47056088000000001</v>
          </cell>
          <cell r="C499">
            <v>0.91868645000000004</v>
          </cell>
          <cell r="D499">
            <v>1.43208921</v>
          </cell>
          <cell r="E499">
            <v>0.20509206999999999</v>
          </cell>
          <cell r="F499">
            <v>4.5437999999999997E-3</v>
          </cell>
          <cell r="G499">
            <v>-0.15216869</v>
          </cell>
          <cell r="H499">
            <v>-2.53957224</v>
          </cell>
          <cell r="I499">
            <v>0.17528658999999999</v>
          </cell>
          <cell r="J499">
            <v>-0.60772932000000002</v>
          </cell>
          <cell r="K499">
            <v>1.43407E-2</v>
          </cell>
        </row>
        <row r="500">
          <cell r="A500" t="str">
            <v>KCP LTD</v>
          </cell>
          <cell r="B500">
            <v>-0.11885919</v>
          </cell>
          <cell r="C500">
            <v>-0.21646800999999999</v>
          </cell>
          <cell r="D500">
            <v>-0.41522389999999998</v>
          </cell>
          <cell r="E500">
            <v>-0.47582458999999999</v>
          </cell>
          <cell r="F500">
            <v>-0.33530775000000002</v>
          </cell>
          <cell r="G500">
            <v>-0.71387327</v>
          </cell>
          <cell r="H500">
            <v>-2.3901624699999999</v>
          </cell>
          <cell r="I500">
            <v>-8.2731599999999999E-3</v>
          </cell>
          <cell r="J500">
            <v>0.66663908999999999</v>
          </cell>
          <cell r="K500">
            <v>-0.48556297999999998</v>
          </cell>
        </row>
        <row r="501">
          <cell r="A501" t="str">
            <v>KDDL LTD</v>
          </cell>
          <cell r="B501">
            <v>-0.40301394000000001</v>
          </cell>
          <cell r="C501">
            <v>0.56962257999999999</v>
          </cell>
          <cell r="D501">
            <v>0.49988079000000002</v>
          </cell>
          <cell r="E501">
            <v>-0.52431148000000005</v>
          </cell>
          <cell r="F501">
            <v>0.44398341000000002</v>
          </cell>
          <cell r="G501">
            <v>-0.41705614000000002</v>
          </cell>
          <cell r="H501">
            <v>-2.6968004699999999</v>
          </cell>
          <cell r="I501">
            <v>-3.0802570000000001E-2</v>
          </cell>
          <cell r="J501">
            <v>0.17493077000000001</v>
          </cell>
          <cell r="K501">
            <v>0.28882107000000001</v>
          </cell>
        </row>
        <row r="502">
          <cell r="A502" t="str">
            <v>KEC INTERNATIONAL LTD</v>
          </cell>
          <cell r="B502">
            <v>-0.15813182000000001</v>
          </cell>
          <cell r="C502">
            <v>-0.31447560000000002</v>
          </cell>
          <cell r="D502">
            <v>-4.8828150000000001E-2</v>
          </cell>
          <cell r="E502">
            <v>0.58009361999999998</v>
          </cell>
          <cell r="F502">
            <v>0.47280121000000003</v>
          </cell>
          <cell r="G502">
            <v>-0.84537762000000005</v>
          </cell>
          <cell r="H502">
            <v>-1.0565824500000001</v>
          </cell>
          <cell r="I502">
            <v>-0.12861948000000001</v>
          </cell>
          <cell r="J502">
            <v>-0.14005680000000001</v>
          </cell>
          <cell r="K502">
            <v>-0.18305092000000001</v>
          </cell>
        </row>
        <row r="503">
          <cell r="A503" t="str">
            <v>KEI INDUSTRIES LTD</v>
          </cell>
          <cell r="B503">
            <v>-0.40610582000000001</v>
          </cell>
          <cell r="C503">
            <v>0.90421295000000002</v>
          </cell>
          <cell r="D503">
            <v>0.61949485999999998</v>
          </cell>
          <cell r="E503">
            <v>-0.92496436999999998</v>
          </cell>
          <cell r="F503">
            <v>1.08187973</v>
          </cell>
          <cell r="G503">
            <v>5.0090669999999997E-2</v>
          </cell>
          <cell r="H503">
            <v>-1.5375641600000001</v>
          </cell>
          <cell r="I503">
            <v>0.26168903999999998</v>
          </cell>
          <cell r="J503">
            <v>-0.24403206</v>
          </cell>
          <cell r="K503">
            <v>-0.34032394999999999</v>
          </cell>
        </row>
        <row r="504">
          <cell r="A504" t="str">
            <v>KENNAMETAL INDIA LTD</v>
          </cell>
          <cell r="B504">
            <v>-5.9262599999999999E-2</v>
          </cell>
          <cell r="C504">
            <v>0.46814609000000001</v>
          </cell>
          <cell r="D504">
            <v>-0.49342163999999999</v>
          </cell>
          <cell r="E504">
            <v>-0.95499277000000005</v>
          </cell>
          <cell r="F504">
            <v>0.10895359</v>
          </cell>
          <cell r="G504">
            <v>0.10121039</v>
          </cell>
          <cell r="H504">
            <v>-2.45553899</v>
          </cell>
          <cell r="I504">
            <v>-0.28677871999999999</v>
          </cell>
          <cell r="J504">
            <v>-0.34813400999999999</v>
          </cell>
          <cell r="K504">
            <v>-6.1234429999999999E-2</v>
          </cell>
        </row>
        <row r="505">
          <cell r="A505" t="str">
            <v>KESORAM INDUSTRIES LTD</v>
          </cell>
          <cell r="B505">
            <v>-0.47056088000000001</v>
          </cell>
          <cell r="C505">
            <v>0.98920059000000005</v>
          </cell>
          <cell r="D505">
            <v>-1.6670885099999999</v>
          </cell>
          <cell r="E505">
            <v>2.03673196</v>
          </cell>
          <cell r="F505">
            <v>0.33271876</v>
          </cell>
          <cell r="G505">
            <v>-2.0420508399999999</v>
          </cell>
          <cell r="H505">
            <v>-2.1415631799999999</v>
          </cell>
          <cell r="I505">
            <v>0.44423353999999998</v>
          </cell>
          <cell r="J505">
            <v>-0.29606526999999999</v>
          </cell>
          <cell r="K505">
            <v>-1.01422524</v>
          </cell>
        </row>
        <row r="506">
          <cell r="A506" t="str">
            <v>KEWAL KIRAN CLOTHING LTD</v>
          </cell>
          <cell r="B506">
            <v>0.31009768999999998</v>
          </cell>
          <cell r="C506">
            <v>0.35211173000000001</v>
          </cell>
          <cell r="D506">
            <v>-0.43789428000000002</v>
          </cell>
          <cell r="E506">
            <v>-0.89184081999999998</v>
          </cell>
          <cell r="F506">
            <v>2.4699575899999999</v>
          </cell>
          <cell r="G506">
            <v>0.28563461000000001</v>
          </cell>
          <cell r="H506">
            <v>-2.6624607999999998</v>
          </cell>
          <cell r="I506">
            <v>0.13189754000000001</v>
          </cell>
          <cell r="J506">
            <v>-0.17705496000000001</v>
          </cell>
          <cell r="K506">
            <v>1.98581553</v>
          </cell>
        </row>
        <row r="507">
          <cell r="A507" t="str">
            <v>KEYSTONE REALTORS LTD</v>
          </cell>
          <cell r="B507">
            <v>-0.47056088000000001</v>
          </cell>
          <cell r="C507">
            <v>0.26305905000000002</v>
          </cell>
          <cell r="D507">
            <v>-1.5291967399999999</v>
          </cell>
          <cell r="E507">
            <v>0.94072442999999994</v>
          </cell>
          <cell r="F507">
            <v>-3.6994100000000002E-2</v>
          </cell>
          <cell r="G507">
            <v>-0.33734905999999998</v>
          </cell>
          <cell r="H507">
            <v>-2.0334377300000002</v>
          </cell>
          <cell r="I507">
            <v>-0.36546588000000002</v>
          </cell>
          <cell r="J507">
            <v>-0.37976006000000001</v>
          </cell>
          <cell r="K507">
            <v>0.46808755000000002</v>
          </cell>
        </row>
        <row r="508">
          <cell r="A508" t="str">
            <v>KFIN TECHNOLOGIES LTD</v>
          </cell>
          <cell r="B508">
            <v>-0.47056088000000001</v>
          </cell>
          <cell r="C508">
            <v>0.99524497999999995</v>
          </cell>
          <cell r="D508">
            <v>0.98306817000000002</v>
          </cell>
          <cell r="E508">
            <v>-0.33465472000000002</v>
          </cell>
          <cell r="F508">
            <v>-0.21539158999999999</v>
          </cell>
          <cell r="G508">
            <v>0.66061996999999995</v>
          </cell>
          <cell r="H508">
            <v>-2.46359372</v>
          </cell>
          <cell r="I508">
            <v>-0.36375162</v>
          </cell>
          <cell r="J508">
            <v>-0.23326944999999999</v>
          </cell>
          <cell r="K508">
            <v>-6.5420900000000004E-2</v>
          </cell>
        </row>
        <row r="509">
          <cell r="A509" t="str">
            <v>KINGFA SCIENCE &amp; TECHNOLOGY</v>
          </cell>
          <cell r="B509">
            <v>-0.47056088000000001</v>
          </cell>
          <cell r="C509">
            <v>1.35836482</v>
          </cell>
          <cell r="D509">
            <v>0.73688494999999998</v>
          </cell>
          <cell r="E509">
            <v>-0.86915690000000001</v>
          </cell>
          <cell r="F509">
            <v>0.58178936999999997</v>
          </cell>
          <cell r="G509">
            <v>-0.52965801999999995</v>
          </cell>
          <cell r="H509">
            <v>-2.6191859200000001</v>
          </cell>
          <cell r="I509">
            <v>-0.28998121999999998</v>
          </cell>
          <cell r="J509">
            <v>-0.10744519</v>
          </cell>
          <cell r="K509">
            <v>1.1847985999999999</v>
          </cell>
        </row>
        <row r="510">
          <cell r="A510" t="str">
            <v>KIOCL LTD</v>
          </cell>
          <cell r="B510">
            <v>-0.32403871000000001</v>
          </cell>
          <cell r="C510">
            <v>0.1076033</v>
          </cell>
          <cell r="D510">
            <v>-0.80065262000000004</v>
          </cell>
          <cell r="E510">
            <v>-0.93939286</v>
          </cell>
          <cell r="F510">
            <v>-0.56725179999999997</v>
          </cell>
          <cell r="G510">
            <v>-1.0528175799999999</v>
          </cell>
          <cell r="H510">
            <v>-1.87515736</v>
          </cell>
          <cell r="I510">
            <v>-0.44015837000000002</v>
          </cell>
          <cell r="J510">
            <v>-0.56754523999999995</v>
          </cell>
          <cell r="K510">
            <v>6.1125939999999997E-2</v>
          </cell>
        </row>
        <row r="511">
          <cell r="A511" t="str">
            <v>KIRI INDUSTRIES LTD</v>
          </cell>
          <cell r="B511">
            <v>-0.47056088000000001</v>
          </cell>
          <cell r="C511">
            <v>-0.25977913000000002</v>
          </cell>
          <cell r="D511">
            <v>-1.0506335499999999</v>
          </cell>
          <cell r="E511">
            <v>-0.86970937000000004</v>
          </cell>
          <cell r="F511">
            <v>-1.05556238</v>
          </cell>
          <cell r="G511">
            <v>-0.15692312999999999</v>
          </cell>
          <cell r="H511">
            <v>-2.4069936300000001</v>
          </cell>
          <cell r="I511">
            <v>0.47072834000000002</v>
          </cell>
          <cell r="J511">
            <v>0.67886447999999999</v>
          </cell>
          <cell r="K511">
            <v>1.7029837400000001</v>
          </cell>
        </row>
        <row r="512">
          <cell r="A512" t="str">
            <v>KIRLOSKAR BROTHERS LTD</v>
          </cell>
          <cell r="B512">
            <v>-0.21476334</v>
          </cell>
          <cell r="C512">
            <v>-2.380289E-2</v>
          </cell>
          <cell r="D512">
            <v>-0.51654314999999995</v>
          </cell>
          <cell r="E512">
            <v>-0.66876131000000005</v>
          </cell>
          <cell r="F512">
            <v>1.37301469</v>
          </cell>
          <cell r="G512">
            <v>-0.32833946000000003</v>
          </cell>
          <cell r="H512">
            <v>-2.0428295099999998</v>
          </cell>
          <cell r="I512">
            <v>-0.21345448</v>
          </cell>
          <cell r="J512">
            <v>0.23383867999999999</v>
          </cell>
          <cell r="K512">
            <v>0.48008107999999999</v>
          </cell>
        </row>
        <row r="513">
          <cell r="A513" t="str">
            <v>KIRLOSKAR FERROUS INDUS LTD</v>
          </cell>
          <cell r="B513">
            <v>-1.355837E-2</v>
          </cell>
          <cell r="C513">
            <v>1.78248048</v>
          </cell>
          <cell r="D513">
            <v>2.1756846900000002</v>
          </cell>
          <cell r="E513">
            <v>0.37809010999999998</v>
          </cell>
          <cell r="F513">
            <v>2.2237727600000001</v>
          </cell>
          <cell r="G513">
            <v>3.1905990000000002E-2</v>
          </cell>
          <cell r="H513">
            <v>-1.82219672</v>
          </cell>
          <cell r="I513">
            <v>-8.5842799999999997E-3</v>
          </cell>
          <cell r="J513">
            <v>5.707135E-2</v>
          </cell>
          <cell r="K513">
            <v>-0.18699129</v>
          </cell>
        </row>
        <row r="514">
          <cell r="A514" t="str">
            <v>KIRLOSKAR INDUSTRIES LTD</v>
          </cell>
          <cell r="B514">
            <v>-0.32983547000000002</v>
          </cell>
          <cell r="C514">
            <v>0.74171197</v>
          </cell>
          <cell r="D514">
            <v>1.37664473</v>
          </cell>
          <cell r="E514">
            <v>-0.95499277000000005</v>
          </cell>
          <cell r="F514">
            <v>1.59549034</v>
          </cell>
          <cell r="G514">
            <v>-0.56142818999999999</v>
          </cell>
          <cell r="H514">
            <v>-1.8109371700000001</v>
          </cell>
          <cell r="I514">
            <v>-0.30644055999999997</v>
          </cell>
          <cell r="J514">
            <v>1.59969783</v>
          </cell>
          <cell r="K514">
            <v>-0.16395602000000001</v>
          </cell>
        </row>
        <row r="515">
          <cell r="A515" t="str">
            <v>KIRLOSKAR OIL ENGINES LTD</v>
          </cell>
          <cell r="B515">
            <v>4.5316799999999997E-3</v>
          </cell>
          <cell r="C515">
            <v>1.0269542899999999</v>
          </cell>
          <cell r="D515">
            <v>0.29835778000000002</v>
          </cell>
          <cell r="E515">
            <v>0.67483990999999999</v>
          </cell>
          <cell r="F515">
            <v>3.0000844</v>
          </cell>
          <cell r="G515">
            <v>-0.26054144000000001</v>
          </cell>
          <cell r="H515">
            <v>-1.7166637199999999</v>
          </cell>
          <cell r="I515">
            <v>0.14156485999999999</v>
          </cell>
          <cell r="J515">
            <v>-0.21695571999999999</v>
          </cell>
          <cell r="K515">
            <v>1.31211257</v>
          </cell>
        </row>
        <row r="516">
          <cell r="A516" t="str">
            <v>KIRLOSKAR PNEUMATIC CO LTD</v>
          </cell>
          <cell r="B516">
            <v>-0.14935841999999999</v>
          </cell>
          <cell r="C516">
            <v>0.71500980999999997</v>
          </cell>
          <cell r="D516">
            <v>2.26508617</v>
          </cell>
          <cell r="E516">
            <v>-0.95068878000000001</v>
          </cell>
          <cell r="F516">
            <v>0.94766349000000005</v>
          </cell>
          <cell r="G516">
            <v>7.8930879999999995E-2</v>
          </cell>
          <cell r="H516">
            <v>-2.4367201299999999</v>
          </cell>
          <cell r="I516">
            <v>-0.34238057999999999</v>
          </cell>
          <cell r="J516">
            <v>-0.16528627000000001</v>
          </cell>
          <cell r="K516">
            <v>-0.86839062</v>
          </cell>
        </row>
        <row r="517">
          <cell r="A517" t="str">
            <v>KNR CONSTRUCTIONS LTD</v>
          </cell>
          <cell r="B517">
            <v>-0.43064564</v>
          </cell>
          <cell r="C517">
            <v>0.38005253999999999</v>
          </cell>
          <cell r="D517">
            <v>0.34526711999999998</v>
          </cell>
          <cell r="E517">
            <v>0.54121017000000005</v>
          </cell>
          <cell r="F517">
            <v>-0.27323132999999999</v>
          </cell>
          <cell r="G517">
            <v>-8.1491800000000007E-3</v>
          </cell>
          <cell r="H517">
            <v>-1.7208545200000001</v>
          </cell>
          <cell r="I517">
            <v>-0.11610901999999999</v>
          </cell>
          <cell r="J517">
            <v>8.7258050000000004E-2</v>
          </cell>
          <cell r="K517">
            <v>-0.19988686999999999</v>
          </cell>
        </row>
        <row r="518">
          <cell r="A518" t="str">
            <v>KOLTE-PATIL DEVELOPERS LTD</v>
          </cell>
          <cell r="B518">
            <v>-0.17389489999999999</v>
          </cell>
          <cell r="C518">
            <v>-0.37179789000000002</v>
          </cell>
          <cell r="D518">
            <v>-0.41268745000000001</v>
          </cell>
          <cell r="E518">
            <v>-0.16011040000000001</v>
          </cell>
          <cell r="F518">
            <v>-0.37431839</v>
          </cell>
          <cell r="G518">
            <v>-1.0212278400000001</v>
          </cell>
          <cell r="H518">
            <v>-2.29408097</v>
          </cell>
          <cell r="I518">
            <v>0.57645767999999997</v>
          </cell>
          <cell r="J518">
            <v>0.19564593999999999</v>
          </cell>
          <cell r="K518">
            <v>0.11982116</v>
          </cell>
        </row>
        <row r="519">
          <cell r="A519" t="str">
            <v>KOTAK MAHINDRA BANK LTD</v>
          </cell>
          <cell r="B519">
            <v>-0.44859934000000001</v>
          </cell>
          <cell r="C519">
            <v>-0.52558547</v>
          </cell>
          <cell r="D519">
            <v>-0.16761603999999999</v>
          </cell>
          <cell r="E519">
            <v>-0.46327993000000001</v>
          </cell>
          <cell r="F519">
            <v>-0.14489595999999999</v>
          </cell>
          <cell r="G519">
            <v>-0.37097147000000003</v>
          </cell>
          <cell r="H519">
            <v>0.76891189999999998</v>
          </cell>
          <cell r="I519">
            <v>-9.4010670000000005E-2</v>
          </cell>
          <cell r="J519">
            <v>-0.17898153</v>
          </cell>
          <cell r="K519">
            <v>-0.67980563999999999</v>
          </cell>
        </row>
        <row r="520">
          <cell r="A520" t="str">
            <v>KOVAI MEDICAL CENTER AND HOS</v>
          </cell>
          <cell r="B520">
            <v>-0.41346761999999998</v>
          </cell>
          <cell r="C520">
            <v>-0.26350918000000001</v>
          </cell>
          <cell r="D520">
            <v>0.14517484999999999</v>
          </cell>
          <cell r="E520">
            <v>0.84019273999999999</v>
          </cell>
          <cell r="F520">
            <v>0.39514387000000001</v>
          </cell>
          <cell r="G520">
            <v>-0.21235825</v>
          </cell>
          <cell r="H520">
            <v>-2.54468417</v>
          </cell>
          <cell r="I520">
            <v>-0.35578176</v>
          </cell>
          <cell r="J520">
            <v>0.21968797000000001</v>
          </cell>
          <cell r="K520">
            <v>-0.73038577999999998</v>
          </cell>
        </row>
        <row r="521">
          <cell r="A521" t="str">
            <v>KPI GREEN ENERGY LTD</v>
          </cell>
          <cell r="B521">
            <v>-0.45531442999999999</v>
          </cell>
          <cell r="C521">
            <v>2.4290857300000002</v>
          </cell>
          <cell r="D521">
            <v>3.0000224100000001</v>
          </cell>
          <cell r="E521">
            <v>1.53621042</v>
          </cell>
          <cell r="F521">
            <v>1.6330061</v>
          </cell>
          <cell r="G521">
            <v>0.43536142</v>
          </cell>
          <cell r="H521">
            <v>-2.7915849700000002</v>
          </cell>
          <cell r="I521">
            <v>1.0580270300000001</v>
          </cell>
          <cell r="J521">
            <v>-7.6467649999999998E-2</v>
          </cell>
          <cell r="K521">
            <v>0.29021504999999997</v>
          </cell>
        </row>
        <row r="522">
          <cell r="A522" t="str">
            <v>KPIT TECHNOLOGIES LTD</v>
          </cell>
          <cell r="B522">
            <v>-0.40661699000000001</v>
          </cell>
          <cell r="C522">
            <v>0.75922274999999995</v>
          </cell>
          <cell r="D522">
            <v>0.76737940000000004</v>
          </cell>
          <cell r="E522">
            <v>-0.67636883000000003</v>
          </cell>
          <cell r="F522">
            <v>0.98528497999999998</v>
          </cell>
          <cell r="G522">
            <v>0.41926426</v>
          </cell>
          <cell r="H522">
            <v>-1.6493815199999999</v>
          </cell>
          <cell r="I522">
            <v>1.1046780300000001</v>
          </cell>
          <cell r="J522">
            <v>-0.52094805</v>
          </cell>
          <cell r="K522">
            <v>-0.16144307999999999</v>
          </cell>
        </row>
        <row r="523">
          <cell r="A523" t="str">
            <v>KPR MILL LTD</v>
          </cell>
          <cell r="B523">
            <v>-0.34895131000000001</v>
          </cell>
          <cell r="C523">
            <v>1.2139702999999999</v>
          </cell>
          <cell r="D523">
            <v>0.76378566000000003</v>
          </cell>
          <cell r="E523">
            <v>-0.43446675000000001</v>
          </cell>
          <cell r="F523">
            <v>-0.23413555</v>
          </cell>
          <cell r="G523">
            <v>0.40730097999999998</v>
          </cell>
          <cell r="H523">
            <v>-1.4084444</v>
          </cell>
          <cell r="I523">
            <v>-0.22640078</v>
          </cell>
          <cell r="J523">
            <v>-0.18864152000000001</v>
          </cell>
          <cell r="K523">
            <v>-0.82970840000000001</v>
          </cell>
        </row>
        <row r="524">
          <cell r="A524" t="str">
            <v>KRBL LTD</v>
          </cell>
          <cell r="B524">
            <v>-0.12836217999999999</v>
          </cell>
          <cell r="C524">
            <v>0.58877778000000003</v>
          </cell>
          <cell r="D524">
            <v>-0.61875683000000004</v>
          </cell>
          <cell r="E524">
            <v>-0.90442478999999998</v>
          </cell>
          <cell r="F524">
            <v>1.58407247</v>
          </cell>
          <cell r="G524">
            <v>-7.7417999999999996E-4</v>
          </cell>
          <cell r="H524">
            <v>-1.61582494</v>
          </cell>
          <cell r="I524">
            <v>0.27099273000000001</v>
          </cell>
          <cell r="J524">
            <v>0.44658509000000002</v>
          </cell>
          <cell r="K524">
            <v>1.17421687</v>
          </cell>
        </row>
        <row r="525">
          <cell r="A525" t="str">
            <v>KRISHANA PHOSCHEM LTD</v>
          </cell>
          <cell r="B525">
            <v>-0.43111426000000003</v>
          </cell>
          <cell r="C525">
            <v>0.83796756999999999</v>
          </cell>
          <cell r="D525">
            <v>0.21491729000000001</v>
          </cell>
          <cell r="E525">
            <v>-0.11797354</v>
          </cell>
          <cell r="F525">
            <v>1.60924208</v>
          </cell>
          <cell r="G525">
            <v>-0.34419110000000003</v>
          </cell>
          <cell r="H525">
            <v>-3</v>
          </cell>
          <cell r="I525">
            <v>-0.20812736000000001</v>
          </cell>
          <cell r="J525">
            <v>0.22558608999999999</v>
          </cell>
          <cell r="K525">
            <v>4.491643E-2</v>
          </cell>
        </row>
        <row r="526">
          <cell r="A526" t="str">
            <v>KRISHNA INSTITUTE OF MEDICAL</v>
          </cell>
          <cell r="B526">
            <v>-0.47056088000000001</v>
          </cell>
          <cell r="C526">
            <v>2.1758728000000001</v>
          </cell>
          <cell r="D526">
            <v>1.65650535</v>
          </cell>
          <cell r="E526">
            <v>-0.24359607999999999</v>
          </cell>
          <cell r="F526">
            <v>-6.5430100000000005E-2</v>
          </cell>
          <cell r="G526">
            <v>0.23242034</v>
          </cell>
          <cell r="H526">
            <v>-1.8586634399999999</v>
          </cell>
          <cell r="I526">
            <v>-2.4886510000000001E-2</v>
          </cell>
          <cell r="J526">
            <v>-0.34246325</v>
          </cell>
          <cell r="K526">
            <v>-1.41597927</v>
          </cell>
        </row>
        <row r="527">
          <cell r="A527" t="str">
            <v>KRSNAA DIAGNOSTICS LTD</v>
          </cell>
          <cell r="B527">
            <v>-0.28224983999999997</v>
          </cell>
          <cell r="C527">
            <v>0.30510670000000001</v>
          </cell>
          <cell r="D527">
            <v>-1.0441492800000001</v>
          </cell>
          <cell r="E527">
            <v>-0.7989077</v>
          </cell>
          <cell r="F527">
            <v>2.0567220000000001E-2</v>
          </cell>
          <cell r="G527">
            <v>-0.38981387000000001</v>
          </cell>
          <cell r="H527">
            <v>-2.8481159200000001</v>
          </cell>
          <cell r="I527">
            <v>0.31767445999999999</v>
          </cell>
          <cell r="J527">
            <v>9.9416630000000006E-2</v>
          </cell>
          <cell r="K527">
            <v>0.20076604000000001</v>
          </cell>
        </row>
        <row r="528">
          <cell r="A528" t="str">
            <v>KSB LTD</v>
          </cell>
          <cell r="B528">
            <v>-0.21019732999999999</v>
          </cell>
          <cell r="C528">
            <v>-4.5483320000000001E-2</v>
          </cell>
          <cell r="D528">
            <v>0.14535744</v>
          </cell>
          <cell r="E528">
            <v>-0.94927596999999997</v>
          </cell>
          <cell r="F528">
            <v>1.5386219000000001</v>
          </cell>
          <cell r="G528">
            <v>-0.17136942999999999</v>
          </cell>
          <cell r="H528">
            <v>-2.0949656999999999</v>
          </cell>
          <cell r="I528">
            <v>-0.20557648000000001</v>
          </cell>
          <cell r="J528">
            <v>-0.38232087999999997</v>
          </cell>
          <cell r="K528">
            <v>-0.35758951</v>
          </cell>
        </row>
        <row r="529">
          <cell r="A529" t="str">
            <v>KUANTUM PAPERS LTD</v>
          </cell>
          <cell r="B529">
            <v>-0.47056088000000001</v>
          </cell>
          <cell r="C529">
            <v>6.7413230000000005E-2</v>
          </cell>
          <cell r="D529">
            <v>-0.55160642000000004</v>
          </cell>
          <cell r="E529">
            <v>0.98563968999999996</v>
          </cell>
          <cell r="F529">
            <v>1.4077203300000001</v>
          </cell>
          <cell r="G529">
            <v>-0.57651549999999996</v>
          </cell>
          <cell r="H529">
            <v>-2.60829902</v>
          </cell>
          <cell r="I529">
            <v>-0.11729849000000001</v>
          </cell>
          <cell r="J529">
            <v>0.43876013000000003</v>
          </cell>
          <cell r="K529">
            <v>1.46099877</v>
          </cell>
        </row>
        <row r="530">
          <cell r="A530" t="str">
            <v>L&amp;T FINANCE HOLDINGS LTD</v>
          </cell>
          <cell r="B530">
            <v>-0.25625518000000003</v>
          </cell>
          <cell r="C530">
            <v>2.2978700000000001E-2</v>
          </cell>
          <cell r="D530">
            <v>-0.48202067999999998</v>
          </cell>
          <cell r="E530">
            <v>2.7937767500000001</v>
          </cell>
          <cell r="F530">
            <v>0.11499316</v>
          </cell>
          <cell r="G530">
            <v>-0.5781039</v>
          </cell>
          <cell r="H530">
            <v>-0.53327542999999999</v>
          </cell>
          <cell r="I530">
            <v>0.30150770999999998</v>
          </cell>
          <cell r="J530">
            <v>0.39984303999999998</v>
          </cell>
          <cell r="K530">
            <v>-0.55434644</v>
          </cell>
        </row>
        <row r="531">
          <cell r="A531" t="str">
            <v>L&amp;T TECHNOLOGY SERVICES LTD</v>
          </cell>
          <cell r="B531">
            <v>-0.14190599000000001</v>
          </cell>
          <cell r="C531">
            <v>0.28596240000000001</v>
          </cell>
          <cell r="D531">
            <v>0.37904891000000002</v>
          </cell>
          <cell r="E531">
            <v>-0.7064454</v>
          </cell>
          <cell r="F531">
            <v>-0.94055188000000001</v>
          </cell>
          <cell r="G531">
            <v>0.47733954000000001</v>
          </cell>
          <cell r="H531">
            <v>-1.15743828</v>
          </cell>
          <cell r="I531">
            <v>0.23053229</v>
          </cell>
          <cell r="J531">
            <v>-0.29002935000000002</v>
          </cell>
          <cell r="K531">
            <v>-2.5780009999999999E-2</v>
          </cell>
        </row>
        <row r="532">
          <cell r="A532" t="str">
            <v>L.G. BALAKRISHNAN &amp; BROS LTD</v>
          </cell>
          <cell r="B532">
            <v>0.18807188</v>
          </cell>
          <cell r="C532">
            <v>0.56733268000000003</v>
          </cell>
          <cell r="D532">
            <v>0.67364376999999998</v>
          </cell>
          <cell r="E532">
            <v>-0.85620260000000004</v>
          </cell>
          <cell r="F532">
            <v>1.1008143399999999</v>
          </cell>
          <cell r="G532">
            <v>0.24111007000000001</v>
          </cell>
          <cell r="H532">
            <v>-2.2962324600000001</v>
          </cell>
          <cell r="I532">
            <v>0.40084520000000001</v>
          </cell>
          <cell r="J532">
            <v>0.63707100999999999</v>
          </cell>
          <cell r="K532">
            <v>-0.36749958999999999</v>
          </cell>
        </row>
        <row r="533">
          <cell r="A533" t="str">
            <v>LA OPALA RG LTD</v>
          </cell>
          <cell r="B533">
            <v>-0.25964829</v>
          </cell>
          <cell r="C533">
            <v>-0.53609222000000001</v>
          </cell>
          <cell r="D533">
            <v>-0.24748212</v>
          </cell>
          <cell r="E533">
            <v>-0.89237474999999999</v>
          </cell>
          <cell r="F533">
            <v>-1.567371E-2</v>
          </cell>
          <cell r="G533">
            <v>4.8277939999999998E-2</v>
          </cell>
          <cell r="H533">
            <v>-2.6562058899999998</v>
          </cell>
          <cell r="I533">
            <v>0.12063559</v>
          </cell>
          <cell r="J533">
            <v>-0.40360919000000001</v>
          </cell>
          <cell r="K533">
            <v>0.42072129000000003</v>
          </cell>
        </row>
        <row r="534">
          <cell r="A534" t="str">
            <v>LAKSHMI MACHINE WORKS LTD</v>
          </cell>
          <cell r="B534">
            <v>-0.32840216</v>
          </cell>
          <cell r="C534">
            <v>0.6888088</v>
          </cell>
          <cell r="D534">
            <v>-0.15158675999999999</v>
          </cell>
          <cell r="E534">
            <v>-0.95499277000000005</v>
          </cell>
          <cell r="F534">
            <v>-2.6790419999999999E-2</v>
          </cell>
          <cell r="G534">
            <v>-9.1084670000000006E-2</v>
          </cell>
          <cell r="H534">
            <v>-1.64027166</v>
          </cell>
          <cell r="I534">
            <v>-0.30067050000000001</v>
          </cell>
          <cell r="J534">
            <v>-0.17821551999999999</v>
          </cell>
          <cell r="K534">
            <v>-0.18214056000000001</v>
          </cell>
        </row>
        <row r="535">
          <cell r="A535" t="str">
            <v>LANDMARK CARS LTD</v>
          </cell>
          <cell r="B535">
            <v>-0.47056088000000001</v>
          </cell>
          <cell r="C535">
            <v>1.50264788</v>
          </cell>
          <cell r="D535">
            <v>-0.58030968999999999</v>
          </cell>
          <cell r="E535">
            <v>1.36520565</v>
          </cell>
          <cell r="F535">
            <v>6.2648999999999995E-4</v>
          </cell>
          <cell r="G535">
            <v>-0.21743709999999999</v>
          </cell>
          <cell r="H535">
            <v>-2.3662037800000002</v>
          </cell>
          <cell r="I535">
            <v>-2.4472830000000001E-2</v>
          </cell>
          <cell r="J535">
            <v>-1.412073E-2</v>
          </cell>
          <cell r="K535">
            <v>0.27570256999999998</v>
          </cell>
        </row>
        <row r="536">
          <cell r="A536" t="str">
            <v>LARSEN &amp; TOUBRO LTD</v>
          </cell>
          <cell r="B536">
            <v>-9.7563150000000001E-2</v>
          </cell>
          <cell r="C536">
            <v>-0.42815070999999999</v>
          </cell>
          <cell r="D536">
            <v>-0.43487629</v>
          </cell>
          <cell r="E536">
            <v>0.64128571999999995</v>
          </cell>
          <cell r="F536">
            <v>0.60380827999999998</v>
          </cell>
          <cell r="G536">
            <v>-0.30956595999999997</v>
          </cell>
          <cell r="H536">
            <v>0.81324518000000001</v>
          </cell>
          <cell r="I536">
            <v>-0.10435094</v>
          </cell>
          <cell r="J536">
            <v>-3.682937E-2</v>
          </cell>
          <cell r="K536">
            <v>-0.16573942</v>
          </cell>
        </row>
        <row r="537">
          <cell r="A537" t="str">
            <v>LATENT VIEW ANALYTICS LTD</v>
          </cell>
          <cell r="B537">
            <v>-0.47056088000000001</v>
          </cell>
          <cell r="C537">
            <v>0.45695326000000003</v>
          </cell>
          <cell r="D537">
            <v>1.68715119</v>
          </cell>
          <cell r="E537">
            <v>-0.89795016999999999</v>
          </cell>
          <cell r="F537">
            <v>-0.61608183000000005</v>
          </cell>
          <cell r="G537">
            <v>8.7908500000000001E-2</v>
          </cell>
          <cell r="H537">
            <v>-2.4031789300000002</v>
          </cell>
          <cell r="I537">
            <v>0.24558426</v>
          </cell>
          <cell r="J537">
            <v>-0.55424963999999999</v>
          </cell>
          <cell r="K537">
            <v>-0.62819665999999996</v>
          </cell>
        </row>
        <row r="538">
          <cell r="A538" t="str">
            <v>LAURUS LABS LTD</v>
          </cell>
          <cell r="B538">
            <v>-0.22929092000000001</v>
          </cell>
          <cell r="C538">
            <v>1.24967206</v>
          </cell>
          <cell r="D538">
            <v>1.2108175800000001</v>
          </cell>
          <cell r="E538">
            <v>0.23390304000000001</v>
          </cell>
          <cell r="F538">
            <v>-1.9023907200000001</v>
          </cell>
          <cell r="G538">
            <v>0.27895748999999997</v>
          </cell>
          <cell r="H538">
            <v>-1.3533074899999999</v>
          </cell>
          <cell r="I538">
            <v>0.40389206999999999</v>
          </cell>
          <cell r="J538">
            <v>7.2565939999999995E-2</v>
          </cell>
          <cell r="K538">
            <v>-7.9745949999999996E-2</v>
          </cell>
        </row>
        <row r="539">
          <cell r="A539" t="str">
            <v>LAXMI ORGANIC INDUSTRIES LTD</v>
          </cell>
          <cell r="B539">
            <v>-0.37829307000000001</v>
          </cell>
          <cell r="C539">
            <v>1.85878074</v>
          </cell>
          <cell r="D539">
            <v>1.2410148400000001</v>
          </cell>
          <cell r="E539">
            <v>-0.71791130000000003</v>
          </cell>
          <cell r="F539">
            <v>-1.24248326</v>
          </cell>
          <cell r="G539">
            <v>-0.43215506999999997</v>
          </cell>
          <cell r="H539">
            <v>-1.95437539</v>
          </cell>
          <cell r="I539">
            <v>0.48592271999999997</v>
          </cell>
          <cell r="J539">
            <v>-0.27828464000000003</v>
          </cell>
          <cell r="K539">
            <v>3.1784600000000001E-3</v>
          </cell>
        </row>
        <row r="540">
          <cell r="A540" t="str">
            <v>LEMON TREE HOTELS LTD</v>
          </cell>
          <cell r="B540">
            <v>-0.47056088000000001</v>
          </cell>
          <cell r="C540">
            <v>-0.49604895999999998</v>
          </cell>
          <cell r="D540">
            <v>-0.12374989</v>
          </cell>
          <cell r="E540">
            <v>1.65180767</v>
          </cell>
          <cell r="F540">
            <v>0.57694553999999998</v>
          </cell>
          <cell r="G540">
            <v>-0.64408140999999997</v>
          </cell>
          <cell r="H540">
            <v>-2.1002674099999998</v>
          </cell>
          <cell r="I540">
            <v>1.0169755199999999</v>
          </cell>
          <cell r="J540">
            <v>-0.54412585000000002</v>
          </cell>
          <cell r="K540">
            <v>-0.24017499</v>
          </cell>
        </row>
        <row r="541">
          <cell r="A541" t="str">
            <v>LIC HOUSING FINANCE LTD</v>
          </cell>
          <cell r="B541">
            <v>0.4961139</v>
          </cell>
          <cell r="C541">
            <v>-0.82001734000000004</v>
          </cell>
          <cell r="D541">
            <v>-0.45835726999999998</v>
          </cell>
          <cell r="E541">
            <v>3.0000002399999999</v>
          </cell>
          <cell r="F541">
            <v>-0.24496153000000001</v>
          </cell>
          <cell r="G541">
            <v>0.19853315999999999</v>
          </cell>
          <cell r="H541">
            <v>-0.28088853000000003</v>
          </cell>
          <cell r="I541">
            <v>0.61484097999999998</v>
          </cell>
          <cell r="J541">
            <v>1.2137358199999999</v>
          </cell>
          <cell r="K541">
            <v>8.3482689999999998E-2</v>
          </cell>
        </row>
        <row r="542">
          <cell r="A542" t="str">
            <v>LIFE INSURANCE CORPORATION</v>
          </cell>
          <cell r="B542">
            <v>-0.36727061999999999</v>
          </cell>
          <cell r="C542">
            <v>-0.81732267000000003</v>
          </cell>
          <cell r="D542">
            <v>-0.75118560000000001</v>
          </cell>
          <cell r="E542">
            <v>-0.95499277000000005</v>
          </cell>
          <cell r="F542">
            <v>-1.56003106</v>
          </cell>
          <cell r="G542">
            <v>1.2061220399999999</v>
          </cell>
          <cell r="H542">
            <v>1.70607066</v>
          </cell>
          <cell r="I542">
            <v>-0.41858622000000001</v>
          </cell>
          <cell r="J542">
            <v>1.2432445299999999</v>
          </cell>
          <cell r="K542">
            <v>1.2491192799999999</v>
          </cell>
        </row>
        <row r="543">
          <cell r="A543" t="str">
            <v>LINDE INDIA LTD</v>
          </cell>
          <cell r="B543">
            <v>-0.43787670000000001</v>
          </cell>
          <cell r="C543">
            <v>0.42465544</v>
          </cell>
          <cell r="D543">
            <v>-0.66595369999999998</v>
          </cell>
          <cell r="E543">
            <v>-0.93176543999999994</v>
          </cell>
          <cell r="F543">
            <v>0.22536874000000001</v>
          </cell>
          <cell r="G543">
            <v>-0.17041740999999999</v>
          </cell>
          <cell r="H543">
            <v>-1.4536242500000001</v>
          </cell>
          <cell r="I543">
            <v>-0.24792789000000001</v>
          </cell>
          <cell r="J543">
            <v>-0.64081489999999997</v>
          </cell>
          <cell r="K543">
            <v>-0.13985232</v>
          </cell>
        </row>
        <row r="544">
          <cell r="A544" t="str">
            <v>LLOYDS METALS &amp; ENERGY LTD</v>
          </cell>
          <cell r="B544">
            <v>-0.40510239999999997</v>
          </cell>
          <cell r="C544">
            <v>2.5180666399999998</v>
          </cell>
          <cell r="D544">
            <v>0.85501313000000001</v>
          </cell>
          <cell r="E544">
            <v>-0.53887039000000003</v>
          </cell>
          <cell r="F544">
            <v>2.5115335000000001</v>
          </cell>
          <cell r="G544">
            <v>-2.0848610399999998</v>
          </cell>
          <cell r="H544">
            <v>-1.95013356</v>
          </cell>
          <cell r="I544">
            <v>-0.35480419000000002</v>
          </cell>
          <cell r="J544">
            <v>-0.51573652000000003</v>
          </cell>
          <cell r="K544">
            <v>-0.25821936000000001</v>
          </cell>
        </row>
        <row r="545">
          <cell r="A545" t="str">
            <v>LLOYDS STEELS INDUSTRIES LTD</v>
          </cell>
          <cell r="B545">
            <v>-0.37332037000000001</v>
          </cell>
          <cell r="C545">
            <v>0.34417166999999999</v>
          </cell>
          <cell r="D545">
            <v>-2.5082638300000002</v>
          </cell>
          <cell r="E545">
            <v>-0.58524447999999996</v>
          </cell>
          <cell r="F545">
            <v>1.14979231</v>
          </cell>
          <cell r="G545">
            <v>-0.88982642000000001</v>
          </cell>
          <cell r="H545">
            <v>-3</v>
          </cell>
          <cell r="I545">
            <v>0.91422897999999997</v>
          </cell>
          <cell r="J545">
            <v>-0.85443586000000005</v>
          </cell>
          <cell r="K545">
            <v>2.3743615199999999</v>
          </cell>
        </row>
        <row r="546">
          <cell r="A546" t="str">
            <v>LT FOODS LTD</v>
          </cell>
          <cell r="B546">
            <v>-0.29338535999999998</v>
          </cell>
          <cell r="C546">
            <v>0.44925167999999999</v>
          </cell>
          <cell r="D546">
            <v>-0.16802154</v>
          </cell>
          <cell r="E546">
            <v>0.41734526</v>
          </cell>
          <cell r="F546">
            <v>0.83133990000000002</v>
          </cell>
          <cell r="G546">
            <v>-0.23038852000000001</v>
          </cell>
          <cell r="H546">
            <v>-1.8310407399999999</v>
          </cell>
          <cell r="I546">
            <v>1.0653091699999999</v>
          </cell>
          <cell r="J546">
            <v>0.97322655000000002</v>
          </cell>
          <cell r="K546">
            <v>0.36694953000000002</v>
          </cell>
        </row>
        <row r="547">
          <cell r="A547" t="str">
            <v>LTIMINDTREE LTD</v>
          </cell>
          <cell r="B547">
            <v>-2.197783E-2</v>
          </cell>
          <cell r="C547">
            <v>1.1150231399999999</v>
          </cell>
          <cell r="D547">
            <v>1.5041961699999999</v>
          </cell>
          <cell r="E547">
            <v>-0.72407960999999998</v>
          </cell>
          <cell r="F547">
            <v>-0.74163371</v>
          </cell>
          <cell r="G547">
            <v>0.10827468</v>
          </cell>
          <cell r="H547">
            <v>-0.38929640999999998</v>
          </cell>
          <cell r="I547">
            <v>1.5886319999999999E-2</v>
          </cell>
          <cell r="J547">
            <v>-0.36270732</v>
          </cell>
          <cell r="K547">
            <v>-0.55763887999999995</v>
          </cell>
        </row>
        <row r="548">
          <cell r="A548" t="str">
            <v>LUMAX AUTO TECHNOLOGIES LTD</v>
          </cell>
          <cell r="B548">
            <v>-1.692809E-2</v>
          </cell>
          <cell r="C548">
            <v>0.61896627999999998</v>
          </cell>
          <cell r="D548">
            <v>-0.53086423999999999</v>
          </cell>
          <cell r="E548">
            <v>-0.91199768000000003</v>
          </cell>
          <cell r="F548">
            <v>1.6810198999999999</v>
          </cell>
          <cell r="G548">
            <v>-0.13737315</v>
          </cell>
          <cell r="H548">
            <v>-2.4886660599999999</v>
          </cell>
          <cell r="I548">
            <v>0.16479695999999999</v>
          </cell>
          <cell r="J548">
            <v>0.2200473</v>
          </cell>
          <cell r="K548">
            <v>0.67981285000000002</v>
          </cell>
        </row>
        <row r="549">
          <cell r="A549" t="str">
            <v>LUMAX INDUSTRIES LTD</v>
          </cell>
          <cell r="B549">
            <v>-0.20429616</v>
          </cell>
          <cell r="C549">
            <v>0.25239781</v>
          </cell>
          <cell r="D549">
            <v>-0.50641590000000003</v>
          </cell>
          <cell r="E549">
            <v>0.42733279000000002</v>
          </cell>
          <cell r="F549">
            <v>2.0820028800000001</v>
          </cell>
          <cell r="G549">
            <v>-7.450532E-2</v>
          </cell>
          <cell r="H549">
            <v>-2.4207208200000001</v>
          </cell>
          <cell r="I549">
            <v>-0.19177194</v>
          </cell>
          <cell r="J549">
            <v>0.32007137000000002</v>
          </cell>
          <cell r="K549">
            <v>0.47165167000000002</v>
          </cell>
        </row>
        <row r="550">
          <cell r="A550" t="str">
            <v>LUPIN LTD</v>
          </cell>
          <cell r="B550">
            <v>-0.25140339</v>
          </cell>
          <cell r="C550">
            <v>-0.38465473</v>
          </cell>
          <cell r="D550">
            <v>-0.84725278999999998</v>
          </cell>
          <cell r="E550">
            <v>-0.18888036999999999</v>
          </cell>
          <cell r="F550">
            <v>-0.39802124999999999</v>
          </cell>
          <cell r="G550">
            <v>-1.04419029</v>
          </cell>
          <cell r="H550">
            <v>-0.78436649000000003</v>
          </cell>
          <cell r="I550">
            <v>0.15762556999999999</v>
          </cell>
          <cell r="J550">
            <v>-0.24260090000000001</v>
          </cell>
          <cell r="K550">
            <v>-0.61094296000000003</v>
          </cell>
        </row>
        <row r="551">
          <cell r="A551" t="str">
            <v>LUX INDUSTRIES LTD</v>
          </cell>
          <cell r="B551">
            <v>-0.20333503</v>
          </cell>
          <cell r="C551">
            <v>3.0002110000000002</v>
          </cell>
          <cell r="D551">
            <v>1.3069998</v>
          </cell>
          <cell r="E551">
            <v>-0.25851932</v>
          </cell>
          <cell r="F551">
            <v>-1.71563208</v>
          </cell>
          <cell r="G551">
            <v>-0.32161716000000001</v>
          </cell>
          <cell r="H551">
            <v>-2.17305613</v>
          </cell>
          <cell r="I551">
            <v>-5.8590320000000001E-2</v>
          </cell>
          <cell r="J551">
            <v>-2.078752E-2</v>
          </cell>
          <cell r="K551">
            <v>-0.92656629999999995</v>
          </cell>
        </row>
        <row r="552">
          <cell r="A552" t="str">
            <v>M.M. FORGINGS LTD</v>
          </cell>
          <cell r="B552">
            <v>-0.20989073999999999</v>
          </cell>
          <cell r="C552">
            <v>0.76837736000000001</v>
          </cell>
          <cell r="D552">
            <v>0.12972075</v>
          </cell>
          <cell r="E552">
            <v>0.43902496000000002</v>
          </cell>
          <cell r="F552">
            <v>-8.6099850000000006E-2</v>
          </cell>
          <cell r="G552">
            <v>-0.19800422000000001</v>
          </cell>
          <cell r="H552">
            <v>-2.4839880499999998</v>
          </cell>
          <cell r="I552">
            <v>-0.21305129</v>
          </cell>
          <cell r="J552">
            <v>0.25055232999999999</v>
          </cell>
          <cell r="K552">
            <v>-1.18404961</v>
          </cell>
        </row>
        <row r="553">
          <cell r="A553" t="str">
            <v>MACROTECH DEVELOPERS LTD</v>
          </cell>
          <cell r="B553">
            <v>-0.47056088000000001</v>
          </cell>
          <cell r="C553">
            <v>-0.33288276</v>
          </cell>
          <cell r="D553">
            <v>-0.98230803</v>
          </cell>
          <cell r="E553">
            <v>0.44044687999999999</v>
          </cell>
          <cell r="F553">
            <v>-0.54721134999999999</v>
          </cell>
          <cell r="G553">
            <v>-0.85014886000000001</v>
          </cell>
          <cell r="H553">
            <v>-0.65837531999999999</v>
          </cell>
          <cell r="I553">
            <v>-0.26533076</v>
          </cell>
          <cell r="J553">
            <v>-0.35387400000000002</v>
          </cell>
          <cell r="K553">
            <v>0.25935340000000001</v>
          </cell>
        </row>
        <row r="554">
          <cell r="A554" t="str">
            <v>MADHYA BHARAT AGRO PRODUCTS</v>
          </cell>
          <cell r="B554">
            <v>-0.45437919999999998</v>
          </cell>
          <cell r="C554">
            <v>0.78350675000000003</v>
          </cell>
          <cell r="D554">
            <v>0.22591662000000001</v>
          </cell>
          <cell r="E554">
            <v>-0.11938851</v>
          </cell>
          <cell r="F554">
            <v>3.0000844</v>
          </cell>
          <cell r="G554">
            <v>-0.23958744000000001</v>
          </cell>
          <cell r="H554">
            <v>-3</v>
          </cell>
          <cell r="I554">
            <v>-0.33354914000000002</v>
          </cell>
          <cell r="J554">
            <v>0.20742874</v>
          </cell>
          <cell r="K554">
            <v>0.53605592000000002</v>
          </cell>
        </row>
        <row r="555">
          <cell r="A555" t="str">
            <v>MADRAS FERTILIZERS LTD</v>
          </cell>
          <cell r="B555">
            <v>-0.47056088000000001</v>
          </cell>
          <cell r="C555">
            <v>2.0992915600000002</v>
          </cell>
          <cell r="D555">
            <v>0.16677370999999999</v>
          </cell>
          <cell r="E555">
            <v>2.84770155</v>
          </cell>
          <cell r="F555">
            <v>0.69923800000000003</v>
          </cell>
          <cell r="G555">
            <v>-0.22798876000000001</v>
          </cell>
          <cell r="H555">
            <v>-2.4640278800000002</v>
          </cell>
          <cell r="I555">
            <v>0.67052405999999998</v>
          </cell>
          <cell r="J555">
            <v>-0.43064338000000002</v>
          </cell>
          <cell r="K555">
            <v>1.2677052</v>
          </cell>
        </row>
        <row r="556">
          <cell r="A556" t="str">
            <v>MAGELLANIC CLOUD LTD</v>
          </cell>
          <cell r="B556">
            <v>-0.44563894999999998</v>
          </cell>
          <cell r="C556">
            <v>2.9448456799999998</v>
          </cell>
          <cell r="D556">
            <v>2.4096832300000002</v>
          </cell>
          <cell r="E556">
            <v>0.24710923000000001</v>
          </cell>
          <cell r="F556">
            <v>2.0326514200000001</v>
          </cell>
          <cell r="G556">
            <v>8.1613350000000001E-2</v>
          </cell>
          <cell r="H556">
            <v>-2.9858021699999999</v>
          </cell>
          <cell r="I556">
            <v>-0.30894125</v>
          </cell>
          <cell r="J556">
            <v>-0.57876039000000001</v>
          </cell>
          <cell r="K556">
            <v>-0.87479841999999997</v>
          </cell>
        </row>
        <row r="557">
          <cell r="A557" t="str">
            <v>MAHANAGAR GAS LTD</v>
          </cell>
          <cell r="B557">
            <v>0.47847539</v>
          </cell>
          <cell r="C557">
            <v>0.21189069999999999</v>
          </cell>
          <cell r="D557">
            <v>-0.22603381</v>
          </cell>
          <cell r="E557">
            <v>-0.87030280000000004</v>
          </cell>
          <cell r="F557">
            <v>0.57676225999999997</v>
          </cell>
          <cell r="G557">
            <v>-3.2050509999999997E-2</v>
          </cell>
          <cell r="H557">
            <v>-1.5511736899999999</v>
          </cell>
          <cell r="I557">
            <v>0.73173427999999996</v>
          </cell>
          <cell r="J557">
            <v>0.38035955999999999</v>
          </cell>
          <cell r="K557">
            <v>-0.64018589000000004</v>
          </cell>
        </row>
        <row r="558">
          <cell r="A558" t="str">
            <v>MAHANAGAR TELEPHONE NIGAM</v>
          </cell>
          <cell r="B558">
            <v>-0.47056088000000001</v>
          </cell>
          <cell r="C558">
            <v>-6.2754599999999994E-2</v>
          </cell>
          <cell r="D558">
            <v>-1.3146548300000001</v>
          </cell>
          <cell r="E558">
            <v>3.0000002399999999</v>
          </cell>
          <cell r="F558">
            <v>-0.40803304000000001</v>
          </cell>
          <cell r="G558">
            <v>-3.0001707099999999</v>
          </cell>
          <cell r="H558">
            <v>-2.1879649200000002</v>
          </cell>
          <cell r="I558">
            <v>0.81386672999999998</v>
          </cell>
          <cell r="J558">
            <v>-2.9563837099999999</v>
          </cell>
          <cell r="K558">
            <v>-0.63429986999999999</v>
          </cell>
        </row>
        <row r="559">
          <cell r="A559" t="str">
            <v>MAHARASHTRA SCOOTERS LTD</v>
          </cell>
          <cell r="B559">
            <v>0.36860736999999999</v>
          </cell>
          <cell r="C559">
            <v>-0.93723434000000005</v>
          </cell>
          <cell r="D559">
            <v>1.022991E-2</v>
          </cell>
          <cell r="E559">
            <v>-0.95499277000000005</v>
          </cell>
          <cell r="F559">
            <v>0.45810202</v>
          </cell>
          <cell r="G559">
            <v>-1.2255653099999999</v>
          </cell>
          <cell r="H559">
            <v>-2.3046994199999999</v>
          </cell>
          <cell r="I559">
            <v>-0.33901261999999999</v>
          </cell>
          <cell r="J559">
            <v>-0.12928355</v>
          </cell>
          <cell r="K559">
            <v>-0.63621843</v>
          </cell>
        </row>
        <row r="560">
          <cell r="A560" t="str">
            <v>MAHARASHTRA SEAMLESS LTD</v>
          </cell>
          <cell r="B560">
            <v>-0.23556600999999999</v>
          </cell>
          <cell r="C560">
            <v>0.81404686000000004</v>
          </cell>
          <cell r="D560">
            <v>-0.26373738000000002</v>
          </cell>
          <cell r="E560">
            <v>-0.75848274999999998</v>
          </cell>
          <cell r="F560">
            <v>0.90729009999999999</v>
          </cell>
          <cell r="G560">
            <v>-0.13043911999999999</v>
          </cell>
          <cell r="H560">
            <v>-1.70947099</v>
          </cell>
          <cell r="I560">
            <v>0.14135903</v>
          </cell>
          <cell r="J560">
            <v>0.81765889999999997</v>
          </cell>
          <cell r="K560">
            <v>-0.12637145999999999</v>
          </cell>
        </row>
        <row r="561">
          <cell r="A561" t="str">
            <v>MAHINDRA &amp; MAHINDRA FIN SECS</v>
          </cell>
          <cell r="B561">
            <v>4.8502280000000002E-2</v>
          </cell>
          <cell r="C561">
            <v>-0.80521118999999997</v>
          </cell>
          <cell r="D561">
            <v>-0.24941260000000001</v>
          </cell>
          <cell r="E561">
            <v>2.4928944099999999</v>
          </cell>
          <cell r="F561">
            <v>1.32861173</v>
          </cell>
          <cell r="G561">
            <v>-3.614233E-2</v>
          </cell>
          <cell r="H561">
            <v>-0.46926962999999999</v>
          </cell>
          <cell r="I561">
            <v>0.46908780999999999</v>
          </cell>
          <cell r="J561">
            <v>0.26395248999999998</v>
          </cell>
          <cell r="K561">
            <v>0.44251361</v>
          </cell>
        </row>
        <row r="562">
          <cell r="A562" t="str">
            <v>MAHINDRA &amp; MAHINDRA LTD</v>
          </cell>
          <cell r="B562">
            <v>-0.11297097</v>
          </cell>
          <cell r="C562">
            <v>-0.1411434</v>
          </cell>
          <cell r="D562">
            <v>-0.64625281000000001</v>
          </cell>
          <cell r="E562">
            <v>0.94039351000000004</v>
          </cell>
          <cell r="F562">
            <v>1.0340235200000001</v>
          </cell>
          <cell r="G562">
            <v>-7.1225990000000003E-2</v>
          </cell>
          <cell r="H562">
            <v>0.44134246999999999</v>
          </cell>
          <cell r="I562">
            <v>0.13860454999999999</v>
          </cell>
          <cell r="J562">
            <v>0.28712282</v>
          </cell>
          <cell r="K562">
            <v>-8.6378049999999998E-2</v>
          </cell>
        </row>
        <row r="563">
          <cell r="A563" t="str">
            <v>MAHINDRA CIE AUTOMOTIVE LTD</v>
          </cell>
          <cell r="B563">
            <v>-0.21181444999999999</v>
          </cell>
          <cell r="C563">
            <v>-0.23849243000000001</v>
          </cell>
          <cell r="D563">
            <v>-0.44347584000000001</v>
          </cell>
          <cell r="E563">
            <v>-0.30045357</v>
          </cell>
          <cell r="F563">
            <v>2.31779885</v>
          </cell>
          <cell r="G563">
            <v>-0.35632601000000003</v>
          </cell>
          <cell r="H563">
            <v>-1.22054946</v>
          </cell>
          <cell r="I563">
            <v>7.9919799999999999E-2</v>
          </cell>
          <cell r="J563">
            <v>0.19295925</v>
          </cell>
          <cell r="K563">
            <v>1.24945068</v>
          </cell>
        </row>
        <row r="564">
          <cell r="A564" t="str">
            <v>MAHINDRA HOLIDAYS &amp; RESORTS</v>
          </cell>
          <cell r="B564">
            <v>-0.47056088000000001</v>
          </cell>
          <cell r="C564">
            <v>-0.65509265999999999</v>
          </cell>
          <cell r="D564">
            <v>-0.30343160000000002</v>
          </cell>
          <cell r="E564">
            <v>0.24840917000000001</v>
          </cell>
          <cell r="F564">
            <v>0.43824964999999999</v>
          </cell>
          <cell r="G564">
            <v>-0.56776905</v>
          </cell>
          <cell r="H564">
            <v>-1.73050869</v>
          </cell>
          <cell r="I564">
            <v>-6.38252E-3</v>
          </cell>
          <cell r="J564">
            <v>-0.21863415999999999</v>
          </cell>
          <cell r="K564">
            <v>5.3093769999999998E-2</v>
          </cell>
        </row>
        <row r="565">
          <cell r="A565" t="str">
            <v>MAHINDRA LIFESPACE DEVELOPER</v>
          </cell>
          <cell r="B565">
            <v>-0.26270624999999997</v>
          </cell>
          <cell r="C565">
            <v>9.2420660000000002E-2</v>
          </cell>
          <cell r="D565">
            <v>-0.41062274999999998</v>
          </cell>
          <cell r="E565">
            <v>-0.74530171999999995</v>
          </cell>
          <cell r="F565">
            <v>3.054401E-2</v>
          </cell>
          <cell r="G565">
            <v>-0.49648597999999999</v>
          </cell>
          <cell r="H565">
            <v>-2.22052717</v>
          </cell>
          <cell r="I565">
            <v>-0.12834217000000001</v>
          </cell>
          <cell r="J565">
            <v>-0.55702244999999995</v>
          </cell>
          <cell r="K565">
            <v>-0.3233839</v>
          </cell>
        </row>
        <row r="566">
          <cell r="A566" t="str">
            <v>MAHINDRA LOGISTICS LTD</v>
          </cell>
          <cell r="B566">
            <v>-0.27658107999999998</v>
          </cell>
          <cell r="C566">
            <v>0.73523170000000004</v>
          </cell>
          <cell r="D566">
            <v>0.3963449</v>
          </cell>
          <cell r="E566">
            <v>3.6059859999999999E-2</v>
          </cell>
          <cell r="F566">
            <v>-0.84050648999999999</v>
          </cell>
          <cell r="G566">
            <v>-0.83995419999999998</v>
          </cell>
          <cell r="H566">
            <v>-2.1089801800000001</v>
          </cell>
          <cell r="I566">
            <v>-1.2569810000000001E-2</v>
          </cell>
          <cell r="J566">
            <v>3.1131510000000001E-2</v>
          </cell>
          <cell r="K566">
            <v>-0.38253966</v>
          </cell>
        </row>
        <row r="567">
          <cell r="A567" t="str">
            <v>MAITHAN ALLOYS LTD</v>
          </cell>
          <cell r="B567">
            <v>-0.20471938000000001</v>
          </cell>
          <cell r="C567">
            <v>2.0635328300000002</v>
          </cell>
          <cell r="D567">
            <v>1.4926110500000001</v>
          </cell>
          <cell r="E567">
            <v>-0.95499277000000005</v>
          </cell>
          <cell r="F567">
            <v>-1.3677448000000001</v>
          </cell>
          <cell r="G567">
            <v>0.61551690000000003</v>
          </cell>
          <cell r="H567">
            <v>-2.1211728999999999</v>
          </cell>
          <cell r="I567">
            <v>0.12696789</v>
          </cell>
          <cell r="J567">
            <v>2.08565092</v>
          </cell>
          <cell r="K567">
            <v>-0.74857092000000003</v>
          </cell>
        </row>
        <row r="568">
          <cell r="A568" t="str">
            <v>MAN INFRACONSTRUCTION LTD</v>
          </cell>
          <cell r="B568">
            <v>-5.2942259999999998E-2</v>
          </cell>
          <cell r="C568">
            <v>1.76718676</v>
          </cell>
          <cell r="D568">
            <v>0.92909056000000001</v>
          </cell>
          <cell r="E568">
            <v>-0.12002654</v>
          </cell>
          <cell r="F568">
            <v>-0.98045057000000002</v>
          </cell>
          <cell r="G568">
            <v>0.26050970000000001</v>
          </cell>
          <cell r="H568">
            <v>-2.3278939699999999</v>
          </cell>
          <cell r="I568">
            <v>8.7802530000000004E-2</v>
          </cell>
          <cell r="J568">
            <v>0.35184532000000002</v>
          </cell>
          <cell r="K568">
            <v>-0.31533316</v>
          </cell>
        </row>
        <row r="569">
          <cell r="A569" t="str">
            <v>MANALI PETROCHEMICALS LTD</v>
          </cell>
          <cell r="B569">
            <v>0.85357981999999999</v>
          </cell>
          <cell r="C569">
            <v>3.0002110000000002</v>
          </cell>
          <cell r="D569">
            <v>1.6234982</v>
          </cell>
          <cell r="E569">
            <v>-0.68661623999999999</v>
          </cell>
          <cell r="F569">
            <v>-1.16025209</v>
          </cell>
          <cell r="G569">
            <v>-0.24978160999999999</v>
          </cell>
          <cell r="H569">
            <v>-2.6641492800000002</v>
          </cell>
          <cell r="I569">
            <v>0.37780701999999999</v>
          </cell>
          <cell r="J569">
            <v>1.2225516999999999</v>
          </cell>
          <cell r="K569">
            <v>5.655437E-2</v>
          </cell>
        </row>
        <row r="570">
          <cell r="A570" t="str">
            <v>MANAPPURAM FINANCE LTD</v>
          </cell>
          <cell r="B570">
            <v>0.40055205999999999</v>
          </cell>
          <cell r="C570">
            <v>-0.3267256</v>
          </cell>
          <cell r="D570">
            <v>-2.2988040000000001E-2</v>
          </cell>
          <cell r="E570">
            <v>2.3011765500000001</v>
          </cell>
          <cell r="F570">
            <v>0.31004477000000003</v>
          </cell>
          <cell r="G570">
            <v>0.14061271</v>
          </cell>
          <cell r="H570">
            <v>-1.0689870100000001</v>
          </cell>
          <cell r="I570">
            <v>1.35708988</v>
          </cell>
          <cell r="J570">
            <v>0.65239561000000001</v>
          </cell>
          <cell r="K570">
            <v>-0.78014189</v>
          </cell>
        </row>
        <row r="571">
          <cell r="A571" t="str">
            <v>MANGALORE CHEMICALS &amp; FERT</v>
          </cell>
          <cell r="B571">
            <v>-3.0848159999999999E-2</v>
          </cell>
          <cell r="C571">
            <v>1.2830686600000001</v>
          </cell>
          <cell r="D571">
            <v>-1.1812495000000001</v>
          </cell>
          <cell r="E571">
            <v>1.7976776400000001</v>
          </cell>
          <cell r="F571">
            <v>0.91311628</v>
          </cell>
          <cell r="G571">
            <v>-0.72459750999999994</v>
          </cell>
          <cell r="H571">
            <v>-2.3521616500000002</v>
          </cell>
          <cell r="I571">
            <v>1.0442711099999999</v>
          </cell>
          <cell r="J571">
            <v>0.44272178000000001</v>
          </cell>
          <cell r="K571">
            <v>0.97388797999999999</v>
          </cell>
        </row>
        <row r="572">
          <cell r="A572" t="str">
            <v>MANGALORE REFINERY &amp; PETRO</v>
          </cell>
          <cell r="B572">
            <v>-0.47056088000000001</v>
          </cell>
          <cell r="C572">
            <v>2.0150060700000001</v>
          </cell>
          <cell r="D572">
            <v>0.89451789999999998</v>
          </cell>
          <cell r="E572">
            <v>2.0563225699999998</v>
          </cell>
          <cell r="F572">
            <v>1.4005440499999999</v>
          </cell>
          <cell r="G572">
            <v>0.40346824999999997</v>
          </cell>
          <cell r="H572">
            <v>-0.61155134</v>
          </cell>
          <cell r="I572">
            <v>0.11300312</v>
          </cell>
          <cell r="J572">
            <v>2.6250340900000002</v>
          </cell>
          <cell r="K572">
            <v>2.6811444799999999</v>
          </cell>
        </row>
        <row r="573">
          <cell r="A573" t="str">
            <v>MANORAMA INDUSTRIES LTD</v>
          </cell>
          <cell r="B573">
            <v>-0.47056088000000001</v>
          </cell>
          <cell r="C573">
            <v>0.51038742000000004</v>
          </cell>
          <cell r="D573">
            <v>0.45955070999999997</v>
          </cell>
          <cell r="E573">
            <v>-0.34614476999999999</v>
          </cell>
          <cell r="F573">
            <v>-0.21576044</v>
          </cell>
          <cell r="G573">
            <v>-0.53874803000000004</v>
          </cell>
          <cell r="H573">
            <v>-3</v>
          </cell>
          <cell r="I573">
            <v>-0.36913106000000001</v>
          </cell>
          <cell r="J573">
            <v>-0.43377995000000003</v>
          </cell>
          <cell r="K573">
            <v>0.75409400000000004</v>
          </cell>
        </row>
        <row r="574">
          <cell r="A574" t="str">
            <v>MARATHON NEXTGEN REALTY LTD</v>
          </cell>
          <cell r="B574">
            <v>-0.40921088999999999</v>
          </cell>
          <cell r="C574">
            <v>0.49410266000000003</v>
          </cell>
          <cell r="D574">
            <v>0.27235952000000002</v>
          </cell>
          <cell r="E574">
            <v>1.4594902999999999</v>
          </cell>
          <cell r="F574">
            <v>2.9483051300000001</v>
          </cell>
          <cell r="G574">
            <v>2.942728E-2</v>
          </cell>
          <cell r="H574">
            <v>-2.6052687200000002</v>
          </cell>
          <cell r="I574">
            <v>-8.1090040000000002E-2</v>
          </cell>
          <cell r="J574">
            <v>0.25151386999999997</v>
          </cell>
          <cell r="K574">
            <v>1.3706376600000001</v>
          </cell>
        </row>
        <row r="575">
          <cell r="A575" t="str">
            <v>MARICO LTD</v>
          </cell>
          <cell r="B575">
            <v>-0.10882989</v>
          </cell>
          <cell r="C575">
            <v>0.33240535999999998</v>
          </cell>
          <cell r="D575">
            <v>-8.6439360000000007E-2</v>
          </cell>
          <cell r="E575">
            <v>-0.88738041999999995</v>
          </cell>
          <cell r="F575">
            <v>-0.15776670000000001</v>
          </cell>
          <cell r="G575">
            <v>0.90406494999999998</v>
          </cell>
          <cell r="H575">
            <v>-0.97194088000000001</v>
          </cell>
          <cell r="I575">
            <v>-0.19053338</v>
          </cell>
          <cell r="J575">
            <v>-0.46677723999999998</v>
          </cell>
          <cell r="K575">
            <v>-1.08884633</v>
          </cell>
        </row>
        <row r="576">
          <cell r="A576" t="str">
            <v>MARKSANS PHARMA LTD</v>
          </cell>
          <cell r="B576">
            <v>-0.34893167000000003</v>
          </cell>
          <cell r="C576">
            <v>0.98251414000000004</v>
          </cell>
          <cell r="D576">
            <v>0.44041817999999999</v>
          </cell>
          <cell r="E576">
            <v>-0.81599407999999995</v>
          </cell>
          <cell r="F576">
            <v>1.32516408</v>
          </cell>
          <cell r="G576">
            <v>-1.4980210000000001E-2</v>
          </cell>
          <cell r="H576">
            <v>-2.28682184</v>
          </cell>
          <cell r="I576">
            <v>0.68150633999999999</v>
          </cell>
          <cell r="J576">
            <v>0.21270217999999999</v>
          </cell>
          <cell r="K576">
            <v>-0.50849896999999999</v>
          </cell>
        </row>
        <row r="577">
          <cell r="A577" t="str">
            <v>MARUTI SUZUKI INDIA LTD</v>
          </cell>
          <cell r="B577">
            <v>-0.21042979000000001</v>
          </cell>
          <cell r="C577">
            <v>0.50709391000000004</v>
          </cell>
          <cell r="D577">
            <v>-0.44043790999999999</v>
          </cell>
          <cell r="E577">
            <v>-0.95327996999999998</v>
          </cell>
          <cell r="F577">
            <v>0.18709176999999999</v>
          </cell>
          <cell r="G577">
            <v>3.2857310000000001E-2</v>
          </cell>
          <cell r="H577">
            <v>0.35784903000000001</v>
          </cell>
          <cell r="I577">
            <v>7.3347200000000003E-3</v>
          </cell>
          <cell r="J577">
            <v>-0.23249193000000001</v>
          </cell>
          <cell r="K577">
            <v>-1.12489712</v>
          </cell>
        </row>
        <row r="578">
          <cell r="A578" t="str">
            <v>MAS FINANCIAL SERVICES LTD</v>
          </cell>
          <cell r="B578">
            <v>-0.37397206</v>
          </cell>
          <cell r="C578">
            <v>-0.24314561000000001</v>
          </cell>
          <cell r="D578">
            <v>0.34153843</v>
          </cell>
          <cell r="E578">
            <v>2.5559942699999998</v>
          </cell>
          <cell r="F578">
            <v>1.0940831900000001</v>
          </cell>
          <cell r="G578">
            <v>0.23017187</v>
          </cell>
          <cell r="H578">
            <v>-2.02249503</v>
          </cell>
          <cell r="I578">
            <v>-0.25679085000000001</v>
          </cell>
          <cell r="J578">
            <v>-0.39801782000000002</v>
          </cell>
          <cell r="K578">
            <v>0.21722000999999999</v>
          </cell>
        </row>
        <row r="579">
          <cell r="A579" t="str">
            <v>MASTEK LTD</v>
          </cell>
          <cell r="B579">
            <v>-2.0090239999999999E-2</v>
          </cell>
          <cell r="C579">
            <v>0.53006779999999998</v>
          </cell>
          <cell r="D579">
            <v>1.2986410900000001</v>
          </cell>
          <cell r="E579">
            <v>-0.30897412000000002</v>
          </cell>
          <cell r="F579">
            <v>-1.9916267400000001</v>
          </cell>
          <cell r="G579">
            <v>0.78376376999999997</v>
          </cell>
          <cell r="H579">
            <v>-2.0088617800000002</v>
          </cell>
          <cell r="I579">
            <v>0.25419223000000002</v>
          </cell>
          <cell r="J579">
            <v>0.18800293000000001</v>
          </cell>
          <cell r="K579">
            <v>0.25385429999999998</v>
          </cell>
        </row>
        <row r="580">
          <cell r="A580" t="str">
            <v>MATRIMONY.COM LTD</v>
          </cell>
          <cell r="B580">
            <v>-0.10605022</v>
          </cell>
          <cell r="C580">
            <v>-0.31926039000000001</v>
          </cell>
          <cell r="D580">
            <v>-0.23376094</v>
          </cell>
          <cell r="E580">
            <v>-0.30899592999999997</v>
          </cell>
          <cell r="F580">
            <v>-0.79464184999999998</v>
          </cell>
          <cell r="G580">
            <v>0.12619016</v>
          </cell>
          <cell r="H580">
            <v>-3</v>
          </cell>
          <cell r="I580">
            <v>-0.27241841</v>
          </cell>
          <cell r="J580">
            <v>-2.3529399999999999E-2</v>
          </cell>
          <cell r="K580">
            <v>-0.75358849999999999</v>
          </cell>
        </row>
        <row r="581">
          <cell r="A581" t="str">
            <v>MAX FINANCIAL SERVICES LTD</v>
          </cell>
          <cell r="B581">
            <v>-0.47056088000000001</v>
          </cell>
          <cell r="C581">
            <v>-0.67131037000000005</v>
          </cell>
          <cell r="D581">
            <v>6.159299E-2</v>
          </cell>
          <cell r="E581">
            <v>-0.95499277000000005</v>
          </cell>
          <cell r="F581">
            <v>-0.54791844000000001</v>
          </cell>
          <cell r="G581">
            <v>-0.62896425</v>
          </cell>
          <cell r="H581">
            <v>-0.35976595</v>
          </cell>
          <cell r="I581">
            <v>4.7618529999999999E-2</v>
          </cell>
          <cell r="J581">
            <v>0.31395944999999997</v>
          </cell>
          <cell r="K581">
            <v>-0.19968158</v>
          </cell>
        </row>
        <row r="582">
          <cell r="A582" t="str">
            <v>MAX HEALTHCARE INSTITUTE LTD</v>
          </cell>
          <cell r="B582">
            <v>-0.47056088000000001</v>
          </cell>
          <cell r="C582">
            <v>0.29289897999999998</v>
          </cell>
          <cell r="D582">
            <v>0.96380734000000001</v>
          </cell>
          <cell r="E582">
            <v>-0.65739238</v>
          </cell>
          <cell r="F582">
            <v>0.36080836999999999</v>
          </cell>
          <cell r="G582">
            <v>0.20990418</v>
          </cell>
          <cell r="H582">
            <v>-1.1080634599999999</v>
          </cell>
          <cell r="I582">
            <v>-8.7209000000000002E-3</v>
          </cell>
          <cell r="J582">
            <v>-0.50404643999999998</v>
          </cell>
          <cell r="K582">
            <v>-0.54383742999999996</v>
          </cell>
        </row>
        <row r="583">
          <cell r="A583" t="str">
            <v>MAX VENTURES &amp;INDUSTRIES LTD</v>
          </cell>
          <cell r="B583">
            <v>-0.47056088000000001</v>
          </cell>
          <cell r="C583">
            <v>1.7758334899999999</v>
          </cell>
          <cell r="D583">
            <v>-1.12441766</v>
          </cell>
          <cell r="E583">
            <v>0.38540953</v>
          </cell>
          <cell r="F583">
            <v>1.2413926099999999</v>
          </cell>
          <cell r="G583">
            <v>-0.86354178000000004</v>
          </cell>
          <cell r="H583">
            <v>-2.7917964500000001</v>
          </cell>
          <cell r="I583">
            <v>-0.20539066</v>
          </cell>
          <cell r="J583">
            <v>-0.62346922999999999</v>
          </cell>
          <cell r="K583">
            <v>0.74303514000000004</v>
          </cell>
        </row>
        <row r="584">
          <cell r="A584" t="str">
            <v>MAYUR UNIQUOTERS LTD</v>
          </cell>
          <cell r="B584">
            <v>-0.31603019999999998</v>
          </cell>
          <cell r="C584">
            <v>-0.14653583000000001</v>
          </cell>
          <cell r="D584">
            <v>-0.21489190999999999</v>
          </cell>
          <cell r="E584">
            <v>-0.85216789999999998</v>
          </cell>
          <cell r="F584">
            <v>0.52513874000000005</v>
          </cell>
          <cell r="G584">
            <v>-3.4343230000000002E-2</v>
          </cell>
          <cell r="H584">
            <v>-2.7205793900000002</v>
          </cell>
          <cell r="I584">
            <v>-4.7145810000000003E-2</v>
          </cell>
          <cell r="J584">
            <v>-2.631081E-2</v>
          </cell>
          <cell r="K584">
            <v>-8.0996449999999998E-2</v>
          </cell>
        </row>
        <row r="585">
          <cell r="A585" t="str">
            <v>MAZAGON DOCK SHIPBUILDERS LT</v>
          </cell>
          <cell r="B585">
            <v>1.3435920000000001E-2</v>
          </cell>
          <cell r="C585">
            <v>-0.76833503999999997</v>
          </cell>
          <cell r="D585">
            <v>-0.43914916999999998</v>
          </cell>
          <cell r="E585">
            <v>-0.95336765000000001</v>
          </cell>
          <cell r="F585">
            <v>3.0000844</v>
          </cell>
          <cell r="G585">
            <v>-9.2992119999999998E-2</v>
          </cell>
          <cell r="H585">
            <v>-1.0429831700000001</v>
          </cell>
          <cell r="I585">
            <v>1.6048303799999999</v>
          </cell>
          <cell r="J585">
            <v>0.10270645</v>
          </cell>
          <cell r="K585">
            <v>2.0610723499999999</v>
          </cell>
        </row>
        <row r="586">
          <cell r="A586" t="str">
            <v>MEDIA MATRIX WORLDWIDE LTD</v>
          </cell>
          <cell r="B586">
            <v>-0.47056088000000001</v>
          </cell>
          <cell r="C586">
            <v>3.0002110000000002</v>
          </cell>
          <cell r="D586">
            <v>-3.0000217</v>
          </cell>
          <cell r="E586">
            <v>-0.95499277000000005</v>
          </cell>
          <cell r="F586">
            <v>0.43487766</v>
          </cell>
          <cell r="G586">
            <v>-1.02831399</v>
          </cell>
          <cell r="H586">
            <v>-3</v>
          </cell>
          <cell r="I586">
            <v>-0.44772445999999999</v>
          </cell>
          <cell r="J586">
            <v>-0.62199157000000005</v>
          </cell>
          <cell r="K586">
            <v>0.83072155999999997</v>
          </cell>
        </row>
        <row r="587">
          <cell r="A587" t="str">
            <v>MEDPLUS HEALTH SERVICES LTD</v>
          </cell>
          <cell r="B587">
            <v>-0.47056088000000001</v>
          </cell>
          <cell r="C587">
            <v>0.82533871999999997</v>
          </cell>
          <cell r="D587">
            <v>2.1393067800000001</v>
          </cell>
          <cell r="E587">
            <v>0.17859511</v>
          </cell>
          <cell r="F587">
            <v>-1.2234665199999999</v>
          </cell>
          <cell r="G587">
            <v>-0.98611057000000002</v>
          </cell>
          <cell r="H587">
            <v>-1.8091345999999999</v>
          </cell>
          <cell r="I587">
            <v>-0.15812583</v>
          </cell>
          <cell r="J587">
            <v>-0.43092635000000001</v>
          </cell>
          <cell r="K587">
            <v>0.39740776999999999</v>
          </cell>
        </row>
        <row r="588">
          <cell r="A588" t="str">
            <v>MEGHMANI FINECHEM LTD</v>
          </cell>
          <cell r="B588">
            <v>-0.38031608</v>
          </cell>
          <cell r="C588">
            <v>1.0795399000000001</v>
          </cell>
          <cell r="D588">
            <v>3.0000224100000001</v>
          </cell>
          <cell r="E588">
            <v>0.81990176000000003</v>
          </cell>
          <cell r="F588">
            <v>6.2449919999999999E-2</v>
          </cell>
          <cell r="G588">
            <v>0.72082060999999997</v>
          </cell>
          <cell r="H588">
            <v>-2.11588383</v>
          </cell>
          <cell r="I588">
            <v>7.3469629999999994E-2</v>
          </cell>
          <cell r="J588">
            <v>0.35773410999999999</v>
          </cell>
          <cell r="K588">
            <v>0.61357861999999996</v>
          </cell>
        </row>
        <row r="589">
          <cell r="A589" t="str">
            <v>MEGHMANI ORGANICS LTD</v>
          </cell>
          <cell r="B589">
            <v>0.1184264</v>
          </cell>
          <cell r="C589">
            <v>0.22605464</v>
          </cell>
          <cell r="D589">
            <v>-0.22537815999999999</v>
          </cell>
          <cell r="E589">
            <v>0.15463837999999999</v>
          </cell>
          <cell r="F589">
            <v>-0.35327539000000002</v>
          </cell>
          <cell r="G589">
            <v>-0.15342254999999999</v>
          </cell>
          <cell r="H589">
            <v>-2.1609957199999998</v>
          </cell>
          <cell r="I589">
            <v>0.46110031000000001</v>
          </cell>
          <cell r="J589">
            <v>0.71568136999999998</v>
          </cell>
          <cell r="K589">
            <v>0.71100145999999997</v>
          </cell>
        </row>
        <row r="590">
          <cell r="A590" t="str">
            <v>METRO BRANDS LTD</v>
          </cell>
          <cell r="B590">
            <v>-0.23460828</v>
          </cell>
          <cell r="C590">
            <v>0.42969951000000001</v>
          </cell>
          <cell r="D590">
            <v>0.50031197000000005</v>
          </cell>
          <cell r="E590">
            <v>0.13160432999999999</v>
          </cell>
          <cell r="F590">
            <v>0.87001388999999996</v>
          </cell>
          <cell r="G590">
            <v>0.33941367</v>
          </cell>
          <cell r="H590">
            <v>-1.7207424600000001</v>
          </cell>
          <cell r="I590">
            <v>-0.23952625999999999</v>
          </cell>
          <cell r="J590">
            <v>-0.56202012000000001</v>
          </cell>
          <cell r="K590">
            <v>0.24676857999999999</v>
          </cell>
        </row>
        <row r="591">
          <cell r="A591" t="str">
            <v>METROPOLIS HEALTHCARE LTD</v>
          </cell>
          <cell r="B591">
            <v>-0.23407633999999999</v>
          </cell>
          <cell r="C591">
            <v>0.89590846999999996</v>
          </cell>
          <cell r="D591">
            <v>0.58295774</v>
          </cell>
          <cell r="E591">
            <v>-0.46547648000000003</v>
          </cell>
          <cell r="F591">
            <v>-1.3536672599999999</v>
          </cell>
          <cell r="G591">
            <v>0.29631242000000002</v>
          </cell>
          <cell r="H591">
            <v>-2.2302169799999998</v>
          </cell>
          <cell r="I591">
            <v>0.69969599999999998</v>
          </cell>
          <cell r="J591">
            <v>-0.34554508</v>
          </cell>
          <cell r="K591">
            <v>7.1527820000000006E-2</v>
          </cell>
        </row>
        <row r="592">
          <cell r="A592" t="str">
            <v>MINDA CORP LTD</v>
          </cell>
          <cell r="B592">
            <v>-0.31502721</v>
          </cell>
          <cell r="C592">
            <v>1.0274604599999999</v>
          </cell>
          <cell r="D592">
            <v>-0.23713310000000001</v>
          </cell>
          <cell r="E592">
            <v>-0.77598648999999997</v>
          </cell>
          <cell r="F592">
            <v>0.67138165000000005</v>
          </cell>
          <cell r="G592">
            <v>-0.2307408</v>
          </cell>
          <cell r="H592">
            <v>-1.8678405300000001</v>
          </cell>
          <cell r="I592">
            <v>0.38411772</v>
          </cell>
          <cell r="J592">
            <v>-2.5682880000000002E-2</v>
          </cell>
          <cell r="K592">
            <v>-1.9366399999999999E-2</v>
          </cell>
        </row>
        <row r="593">
          <cell r="A593" t="str">
            <v>MISHRA DHATU NIGAM LTD</v>
          </cell>
          <cell r="B593">
            <v>0.1538931</v>
          </cell>
          <cell r="C593">
            <v>-0.35383736999999998</v>
          </cell>
          <cell r="D593">
            <v>-0.47758508</v>
          </cell>
          <cell r="E593">
            <v>-0.31850954999999997</v>
          </cell>
          <cell r="F593">
            <v>0.43975850999999999</v>
          </cell>
          <cell r="G593">
            <v>-0.28750679000000001</v>
          </cell>
          <cell r="H593">
            <v>-2.2752604500000002</v>
          </cell>
          <cell r="I593">
            <v>0.15945751999999999</v>
          </cell>
          <cell r="J593">
            <v>-6.0953790000000001E-2</v>
          </cell>
          <cell r="K593">
            <v>0.37579834000000001</v>
          </cell>
        </row>
        <row r="594">
          <cell r="A594" t="str">
            <v>MMTC LTD</v>
          </cell>
          <cell r="B594">
            <v>-0.47056088000000001</v>
          </cell>
          <cell r="C594">
            <v>3.0002110000000002</v>
          </cell>
          <cell r="D594">
            <v>-2.2810871599999998</v>
          </cell>
          <cell r="E594">
            <v>-0.95499277000000005</v>
          </cell>
          <cell r="F594">
            <v>-1.0739010600000001</v>
          </cell>
          <cell r="G594">
            <v>2.8245604000000002</v>
          </cell>
          <cell r="H594">
            <v>-1.8657169300000001</v>
          </cell>
          <cell r="I594">
            <v>-2.524442E-2</v>
          </cell>
          <cell r="J594">
            <v>0.99618952999999999</v>
          </cell>
          <cell r="K594">
            <v>1.1022847899999999</v>
          </cell>
        </row>
        <row r="595">
          <cell r="A595" t="str">
            <v>MOIL LTD</v>
          </cell>
          <cell r="B595">
            <v>1.0237639000000001</v>
          </cell>
          <cell r="C595">
            <v>0.15272230000000001</v>
          </cell>
          <cell r="D595">
            <v>-1.1670732500000001</v>
          </cell>
          <cell r="E595">
            <v>-0.95499277000000005</v>
          </cell>
          <cell r="F595">
            <v>-0.67909682000000005</v>
          </cell>
          <cell r="G595">
            <v>2.0480350000000001E-2</v>
          </cell>
          <cell r="H595">
            <v>-2.2540013800000001</v>
          </cell>
          <cell r="I595">
            <v>-0.11138684</v>
          </cell>
          <cell r="J595">
            <v>0.82829719999999996</v>
          </cell>
          <cell r="K595">
            <v>-0.91664153000000004</v>
          </cell>
        </row>
        <row r="596">
          <cell r="A596" t="str">
            <v>MOLD-TEK PACKAGING LTD</v>
          </cell>
          <cell r="B596">
            <v>-0.23066236000000001</v>
          </cell>
          <cell r="C596">
            <v>1.08790863</v>
          </cell>
          <cell r="D596">
            <v>0.92724490000000004</v>
          </cell>
          <cell r="E596">
            <v>-0.71122730000000001</v>
          </cell>
          <cell r="F596">
            <v>0.75066124999999995</v>
          </cell>
          <cell r="G596">
            <v>-3.6600510000000003E-2</v>
          </cell>
          <cell r="H596">
            <v>-2.6972944700000001</v>
          </cell>
          <cell r="I596">
            <v>2.5280190000000001E-2</v>
          </cell>
          <cell r="J596">
            <v>-0.33896105999999998</v>
          </cell>
          <cell r="K596">
            <v>-0.60717958000000005</v>
          </cell>
        </row>
        <row r="597">
          <cell r="A597" t="str">
            <v>MONTE CARLO FASHIONS LTD</v>
          </cell>
          <cell r="B597">
            <v>0.63003372999999996</v>
          </cell>
          <cell r="C597">
            <v>-2.672571E-2</v>
          </cell>
          <cell r="D597">
            <v>4.7034779999999998E-2</v>
          </cell>
          <cell r="E597">
            <v>-0.33888346000000003</v>
          </cell>
          <cell r="F597">
            <v>1.1094051599999999</v>
          </cell>
          <cell r="G597">
            <v>-0.12911587999999999</v>
          </cell>
          <cell r="H597">
            <v>-2.62500906</v>
          </cell>
          <cell r="I597">
            <v>0.4894985</v>
          </cell>
          <cell r="J597">
            <v>0.46939491999999999</v>
          </cell>
          <cell r="K597">
            <v>0.90467112999999999</v>
          </cell>
        </row>
        <row r="598">
          <cell r="A598" t="str">
            <v>MOREPEN LABORATORIES LTD</v>
          </cell>
          <cell r="B598">
            <v>-0.47056088000000001</v>
          </cell>
          <cell r="C598">
            <v>1.00145149</v>
          </cell>
          <cell r="D598">
            <v>1.10140967</v>
          </cell>
          <cell r="E598">
            <v>-0.94923168000000002</v>
          </cell>
          <cell r="F598">
            <v>-0.77413589000000005</v>
          </cell>
          <cell r="G598">
            <v>-0.74851084000000001</v>
          </cell>
          <cell r="H598">
            <v>-2.6549358399999998</v>
          </cell>
          <cell r="I598">
            <v>1.01606894</v>
          </cell>
          <cell r="J598">
            <v>-9.3163800000000008E-3</v>
          </cell>
          <cell r="K598">
            <v>4.6494939999999998E-2</v>
          </cell>
        </row>
        <row r="599">
          <cell r="A599" t="str">
            <v>MOSCHIP TECHNOLOGIES LTD</v>
          </cell>
          <cell r="B599">
            <v>-0.47056088000000001</v>
          </cell>
          <cell r="C599">
            <v>1.63749444</v>
          </cell>
          <cell r="D599">
            <v>1.1611145700000001</v>
          </cell>
          <cell r="E599">
            <v>0.84878343000000001</v>
          </cell>
          <cell r="F599">
            <v>0.29706748999999999</v>
          </cell>
          <cell r="G599">
            <v>-0.53574443000000005</v>
          </cell>
          <cell r="H599">
            <v>-3</v>
          </cell>
          <cell r="I599">
            <v>-0.18279028</v>
          </cell>
          <cell r="J599">
            <v>-0.54123569000000005</v>
          </cell>
          <cell r="K599">
            <v>6.2328160000000001E-2</v>
          </cell>
        </row>
        <row r="600">
          <cell r="A600" t="str">
            <v>MOTHERSON SUMI WIRING INDIA</v>
          </cell>
          <cell r="B600">
            <v>-1.314249E-2</v>
          </cell>
          <cell r="C600">
            <v>0.50784218000000003</v>
          </cell>
          <cell r="D600">
            <v>-0.51500338000000001</v>
          </cell>
          <cell r="E600">
            <v>-0.34266247999999999</v>
          </cell>
          <cell r="F600">
            <v>0.34331399000000001</v>
          </cell>
          <cell r="G600">
            <v>0.53106016</v>
          </cell>
          <cell r="H600">
            <v>-1.49342394</v>
          </cell>
          <cell r="I600">
            <v>-0.17715015000000001</v>
          </cell>
          <cell r="J600">
            <v>-0.35649883999999998</v>
          </cell>
          <cell r="K600">
            <v>-0.12831038</v>
          </cell>
        </row>
        <row r="601">
          <cell r="A601" t="str">
            <v>MOTILAL OSWAL FINANCIAL SERV</v>
          </cell>
          <cell r="B601">
            <v>0.14399092999999999</v>
          </cell>
          <cell r="C601">
            <v>9.2781420000000003E-2</v>
          </cell>
          <cell r="D601">
            <v>-8.8769280000000006E-2</v>
          </cell>
          <cell r="E601">
            <v>1.4102911899999999</v>
          </cell>
          <cell r="F601">
            <v>-1.0619336399999999</v>
          </cell>
          <cell r="G601">
            <v>0.10101536</v>
          </cell>
          <cell r="H601">
            <v>-1.33760667</v>
          </cell>
          <cell r="I601">
            <v>-0.17242594</v>
          </cell>
          <cell r="J601">
            <v>0.85995065999999998</v>
          </cell>
          <cell r="K601">
            <v>-0.46308315</v>
          </cell>
        </row>
        <row r="602">
          <cell r="A602" t="str">
            <v>MPHASIS LTD</v>
          </cell>
          <cell r="B602">
            <v>0.49974584999999999</v>
          </cell>
          <cell r="C602">
            <v>0.12456855</v>
          </cell>
          <cell r="D602">
            <v>0.32120869000000002</v>
          </cell>
          <cell r="E602">
            <v>-0.70877444999999994</v>
          </cell>
          <cell r="F602">
            <v>-1.7739058700000001</v>
          </cell>
          <cell r="G602">
            <v>0.59956098000000002</v>
          </cell>
          <cell r="H602">
            <v>-0.95188223999999999</v>
          </cell>
          <cell r="I602">
            <v>0.25670639000000001</v>
          </cell>
          <cell r="J602">
            <v>1.585951E-2</v>
          </cell>
          <cell r="K602">
            <v>1.338228E-2</v>
          </cell>
        </row>
        <row r="603">
          <cell r="A603" t="str">
            <v>MPS LTD</v>
          </cell>
          <cell r="B603">
            <v>0.73167800999999999</v>
          </cell>
          <cell r="C603">
            <v>-3.0272440000000001E-2</v>
          </cell>
          <cell r="D603">
            <v>-0.41128777999999999</v>
          </cell>
          <cell r="E603">
            <v>-0.91685128000000005</v>
          </cell>
          <cell r="F603">
            <v>1.9040280599999999</v>
          </cell>
          <cell r="G603">
            <v>1.0080267199999999</v>
          </cell>
          <cell r="H603">
            <v>-2.9885311099999998</v>
          </cell>
          <cell r="I603">
            <v>-9.6673439999999999E-2</v>
          </cell>
          <cell r="J603">
            <v>0.16729796</v>
          </cell>
          <cell r="K603">
            <v>0.95745796000000005</v>
          </cell>
        </row>
        <row r="604">
          <cell r="A604" t="str">
            <v>MRF LTD</v>
          </cell>
          <cell r="B604">
            <v>-0.40479906999999998</v>
          </cell>
          <cell r="C604">
            <v>0.23012556000000001</v>
          </cell>
          <cell r="D604">
            <v>-0.49263570000000001</v>
          </cell>
          <cell r="E604">
            <v>-0.68082958000000005</v>
          </cell>
          <cell r="F604">
            <v>0.62662183999999999</v>
          </cell>
          <cell r="G604">
            <v>-0.84888452000000003</v>
          </cell>
          <cell r="H604">
            <v>-0.66777204999999995</v>
          </cell>
          <cell r="I604">
            <v>0.12415552000000001</v>
          </cell>
          <cell r="J604">
            <v>-0.17564221999999999</v>
          </cell>
          <cell r="K604">
            <v>-0.92190927</v>
          </cell>
        </row>
        <row r="605">
          <cell r="A605" t="str">
            <v>MRS BECTORS FOOD SPECIALITIE</v>
          </cell>
          <cell r="B605">
            <v>-0.31234982999999999</v>
          </cell>
          <cell r="C605">
            <v>0.45932591</v>
          </cell>
          <cell r="D605">
            <v>0.41071205999999999</v>
          </cell>
          <cell r="E605">
            <v>-0.49752709000000001</v>
          </cell>
          <cell r="F605">
            <v>2.1266486599999999</v>
          </cell>
          <cell r="G605">
            <v>-0.28657141000000003</v>
          </cell>
          <cell r="H605">
            <v>-2.5191826800000001</v>
          </cell>
          <cell r="I605">
            <v>0.46091317999999998</v>
          </cell>
          <cell r="J605">
            <v>-0.29464417999999998</v>
          </cell>
          <cell r="K605">
            <v>6.8810250000000003E-2</v>
          </cell>
        </row>
        <row r="606">
          <cell r="A606" t="str">
            <v>MSTC LTD</v>
          </cell>
          <cell r="B606">
            <v>0.40395814000000002</v>
          </cell>
          <cell r="C606">
            <v>2.4246740299999998</v>
          </cell>
          <cell r="D606">
            <v>-2.44144535</v>
          </cell>
          <cell r="E606">
            <v>-0.95499277000000005</v>
          </cell>
          <cell r="F606">
            <v>-0.16358969000000001</v>
          </cell>
          <cell r="G606">
            <v>0.57480036999999995</v>
          </cell>
          <cell r="H606">
            <v>-2.5204989900000001</v>
          </cell>
          <cell r="I606">
            <v>0.89526181999999999</v>
          </cell>
          <cell r="J606">
            <v>5.4627410000000001E-2</v>
          </cell>
          <cell r="K606">
            <v>0.34760204</v>
          </cell>
        </row>
        <row r="607">
          <cell r="A607" t="str">
            <v>MTAR TECHNOLOGIES LTD</v>
          </cell>
          <cell r="B607">
            <v>-0.39917757999999998</v>
          </cell>
          <cell r="C607">
            <v>0.87329173000000004</v>
          </cell>
          <cell r="D607">
            <v>2.6275474999999999</v>
          </cell>
          <cell r="E607">
            <v>-0.64621574000000004</v>
          </cell>
          <cell r="F607">
            <v>-0.29067876999999998</v>
          </cell>
          <cell r="G607">
            <v>-2.6058080000000001E-2</v>
          </cell>
          <cell r="H607">
            <v>-2.5631883100000001</v>
          </cell>
          <cell r="I607">
            <v>0.75398867999999997</v>
          </cell>
          <cell r="J607">
            <v>-0.54348229999999997</v>
          </cell>
          <cell r="K607">
            <v>-1.3783580099999999</v>
          </cell>
        </row>
        <row r="608">
          <cell r="A608" t="str">
            <v>MUKAND LTD</v>
          </cell>
          <cell r="B608">
            <v>-5.133977E-2</v>
          </cell>
          <cell r="C608">
            <v>1.7423887300000001</v>
          </cell>
          <cell r="D608">
            <v>-1.4667468100000001</v>
          </cell>
          <cell r="E608">
            <v>1.9436026799999999</v>
          </cell>
          <cell r="F608">
            <v>-9.4313510000000003E-2</v>
          </cell>
          <cell r="G608">
            <v>-0.68000477999999998</v>
          </cell>
          <cell r="H608">
            <v>-2.0360462699999999</v>
          </cell>
          <cell r="I608">
            <v>-0.26556935999999998</v>
          </cell>
          <cell r="J608">
            <v>-7.3562290000000002E-2</v>
          </cell>
          <cell r="K608">
            <v>-0.41861880000000001</v>
          </cell>
        </row>
        <row r="609">
          <cell r="A609" t="str">
            <v>MULTI COMMODITY EXCH INDIA</v>
          </cell>
          <cell r="B609">
            <v>-1.659652E-2</v>
          </cell>
          <cell r="C609">
            <v>0.16742853999999999</v>
          </cell>
          <cell r="D609">
            <v>-0.19170465</v>
          </cell>
          <cell r="E609">
            <v>-0.95422112999999997</v>
          </cell>
          <cell r="F609">
            <v>9.2363769999999998E-2</v>
          </cell>
          <cell r="G609">
            <v>-0.15859007999999999</v>
          </cell>
          <cell r="H609">
            <v>-2.1539804899999999</v>
          </cell>
          <cell r="I609">
            <v>1.3862443</v>
          </cell>
          <cell r="J609">
            <v>-0.43970162000000002</v>
          </cell>
          <cell r="K609">
            <v>-0.79835504000000002</v>
          </cell>
        </row>
        <row r="610">
          <cell r="A610" t="str">
            <v>MUTHOOT FINANCE LTD</v>
          </cell>
          <cell r="B610">
            <v>0.32389816999999999</v>
          </cell>
          <cell r="C610">
            <v>-0.60366874999999998</v>
          </cell>
          <cell r="D610">
            <v>-2.4304099999999999E-2</v>
          </cell>
          <cell r="E610">
            <v>2.04148555</v>
          </cell>
          <cell r="F610">
            <v>-0.86169046000000005</v>
          </cell>
          <cell r="G610">
            <v>0.45889785999999999</v>
          </cell>
          <cell r="H610">
            <v>-0.48819360000000001</v>
          </cell>
          <cell r="I610">
            <v>-2.568109E-2</v>
          </cell>
          <cell r="J610">
            <v>0.40372920000000001</v>
          </cell>
          <cell r="K610">
            <v>-0.63862817999999999</v>
          </cell>
        </row>
        <row r="611">
          <cell r="A611" t="str">
            <v>NACL INDUSTRIES LTD</v>
          </cell>
          <cell r="B611">
            <v>-0.27261305000000002</v>
          </cell>
          <cell r="C611">
            <v>1.1653415</v>
          </cell>
          <cell r="D611">
            <v>1.45291674</v>
          </cell>
          <cell r="E611">
            <v>0.91019910999999998</v>
          </cell>
          <cell r="F611">
            <v>9.7717170000000006E-2</v>
          </cell>
          <cell r="G611">
            <v>-0.49149769999999998</v>
          </cell>
          <cell r="H611">
            <v>-2.4265048500000002</v>
          </cell>
          <cell r="I611">
            <v>-0.23823763000000001</v>
          </cell>
          <cell r="J611">
            <v>-9.8205899999999999E-2</v>
          </cell>
          <cell r="K611">
            <v>-0.76731294000000005</v>
          </cell>
        </row>
        <row r="612">
          <cell r="A612" t="str">
            <v>NALWA SONS INVESTMENTS LTD</v>
          </cell>
          <cell r="B612">
            <v>-0.47056088000000001</v>
          </cell>
          <cell r="C612">
            <v>-0.82857906999999997</v>
          </cell>
          <cell r="D612">
            <v>0.83908284</v>
          </cell>
          <cell r="E612">
            <v>-0.95499277000000005</v>
          </cell>
          <cell r="F612">
            <v>1.36385131</v>
          </cell>
          <cell r="G612">
            <v>-0.51504189</v>
          </cell>
          <cell r="H612">
            <v>-2.5462830099999998</v>
          </cell>
          <cell r="I612">
            <v>-0.38735272999999998</v>
          </cell>
          <cell r="J612">
            <v>0.83858489999999997</v>
          </cell>
          <cell r="K612">
            <v>1.4611581600000001</v>
          </cell>
        </row>
        <row r="613">
          <cell r="A613" t="str">
            <v>NARAYANA HRUDAYALAYA LTD</v>
          </cell>
          <cell r="B613">
            <v>-0.42105474999999998</v>
          </cell>
          <cell r="C613">
            <v>0.52281785000000003</v>
          </cell>
          <cell r="D613">
            <v>0.13819210000000001</v>
          </cell>
          <cell r="E613">
            <v>-9.3359049999999999E-2</v>
          </cell>
          <cell r="F613">
            <v>1.2856199999999999E-3</v>
          </cell>
          <cell r="G613">
            <v>0.3058787</v>
          </cell>
          <cell r="H613">
            <v>-1.5907551099999999</v>
          </cell>
          <cell r="I613">
            <v>-0.19761983999999999</v>
          </cell>
          <cell r="J613">
            <v>-0.24334288000000001</v>
          </cell>
          <cell r="K613">
            <v>-0.97911817000000001</v>
          </cell>
        </row>
        <row r="614">
          <cell r="A614" t="str">
            <v>NATCO PHARMA LTD</v>
          </cell>
          <cell r="B614">
            <v>-0.26800191000000001</v>
          </cell>
          <cell r="C614">
            <v>0.13503586000000001</v>
          </cell>
          <cell r="D614">
            <v>-1.1439748999999999</v>
          </cell>
          <cell r="E614">
            <v>-0.95499277000000005</v>
          </cell>
          <cell r="F614">
            <v>-0.82784789999999997</v>
          </cell>
          <cell r="G614">
            <v>-0.39203912000000002</v>
          </cell>
          <cell r="H614">
            <v>-1.7157315</v>
          </cell>
          <cell r="I614">
            <v>-7.8247200000000003E-2</v>
          </cell>
          <cell r="J614">
            <v>5.334357E-2</v>
          </cell>
          <cell r="K614">
            <v>-4.3171479999999998E-2</v>
          </cell>
        </row>
        <row r="615">
          <cell r="A615" t="str">
            <v>NATIONAL ALUMINIUM CO LTD</v>
          </cell>
          <cell r="B615">
            <v>1.7721136799999999</v>
          </cell>
          <cell r="C615">
            <v>0.72493892999999998</v>
          </cell>
          <cell r="D615">
            <v>-0.51291483999999998</v>
          </cell>
          <cell r="E615">
            <v>-0.95499277000000005</v>
          </cell>
          <cell r="F615">
            <v>-0.91851103000000001</v>
          </cell>
          <cell r="G615">
            <v>-4.6950020000000002E-2</v>
          </cell>
          <cell r="H615">
            <v>-1.0166082400000001</v>
          </cell>
          <cell r="I615">
            <v>1.96764231</v>
          </cell>
          <cell r="J615">
            <v>1.50107181</v>
          </cell>
          <cell r="K615">
            <v>-0.66957818999999996</v>
          </cell>
        </row>
        <row r="616">
          <cell r="A616" t="str">
            <v>NATIONAL FERTILIZERS LTD</v>
          </cell>
          <cell r="B616">
            <v>-0.47056088000000001</v>
          </cell>
          <cell r="C616">
            <v>2.2276742500000002</v>
          </cell>
          <cell r="D616">
            <v>0.84038555999999998</v>
          </cell>
          <cell r="E616">
            <v>1.88663542</v>
          </cell>
          <cell r="F616">
            <v>1.0698272</v>
          </cell>
          <cell r="G616">
            <v>-0.19466660999999999</v>
          </cell>
          <cell r="H616">
            <v>-1.2992643100000001</v>
          </cell>
          <cell r="I616">
            <v>1.3214203099999999</v>
          </cell>
          <cell r="J616">
            <v>0.45295939000000002</v>
          </cell>
          <cell r="K616">
            <v>0.14550523000000001</v>
          </cell>
        </row>
        <row r="617">
          <cell r="A617" t="str">
            <v>NATIONAL STANDARD INDIA LTD</v>
          </cell>
          <cell r="B617">
            <v>-0.47056088000000001</v>
          </cell>
          <cell r="C617">
            <v>-0.37067529999999999</v>
          </cell>
          <cell r="D617">
            <v>-0.53138512000000004</v>
          </cell>
          <cell r="E617">
            <v>-0.95499277000000005</v>
          </cell>
          <cell r="F617">
            <v>0.44446122999999998</v>
          </cell>
          <cell r="G617">
            <v>-7.416507E-2</v>
          </cell>
          <cell r="H617">
            <v>-3</v>
          </cell>
          <cell r="I617">
            <v>-0.47264351999999998</v>
          </cell>
          <cell r="J617">
            <v>-1.03527272</v>
          </cell>
          <cell r="K617">
            <v>2.6239755200000001</v>
          </cell>
        </row>
        <row r="618">
          <cell r="A618" t="str">
            <v>NAVA LTD</v>
          </cell>
          <cell r="B618">
            <v>0.50562792999999995</v>
          </cell>
          <cell r="C618">
            <v>-0.59853350999999999</v>
          </cell>
          <cell r="D618">
            <v>-1.02693546</v>
          </cell>
          <cell r="E618">
            <v>0.72501850000000001</v>
          </cell>
          <cell r="F618">
            <v>1.64018273</v>
          </cell>
          <cell r="G618">
            <v>-0.28411701</v>
          </cell>
          <cell r="H618">
            <v>-1.7228398300000001</v>
          </cell>
          <cell r="I618">
            <v>0.90388805000000005</v>
          </cell>
          <cell r="J618">
            <v>1.5007880899999999</v>
          </cell>
          <cell r="K618">
            <v>1.9420026500000001</v>
          </cell>
        </row>
        <row r="619">
          <cell r="A619" t="str">
            <v>NAVIN FLUORINE INTERNATIONAL</v>
          </cell>
          <cell r="B619">
            <v>-0.38138341999999997</v>
          </cell>
          <cell r="C619">
            <v>0.34760489999999999</v>
          </cell>
          <cell r="D619">
            <v>0.88367379000000001</v>
          </cell>
          <cell r="E619">
            <v>-0.27310708</v>
          </cell>
          <cell r="F619">
            <v>8.1774159999999999E-2</v>
          </cell>
          <cell r="G619">
            <v>-9.2332899999999996E-2</v>
          </cell>
          <cell r="H619">
            <v>-1.6877278099999999</v>
          </cell>
          <cell r="I619">
            <v>0.34706103999999999</v>
          </cell>
          <cell r="J619">
            <v>-0.61720233999999996</v>
          </cell>
          <cell r="K619">
            <v>-0.89151311</v>
          </cell>
        </row>
        <row r="620">
          <cell r="A620" t="str">
            <v>NAVNEET EDUCATION LTD</v>
          </cell>
          <cell r="B620">
            <v>3.1870099999999998E-2</v>
          </cell>
          <cell r="C620">
            <v>0.96951955999999995</v>
          </cell>
          <cell r="D620">
            <v>-0.60502303000000002</v>
          </cell>
          <cell r="E620">
            <v>-0.95499277000000005</v>
          </cell>
          <cell r="F620">
            <v>0.30531441999999998</v>
          </cell>
          <cell r="G620">
            <v>0.29344179999999997</v>
          </cell>
          <cell r="H620">
            <v>-2.4246413699999998</v>
          </cell>
          <cell r="I620">
            <v>3.1024550000000001E-2</v>
          </cell>
          <cell r="J620">
            <v>0.28939131000000001</v>
          </cell>
          <cell r="K620">
            <v>6.7913290000000001E-2</v>
          </cell>
        </row>
        <row r="621">
          <cell r="A621" t="str">
            <v>NAZARA TECHNOLOGIES LTD</v>
          </cell>
          <cell r="B621">
            <v>-0.47056088000000001</v>
          </cell>
          <cell r="C621">
            <v>0.74669998999999998</v>
          </cell>
          <cell r="D621">
            <v>1.60871685</v>
          </cell>
          <cell r="E621">
            <v>-0.94377655000000005</v>
          </cell>
          <cell r="F621">
            <v>-0.68126189999999998</v>
          </cell>
          <cell r="G621">
            <v>-0.70366019000000002</v>
          </cell>
          <cell r="H621">
            <v>-2.3975591700000001</v>
          </cell>
          <cell r="I621">
            <v>0.91711986000000001</v>
          </cell>
          <cell r="J621">
            <v>-0.35705336999999998</v>
          </cell>
          <cell r="K621">
            <v>0.57821208000000002</v>
          </cell>
        </row>
        <row r="622">
          <cell r="A622" t="str">
            <v>NBCC INDIA LTD</v>
          </cell>
          <cell r="B622">
            <v>2.329846E-2</v>
          </cell>
          <cell r="C622">
            <v>-0.39847558999999999</v>
          </cell>
          <cell r="D622">
            <v>-1.0976518399999999</v>
          </cell>
          <cell r="E622">
            <v>-0.9545998</v>
          </cell>
          <cell r="F622">
            <v>7.1478559999999997E-2</v>
          </cell>
          <cell r="G622">
            <v>-0.35732886000000003</v>
          </cell>
          <cell r="H622">
            <v>-1.3941487100000001</v>
          </cell>
          <cell r="I622">
            <v>0.41302058000000003</v>
          </cell>
          <cell r="J622">
            <v>3.112935E-2</v>
          </cell>
          <cell r="K622">
            <v>0.57340681999999998</v>
          </cell>
        </row>
        <row r="623">
          <cell r="A623" t="str">
            <v>NCC LTD</v>
          </cell>
          <cell r="B623">
            <v>0.21741134000000001</v>
          </cell>
          <cell r="C623">
            <v>-0.29523202999999998</v>
          </cell>
          <cell r="D623">
            <v>-0.51460545999999996</v>
          </cell>
          <cell r="E623">
            <v>-0.25174426999999999</v>
          </cell>
          <cell r="F623">
            <v>1.75451684</v>
          </cell>
          <cell r="G623">
            <v>-0.51396918000000003</v>
          </cell>
          <cell r="H623">
            <v>-1.2526762499999999</v>
          </cell>
          <cell r="I623">
            <v>1.3661372700000001</v>
          </cell>
          <cell r="J623">
            <v>1.01727509</v>
          </cell>
          <cell r="K623">
            <v>0.16493179999999999</v>
          </cell>
        </row>
        <row r="624">
          <cell r="A624" t="str">
            <v>NELCO LTD</v>
          </cell>
          <cell r="B624">
            <v>-0.34561807</v>
          </cell>
          <cell r="C624">
            <v>-4.5859179999999999E-2</v>
          </cell>
          <cell r="D624">
            <v>-0.28567513999999999</v>
          </cell>
          <cell r="E624">
            <v>0.20416613</v>
          </cell>
          <cell r="F624">
            <v>-0.62784994000000005</v>
          </cell>
          <cell r="G624">
            <v>-0.24747948</v>
          </cell>
          <cell r="H624">
            <v>-3</v>
          </cell>
          <cell r="I624">
            <v>0.69945162999999999</v>
          </cell>
          <cell r="J624">
            <v>-0.32927001</v>
          </cell>
          <cell r="K624">
            <v>1.0293705500000001</v>
          </cell>
        </row>
        <row r="625">
          <cell r="A625" t="str">
            <v>NEOGEN CHEMICALS LTD</v>
          </cell>
          <cell r="B625">
            <v>-0.40627848999999999</v>
          </cell>
          <cell r="C625">
            <v>1.7883747800000001</v>
          </cell>
          <cell r="D625">
            <v>2.6849965999999998</v>
          </cell>
          <cell r="E625">
            <v>0.1826614</v>
          </cell>
          <cell r="F625">
            <v>-0.77451217000000006</v>
          </cell>
          <cell r="G625">
            <v>-0.47987788999999997</v>
          </cell>
          <cell r="H625">
            <v>-2.5706546299999999</v>
          </cell>
          <cell r="I625">
            <v>9.4757999999999995E-3</v>
          </cell>
          <cell r="J625">
            <v>-0.53401893</v>
          </cell>
          <cell r="K625">
            <v>-1.24533987</v>
          </cell>
        </row>
        <row r="626">
          <cell r="A626" t="str">
            <v>NESCO LTD</v>
          </cell>
          <cell r="B626">
            <v>-0.25880763000000001</v>
          </cell>
          <cell r="C626">
            <v>-0.65436888000000004</v>
          </cell>
          <cell r="D626">
            <v>-0.52927124999999997</v>
          </cell>
          <cell r="E626">
            <v>-0.95419430999999999</v>
          </cell>
          <cell r="F626">
            <v>-0.19732757000000001</v>
          </cell>
          <cell r="G626">
            <v>1.0542685999999999</v>
          </cell>
          <cell r="H626">
            <v>-2.4359259600000001</v>
          </cell>
          <cell r="I626">
            <v>-0.23262261000000001</v>
          </cell>
          <cell r="J626">
            <v>0.16942903000000001</v>
          </cell>
          <cell r="K626">
            <v>-0.62573051000000002</v>
          </cell>
        </row>
        <row r="627">
          <cell r="A627" t="str">
            <v>NESTLE INDIA LTD</v>
          </cell>
          <cell r="B627">
            <v>-6.5379099999999996E-2</v>
          </cell>
          <cell r="C627">
            <v>-0.22369838</v>
          </cell>
          <cell r="D627">
            <v>-3.9019070000000003E-2</v>
          </cell>
          <cell r="E627">
            <v>-0.76520294</v>
          </cell>
          <cell r="F627">
            <v>0.28883645000000002</v>
          </cell>
          <cell r="G627">
            <v>2.0106616000000002</v>
          </cell>
          <cell r="H627">
            <v>-0.53735781000000005</v>
          </cell>
          <cell r="I627">
            <v>-0.32312130999999999</v>
          </cell>
          <cell r="J627">
            <v>-0.65353273999999995</v>
          </cell>
          <cell r="K627">
            <v>0.25083628000000002</v>
          </cell>
        </row>
        <row r="628">
          <cell r="A628" t="str">
            <v>NETWORK 18 MEDIA &amp; INVTS LTD</v>
          </cell>
          <cell r="B628">
            <v>-0.47056088000000001</v>
          </cell>
          <cell r="C628">
            <v>0.16086806000000001</v>
          </cell>
          <cell r="D628">
            <v>-0.57213175000000005</v>
          </cell>
          <cell r="E628">
            <v>1.32173955</v>
          </cell>
          <cell r="F628">
            <v>-0.75304621000000005</v>
          </cell>
          <cell r="G628">
            <v>-2.55424E-2</v>
          </cell>
          <cell r="H628">
            <v>-1.52110648</v>
          </cell>
          <cell r="I628">
            <v>2.37959E-3</v>
          </cell>
          <cell r="J628">
            <v>1.2303939999999999E-2</v>
          </cell>
          <cell r="K628">
            <v>2.00796032</v>
          </cell>
        </row>
        <row r="629">
          <cell r="A629" t="str">
            <v>NEULAND LABORATORIES LTD</v>
          </cell>
          <cell r="B629">
            <v>-0.38070609999999999</v>
          </cell>
          <cell r="C629">
            <v>5.1422500000000001E-3</v>
          </cell>
          <cell r="D629">
            <v>9.1023839999999995E-2</v>
          </cell>
          <cell r="E629">
            <v>-0.35620373</v>
          </cell>
          <cell r="F629">
            <v>2.21629071</v>
          </cell>
          <cell r="G629">
            <v>-0.35602337000000001</v>
          </cell>
          <cell r="H629">
            <v>-2.47946</v>
          </cell>
          <cell r="I629">
            <v>0.35937530000000001</v>
          </cell>
          <cell r="J629">
            <v>-9.2471670000000006E-2</v>
          </cell>
          <cell r="K629">
            <v>1.0029100200000001</v>
          </cell>
        </row>
        <row r="630">
          <cell r="A630" t="str">
            <v>NEW DELHI TELEVISION LTD</v>
          </cell>
          <cell r="B630">
            <v>-0.47056088000000001</v>
          </cell>
          <cell r="C630">
            <v>1.14270377</v>
          </cell>
          <cell r="D630">
            <v>-0.42144123</v>
          </cell>
          <cell r="E630">
            <v>-0.93152749999999995</v>
          </cell>
          <cell r="F630">
            <v>2.2819510000000001E-2</v>
          </cell>
          <cell r="G630">
            <v>0.92871588000000005</v>
          </cell>
          <cell r="H630">
            <v>-3</v>
          </cell>
          <cell r="I630">
            <v>1.1646699899999999</v>
          </cell>
          <cell r="J630">
            <v>0.24772748</v>
          </cell>
          <cell r="K630">
            <v>2.69438982</v>
          </cell>
        </row>
        <row r="631">
          <cell r="A631" t="str">
            <v>NEW INDIA ASSURANCE CO LTD/T</v>
          </cell>
          <cell r="B631">
            <v>-0.36288682</v>
          </cell>
          <cell r="C631">
            <v>-0.60493176999999998</v>
          </cell>
          <cell r="D631">
            <v>-0.62391638999999999</v>
          </cell>
          <cell r="E631">
            <v>-0.95499277000000005</v>
          </cell>
          <cell r="F631">
            <v>-0.17976336000000001</v>
          </cell>
          <cell r="G631">
            <v>-1.09024882</v>
          </cell>
          <cell r="H631">
            <v>-0.42348786999999999</v>
          </cell>
          <cell r="I631">
            <v>-0.34474127999999998</v>
          </cell>
          <cell r="J631">
            <v>0.1656473</v>
          </cell>
          <cell r="K631">
            <v>1.5961965300000001</v>
          </cell>
        </row>
        <row r="632">
          <cell r="A632" t="str">
            <v>NEWGEN SOFTWARE TECHNOLOGIES</v>
          </cell>
          <cell r="B632">
            <v>-0.10298032999999999</v>
          </cell>
          <cell r="C632">
            <v>0.20080505000000001</v>
          </cell>
          <cell r="D632">
            <v>0.35751060000000001</v>
          </cell>
          <cell r="E632">
            <v>-0.81495529</v>
          </cell>
          <cell r="F632">
            <v>-0.25470569999999998</v>
          </cell>
          <cell r="G632">
            <v>0.14349495000000001</v>
          </cell>
          <cell r="H632">
            <v>-2.5100238300000002</v>
          </cell>
          <cell r="I632">
            <v>2.22638E-3</v>
          </cell>
          <cell r="J632">
            <v>-3.3159370000000001E-2</v>
          </cell>
          <cell r="K632">
            <v>-0.70102072000000004</v>
          </cell>
        </row>
        <row r="633">
          <cell r="A633" t="str">
            <v>NHPC LTD</v>
          </cell>
          <cell r="B633">
            <v>1.19418764</v>
          </cell>
          <cell r="C633">
            <v>-0.69000781</v>
          </cell>
          <cell r="D633">
            <v>-0.17291623</v>
          </cell>
          <cell r="E633">
            <v>0.78899699000000001</v>
          </cell>
          <cell r="F633">
            <v>1.22800124</v>
          </cell>
          <cell r="G633">
            <v>-0.18810484999999999</v>
          </cell>
          <cell r="H633">
            <v>-0.47418651000000001</v>
          </cell>
          <cell r="I633">
            <v>-0.20832375</v>
          </cell>
          <cell r="J633">
            <v>0.55091095000000001</v>
          </cell>
          <cell r="K633">
            <v>0.58984154</v>
          </cell>
        </row>
        <row r="634">
          <cell r="A634" t="str">
            <v>NIIT LTD</v>
          </cell>
          <cell r="B634">
            <v>-0.11503816</v>
          </cell>
          <cell r="C634">
            <v>0.60613686</v>
          </cell>
          <cell r="D634">
            <v>-0.22181878999999999</v>
          </cell>
          <cell r="E634">
            <v>-0.91008973000000004</v>
          </cell>
          <cell r="F634">
            <v>-1.42019367</v>
          </cell>
          <cell r="G634">
            <v>-0.17651279</v>
          </cell>
          <cell r="H634">
            <v>-2.1637673400000002</v>
          </cell>
          <cell r="I634">
            <v>0.62387216000000001</v>
          </cell>
          <cell r="J634">
            <v>1.231965E-2</v>
          </cell>
          <cell r="K634">
            <v>1.0415582699999999</v>
          </cell>
        </row>
        <row r="635">
          <cell r="A635" t="str">
            <v>NILKAMAL LTD</v>
          </cell>
          <cell r="B635">
            <v>-0.17842415</v>
          </cell>
          <cell r="C635">
            <v>6.3639370000000001E-2</v>
          </cell>
          <cell r="D635">
            <v>-0.19041285999999999</v>
          </cell>
          <cell r="E635">
            <v>-0.50524073999999997</v>
          </cell>
          <cell r="F635">
            <v>-0.32229893999999998</v>
          </cell>
          <cell r="G635">
            <v>-0.63867134000000003</v>
          </cell>
          <cell r="H635">
            <v>-2.19626856</v>
          </cell>
          <cell r="I635">
            <v>-0.35989913000000001</v>
          </cell>
          <cell r="J635">
            <v>0.13753099999999999</v>
          </cell>
          <cell r="K635">
            <v>-0.27427932999999999</v>
          </cell>
        </row>
        <row r="636">
          <cell r="A636" t="str">
            <v>NIPPON LIFE INDIA ASSET MANA</v>
          </cell>
          <cell r="B636">
            <v>0.17868786</v>
          </cell>
          <cell r="C636">
            <v>0.15662116000000001</v>
          </cell>
          <cell r="D636">
            <v>-0.50667368999999995</v>
          </cell>
          <cell r="E636">
            <v>-0.95499277000000005</v>
          </cell>
          <cell r="F636">
            <v>-1.25379741</v>
          </cell>
          <cell r="G636">
            <v>1.04595685</v>
          </cell>
          <cell r="H636">
            <v>-1.8092049400000001</v>
          </cell>
          <cell r="I636">
            <v>-0.2347649</v>
          </cell>
          <cell r="J636">
            <v>-0.18719283</v>
          </cell>
          <cell r="K636">
            <v>0.14125368999999999</v>
          </cell>
        </row>
        <row r="637">
          <cell r="A637" t="str">
            <v>NIRLON LTD</v>
          </cell>
          <cell r="B637">
            <v>2.5007836800000001</v>
          </cell>
          <cell r="C637">
            <v>-0.41505252999999998</v>
          </cell>
          <cell r="D637">
            <v>-0.31754990999999999</v>
          </cell>
          <cell r="E637">
            <v>1.6103676600000001</v>
          </cell>
          <cell r="F637">
            <v>-7.9360109999999998E-2</v>
          </cell>
          <cell r="G637">
            <v>0.46534571000000002</v>
          </cell>
          <cell r="H637">
            <v>-2.42994142</v>
          </cell>
          <cell r="I637">
            <v>-0.45904747000000001</v>
          </cell>
          <cell r="J637">
            <v>-4.527254E-2</v>
          </cell>
          <cell r="K637">
            <v>-0.98696583999999998</v>
          </cell>
        </row>
        <row r="638">
          <cell r="A638" t="str">
            <v>NITIN SPINNERS LTD</v>
          </cell>
          <cell r="B638">
            <v>-9.0285210000000005E-2</v>
          </cell>
          <cell r="C638">
            <v>1.3500250600000001</v>
          </cell>
          <cell r="D638">
            <v>1.28257215</v>
          </cell>
          <cell r="E638">
            <v>0.70970148</v>
          </cell>
          <cell r="F638">
            <v>0.22321632999999999</v>
          </cell>
          <cell r="G638">
            <v>4.906899E-2</v>
          </cell>
          <cell r="H638">
            <v>-2.44207931</v>
          </cell>
          <cell r="I638">
            <v>0.36292331999999999</v>
          </cell>
          <cell r="J638">
            <v>1.4772335299999999</v>
          </cell>
          <cell r="K638">
            <v>-0.72336626000000004</v>
          </cell>
        </row>
        <row r="639">
          <cell r="A639" t="str">
            <v>NLC INDIA LTD</v>
          </cell>
          <cell r="B639">
            <v>0.94329308999999995</v>
          </cell>
          <cell r="C639">
            <v>-0.36197475000000001</v>
          </cell>
          <cell r="D639">
            <v>-0.93888967999999995</v>
          </cell>
          <cell r="E639">
            <v>1.74452162</v>
          </cell>
          <cell r="F639">
            <v>0.73659015000000005</v>
          </cell>
          <cell r="G639">
            <v>-0.62737507000000003</v>
          </cell>
          <cell r="H639">
            <v>-0.84845614000000003</v>
          </cell>
          <cell r="I639">
            <v>0.22365634000000001</v>
          </cell>
          <cell r="J639">
            <v>1.6694929599999999</v>
          </cell>
          <cell r="K639">
            <v>0.78256183999999995</v>
          </cell>
        </row>
        <row r="640">
          <cell r="A640" t="str">
            <v>NMDC LTD</v>
          </cell>
          <cell r="B640">
            <v>0.77498460000000002</v>
          </cell>
          <cell r="C640">
            <v>0.85213125000000001</v>
          </cell>
          <cell r="D640">
            <v>-0.54668015000000003</v>
          </cell>
          <cell r="E640">
            <v>-0.95395523000000004</v>
          </cell>
          <cell r="F640">
            <v>4.590764E-2</v>
          </cell>
          <cell r="G640">
            <v>0.77151250999999998</v>
          </cell>
          <cell r="H640">
            <v>-0.69593923999999996</v>
          </cell>
          <cell r="I640">
            <v>0.37987240999999999</v>
          </cell>
          <cell r="J640">
            <v>1.4343912599999999</v>
          </cell>
          <cell r="K640">
            <v>0.43219017999999998</v>
          </cell>
        </row>
        <row r="641">
          <cell r="A641" t="str">
            <v>NMDC STEEL LTD</v>
          </cell>
          <cell r="B641">
            <v>-0.47056088000000001</v>
          </cell>
          <cell r="C641">
            <v>-0.14106147999999999</v>
          </cell>
          <cell r="D641">
            <v>-4.9057789999999997E-2</v>
          </cell>
          <cell r="E641">
            <v>-0.95499277000000005</v>
          </cell>
          <cell r="F641">
            <v>7.2849709999999998E-2</v>
          </cell>
          <cell r="G641">
            <v>-1.1687966599999999</v>
          </cell>
          <cell r="H641">
            <v>-3</v>
          </cell>
          <cell r="I641">
            <v>-0.36145431</v>
          </cell>
          <cell r="J641">
            <v>-0.56951147000000002</v>
          </cell>
          <cell r="K641">
            <v>-5.4773460000000003E-2</v>
          </cell>
        </row>
        <row r="642">
          <cell r="A642" t="str">
            <v>NOCIL LTD</v>
          </cell>
          <cell r="B642">
            <v>5.7485130000000002E-2</v>
          </cell>
          <cell r="C642">
            <v>0.37365237000000001</v>
          </cell>
          <cell r="D642">
            <v>-4.4115130000000002E-2</v>
          </cell>
          <cell r="E642">
            <v>-0.94650363999999998</v>
          </cell>
          <cell r="F642">
            <v>-0.17838246999999999</v>
          </cell>
          <cell r="G642">
            <v>-0.22198914</v>
          </cell>
          <cell r="H642">
            <v>-2.2626645600000002</v>
          </cell>
          <cell r="I642">
            <v>0.61007696</v>
          </cell>
          <cell r="J642">
            <v>6.8832229999999994E-2</v>
          </cell>
          <cell r="K642">
            <v>-0.43202566999999997</v>
          </cell>
        </row>
        <row r="643">
          <cell r="A643" t="str">
            <v>NOVARTIS INDIA LTD</v>
          </cell>
          <cell r="B643">
            <v>0.17195371000000001</v>
          </cell>
          <cell r="C643">
            <v>0.65969049999999996</v>
          </cell>
          <cell r="D643">
            <v>-1.3524082900000001</v>
          </cell>
          <cell r="E643">
            <v>-0.95499277000000005</v>
          </cell>
          <cell r="F643">
            <v>-2.462452E-2</v>
          </cell>
          <cell r="G643">
            <v>-0.50309658000000002</v>
          </cell>
          <cell r="H643">
            <v>-2.8732984099999999</v>
          </cell>
          <cell r="I643">
            <v>-0.33215963999999998</v>
          </cell>
          <cell r="J643">
            <v>-2.447858E-2</v>
          </cell>
          <cell r="K643">
            <v>-0.98307597999999996</v>
          </cell>
        </row>
        <row r="644">
          <cell r="A644" t="str">
            <v>NRB BEARINGS LTD</v>
          </cell>
          <cell r="B644">
            <v>6.5317790000000001E-2</v>
          </cell>
          <cell r="C644">
            <v>0.13590426999999999</v>
          </cell>
          <cell r="D644">
            <v>-0.79140705</v>
          </cell>
          <cell r="E644">
            <v>-0.1005081</v>
          </cell>
          <cell r="F644">
            <v>0.51592468999999996</v>
          </cell>
          <cell r="G644">
            <v>-0.35437551</v>
          </cell>
          <cell r="H644">
            <v>-2.7113854900000001</v>
          </cell>
          <cell r="I644">
            <v>0.13558696000000001</v>
          </cell>
          <cell r="J644">
            <v>0.18943387</v>
          </cell>
          <cell r="K644">
            <v>-0.11580519</v>
          </cell>
        </row>
        <row r="645">
          <cell r="A645" t="str">
            <v>NTPC LTD</v>
          </cell>
          <cell r="B645">
            <v>1.1621894800000001</v>
          </cell>
          <cell r="C645">
            <v>-0.59321594</v>
          </cell>
          <cell r="D645">
            <v>-0.39592850000000002</v>
          </cell>
          <cell r="E645">
            <v>1.8318117899999999</v>
          </cell>
          <cell r="F645">
            <v>0.77452975999999996</v>
          </cell>
          <cell r="G645">
            <v>-0.47225747000000001</v>
          </cell>
          <cell r="H645">
            <v>0.71739041999999997</v>
          </cell>
          <cell r="I645">
            <v>-0.12730066000000001</v>
          </cell>
          <cell r="J645">
            <v>0.92627965999999995</v>
          </cell>
          <cell r="K645">
            <v>-0.10511763</v>
          </cell>
        </row>
        <row r="646">
          <cell r="A646" t="str">
            <v>NUCLEUS SOFTWARE EXPORTS LTD</v>
          </cell>
          <cell r="B646">
            <v>-2.6973190000000001E-2</v>
          </cell>
          <cell r="C646">
            <v>-0.27519213999999997</v>
          </cell>
          <cell r="D646">
            <v>-0.58186059999999995</v>
          </cell>
          <cell r="E646">
            <v>-0.95499277000000005</v>
          </cell>
          <cell r="F646">
            <v>1.37124991</v>
          </cell>
          <cell r="G646">
            <v>-0.51415348000000005</v>
          </cell>
          <cell r="H646">
            <v>-2.8736636600000001</v>
          </cell>
          <cell r="I646">
            <v>0.17204090999999999</v>
          </cell>
          <cell r="J646">
            <v>-0.10032138</v>
          </cell>
          <cell r="K646">
            <v>0.52755313999999998</v>
          </cell>
        </row>
        <row r="647">
          <cell r="A647" t="str">
            <v>NUVOCO VISTAS CORP LTD</v>
          </cell>
          <cell r="B647">
            <v>-0.47056088000000001</v>
          </cell>
          <cell r="C647">
            <v>-0.52657509000000002</v>
          </cell>
          <cell r="D647">
            <v>-9.1075530000000002E-2</v>
          </cell>
          <cell r="E647">
            <v>0.66215204999999999</v>
          </cell>
          <cell r="F647">
            <v>-0.41387363999999999</v>
          </cell>
          <cell r="G647">
            <v>-1.1322825000000001</v>
          </cell>
          <cell r="H647">
            <v>-1.1124326</v>
          </cell>
          <cell r="I647">
            <v>-0.25809314999999999</v>
          </cell>
          <cell r="J647">
            <v>-1.1393749999999999E-2</v>
          </cell>
          <cell r="K647">
            <v>3.3433440000000002E-2</v>
          </cell>
        </row>
        <row r="648">
          <cell r="A648" t="str">
            <v>OBEROI REALTY LTD</v>
          </cell>
          <cell r="B648">
            <v>-0.34829940999999998</v>
          </cell>
          <cell r="C648">
            <v>-0.14239129</v>
          </cell>
          <cell r="D648">
            <v>-0.10077295</v>
          </cell>
          <cell r="E648">
            <v>-0.30355999</v>
          </cell>
          <cell r="F648">
            <v>-0.27763301000000001</v>
          </cell>
          <cell r="G648">
            <v>0.1155542</v>
          </cell>
          <cell r="H648">
            <v>-1.06362617</v>
          </cell>
          <cell r="I648">
            <v>5.4859030000000003E-2</v>
          </cell>
          <cell r="J648">
            <v>-0.17040153999999999</v>
          </cell>
          <cell r="K648">
            <v>-0.25268272000000003</v>
          </cell>
        </row>
        <row r="649">
          <cell r="A649" t="str">
            <v>OIL &amp; NATURAL GAS CORP LTD</v>
          </cell>
          <cell r="B649">
            <v>2.8201894799999998</v>
          </cell>
          <cell r="C649">
            <v>3.6687999999999998E-3</v>
          </cell>
          <cell r="D649">
            <v>-0.54875386000000004</v>
          </cell>
          <cell r="E649">
            <v>0.39579218999999999</v>
          </cell>
          <cell r="F649">
            <v>0.15690589999999999</v>
          </cell>
          <cell r="G649">
            <v>-0.40410128000000001</v>
          </cell>
          <cell r="H649">
            <v>1.0878072999999999</v>
          </cell>
          <cell r="I649">
            <v>-0.12545087999999999</v>
          </cell>
          <cell r="J649">
            <v>2.5077958100000002</v>
          </cell>
          <cell r="K649">
            <v>0.89437222000000005</v>
          </cell>
        </row>
        <row r="650">
          <cell r="A650" t="str">
            <v>OIL INDIA LTD</v>
          </cell>
          <cell r="B650">
            <v>2.6872236699999998</v>
          </cell>
          <cell r="C650">
            <v>0.18094507000000001</v>
          </cell>
          <cell r="D650">
            <v>0.23750715</v>
          </cell>
          <cell r="E650">
            <v>0.61682302</v>
          </cell>
          <cell r="F650">
            <v>0.88803642999999999</v>
          </cell>
          <cell r="G650">
            <v>0.66365295999999996</v>
          </cell>
          <cell r="H650">
            <v>-0.37462598000000003</v>
          </cell>
          <cell r="I650">
            <v>-6.181246E-2</v>
          </cell>
          <cell r="J650">
            <v>3.0000150200000002</v>
          </cell>
          <cell r="K650">
            <v>1.59701681</v>
          </cell>
        </row>
        <row r="651">
          <cell r="A651" t="str">
            <v>OLECTRA GREENTECH LTD</v>
          </cell>
          <cell r="B651">
            <v>-0.44851190000000002</v>
          </cell>
          <cell r="C651">
            <v>1.9634370800000001</v>
          </cell>
          <cell r="D651">
            <v>1.10377836</v>
          </cell>
          <cell r="E651">
            <v>-0.91265832999999996</v>
          </cell>
          <cell r="F651">
            <v>0.21497028000000001</v>
          </cell>
          <cell r="G651">
            <v>-0.62909340999999996</v>
          </cell>
          <cell r="H651">
            <v>-2.31092429</v>
          </cell>
          <cell r="I651">
            <v>0.73122436000000002</v>
          </cell>
          <cell r="J651">
            <v>-0.43623462000000002</v>
          </cell>
          <cell r="K651">
            <v>7.0984080000000005E-2</v>
          </cell>
        </row>
        <row r="652">
          <cell r="A652" t="str">
            <v>ONE 97 COMMUNICATIONS LTD</v>
          </cell>
          <cell r="B652">
            <v>-0.47056088000000001</v>
          </cell>
          <cell r="C652">
            <v>1.8167338399999999</v>
          </cell>
          <cell r="D652">
            <v>0.75811726000000002</v>
          </cell>
          <cell r="E652">
            <v>-0.90295999999999998</v>
          </cell>
          <cell r="F652">
            <v>0.76514875999999998</v>
          </cell>
          <cell r="G652">
            <v>-2.55061793</v>
          </cell>
          <cell r="H652">
            <v>-0.89859562999999998</v>
          </cell>
          <cell r="I652">
            <v>1.23387289</v>
          </cell>
          <cell r="J652">
            <v>-1.0642557100000001</v>
          </cell>
          <cell r="K652">
            <v>-0.59384840999999999</v>
          </cell>
        </row>
        <row r="653">
          <cell r="A653" t="str">
            <v>OPTIEMUS INFRACOM LTD</v>
          </cell>
          <cell r="B653">
            <v>-0.47056088000000001</v>
          </cell>
          <cell r="C653">
            <v>2.0264022399999999</v>
          </cell>
          <cell r="D653">
            <v>-2.6293115600000001</v>
          </cell>
          <cell r="E653">
            <v>-0.60123134</v>
          </cell>
          <cell r="F653">
            <v>-0.86284494</v>
          </cell>
          <cell r="G653">
            <v>-1.20669699</v>
          </cell>
          <cell r="H653">
            <v>-2.8720197700000001</v>
          </cell>
          <cell r="I653">
            <v>0.13847369000000001</v>
          </cell>
          <cell r="J653">
            <v>-0.50338947999999994</v>
          </cell>
          <cell r="K653">
            <v>1.2136900399999999</v>
          </cell>
        </row>
        <row r="654">
          <cell r="A654" t="str">
            <v>ORACLE FINANCIAL SERVICES</v>
          </cell>
          <cell r="B654">
            <v>1.7028194699999999</v>
          </cell>
          <cell r="C654">
            <v>-0.44957103999999998</v>
          </cell>
          <cell r="D654">
            <v>-0.38333222</v>
          </cell>
          <cell r="E654">
            <v>-0.92891586000000004</v>
          </cell>
          <cell r="F654">
            <v>-0.20230834</v>
          </cell>
          <cell r="G654">
            <v>0.99869251000000003</v>
          </cell>
          <cell r="H654">
            <v>-1.2161659</v>
          </cell>
          <cell r="I654">
            <v>-0.23053734000000001</v>
          </cell>
          <cell r="J654">
            <v>0.10176654</v>
          </cell>
          <cell r="K654">
            <v>-0.30970495999999997</v>
          </cell>
        </row>
        <row r="655">
          <cell r="A655" t="str">
            <v>ORCHID PHARMA LTD</v>
          </cell>
          <cell r="B655">
            <v>-0.47056088000000001</v>
          </cell>
          <cell r="C655">
            <v>0.49083522000000002</v>
          </cell>
          <cell r="D655">
            <v>-1.81526649</v>
          </cell>
          <cell r="E655">
            <v>0.39370569999999999</v>
          </cell>
          <cell r="F655">
            <v>1.1564467</v>
          </cell>
          <cell r="G655">
            <v>-1.19012439</v>
          </cell>
          <cell r="H655">
            <v>-2.7375450099999998</v>
          </cell>
          <cell r="I655">
            <v>-0.42379028000000002</v>
          </cell>
          <cell r="J655">
            <v>-0.26594942999999999</v>
          </cell>
          <cell r="K655">
            <v>-0.10644966</v>
          </cell>
        </row>
        <row r="656">
          <cell r="A656" t="str">
            <v>ORIENT CEMENT LTD</v>
          </cell>
          <cell r="B656">
            <v>0.20871856999999999</v>
          </cell>
          <cell r="C656">
            <v>0.24140064</v>
          </cell>
          <cell r="D656">
            <v>-0.80943089999999995</v>
          </cell>
          <cell r="E656">
            <v>-0.14337370999999999</v>
          </cell>
          <cell r="F656">
            <v>-0.35953191000000001</v>
          </cell>
          <cell r="G656">
            <v>-0.60814267</v>
          </cell>
          <cell r="H656">
            <v>-2.1673450500000002</v>
          </cell>
          <cell r="I656">
            <v>0.30851093000000002</v>
          </cell>
          <cell r="J656">
            <v>0.71157426000000001</v>
          </cell>
          <cell r="K656">
            <v>0.35841262000000002</v>
          </cell>
        </row>
        <row r="657">
          <cell r="A657" t="str">
            <v>ORIENT ELECTRIC LTD</v>
          </cell>
          <cell r="B657">
            <v>-0.13145676000000001</v>
          </cell>
          <cell r="C657">
            <v>1.79157484</v>
          </cell>
          <cell r="D657">
            <v>0.52177697000000001</v>
          </cell>
          <cell r="E657">
            <v>-0.77960037999999998</v>
          </cell>
          <cell r="F657">
            <v>-0.90961586999999999</v>
          </cell>
          <cell r="G657">
            <v>5.1493780000000003E-2</v>
          </cell>
          <cell r="H657">
            <v>-2.2179741900000001</v>
          </cell>
          <cell r="I657">
            <v>-0.15533258</v>
          </cell>
          <cell r="J657">
            <v>-0.24116683</v>
          </cell>
          <cell r="K657">
            <v>-1.4221558599999999</v>
          </cell>
        </row>
        <row r="658">
          <cell r="A658" t="str">
            <v>ORIENTAL AROMATICS LTD</v>
          </cell>
          <cell r="B658">
            <v>-0.33580765000000001</v>
          </cell>
          <cell r="C658">
            <v>1.0371215300000001</v>
          </cell>
          <cell r="D658">
            <v>-0.14869171</v>
          </cell>
          <cell r="E658">
            <v>-0.12204218</v>
          </cell>
          <cell r="F658">
            <v>-1.8674153099999999</v>
          </cell>
          <cell r="G658">
            <v>-0.81480730000000001</v>
          </cell>
          <cell r="H658">
            <v>-2.7876338999999999</v>
          </cell>
          <cell r="I658">
            <v>-0.37415087000000002</v>
          </cell>
          <cell r="J658">
            <v>-0.11574508999999999</v>
          </cell>
          <cell r="K658">
            <v>0.21624665000000001</v>
          </cell>
        </row>
        <row r="659">
          <cell r="A659" t="str">
            <v>ORIENTAL HOTELS LTD</v>
          </cell>
          <cell r="B659">
            <v>-0.47056088000000001</v>
          </cell>
          <cell r="C659">
            <v>-7.9999029999999999E-2</v>
          </cell>
          <cell r="D659">
            <v>-1.4788483400000001</v>
          </cell>
          <cell r="E659">
            <v>0.28444138000000002</v>
          </cell>
          <cell r="F659">
            <v>0.67648047</v>
          </cell>
          <cell r="G659">
            <v>-0.50997764000000001</v>
          </cell>
          <cell r="H659">
            <v>-2.9259614900000002</v>
          </cell>
          <cell r="I659">
            <v>0.69475233999999997</v>
          </cell>
          <cell r="J659">
            <v>-0.26051848999999999</v>
          </cell>
          <cell r="K659">
            <v>8.0766450000000004E-2</v>
          </cell>
        </row>
        <row r="660">
          <cell r="A660" t="str">
            <v>ORISSA MINERALS DEVELOPMENT</v>
          </cell>
          <cell r="B660">
            <v>-0.47056088000000001</v>
          </cell>
          <cell r="C660">
            <v>2.4365034099999998</v>
          </cell>
          <cell r="D660">
            <v>-0.28937939000000001</v>
          </cell>
          <cell r="E660">
            <v>1.6711726200000001</v>
          </cell>
          <cell r="F660">
            <v>-0.21974648999999999</v>
          </cell>
          <cell r="G660">
            <v>-1.92544055</v>
          </cell>
          <cell r="H660">
            <v>-3</v>
          </cell>
          <cell r="I660">
            <v>-7.1531910000000004E-2</v>
          </cell>
          <cell r="J660">
            <v>-0.90432537000000002</v>
          </cell>
          <cell r="K660">
            <v>-1.23349679</v>
          </cell>
        </row>
        <row r="661">
          <cell r="A661" t="str">
            <v>PAGE INDUSTRIES LTD</v>
          </cell>
          <cell r="B661">
            <v>-0.23300335999999999</v>
          </cell>
          <cell r="C661">
            <v>2.05412412</v>
          </cell>
          <cell r="D661">
            <v>0.91571778000000004</v>
          </cell>
          <cell r="E661">
            <v>-0.95499277000000005</v>
          </cell>
          <cell r="F661">
            <v>-0.40017140000000001</v>
          </cell>
          <cell r="G661">
            <v>1.6604908700000001</v>
          </cell>
          <cell r="H661">
            <v>-1.4176546299999999</v>
          </cell>
          <cell r="I661">
            <v>4.0989499999999996E-3</v>
          </cell>
          <cell r="J661">
            <v>-0.54587865000000002</v>
          </cell>
          <cell r="K661">
            <v>-0.91231834999999994</v>
          </cell>
        </row>
        <row r="662">
          <cell r="A662" t="str">
            <v>PAISALO DIGITAL LTD</v>
          </cell>
          <cell r="B662">
            <v>-0.40119299000000003</v>
          </cell>
          <cell r="C662">
            <v>-8.5261169999999997E-2</v>
          </cell>
          <cell r="D662">
            <v>-0.64665318000000005</v>
          </cell>
          <cell r="E662">
            <v>1.84133291</v>
          </cell>
          <cell r="F662">
            <v>-1.01484573</v>
          </cell>
          <cell r="G662">
            <v>0.11796353</v>
          </cell>
          <cell r="H662">
            <v>-2.4887378199999999</v>
          </cell>
          <cell r="I662">
            <v>-9.5435300000000001E-2</v>
          </cell>
          <cell r="J662">
            <v>-0.48708293000000003</v>
          </cell>
          <cell r="K662">
            <v>0.23983714</v>
          </cell>
        </row>
        <row r="663">
          <cell r="A663" t="str">
            <v>PANAMA PETROCHEM LTD</v>
          </cell>
          <cell r="B663">
            <v>0.28611632999999997</v>
          </cell>
          <cell r="C663">
            <v>2.4322907900000001</v>
          </cell>
          <cell r="D663">
            <v>1.90348899</v>
          </cell>
          <cell r="E663">
            <v>-0.95499277000000005</v>
          </cell>
          <cell r="F663">
            <v>0.45798030000000001</v>
          </cell>
          <cell r="G663">
            <v>0.52723074000000003</v>
          </cell>
          <cell r="H663">
            <v>-2.4708404499999999</v>
          </cell>
          <cell r="I663">
            <v>0.16268863</v>
          </cell>
          <cell r="J663">
            <v>0.95001899999999995</v>
          </cell>
          <cell r="K663">
            <v>9.8605099999999994E-3</v>
          </cell>
        </row>
        <row r="664">
          <cell r="A664" t="str">
            <v>PARADEEP PHOSPHATES LTD</v>
          </cell>
          <cell r="B664">
            <v>-0.47056088000000001</v>
          </cell>
          <cell r="C664">
            <v>2.2983737</v>
          </cell>
          <cell r="D664">
            <v>0.99873458999999998</v>
          </cell>
          <cell r="E664">
            <v>1.4716941100000001</v>
          </cell>
          <cell r="F664">
            <v>0.61543064999999997</v>
          </cell>
          <cell r="G664">
            <v>-0.69924754</v>
          </cell>
          <cell r="H664">
            <v>-1.4857958600000001</v>
          </cell>
          <cell r="I664">
            <v>0.59854174000000004</v>
          </cell>
          <cell r="J664">
            <v>0.84499711</v>
          </cell>
          <cell r="K664">
            <v>-1.01541591</v>
          </cell>
        </row>
        <row r="665">
          <cell r="A665" t="str">
            <v>PARAS DEFENCE &amp; SPACE TECHNO</v>
          </cell>
          <cell r="B665">
            <v>-0.47056088000000001</v>
          </cell>
          <cell r="C665">
            <v>-0.17726538999999999</v>
          </cell>
          <cell r="D665">
            <v>-0.40071984999999999</v>
          </cell>
          <cell r="E665">
            <v>-0.95499277000000005</v>
          </cell>
          <cell r="F665">
            <v>-0.75286019000000004</v>
          </cell>
          <cell r="G665">
            <v>-0.46596919999999997</v>
          </cell>
          <cell r="H665">
            <v>-3</v>
          </cell>
          <cell r="I665">
            <v>1.05599618</v>
          </cell>
          <cell r="J665">
            <v>-0.52122181999999995</v>
          </cell>
          <cell r="K665">
            <v>0.13168917999999999</v>
          </cell>
        </row>
        <row r="666">
          <cell r="A666" t="str">
            <v>PATANJALI FOODS LTD</v>
          </cell>
          <cell r="B666">
            <v>-0.27352396000000001</v>
          </cell>
          <cell r="C666">
            <v>2.1071255199999999</v>
          </cell>
          <cell r="D666">
            <v>2.36626029</v>
          </cell>
          <cell r="E666">
            <v>-0.92774325999999996</v>
          </cell>
          <cell r="F666">
            <v>0.26738076999999999</v>
          </cell>
          <cell r="G666">
            <v>-0.53629667000000003</v>
          </cell>
          <cell r="H666">
            <v>-0.80807883000000003</v>
          </cell>
          <cell r="I666">
            <v>-0.19849931000000001</v>
          </cell>
          <cell r="J666">
            <v>-0.11553358</v>
          </cell>
          <cell r="K666">
            <v>0.42782937999999998</v>
          </cell>
        </row>
        <row r="667">
          <cell r="A667" t="str">
            <v>PATEL ENGINEERING LTD</v>
          </cell>
          <cell r="B667">
            <v>-0.47056088000000001</v>
          </cell>
          <cell r="C667">
            <v>-0.32129046</v>
          </cell>
          <cell r="D667">
            <v>-0.79706918999999998</v>
          </cell>
          <cell r="E667">
            <v>1.0644928199999999</v>
          </cell>
          <cell r="F667">
            <v>-1.04118383</v>
          </cell>
          <cell r="G667">
            <v>-0.80722897999999998</v>
          </cell>
          <cell r="H667">
            <v>-1.9925142499999999</v>
          </cell>
          <cell r="I667">
            <v>0.59529001000000004</v>
          </cell>
          <cell r="J667">
            <v>1.4098474999999999</v>
          </cell>
          <cell r="K667">
            <v>1.4827635299999999</v>
          </cell>
        </row>
        <row r="668">
          <cell r="A668" t="str">
            <v>PAUSHAK LTD</v>
          </cell>
          <cell r="B668">
            <v>-0.40933815000000001</v>
          </cell>
          <cell r="C668">
            <v>-8.7897879999999998E-2</v>
          </cell>
          <cell r="D668">
            <v>9.6197459999999999E-2</v>
          </cell>
          <cell r="E668">
            <v>-0.95499277000000005</v>
          </cell>
          <cell r="F668">
            <v>-0.89877808000000003</v>
          </cell>
          <cell r="G668">
            <v>0.23201533999999999</v>
          </cell>
          <cell r="H668">
            <v>-3</v>
          </cell>
          <cell r="I668">
            <v>-0.37713307000000001</v>
          </cell>
          <cell r="J668">
            <v>-0.46220868999999998</v>
          </cell>
          <cell r="K668">
            <v>1.229004E-2</v>
          </cell>
        </row>
        <row r="669">
          <cell r="A669" t="str">
            <v>PB FINTECH LTD</v>
          </cell>
          <cell r="B669">
            <v>-0.47056088000000001</v>
          </cell>
          <cell r="C669">
            <v>1.7661029100000001</v>
          </cell>
          <cell r="D669">
            <v>1.6399071199999999</v>
          </cell>
          <cell r="E669">
            <v>-0.82304405999999997</v>
          </cell>
          <cell r="F669">
            <v>-0.29325256</v>
          </cell>
          <cell r="G669">
            <v>-2.3242120700000002</v>
          </cell>
          <cell r="H669">
            <v>-1.4617548</v>
          </cell>
          <cell r="I669">
            <v>0.60443968000000003</v>
          </cell>
          <cell r="J669">
            <v>-0.91604786999999999</v>
          </cell>
          <cell r="K669">
            <v>-0.76206666000000001</v>
          </cell>
        </row>
        <row r="670">
          <cell r="A670" t="str">
            <v>PC JEWELLER LTD</v>
          </cell>
          <cell r="B670">
            <v>-0.47056088000000001</v>
          </cell>
          <cell r="C670">
            <v>2.0591156499999999</v>
          </cell>
          <cell r="D670">
            <v>-2.9862766299999999</v>
          </cell>
          <cell r="E670">
            <v>1.7349690200000001</v>
          </cell>
          <cell r="F670">
            <v>2.2603981499999999</v>
          </cell>
          <cell r="G670">
            <v>-1.71525979</v>
          </cell>
          <cell r="H670">
            <v>-2.1902656600000001</v>
          </cell>
          <cell r="I670">
            <v>0.74091077000000005</v>
          </cell>
          <cell r="J670">
            <v>-1.51380849</v>
          </cell>
          <cell r="K670">
            <v>2.3964755499999999</v>
          </cell>
        </row>
        <row r="671">
          <cell r="A671" t="str">
            <v>PCBL LTD</v>
          </cell>
          <cell r="B671">
            <v>1.26436317</v>
          </cell>
          <cell r="C671">
            <v>2.0604379999999999E-2</v>
          </cell>
          <cell r="D671">
            <v>0.22480575999999999</v>
          </cell>
          <cell r="E671">
            <v>-0.18834792</v>
          </cell>
          <cell r="F671">
            <v>0.11035114</v>
          </cell>
          <cell r="G671">
            <v>-0.31659806000000001</v>
          </cell>
          <cell r="H671">
            <v>-1.75229323</v>
          </cell>
          <cell r="I671">
            <v>0.59525764000000003</v>
          </cell>
          <cell r="J671">
            <v>0.68522388000000001</v>
          </cell>
          <cell r="K671">
            <v>-0.58449149</v>
          </cell>
        </row>
        <row r="672">
          <cell r="A672" t="str">
            <v>PDS LTD</v>
          </cell>
          <cell r="B672">
            <v>-0.20126018000000001</v>
          </cell>
          <cell r="C672">
            <v>1.51487482</v>
          </cell>
          <cell r="D672">
            <v>1.53383267</v>
          </cell>
          <cell r="E672">
            <v>-0.60437666999999995</v>
          </cell>
          <cell r="F672">
            <v>2.2783299999999999E-3</v>
          </cell>
          <cell r="G672">
            <v>0.55425911999999999</v>
          </cell>
          <cell r="H672">
            <v>-1.7609524700000001</v>
          </cell>
          <cell r="I672">
            <v>-0.39409446999999997</v>
          </cell>
          <cell r="J672">
            <v>0.46467265000000002</v>
          </cell>
          <cell r="K672">
            <v>-0.71751624000000003</v>
          </cell>
        </row>
        <row r="673">
          <cell r="A673" t="str">
            <v>PERSISTENT SYSTEMS LTD</v>
          </cell>
          <cell r="B673">
            <v>-0.13062222000000001</v>
          </cell>
          <cell r="C673">
            <v>1.2187610900000001</v>
          </cell>
          <cell r="D673">
            <v>1.2688333999999999</v>
          </cell>
          <cell r="E673">
            <v>-0.65309947999999995</v>
          </cell>
          <cell r="F673">
            <v>-7.6497010000000004E-2</v>
          </cell>
          <cell r="G673">
            <v>0.44525564000000001</v>
          </cell>
          <cell r="H673">
            <v>-1.1584095999999999</v>
          </cell>
          <cell r="I673">
            <v>0.55483937000000005</v>
          </cell>
          <cell r="J673">
            <v>-0.32345446999999999</v>
          </cell>
          <cell r="K673">
            <v>-0.28826397999999998</v>
          </cell>
        </row>
        <row r="674">
          <cell r="A674" t="str">
            <v>PETRONET LNG LTD</v>
          </cell>
          <cell r="B674">
            <v>0.25344238000000002</v>
          </cell>
          <cell r="C674">
            <v>0.64487373999999997</v>
          </cell>
          <cell r="D674">
            <v>0.41266805000000001</v>
          </cell>
          <cell r="E674">
            <v>-0.28250551000000002</v>
          </cell>
          <cell r="F674">
            <v>0.54619008000000002</v>
          </cell>
          <cell r="G674">
            <v>0.15356502</v>
          </cell>
          <cell r="H674">
            <v>-0.52354372000000005</v>
          </cell>
          <cell r="I674">
            <v>-9.5401130000000001E-2</v>
          </cell>
          <cell r="J674">
            <v>0.68925159999999996</v>
          </cell>
          <cell r="K674">
            <v>-0.91258711000000003</v>
          </cell>
        </row>
        <row r="675">
          <cell r="A675" t="str">
            <v>PFIZER LIMITED</v>
          </cell>
          <cell r="B675">
            <v>-0.12081107000000001</v>
          </cell>
          <cell r="C675">
            <v>-0.34237275</v>
          </cell>
          <cell r="D675">
            <v>-0.86163014000000004</v>
          </cell>
          <cell r="E675">
            <v>-0.83056355000000004</v>
          </cell>
          <cell r="F675">
            <v>-0.64455783</v>
          </cell>
          <cell r="G675">
            <v>0.55564994000000001</v>
          </cell>
          <cell r="H675">
            <v>-1.65250754</v>
          </cell>
          <cell r="I675">
            <v>-0.34191920999999997</v>
          </cell>
          <cell r="J675">
            <v>-0.28969702000000003</v>
          </cell>
          <cell r="K675">
            <v>-0.68899476999999998</v>
          </cell>
        </row>
        <row r="676">
          <cell r="A676" t="str">
            <v>PG ELECTROPLAST LTD</v>
          </cell>
          <cell r="B676">
            <v>-0.47056088000000001</v>
          </cell>
          <cell r="C676">
            <v>2.14114571</v>
          </cell>
          <cell r="D676">
            <v>2.3323550200000001</v>
          </cell>
          <cell r="E676">
            <v>0.74646639999999997</v>
          </cell>
          <cell r="F676">
            <v>1.8358315199999999</v>
          </cell>
          <cell r="G676">
            <v>-0.36773043999999999</v>
          </cell>
          <cell r="H676">
            <v>-2.4017968199999999</v>
          </cell>
          <cell r="I676">
            <v>0.16510384</v>
          </cell>
          <cell r="J676">
            <v>-0.36212697999999999</v>
          </cell>
          <cell r="K676">
            <v>-0.42103213</v>
          </cell>
        </row>
        <row r="677">
          <cell r="A677" t="str">
            <v>PHOENIX MILLS LTD</v>
          </cell>
          <cell r="B677">
            <v>-0.40422448999999999</v>
          </cell>
          <cell r="C677">
            <v>-0.10994429</v>
          </cell>
          <cell r="D677">
            <v>0.14609295</v>
          </cell>
          <cell r="E677">
            <v>0.16503235999999999</v>
          </cell>
          <cell r="F677">
            <v>0.44955873000000002</v>
          </cell>
          <cell r="G677">
            <v>4.6269280000000003E-2</v>
          </cell>
          <cell r="H677">
            <v>-1.2296552700000001</v>
          </cell>
          <cell r="I677">
            <v>-0.15498659000000001</v>
          </cell>
          <cell r="J677">
            <v>-0.27944645000000001</v>
          </cell>
          <cell r="K677">
            <v>-0.78946358000000005</v>
          </cell>
        </row>
        <row r="678">
          <cell r="A678" t="str">
            <v>PI INDUSTRIES LTD</v>
          </cell>
          <cell r="B678">
            <v>-0.38106012</v>
          </cell>
          <cell r="C678">
            <v>7.1406750000000005E-2</v>
          </cell>
          <cell r="D678">
            <v>1.14905608</v>
          </cell>
          <cell r="E678">
            <v>-0.87593335000000005</v>
          </cell>
          <cell r="F678">
            <v>0.13244541000000001</v>
          </cell>
          <cell r="G678">
            <v>8.5172999999999999E-2</v>
          </cell>
          <cell r="H678">
            <v>-1.0545774699999999</v>
          </cell>
          <cell r="I678">
            <v>1.029644E-2</v>
          </cell>
          <cell r="J678">
            <v>-0.44149241</v>
          </cell>
          <cell r="K678">
            <v>-0.20687691999999999</v>
          </cell>
        </row>
        <row r="679">
          <cell r="A679" t="str">
            <v>PIDILITE INDUSTRIES LTD</v>
          </cell>
          <cell r="B679">
            <v>-0.31432041999999999</v>
          </cell>
          <cell r="C679">
            <v>0.14581205</v>
          </cell>
          <cell r="D679">
            <v>0.27372070999999998</v>
          </cell>
          <cell r="E679">
            <v>-0.82021266000000004</v>
          </cell>
          <cell r="F679">
            <v>-0.24632356</v>
          </cell>
          <cell r="G679">
            <v>0.23508693</v>
          </cell>
          <cell r="H679">
            <v>-0.68776119000000002</v>
          </cell>
          <cell r="I679">
            <v>-0.28186482000000002</v>
          </cell>
          <cell r="J679">
            <v>-0.63573294999999996</v>
          </cell>
          <cell r="K679">
            <v>-0.66671871999999999</v>
          </cell>
        </row>
        <row r="680">
          <cell r="A680" t="str">
            <v>PILANI INVESTMENTS&amp;INDUSTRIE</v>
          </cell>
          <cell r="B680">
            <v>-0.14311658999999999</v>
          </cell>
          <cell r="C680">
            <v>-0.82574457000000001</v>
          </cell>
          <cell r="D680">
            <v>-0.2043943</v>
          </cell>
          <cell r="E680">
            <v>-0.14185826000000001</v>
          </cell>
          <cell r="F680">
            <v>-0.12012132</v>
          </cell>
          <cell r="G680">
            <v>0.12885098</v>
          </cell>
          <cell r="H680">
            <v>-2.2887000999999998</v>
          </cell>
          <cell r="I680">
            <v>-0.36918390000000001</v>
          </cell>
          <cell r="J680">
            <v>0.89748161999999998</v>
          </cell>
          <cell r="K680">
            <v>-0.49653651999999998</v>
          </cell>
        </row>
        <row r="681">
          <cell r="A681" t="str">
            <v>PIRAMAL ENTERPRISES LTD</v>
          </cell>
          <cell r="B681">
            <v>1.2623055000000001</v>
          </cell>
          <cell r="C681">
            <v>0.62908697000000002</v>
          </cell>
          <cell r="D681">
            <v>-0.65416633999999996</v>
          </cell>
          <cell r="E681">
            <v>-0.95499277000000005</v>
          </cell>
          <cell r="F681">
            <v>-1.5882706600000001</v>
          </cell>
          <cell r="G681">
            <v>-0.61453133999999998</v>
          </cell>
          <cell r="H681">
            <v>-0.66064906000000001</v>
          </cell>
          <cell r="I681">
            <v>0.59166812999999996</v>
          </cell>
          <cell r="J681">
            <v>1.66750526</v>
          </cell>
          <cell r="K681">
            <v>0.47807687999999998</v>
          </cell>
        </row>
        <row r="682">
          <cell r="A682" t="str">
            <v>PIRAMAL PHARMA LTD</v>
          </cell>
          <cell r="B682">
            <v>-0.47056088000000001</v>
          </cell>
          <cell r="C682">
            <v>-0.56921524000000001</v>
          </cell>
          <cell r="D682">
            <v>-0.55338007</v>
          </cell>
          <cell r="E682">
            <v>0.80941956999999998</v>
          </cell>
          <cell r="F682">
            <v>0.14123793000000001</v>
          </cell>
          <cell r="G682">
            <v>-0.70835738999999998</v>
          </cell>
          <cell r="H682">
            <v>-1.3351411799999999</v>
          </cell>
          <cell r="I682">
            <v>-7.5946410000000006E-2</v>
          </cell>
          <cell r="J682">
            <v>0.12653816000000001</v>
          </cell>
          <cell r="K682">
            <v>1.46691489</v>
          </cell>
        </row>
        <row r="683">
          <cell r="A683" t="str">
            <v>PIX TRANSMISSIONS LTD</v>
          </cell>
          <cell r="B683">
            <v>-0.18281718</v>
          </cell>
          <cell r="C683">
            <v>8.4949990000000003E-2</v>
          </cell>
          <cell r="D683">
            <v>0.39749867</v>
          </cell>
          <cell r="E683">
            <v>-0.51757240000000004</v>
          </cell>
          <cell r="F683">
            <v>-8.8057499999999997E-2</v>
          </cell>
          <cell r="G683">
            <v>-0.11119024</v>
          </cell>
          <cell r="H683">
            <v>-3</v>
          </cell>
          <cell r="I683">
            <v>-0.16895600999999999</v>
          </cell>
          <cell r="J683">
            <v>0.14937638</v>
          </cell>
          <cell r="K683">
            <v>-0.55064064000000001</v>
          </cell>
        </row>
        <row r="684">
          <cell r="A684" t="str">
            <v>PNB HOUSING FINANCE LTD</v>
          </cell>
          <cell r="B684">
            <v>-0.47056088000000001</v>
          </cell>
          <cell r="C684">
            <v>0.74141931999999999</v>
          </cell>
          <cell r="D684">
            <v>-0.79123878000000003</v>
          </cell>
          <cell r="E684">
            <v>2.3501043300000002</v>
          </cell>
          <cell r="F684">
            <v>1.1389316300000001</v>
          </cell>
          <cell r="G684">
            <v>8.5884139999999998E-2</v>
          </cell>
          <cell r="H684">
            <v>-1.0122486399999999</v>
          </cell>
          <cell r="I684">
            <v>0.34778994000000002</v>
          </cell>
          <cell r="J684">
            <v>1.57122874</v>
          </cell>
          <cell r="K684">
            <v>0.55130672000000003</v>
          </cell>
        </row>
        <row r="685">
          <cell r="A685" t="str">
            <v>PNC INFRATECH LTD</v>
          </cell>
          <cell r="B685">
            <v>-0.40339672999999998</v>
          </cell>
          <cell r="C685">
            <v>0.23828916</v>
          </cell>
          <cell r="D685">
            <v>0.37938860000000002</v>
          </cell>
          <cell r="E685">
            <v>1.40046012</v>
          </cell>
          <cell r="F685">
            <v>0.23223658</v>
          </cell>
          <cell r="G685">
            <v>0.11602800000000001</v>
          </cell>
          <cell r="H685">
            <v>-1.41238475</v>
          </cell>
          <cell r="I685">
            <v>-2.2864500000000002E-3</v>
          </cell>
          <cell r="J685">
            <v>0.35154228999999998</v>
          </cell>
          <cell r="K685">
            <v>-0.29670029999999997</v>
          </cell>
        </row>
        <row r="686">
          <cell r="A686" t="str">
            <v>POLO QUEEN INDUSTRIAL&amp;FINT L</v>
          </cell>
          <cell r="B686">
            <v>-0.47056088000000001</v>
          </cell>
          <cell r="C686">
            <v>-0.51943845</v>
          </cell>
          <cell r="D686">
            <v>0.1653126</v>
          </cell>
          <cell r="E686">
            <v>-0.6780737</v>
          </cell>
          <cell r="F686">
            <v>-1.3690388200000001</v>
          </cell>
          <cell r="G686">
            <v>-0.99046480999999997</v>
          </cell>
          <cell r="H686">
            <v>-3</v>
          </cell>
          <cell r="I686">
            <v>-0.46975898999999999</v>
          </cell>
          <cell r="J686">
            <v>-0.74588876999999998</v>
          </cell>
          <cell r="K686">
            <v>1.5319799199999999</v>
          </cell>
        </row>
        <row r="687">
          <cell r="A687" t="str">
            <v>POLY MEDICURE LTD</v>
          </cell>
          <cell r="B687">
            <v>-0.37172674999999999</v>
          </cell>
          <cell r="C687">
            <v>5.8468329999999999E-2</v>
          </cell>
          <cell r="D687">
            <v>0.79908705000000002</v>
          </cell>
          <cell r="E687">
            <v>-0.88761908</v>
          </cell>
          <cell r="F687">
            <v>0.11897814</v>
          </cell>
          <cell r="G687">
            <v>-0.12128814</v>
          </cell>
          <cell r="H687">
            <v>-2.17381716</v>
          </cell>
          <cell r="I687">
            <v>-0.29762878999999998</v>
          </cell>
          <cell r="J687">
            <v>-0.50627255000000004</v>
          </cell>
          <cell r="K687">
            <v>-0.19791186</v>
          </cell>
        </row>
        <row r="688">
          <cell r="A688" t="str">
            <v>POLYCAB INDIA LTD</v>
          </cell>
          <cell r="B688">
            <v>-0.30271306999999997</v>
          </cell>
          <cell r="C688">
            <v>0.77994627000000005</v>
          </cell>
          <cell r="D688">
            <v>0.72338820000000004</v>
          </cell>
          <cell r="E688">
            <v>-0.95348971999999999</v>
          </cell>
          <cell r="F688">
            <v>0.58102304000000005</v>
          </cell>
          <cell r="G688">
            <v>0.12907854999999999</v>
          </cell>
          <cell r="H688">
            <v>-0.94170677999999997</v>
          </cell>
          <cell r="I688">
            <v>0.10535410000000001</v>
          </cell>
          <cell r="J688">
            <v>-0.34732660999999998</v>
          </cell>
          <cell r="K688">
            <v>-0.73745488999999997</v>
          </cell>
        </row>
        <row r="689">
          <cell r="A689" t="str">
            <v>POLYPLEX CORPORATION LTD</v>
          </cell>
          <cell r="B689">
            <v>0.73272651</v>
          </cell>
          <cell r="C689">
            <v>6.0358380000000003E-2</v>
          </cell>
          <cell r="D689">
            <v>0.18511035000000001</v>
          </cell>
          <cell r="E689">
            <v>-0.51790053000000003</v>
          </cell>
          <cell r="F689">
            <v>-1.5458493200000001</v>
          </cell>
          <cell r="G689">
            <v>6.1867900000000003E-2</v>
          </cell>
          <cell r="H689">
            <v>-1.64484918</v>
          </cell>
          <cell r="I689">
            <v>0.85120094000000002</v>
          </cell>
          <cell r="J689">
            <v>1.7095229599999999</v>
          </cell>
          <cell r="K689">
            <v>1.4935365899999999</v>
          </cell>
        </row>
        <row r="690">
          <cell r="A690" t="str">
            <v>POONAWALLA FINCORP LTD</v>
          </cell>
          <cell r="B690">
            <v>-0.42217505</v>
          </cell>
          <cell r="C690">
            <v>-0.48029434999999998</v>
          </cell>
          <cell r="D690">
            <v>-8.9653769999999994E-2</v>
          </cell>
          <cell r="E690">
            <v>1.6202938600000001</v>
          </cell>
          <cell r="F690">
            <v>0.34262093999999998</v>
          </cell>
          <cell r="G690">
            <v>-3.05987E-2</v>
          </cell>
          <cell r="H690">
            <v>-1.19159842</v>
          </cell>
          <cell r="I690">
            <v>0.56213318999999995</v>
          </cell>
          <cell r="J690">
            <v>-0.39891525999999999</v>
          </cell>
          <cell r="K690">
            <v>0.32313343999999999</v>
          </cell>
        </row>
        <row r="691">
          <cell r="A691" t="str">
            <v>POWER FINANCE CORPORATION</v>
          </cell>
          <cell r="B691">
            <v>2.55770922</v>
          </cell>
          <cell r="C691">
            <v>-0.54667372000000003</v>
          </cell>
          <cell r="D691">
            <v>-0.59672141000000001</v>
          </cell>
          <cell r="E691">
            <v>3.0000002399999999</v>
          </cell>
          <cell r="F691">
            <v>1.1148065300000001</v>
          </cell>
          <cell r="G691">
            <v>0.67986566000000004</v>
          </cell>
          <cell r="H691">
            <v>0.39469525</v>
          </cell>
          <cell r="I691">
            <v>0.10119059</v>
          </cell>
          <cell r="J691">
            <v>1.4039840699999999</v>
          </cell>
          <cell r="K691">
            <v>1.1418149500000001</v>
          </cell>
        </row>
        <row r="692">
          <cell r="A692" t="str">
            <v>POWER GRID CORP OF INDIA LTD</v>
          </cell>
          <cell r="B692">
            <v>1.5341921999999999</v>
          </cell>
          <cell r="C692">
            <v>-0.78807294000000006</v>
          </cell>
          <cell r="D692">
            <v>-0.81158859000000005</v>
          </cell>
          <cell r="E692">
            <v>1.6374119499999999</v>
          </cell>
          <cell r="F692">
            <v>0.15607670000000001</v>
          </cell>
          <cell r="G692">
            <v>0.23107013000000001</v>
          </cell>
          <cell r="H692">
            <v>0.35839742000000002</v>
          </cell>
          <cell r="I692">
            <v>-9.8063670000000006E-2</v>
          </cell>
          <cell r="J692">
            <v>0.50060773000000003</v>
          </cell>
          <cell r="K692">
            <v>-0.12020831</v>
          </cell>
        </row>
        <row r="693">
          <cell r="A693" t="str">
            <v>POWER MECH PROJECTS LTD</v>
          </cell>
          <cell r="B693">
            <v>-0.44781879000000002</v>
          </cell>
          <cell r="C693">
            <v>-2.710007E-2</v>
          </cell>
          <cell r="D693">
            <v>0.51898664000000005</v>
          </cell>
          <cell r="E693">
            <v>-0.18359834</v>
          </cell>
          <cell r="F693">
            <v>3.0000844</v>
          </cell>
          <cell r="G693">
            <v>-0.47134098000000002</v>
          </cell>
          <cell r="H693">
            <v>-2.10879159</v>
          </cell>
          <cell r="I693">
            <v>0.40954386999999998</v>
          </cell>
          <cell r="J693">
            <v>0.13962820000000001</v>
          </cell>
          <cell r="K693">
            <v>2.1797630799999999</v>
          </cell>
        </row>
        <row r="694">
          <cell r="A694" t="str">
            <v>PRAJ INDUSTRIES LTD</v>
          </cell>
          <cell r="B694">
            <v>-0.17673029000000001</v>
          </cell>
          <cell r="C694">
            <v>1.6484786300000001</v>
          </cell>
          <cell r="D694">
            <v>1.2146290500000001</v>
          </cell>
          <cell r="E694">
            <v>-0.91366433999999996</v>
          </cell>
          <cell r="F694">
            <v>-0.23041826000000001</v>
          </cell>
          <cell r="G694">
            <v>7.8977600000000002E-3</v>
          </cell>
          <cell r="H694">
            <v>-1.9612697400000001</v>
          </cell>
          <cell r="I694">
            <v>0.70225990000000005</v>
          </cell>
          <cell r="J694">
            <v>-0.15077035</v>
          </cell>
          <cell r="K694">
            <v>-0.93719226</v>
          </cell>
        </row>
        <row r="695">
          <cell r="A695" t="str">
            <v>PRATAAP SNACKS LTD</v>
          </cell>
          <cell r="B695">
            <v>-0.44373065</v>
          </cell>
          <cell r="C695">
            <v>-8.5810800000000007E-2</v>
          </cell>
          <cell r="D695">
            <v>-0.26836874999999999</v>
          </cell>
          <cell r="E695">
            <v>-0.65984677999999997</v>
          </cell>
          <cell r="F695">
            <v>0.24915165</v>
          </cell>
          <cell r="G695">
            <v>-1.1715836500000001</v>
          </cell>
          <cell r="H695">
            <v>-2.6266062300000002</v>
          </cell>
          <cell r="I695">
            <v>-0.26580140000000002</v>
          </cell>
          <cell r="J695">
            <v>-0.14269835</v>
          </cell>
          <cell r="K695">
            <v>-0.30093449</v>
          </cell>
        </row>
        <row r="696">
          <cell r="A696" t="str">
            <v>PRECISION WIRES INDIA LTD</v>
          </cell>
          <cell r="B696">
            <v>-3.7410779999999998E-2</v>
          </cell>
          <cell r="C696">
            <v>1.3306474699999999</v>
          </cell>
          <cell r="D696">
            <v>1.7085636900000001</v>
          </cell>
          <cell r="E696">
            <v>-0.94931125999999999</v>
          </cell>
          <cell r="F696">
            <v>0.76816404000000005</v>
          </cell>
          <cell r="G696">
            <v>-0.27645375999999999</v>
          </cell>
          <cell r="H696">
            <v>-2.6276233200000001</v>
          </cell>
          <cell r="I696">
            <v>4.7209899999999999E-2</v>
          </cell>
          <cell r="J696">
            <v>0.27508705999999999</v>
          </cell>
          <cell r="K696">
            <v>-9.9244689999999997E-2</v>
          </cell>
        </row>
        <row r="697">
          <cell r="A697" t="str">
            <v>PRESTIGE ESTATES PROJECTS</v>
          </cell>
          <cell r="B697">
            <v>-0.34531542999999998</v>
          </cell>
          <cell r="C697">
            <v>-0.52452975999999996</v>
          </cell>
          <cell r="D697">
            <v>-0.20653389</v>
          </cell>
          <cell r="E697">
            <v>0.36446148</v>
          </cell>
          <cell r="F697">
            <v>-0.48848765999999999</v>
          </cell>
          <cell r="G697">
            <v>-0.13711888</v>
          </cell>
          <cell r="H697">
            <v>-0.93555098999999997</v>
          </cell>
          <cell r="I697">
            <v>-0.11516895000000001</v>
          </cell>
          <cell r="J697">
            <v>0.28801327999999998</v>
          </cell>
          <cell r="K697">
            <v>-0.46927943999999999</v>
          </cell>
        </row>
        <row r="698">
          <cell r="A698" t="str">
            <v>PRICOL LTD</v>
          </cell>
          <cell r="B698">
            <v>-0.47056088000000001</v>
          </cell>
          <cell r="C698">
            <v>0.72506875000000004</v>
          </cell>
          <cell r="D698">
            <v>-0.72633630000000005</v>
          </cell>
          <cell r="E698">
            <v>-0.81557864000000002</v>
          </cell>
          <cell r="F698">
            <v>1.7106614099999999</v>
          </cell>
          <cell r="G698">
            <v>-0.16339677999999999</v>
          </cell>
          <cell r="H698">
            <v>-2.3930831000000001</v>
          </cell>
          <cell r="I698">
            <v>1.55884814</v>
          </cell>
          <cell r="J698">
            <v>8.1126580000000004E-2</v>
          </cell>
          <cell r="K698">
            <v>-0.15242486</v>
          </cell>
        </row>
        <row r="699">
          <cell r="A699" t="str">
            <v>PRIME FOCUS LTD</v>
          </cell>
          <cell r="B699">
            <v>-0.47056088000000001</v>
          </cell>
          <cell r="C699">
            <v>-0.27781876999999999</v>
          </cell>
          <cell r="D699">
            <v>-0.19200854000000001</v>
          </cell>
          <cell r="E699">
            <v>2.8072516900000002</v>
          </cell>
          <cell r="F699">
            <v>-0.17183512000000001</v>
          </cell>
          <cell r="G699">
            <v>-0.85954945999999999</v>
          </cell>
          <cell r="H699">
            <v>-1.902879</v>
          </cell>
          <cell r="I699">
            <v>-0.42205282999999999</v>
          </cell>
          <cell r="J699">
            <v>-0.13412181000000001</v>
          </cell>
          <cell r="K699">
            <v>1.3161865500000001</v>
          </cell>
        </row>
        <row r="700">
          <cell r="A700" t="str">
            <v>PRIMO CHEMICALS LTD</v>
          </cell>
          <cell r="B700">
            <v>-0.47056088000000001</v>
          </cell>
          <cell r="C700">
            <v>2.7282486000000001</v>
          </cell>
          <cell r="D700">
            <v>2.1222097899999999</v>
          </cell>
          <cell r="E700">
            <v>-0.49648625000000002</v>
          </cell>
          <cell r="F700">
            <v>-0.24817415000000001</v>
          </cell>
          <cell r="G700">
            <v>1.4825718400000001</v>
          </cell>
          <cell r="H700">
            <v>-2.8371090899999998</v>
          </cell>
          <cell r="I700">
            <v>-0.23897544000000001</v>
          </cell>
          <cell r="J700">
            <v>0.23760514999999999</v>
          </cell>
          <cell r="K700">
            <v>0.19190633000000001</v>
          </cell>
        </row>
        <row r="701">
          <cell r="A701" t="str">
            <v>PRINCE PIPES &amp; FITTINGS LTD</v>
          </cell>
          <cell r="B701">
            <v>-0.34312408999999999</v>
          </cell>
          <cell r="C701">
            <v>1.76954305</v>
          </cell>
          <cell r="D701">
            <v>0.87078546999999995</v>
          </cell>
          <cell r="E701">
            <v>-3.5827919999999999E-2</v>
          </cell>
          <cell r="F701">
            <v>-0.34080433999999998</v>
          </cell>
          <cell r="G701">
            <v>-0.49051860000000003</v>
          </cell>
          <cell r="H701">
            <v>-2.0496187199999998</v>
          </cell>
          <cell r="I701">
            <v>9.10738E-3</v>
          </cell>
          <cell r="J701">
            <v>-0.34925341999999998</v>
          </cell>
          <cell r="K701">
            <v>-1.6960483799999999</v>
          </cell>
        </row>
        <row r="702">
          <cell r="A702" t="str">
            <v>PRISM JOHNSON LTD</v>
          </cell>
          <cell r="B702">
            <v>-0.47056088000000001</v>
          </cell>
          <cell r="C702">
            <v>-0.19483958000000001</v>
          </cell>
          <cell r="D702">
            <v>-0.76292895999999999</v>
          </cell>
          <cell r="E702">
            <v>0.59120286</v>
          </cell>
          <cell r="F702">
            <v>-0.19987519000000001</v>
          </cell>
          <cell r="G702">
            <v>-1.4602491900000001</v>
          </cell>
          <cell r="H702">
            <v>-1.59214056</v>
          </cell>
          <cell r="I702">
            <v>-0.26797240999999999</v>
          </cell>
          <cell r="J702">
            <v>-0.24177826999999999</v>
          </cell>
          <cell r="K702">
            <v>-0.34323957999999999</v>
          </cell>
        </row>
        <row r="703">
          <cell r="A703" t="str">
            <v>PRIVI SPECIALITY CHEMICALS L</v>
          </cell>
          <cell r="B703">
            <v>-0.40208599</v>
          </cell>
          <cell r="C703">
            <v>0.15281136000000001</v>
          </cell>
          <cell r="D703">
            <v>-0.39360946000000002</v>
          </cell>
          <cell r="E703">
            <v>1.12802231</v>
          </cell>
          <cell r="F703">
            <v>-1.2618061300000001</v>
          </cell>
          <cell r="G703">
            <v>-0.72600841999999999</v>
          </cell>
          <cell r="H703">
            <v>-2.16474199</v>
          </cell>
          <cell r="I703">
            <v>-0.23264599</v>
          </cell>
          <cell r="J703">
            <v>-0.34890779999999999</v>
          </cell>
          <cell r="K703">
            <v>1.48878884</v>
          </cell>
        </row>
        <row r="704">
          <cell r="A704" t="str">
            <v>PROCTER &amp; GAMBLE HEALTH LTD</v>
          </cell>
          <cell r="B704">
            <v>0.24865323</v>
          </cell>
          <cell r="C704">
            <v>2.4710869799999999</v>
          </cell>
          <cell r="D704">
            <v>-2.48310852</v>
          </cell>
          <cell r="E704">
            <v>-0.91125332999999997</v>
          </cell>
          <cell r="F704">
            <v>0.46283491999999998</v>
          </cell>
          <cell r="G704">
            <v>0.93748819999999999</v>
          </cell>
          <cell r="H704">
            <v>-2.2682883700000001</v>
          </cell>
          <cell r="I704">
            <v>-0.33279827000000001</v>
          </cell>
          <cell r="J704">
            <v>-0.36500153000000002</v>
          </cell>
          <cell r="K704">
            <v>-0.52901524</v>
          </cell>
        </row>
        <row r="705">
          <cell r="A705" t="str">
            <v>PROCTER &amp; GAMBLE HYGIENE</v>
          </cell>
          <cell r="B705">
            <v>-8.2894830000000003E-2</v>
          </cell>
          <cell r="C705">
            <v>0.76932168000000001</v>
          </cell>
          <cell r="D705">
            <v>-6.8421060000000006E-2</v>
          </cell>
          <cell r="E705">
            <v>-0.95125198</v>
          </cell>
          <cell r="F705">
            <v>-7.9966930000000006E-2</v>
          </cell>
          <cell r="G705">
            <v>1.98180807</v>
          </cell>
          <cell r="H705">
            <v>-1.4901353100000001</v>
          </cell>
          <cell r="I705">
            <v>-0.41916320000000001</v>
          </cell>
          <cell r="J705">
            <v>-0.62285298</v>
          </cell>
          <cell r="K705">
            <v>-0.33716353999999998</v>
          </cell>
        </row>
        <row r="706">
          <cell r="A706" t="str">
            <v>PRUDENT CORPORATE ADVISORY S</v>
          </cell>
          <cell r="B706">
            <v>-0.42832035000000002</v>
          </cell>
          <cell r="C706">
            <v>2.1909978400000001</v>
          </cell>
          <cell r="D706">
            <v>2.5568051299999999</v>
          </cell>
          <cell r="E706">
            <v>-0.95499277000000005</v>
          </cell>
          <cell r="F706">
            <v>1.7721283400000001</v>
          </cell>
          <cell r="G706">
            <v>1.0851420199999999</v>
          </cell>
          <cell r="H706">
            <v>-2.7666928799999999</v>
          </cell>
          <cell r="I706">
            <v>-0.16797416000000001</v>
          </cell>
          <cell r="J706">
            <v>-0.37574178000000003</v>
          </cell>
          <cell r="K706">
            <v>0.14043958000000001</v>
          </cell>
        </row>
        <row r="707">
          <cell r="A707" t="str">
            <v>PSP PROJECTS LTD</v>
          </cell>
          <cell r="B707">
            <v>-0.18938874</v>
          </cell>
          <cell r="C707">
            <v>0.88267653999999995</v>
          </cell>
          <cell r="D707">
            <v>0.96390872999999999</v>
          </cell>
          <cell r="E707">
            <v>-0.87024033000000001</v>
          </cell>
          <cell r="F707">
            <v>0.55424470000000003</v>
          </cell>
          <cell r="G707">
            <v>5.0678859999999999E-2</v>
          </cell>
          <cell r="H707">
            <v>-2.4165384799999998</v>
          </cell>
          <cell r="I707">
            <v>0.60440939999999999</v>
          </cell>
          <cell r="J707">
            <v>0.33182161999999998</v>
          </cell>
          <cell r="K707">
            <v>-0.60970884999999997</v>
          </cell>
        </row>
        <row r="708">
          <cell r="A708" t="str">
            <v>PTC INDIA LTD</v>
          </cell>
          <cell r="B708">
            <v>1.89546704</v>
          </cell>
          <cell r="C708">
            <v>5.4763979999999997E-2</v>
          </cell>
          <cell r="D708">
            <v>-1.07095611</v>
          </cell>
          <cell r="E708">
            <v>1.67492628</v>
          </cell>
          <cell r="F708">
            <v>0.63145154999999997</v>
          </cell>
          <cell r="G708">
            <v>-0.63696343</v>
          </cell>
          <cell r="H708">
            <v>-1.42207098</v>
          </cell>
          <cell r="I708">
            <v>0.38968438</v>
          </cell>
          <cell r="J708">
            <v>1.44160533</v>
          </cell>
          <cell r="K708">
            <v>1.0519708400000001</v>
          </cell>
        </row>
        <row r="709">
          <cell r="A709" t="str">
            <v>PTC INDUSTRIES LTD</v>
          </cell>
          <cell r="B709">
            <v>-0.47056088000000001</v>
          </cell>
          <cell r="C709">
            <v>-0.37929392000000001</v>
          </cell>
          <cell r="D709">
            <v>-0.20787632</v>
          </cell>
          <cell r="E709">
            <v>0.93004416999999995</v>
          </cell>
          <cell r="F709">
            <v>0.74847817000000005</v>
          </cell>
          <cell r="G709">
            <v>-0.4896374</v>
          </cell>
          <cell r="H709">
            <v>-2.9584453100000001</v>
          </cell>
          <cell r="I709">
            <v>-0.41487353999999999</v>
          </cell>
          <cell r="J709">
            <v>-0.68435955000000004</v>
          </cell>
          <cell r="K709">
            <v>0.61604583000000002</v>
          </cell>
        </row>
        <row r="710">
          <cell r="A710" t="str">
            <v>PUNJAB &amp; SIND BANK</v>
          </cell>
          <cell r="B710">
            <v>-0.10312954000000001</v>
          </cell>
          <cell r="C710">
            <v>0.85517538000000004</v>
          </cell>
          <cell r="D710">
            <v>-0.78753364000000003</v>
          </cell>
          <cell r="E710">
            <v>0.16990699000000001</v>
          </cell>
          <cell r="F710">
            <v>1.97261727</v>
          </cell>
          <cell r="G710">
            <v>-0.83581161000000004</v>
          </cell>
          <cell r="H710">
            <v>-0.56170755999999999</v>
          </cell>
          <cell r="I710">
            <v>-0.41242572999999999</v>
          </cell>
          <cell r="J710">
            <v>-1.06489682</v>
          </cell>
          <cell r="K710">
            <v>2.99999547</v>
          </cell>
        </row>
        <row r="711">
          <cell r="A711" t="str">
            <v>PUNJAB NATIONAL BANK</v>
          </cell>
          <cell r="B711">
            <v>2.5515960000000001E-2</v>
          </cell>
          <cell r="C711">
            <v>-0.70007788999999998</v>
          </cell>
          <cell r="D711">
            <v>-0.34940067000000002</v>
          </cell>
          <cell r="E711">
            <v>0.73722719999999997</v>
          </cell>
          <cell r="F711">
            <v>0.93509262999999998</v>
          </cell>
          <cell r="G711">
            <v>-1.0968686299999999</v>
          </cell>
          <cell r="H711">
            <v>0.61764806999999999</v>
          </cell>
          <cell r="I711">
            <v>1.0640393500000001</v>
          </cell>
          <cell r="J711">
            <v>1.4575794900000001</v>
          </cell>
          <cell r="K711">
            <v>0.88141899999999995</v>
          </cell>
        </row>
        <row r="712">
          <cell r="A712" t="str">
            <v>PURAVANKARA LTD</v>
          </cell>
          <cell r="B712">
            <v>1.9082052700000001</v>
          </cell>
          <cell r="C712">
            <v>-0.52619450999999995</v>
          </cell>
          <cell r="D712">
            <v>3.0183350000000001E-2</v>
          </cell>
          <cell r="E712">
            <v>1.24383128</v>
          </cell>
          <cell r="F712">
            <v>-1.1297537099999999</v>
          </cell>
          <cell r="G712">
            <v>-0.92267173999999996</v>
          </cell>
          <cell r="H712">
            <v>-2.11311078</v>
          </cell>
          <cell r="I712">
            <v>-0.21800186999999999</v>
          </cell>
          <cell r="J712">
            <v>-6.5236059999999998E-2</v>
          </cell>
          <cell r="K712">
            <v>0.98613112999999997</v>
          </cell>
        </row>
        <row r="713">
          <cell r="A713" t="str">
            <v>PVR LTD</v>
          </cell>
          <cell r="B713">
            <v>-0.47056088000000001</v>
          </cell>
          <cell r="C713">
            <v>0.63577998000000002</v>
          </cell>
          <cell r="D713">
            <v>-0.54838096999999997</v>
          </cell>
          <cell r="E713">
            <v>1.9400798100000001</v>
          </cell>
          <cell r="F713">
            <v>-0.67317879000000003</v>
          </cell>
          <cell r="G713">
            <v>-1.1505496500000001</v>
          </cell>
          <cell r="H713">
            <v>-1.4969099800000001</v>
          </cell>
          <cell r="I713">
            <v>2.33612251</v>
          </cell>
          <cell r="J713">
            <v>-0.46096891000000001</v>
          </cell>
          <cell r="K713">
            <v>-1.7437801399999999</v>
          </cell>
        </row>
        <row r="714">
          <cell r="A714" t="str">
            <v>QUESS CORP LTD</v>
          </cell>
          <cell r="B714">
            <v>1.16206729</v>
          </cell>
          <cell r="C714">
            <v>1.3068871500000001</v>
          </cell>
          <cell r="D714">
            <v>0.71252888000000003</v>
          </cell>
          <cell r="E714">
            <v>-0.55434375999999996</v>
          </cell>
          <cell r="F714">
            <v>-1.5075192500000001</v>
          </cell>
          <cell r="G714">
            <v>-0.50617175999999997</v>
          </cell>
          <cell r="H714">
            <v>-1.50661182</v>
          </cell>
          <cell r="I714">
            <v>-8.3460960000000001E-2</v>
          </cell>
          <cell r="J714">
            <v>0.48292741</v>
          </cell>
          <cell r="K714">
            <v>0.16336154999999999</v>
          </cell>
        </row>
        <row r="715">
          <cell r="A715" t="str">
            <v>R SYSTEMS INTERNATIONAL LTD</v>
          </cell>
          <cell r="B715">
            <v>0.48103808999999997</v>
          </cell>
          <cell r="C715">
            <v>1.01923192</v>
          </cell>
          <cell r="D715">
            <v>1.7128405600000001</v>
          </cell>
          <cell r="E715">
            <v>-0.55486338999999996</v>
          </cell>
          <cell r="F715">
            <v>1.4133069999999999E-2</v>
          </cell>
          <cell r="G715">
            <v>0.42606445999999998</v>
          </cell>
          <cell r="H715">
            <v>-2.5327465500000002</v>
          </cell>
          <cell r="I715">
            <v>-0.30026224000000001</v>
          </cell>
          <cell r="J715">
            <v>-6.5124009999999996E-2</v>
          </cell>
          <cell r="K715">
            <v>-1.0617667399999999</v>
          </cell>
        </row>
        <row r="716">
          <cell r="A716" t="str">
            <v>RADICO KHAITAN LTD</v>
          </cell>
          <cell r="B716">
            <v>-0.36772223999999998</v>
          </cell>
          <cell r="C716">
            <v>1.22569287</v>
          </cell>
          <cell r="D716">
            <v>1.69116497</v>
          </cell>
          <cell r="E716">
            <v>-0.5644266</v>
          </cell>
          <cell r="F716">
            <v>0.75463420000000003</v>
          </cell>
          <cell r="G716">
            <v>-0.50744997999999997</v>
          </cell>
          <cell r="H716">
            <v>-1.5279830700000001</v>
          </cell>
          <cell r="I716">
            <v>0.15077546</v>
          </cell>
          <cell r="J716">
            <v>-0.29600831999999999</v>
          </cell>
          <cell r="K716">
            <v>-0.69528860000000003</v>
          </cell>
        </row>
        <row r="717">
          <cell r="A717" t="str">
            <v>RAIL VIKAS NIGAM LTD</v>
          </cell>
          <cell r="B717">
            <v>0.42411717999999998</v>
          </cell>
          <cell r="C717">
            <v>1.90288758</v>
          </cell>
          <cell r="D717">
            <v>1.1724491100000001</v>
          </cell>
          <cell r="E717">
            <v>0.88790226000000005</v>
          </cell>
          <cell r="F717">
            <v>2.5638141600000002</v>
          </cell>
          <cell r="G717">
            <v>-0.17288058000000001</v>
          </cell>
          <cell r="H717">
            <v>-0.97227812000000002</v>
          </cell>
          <cell r="I717">
            <v>0.55430042999999996</v>
          </cell>
          <cell r="J717">
            <v>0.77570384999999997</v>
          </cell>
          <cell r="K717">
            <v>1.26988626</v>
          </cell>
        </row>
        <row r="718">
          <cell r="A718" t="str">
            <v>RAILTEL CORP OF INDIA LTD</v>
          </cell>
          <cell r="B718">
            <v>0.28807926</v>
          </cell>
          <cell r="C718">
            <v>-0.23182269999999999</v>
          </cell>
          <cell r="D718">
            <v>-0.27368157999999998</v>
          </cell>
          <cell r="E718">
            <v>-0.95499277000000005</v>
          </cell>
          <cell r="F718">
            <v>0.61775880999999999</v>
          </cell>
          <cell r="G718">
            <v>-0.42005228999999999</v>
          </cell>
          <cell r="H718">
            <v>-2.1590063599999998</v>
          </cell>
          <cell r="I718">
            <v>0.63334811000000002</v>
          </cell>
          <cell r="J718">
            <v>0.27408206000000002</v>
          </cell>
          <cell r="K718">
            <v>-0.20668640999999999</v>
          </cell>
        </row>
        <row r="719">
          <cell r="A719" t="str">
            <v>RAIN INDUSTRIES LTD</v>
          </cell>
          <cell r="B719">
            <v>-0.23283453000000001</v>
          </cell>
          <cell r="C719">
            <v>0.20697762</v>
          </cell>
          <cell r="D719">
            <v>-0.21389261000000001</v>
          </cell>
          <cell r="E719">
            <v>1.46097875</v>
          </cell>
          <cell r="F719">
            <v>-0.65898007000000003</v>
          </cell>
          <cell r="G719">
            <v>-0.20360707</v>
          </cell>
          <cell r="H719">
            <v>-1.17461729</v>
          </cell>
          <cell r="I719">
            <v>1.1084163199999999</v>
          </cell>
          <cell r="J719">
            <v>3.0000150200000002</v>
          </cell>
          <cell r="K719">
            <v>0.23166591</v>
          </cell>
        </row>
        <row r="720">
          <cell r="A720" t="str">
            <v>RAINBOW CHILDREN'S MEDICARE</v>
          </cell>
          <cell r="B720">
            <v>-0.37734872000000003</v>
          </cell>
          <cell r="C720">
            <v>0.34530833</v>
          </cell>
          <cell r="D720">
            <v>0.93936425000000001</v>
          </cell>
          <cell r="E720">
            <v>0.38139351999999999</v>
          </cell>
          <cell r="F720">
            <v>1.41400218</v>
          </cell>
          <cell r="G720">
            <v>9.6493430000000005E-2</v>
          </cell>
          <cell r="H720">
            <v>-2.1717083499999998</v>
          </cell>
          <cell r="I720">
            <v>0.18123463000000001</v>
          </cell>
          <cell r="J720">
            <v>-0.39177334000000003</v>
          </cell>
          <cell r="K720">
            <v>0.17973812</v>
          </cell>
        </row>
        <row r="721">
          <cell r="A721" t="str">
            <v>RAJ RAYON INDUSTRIES LTD</v>
          </cell>
          <cell r="B721">
            <v>-0.47056088000000001</v>
          </cell>
          <cell r="C721">
            <v>-1.1418090000000001E-2</v>
          </cell>
          <cell r="D721">
            <v>-1.3354673399999999</v>
          </cell>
          <cell r="E721">
            <v>-0.21950184</v>
          </cell>
          <cell r="F721">
            <v>3.0000844</v>
          </cell>
          <cell r="G721">
            <v>-2.4447839299999998</v>
          </cell>
          <cell r="H721">
            <v>-3</v>
          </cell>
          <cell r="I721">
            <v>-0.39521918</v>
          </cell>
          <cell r="J721">
            <v>-1.05983198</v>
          </cell>
          <cell r="K721">
            <v>1.67396045</v>
          </cell>
        </row>
        <row r="722">
          <cell r="A722" t="str">
            <v>RAJESH EXPORTS LTD</v>
          </cell>
          <cell r="B722">
            <v>-0.40321642000000002</v>
          </cell>
          <cell r="C722">
            <v>2.4054369900000001</v>
          </cell>
          <cell r="D722">
            <v>0.52527058000000004</v>
          </cell>
          <cell r="E722">
            <v>-0.95499277000000005</v>
          </cell>
          <cell r="F722">
            <v>-0.19880291999999999</v>
          </cell>
          <cell r="G722">
            <v>-0.66851360000000004</v>
          </cell>
          <cell r="H722">
            <v>-0.41239804000000002</v>
          </cell>
          <cell r="I722">
            <v>-0.20968495000000001</v>
          </cell>
          <cell r="J722">
            <v>0.83557950999999997</v>
          </cell>
          <cell r="K722">
            <v>-0.40824031999999999</v>
          </cell>
        </row>
        <row r="723">
          <cell r="A723" t="str">
            <v>RAJNISH WELLNESS LTD</v>
          </cell>
          <cell r="B723">
            <v>-0.47056088000000001</v>
          </cell>
          <cell r="C723">
            <v>0.69547223999999996</v>
          </cell>
          <cell r="D723">
            <v>3.0000224100000001</v>
          </cell>
          <cell r="E723">
            <v>-0.61696969999999995</v>
          </cell>
          <cell r="F723">
            <v>3.0000844</v>
          </cell>
          <cell r="G723">
            <v>-0.82993775999999997</v>
          </cell>
          <cell r="H723">
            <v>-3</v>
          </cell>
          <cell r="I723">
            <v>0.32317990000000002</v>
          </cell>
          <cell r="J723">
            <v>-0.52716302999999998</v>
          </cell>
          <cell r="K723">
            <v>1.34574664</v>
          </cell>
        </row>
        <row r="724">
          <cell r="A724" t="str">
            <v>RAJRATAN GLOBAL WIRE LTD</v>
          </cell>
          <cell r="B724">
            <v>-0.37453005</v>
          </cell>
          <cell r="C724">
            <v>1.8354178699999999</v>
          </cell>
          <cell r="D724">
            <v>2.0769514999999998</v>
          </cell>
          <cell r="E724">
            <v>0.16043447</v>
          </cell>
          <cell r="F724">
            <v>1.42408395</v>
          </cell>
          <cell r="G724">
            <v>0.53732239999999998</v>
          </cell>
          <cell r="H724">
            <v>-2.5697534100000001</v>
          </cell>
          <cell r="I724">
            <v>-8.44829E-2</v>
          </cell>
          <cell r="J724">
            <v>-0.32073711999999999</v>
          </cell>
          <cell r="K724">
            <v>0.87068707000000001</v>
          </cell>
        </row>
        <row r="725">
          <cell r="A725" t="str">
            <v>RALLIS INDIA LTD</v>
          </cell>
          <cell r="B725">
            <v>8.1633979999999995E-2</v>
          </cell>
          <cell r="C725">
            <v>-0.26317384999999999</v>
          </cell>
          <cell r="D725">
            <v>-0.20663951</v>
          </cell>
          <cell r="E725">
            <v>-0.74540888999999999</v>
          </cell>
          <cell r="F725">
            <v>-0.41300699000000002</v>
          </cell>
          <cell r="G725">
            <v>-0.61313951</v>
          </cell>
          <cell r="H725">
            <v>-2.0243790100000001</v>
          </cell>
          <cell r="I725">
            <v>3.9779229999999999E-2</v>
          </cell>
          <cell r="J725">
            <v>9.5808779999999996E-2</v>
          </cell>
          <cell r="K725">
            <v>0.13346404000000001</v>
          </cell>
        </row>
        <row r="726">
          <cell r="A726" t="str">
            <v>RAMA STEEL TUBES LTD</v>
          </cell>
          <cell r="B726">
            <v>-0.44353604000000002</v>
          </cell>
          <cell r="C726">
            <v>2.23267674</v>
          </cell>
          <cell r="D726">
            <v>2.7899859</v>
          </cell>
          <cell r="E726">
            <v>6.3228519999999996E-2</v>
          </cell>
          <cell r="F726">
            <v>2.7926371099999998</v>
          </cell>
          <cell r="G726">
            <v>-0.64810084999999995</v>
          </cell>
          <cell r="H726">
            <v>-2.7766509099999999</v>
          </cell>
          <cell r="I726">
            <v>1.40414715</v>
          </cell>
          <cell r="J726">
            <v>-0.29537189000000003</v>
          </cell>
          <cell r="K726">
            <v>8.8531810000000002E-2</v>
          </cell>
        </row>
        <row r="727">
          <cell r="A727" t="str">
            <v>RAMCO CEMENTS LTD/THE</v>
          </cell>
          <cell r="B727">
            <v>-0.31858370000000003</v>
          </cell>
          <cell r="C727">
            <v>-0.23627110000000001</v>
          </cell>
          <cell r="D727">
            <v>-0.18619689</v>
          </cell>
          <cell r="E727">
            <v>0.68793987999999995</v>
          </cell>
          <cell r="F727">
            <v>-8.9400770000000004E-2</v>
          </cell>
          <cell r="G727">
            <v>-0.83035802999999997</v>
          </cell>
          <cell r="H727">
            <v>-1.1619821800000001</v>
          </cell>
          <cell r="I727">
            <v>8.2094000000000004E-4</v>
          </cell>
          <cell r="J727">
            <v>-0.15111446000000001</v>
          </cell>
          <cell r="K727">
            <v>-0.54629833000000005</v>
          </cell>
        </row>
        <row r="728">
          <cell r="A728" t="str">
            <v>RAMCO INDUSTRIES LTD</v>
          </cell>
          <cell r="B728">
            <v>-0.17690438</v>
          </cell>
          <cell r="C728">
            <v>-0.55932504000000005</v>
          </cell>
          <cell r="D728">
            <v>-0.65666789000000003</v>
          </cell>
          <cell r="E728">
            <v>-0.60632109999999995</v>
          </cell>
          <cell r="F728">
            <v>-1.4010566499999999</v>
          </cell>
          <cell r="G728">
            <v>-0.73262685999999999</v>
          </cell>
          <cell r="H728">
            <v>-2.3665018099999999</v>
          </cell>
          <cell r="I728">
            <v>-0.20222348000000001</v>
          </cell>
          <cell r="J728">
            <v>1.2132364499999999</v>
          </cell>
          <cell r="K728">
            <v>0.41789021999999998</v>
          </cell>
        </row>
        <row r="729">
          <cell r="A729" t="str">
            <v>RAMKRISHNA FORGINGS LTD</v>
          </cell>
          <cell r="B729">
            <v>-0.40935060000000001</v>
          </cell>
          <cell r="C729">
            <v>0.50731694999999999</v>
          </cell>
          <cell r="D729">
            <v>-0.26514071</v>
          </cell>
          <cell r="E729">
            <v>0.98928159000000004</v>
          </cell>
          <cell r="F729">
            <v>1.64309156</v>
          </cell>
          <cell r="G729">
            <v>-0.11639792</v>
          </cell>
          <cell r="H729">
            <v>-1.9416614800000001</v>
          </cell>
          <cell r="I729">
            <v>0.51159250999999994</v>
          </cell>
          <cell r="J729">
            <v>9.7640980000000002E-2</v>
          </cell>
          <cell r="K729">
            <v>-4.3970099999999998E-2</v>
          </cell>
        </row>
        <row r="730">
          <cell r="A730" t="str">
            <v>RAMKY INFRASTRUCTURE LTD</v>
          </cell>
          <cell r="B730">
            <v>-0.47056088000000001</v>
          </cell>
          <cell r="C730">
            <v>-0.36794502000000001</v>
          </cell>
          <cell r="D730">
            <v>-1.2904793000000001</v>
          </cell>
          <cell r="E730">
            <v>1.69852793</v>
          </cell>
          <cell r="F730">
            <v>1.8410767299999999</v>
          </cell>
          <cell r="G730">
            <v>-0.70332735999999996</v>
          </cell>
          <cell r="H730">
            <v>-2.14260173</v>
          </cell>
          <cell r="I730">
            <v>8.8302799999999994E-3</v>
          </cell>
          <cell r="J730">
            <v>-4.198756E-2</v>
          </cell>
          <cell r="K730">
            <v>2.33755398</v>
          </cell>
        </row>
        <row r="731">
          <cell r="A731" t="str">
            <v>RANE HOLDINGS LTD</v>
          </cell>
          <cell r="B731">
            <v>1.7612699999999998E-2</v>
          </cell>
          <cell r="C731">
            <v>-8.4071200000000006E-3</v>
          </cell>
          <cell r="D731">
            <v>-0.95935601000000004</v>
          </cell>
          <cell r="E731">
            <v>0.94702971000000002</v>
          </cell>
          <cell r="F731">
            <v>1.08261645</v>
          </cell>
          <cell r="G731">
            <v>-0.66956245999999997</v>
          </cell>
          <cell r="H731">
            <v>-2.3159782899999999</v>
          </cell>
          <cell r="I731">
            <v>-3.5295819999999999E-2</v>
          </cell>
          <cell r="J731">
            <v>0.43530858</v>
          </cell>
          <cell r="K731">
            <v>-0.12875420000000001</v>
          </cell>
        </row>
        <row r="732">
          <cell r="A732" t="str">
            <v>RASHTRIYA CHEMICALS &amp; FERT</v>
          </cell>
          <cell r="B732">
            <v>0.11259967999999999</v>
          </cell>
          <cell r="C732">
            <v>2.6816253699999999</v>
          </cell>
          <cell r="D732">
            <v>2.1342051</v>
          </cell>
          <cell r="E732">
            <v>0.61639290999999996</v>
          </cell>
          <cell r="F732">
            <v>0.42528128999999998</v>
          </cell>
          <cell r="G732">
            <v>-0.106613</v>
          </cell>
          <cell r="H732">
            <v>-1.2739152899999999</v>
          </cell>
          <cell r="I732">
            <v>2.09012318</v>
          </cell>
          <cell r="J732">
            <v>0.91457361000000004</v>
          </cell>
          <cell r="K732">
            <v>-0.92803669</v>
          </cell>
        </row>
        <row r="733">
          <cell r="A733" t="str">
            <v>RATEGAIN TRAVEL TECHNOLOGIES</v>
          </cell>
          <cell r="B733">
            <v>-0.47056088000000001</v>
          </cell>
          <cell r="C733">
            <v>0.58433533000000004</v>
          </cell>
          <cell r="D733">
            <v>1.0721167300000001</v>
          </cell>
          <cell r="E733">
            <v>-0.95499277000000005</v>
          </cell>
          <cell r="F733">
            <v>9.9150290000000002E-2</v>
          </cell>
          <cell r="G733">
            <v>-0.55252241999999996</v>
          </cell>
          <cell r="H733">
            <v>-2.6591451199999998</v>
          </cell>
          <cell r="I733">
            <v>0.54938662000000005</v>
          </cell>
          <cell r="J733">
            <v>-0.53218889000000003</v>
          </cell>
          <cell r="K733">
            <v>-0.80157012000000005</v>
          </cell>
        </row>
        <row r="734">
          <cell r="A734" t="str">
            <v>RATNAMANI METALS &amp; TUBES LTD</v>
          </cell>
          <cell r="B734">
            <v>-0.30577978</v>
          </cell>
          <cell r="C734">
            <v>1.44931078</v>
          </cell>
          <cell r="D734">
            <v>0.44438285</v>
          </cell>
          <cell r="E734">
            <v>-0.85477769000000003</v>
          </cell>
          <cell r="F734">
            <v>0.52366840999999997</v>
          </cell>
          <cell r="G734">
            <v>6.8081249999999996E-2</v>
          </cell>
          <cell r="H734">
            <v>-1.6578113999999999</v>
          </cell>
          <cell r="I734">
            <v>-0.35539262999999999</v>
          </cell>
          <cell r="J734">
            <v>-0.34665923999999998</v>
          </cell>
          <cell r="K734">
            <v>-0.84377897000000002</v>
          </cell>
        </row>
        <row r="735">
          <cell r="A735" t="str">
            <v>RATTANINDIA ENTERPRISES LTD</v>
          </cell>
          <cell r="B735">
            <v>-0.47056088000000001</v>
          </cell>
          <cell r="C735">
            <v>0.65715420000000002</v>
          </cell>
          <cell r="D735">
            <v>-0.32835677000000002</v>
          </cell>
          <cell r="E735">
            <v>0.38268983000000001</v>
          </cell>
          <cell r="F735">
            <v>-1.9639800000000002E-3</v>
          </cell>
          <cell r="G735">
            <v>-2.9225342300000001</v>
          </cell>
          <cell r="H735">
            <v>-3</v>
          </cell>
          <cell r="I735">
            <v>-0.10623096999999999</v>
          </cell>
          <cell r="J735">
            <v>-1.2366094599999999</v>
          </cell>
          <cell r="K735">
            <v>1.67672551</v>
          </cell>
        </row>
        <row r="736">
          <cell r="A736" t="str">
            <v>RATTANINDIA POWER LTD</v>
          </cell>
          <cell r="B736">
            <v>-0.47056088000000001</v>
          </cell>
          <cell r="C736">
            <v>-0.37378805999999998</v>
          </cell>
          <cell r="D736">
            <v>-1.01747787</v>
          </cell>
          <cell r="E736">
            <v>3.0000002399999999</v>
          </cell>
          <cell r="F736">
            <v>-1.29073441</v>
          </cell>
          <cell r="G736">
            <v>-1.4681365500000001</v>
          </cell>
          <cell r="H736">
            <v>-1.82277405</v>
          </cell>
          <cell r="I736">
            <v>0.21659237000000001</v>
          </cell>
          <cell r="J736">
            <v>-1.04872096</v>
          </cell>
          <cell r="K736">
            <v>1.1636989099999999</v>
          </cell>
        </row>
        <row r="737">
          <cell r="A737" t="str">
            <v>RAYMOND LTD</v>
          </cell>
          <cell r="B737">
            <v>-0.39242118999999998</v>
          </cell>
          <cell r="C737">
            <v>0.33473521000000001</v>
          </cell>
          <cell r="D737">
            <v>-0.71123605999999995</v>
          </cell>
          <cell r="E737">
            <v>9.1496099999999997E-2</v>
          </cell>
          <cell r="F737">
            <v>1.25864887</v>
          </cell>
          <cell r="G737">
            <v>-6.0455830000000002E-2</v>
          </cell>
          <cell r="H737">
            <v>-1.40548432</v>
          </cell>
          <cell r="I737">
            <v>1.6963075400000001</v>
          </cell>
          <cell r="J737">
            <v>0.21598317</v>
          </cell>
          <cell r="K737">
            <v>0.62071007</v>
          </cell>
        </row>
        <row r="738">
          <cell r="A738" t="str">
            <v>RBL BANK LTD</v>
          </cell>
          <cell r="B738">
            <v>-0.47056088000000001</v>
          </cell>
          <cell r="C738">
            <v>-0.60023128999999997</v>
          </cell>
          <cell r="D738">
            <v>-0.19666276999999999</v>
          </cell>
          <cell r="E738">
            <v>0.74567103000000001</v>
          </cell>
          <cell r="F738">
            <v>0.43484374999999997</v>
          </cell>
          <cell r="G738">
            <v>-0.94751399999999997</v>
          </cell>
          <cell r="H738">
            <v>-0.76760852000000002</v>
          </cell>
          <cell r="I738">
            <v>3.0003824200000002</v>
          </cell>
          <cell r="J738">
            <v>1.52541316</v>
          </cell>
          <cell r="K738">
            <v>0.58747947</v>
          </cell>
        </row>
        <row r="739">
          <cell r="A739" t="str">
            <v>REC LTD</v>
          </cell>
          <cell r="B739">
            <v>0.52499675999999995</v>
          </cell>
          <cell r="C739">
            <v>-0.40281039000000002</v>
          </cell>
          <cell r="D739">
            <v>-0.43625100999999999</v>
          </cell>
          <cell r="E739">
            <v>3.0000002399999999</v>
          </cell>
          <cell r="F739">
            <v>0.92759502000000005</v>
          </cell>
          <cell r="G739">
            <v>0.53177929000000002</v>
          </cell>
          <cell r="H739">
            <v>6.8611030000000003E-2</v>
          </cell>
          <cell r="I739">
            <v>0.17685254</v>
          </cell>
          <cell r="J739">
            <v>0.85921179999999997</v>
          </cell>
          <cell r="K739">
            <v>0.10741819</v>
          </cell>
        </row>
        <row r="740">
          <cell r="A740" t="str">
            <v>REDINGTON LTD</v>
          </cell>
          <cell r="B740">
            <v>1.0021442199999999</v>
          </cell>
          <cell r="C740">
            <v>1.7075785400000001</v>
          </cell>
          <cell r="D740">
            <v>1.21671259</v>
          </cell>
          <cell r="E740">
            <v>-0.87311441000000001</v>
          </cell>
          <cell r="F740">
            <v>0.55019443999999995</v>
          </cell>
          <cell r="G740">
            <v>-0.14800830000000001</v>
          </cell>
          <cell r="H740">
            <v>-0.73611879000000002</v>
          </cell>
          <cell r="I740">
            <v>0.47525858999999998</v>
          </cell>
          <cell r="J740">
            <v>0.98077475999999997</v>
          </cell>
          <cell r="K740">
            <v>-0.36903905999999997</v>
          </cell>
        </row>
        <row r="741">
          <cell r="A741" t="str">
            <v>RELAXO FOOTWEARS LTD</v>
          </cell>
          <cell r="B741">
            <v>-0.35467001999999997</v>
          </cell>
          <cell r="C741">
            <v>0.36407062000000001</v>
          </cell>
          <cell r="D741">
            <v>0.12771060000000001</v>
          </cell>
          <cell r="E741">
            <v>-0.95499277000000005</v>
          </cell>
          <cell r="F741">
            <v>-0.77361095000000002</v>
          </cell>
          <cell r="G741">
            <v>-0.52959489999999998</v>
          </cell>
          <cell r="H741">
            <v>-1.70639122</v>
          </cell>
          <cell r="I741">
            <v>-0.29776143999999999</v>
          </cell>
          <cell r="J741">
            <v>-0.60770714000000003</v>
          </cell>
          <cell r="K741">
            <v>-1.25534678</v>
          </cell>
        </row>
        <row r="742">
          <cell r="A742" t="str">
            <v>RELIANCE INDUS INFRASTRUCT</v>
          </cell>
          <cell r="B742">
            <v>-0.33553368</v>
          </cell>
          <cell r="C742">
            <v>-0.75313496999999996</v>
          </cell>
          <cell r="D742">
            <v>-1.0771110100000001</v>
          </cell>
          <cell r="E742">
            <v>-0.95499277000000005</v>
          </cell>
          <cell r="F742">
            <v>0.25956401000000001</v>
          </cell>
          <cell r="G742">
            <v>-0.97973399999999999</v>
          </cell>
          <cell r="H742">
            <v>-3</v>
          </cell>
          <cell r="I742">
            <v>3.0003824200000002</v>
          </cell>
          <cell r="J742">
            <v>-0.63226300000000002</v>
          </cell>
          <cell r="K742">
            <v>-1.1573E-2</v>
          </cell>
        </row>
        <row r="743">
          <cell r="A743" t="str">
            <v>RELIANCE INDUSTRIES LTD</v>
          </cell>
          <cell r="B743">
            <v>-0.34256061999999998</v>
          </cell>
          <cell r="C743">
            <v>-0.42277014000000002</v>
          </cell>
          <cell r="D743">
            <v>-0.30777881000000001</v>
          </cell>
          <cell r="E743">
            <v>-0.24068005000000001</v>
          </cell>
          <cell r="F743">
            <v>-0.46585306999999998</v>
          </cell>
          <cell r="G743">
            <v>-0.52963369999999999</v>
          </cell>
          <cell r="H743">
            <v>1.8589807700000001</v>
          </cell>
          <cell r="I743">
            <v>-0.24068381</v>
          </cell>
          <cell r="J743">
            <v>0.1204942</v>
          </cell>
          <cell r="K743">
            <v>0.29494302999999999</v>
          </cell>
        </row>
        <row r="744">
          <cell r="A744" t="str">
            <v>RELIANCE INFRASTRUCTURE LTD</v>
          </cell>
          <cell r="B744">
            <v>-0.47056088000000001</v>
          </cell>
          <cell r="C744">
            <v>-0.29619529999999999</v>
          </cell>
          <cell r="D744">
            <v>-1.2671410999999999</v>
          </cell>
          <cell r="E744">
            <v>1.05056083</v>
          </cell>
          <cell r="F744">
            <v>0.99872022999999999</v>
          </cell>
          <cell r="G744">
            <v>-1.1696360100000001</v>
          </cell>
          <cell r="H744">
            <v>-0.90550357000000004</v>
          </cell>
          <cell r="I744">
            <v>1.6917040299999999</v>
          </cell>
          <cell r="J744">
            <v>1.2514303899999999</v>
          </cell>
          <cell r="K744">
            <v>1.12053442</v>
          </cell>
        </row>
        <row r="745">
          <cell r="A745" t="str">
            <v>RELIANCE POWER LTD</v>
          </cell>
          <cell r="B745">
            <v>-0.47056088000000001</v>
          </cell>
          <cell r="C745">
            <v>-0.51443934000000002</v>
          </cell>
          <cell r="D745">
            <v>-1.3634434900000001</v>
          </cell>
          <cell r="E745">
            <v>2.1909976000000002</v>
          </cell>
          <cell r="F745">
            <v>-0.38202456000000001</v>
          </cell>
          <cell r="G745">
            <v>-1.2406252600000001</v>
          </cell>
          <cell r="H745">
            <v>-1.18134761</v>
          </cell>
          <cell r="I745">
            <v>1.51630902</v>
          </cell>
          <cell r="J745">
            <v>0.54771720999999995</v>
          </cell>
          <cell r="K745">
            <v>1.56829894</v>
          </cell>
        </row>
        <row r="746">
          <cell r="A746" t="str">
            <v>RELIGARE ENTERPRISES LTD</v>
          </cell>
          <cell r="B746">
            <v>-0.47056088000000001</v>
          </cell>
          <cell r="C746">
            <v>0.90892214000000005</v>
          </cell>
          <cell r="D746">
            <v>-1.40128922</v>
          </cell>
          <cell r="E746">
            <v>1.37552798</v>
          </cell>
          <cell r="F746">
            <v>0.70924633999999998</v>
          </cell>
          <cell r="G746">
            <v>-2.5490126599999998</v>
          </cell>
          <cell r="H746">
            <v>-1.6677067299999999</v>
          </cell>
          <cell r="I746">
            <v>0.34409036999999998</v>
          </cell>
          <cell r="J746">
            <v>-0.95386004000000002</v>
          </cell>
          <cell r="K746">
            <v>-0.31435382000000001</v>
          </cell>
        </row>
        <row r="747">
          <cell r="A747" t="str">
            <v>REPCO HOME FINANCE LTD</v>
          </cell>
          <cell r="B747">
            <v>3.0132030000000001E-2</v>
          </cell>
          <cell r="C747">
            <v>-0.44012284000000002</v>
          </cell>
          <cell r="D747">
            <v>-0.54663306</v>
          </cell>
          <cell r="E747">
            <v>2.9051470799999999</v>
          </cell>
          <cell r="F747">
            <v>0.49947900000000001</v>
          </cell>
          <cell r="G747">
            <v>0.17450829000000001</v>
          </cell>
          <cell r="H747">
            <v>-2.1458053600000002</v>
          </cell>
          <cell r="I747">
            <v>0.40728605000000001</v>
          </cell>
          <cell r="J747">
            <v>2.3993267999999999</v>
          </cell>
          <cell r="K747">
            <v>2.99999547</v>
          </cell>
        </row>
        <row r="748">
          <cell r="A748" t="str">
            <v>RESPONSIVE INDUSTRIES LTD</v>
          </cell>
          <cell r="B748">
            <v>-0.44288006000000002</v>
          </cell>
          <cell r="C748">
            <v>0.48615809999999998</v>
          </cell>
          <cell r="D748">
            <v>-1.43066823</v>
          </cell>
          <cell r="E748">
            <v>-0.34074073999999999</v>
          </cell>
          <cell r="F748">
            <v>-0.77395683999999998</v>
          </cell>
          <cell r="G748">
            <v>-1.0908004</v>
          </cell>
          <cell r="H748">
            <v>-2.40181136</v>
          </cell>
          <cell r="I748">
            <v>-0.37403314999999998</v>
          </cell>
          <cell r="J748">
            <v>-0.43047887000000001</v>
          </cell>
          <cell r="K748">
            <v>1.09144449</v>
          </cell>
        </row>
        <row r="749">
          <cell r="A749" t="str">
            <v>RESTAURANT BRANDS ASIA LTD</v>
          </cell>
          <cell r="B749">
            <v>-0.47056088000000001</v>
          </cell>
          <cell r="C749">
            <v>0.92981928999999996</v>
          </cell>
          <cell r="D749">
            <v>0.64772940000000001</v>
          </cell>
          <cell r="E749">
            <v>0.67736786999999998</v>
          </cell>
          <cell r="F749">
            <v>-0.19948149000000001</v>
          </cell>
          <cell r="G749">
            <v>-2.1237506900000001</v>
          </cell>
          <cell r="H749">
            <v>-2.1257903599999999</v>
          </cell>
          <cell r="I749">
            <v>0.16016591999999999</v>
          </cell>
          <cell r="J749">
            <v>-0.66861862000000005</v>
          </cell>
          <cell r="K749">
            <v>-0.84324717999999999</v>
          </cell>
        </row>
        <row r="750">
          <cell r="A750" t="str">
            <v>RHI MAGNESITA INDIA LTD</v>
          </cell>
          <cell r="B750">
            <v>-0.32390430999999997</v>
          </cell>
          <cell r="C750">
            <v>3.0002110000000002</v>
          </cell>
          <cell r="D750">
            <v>2.53942442</v>
          </cell>
          <cell r="E750">
            <v>-0.85371010999999997</v>
          </cell>
          <cell r="F750">
            <v>0.23916978999999999</v>
          </cell>
          <cell r="G750">
            <v>0.47082046</v>
          </cell>
          <cell r="H750">
            <v>-1.88261664</v>
          </cell>
          <cell r="I750">
            <v>-5.1217999999999999E-4</v>
          </cell>
          <cell r="J750">
            <v>-0.40744179000000003</v>
          </cell>
          <cell r="K750">
            <v>-0.24480799</v>
          </cell>
        </row>
        <row r="751">
          <cell r="A751" t="str">
            <v>RITES LTD</v>
          </cell>
          <cell r="B751">
            <v>1.4770452999999999</v>
          </cell>
          <cell r="C751">
            <v>-0.46746810999999999</v>
          </cell>
          <cell r="D751">
            <v>-0.27476293000000002</v>
          </cell>
          <cell r="E751">
            <v>-0.95499277000000005</v>
          </cell>
          <cell r="F751">
            <v>1.0259728400000001</v>
          </cell>
          <cell r="G751">
            <v>0.16153919999999999</v>
          </cell>
          <cell r="H751">
            <v>-1.71554077</v>
          </cell>
          <cell r="I751">
            <v>-3.2373199999999998E-2</v>
          </cell>
          <cell r="J751">
            <v>0.19135769</v>
          </cell>
          <cell r="K751">
            <v>0.42446819000000002</v>
          </cell>
        </row>
        <row r="752">
          <cell r="A752" t="str">
            <v>RITESH PROPERTIES AND INDS</v>
          </cell>
          <cell r="B752">
            <v>-0.47056088000000001</v>
          </cell>
          <cell r="C752">
            <v>2.5478630099999999</v>
          </cell>
          <cell r="D752">
            <v>1.0417160999999999</v>
          </cell>
          <cell r="E752">
            <v>-0.84663719000000004</v>
          </cell>
          <cell r="F752">
            <v>0.63506985000000005</v>
          </cell>
          <cell r="G752">
            <v>-0.2454596</v>
          </cell>
          <cell r="H752">
            <v>-3</v>
          </cell>
          <cell r="I752">
            <v>-0.40935918999999998</v>
          </cell>
          <cell r="J752">
            <v>-0.62781553999999995</v>
          </cell>
          <cell r="K752">
            <v>0.49516042999999998</v>
          </cell>
        </row>
        <row r="753">
          <cell r="A753" t="str">
            <v>ROLEX RINGS LTD</v>
          </cell>
          <cell r="B753">
            <v>-0.47056088000000001</v>
          </cell>
          <cell r="C753">
            <v>-0.48480704000000002</v>
          </cell>
          <cell r="D753">
            <v>0.62172550000000004</v>
          </cell>
          <cell r="E753">
            <v>-0.16121168</v>
          </cell>
          <cell r="F753">
            <v>1.3983715800000001</v>
          </cell>
          <cell r="G753">
            <v>-0.64179808000000005</v>
          </cell>
          <cell r="H753">
            <v>-2.4534654599999999</v>
          </cell>
          <cell r="I753">
            <v>0.24703412999999999</v>
          </cell>
          <cell r="J753">
            <v>0.17051226</v>
          </cell>
          <cell r="K753">
            <v>-0.66746563000000003</v>
          </cell>
        </row>
        <row r="754">
          <cell r="A754" t="str">
            <v>ROSSARI BIOTECH LTD</v>
          </cell>
          <cell r="B754">
            <v>-0.44360571999999998</v>
          </cell>
          <cell r="C754">
            <v>1.4897650499999999</v>
          </cell>
          <cell r="D754">
            <v>2.5481038100000002</v>
          </cell>
          <cell r="E754">
            <v>-0.81071764000000002</v>
          </cell>
          <cell r="F754">
            <v>-1.2179146999999999</v>
          </cell>
          <cell r="G754">
            <v>-0.32608904999999999</v>
          </cell>
          <cell r="H754">
            <v>-2.32908297</v>
          </cell>
          <cell r="I754">
            <v>-0.11985403</v>
          </cell>
          <cell r="J754">
            <v>-0.16933303999999999</v>
          </cell>
          <cell r="K754">
            <v>-0.93822139999999998</v>
          </cell>
        </row>
        <row r="755">
          <cell r="A755" t="str">
            <v>ROUTE MOBILE LTD</v>
          </cell>
          <cell r="B755">
            <v>-0.29391899999999999</v>
          </cell>
          <cell r="C755">
            <v>2.45408392</v>
          </cell>
          <cell r="D755">
            <v>2.9197962300000002</v>
          </cell>
          <cell r="E755">
            <v>-0.93345392000000005</v>
          </cell>
          <cell r="F755">
            <v>-0.27015147</v>
          </cell>
          <cell r="G755">
            <v>0.12407747</v>
          </cell>
          <cell r="H755">
            <v>-1.88615716</v>
          </cell>
          <cell r="I755">
            <v>0.59070718</v>
          </cell>
          <cell r="J755">
            <v>-0.18584719</v>
          </cell>
          <cell r="K755">
            <v>-0.36019226999999998</v>
          </cell>
        </row>
        <row r="756">
          <cell r="A756" t="str">
            <v>RPG LIFE SCIENCES LTD</v>
          </cell>
          <cell r="B756">
            <v>-1.536275E-2</v>
          </cell>
          <cell r="C756">
            <v>0.62968378999999997</v>
          </cell>
          <cell r="D756">
            <v>0.48200454999999998</v>
          </cell>
          <cell r="E756">
            <v>-0.95499277000000005</v>
          </cell>
          <cell r="F756">
            <v>0.78818600999999999</v>
          </cell>
          <cell r="G756">
            <v>0.41312209</v>
          </cell>
          <cell r="H756">
            <v>-3</v>
          </cell>
          <cell r="I756">
            <v>0.36780786999999998</v>
          </cell>
          <cell r="J756">
            <v>1.9367970000000002E-2</v>
          </cell>
          <cell r="K756">
            <v>0.37035428999999997</v>
          </cell>
        </row>
        <row r="757">
          <cell r="A757" t="str">
            <v>RPSG VENTURES LTD</v>
          </cell>
          <cell r="B757">
            <v>-0.47056088000000001</v>
          </cell>
          <cell r="C757">
            <v>-0.10757211999999999</v>
          </cell>
          <cell r="D757">
            <v>0.75300193000000004</v>
          </cell>
          <cell r="E757">
            <v>0.60777961999999996</v>
          </cell>
          <cell r="F757">
            <v>-1.2766434</v>
          </cell>
          <cell r="G757">
            <v>-0.53560125999999997</v>
          </cell>
          <cell r="H757">
            <v>-1.8510950799999999</v>
          </cell>
          <cell r="I757">
            <v>-0.12890227000000001</v>
          </cell>
          <cell r="J757">
            <v>2.5046289000000002</v>
          </cell>
          <cell r="K757">
            <v>-0.22561951</v>
          </cell>
        </row>
        <row r="758">
          <cell r="A758" t="str">
            <v>RUPA &amp; COMPANY LTD</v>
          </cell>
          <cell r="B758">
            <v>1.6060830000000002E-2</v>
          </cell>
          <cell r="C758">
            <v>0.93350845999999998</v>
          </cell>
          <cell r="D758">
            <v>-0.13094971</v>
          </cell>
          <cell r="E758">
            <v>-1.416716E-2</v>
          </cell>
          <cell r="F758">
            <v>-1.75026047</v>
          </cell>
          <cell r="G758">
            <v>-0.53156912000000001</v>
          </cell>
          <cell r="H758">
            <v>-2.5434191199999998</v>
          </cell>
          <cell r="I758">
            <v>0.60528165</v>
          </cell>
          <cell r="J758">
            <v>-3.3596649999999999E-2</v>
          </cell>
          <cell r="K758">
            <v>0.80968583000000005</v>
          </cell>
        </row>
        <row r="759">
          <cell r="A759" t="str">
            <v>SADHANA NITRO CHEM LTD</v>
          </cell>
          <cell r="B759">
            <v>-0.42432982000000002</v>
          </cell>
          <cell r="C759">
            <v>1.97176576</v>
          </cell>
          <cell r="D759">
            <v>-1.0791276700000001</v>
          </cell>
          <cell r="E759">
            <v>0.48065022000000002</v>
          </cell>
          <cell r="F759">
            <v>-0.18023549</v>
          </cell>
          <cell r="G759">
            <v>-0.89733189000000002</v>
          </cell>
          <cell r="H759">
            <v>-3</v>
          </cell>
          <cell r="I759">
            <v>-0.36497590000000002</v>
          </cell>
          <cell r="J759">
            <v>-0.74489295</v>
          </cell>
          <cell r="K759">
            <v>-0.30517527</v>
          </cell>
        </row>
        <row r="760">
          <cell r="A760" t="str">
            <v>SAFARI INDUSTRIES INDIA LTD</v>
          </cell>
          <cell r="B760">
            <v>-0.44465715</v>
          </cell>
          <cell r="C760">
            <v>2.2793593400000001</v>
          </cell>
          <cell r="D760">
            <v>1.37597561</v>
          </cell>
          <cell r="E760">
            <v>-0.57720481999999995</v>
          </cell>
          <cell r="F760">
            <v>2.2935769600000002</v>
          </cell>
          <cell r="G760">
            <v>0.19666874000000001</v>
          </cell>
          <cell r="H760">
            <v>-2.48606229</v>
          </cell>
          <cell r="I760">
            <v>-0.22606937999999999</v>
          </cell>
          <cell r="J760">
            <v>-0.45199725000000002</v>
          </cell>
          <cell r="K760">
            <v>0.12673089000000001</v>
          </cell>
        </row>
        <row r="761">
          <cell r="A761" t="str">
            <v>SAGAR CEMENTS LTD</v>
          </cell>
          <cell r="B761">
            <v>-0.19947824</v>
          </cell>
          <cell r="C761">
            <v>0.25260593999999997</v>
          </cell>
          <cell r="D761">
            <v>0.60982387999999998</v>
          </cell>
          <cell r="E761">
            <v>0.82740104000000003</v>
          </cell>
          <cell r="F761">
            <v>-0.83859830999999996</v>
          </cell>
          <cell r="G761">
            <v>-1.37598205</v>
          </cell>
          <cell r="H761">
            <v>-2.1495430500000001</v>
          </cell>
          <cell r="I761">
            <v>-0.23755636999999999</v>
          </cell>
          <cell r="J761">
            <v>-0.24426030000000001</v>
          </cell>
          <cell r="K761">
            <v>-0.15835859999999999</v>
          </cell>
        </row>
        <row r="762">
          <cell r="A762" t="str">
            <v>SAKSOFT LTD</v>
          </cell>
          <cell r="B762">
            <v>-0.32658881000000001</v>
          </cell>
          <cell r="C762">
            <v>0.71683836000000001</v>
          </cell>
          <cell r="D762">
            <v>0.86135978000000002</v>
          </cell>
          <cell r="E762">
            <v>-0.91692549000000001</v>
          </cell>
          <cell r="F762">
            <v>1.59161997</v>
          </cell>
          <cell r="G762">
            <v>0.43802976999999998</v>
          </cell>
          <cell r="H762">
            <v>-2.91747522</v>
          </cell>
          <cell r="I762">
            <v>0.72138804000000001</v>
          </cell>
          <cell r="J762">
            <v>-0.10502566000000001</v>
          </cell>
          <cell r="K762">
            <v>0.34035778</v>
          </cell>
        </row>
        <row r="763">
          <cell r="A763" t="str">
            <v>SALASAR TECHNO ENGINEERING L</v>
          </cell>
          <cell r="B763">
            <v>-0.38096067</v>
          </cell>
          <cell r="C763">
            <v>0.23882223999999999</v>
          </cell>
          <cell r="D763">
            <v>0.13584514</v>
          </cell>
          <cell r="E763">
            <v>0.43546066</v>
          </cell>
          <cell r="F763">
            <v>2.0919189500000002</v>
          </cell>
          <cell r="G763">
            <v>-0.65818292</v>
          </cell>
          <cell r="H763">
            <v>-2.8045527899999998</v>
          </cell>
          <cell r="I763">
            <v>0.5454523</v>
          </cell>
          <cell r="J763">
            <v>-0.17159452</v>
          </cell>
          <cell r="K763">
            <v>1.2840112400000001</v>
          </cell>
        </row>
        <row r="764">
          <cell r="A764" t="str">
            <v>SAMVARDHANA MOTHERSON INTERN</v>
          </cell>
          <cell r="B764">
            <v>-0.23422414</v>
          </cell>
          <cell r="C764">
            <v>-0.30473304000000001</v>
          </cell>
          <cell r="D764">
            <v>-0.59005624000000001</v>
          </cell>
          <cell r="E764">
            <v>0.15115674000000001</v>
          </cell>
          <cell r="F764">
            <v>-0.79315400000000003</v>
          </cell>
          <cell r="G764">
            <v>-0.82661772</v>
          </cell>
          <cell r="H764">
            <v>-0.20512301999999999</v>
          </cell>
          <cell r="I764">
            <v>6.1121639999999998E-2</v>
          </cell>
          <cell r="J764">
            <v>0.21931711000000001</v>
          </cell>
          <cell r="K764">
            <v>0.62300456000000004</v>
          </cell>
        </row>
        <row r="765">
          <cell r="A765" t="str">
            <v>SANDHAR TECHNOLOGIES LTD</v>
          </cell>
          <cell r="B765">
            <v>-6.0823729999999999E-2</v>
          </cell>
          <cell r="C765">
            <v>-4.7931719999999997E-2</v>
          </cell>
          <cell r="D765">
            <v>-0.66238922</v>
          </cell>
          <cell r="E765">
            <v>0.64632946000000002</v>
          </cell>
          <cell r="F765">
            <v>-0.35045055000000003</v>
          </cell>
          <cell r="G765">
            <v>-0.65937047999999998</v>
          </cell>
          <cell r="H765">
            <v>-2.4303781999999998</v>
          </cell>
          <cell r="I765">
            <v>-0.23411699999999999</v>
          </cell>
          <cell r="J765">
            <v>0.84352260999999995</v>
          </cell>
          <cell r="K765">
            <v>-1.04556787</v>
          </cell>
        </row>
        <row r="766">
          <cell r="A766" t="str">
            <v>SANDUR MANGANESE &amp; IRON ORE</v>
          </cell>
          <cell r="B766">
            <v>-0.31522971</v>
          </cell>
          <cell r="C766">
            <v>2.7585556499999999</v>
          </cell>
          <cell r="D766">
            <v>2.7017967700000001</v>
          </cell>
          <cell r="E766">
            <v>-0.50729382000000001</v>
          </cell>
          <cell r="F766">
            <v>0.11826076000000001</v>
          </cell>
          <cell r="G766">
            <v>0.97328091000000005</v>
          </cell>
          <cell r="H766">
            <v>-2.1806933900000001</v>
          </cell>
          <cell r="I766">
            <v>-7.5727080000000002E-2</v>
          </cell>
          <cell r="J766">
            <v>1.57570469</v>
          </cell>
          <cell r="K766">
            <v>0.81568717999999996</v>
          </cell>
        </row>
        <row r="767">
          <cell r="A767" t="str">
            <v>SANGHI INDUSTRIES LTD</v>
          </cell>
          <cell r="B767">
            <v>-0.47056088000000001</v>
          </cell>
          <cell r="C767">
            <v>-0.28094843000000003</v>
          </cell>
          <cell r="D767">
            <v>-0.95007067999999995</v>
          </cell>
          <cell r="E767">
            <v>1.03746319</v>
          </cell>
          <cell r="F767">
            <v>1.4139756000000001</v>
          </cell>
          <cell r="G767">
            <v>-1.6250350499999999</v>
          </cell>
          <cell r="H767">
            <v>-2.34581017</v>
          </cell>
          <cell r="I767">
            <v>0.32870727999999999</v>
          </cell>
          <cell r="J767">
            <v>-0.17995025000000001</v>
          </cell>
          <cell r="K767">
            <v>1.37009001</v>
          </cell>
        </row>
        <row r="768">
          <cell r="A768" t="str">
            <v>SANGHVI MOVERS LTD</v>
          </cell>
          <cell r="B768">
            <v>-0.36942655000000002</v>
          </cell>
          <cell r="C768">
            <v>-7.3703469999999993E-2</v>
          </cell>
          <cell r="D768">
            <v>-0.77125454000000004</v>
          </cell>
          <cell r="E768">
            <v>5.2863309999999997E-2</v>
          </cell>
          <cell r="F768">
            <v>1.9176678700000001</v>
          </cell>
          <cell r="G768">
            <v>-6.0012139999999999E-2</v>
          </cell>
          <cell r="H768">
            <v>-2.8107795699999998</v>
          </cell>
          <cell r="I768">
            <v>0.31588662000000001</v>
          </cell>
          <cell r="J768">
            <v>0.20775159000000001</v>
          </cell>
          <cell r="K768">
            <v>0.77889335000000004</v>
          </cell>
        </row>
        <row r="769">
          <cell r="A769" t="str">
            <v>SANMIT INFRA LTD</v>
          </cell>
          <cell r="B769">
            <v>-0.45357670999999999</v>
          </cell>
          <cell r="C769">
            <v>3.0002110000000002</v>
          </cell>
          <cell r="D769">
            <v>1.8802471199999999</v>
          </cell>
          <cell r="E769">
            <v>-0.37937655999999997</v>
          </cell>
          <cell r="F769">
            <v>1.99529314</v>
          </cell>
          <cell r="G769">
            <v>-0.49999793999999997</v>
          </cell>
          <cell r="H769">
            <v>-3</v>
          </cell>
          <cell r="I769">
            <v>-0.28521404</v>
          </cell>
          <cell r="J769">
            <v>-0.68207960999999995</v>
          </cell>
          <cell r="K769">
            <v>-0.82916802000000001</v>
          </cell>
        </row>
        <row r="770">
          <cell r="A770" t="str">
            <v>SANOFI INDIA LTD</v>
          </cell>
          <cell r="B770">
            <v>0.75304150999999997</v>
          </cell>
          <cell r="C770">
            <v>0.15987585000000001</v>
          </cell>
          <cell r="D770">
            <v>-0.97973979</v>
          </cell>
          <cell r="E770">
            <v>-0.92411374999999996</v>
          </cell>
          <cell r="F770">
            <v>-0.55598605000000001</v>
          </cell>
          <cell r="G770">
            <v>1.29548442</v>
          </cell>
          <cell r="H770">
            <v>-1.80590045</v>
          </cell>
          <cell r="I770">
            <v>-0.29267757999999999</v>
          </cell>
          <cell r="J770">
            <v>-0.21103322999999999</v>
          </cell>
          <cell r="K770">
            <v>-0.31808972000000002</v>
          </cell>
        </row>
        <row r="771">
          <cell r="A771" t="str">
            <v>SANSERA ENGINEERING LTD</v>
          </cell>
          <cell r="B771">
            <v>-0.36687695999999997</v>
          </cell>
          <cell r="C771">
            <v>-5.9507060000000001E-2</v>
          </cell>
          <cell r="D771">
            <v>0.14628210999999999</v>
          </cell>
          <cell r="E771">
            <v>0.48990404999999998</v>
          </cell>
          <cell r="F771">
            <v>0.32495247999999999</v>
          </cell>
          <cell r="G771">
            <v>-0.39376438000000002</v>
          </cell>
          <cell r="H771">
            <v>-2.13903189</v>
          </cell>
          <cell r="I771">
            <v>-6.7825220000000006E-2</v>
          </cell>
          <cell r="J771">
            <v>6.7612630000000007E-2</v>
          </cell>
          <cell r="K771">
            <v>-1.3623516600000001</v>
          </cell>
        </row>
        <row r="772">
          <cell r="A772" t="str">
            <v>SAPPHIRE FOODS INDIA LTD</v>
          </cell>
          <cell r="B772">
            <v>-0.47056088000000001</v>
          </cell>
          <cell r="C772">
            <v>1.1243093</v>
          </cell>
          <cell r="D772">
            <v>1.006634</v>
          </cell>
          <cell r="E772">
            <v>0.48558441000000002</v>
          </cell>
          <cell r="F772">
            <v>-0.49039506999999999</v>
          </cell>
          <cell r="G772">
            <v>-0.47234335999999999</v>
          </cell>
          <cell r="H772">
            <v>-1.9882195</v>
          </cell>
          <cell r="I772">
            <v>0.20108086</v>
          </cell>
          <cell r="J772">
            <v>-0.31109130000000002</v>
          </cell>
          <cell r="K772">
            <v>-0.15895069000000001</v>
          </cell>
        </row>
        <row r="773">
          <cell r="A773" t="str">
            <v>SARDA ENERGY &amp; MINERALS LTD</v>
          </cell>
          <cell r="B773">
            <v>-0.21965804999999999</v>
          </cell>
          <cell r="C773">
            <v>0.65186489000000003</v>
          </cell>
          <cell r="D773">
            <v>0.50549268999999997</v>
          </cell>
          <cell r="E773">
            <v>0.18599644000000001</v>
          </cell>
          <cell r="F773">
            <v>-0.1046401</v>
          </cell>
          <cell r="G773">
            <v>0.18744598000000001</v>
          </cell>
          <cell r="H773">
            <v>-1.8346956999999999</v>
          </cell>
          <cell r="I773">
            <v>-0.11813572999999999</v>
          </cell>
          <cell r="J773">
            <v>1.4642814399999999</v>
          </cell>
          <cell r="K773">
            <v>-0.41013425999999997</v>
          </cell>
        </row>
        <row r="774">
          <cell r="A774" t="str">
            <v>SAREGAMA INDIA LTD</v>
          </cell>
          <cell r="B774">
            <v>-0.12435959000000001</v>
          </cell>
          <cell r="C774">
            <v>1.2723662899999999</v>
          </cell>
          <cell r="D774">
            <v>0.92736405</v>
          </cell>
          <cell r="E774">
            <v>-0.95340842000000003</v>
          </cell>
          <cell r="F774">
            <v>-0.92462856000000004</v>
          </cell>
          <cell r="G774">
            <v>-7.1435620000000005E-2</v>
          </cell>
          <cell r="H774">
            <v>-2.2702155099999999</v>
          </cell>
          <cell r="I774">
            <v>-0.25164238</v>
          </cell>
          <cell r="J774">
            <v>-0.37065010999999998</v>
          </cell>
          <cell r="K774">
            <v>-0.93463479999999999</v>
          </cell>
        </row>
        <row r="775">
          <cell r="A775" t="str">
            <v>SASKEN TECHNOLOGIES LTD</v>
          </cell>
          <cell r="B775">
            <v>0.70920211</v>
          </cell>
          <cell r="C775">
            <v>-0.13732258999999999</v>
          </cell>
          <cell r="D775">
            <v>-1.23586237</v>
          </cell>
          <cell r="E775">
            <v>-0.95499277000000005</v>
          </cell>
          <cell r="F775">
            <v>-0.21240682999999999</v>
          </cell>
          <cell r="G775">
            <v>0.84529405999999996</v>
          </cell>
          <cell r="H775">
            <v>-2.95308328</v>
          </cell>
          <cell r="I775">
            <v>-0.17351960999999999</v>
          </cell>
          <cell r="J775">
            <v>0.4622018</v>
          </cell>
          <cell r="K775">
            <v>0.58384347000000003</v>
          </cell>
        </row>
        <row r="776">
          <cell r="A776" t="str">
            <v>SATIA INDUSTRIES LTD</v>
          </cell>
          <cell r="B776">
            <v>-0.40715383999999999</v>
          </cell>
          <cell r="C776">
            <v>0.91064906000000001</v>
          </cell>
          <cell r="D776">
            <v>1.0128965400000001</v>
          </cell>
          <cell r="E776">
            <v>0.37102797999999998</v>
          </cell>
          <cell r="F776">
            <v>0.36818355000000003</v>
          </cell>
          <cell r="G776">
            <v>0.21513362</v>
          </cell>
          <cell r="H776">
            <v>-2.6153466700000001</v>
          </cell>
          <cell r="I776">
            <v>0.35066679000000001</v>
          </cell>
          <cell r="J776">
            <v>1.17150581</v>
          </cell>
          <cell r="K776">
            <v>-0.11645038000000001</v>
          </cell>
        </row>
        <row r="777">
          <cell r="A777" t="str">
            <v>SATIN CREDITCARE NETWORK LTD</v>
          </cell>
          <cell r="B777">
            <v>-0.47056088000000001</v>
          </cell>
          <cell r="C777">
            <v>0.42741117000000001</v>
          </cell>
          <cell r="D777">
            <v>-1.05772936</v>
          </cell>
          <cell r="E777">
            <v>2.2293984899999999</v>
          </cell>
          <cell r="F777">
            <v>1.19105196</v>
          </cell>
          <cell r="G777">
            <v>-0.48642707000000002</v>
          </cell>
          <cell r="H777">
            <v>-2.2211615999999998</v>
          </cell>
          <cell r="I777">
            <v>5.2645459999999998E-2</v>
          </cell>
          <cell r="J777">
            <v>0.90060949000000001</v>
          </cell>
          <cell r="K777">
            <v>0.93627875999999999</v>
          </cell>
        </row>
        <row r="778">
          <cell r="A778" t="str">
            <v>SAVITA OIL TECHNOLOGIES LTD</v>
          </cell>
          <cell r="B778">
            <v>0.20096089</v>
          </cell>
          <cell r="C778">
            <v>0.97868460000000002</v>
          </cell>
          <cell r="D778">
            <v>0.89008295999999998</v>
          </cell>
          <cell r="E778">
            <v>-0.95477486</v>
          </cell>
          <cell r="F778">
            <v>0.53990859000000002</v>
          </cell>
          <cell r="G778">
            <v>-4.8073270000000001E-2</v>
          </cell>
          <cell r="H778">
            <v>-2.2317607399999999</v>
          </cell>
          <cell r="I778">
            <v>-0.11661496</v>
          </cell>
          <cell r="J778">
            <v>1.25753212</v>
          </cell>
          <cell r="K778">
            <v>0.38718407999999999</v>
          </cell>
        </row>
        <row r="779">
          <cell r="A779" t="str">
            <v>SBI CARDS &amp; PAYMENT SERVICES</v>
          </cell>
          <cell r="B779">
            <v>-0.34663253999999999</v>
          </cell>
          <cell r="C779">
            <v>-0.22750672999999999</v>
          </cell>
          <cell r="D779">
            <v>0.62310003999999997</v>
          </cell>
          <cell r="E779">
            <v>1.98781919</v>
          </cell>
          <cell r="F779">
            <v>-0.52082782999999999</v>
          </cell>
          <cell r="G779">
            <v>0.10070886</v>
          </cell>
          <cell r="H779">
            <v>-0.46833788999999998</v>
          </cell>
          <cell r="I779">
            <v>-0.10944644000000001</v>
          </cell>
          <cell r="J779">
            <v>-0.30503111999999999</v>
          </cell>
          <cell r="K779">
            <v>-0.85535437000000003</v>
          </cell>
        </row>
        <row r="780">
          <cell r="A780" t="str">
            <v>SBI LIFE INSURANCE CO LTD</v>
          </cell>
          <cell r="B780">
            <v>-0.38681492000000001</v>
          </cell>
          <cell r="C780">
            <v>-0.59173852000000005</v>
          </cell>
          <cell r="D780">
            <v>0.25424066000000001</v>
          </cell>
          <cell r="E780">
            <v>-0.95499277000000005</v>
          </cell>
          <cell r="F780">
            <v>-0.12179967999999999</v>
          </cell>
          <cell r="G780">
            <v>-0.70667011000000002</v>
          </cell>
          <cell r="H780">
            <v>0.42061641999999999</v>
          </cell>
          <cell r="I780">
            <v>-0.18585446</v>
          </cell>
          <cell r="J780">
            <v>3.8746219999999998E-2</v>
          </cell>
          <cell r="K780">
            <v>-0.61662662000000001</v>
          </cell>
        </row>
        <row r="781">
          <cell r="A781" t="str">
            <v>SCHAEFFLER INDIA LTD</v>
          </cell>
          <cell r="B781">
            <v>-0.15421414</v>
          </cell>
          <cell r="C781">
            <v>0.52796268000000002</v>
          </cell>
          <cell r="D781">
            <v>-0.26960288999999998</v>
          </cell>
          <cell r="E781">
            <v>-0.92821777000000005</v>
          </cell>
          <cell r="F781">
            <v>1.2545651200000001</v>
          </cell>
          <cell r="G781">
            <v>-1.8739820000000001E-2</v>
          </cell>
          <cell r="H781">
            <v>-1.73966658</v>
          </cell>
          <cell r="I781">
            <v>-0.28901595000000002</v>
          </cell>
          <cell r="J781">
            <v>-0.45954874000000001</v>
          </cell>
          <cell r="K781">
            <v>0.46251621999999998</v>
          </cell>
        </row>
        <row r="782">
          <cell r="A782" t="str">
            <v>SCHNEIDER ELECTRIC INFRASTRU</v>
          </cell>
          <cell r="B782">
            <v>-0.47056088000000001</v>
          </cell>
          <cell r="C782">
            <v>0.33186829000000001</v>
          </cell>
          <cell r="D782">
            <v>-0.58870971000000005</v>
          </cell>
          <cell r="E782">
            <v>1.4838482099999999</v>
          </cell>
          <cell r="F782">
            <v>1.0458742400000001</v>
          </cell>
          <cell r="G782">
            <v>0.65977246000000001</v>
          </cell>
          <cell r="H782">
            <v>-2.3321952800000001</v>
          </cell>
          <cell r="I782">
            <v>0.33546659000000001</v>
          </cell>
          <cell r="J782">
            <v>-0.34724903000000001</v>
          </cell>
          <cell r="K782">
            <v>1.49260831</v>
          </cell>
        </row>
        <row r="783">
          <cell r="A783" t="str">
            <v>SEAMEC LTD</v>
          </cell>
          <cell r="B783">
            <v>-0.47056088000000001</v>
          </cell>
          <cell r="C783">
            <v>0.49491325000000003</v>
          </cell>
          <cell r="D783">
            <v>-3.1083409999999999E-2</v>
          </cell>
          <cell r="E783">
            <v>-0.50674604999999995</v>
          </cell>
          <cell r="F783">
            <v>-1.91353905</v>
          </cell>
          <cell r="G783">
            <v>-0.53607207999999995</v>
          </cell>
          <cell r="H783">
            <v>-2.82254958</v>
          </cell>
          <cell r="I783">
            <v>-0.28211823000000003</v>
          </cell>
          <cell r="J783">
            <v>-8.0141160000000003E-2</v>
          </cell>
          <cell r="K783">
            <v>2.5725161999999999</v>
          </cell>
        </row>
        <row r="784">
          <cell r="A784" t="str">
            <v>SEPC LTD</v>
          </cell>
          <cell r="B784">
            <v>-0.47056088000000001</v>
          </cell>
          <cell r="C784">
            <v>0.46147439000000001</v>
          </cell>
          <cell r="D784">
            <v>-2.3037998700000002</v>
          </cell>
          <cell r="E784">
            <v>0.22250131000000001</v>
          </cell>
          <cell r="F784">
            <v>1.37597561</v>
          </cell>
          <cell r="G784">
            <v>-2.0616447899999999</v>
          </cell>
          <cell r="H784">
            <v>-2.7894423000000002</v>
          </cell>
          <cell r="I784">
            <v>-4.274493E-2</v>
          </cell>
          <cell r="J784">
            <v>-0.87763952999999995</v>
          </cell>
          <cell r="K784">
            <v>0.74214566000000004</v>
          </cell>
        </row>
        <row r="785">
          <cell r="A785" t="str">
            <v>SEQUENT SCIENTIFIC LTD</v>
          </cell>
          <cell r="B785">
            <v>-0.32327287999999998</v>
          </cell>
          <cell r="C785">
            <v>0.73325825</v>
          </cell>
          <cell r="D785">
            <v>-1.2239850800000001</v>
          </cell>
          <cell r="E785">
            <v>0.21202037000000001</v>
          </cell>
          <cell r="F785">
            <v>-1.6062830699999999</v>
          </cell>
          <cell r="G785">
            <v>-1.2448624399999999</v>
          </cell>
          <cell r="H785">
            <v>-2.4941263199999999</v>
          </cell>
          <cell r="I785">
            <v>0.85890286999999998</v>
          </cell>
          <cell r="J785">
            <v>-0.34884294999999998</v>
          </cell>
          <cell r="K785">
            <v>0.46730422999999999</v>
          </cell>
        </row>
        <row r="786">
          <cell r="A786" t="str">
            <v>SESHASAYEE PAPER &amp; BOARDS</v>
          </cell>
          <cell r="B786">
            <v>-0.11147615</v>
          </cell>
          <cell r="C786">
            <v>0.93594337000000005</v>
          </cell>
          <cell r="D786">
            <v>-7.1154969999999998E-2</v>
          </cell>
          <cell r="E786">
            <v>-0.95359307999999998</v>
          </cell>
          <cell r="F786">
            <v>1.07421458</v>
          </cell>
          <cell r="G786">
            <v>0.58924639000000001</v>
          </cell>
          <cell r="H786">
            <v>-2.4319858600000002</v>
          </cell>
          <cell r="I786">
            <v>-2.1705789999999999E-2</v>
          </cell>
          <cell r="J786">
            <v>1.72792923</v>
          </cell>
          <cell r="K786">
            <v>0.67346328</v>
          </cell>
        </row>
        <row r="787">
          <cell r="A787" t="str">
            <v>SG FINSERVE LTD</v>
          </cell>
          <cell r="B787">
            <v>-0.47056088000000001</v>
          </cell>
          <cell r="C787">
            <v>1.00666714</v>
          </cell>
          <cell r="D787">
            <v>1.2115123299999999</v>
          </cell>
          <cell r="E787">
            <v>7.6286930000000003E-2</v>
          </cell>
          <cell r="F787">
            <v>3.0000844</v>
          </cell>
          <cell r="G787">
            <v>-0.97630452999999995</v>
          </cell>
          <cell r="H787">
            <v>-3</v>
          </cell>
          <cell r="I787">
            <v>-0.38638510999999998</v>
          </cell>
          <cell r="J787">
            <v>-1.0082776499999999</v>
          </cell>
          <cell r="K787">
            <v>2.1035087099999998</v>
          </cell>
        </row>
        <row r="788">
          <cell r="A788" t="str">
            <v>SH KELKAR &amp; CO LTD</v>
          </cell>
          <cell r="B788">
            <v>-0.21617548</v>
          </cell>
          <cell r="C788">
            <v>-0.19040600999999999</v>
          </cell>
          <cell r="D788">
            <v>-0.10243031</v>
          </cell>
          <cell r="E788">
            <v>0.52100402000000001</v>
          </cell>
          <cell r="F788">
            <v>-0.75735772000000001</v>
          </cell>
          <cell r="G788">
            <v>-0.67084348000000005</v>
          </cell>
          <cell r="H788">
            <v>-2.4428257900000001</v>
          </cell>
          <cell r="I788">
            <v>-9.7929269999999999E-2</v>
          </cell>
          <cell r="J788">
            <v>0.68857086000000001</v>
          </cell>
          <cell r="K788">
            <v>-0.15429003999999999</v>
          </cell>
        </row>
        <row r="789">
          <cell r="A789" t="str">
            <v>SHALBY LTD</v>
          </cell>
          <cell r="B789">
            <v>-0.21577361</v>
          </cell>
          <cell r="C789">
            <v>-0.26381790999999999</v>
          </cell>
          <cell r="D789">
            <v>-0.62505286999999998</v>
          </cell>
          <cell r="E789">
            <v>-0.53250014999999995</v>
          </cell>
          <cell r="F789">
            <v>0.59295005000000001</v>
          </cell>
          <cell r="G789">
            <v>-0.58614814000000004</v>
          </cell>
          <cell r="H789">
            <v>-2.6964099400000001</v>
          </cell>
          <cell r="I789">
            <v>-4.0786259999999998E-2</v>
          </cell>
          <cell r="J789">
            <v>7.3305499999999996E-2</v>
          </cell>
          <cell r="K789">
            <v>0.52159113000000001</v>
          </cell>
        </row>
        <row r="790">
          <cell r="A790" t="str">
            <v>SHANKARA BUILDING PRODUCTS L</v>
          </cell>
          <cell r="B790">
            <v>-0.41143277</v>
          </cell>
          <cell r="C790">
            <v>1.2982138400000001</v>
          </cell>
          <cell r="D790">
            <v>-0.95304208999999995</v>
          </cell>
          <cell r="E790">
            <v>-0.68844360000000004</v>
          </cell>
          <cell r="F790">
            <v>-0.68469500999999999</v>
          </cell>
          <cell r="G790">
            <v>-0.62124031999999996</v>
          </cell>
          <cell r="H790">
            <v>-2.4780418900000001</v>
          </cell>
          <cell r="I790">
            <v>0.60414701999999998</v>
          </cell>
          <cell r="J790">
            <v>0.27010100999999997</v>
          </cell>
          <cell r="K790">
            <v>-0.99884181999999999</v>
          </cell>
        </row>
        <row r="791">
          <cell r="A791" t="str">
            <v>SHANTHI GEARS LTD</v>
          </cell>
          <cell r="B791">
            <v>-0.15019697000000001</v>
          </cell>
          <cell r="C791">
            <v>0.36725249999999998</v>
          </cell>
          <cell r="D791">
            <v>-0.18948866</v>
          </cell>
          <cell r="E791">
            <v>-0.95499277000000005</v>
          </cell>
          <cell r="F791">
            <v>2.1602516199999999</v>
          </cell>
          <cell r="G791">
            <v>0.27750173</v>
          </cell>
          <cell r="H791">
            <v>-2.9360761599999998</v>
          </cell>
          <cell r="I791">
            <v>-1.208854E-2</v>
          </cell>
          <cell r="J791">
            <v>-0.42917705</v>
          </cell>
          <cell r="K791">
            <v>0.59144293999999997</v>
          </cell>
        </row>
        <row r="792">
          <cell r="A792" t="str">
            <v>SHARDA CROPCHEM LTD</v>
          </cell>
          <cell r="B792">
            <v>2.34065E-2</v>
          </cell>
          <cell r="C792">
            <v>1.1709009399999999</v>
          </cell>
          <cell r="D792">
            <v>0.78910661000000004</v>
          </cell>
          <cell r="E792">
            <v>-0.95268094999999997</v>
          </cell>
          <cell r="F792">
            <v>-0.11663726000000001</v>
          </cell>
          <cell r="G792">
            <v>6.3686259999999995E-2</v>
          </cell>
          <cell r="H792">
            <v>-1.9468017799999999</v>
          </cell>
          <cell r="I792">
            <v>0.10940800000000001</v>
          </cell>
          <cell r="J792">
            <v>0.71335775000000001</v>
          </cell>
          <cell r="K792">
            <v>0.75990199999999997</v>
          </cell>
        </row>
        <row r="793">
          <cell r="A793" t="str">
            <v>SHARDA MOTOR INDUSTRIES LTD</v>
          </cell>
          <cell r="B793">
            <v>1.81674E-2</v>
          </cell>
          <cell r="C793">
            <v>2.2432103200000002</v>
          </cell>
          <cell r="D793">
            <v>2.2005093100000002</v>
          </cell>
          <cell r="E793">
            <v>-0.95499277000000005</v>
          </cell>
          <cell r="F793">
            <v>-0.32866519999999999</v>
          </cell>
          <cell r="G793">
            <v>0.29912302000000002</v>
          </cell>
          <cell r="H793">
            <v>-2.4296011900000001</v>
          </cell>
          <cell r="I793">
            <v>-0.29599704999999998</v>
          </cell>
          <cell r="J793">
            <v>0.70255803999999999</v>
          </cell>
          <cell r="K793">
            <v>-0.27835509000000003</v>
          </cell>
        </row>
        <row r="794">
          <cell r="A794" t="str">
            <v>SHARE INDIA SECURITIES LTD</v>
          </cell>
          <cell r="B794">
            <v>-0.34620868999999999</v>
          </cell>
          <cell r="C794">
            <v>2.0638568400000001</v>
          </cell>
          <cell r="D794">
            <v>3.0000224100000001</v>
          </cell>
          <cell r="E794">
            <v>-0.95499277000000005</v>
          </cell>
          <cell r="F794">
            <v>-0.50065212999999997</v>
          </cell>
          <cell r="G794">
            <v>0.51856542000000005</v>
          </cell>
          <cell r="H794">
            <v>-2.4101247799999999</v>
          </cell>
          <cell r="I794">
            <v>4.3457240000000001E-2</v>
          </cell>
          <cell r="J794">
            <v>-0.13950125999999999</v>
          </cell>
          <cell r="K794">
            <v>-1.2391514800000001</v>
          </cell>
        </row>
        <row r="795">
          <cell r="A795" t="str">
            <v>SHEELA FOAM LTD</v>
          </cell>
          <cell r="B795">
            <v>-0.47056088000000001</v>
          </cell>
          <cell r="C795">
            <v>0.20295703000000001</v>
          </cell>
          <cell r="D795">
            <v>0.52685362000000002</v>
          </cell>
          <cell r="E795">
            <v>-0.3258259</v>
          </cell>
          <cell r="F795">
            <v>-8.5369349999999997E-2</v>
          </cell>
          <cell r="G795">
            <v>-0.2880066</v>
          </cell>
          <cell r="H795">
            <v>-1.8451412899999999</v>
          </cell>
          <cell r="I795">
            <v>-0.38918250999999998</v>
          </cell>
          <cell r="J795">
            <v>-0.31222165000000002</v>
          </cell>
          <cell r="K795">
            <v>2.99999547</v>
          </cell>
        </row>
        <row r="796">
          <cell r="A796" t="str">
            <v>SHILPA MEDICARE LTD</v>
          </cell>
          <cell r="B796">
            <v>-0.30942702</v>
          </cell>
          <cell r="C796">
            <v>-0.46114709999999998</v>
          </cell>
          <cell r="D796">
            <v>-0.43544959999999999</v>
          </cell>
          <cell r="E796">
            <v>0.37471357</v>
          </cell>
          <cell r="F796">
            <v>-1.4700334100000001</v>
          </cell>
          <cell r="G796">
            <v>-1.01767969</v>
          </cell>
          <cell r="H796">
            <v>-2.33702326</v>
          </cell>
          <cell r="I796">
            <v>0.60710107999999996</v>
          </cell>
          <cell r="J796">
            <v>-4.3969300000000003E-2</v>
          </cell>
          <cell r="K796">
            <v>-0.22348325999999999</v>
          </cell>
        </row>
        <row r="797">
          <cell r="A797" t="str">
            <v>SHIPPING CORP OF INDIA LTD</v>
          </cell>
          <cell r="B797">
            <v>-0.33956312999999999</v>
          </cell>
          <cell r="C797">
            <v>-0.23087065000000001</v>
          </cell>
          <cell r="D797">
            <v>-0.77675556999999995</v>
          </cell>
          <cell r="E797">
            <v>0.17548378000000001</v>
          </cell>
          <cell r="F797">
            <v>-0.11805279</v>
          </cell>
          <cell r="G797">
            <v>-0.56052309</v>
          </cell>
          <cell r="H797">
            <v>-1.5299938900000001</v>
          </cell>
          <cell r="I797">
            <v>0.57181596999999995</v>
          </cell>
          <cell r="J797">
            <v>2.1048448099999999</v>
          </cell>
          <cell r="K797">
            <v>0.73788326999999998</v>
          </cell>
        </row>
        <row r="798">
          <cell r="A798" t="str">
            <v>SHIVALIK BIMETAL CONTROLS</v>
          </cell>
          <cell r="B798">
            <v>-0.40602070000000001</v>
          </cell>
          <cell r="C798">
            <v>2.5521199700000001</v>
          </cell>
          <cell r="D798">
            <v>2.2663614700000001</v>
          </cell>
          <cell r="E798">
            <v>-0.31212440000000002</v>
          </cell>
          <cell r="F798">
            <v>1.2556219099999999</v>
          </cell>
          <cell r="G798">
            <v>0.71558308999999998</v>
          </cell>
          <cell r="H798">
            <v>-2.9314572800000001</v>
          </cell>
          <cell r="I798">
            <v>-7.3866499999999998E-3</v>
          </cell>
          <cell r="J798">
            <v>-0.44362267999999999</v>
          </cell>
          <cell r="K798">
            <v>0.77445501000000005</v>
          </cell>
        </row>
        <row r="799">
          <cell r="A799" t="str">
            <v>SHIVALIK RASAYAN LTD</v>
          </cell>
          <cell r="B799">
            <v>-0.44675818</v>
          </cell>
          <cell r="C799">
            <v>0.10813250000000001</v>
          </cell>
          <cell r="D799">
            <v>1.1340600000000001E-3</v>
          </cell>
          <cell r="E799">
            <v>-0.91054760999999995</v>
          </cell>
          <cell r="F799">
            <v>-0.51398217999999996</v>
          </cell>
          <cell r="G799">
            <v>-0.46080526999999999</v>
          </cell>
          <cell r="H799">
            <v>-3</v>
          </cell>
          <cell r="I799">
            <v>-0.30324288999999999</v>
          </cell>
          <cell r="J799">
            <v>-0.32292679000000002</v>
          </cell>
          <cell r="K799">
            <v>0.62899095000000005</v>
          </cell>
        </row>
        <row r="800">
          <cell r="A800" t="str">
            <v>SHOPPERS STOP LTD</v>
          </cell>
          <cell r="B800">
            <v>-0.47056088000000001</v>
          </cell>
          <cell r="C800">
            <v>0.79112636999999997</v>
          </cell>
          <cell r="D800">
            <v>-0.72693132999999999</v>
          </cell>
          <cell r="E800">
            <v>1.75216138</v>
          </cell>
          <cell r="F800">
            <v>0.86556177999999995</v>
          </cell>
          <cell r="G800">
            <v>0.33002466000000003</v>
          </cell>
          <cell r="H800">
            <v>-1.7923200100000001</v>
          </cell>
          <cell r="I800">
            <v>-9.4159060000000003E-2</v>
          </cell>
          <cell r="J800">
            <v>-0.24387449</v>
          </cell>
          <cell r="K800">
            <v>-2.7053509999999999E-2</v>
          </cell>
        </row>
        <row r="801">
          <cell r="A801" t="str">
            <v>SHREE CEMENT LTD</v>
          </cell>
          <cell r="B801">
            <v>-0.40216364999999998</v>
          </cell>
          <cell r="C801">
            <v>-0.14804122</v>
          </cell>
          <cell r="D801">
            <v>-5.1922299999999998E-2</v>
          </cell>
          <cell r="E801">
            <v>-0.73979801000000001</v>
          </cell>
          <cell r="F801">
            <v>0.20604016999999999</v>
          </cell>
          <cell r="G801">
            <v>-0.49313374999999998</v>
          </cell>
          <cell r="H801">
            <v>-0.48653495000000002</v>
          </cell>
          <cell r="I801">
            <v>-0.15273445999999999</v>
          </cell>
          <cell r="J801">
            <v>-0.37198877000000002</v>
          </cell>
          <cell r="K801">
            <v>-0.23783310999999999</v>
          </cell>
        </row>
        <row r="802">
          <cell r="A802" t="str">
            <v>SHREE RENUKA SUGARS LTD</v>
          </cell>
          <cell r="B802">
            <v>-0.47056088000000001</v>
          </cell>
          <cell r="C802">
            <v>2.08586597</v>
          </cell>
          <cell r="D802">
            <v>-0.16951199</v>
          </cell>
          <cell r="E802">
            <v>2.4327054000000001</v>
          </cell>
          <cell r="F802">
            <v>1.0159358999999999</v>
          </cell>
          <cell r="G802">
            <v>-1.15643227</v>
          </cell>
          <cell r="H802">
            <v>-1.44014788</v>
          </cell>
          <cell r="I802">
            <v>1.21486735</v>
          </cell>
          <cell r="J802">
            <v>-0.46225765000000002</v>
          </cell>
          <cell r="K802">
            <v>3.75606E-2</v>
          </cell>
        </row>
        <row r="803">
          <cell r="A803" t="str">
            <v>SHRIRAM FINANCE LTD</v>
          </cell>
          <cell r="B803">
            <v>0.76864993999999998</v>
          </cell>
          <cell r="C803">
            <v>-0.54848754</v>
          </cell>
          <cell r="D803">
            <v>-0.35565471999999998</v>
          </cell>
          <cell r="E803">
            <v>2.7259895799999998</v>
          </cell>
          <cell r="F803">
            <v>0.32874829</v>
          </cell>
          <cell r="G803">
            <v>0.17104693000000001</v>
          </cell>
          <cell r="H803">
            <v>-0.16366464</v>
          </cell>
          <cell r="I803">
            <v>0.33428757999999997</v>
          </cell>
          <cell r="J803">
            <v>2.4943670000000001E-2</v>
          </cell>
          <cell r="K803">
            <v>-0.51983701999999998</v>
          </cell>
        </row>
        <row r="804">
          <cell r="A804" t="str">
            <v>SHRIRAM PISTONS &amp; RINGS LTD</v>
          </cell>
          <cell r="B804">
            <v>-0.13809263999999999</v>
          </cell>
          <cell r="C804">
            <v>0.29495730999999997</v>
          </cell>
          <cell r="D804">
            <v>-0.47745904</v>
          </cell>
          <cell r="E804">
            <v>-0.58482403000000005</v>
          </cell>
          <cell r="F804">
            <v>1.4123976199999999</v>
          </cell>
          <cell r="G804">
            <v>-2.1943649999999999E-2</v>
          </cell>
          <cell r="H804">
            <v>-2.2495012299999999</v>
          </cell>
          <cell r="I804">
            <v>-0.46421962999999999</v>
          </cell>
          <cell r="J804">
            <v>0.72792548000000001</v>
          </cell>
          <cell r="K804">
            <v>1.8366434599999999</v>
          </cell>
        </row>
        <row r="805">
          <cell r="A805" t="str">
            <v>SHRIRAM PROPERTIES LTD</v>
          </cell>
          <cell r="B805">
            <v>-0.47056088000000001</v>
          </cell>
          <cell r="C805">
            <v>0.15639133999999999</v>
          </cell>
          <cell r="D805">
            <v>-1.3311865300000001</v>
          </cell>
          <cell r="E805">
            <v>0.11395013</v>
          </cell>
          <cell r="F805">
            <v>-0.68733292999999995</v>
          </cell>
          <cell r="G805">
            <v>-0.85136389999999995</v>
          </cell>
          <cell r="H805">
            <v>-2.6488659399999999</v>
          </cell>
          <cell r="I805">
            <v>0.37032449000000001</v>
          </cell>
          <cell r="J805">
            <v>8.796147E-2</v>
          </cell>
          <cell r="K805">
            <v>0.42876681999999999</v>
          </cell>
        </row>
        <row r="806">
          <cell r="A806" t="str">
            <v>SHYAM METALICS &amp; ENERGY LTD</v>
          </cell>
          <cell r="B806">
            <v>-0.13344534999999999</v>
          </cell>
          <cell r="C806">
            <v>2.7099392400000002</v>
          </cell>
          <cell r="D806">
            <v>2.0114653100000002</v>
          </cell>
          <cell r="E806">
            <v>-0.87522518999999999</v>
          </cell>
          <cell r="F806">
            <v>-0.80144327999999998</v>
          </cell>
          <cell r="G806">
            <v>-0.17315117999999999</v>
          </cell>
          <cell r="H806">
            <v>-1.34900105</v>
          </cell>
          <cell r="I806">
            <v>-0.17018220000000001</v>
          </cell>
          <cell r="J806">
            <v>1.6473574600000001</v>
          </cell>
          <cell r="K806">
            <v>-1.66119778</v>
          </cell>
        </row>
        <row r="807">
          <cell r="A807" t="str">
            <v>SIEMENS LTD</v>
          </cell>
          <cell r="B807">
            <v>-0.35518696999999999</v>
          </cell>
          <cell r="C807">
            <v>-0.20897573</v>
          </cell>
          <cell r="D807">
            <v>-0.11566348999999999</v>
          </cell>
          <cell r="E807">
            <v>-0.95499277000000005</v>
          </cell>
          <cell r="F807">
            <v>0.93170392999999996</v>
          </cell>
          <cell r="G807">
            <v>-0.31201759000000001</v>
          </cell>
          <cell r="H807">
            <v>-0.47713712000000003</v>
          </cell>
          <cell r="I807">
            <v>-0.24038321000000001</v>
          </cell>
          <cell r="J807">
            <v>-0.55716288000000003</v>
          </cell>
          <cell r="K807">
            <v>-0.40953496</v>
          </cell>
        </row>
        <row r="808">
          <cell r="A808" t="str">
            <v>SINDHU TRADE LINKS LIMITED</v>
          </cell>
          <cell r="B808">
            <v>-0.47056088000000001</v>
          </cell>
          <cell r="C808">
            <v>-0.15861723</v>
          </cell>
          <cell r="D808">
            <v>-1.2508252900000001</v>
          </cell>
          <cell r="E808">
            <v>0.76158767999999999</v>
          </cell>
          <cell r="F808">
            <v>-1.3665300600000001</v>
          </cell>
          <cell r="G808">
            <v>-1.3017674699999999</v>
          </cell>
          <cell r="H808">
            <v>-2.12706566</v>
          </cell>
          <cell r="I808">
            <v>-0.44192788</v>
          </cell>
          <cell r="J808">
            <v>-0.47135495999999999</v>
          </cell>
          <cell r="K808">
            <v>2.39115191</v>
          </cell>
        </row>
        <row r="809">
          <cell r="A809" t="str">
            <v>SIRCA PAINTS INDIA LTD</v>
          </cell>
          <cell r="B809">
            <v>-0.34494266000000001</v>
          </cell>
          <cell r="C809">
            <v>0.26632013999999998</v>
          </cell>
          <cell r="D809">
            <v>7.6390710000000001E-2</v>
          </cell>
          <cell r="E809">
            <v>-0.95255451999999996</v>
          </cell>
          <cell r="F809">
            <v>1.00586021</v>
          </cell>
          <cell r="G809">
            <v>-0.24708007000000001</v>
          </cell>
          <cell r="H809">
            <v>-3</v>
          </cell>
          <cell r="I809">
            <v>-0.12954615</v>
          </cell>
          <cell r="J809">
            <v>-0.46256277000000001</v>
          </cell>
          <cell r="K809">
            <v>6.6604410000000003E-2</v>
          </cell>
        </row>
        <row r="810">
          <cell r="A810" t="str">
            <v>SIS LTD</v>
          </cell>
          <cell r="B810">
            <v>-0.47056088000000001</v>
          </cell>
          <cell r="C810">
            <v>0.23220611999999999</v>
          </cell>
          <cell r="D810">
            <v>0.43871009</v>
          </cell>
          <cell r="E810">
            <v>-9.7046000000000003E-4</v>
          </cell>
          <cell r="F810">
            <v>-1.0450155699999999</v>
          </cell>
          <cell r="G810">
            <v>-0.10354409000000001</v>
          </cell>
          <cell r="H810">
            <v>-1.5923154399999999</v>
          </cell>
          <cell r="I810">
            <v>-0.24277014999999999</v>
          </cell>
          <cell r="J810">
            <v>0.30149281</v>
          </cell>
          <cell r="K810">
            <v>-0.81711328000000005</v>
          </cell>
        </row>
        <row r="811">
          <cell r="A811" t="str">
            <v>SIYARAM SILK MILLS LTD</v>
          </cell>
          <cell r="B811">
            <v>-0.23427740999999999</v>
          </cell>
          <cell r="C811">
            <v>1.1864111399999999</v>
          </cell>
          <cell r="D811">
            <v>-0.85111123</v>
          </cell>
          <cell r="E811">
            <v>-0.32359388</v>
          </cell>
          <cell r="F811">
            <v>0.41087157000000002</v>
          </cell>
          <cell r="G811">
            <v>0.27583572000000001</v>
          </cell>
          <cell r="H811">
            <v>-2.3669102199999998</v>
          </cell>
          <cell r="I811">
            <v>0.19605389000000001</v>
          </cell>
          <cell r="J811">
            <v>0.58199102000000003</v>
          </cell>
          <cell r="K811">
            <v>-0.12379456</v>
          </cell>
        </row>
        <row r="812">
          <cell r="A812" t="str">
            <v>SJS ENTERPRISES LTD</v>
          </cell>
          <cell r="B812">
            <v>-0.47056088000000001</v>
          </cell>
          <cell r="C812">
            <v>-0.51523536000000003</v>
          </cell>
          <cell r="D812">
            <v>-6.6627259999999994E-2</v>
          </cell>
          <cell r="E812">
            <v>-0.95499277000000005</v>
          </cell>
          <cell r="F812">
            <v>-7.9900000000000004E-5</v>
          </cell>
          <cell r="G812">
            <v>4.2630300000000003E-2</v>
          </cell>
          <cell r="H812">
            <v>-3</v>
          </cell>
          <cell r="I812">
            <v>0.24553393000000001</v>
          </cell>
          <cell r="J812">
            <v>-7.8820499999999998E-3</v>
          </cell>
          <cell r="K812">
            <v>-0.33413043999999997</v>
          </cell>
        </row>
        <row r="813">
          <cell r="A813" t="str">
            <v>SJVN LTD</v>
          </cell>
          <cell r="B813">
            <v>1.46806145</v>
          </cell>
          <cell r="C813">
            <v>-0.72725910000000005</v>
          </cell>
          <cell r="D813">
            <v>0.66264522000000003</v>
          </cell>
          <cell r="E813">
            <v>0.85976492999999998</v>
          </cell>
          <cell r="F813">
            <v>0.59547894999999995</v>
          </cell>
          <cell r="G813">
            <v>-7.2398560000000001E-2</v>
          </cell>
          <cell r="H813">
            <v>-1.2502913499999999</v>
          </cell>
          <cell r="I813">
            <v>-0.24203783000000001</v>
          </cell>
          <cell r="J813">
            <v>0.66237741999999999</v>
          </cell>
          <cell r="K813">
            <v>0.23482211</v>
          </cell>
        </row>
        <row r="814">
          <cell r="A814" t="str">
            <v>SKF INDIA LTD</v>
          </cell>
          <cell r="B814">
            <v>-0.33915919</v>
          </cell>
          <cell r="C814">
            <v>0.24493050999999999</v>
          </cell>
          <cell r="D814">
            <v>-0.11436372</v>
          </cell>
          <cell r="E814">
            <v>-0.95499277000000005</v>
          </cell>
          <cell r="F814">
            <v>0.57088428999999996</v>
          </cell>
          <cell r="G814">
            <v>0.44823995</v>
          </cell>
          <cell r="H814">
            <v>-1.5827181299999999</v>
          </cell>
          <cell r="I814">
            <v>-0.28230592999999998</v>
          </cell>
          <cell r="J814">
            <v>-0.38816771</v>
          </cell>
          <cell r="K814">
            <v>-3.3769260000000002E-2</v>
          </cell>
        </row>
        <row r="815">
          <cell r="A815" t="str">
            <v>SML ISUZU LTD</v>
          </cell>
          <cell r="B815">
            <v>-0.47056088000000001</v>
          </cell>
          <cell r="C815">
            <v>1.9632862799999999</v>
          </cell>
          <cell r="D815">
            <v>-1.8204542399999999</v>
          </cell>
          <cell r="E815">
            <v>0.90606779000000004</v>
          </cell>
          <cell r="F815">
            <v>2.2558014399999999</v>
          </cell>
          <cell r="G815">
            <v>-1.64125896</v>
          </cell>
          <cell r="H815">
            <v>-2.72347999</v>
          </cell>
          <cell r="I815">
            <v>8.7001529999999994E-2</v>
          </cell>
          <cell r="J815">
            <v>-0.37675774000000001</v>
          </cell>
          <cell r="K815">
            <v>0.53345889000000002</v>
          </cell>
        </row>
        <row r="816">
          <cell r="A816" t="str">
            <v>SOBHA LTD</v>
          </cell>
          <cell r="B816">
            <v>-0.22609088999999999</v>
          </cell>
          <cell r="C816">
            <v>-0.51762598999999998</v>
          </cell>
          <cell r="D816">
            <v>-0.61935817999999998</v>
          </cell>
          <cell r="E816">
            <v>0.48957183999999998</v>
          </cell>
          <cell r="F816">
            <v>-1.3320187299999999</v>
          </cell>
          <cell r="G816">
            <v>-0.81759744999999995</v>
          </cell>
          <cell r="H816">
            <v>-1.71268117</v>
          </cell>
          <cell r="I816">
            <v>0.40564588000000001</v>
          </cell>
          <cell r="J816">
            <v>0.36406302000000001</v>
          </cell>
          <cell r="K816">
            <v>0.13199535000000001</v>
          </cell>
        </row>
        <row r="817">
          <cell r="A817" t="str">
            <v>SOLAR INDUSTRIES INDIA LTD</v>
          </cell>
          <cell r="B817">
            <v>-0.39714866999999998</v>
          </cell>
          <cell r="C817">
            <v>1.12542403</v>
          </cell>
          <cell r="D817">
            <v>1.1395769099999999</v>
          </cell>
          <cell r="E817">
            <v>3.1647910000000001E-2</v>
          </cell>
          <cell r="F817">
            <v>0.82783335000000002</v>
          </cell>
          <cell r="G817">
            <v>0.66505897000000003</v>
          </cell>
          <cell r="H817">
            <v>-1.28147137</v>
          </cell>
          <cell r="I817">
            <v>-0.33084746999999998</v>
          </cell>
          <cell r="J817">
            <v>-0.45427077999999999</v>
          </cell>
          <cell r="K817">
            <v>-0.25419315999999997</v>
          </cell>
        </row>
        <row r="818">
          <cell r="A818" t="str">
            <v>SOLARA ACTIVE PHARMA SCIENCE</v>
          </cell>
          <cell r="B818">
            <v>-0.15010604</v>
          </cell>
          <cell r="C818">
            <v>0.17331547999999999</v>
          </cell>
          <cell r="D818">
            <v>-0.58155869999999998</v>
          </cell>
          <cell r="E818">
            <v>0.94299549000000005</v>
          </cell>
          <cell r="F818">
            <v>-1.80431688</v>
          </cell>
          <cell r="G818">
            <v>-1.1775214700000001</v>
          </cell>
          <cell r="H818">
            <v>-2.4310567399999998</v>
          </cell>
          <cell r="I818">
            <v>0.32904345000000002</v>
          </cell>
          <cell r="J818">
            <v>-0.32281166</v>
          </cell>
          <cell r="K818">
            <v>0.93065070999999999</v>
          </cell>
        </row>
        <row r="819">
          <cell r="A819" t="str">
            <v>SOM DISTILLERIES &amp; BREWERIES</v>
          </cell>
          <cell r="B819">
            <v>-0.41586539</v>
          </cell>
          <cell r="C819">
            <v>0.94309043999999997</v>
          </cell>
          <cell r="D819">
            <v>0.12039775</v>
          </cell>
          <cell r="E819">
            <v>0.17279512999999999</v>
          </cell>
          <cell r="F819">
            <v>2.8494005200000001</v>
          </cell>
          <cell r="G819">
            <v>-0.37312277999999999</v>
          </cell>
          <cell r="H819">
            <v>-2.8126537800000002</v>
          </cell>
          <cell r="I819">
            <v>1.2646472499999999</v>
          </cell>
          <cell r="J819">
            <v>-4.8791630000000002E-2</v>
          </cell>
          <cell r="K819">
            <v>1.6213983300000001</v>
          </cell>
        </row>
        <row r="820">
          <cell r="A820" t="str">
            <v>SOMANY CERAMICS LTD</v>
          </cell>
          <cell r="B820">
            <v>-0.25267756000000002</v>
          </cell>
          <cell r="C820">
            <v>0.20018137</v>
          </cell>
          <cell r="D820">
            <v>-0.32772580000000001</v>
          </cell>
          <cell r="E820">
            <v>0.22068493</v>
          </cell>
          <cell r="F820">
            <v>-0.94499761000000004</v>
          </cell>
          <cell r="G820">
            <v>-0.73142587999999997</v>
          </cell>
          <cell r="H820">
            <v>-2.3265068499999999</v>
          </cell>
          <cell r="I820">
            <v>-0.21912397</v>
          </cell>
          <cell r="J820">
            <v>9.8423620000000003E-2</v>
          </cell>
          <cell r="K820">
            <v>-0.58430504999999999</v>
          </cell>
        </row>
        <row r="821">
          <cell r="A821" t="str">
            <v>SONA BLW PRECISION FORGINGS</v>
          </cell>
          <cell r="B821">
            <v>-0.36691575999999998</v>
          </cell>
          <cell r="C821">
            <v>1.2658120399999999</v>
          </cell>
          <cell r="D821">
            <v>1.5274876399999999</v>
          </cell>
          <cell r="E821">
            <v>-0.79571265000000002</v>
          </cell>
          <cell r="F821">
            <v>-1.367998</v>
          </cell>
          <cell r="G821">
            <v>0.19317329</v>
          </cell>
          <cell r="H821">
            <v>-1.60831225</v>
          </cell>
          <cell r="I821">
            <v>0.29379207000000002</v>
          </cell>
          <cell r="J821">
            <v>-0.56921356999999995</v>
          </cell>
          <cell r="K821">
            <v>-0.78878886000000004</v>
          </cell>
        </row>
        <row r="822">
          <cell r="A822" t="str">
            <v>SONATA SOFTWARE LTD</v>
          </cell>
          <cell r="B822">
            <v>0.29311424000000003</v>
          </cell>
          <cell r="C822">
            <v>1.90318286</v>
          </cell>
          <cell r="D822">
            <v>1.7606666099999999</v>
          </cell>
          <cell r="E822">
            <v>-0.78581630999999996</v>
          </cell>
          <cell r="F822">
            <v>1.2565368400000001</v>
          </cell>
          <cell r="G822">
            <v>0.92600662</v>
          </cell>
          <cell r="H822">
            <v>-1.6411799199999999</v>
          </cell>
          <cell r="I822">
            <v>5.8575700000000001E-2</v>
          </cell>
          <cell r="J822">
            <v>-0.11105503</v>
          </cell>
          <cell r="K822">
            <v>-0.29138625000000001</v>
          </cell>
        </row>
        <row r="823">
          <cell r="A823" t="str">
            <v>SOUTH INDIAN BANK LTD</v>
          </cell>
          <cell r="B823">
            <v>-0.47056088000000001</v>
          </cell>
          <cell r="C823">
            <v>-0.80712461000000002</v>
          </cell>
          <cell r="D823">
            <v>-0.66961448999999995</v>
          </cell>
          <cell r="E823">
            <v>1.16135919</v>
          </cell>
          <cell r="F823">
            <v>2.2220652099999998</v>
          </cell>
          <cell r="G823">
            <v>-0.74937593999999996</v>
          </cell>
          <cell r="H823">
            <v>-1.0949918000000001</v>
          </cell>
          <cell r="I823">
            <v>2.5428288000000001</v>
          </cell>
          <cell r="J823">
            <v>2.95808721</v>
          </cell>
          <cell r="K823">
            <v>1.0790578099999999</v>
          </cell>
        </row>
        <row r="824">
          <cell r="A824" t="str">
            <v>SOUTHERN PETROCHEMICAL INDS</v>
          </cell>
          <cell r="B824">
            <v>-0.17996566</v>
          </cell>
          <cell r="C824">
            <v>0.71173489000000001</v>
          </cell>
          <cell r="D824">
            <v>-0.49445748</v>
          </cell>
          <cell r="E824">
            <v>-0.93562895000000001</v>
          </cell>
          <cell r="F824">
            <v>-0.22892905999999999</v>
          </cell>
          <cell r="G824">
            <v>0.60238433000000002</v>
          </cell>
          <cell r="H824">
            <v>-2.3930573499999999</v>
          </cell>
          <cell r="I824">
            <v>1.3953393700000001</v>
          </cell>
          <cell r="J824">
            <v>1.1026172599999999</v>
          </cell>
          <cell r="K824">
            <v>1.43853199</v>
          </cell>
        </row>
        <row r="825">
          <cell r="A825" t="str">
            <v>SPANDANA SPHOORTY FINANCIAL</v>
          </cell>
          <cell r="B825">
            <v>-0.47056088000000001</v>
          </cell>
          <cell r="C825">
            <v>1.0742217300000001</v>
          </cell>
          <cell r="D825">
            <v>0.63162631000000002</v>
          </cell>
          <cell r="E825">
            <v>1.2331764700000001</v>
          </cell>
          <cell r="F825">
            <v>1.5856301799999999</v>
          </cell>
          <cell r="G825">
            <v>-0.94629151</v>
          </cell>
          <cell r="H825">
            <v>-1.9804966399999999</v>
          </cell>
          <cell r="I825">
            <v>1.8546099999999999E-2</v>
          </cell>
          <cell r="J825">
            <v>0.23049797</v>
          </cell>
          <cell r="K825">
            <v>-0.20075937999999999</v>
          </cell>
        </row>
        <row r="826">
          <cell r="A826" t="str">
            <v>SPICEJET LTD</v>
          </cell>
          <cell r="B826">
            <v>-0.47056088000000001</v>
          </cell>
          <cell r="C826">
            <v>0.99345969999999995</v>
          </cell>
          <cell r="D826">
            <v>-2.2034344699999999</v>
          </cell>
          <cell r="E826">
            <v>3.0000002399999999</v>
          </cell>
          <cell r="F826">
            <v>-1.4159411200000001</v>
          </cell>
          <cell r="G826">
            <v>-2.6959531299999999</v>
          </cell>
          <cell r="H826">
            <v>-1.7747644199999999</v>
          </cell>
          <cell r="I826">
            <v>0.82553405000000002</v>
          </cell>
          <cell r="J826">
            <v>-1.16582513</v>
          </cell>
          <cell r="K826">
            <v>0.41647394999999998</v>
          </cell>
        </row>
        <row r="827">
          <cell r="A827" t="str">
            <v>SRF LTD</v>
          </cell>
          <cell r="B827">
            <v>-0.36088409999999999</v>
          </cell>
          <cell r="C827">
            <v>0.53239935999999999</v>
          </cell>
          <cell r="D827">
            <v>0.65045059000000005</v>
          </cell>
          <cell r="E827">
            <v>-0.13441344</v>
          </cell>
          <cell r="F827">
            <v>-0.41354573</v>
          </cell>
          <cell r="G827">
            <v>0.22537873999999999</v>
          </cell>
          <cell r="H827">
            <v>-0.65146672999999999</v>
          </cell>
          <cell r="I827">
            <v>0.10737991</v>
          </cell>
          <cell r="J827">
            <v>-0.31147050999999998</v>
          </cell>
          <cell r="K827">
            <v>-0.30040552999999998</v>
          </cell>
        </row>
        <row r="828">
          <cell r="A828" t="str">
            <v>STAR CEMENT LTD</v>
          </cell>
          <cell r="B828">
            <v>-0.47056088000000001</v>
          </cell>
          <cell r="C828">
            <v>-5.7170459999999999E-2</v>
          </cell>
          <cell r="D828">
            <v>-0.15774342</v>
          </cell>
          <cell r="E828">
            <v>-0.94667714999999997</v>
          </cell>
          <cell r="F828">
            <v>0.52123797000000005</v>
          </cell>
          <cell r="G828">
            <v>-0.31475887000000002</v>
          </cell>
          <cell r="H828">
            <v>-2.0259134799999998</v>
          </cell>
          <cell r="I828">
            <v>-0.31060602999999998</v>
          </cell>
          <cell r="J828">
            <v>0.24850127</v>
          </cell>
          <cell r="K828">
            <v>-0.67338085000000003</v>
          </cell>
        </row>
        <row r="829">
          <cell r="A829" t="str">
            <v>STAR HEALTH &amp; ALLIED INSURAN</v>
          </cell>
          <cell r="B829">
            <v>-0.47056088000000001</v>
          </cell>
          <cell r="C829">
            <v>2.3637924199999998</v>
          </cell>
          <cell r="D829">
            <v>2.0738072399999998</v>
          </cell>
          <cell r="E829">
            <v>-0.73529816000000003</v>
          </cell>
          <cell r="F829">
            <v>-0.50529581000000001</v>
          </cell>
          <cell r="G829">
            <v>-0.66030907999999999</v>
          </cell>
          <cell r="H829">
            <v>-0.95693689999999998</v>
          </cell>
          <cell r="I829">
            <v>-0.29712172999999997</v>
          </cell>
          <cell r="J829">
            <v>-0.36251992</v>
          </cell>
          <cell r="K829">
            <v>-0.31865971999999998</v>
          </cell>
        </row>
        <row r="830">
          <cell r="A830" t="str">
            <v>STATE BANK OF INDIA</v>
          </cell>
          <cell r="B830">
            <v>2.395657E-2</v>
          </cell>
          <cell r="C830">
            <v>-0.71397686000000005</v>
          </cell>
          <cell r="D830">
            <v>-0.33390959999999997</v>
          </cell>
          <cell r="E830">
            <v>0.99503671999999999</v>
          </cell>
          <cell r="F830">
            <v>0.11629178</v>
          </cell>
          <cell r="G830">
            <v>-0.65366053999999996</v>
          </cell>
          <cell r="H830">
            <v>1.7439240199999999</v>
          </cell>
          <cell r="I830">
            <v>-2.3638929999999999E-2</v>
          </cell>
          <cell r="J830">
            <v>0.50748676000000004</v>
          </cell>
          <cell r="K830">
            <v>4.035569E-2</v>
          </cell>
        </row>
        <row r="831">
          <cell r="A831" t="str">
            <v>STEEL AUTHORITY OF INDIA</v>
          </cell>
          <cell r="B831">
            <v>-1.524229E-2</v>
          </cell>
          <cell r="C831">
            <v>0.75748926000000005</v>
          </cell>
          <cell r="D831">
            <v>-0.50236696000000003</v>
          </cell>
          <cell r="E831">
            <v>0.79492395999999999</v>
          </cell>
          <cell r="F831">
            <v>-0.36310293999999999</v>
          </cell>
          <cell r="G831">
            <v>-0.77576250000000002</v>
          </cell>
          <cell r="H831">
            <v>-2.403769E-2</v>
          </cell>
          <cell r="I831">
            <v>1.1706241399999999</v>
          </cell>
          <cell r="J831">
            <v>1.9529188900000001</v>
          </cell>
          <cell r="K831">
            <v>-0.80931699000000001</v>
          </cell>
        </row>
        <row r="832">
          <cell r="A832" t="str">
            <v>STEEL EXCHANGE INDIA LTD</v>
          </cell>
          <cell r="B832">
            <v>-0.47056088000000001</v>
          </cell>
          <cell r="C832">
            <v>0.30475256000000001</v>
          </cell>
          <cell r="D832">
            <v>-1.0751646800000001</v>
          </cell>
          <cell r="E832">
            <v>0.22837557</v>
          </cell>
          <cell r="F832">
            <v>-0.77670032</v>
          </cell>
          <cell r="G832">
            <v>9.7009699999999997E-3</v>
          </cell>
          <cell r="H832">
            <v>-2.64181709</v>
          </cell>
          <cell r="I832">
            <v>0.53446638999999996</v>
          </cell>
          <cell r="J832">
            <v>-2.1524809999999998E-2</v>
          </cell>
          <cell r="K832">
            <v>2.7651543599999999</v>
          </cell>
        </row>
        <row r="833">
          <cell r="A833" t="str">
            <v>STEEL STRIPS WHEELS LTD</v>
          </cell>
          <cell r="B833">
            <v>-0.29623066999999997</v>
          </cell>
          <cell r="C833">
            <v>1.0174886000000001</v>
          </cell>
          <cell r="D833">
            <v>0.44913897000000003</v>
          </cell>
          <cell r="E833">
            <v>0.68885362000000006</v>
          </cell>
          <cell r="F833">
            <v>-0.14312568000000001</v>
          </cell>
          <cell r="G833">
            <v>-0.2905817</v>
          </cell>
          <cell r="H833">
            <v>-2.1102554800000002</v>
          </cell>
          <cell r="I833">
            <v>-0.108651</v>
          </cell>
          <cell r="J833">
            <v>0.75031703999999999</v>
          </cell>
          <cell r="K833">
            <v>-0.93571126000000004</v>
          </cell>
        </row>
        <row r="834">
          <cell r="A834" t="str">
            <v>STERLING AND WILSON RENEWABL</v>
          </cell>
          <cell r="B834">
            <v>-0.47056088000000001</v>
          </cell>
          <cell r="C834">
            <v>3.0002110000000002</v>
          </cell>
          <cell r="D834">
            <v>-1.8384391099999999</v>
          </cell>
          <cell r="E834">
            <v>0.80199598999999999</v>
          </cell>
          <cell r="F834">
            <v>-0.21375783000000001</v>
          </cell>
          <cell r="G834">
            <v>-3.0001707099999999</v>
          </cell>
          <cell r="H834">
            <v>-1.91040111</v>
          </cell>
          <cell r="I834">
            <v>0.40706468000000001</v>
          </cell>
          <cell r="J834">
            <v>-1.15727365</v>
          </cell>
          <cell r="K834">
            <v>-2.1984479399999999</v>
          </cell>
        </row>
        <row r="835">
          <cell r="A835" t="str">
            <v>STERLING TOOLS LTD</v>
          </cell>
          <cell r="B835">
            <v>-0.37726206000000001</v>
          </cell>
          <cell r="C835">
            <v>0.30261827000000002</v>
          </cell>
          <cell r="D835">
            <v>0.93117446000000004</v>
          </cell>
          <cell r="E835">
            <v>-0.35632253000000003</v>
          </cell>
          <cell r="F835">
            <v>3.0000844</v>
          </cell>
          <cell r="G835">
            <v>-0.38565564000000002</v>
          </cell>
          <cell r="H835">
            <v>-2.8938801299999999</v>
          </cell>
          <cell r="I835">
            <v>0.33790129000000002</v>
          </cell>
          <cell r="J835">
            <v>-0.12902915000000001</v>
          </cell>
          <cell r="K835">
            <v>1.82757199</v>
          </cell>
        </row>
        <row r="836">
          <cell r="A836" t="str">
            <v>STERLITE TECHNOLOGIES LTD</v>
          </cell>
          <cell r="B836">
            <v>-0.35147202</v>
          </cell>
          <cell r="C836">
            <v>-0.23972594999999999</v>
          </cell>
          <cell r="D836">
            <v>-0.27699244000000001</v>
          </cell>
          <cell r="E836">
            <v>1.30118775</v>
          </cell>
          <cell r="F836">
            <v>-0.95168805000000001</v>
          </cell>
          <cell r="G836">
            <v>-0.97277349000000002</v>
          </cell>
          <cell r="H836">
            <v>-1.5251507799999999</v>
          </cell>
          <cell r="I836">
            <v>9.5132620000000001E-2</v>
          </cell>
          <cell r="J836">
            <v>8.8348419999999997E-2</v>
          </cell>
          <cell r="K836">
            <v>6.1915360000000003E-2</v>
          </cell>
        </row>
        <row r="837">
          <cell r="A837" t="str">
            <v>STOVE KRAFT LTD</v>
          </cell>
          <cell r="B837">
            <v>-0.47056088000000001</v>
          </cell>
          <cell r="C837">
            <v>2.8948337999999998</v>
          </cell>
          <cell r="D837">
            <v>1.0780462</v>
          </cell>
          <cell r="E837">
            <v>-0.95489137999999996</v>
          </cell>
          <cell r="F837">
            <v>-1.3739858899999999</v>
          </cell>
          <cell r="G837">
            <v>-0.49659750000000003</v>
          </cell>
          <cell r="H837">
            <v>-2.8869185399999999</v>
          </cell>
          <cell r="I837">
            <v>0.84271275999999995</v>
          </cell>
          <cell r="J837">
            <v>7.878156E-2</v>
          </cell>
          <cell r="K837">
            <v>-0.993788</v>
          </cell>
        </row>
        <row r="838">
          <cell r="A838" t="str">
            <v>STRIDES PHARMA SCIENCE LTD</v>
          </cell>
          <cell r="B838">
            <v>-0.18607282999999999</v>
          </cell>
          <cell r="C838">
            <v>-2.0330790000000001E-2</v>
          </cell>
          <cell r="D838">
            <v>-0.74519294999999997</v>
          </cell>
          <cell r="E838">
            <v>1.4389520899999999</v>
          </cell>
          <cell r="F838">
            <v>-0.44244086999999999</v>
          </cell>
          <cell r="G838">
            <v>-1.50310981</v>
          </cell>
          <cell r="H838">
            <v>-1.8944089399999999</v>
          </cell>
          <cell r="I838">
            <v>1.1314836699999999</v>
          </cell>
          <cell r="J838">
            <v>-0.24436605</v>
          </cell>
          <cell r="K838">
            <v>-0.78777962999999995</v>
          </cell>
        </row>
        <row r="839">
          <cell r="A839" t="str">
            <v>STYLAM INDUSTRIES LTD</v>
          </cell>
          <cell r="B839">
            <v>-0.38808503999999999</v>
          </cell>
          <cell r="C839">
            <v>1.1118068699999999</v>
          </cell>
          <cell r="D839">
            <v>0.83026814000000004</v>
          </cell>
          <cell r="E839">
            <v>-0.37685025</v>
          </cell>
          <cell r="F839">
            <v>0.15575472000000001</v>
          </cell>
          <cell r="G839">
            <v>0.26921344000000003</v>
          </cell>
          <cell r="H839">
            <v>-2.8187627800000001</v>
          </cell>
          <cell r="I839">
            <v>-0.11116772</v>
          </cell>
          <cell r="J839">
            <v>-2.595107E-2</v>
          </cell>
          <cell r="K839">
            <v>0.36537786999999999</v>
          </cell>
        </row>
        <row r="840">
          <cell r="A840" t="str">
            <v>STYRENIX PERFORMANCE MATERIA</v>
          </cell>
          <cell r="B840">
            <v>3.0000097800000001</v>
          </cell>
          <cell r="C840">
            <v>2.23076272</v>
          </cell>
          <cell r="D840">
            <v>-0.23916429</v>
          </cell>
          <cell r="E840">
            <v>-0.90901297000000003</v>
          </cell>
          <cell r="F840">
            <v>-3.0753450000000002E-2</v>
          </cell>
          <cell r="G840">
            <v>1.50040138</v>
          </cell>
          <cell r="H840">
            <v>-2.5615296399999998</v>
          </cell>
          <cell r="I840">
            <v>0.35170487</v>
          </cell>
          <cell r="J840">
            <v>2.2146728000000002</v>
          </cell>
          <cell r="K840">
            <v>0.24184531000000001</v>
          </cell>
        </row>
        <row r="841">
          <cell r="A841" t="str">
            <v>SUBEX LTD</v>
          </cell>
          <cell r="B841">
            <v>-0.10234090999999999</v>
          </cell>
          <cell r="C841">
            <v>1.13463008</v>
          </cell>
          <cell r="D841">
            <v>-0.88076854000000004</v>
          </cell>
          <cell r="E841">
            <v>-0.95499277000000005</v>
          </cell>
          <cell r="F841">
            <v>0.15268290000000001</v>
          </cell>
          <cell r="G841">
            <v>-1.1703145500000001</v>
          </cell>
          <cell r="H841">
            <v>-2.9326355500000001</v>
          </cell>
          <cell r="I841">
            <v>2.0290842100000002</v>
          </cell>
          <cell r="J841">
            <v>-0.53694962999999996</v>
          </cell>
          <cell r="K841">
            <v>-6.4669560000000001E-2</v>
          </cell>
        </row>
        <row r="842">
          <cell r="A842" t="str">
            <v>SUBROS LTD</v>
          </cell>
          <cell r="B842">
            <v>-0.38437584000000002</v>
          </cell>
          <cell r="C842">
            <v>0.38638818000000003</v>
          </cell>
          <cell r="D842">
            <v>-0.42723401999999999</v>
          </cell>
          <cell r="E842">
            <v>-0.92961103</v>
          </cell>
          <cell r="F842">
            <v>-0.29487078999999999</v>
          </cell>
          <cell r="G842">
            <v>-0.78969054999999999</v>
          </cell>
          <cell r="H842">
            <v>-2.3719370400000002</v>
          </cell>
          <cell r="I842">
            <v>-0.35858100999999998</v>
          </cell>
          <cell r="J842">
            <v>0.17831080999999999</v>
          </cell>
          <cell r="K842">
            <v>-0.82954103000000001</v>
          </cell>
        </row>
        <row r="843">
          <cell r="A843" t="str">
            <v>SUDARSHAN CHEMICAL INDS LTD</v>
          </cell>
          <cell r="B843">
            <v>-1.8740980000000001E-2</v>
          </cell>
          <cell r="C843">
            <v>-5.1721600000000003E-3</v>
          </cell>
          <cell r="D843">
            <v>0.1710508</v>
          </cell>
          <cell r="E843">
            <v>1.00955796</v>
          </cell>
          <cell r="F843">
            <v>-0.71165645</v>
          </cell>
          <cell r="G843">
            <v>-0.78773062999999999</v>
          </cell>
          <cell r="H843">
            <v>-2.21390128</v>
          </cell>
          <cell r="I843">
            <v>0.10275262</v>
          </cell>
          <cell r="J843">
            <v>-9.9971589999999999E-2</v>
          </cell>
          <cell r="K843">
            <v>-0.53837889000000005</v>
          </cell>
        </row>
        <row r="844">
          <cell r="A844" t="str">
            <v>SULA VINEYARDS LTD</v>
          </cell>
          <cell r="B844">
            <v>-0.47056088000000001</v>
          </cell>
          <cell r="C844">
            <v>7.8619980000000006E-2</v>
          </cell>
          <cell r="D844">
            <v>-0.31678823</v>
          </cell>
          <cell r="E844">
            <v>0.27929163000000001</v>
          </cell>
          <cell r="F844">
            <v>0.10462704</v>
          </cell>
          <cell r="G844">
            <v>-0.30150238000000001</v>
          </cell>
          <cell r="H844">
            <v>-2.69646645</v>
          </cell>
          <cell r="I844">
            <v>0.66332774999999999</v>
          </cell>
          <cell r="J844">
            <v>-0.43411833</v>
          </cell>
          <cell r="K844">
            <v>-0.32186904999999999</v>
          </cell>
        </row>
        <row r="845">
          <cell r="A845" t="str">
            <v>SUMITOMO CHEMICAL INDIA LTD</v>
          </cell>
          <cell r="B845">
            <v>-0.38219154</v>
          </cell>
          <cell r="C845">
            <v>-6.9601449999999995E-2</v>
          </cell>
          <cell r="D845">
            <v>0.56772666999999999</v>
          </cell>
          <cell r="E845">
            <v>-0.93211085000000005</v>
          </cell>
          <cell r="F845">
            <v>-4.7595310000000002E-2</v>
          </cell>
          <cell r="G845">
            <v>0.27984977</v>
          </cell>
          <cell r="H845">
            <v>-1.5632563799999999</v>
          </cell>
          <cell r="I845">
            <v>-0.27416435</v>
          </cell>
          <cell r="J845">
            <v>-0.42783814999999997</v>
          </cell>
          <cell r="K845">
            <v>-0.1057025</v>
          </cell>
        </row>
        <row r="846">
          <cell r="A846" t="str">
            <v>SUN PHARMA ADVANCED RESEARCH</v>
          </cell>
          <cell r="B846">
            <v>-0.47056088000000001</v>
          </cell>
          <cell r="C846">
            <v>1.3639537100000001</v>
          </cell>
          <cell r="D846">
            <v>-1.2586010700000001</v>
          </cell>
          <cell r="E846">
            <v>1.8428293499999999</v>
          </cell>
          <cell r="F846">
            <v>-1.38494647</v>
          </cell>
          <cell r="G846">
            <v>-3.0001707099999999</v>
          </cell>
          <cell r="H846">
            <v>-2.9099082900000002</v>
          </cell>
          <cell r="I846">
            <v>0.12694991</v>
          </cell>
          <cell r="J846">
            <v>-1.1364146500000001</v>
          </cell>
          <cell r="K846">
            <v>-1.02652717</v>
          </cell>
        </row>
        <row r="847">
          <cell r="A847" t="str">
            <v>SUN PHARMACEUTICAL INDUS</v>
          </cell>
          <cell r="B847">
            <v>-7.3637869999999994E-2</v>
          </cell>
          <cell r="C847">
            <v>-0.35036927000000001</v>
          </cell>
          <cell r="D847">
            <v>-0.48833278000000002</v>
          </cell>
          <cell r="E847">
            <v>-0.92736894000000003</v>
          </cell>
          <cell r="F847">
            <v>0.11945574</v>
          </cell>
          <cell r="G847">
            <v>-0.41940859000000003</v>
          </cell>
          <cell r="H847">
            <v>0.16101333000000001</v>
          </cell>
          <cell r="I847">
            <v>-0.18490638000000001</v>
          </cell>
          <cell r="J847">
            <v>-0.28433406</v>
          </cell>
          <cell r="K847">
            <v>-0.80582171999999996</v>
          </cell>
        </row>
        <row r="848">
          <cell r="A848" t="str">
            <v>SUN TV NETWORK LTD</v>
          </cell>
          <cell r="B848">
            <v>-0.24661373</v>
          </cell>
          <cell r="C848">
            <v>-0.42372367</v>
          </cell>
          <cell r="D848">
            <v>-0.43529683000000002</v>
          </cell>
          <cell r="E848">
            <v>-0.93144815999999997</v>
          </cell>
          <cell r="F848">
            <v>-0.39308222999999998</v>
          </cell>
          <cell r="G848">
            <v>0.79397720000000005</v>
          </cell>
          <cell r="H848">
            <v>-1.3716219700000001</v>
          </cell>
          <cell r="I848">
            <v>0.19698444000000001</v>
          </cell>
          <cell r="J848">
            <v>0.68535732999999999</v>
          </cell>
          <cell r="K848">
            <v>-0.40153939</v>
          </cell>
        </row>
        <row r="849">
          <cell r="A849" t="str">
            <v>SUNDARAM CLAYTON LTD</v>
          </cell>
          <cell r="B849">
            <v>9.9322140000000003E-2</v>
          </cell>
          <cell r="C849">
            <v>7.4684440000000005E-2</v>
          </cell>
          <cell r="D849">
            <v>0.38789298999999999</v>
          </cell>
          <cell r="E849">
            <v>2.03149772</v>
          </cell>
          <cell r="F849">
            <v>0.16747048</v>
          </cell>
          <cell r="G849">
            <v>-0.24006835000000001</v>
          </cell>
          <cell r="H849">
            <v>-0.88948053000000005</v>
          </cell>
          <cell r="I849">
            <v>-0.37303608999999999</v>
          </cell>
          <cell r="J849">
            <v>0.58005768000000002</v>
          </cell>
          <cell r="K849">
            <v>-0.13283317</v>
          </cell>
        </row>
        <row r="850">
          <cell r="A850" t="str">
            <v>SUNDARAM FINANCE HOLDINGS LT</v>
          </cell>
          <cell r="B850">
            <v>0.20505993</v>
          </cell>
          <cell r="C850">
            <v>-0.62003213000000001</v>
          </cell>
          <cell r="D850">
            <v>-0.93570476999999996</v>
          </cell>
          <cell r="E850">
            <v>-0.95341313000000005</v>
          </cell>
          <cell r="F850">
            <v>0.48247561</v>
          </cell>
          <cell r="G850">
            <v>-0.25094664</v>
          </cell>
          <cell r="H850">
            <v>-2.9729731099999999</v>
          </cell>
          <cell r="I850">
            <v>-0.28933692</v>
          </cell>
          <cell r="J850">
            <v>0.11937977</v>
          </cell>
          <cell r="K850">
            <v>0.44239676</v>
          </cell>
        </row>
        <row r="851">
          <cell r="A851" t="str">
            <v>SUNDARAM FINANCE LTD</v>
          </cell>
          <cell r="B851">
            <v>-0.10981763</v>
          </cell>
          <cell r="C851">
            <v>-0.84747165000000002</v>
          </cell>
          <cell r="D851">
            <v>-0.92887414000000001</v>
          </cell>
          <cell r="E851">
            <v>2.30436277</v>
          </cell>
          <cell r="F851">
            <v>0.54273486000000004</v>
          </cell>
          <cell r="G851">
            <v>0.25110924000000001</v>
          </cell>
          <cell r="H851">
            <v>-0.82834333000000004</v>
          </cell>
          <cell r="I851">
            <v>-0.40324217000000001</v>
          </cell>
          <cell r="J851">
            <v>-5.3923550000000001E-2</v>
          </cell>
          <cell r="K851">
            <v>-0.51618271999999998</v>
          </cell>
        </row>
        <row r="852">
          <cell r="A852" t="str">
            <v>SUNDRAM FASTENERS LTD</v>
          </cell>
          <cell r="B852">
            <v>-0.339555</v>
          </cell>
          <cell r="C852">
            <v>4.418942E-2</v>
          </cell>
          <cell r="D852">
            <v>-0.17557700000000001</v>
          </cell>
          <cell r="E852">
            <v>-0.33441415000000002</v>
          </cell>
          <cell r="F852">
            <v>0.16996944</v>
          </cell>
          <cell r="G852">
            <v>-0.11035562</v>
          </cell>
          <cell r="H852">
            <v>-1.4228327300000001</v>
          </cell>
          <cell r="I852">
            <v>-0.34419787000000002</v>
          </cell>
          <cell r="J852">
            <v>-0.34208327999999999</v>
          </cell>
          <cell r="K852">
            <v>-0.43823171</v>
          </cell>
        </row>
        <row r="853">
          <cell r="A853" t="str">
            <v>SUNFLAG IRON &amp; STEEL CO LTD</v>
          </cell>
          <cell r="B853">
            <v>-0.47056088000000001</v>
          </cell>
          <cell r="C853">
            <v>1.4166744899999999</v>
          </cell>
          <cell r="D853">
            <v>1.68567741</v>
          </cell>
          <cell r="E853">
            <v>-0.22364813</v>
          </cell>
          <cell r="F853">
            <v>2.7290196400000002</v>
          </cell>
          <cell r="G853">
            <v>1.4404708100000001</v>
          </cell>
          <cell r="H853">
            <v>-2.0294294399999999</v>
          </cell>
          <cell r="I853">
            <v>0.51512784</v>
          </cell>
          <cell r="J853">
            <v>1.52095413</v>
          </cell>
          <cell r="K853">
            <v>2.8129399999999999E-3</v>
          </cell>
        </row>
        <row r="854">
          <cell r="A854" t="str">
            <v>SUNTECK REALTY LTD</v>
          </cell>
          <cell r="B854">
            <v>-0.28370845</v>
          </cell>
          <cell r="C854">
            <v>-0.30600064999999999</v>
          </cell>
          <cell r="D854">
            <v>-0.20026969999999999</v>
          </cell>
          <cell r="E854">
            <v>-0.35086736000000002</v>
          </cell>
          <cell r="F854">
            <v>-1.2174294000000001</v>
          </cell>
          <cell r="G854">
            <v>-0.96945535999999999</v>
          </cell>
          <cell r="H854">
            <v>-2.1506841200000002</v>
          </cell>
          <cell r="I854">
            <v>0.34337738000000001</v>
          </cell>
          <cell r="J854">
            <v>-0.36042833000000002</v>
          </cell>
          <cell r="K854">
            <v>-0.36190948000000001</v>
          </cell>
        </row>
        <row r="855">
          <cell r="A855" t="str">
            <v>SUPRAJIT ENGINEERING LTD</v>
          </cell>
          <cell r="B855">
            <v>-0.24411540000000001</v>
          </cell>
          <cell r="C855">
            <v>-1.09786E-3</v>
          </cell>
          <cell r="D855">
            <v>6.2200999999999999E-2</v>
          </cell>
          <cell r="E855">
            <v>-0.44473600000000002</v>
          </cell>
          <cell r="F855">
            <v>-3.2214239999999998E-2</v>
          </cell>
          <cell r="G855">
            <v>-0.36568879999999998</v>
          </cell>
          <cell r="H855">
            <v>-2.0680978300000001</v>
          </cell>
          <cell r="I855">
            <v>-0.1048722</v>
          </cell>
          <cell r="J855">
            <v>-8.0286449999999995E-2</v>
          </cell>
          <cell r="K855">
            <v>-0.96504772000000005</v>
          </cell>
        </row>
        <row r="856">
          <cell r="A856" t="str">
            <v>SUPREME INDUSTRIES LTD</v>
          </cell>
          <cell r="B856">
            <v>-0.12301405999999999</v>
          </cell>
          <cell r="C856">
            <v>1.29643774</v>
          </cell>
          <cell r="D856">
            <v>0.62895769000000001</v>
          </cell>
          <cell r="E856">
            <v>0.21578230000000001</v>
          </cell>
          <cell r="F856">
            <v>0.68098468000000001</v>
          </cell>
          <cell r="G856">
            <v>0.31239234999999999</v>
          </cell>
          <cell r="H856">
            <v>-1.2049318600000001</v>
          </cell>
          <cell r="I856">
            <v>-0.29830076999999999</v>
          </cell>
          <cell r="J856">
            <v>-0.37883073</v>
          </cell>
          <cell r="K856">
            <v>-0.29018724000000001</v>
          </cell>
        </row>
        <row r="857">
          <cell r="A857" t="str">
            <v>SUPREME PETROCHEM LTD</v>
          </cell>
          <cell r="B857">
            <v>0.43164667000000001</v>
          </cell>
          <cell r="C857">
            <v>3.0002110000000002</v>
          </cell>
          <cell r="D857">
            <v>3.0000224100000001</v>
          </cell>
          <cell r="E857">
            <v>-0.93588214999999997</v>
          </cell>
          <cell r="F857">
            <v>-0.22244211</v>
          </cell>
          <cell r="G857">
            <v>0.96682495000000002</v>
          </cell>
          <cell r="H857">
            <v>-1.85219657</v>
          </cell>
          <cell r="I857">
            <v>-0.33707156999999999</v>
          </cell>
          <cell r="J857">
            <v>0.40700540000000002</v>
          </cell>
          <cell r="K857">
            <v>-1.8801435200000001</v>
          </cell>
        </row>
        <row r="858">
          <cell r="A858" t="str">
            <v>SUPRIYA LIFESCIENCE LTD</v>
          </cell>
          <cell r="B858">
            <v>-0.36991790000000002</v>
          </cell>
          <cell r="C858">
            <v>1.0855368400000001</v>
          </cell>
          <cell r="D858">
            <v>2.5377891099999998</v>
          </cell>
          <cell r="E858">
            <v>-0.95499277000000005</v>
          </cell>
          <cell r="F858">
            <v>-2.4890353699999999</v>
          </cell>
          <cell r="G858">
            <v>-1.0219898199999999</v>
          </cell>
          <cell r="H858">
            <v>-3</v>
          </cell>
          <cell r="I858">
            <v>0.86013466000000005</v>
          </cell>
          <cell r="J858">
            <v>-6.9945160000000006E-2</v>
          </cell>
          <cell r="K858">
            <v>-0.21819058</v>
          </cell>
        </row>
        <row r="859">
          <cell r="A859" t="str">
            <v>SURYA ROSHNI LTD</v>
          </cell>
          <cell r="B859">
            <v>-0.3236753</v>
          </cell>
          <cell r="C859">
            <v>0.57101827999999999</v>
          </cell>
          <cell r="D859">
            <v>8.0384960000000005E-2</v>
          </cell>
          <cell r="E859">
            <v>-6.3262029999999997E-2</v>
          </cell>
          <cell r="F859">
            <v>1.5332342400000001</v>
          </cell>
          <cell r="G859">
            <v>-0.28185539999999998</v>
          </cell>
          <cell r="H859">
            <v>-1.85526741</v>
          </cell>
          <cell r="I859">
            <v>0.59976918000000001</v>
          </cell>
          <cell r="J859">
            <v>0.48660030999999998</v>
          </cell>
          <cell r="K859">
            <v>0.18890815999999999</v>
          </cell>
        </row>
        <row r="860">
          <cell r="A860" t="str">
            <v>SUVEN LIFE SCIENCES LTD</v>
          </cell>
          <cell r="B860">
            <v>-0.47056088000000001</v>
          </cell>
          <cell r="C860">
            <v>3.0002110000000002</v>
          </cell>
          <cell r="D860">
            <v>-3.0000217</v>
          </cell>
          <cell r="E860">
            <v>-0.91139901000000001</v>
          </cell>
          <cell r="F860">
            <v>-1.03302586</v>
          </cell>
          <cell r="G860">
            <v>-3.0001707099999999</v>
          </cell>
          <cell r="H860">
            <v>-3</v>
          </cell>
          <cell r="I860">
            <v>0.13658981000000001</v>
          </cell>
          <cell r="J860">
            <v>-1.7372576</v>
          </cell>
          <cell r="K860">
            <v>-1.3585288499999999</v>
          </cell>
        </row>
        <row r="861">
          <cell r="A861" t="str">
            <v>SUVEN PHARMACEUTICALS LTD</v>
          </cell>
          <cell r="B861">
            <v>-0.39084032000000002</v>
          </cell>
          <cell r="C861">
            <v>-8.602129E-2</v>
          </cell>
          <cell r="D861">
            <v>0.49672328999999998</v>
          </cell>
          <cell r="E861">
            <v>-0.90847098999999998</v>
          </cell>
          <cell r="F861">
            <v>-0.81543905000000005</v>
          </cell>
          <cell r="G861">
            <v>0.79125082000000002</v>
          </cell>
          <cell r="H861">
            <v>-2.0170612299999999</v>
          </cell>
          <cell r="I861">
            <v>-0.19944492</v>
          </cell>
          <cell r="J861">
            <v>-0.3397136</v>
          </cell>
          <cell r="K861">
            <v>-0.36036751</v>
          </cell>
        </row>
        <row r="862">
          <cell r="A862" t="str">
            <v>SUZLON ENERGY LTD</v>
          </cell>
          <cell r="B862">
            <v>-0.47056088000000001</v>
          </cell>
          <cell r="C862">
            <v>2.7032094</v>
          </cell>
          <cell r="D862">
            <v>5.7965100000000004E-3</v>
          </cell>
          <cell r="E862">
            <v>1.93845296</v>
          </cell>
          <cell r="F862">
            <v>0.23328012000000001</v>
          </cell>
          <cell r="G862">
            <v>2.59836292</v>
          </cell>
          <cell r="H862">
            <v>-1.51258874</v>
          </cell>
          <cell r="I862">
            <v>1.8395663499999999</v>
          </cell>
          <cell r="J862">
            <v>0.56693298000000003</v>
          </cell>
          <cell r="K862">
            <v>1.25795817</v>
          </cell>
        </row>
        <row r="863">
          <cell r="A863" t="str">
            <v>SWAN ENERGY LTD</v>
          </cell>
          <cell r="B863">
            <v>-0.45283917000000001</v>
          </cell>
          <cell r="C863">
            <v>-0.45422485000000001</v>
          </cell>
          <cell r="D863">
            <v>-0.31626557999999999</v>
          </cell>
          <cell r="E863">
            <v>1.9123977400000001</v>
          </cell>
          <cell r="F863">
            <v>0.69230263999999997</v>
          </cell>
          <cell r="G863">
            <v>-1.5171076100000001</v>
          </cell>
          <cell r="H863">
            <v>-1.9882887600000001</v>
          </cell>
          <cell r="I863">
            <v>-8.969734E-2</v>
          </cell>
          <cell r="J863">
            <v>-0.78611755000000005</v>
          </cell>
          <cell r="K863">
            <v>0.52417314000000004</v>
          </cell>
        </row>
        <row r="864">
          <cell r="A864" t="str">
            <v>SWARAJ ENGINES LTD</v>
          </cell>
          <cell r="B864">
            <v>1.49436843</v>
          </cell>
          <cell r="C864">
            <v>1.3819930600000001</v>
          </cell>
          <cell r="D864">
            <v>1.12417996</v>
          </cell>
          <cell r="E864">
            <v>-0.95499277000000005</v>
          </cell>
          <cell r="F864">
            <v>0.64783561000000001</v>
          </cell>
          <cell r="G864">
            <v>1.38175476</v>
          </cell>
          <cell r="H864">
            <v>-2.7973401500000001</v>
          </cell>
          <cell r="I864">
            <v>-0.30092310999999999</v>
          </cell>
          <cell r="J864">
            <v>0.20415352</v>
          </cell>
          <cell r="K864">
            <v>-1.1795915400000001</v>
          </cell>
        </row>
        <row r="865">
          <cell r="A865" t="str">
            <v>SYMPHONY LTD</v>
          </cell>
          <cell r="B865">
            <v>-0.39444035</v>
          </cell>
          <cell r="C865">
            <v>3.0091329999999999E-2</v>
          </cell>
          <cell r="D865">
            <v>-0.46391901000000002</v>
          </cell>
          <cell r="E865">
            <v>-0.58044499000000005</v>
          </cell>
          <cell r="F865">
            <v>-0.22057516999999999</v>
          </cell>
          <cell r="G865">
            <v>0.1932915</v>
          </cell>
          <cell r="H865">
            <v>-2.2130100700000002</v>
          </cell>
          <cell r="I865">
            <v>-0.27082362999999998</v>
          </cell>
          <cell r="J865">
            <v>-0.42621139000000002</v>
          </cell>
          <cell r="K865">
            <v>-0.14184108000000001</v>
          </cell>
        </row>
        <row r="866">
          <cell r="A866" t="str">
            <v>SYNGENE INTERNATIONAL LTD</v>
          </cell>
          <cell r="B866">
            <v>-0.44000792999999999</v>
          </cell>
          <cell r="C866">
            <v>-0.50273000999999995</v>
          </cell>
          <cell r="D866">
            <v>0.16068333000000001</v>
          </cell>
          <cell r="E866">
            <v>-0.37197879</v>
          </cell>
          <cell r="F866">
            <v>-9.8966100000000001E-2</v>
          </cell>
          <cell r="G866">
            <v>-0.20640202999999999</v>
          </cell>
          <cell r="H866">
            <v>-1.4513280399999999</v>
          </cell>
          <cell r="I866">
            <v>-0.18613350000000001</v>
          </cell>
          <cell r="J866">
            <v>-0.45866256999999999</v>
          </cell>
          <cell r="K866">
            <v>-0.70849698999999999</v>
          </cell>
        </row>
        <row r="867">
          <cell r="A867" t="str">
            <v>SYRMA SGS TECHNOLOGY LTD</v>
          </cell>
          <cell r="B867">
            <v>-0.47056088000000001</v>
          </cell>
          <cell r="C867">
            <v>0.47705930000000002</v>
          </cell>
          <cell r="D867">
            <v>1.75848687</v>
          </cell>
          <cell r="E867">
            <v>-0.45005458999999998</v>
          </cell>
          <cell r="F867">
            <v>-0.62346738999999995</v>
          </cell>
          <cell r="G867">
            <v>-0.90224552000000002</v>
          </cell>
          <cell r="H867">
            <v>-2.2740437999999998</v>
          </cell>
          <cell r="I867">
            <v>0.32835180000000003</v>
          </cell>
          <cell r="J867">
            <v>-0.50545203999999999</v>
          </cell>
          <cell r="K867">
            <v>-1.35105634</v>
          </cell>
        </row>
        <row r="868">
          <cell r="A868" t="str">
            <v>TAJ GVK HOTELS &amp; RESORTS LTD</v>
          </cell>
          <cell r="B868">
            <v>-0.47056088000000001</v>
          </cell>
          <cell r="C868">
            <v>0.13584304999999999</v>
          </cell>
          <cell r="D868">
            <v>-1.0581615</v>
          </cell>
          <cell r="E868">
            <v>-0.28304889999999999</v>
          </cell>
          <cell r="F868">
            <v>0.75210993999999998</v>
          </cell>
          <cell r="G868">
            <v>-2.7733049999999999E-2</v>
          </cell>
          <cell r="H868">
            <v>-2.98857522</v>
          </cell>
          <cell r="I868">
            <v>0.50412493999999997</v>
          </cell>
          <cell r="J868">
            <v>-4.225624E-2</v>
          </cell>
          <cell r="K868">
            <v>0.50084620999999996</v>
          </cell>
        </row>
        <row r="869">
          <cell r="A869" t="str">
            <v>TAMIL NADU NEWSPRINT &amp; PAPER</v>
          </cell>
          <cell r="B869">
            <v>0.15184275999999999</v>
          </cell>
          <cell r="C869">
            <v>0.24083705</v>
          </cell>
          <cell r="D869">
            <v>-0.83279013999999996</v>
          </cell>
          <cell r="E869">
            <v>1.39325583</v>
          </cell>
          <cell r="F869">
            <v>1.02052093</v>
          </cell>
          <cell r="G869">
            <v>-0.40805902999999999</v>
          </cell>
          <cell r="H869">
            <v>-1.98220313</v>
          </cell>
          <cell r="I869">
            <v>0.74073476000000005</v>
          </cell>
          <cell r="J869">
            <v>2.1718308899999998</v>
          </cell>
          <cell r="K869">
            <v>0.56743664000000005</v>
          </cell>
        </row>
        <row r="870">
          <cell r="A870" t="str">
            <v>TAMILNAD MERCANTILE BANK</v>
          </cell>
          <cell r="B870">
            <v>-6.59737E-3</v>
          </cell>
          <cell r="C870">
            <v>-0.36254612000000003</v>
          </cell>
          <cell r="D870">
            <v>-0.39347544000000001</v>
          </cell>
          <cell r="E870">
            <v>-0.95499277000000005</v>
          </cell>
          <cell r="F870">
            <v>-1.2981035700000001</v>
          </cell>
          <cell r="G870">
            <v>-0.63432938000000005</v>
          </cell>
          <cell r="H870">
            <v>-1.1916232099999999</v>
          </cell>
          <cell r="I870">
            <v>-0.39695533999999999</v>
          </cell>
          <cell r="J870">
            <v>-0.32059258000000002</v>
          </cell>
          <cell r="K870">
            <v>-0.66583729000000003</v>
          </cell>
        </row>
        <row r="871">
          <cell r="A871" t="str">
            <v>TANFAC INDUSTRIES LTD</v>
          </cell>
          <cell r="B871">
            <v>-0.33563050999999999</v>
          </cell>
          <cell r="C871">
            <v>1.8343222100000001</v>
          </cell>
          <cell r="D871">
            <v>0.77967595999999995</v>
          </cell>
          <cell r="E871">
            <v>-0.95499277000000005</v>
          </cell>
          <cell r="F871">
            <v>2.2105021499999999</v>
          </cell>
          <cell r="G871">
            <v>0.64633399000000002</v>
          </cell>
          <cell r="H871">
            <v>-3</v>
          </cell>
          <cell r="I871">
            <v>-0.18857494</v>
          </cell>
          <cell r="J871">
            <v>-0.33082062000000001</v>
          </cell>
          <cell r="K871">
            <v>2.96682215</v>
          </cell>
        </row>
        <row r="872">
          <cell r="A872" t="str">
            <v>TANLA PLATFORMS LTD</v>
          </cell>
          <cell r="B872">
            <v>-0.35636854000000001</v>
          </cell>
          <cell r="C872">
            <v>3.0002110000000002</v>
          </cell>
          <cell r="D872">
            <v>2.5446784500000001</v>
          </cell>
          <cell r="E872">
            <v>-0.86597650999999998</v>
          </cell>
          <cell r="F872">
            <v>-2.06131625</v>
          </cell>
          <cell r="G872">
            <v>0.82841640999999999</v>
          </cell>
          <cell r="H872">
            <v>-1.86491966</v>
          </cell>
          <cell r="I872">
            <v>0.17881851000000001</v>
          </cell>
          <cell r="J872">
            <v>3.9321630000000003E-2</v>
          </cell>
          <cell r="K872">
            <v>2.0409917800000001</v>
          </cell>
        </row>
        <row r="873">
          <cell r="A873" t="str">
            <v>TARC LTD</v>
          </cell>
          <cell r="B873">
            <v>-0.47056088000000001</v>
          </cell>
          <cell r="C873">
            <v>-5.1927710000000002E-2</v>
          </cell>
          <cell r="D873">
            <v>-2.9488120100000002</v>
          </cell>
          <cell r="E873">
            <v>1.3800804600000001</v>
          </cell>
          <cell r="F873">
            <v>0.29307789000000001</v>
          </cell>
          <cell r="G873">
            <v>-2.3470554400000001</v>
          </cell>
          <cell r="H873">
            <v>-2.7144632299999998</v>
          </cell>
          <cell r="I873">
            <v>0.32913916999999998</v>
          </cell>
          <cell r="J873">
            <v>-1.38600802</v>
          </cell>
          <cell r="K873">
            <v>-0.35092216999999998</v>
          </cell>
        </row>
        <row r="874">
          <cell r="A874" t="str">
            <v>TARSONS PRODUCTS LTD</v>
          </cell>
          <cell r="B874">
            <v>-0.47056088000000001</v>
          </cell>
          <cell r="C874">
            <v>0.32773100999999999</v>
          </cell>
          <cell r="D874">
            <v>1.4837516500000001</v>
          </cell>
          <cell r="E874">
            <v>-0.88414115000000004</v>
          </cell>
          <cell r="F874">
            <v>-0.41579145000000001</v>
          </cell>
          <cell r="G874">
            <v>0.33655607999999998</v>
          </cell>
          <cell r="H874">
            <v>-2.8717246099999998</v>
          </cell>
          <cell r="I874">
            <v>0.25892806000000002</v>
          </cell>
          <cell r="J874">
            <v>-0.35563149999999999</v>
          </cell>
          <cell r="K874">
            <v>-8.5011569999999995E-2</v>
          </cell>
        </row>
        <row r="875">
          <cell r="A875" t="str">
            <v>TASTY BITE EATABLES LTD</v>
          </cell>
          <cell r="B875">
            <v>-0.46640509000000002</v>
          </cell>
          <cell r="C875">
            <v>-7.0641579999999995E-2</v>
          </cell>
          <cell r="D875">
            <v>-0.16087862999999999</v>
          </cell>
          <cell r="E875">
            <v>-0.22293608000000001</v>
          </cell>
          <cell r="F875">
            <v>-0.71527772999999994</v>
          </cell>
          <cell r="G875">
            <v>-0.52152723000000001</v>
          </cell>
          <cell r="H875">
            <v>-2.9238781899999999</v>
          </cell>
          <cell r="I875">
            <v>-0.30571648000000001</v>
          </cell>
          <cell r="J875">
            <v>-0.43913162</v>
          </cell>
          <cell r="K875">
            <v>0.21928602</v>
          </cell>
        </row>
        <row r="876">
          <cell r="A876" t="str">
            <v>TATA CHEMICALS LTD</v>
          </cell>
          <cell r="B876">
            <v>3.3404209999999997E-2</v>
          </cell>
          <cell r="C876">
            <v>-4.6891099999999998E-2</v>
          </cell>
          <cell r="D876">
            <v>-0.66724813000000005</v>
          </cell>
          <cell r="E876">
            <v>-8.0942109999999998E-2</v>
          </cell>
          <cell r="F876">
            <v>-3.238125E-2</v>
          </cell>
          <cell r="G876">
            <v>-0.24318767999999999</v>
          </cell>
          <cell r="H876">
            <v>-0.74233364999999996</v>
          </cell>
          <cell r="I876">
            <v>0.92301058999999996</v>
          </cell>
          <cell r="J876">
            <v>0.58988826999999999</v>
          </cell>
          <cell r="K876">
            <v>-4.5222140000000001E-2</v>
          </cell>
        </row>
        <row r="877">
          <cell r="A877" t="str">
            <v>TATA COFFEE LTD</v>
          </cell>
          <cell r="B877">
            <v>7.9080040000000004E-2</v>
          </cell>
          <cell r="C877">
            <v>-0.45204993999999998</v>
          </cell>
          <cell r="D877">
            <v>-0.35398879999999999</v>
          </cell>
          <cell r="E877">
            <v>0.21041371</v>
          </cell>
          <cell r="F877">
            <v>-0.13374837000000001</v>
          </cell>
          <cell r="G877">
            <v>-0.11969499</v>
          </cell>
          <cell r="H877">
            <v>-1.9815911100000001</v>
          </cell>
          <cell r="I877">
            <v>1.1246533400000001</v>
          </cell>
          <cell r="J877">
            <v>0.25123495000000001</v>
          </cell>
          <cell r="K877">
            <v>-0.92655807999999995</v>
          </cell>
        </row>
        <row r="878">
          <cell r="A878" t="str">
            <v>TATA COMMUNICATIONS LTD</v>
          </cell>
          <cell r="B878">
            <v>0.19172586999999999</v>
          </cell>
          <cell r="C878">
            <v>-0.17040436</v>
          </cell>
          <cell r="D878">
            <v>-0.53678214999999996</v>
          </cell>
          <cell r="E878">
            <v>1.40552783</v>
          </cell>
          <cell r="F878">
            <v>0.31206806999999998</v>
          </cell>
          <cell r="G878">
            <v>1.0409657999999999</v>
          </cell>
          <cell r="H878">
            <v>-0.75878285999999995</v>
          </cell>
          <cell r="I878">
            <v>-3.3495700000000003E-2</v>
          </cell>
          <cell r="J878">
            <v>0.13666816000000001</v>
          </cell>
          <cell r="K878">
            <v>0.86393898999999996</v>
          </cell>
        </row>
        <row r="879">
          <cell r="A879" t="str">
            <v>TATA CONSULTANCY SVCS LTD</v>
          </cell>
          <cell r="B879">
            <v>0.11409082</v>
          </cell>
          <cell r="C879">
            <v>-0.16478783</v>
          </cell>
          <cell r="D879">
            <v>-4.3262139999999998E-2</v>
          </cell>
          <cell r="E879">
            <v>-0.78620606999999998</v>
          </cell>
          <cell r="F879">
            <v>-0.42234102000000001</v>
          </cell>
          <cell r="G879">
            <v>1.2486410100000001</v>
          </cell>
          <cell r="H879">
            <v>0.99245870000000003</v>
          </cell>
          <cell r="I879">
            <v>-0.32826938999999999</v>
          </cell>
          <cell r="J879">
            <v>-0.25422256999999998</v>
          </cell>
          <cell r="K879">
            <v>-0.11783932</v>
          </cell>
        </row>
        <row r="880">
          <cell r="A880" t="str">
            <v>TATA CONSUMER PRODUCTS LTD</v>
          </cell>
          <cell r="B880">
            <v>-0.14570664</v>
          </cell>
          <cell r="C880">
            <v>-0.30844384000000002</v>
          </cell>
          <cell r="D880">
            <v>0.15538678</v>
          </cell>
          <cell r="E880">
            <v>-0.82793050999999995</v>
          </cell>
          <cell r="F880">
            <v>-0.24827891999999999</v>
          </cell>
          <cell r="G880">
            <v>-0.38098412999999998</v>
          </cell>
          <cell r="H880">
            <v>-0.64636134999999995</v>
          </cell>
          <cell r="I880">
            <v>-4.8831159999999998E-2</v>
          </cell>
          <cell r="J880">
            <v>-0.40746518999999998</v>
          </cell>
          <cell r="K880">
            <v>-0.58634591000000003</v>
          </cell>
        </row>
        <row r="881">
          <cell r="A881" t="str">
            <v>TATA ELXSI LTD</v>
          </cell>
          <cell r="B881">
            <v>-0.21698347000000001</v>
          </cell>
          <cell r="C881">
            <v>1.90661049</v>
          </cell>
          <cell r="D881">
            <v>1.4947561</v>
          </cell>
          <cell r="E881">
            <v>-0.66876930000000001</v>
          </cell>
          <cell r="F881">
            <v>-1.01813555</v>
          </cell>
          <cell r="G881">
            <v>1.55998456</v>
          </cell>
          <cell r="H881">
            <v>-1.53652298</v>
          </cell>
          <cell r="I881">
            <v>0.59292005999999997</v>
          </cell>
          <cell r="J881">
            <v>-0.59002209000000005</v>
          </cell>
          <cell r="K881">
            <v>0.16585301999999999</v>
          </cell>
        </row>
        <row r="882">
          <cell r="A882" t="str">
            <v>TATA INVESTMENT CORP LTD</v>
          </cell>
          <cell r="B882">
            <v>0.52937358999999995</v>
          </cell>
          <cell r="C882">
            <v>-0.87800752999999998</v>
          </cell>
          <cell r="D882">
            <v>-0.14211293999999999</v>
          </cell>
          <cell r="E882">
            <v>-0.95499277000000005</v>
          </cell>
          <cell r="F882">
            <v>1.30736315</v>
          </cell>
          <cell r="G882">
            <v>-7.4326699999999997E-3</v>
          </cell>
          <cell r="H882">
            <v>-1.7223248499999999</v>
          </cell>
          <cell r="I882">
            <v>-0.22230853</v>
          </cell>
          <cell r="J882">
            <v>-4.778806E-2</v>
          </cell>
          <cell r="K882">
            <v>2.21380234</v>
          </cell>
        </row>
        <row r="883">
          <cell r="A883" t="str">
            <v>TATA METALIKS LTD</v>
          </cell>
          <cell r="B883">
            <v>-8.4318489999999996E-2</v>
          </cell>
          <cell r="C883">
            <v>0.20911604</v>
          </cell>
          <cell r="D883">
            <v>5.3213789999999997E-2</v>
          </cell>
          <cell r="E883">
            <v>-0.63828731000000005</v>
          </cell>
          <cell r="F883">
            <v>-0.1330575</v>
          </cell>
          <cell r="G883">
            <v>-0.72045170999999997</v>
          </cell>
          <cell r="H883">
            <v>-2.1901381</v>
          </cell>
          <cell r="I883">
            <v>0.41569969000000001</v>
          </cell>
          <cell r="J883">
            <v>0.52829278000000002</v>
          </cell>
          <cell r="K883">
            <v>-1.20666981</v>
          </cell>
        </row>
        <row r="884">
          <cell r="A884" t="str">
            <v>TATA MOTORS LTD</v>
          </cell>
          <cell r="B884">
            <v>-0.47056088000000001</v>
          </cell>
          <cell r="C884">
            <v>-0.13865282000000001</v>
          </cell>
          <cell r="D884">
            <v>-0.63806808000000004</v>
          </cell>
          <cell r="E884">
            <v>1.45004439</v>
          </cell>
          <cell r="F884">
            <v>-0.12323211000000001</v>
          </cell>
          <cell r="G884">
            <v>-1.4628019299999999</v>
          </cell>
          <cell r="H884">
            <v>0.75792592999999997</v>
          </cell>
          <cell r="I884">
            <v>0.87411433000000005</v>
          </cell>
          <cell r="J884">
            <v>3.4440480000000002E-2</v>
          </cell>
          <cell r="K884">
            <v>-0.90524172999999997</v>
          </cell>
        </row>
        <row r="885">
          <cell r="A885" t="str">
            <v>TATA POWER CO LTD</v>
          </cell>
          <cell r="B885">
            <v>-0.1301311</v>
          </cell>
          <cell r="C885">
            <v>-0.41784136999999999</v>
          </cell>
          <cell r="D885">
            <v>-0.33241560999999997</v>
          </cell>
          <cell r="E885">
            <v>1.3921105899999999</v>
          </cell>
          <cell r="F885">
            <v>-0.60762917999999999</v>
          </cell>
          <cell r="G885">
            <v>-0.53608489000000004</v>
          </cell>
          <cell r="H885">
            <v>-8.4677199999999998E-3</v>
          </cell>
          <cell r="I885">
            <v>1.122684</v>
          </cell>
          <cell r="J885">
            <v>0.19833503999999999</v>
          </cell>
          <cell r="K885">
            <v>-0.60837454000000002</v>
          </cell>
        </row>
        <row r="886">
          <cell r="A886" t="str">
            <v>TATA STEEL LONG PRODUCTS LTD</v>
          </cell>
          <cell r="B886">
            <v>0.24324946</v>
          </cell>
          <cell r="C886">
            <v>2.2885148499999999</v>
          </cell>
          <cell r="D886">
            <v>1.59534585</v>
          </cell>
          <cell r="E886">
            <v>2.8642504199999999</v>
          </cell>
          <cell r="F886">
            <v>-0.30372417000000002</v>
          </cell>
          <cell r="G886">
            <v>-2.3337991200000001</v>
          </cell>
          <cell r="H886">
            <v>-1.4686296000000001</v>
          </cell>
          <cell r="I886">
            <v>-0.11529936</v>
          </cell>
          <cell r="J886">
            <v>-0.24297476000000001</v>
          </cell>
          <cell r="K886">
            <v>-1.97046816</v>
          </cell>
        </row>
        <row r="887">
          <cell r="A887" t="str">
            <v>TATA STEEL LTD</v>
          </cell>
          <cell r="B887">
            <v>1.3048656000000001</v>
          </cell>
          <cell r="C887">
            <v>0.51164978999999999</v>
          </cell>
          <cell r="D887">
            <v>-0.21400185999999999</v>
          </cell>
          <cell r="E887">
            <v>0.68998104000000005</v>
          </cell>
          <cell r="F887">
            <v>-0.47725712999999997</v>
          </cell>
          <cell r="G887">
            <v>-0.35347337000000001</v>
          </cell>
          <cell r="H887">
            <v>0.63226837000000002</v>
          </cell>
          <cell r="I887">
            <v>0.87010514999999999</v>
          </cell>
          <cell r="J887">
            <v>1.3768285499999999</v>
          </cell>
          <cell r="K887">
            <v>-6.8313849999999995E-2</v>
          </cell>
        </row>
        <row r="888">
          <cell r="A888" t="str">
            <v>TATA TELESERVICES MAHARASHTR</v>
          </cell>
          <cell r="B888">
            <v>-0.47056088000000001</v>
          </cell>
          <cell r="C888">
            <v>2.5247905300000002</v>
          </cell>
          <cell r="D888">
            <v>-0.79669296999999994</v>
          </cell>
          <cell r="E888">
            <v>2.65125513</v>
          </cell>
          <cell r="F888">
            <v>-2.35097456</v>
          </cell>
          <cell r="G888">
            <v>-1.77057683</v>
          </cell>
          <cell r="H888">
            <v>-2.1280817999999999</v>
          </cell>
          <cell r="I888">
            <v>-1.3260630000000001E-2</v>
          </cell>
          <cell r="J888">
            <v>-1.55975676</v>
          </cell>
          <cell r="K888">
            <v>1.53948581</v>
          </cell>
        </row>
        <row r="889">
          <cell r="A889" t="str">
            <v>TATVA CHINTAN PHARMA CHEM LT</v>
          </cell>
          <cell r="B889">
            <v>-0.42467368</v>
          </cell>
          <cell r="C889">
            <v>-0.10864016999999999</v>
          </cell>
          <cell r="D889">
            <v>1.76700664</v>
          </cell>
          <cell r="E889">
            <v>-0.64112955000000005</v>
          </cell>
          <cell r="F889">
            <v>-0.94407010000000002</v>
          </cell>
          <cell r="G889">
            <v>-0.45826151999999998</v>
          </cell>
          <cell r="H889">
            <v>-2.73653221</v>
          </cell>
          <cell r="I889">
            <v>-4.4175140000000002E-2</v>
          </cell>
          <cell r="J889">
            <v>-0.52081191999999998</v>
          </cell>
          <cell r="K889">
            <v>-0.76403706999999998</v>
          </cell>
        </row>
        <row r="890">
          <cell r="A890" t="str">
            <v>TCI EXPRESS LTD</v>
          </cell>
          <cell r="B890">
            <v>-0.26945424000000001</v>
          </cell>
          <cell r="C890">
            <v>0.71808123999999995</v>
          </cell>
          <cell r="D890">
            <v>0.22046366000000001</v>
          </cell>
          <cell r="E890">
            <v>-0.92827331999999996</v>
          </cell>
          <cell r="F890">
            <v>-0.43171406000000001</v>
          </cell>
          <cell r="G890">
            <v>0.42500609</v>
          </cell>
          <cell r="H890">
            <v>-2.4311745199999999</v>
          </cell>
          <cell r="I890">
            <v>-0.17933594</v>
          </cell>
          <cell r="J890">
            <v>-0.36885174999999998</v>
          </cell>
          <cell r="K890">
            <v>-0.71238767999999997</v>
          </cell>
        </row>
        <row r="891">
          <cell r="A891" t="str">
            <v>TCNS CLOTHING CO LTD</v>
          </cell>
          <cell r="B891">
            <v>-0.47056088000000001</v>
          </cell>
          <cell r="C891">
            <v>9.3654269999999998E-2</v>
          </cell>
          <cell r="D891">
            <v>-1.4348312599999999</v>
          </cell>
          <cell r="E891">
            <v>0.29757124000000001</v>
          </cell>
          <cell r="F891">
            <v>-1.5117602299999999</v>
          </cell>
          <cell r="G891">
            <v>-0.81024331000000005</v>
          </cell>
          <cell r="H891">
            <v>-2.5067121999999999</v>
          </cell>
          <cell r="I891">
            <v>-0.12738426</v>
          </cell>
          <cell r="J891">
            <v>-0.27367081999999998</v>
          </cell>
          <cell r="K891">
            <v>0.96512723</v>
          </cell>
        </row>
        <row r="892">
          <cell r="A892" t="str">
            <v>TCPL PACKAGING LTD</v>
          </cell>
          <cell r="B892">
            <v>-0.21939568000000001</v>
          </cell>
          <cell r="C892">
            <v>0.10166851</v>
          </cell>
          <cell r="D892">
            <v>0.39557913</v>
          </cell>
          <cell r="E892">
            <v>0.95381689000000003</v>
          </cell>
          <cell r="F892">
            <v>2.3516621600000001</v>
          </cell>
          <cell r="G892">
            <v>9.1464840000000006E-2</v>
          </cell>
          <cell r="H892">
            <v>-2.6637234699999999</v>
          </cell>
          <cell r="I892">
            <v>0.23809602999999999</v>
          </cell>
          <cell r="J892">
            <v>0.35726056</v>
          </cell>
          <cell r="K892">
            <v>2.5482022799999999</v>
          </cell>
        </row>
        <row r="893">
          <cell r="A893" t="str">
            <v>TD POWER SYSTEMS LTD</v>
          </cell>
          <cell r="B893">
            <v>-0.35090401999999998</v>
          </cell>
          <cell r="C893">
            <v>0.203958</v>
          </cell>
          <cell r="D893">
            <v>0.29800901000000002</v>
          </cell>
          <cell r="E893">
            <v>-0.95499277000000005</v>
          </cell>
          <cell r="F893">
            <v>2.5871641599999999</v>
          </cell>
          <cell r="G893">
            <v>-0.16035717999999999</v>
          </cell>
          <cell r="H893">
            <v>-2.6544296699999999</v>
          </cell>
          <cell r="I893">
            <v>0.38614556</v>
          </cell>
          <cell r="J893">
            <v>-0.19785701999999999</v>
          </cell>
          <cell r="K893">
            <v>1.5741097900000001</v>
          </cell>
        </row>
        <row r="894">
          <cell r="A894" t="str">
            <v>TEAMLEASE SERVICES LTD</v>
          </cell>
          <cell r="B894">
            <v>-0.47056088000000001</v>
          </cell>
          <cell r="C894">
            <v>1.7117482399999999</v>
          </cell>
          <cell r="D894">
            <v>1.30823314</v>
          </cell>
          <cell r="E894">
            <v>-0.76906061000000003</v>
          </cell>
          <cell r="F894">
            <v>-1.91420901</v>
          </cell>
          <cell r="G894">
            <v>-0.14634854</v>
          </cell>
          <cell r="H894">
            <v>-2.0153512999999998</v>
          </cell>
          <cell r="I894">
            <v>-0.10940999</v>
          </cell>
          <cell r="J894">
            <v>-9.8033129999999996E-2</v>
          </cell>
          <cell r="K894">
            <v>-0.81993561999999998</v>
          </cell>
        </row>
        <row r="895">
          <cell r="A895" t="str">
            <v>TECH MAHINDRA LTD</v>
          </cell>
          <cell r="B895">
            <v>8.6181590000000002E-2</v>
          </cell>
          <cell r="C895">
            <v>0.50840974000000005</v>
          </cell>
          <cell r="D895">
            <v>-0.20363898999999999</v>
          </cell>
          <cell r="E895">
            <v>-0.84863233999999999</v>
          </cell>
          <cell r="F895">
            <v>-0.80007618999999996</v>
          </cell>
          <cell r="G895">
            <v>0.29281107000000001</v>
          </cell>
          <cell r="H895">
            <v>-0.13288834999999999</v>
          </cell>
          <cell r="I895">
            <v>0.23013744</v>
          </cell>
          <cell r="J895">
            <v>0.13925968</v>
          </cell>
          <cell r="K895">
            <v>-0.41229436000000003</v>
          </cell>
        </row>
        <row r="896">
          <cell r="A896" t="str">
            <v>TECHNO ELECTRIC &amp; ENGINEERIN</v>
          </cell>
          <cell r="B896">
            <v>-0.2541602</v>
          </cell>
          <cell r="C896">
            <v>-0.25539054999999999</v>
          </cell>
          <cell r="D896">
            <v>-0.52222990999999996</v>
          </cell>
          <cell r="E896">
            <v>-0.95499277000000005</v>
          </cell>
          <cell r="F896">
            <v>0.87510180000000004</v>
          </cell>
          <cell r="G896">
            <v>-0.50757426000000005</v>
          </cell>
          <cell r="H896">
            <v>-2.2760200500000001</v>
          </cell>
          <cell r="I896">
            <v>-0.20930287</v>
          </cell>
          <cell r="J896">
            <v>5.1299299999999999E-2</v>
          </cell>
          <cell r="K896">
            <v>-0.42606354000000002</v>
          </cell>
        </row>
        <row r="897">
          <cell r="A897" t="str">
            <v>TECHNOCRAFT INDUSTRIES INDIA</v>
          </cell>
          <cell r="B897">
            <v>-0.47056088000000001</v>
          </cell>
          <cell r="C897">
            <v>0.40023404000000001</v>
          </cell>
          <cell r="D897">
            <v>0.20585751999999999</v>
          </cell>
          <cell r="E897">
            <v>-0.43004989999999998</v>
          </cell>
          <cell r="F897">
            <v>0.97380078000000003</v>
          </cell>
          <cell r="G897">
            <v>0.18959657999999999</v>
          </cell>
          <cell r="H897">
            <v>-2.1954951299999999</v>
          </cell>
          <cell r="I897">
            <v>-0.23551536000000001</v>
          </cell>
          <cell r="J897">
            <v>0.33999589000000002</v>
          </cell>
          <cell r="K897">
            <v>1.26119626</v>
          </cell>
        </row>
        <row r="898">
          <cell r="A898" t="str">
            <v>TEGA INDUSTRIES LTD</v>
          </cell>
          <cell r="B898">
            <v>-0.47056088000000001</v>
          </cell>
          <cell r="C898">
            <v>0.74388080999999995</v>
          </cell>
          <cell r="D898">
            <v>0.47084382000000002</v>
          </cell>
          <cell r="E898">
            <v>-0.75322591999999999</v>
          </cell>
          <cell r="F898">
            <v>0.96444171999999995</v>
          </cell>
          <cell r="G898">
            <v>0.17770061000000001</v>
          </cell>
          <cell r="H898">
            <v>-2.38585687</v>
          </cell>
          <cell r="I898">
            <v>-9.3711899999999997E-3</v>
          </cell>
          <cell r="J898">
            <v>-0.25323059999999997</v>
          </cell>
          <cell r="K898">
            <v>-1.30511665</v>
          </cell>
        </row>
        <row r="899">
          <cell r="A899" t="str">
            <v>TEJAS NETWORKS LTD</v>
          </cell>
          <cell r="B899">
            <v>-0.47056088000000001</v>
          </cell>
          <cell r="C899">
            <v>0.49093389999999998</v>
          </cell>
          <cell r="D899">
            <v>-0.52982538999999995</v>
          </cell>
          <cell r="E899">
            <v>-0.95499277000000005</v>
          </cell>
          <cell r="F899">
            <v>1.4024500799999999</v>
          </cell>
          <cell r="G899">
            <v>-1.3960855000000001</v>
          </cell>
          <cell r="H899">
            <v>-2.0185430000000002</v>
          </cell>
          <cell r="I899">
            <v>0.54180532999999997</v>
          </cell>
          <cell r="J899">
            <v>-0.72254311999999998</v>
          </cell>
          <cell r="K899">
            <v>-8.8914279999999998E-2</v>
          </cell>
        </row>
        <row r="900">
          <cell r="A900" t="str">
            <v>TEXMACO RAIL &amp; ENGINEERING L</v>
          </cell>
          <cell r="B900">
            <v>-0.39040734999999999</v>
          </cell>
          <cell r="C900">
            <v>-0.21120660999999999</v>
          </cell>
          <cell r="D900">
            <v>-0.75340651999999997</v>
          </cell>
          <cell r="E900">
            <v>0.55717695</v>
          </cell>
          <cell r="F900">
            <v>0.43484822000000001</v>
          </cell>
          <cell r="G900">
            <v>-1.06319082</v>
          </cell>
          <cell r="H900">
            <v>-2.34492469</v>
          </cell>
          <cell r="I900">
            <v>1.3943151199999999</v>
          </cell>
          <cell r="J900">
            <v>-6.3641069999999994E-2</v>
          </cell>
          <cell r="K900">
            <v>0.16616972999999999</v>
          </cell>
        </row>
        <row r="901">
          <cell r="A901" t="str">
            <v>TGV SRAAC LTD</v>
          </cell>
          <cell r="B901">
            <v>-0.47056088000000001</v>
          </cell>
          <cell r="C901">
            <v>-9.2529730000000004E-2</v>
          </cell>
          <cell r="D901">
            <v>-1.0207229999999999E-2</v>
          </cell>
          <cell r="E901">
            <v>-8.5341920000000002E-2</v>
          </cell>
          <cell r="F901">
            <v>1.3795986200000001</v>
          </cell>
          <cell r="G901">
            <v>-0.24315490000000001</v>
          </cell>
          <cell r="H901">
            <v>-2.5568425700000001</v>
          </cell>
          <cell r="I901">
            <v>5.7110939999999999E-2</v>
          </cell>
          <cell r="J901">
            <v>1.24369979</v>
          </cell>
          <cell r="K901">
            <v>2.99999547</v>
          </cell>
        </row>
        <row r="902">
          <cell r="A902" t="str">
            <v>THANGA MAYIL JEWELLERY LTD</v>
          </cell>
          <cell r="B902">
            <v>-6.5776379999999995E-2</v>
          </cell>
          <cell r="C902">
            <v>1.66582561</v>
          </cell>
          <cell r="D902">
            <v>1.8639229500000001</v>
          </cell>
          <cell r="E902">
            <v>1.0574386099999999</v>
          </cell>
          <cell r="F902">
            <v>-0.23206553999999999</v>
          </cell>
          <cell r="G902">
            <v>-0.50058579000000003</v>
          </cell>
          <cell r="H902">
            <v>-2.50339913</v>
          </cell>
          <cell r="I902">
            <v>-0.27170628000000002</v>
          </cell>
          <cell r="J902">
            <v>-6.0861079999999998E-2</v>
          </cell>
          <cell r="K902">
            <v>-2.0753724600000001</v>
          </cell>
        </row>
        <row r="903">
          <cell r="A903" t="str">
            <v>THEJO ENGINEERING LTD</v>
          </cell>
          <cell r="B903">
            <v>-0.41970499999999999</v>
          </cell>
          <cell r="C903">
            <v>0.96442318000000005</v>
          </cell>
          <cell r="D903">
            <v>1.2927447599999999</v>
          </cell>
          <cell r="E903">
            <v>-0.44304839000000001</v>
          </cell>
          <cell r="F903">
            <v>0.68284511999999997</v>
          </cell>
          <cell r="G903">
            <v>0.20699580000000001</v>
          </cell>
          <cell r="H903">
            <v>-3</v>
          </cell>
          <cell r="I903">
            <v>-0.41212623999999998</v>
          </cell>
          <cell r="J903">
            <v>-0.26451626</v>
          </cell>
          <cell r="K903">
            <v>0.74270760999999996</v>
          </cell>
        </row>
        <row r="904">
          <cell r="A904" t="str">
            <v>THEMIS MEDICARE LTD</v>
          </cell>
          <cell r="B904">
            <v>-0.33518881</v>
          </cell>
          <cell r="C904">
            <v>1.0210297100000001</v>
          </cell>
          <cell r="D904">
            <v>0.65435540999999997</v>
          </cell>
          <cell r="E904">
            <v>-0.40403004999999997</v>
          </cell>
          <cell r="F904">
            <v>0.85486645000000006</v>
          </cell>
          <cell r="G904">
            <v>0.11295048000000001</v>
          </cell>
          <cell r="H904">
            <v>-3</v>
          </cell>
          <cell r="I904">
            <v>-0.21362869000000001</v>
          </cell>
          <cell r="J904">
            <v>-0.13235955999999999</v>
          </cell>
          <cell r="K904">
            <v>0.31912655000000001</v>
          </cell>
        </row>
        <row r="905">
          <cell r="A905" t="str">
            <v>THERMAX LTD</v>
          </cell>
          <cell r="B905">
            <v>-0.31792619999999999</v>
          </cell>
          <cell r="C905">
            <v>7.3421600000000004E-3</v>
          </cell>
          <cell r="D905">
            <v>-0.36386740000000001</v>
          </cell>
          <cell r="E905">
            <v>-0.86689817999999996</v>
          </cell>
          <cell r="F905">
            <v>0.44970866999999998</v>
          </cell>
          <cell r="G905">
            <v>-0.51346475000000003</v>
          </cell>
          <cell r="H905">
            <v>-1.18519306</v>
          </cell>
          <cell r="I905">
            <v>-0.33603314000000001</v>
          </cell>
          <cell r="J905">
            <v>-0.43202805999999999</v>
          </cell>
          <cell r="K905">
            <v>-0.32556865000000001</v>
          </cell>
        </row>
        <row r="906">
          <cell r="A906" t="str">
            <v>THIRUMALAI CHEMICALS LTD</v>
          </cell>
          <cell r="B906">
            <v>2.420746E-2</v>
          </cell>
          <cell r="C906">
            <v>1.67441559</v>
          </cell>
          <cell r="D906">
            <v>0.98594731000000002</v>
          </cell>
          <cell r="E906">
            <v>-0.58786780000000005</v>
          </cell>
          <cell r="F906">
            <v>-1.00557053</v>
          </cell>
          <cell r="G906">
            <v>-0.14962391999999999</v>
          </cell>
          <cell r="H906">
            <v>-2.3415143500000002</v>
          </cell>
          <cell r="I906">
            <v>1.0162988900000001</v>
          </cell>
          <cell r="J906">
            <v>1.00068796</v>
          </cell>
          <cell r="K906">
            <v>-0.52145147000000003</v>
          </cell>
        </row>
        <row r="907">
          <cell r="A907" t="str">
            <v>THOMAS COOK (INDIA) LTD</v>
          </cell>
          <cell r="B907">
            <v>-0.47056088000000001</v>
          </cell>
          <cell r="C907">
            <v>2.7396433400000002</v>
          </cell>
          <cell r="D907">
            <v>-2.70030379</v>
          </cell>
          <cell r="E907">
            <v>-0.67511743000000002</v>
          </cell>
          <cell r="F907">
            <v>-0.34206041999999998</v>
          </cell>
          <cell r="G907">
            <v>-1.2299064399999999</v>
          </cell>
          <cell r="H907">
            <v>-1.9277917099999999</v>
          </cell>
          <cell r="I907">
            <v>-0.14372656</v>
          </cell>
          <cell r="J907">
            <v>-5.6930990000000001E-2</v>
          </cell>
          <cell r="K907">
            <v>-0.30403387999999998</v>
          </cell>
        </row>
        <row r="908">
          <cell r="A908" t="str">
            <v>THYROCARE TECHNOLOGIES LTD</v>
          </cell>
          <cell r="B908">
            <v>0.92207371999999999</v>
          </cell>
          <cell r="C908">
            <v>0.68585925999999997</v>
          </cell>
          <cell r="D908">
            <v>-0.11811555</v>
          </cell>
          <cell r="E908">
            <v>-0.86248933999999999</v>
          </cell>
          <cell r="F908">
            <v>-1.4429272399999999</v>
          </cell>
          <cell r="G908">
            <v>6.0630959999999998E-2</v>
          </cell>
          <cell r="H908">
            <v>-2.8028280699999999</v>
          </cell>
          <cell r="I908">
            <v>2.7169829999999999E-2</v>
          </cell>
          <cell r="J908">
            <v>-0.24420662000000001</v>
          </cell>
          <cell r="K908">
            <v>0.22206458000000001</v>
          </cell>
        </row>
        <row r="909">
          <cell r="A909" t="str">
            <v>TIDE WATER OIL CO INDIA LTD</v>
          </cell>
          <cell r="B909">
            <v>1.2933050399999999</v>
          </cell>
          <cell r="C909">
            <v>-0.18176191</v>
          </cell>
          <cell r="D909">
            <v>-0.66274953000000003</v>
          </cell>
          <cell r="E909">
            <v>-0.95499277000000005</v>
          </cell>
          <cell r="F909">
            <v>-0.66592163000000004</v>
          </cell>
          <cell r="G909">
            <v>-0.10558495</v>
          </cell>
          <cell r="H909">
            <v>-2.5996088999999998</v>
          </cell>
          <cell r="I909">
            <v>-0.13795866000000001</v>
          </cell>
          <cell r="J909">
            <v>0.48855713000000001</v>
          </cell>
          <cell r="K909">
            <v>0.28115252000000002</v>
          </cell>
        </row>
        <row r="910">
          <cell r="A910" t="str">
            <v>TILAKNAGAR INDUSTRIES LTD</v>
          </cell>
          <cell r="B910">
            <v>-0.43741943999999999</v>
          </cell>
          <cell r="C910">
            <v>2.3642973899999999</v>
          </cell>
          <cell r="D910">
            <v>0.97254156999999997</v>
          </cell>
          <cell r="E910">
            <v>1.0821034899999999</v>
          </cell>
          <cell r="F910">
            <v>1.6175383299999999</v>
          </cell>
          <cell r="G910">
            <v>0.42920011000000002</v>
          </cell>
          <cell r="H910">
            <v>-2.5093822499999998</v>
          </cell>
          <cell r="I910">
            <v>6.7995979999999998E-2</v>
          </cell>
          <cell r="J910">
            <v>-8.7639590000000003E-2</v>
          </cell>
          <cell r="K910">
            <v>0.64432836000000004</v>
          </cell>
        </row>
        <row r="911">
          <cell r="A911" t="str">
            <v>TIME TECHNOPLAST LTD</v>
          </cell>
          <cell r="B911">
            <v>-3.1190430000000002E-2</v>
          </cell>
          <cell r="C911">
            <v>-0.47992474000000002</v>
          </cell>
          <cell r="D911">
            <v>-0.97963416999999997</v>
          </cell>
          <cell r="E911">
            <v>0.33396617000000001</v>
          </cell>
          <cell r="F911">
            <v>0.68324309999999999</v>
          </cell>
          <cell r="G911">
            <v>-0.53112828999999995</v>
          </cell>
          <cell r="H911">
            <v>-2.10396099</v>
          </cell>
          <cell r="I911">
            <v>1.1730636400000001</v>
          </cell>
          <cell r="J911">
            <v>1.32814038</v>
          </cell>
          <cell r="K911">
            <v>-0.34630181999999998</v>
          </cell>
        </row>
        <row r="912">
          <cell r="A912" t="str">
            <v>TIMEX GROUP INDIA LTD</v>
          </cell>
          <cell r="B912">
            <v>-0.47056088000000001</v>
          </cell>
          <cell r="C912">
            <v>2.9079213099999999</v>
          </cell>
          <cell r="D912">
            <v>0.32790828</v>
          </cell>
          <cell r="E912">
            <v>-3.3353010000000002E-2</v>
          </cell>
          <cell r="F912">
            <v>2.2090325399999999</v>
          </cell>
          <cell r="G912">
            <v>1.0098137899999999</v>
          </cell>
          <cell r="H912">
            <v>-3</v>
          </cell>
          <cell r="I912">
            <v>-0.29295718999999998</v>
          </cell>
          <cell r="J912">
            <v>-0.49181044000000002</v>
          </cell>
          <cell r="K912">
            <v>2.0931601500000001</v>
          </cell>
        </row>
        <row r="913">
          <cell r="A913" t="str">
            <v>TIMKEN INDIA LTD</v>
          </cell>
          <cell r="B913">
            <v>-0.45192775000000002</v>
          </cell>
          <cell r="C913">
            <v>0.72776114999999997</v>
          </cell>
          <cell r="D913">
            <v>0.38880542000000001</v>
          </cell>
          <cell r="E913">
            <v>-0.95499277000000005</v>
          </cell>
          <cell r="F913">
            <v>1.03711891</v>
          </cell>
          <cell r="G913">
            <v>0.38668549000000002</v>
          </cell>
          <cell r="H913">
            <v>-1.6779590799999999</v>
          </cell>
          <cell r="I913">
            <v>-0.23719009999999999</v>
          </cell>
          <cell r="J913">
            <v>-0.52534091000000005</v>
          </cell>
          <cell r="K913">
            <v>1.3003088199999999</v>
          </cell>
        </row>
        <row r="914">
          <cell r="A914" t="str">
            <v>TINPLATE CO OF INDIA LTD</v>
          </cell>
          <cell r="B914">
            <v>-7.11161E-3</v>
          </cell>
          <cell r="C914">
            <v>2.4316678</v>
          </cell>
          <cell r="D914">
            <v>1.7634131900000001</v>
          </cell>
          <cell r="E914">
            <v>-0.92781287000000001</v>
          </cell>
          <cell r="F914">
            <v>-0.69892513999999994</v>
          </cell>
          <cell r="G914">
            <v>-0.14770003000000001</v>
          </cell>
          <cell r="H914">
            <v>-2.1326298700000001</v>
          </cell>
          <cell r="I914">
            <v>0.54432440000000004</v>
          </cell>
          <cell r="J914">
            <v>0.43540135000000002</v>
          </cell>
          <cell r="K914">
            <v>-1.40194726</v>
          </cell>
        </row>
        <row r="915">
          <cell r="A915" t="str">
            <v>TIPS INDUSTRIES LTD</v>
          </cell>
          <cell r="B915">
            <v>-0.42557737000000001</v>
          </cell>
          <cell r="C915">
            <v>2.4359433699999999</v>
          </cell>
          <cell r="D915">
            <v>0.94150524999999996</v>
          </cell>
          <cell r="E915">
            <v>-0.85086083000000001</v>
          </cell>
          <cell r="F915">
            <v>-0.45660891999999997</v>
          </cell>
          <cell r="G915">
            <v>2.6000185</v>
          </cell>
          <cell r="H915">
            <v>-3</v>
          </cell>
          <cell r="I915">
            <v>-0.23517621999999999</v>
          </cell>
          <cell r="J915">
            <v>-0.40590551000000002</v>
          </cell>
          <cell r="K915">
            <v>-6.1165289999999997E-2</v>
          </cell>
        </row>
        <row r="916">
          <cell r="A916" t="str">
            <v>TITAGARH WAGONS LTD</v>
          </cell>
          <cell r="B916">
            <v>-0.47056088000000001</v>
          </cell>
          <cell r="C916">
            <v>0.10505319</v>
          </cell>
          <cell r="D916">
            <v>-0.49023104000000001</v>
          </cell>
          <cell r="E916">
            <v>-0.46699104000000002</v>
          </cell>
          <cell r="F916">
            <v>2.8771538699999999</v>
          </cell>
          <cell r="G916">
            <v>-0.88744336000000001</v>
          </cell>
          <cell r="H916">
            <v>-2.18653655</v>
          </cell>
          <cell r="I916">
            <v>1.53621852</v>
          </cell>
          <cell r="J916">
            <v>-0.21041725999999999</v>
          </cell>
          <cell r="K916">
            <v>0.26936376000000001</v>
          </cell>
        </row>
        <row r="917">
          <cell r="A917" t="str">
            <v>TITAN CO LTD</v>
          </cell>
          <cell r="B917">
            <v>-0.36070970000000002</v>
          </cell>
          <cell r="C917">
            <v>1.7822644700000001</v>
          </cell>
          <cell r="D917">
            <v>1.0070169</v>
          </cell>
          <cell r="E917">
            <v>0.16657611999999999</v>
          </cell>
          <cell r="F917">
            <v>-3.5605270000000001E-2</v>
          </cell>
          <cell r="G917">
            <v>0.37597591000000002</v>
          </cell>
          <cell r="H917">
            <v>-0.14657268000000001</v>
          </cell>
          <cell r="I917">
            <v>-0.13278646999999999</v>
          </cell>
          <cell r="J917">
            <v>-0.57880383999999996</v>
          </cell>
          <cell r="K917">
            <v>-1.0186069</v>
          </cell>
        </row>
        <row r="918">
          <cell r="A918" t="str">
            <v>TORRENT PHARMACEUTICALS LTD</v>
          </cell>
          <cell r="B918">
            <v>-4.5433040000000001E-2</v>
          </cell>
          <cell r="C918">
            <v>-0.53536176999999996</v>
          </cell>
          <cell r="D918">
            <v>-0.6085043</v>
          </cell>
          <cell r="E918">
            <v>0.1615888</v>
          </cell>
          <cell r="F918">
            <v>0.22693089</v>
          </cell>
          <cell r="G918">
            <v>-0.20705614999999999</v>
          </cell>
          <cell r="H918">
            <v>-0.86270033999999995</v>
          </cell>
          <cell r="I918">
            <v>-0.25538209000000001</v>
          </cell>
          <cell r="J918">
            <v>-0.38068542</v>
          </cell>
          <cell r="K918">
            <v>-0.87522124999999995</v>
          </cell>
        </row>
        <row r="919">
          <cell r="A919" t="str">
            <v>TORRENT POWER LTD</v>
          </cell>
          <cell r="B919">
            <v>0.16440109999999999</v>
          </cell>
          <cell r="C919">
            <v>-0.39203060000000001</v>
          </cell>
          <cell r="D919">
            <v>-0.58064406999999996</v>
          </cell>
          <cell r="E919">
            <v>0.82459389999999999</v>
          </cell>
          <cell r="F919">
            <v>0.27653977000000002</v>
          </cell>
          <cell r="G919">
            <v>-0.58489453999999996</v>
          </cell>
          <cell r="H919">
            <v>-0.69698190999999998</v>
          </cell>
          <cell r="I919">
            <v>-0.13070503</v>
          </cell>
          <cell r="J919">
            <v>0.3166891</v>
          </cell>
          <cell r="K919">
            <v>4.9942340000000002E-2</v>
          </cell>
        </row>
        <row r="920">
          <cell r="A920" t="str">
            <v>TRANSPORT CORP OF INDIA LTD</v>
          </cell>
          <cell r="B920">
            <v>-3.7011580000000002E-2</v>
          </cell>
          <cell r="C920">
            <v>0.53353399000000001</v>
          </cell>
          <cell r="D920">
            <v>0.24294734000000001</v>
          </cell>
          <cell r="E920">
            <v>-0.87100548</v>
          </cell>
          <cell r="F920">
            <v>0.22011104000000001</v>
          </cell>
          <cell r="G920">
            <v>0.22390315</v>
          </cell>
          <cell r="H920">
            <v>-2.04926896</v>
          </cell>
          <cell r="I920">
            <v>-0.14164451</v>
          </cell>
          <cell r="J920">
            <v>0.34408304000000001</v>
          </cell>
          <cell r="K920">
            <v>-0.25478777000000002</v>
          </cell>
        </row>
        <row r="921">
          <cell r="A921" t="str">
            <v>TRENT LTD</v>
          </cell>
          <cell r="B921">
            <v>-0.44010972999999998</v>
          </cell>
          <cell r="C921">
            <v>0.29833569999999998</v>
          </cell>
          <cell r="D921">
            <v>1.0787442899999999</v>
          </cell>
          <cell r="E921">
            <v>1.8058493099999999</v>
          </cell>
          <cell r="F921">
            <v>0.22490314</v>
          </cell>
          <cell r="G921">
            <v>-0.6490165</v>
          </cell>
          <cell r="H921">
            <v>-1.0447709599999999</v>
          </cell>
          <cell r="I921">
            <v>-1.5020779999999999E-2</v>
          </cell>
          <cell r="J921">
            <v>-0.63618748999999997</v>
          </cell>
          <cell r="K921">
            <v>-0.62497449000000005</v>
          </cell>
        </row>
        <row r="922">
          <cell r="A922" t="str">
            <v>TRIDENT LTD</v>
          </cell>
          <cell r="B922">
            <v>-3.4246899999999997E-2</v>
          </cell>
          <cell r="C922">
            <v>1.23645E-2</v>
          </cell>
          <cell r="D922">
            <v>-0.67183565999999995</v>
          </cell>
          <cell r="E922">
            <v>-0.37063648999999999</v>
          </cell>
          <cell r="F922">
            <v>-1.7117832900000001</v>
          </cell>
          <cell r="G922">
            <v>-0.3368158</v>
          </cell>
          <cell r="H922">
            <v>-1.3987110899999999</v>
          </cell>
          <cell r="I922">
            <v>6.5010769999999996E-2</v>
          </cell>
          <cell r="J922">
            <v>-7.4697639999999996E-2</v>
          </cell>
          <cell r="K922">
            <v>0.80043726999999998</v>
          </cell>
        </row>
        <row r="923">
          <cell r="A923" t="str">
            <v>TRIVENI ENGINEERING &amp; INDUS</v>
          </cell>
          <cell r="B923">
            <v>-0.20619783</v>
          </cell>
          <cell r="C923">
            <v>2.4819378900000002</v>
          </cell>
          <cell r="D923">
            <v>1.2069470899999999</v>
          </cell>
          <cell r="E923">
            <v>-0.65012157000000004</v>
          </cell>
          <cell r="F923">
            <v>-0.14301853</v>
          </cell>
          <cell r="G923">
            <v>1.7700499300000001</v>
          </cell>
          <cell r="H923">
            <v>-1.7110430000000001</v>
          </cell>
          <cell r="I923">
            <v>0.37941103999999998</v>
          </cell>
          <cell r="J923">
            <v>0.68274528000000001</v>
          </cell>
          <cell r="K923">
            <v>0.92257661000000002</v>
          </cell>
        </row>
        <row r="924">
          <cell r="A924" t="str">
            <v>TRIVENI TURBINE LTD</v>
          </cell>
          <cell r="B924">
            <v>-0.37589598000000002</v>
          </cell>
          <cell r="C924">
            <v>1.2674968200000001</v>
          </cell>
          <cell r="D924">
            <v>0.25825187999999999</v>
          </cell>
          <cell r="E924">
            <v>-0.95041692</v>
          </cell>
          <cell r="F924">
            <v>1.5402847500000001</v>
          </cell>
          <cell r="G924">
            <v>4.800724E-2</v>
          </cell>
          <cell r="H924">
            <v>-2.13318896</v>
          </cell>
          <cell r="I924">
            <v>0.16997032000000001</v>
          </cell>
          <cell r="J924">
            <v>-0.52300382000000001</v>
          </cell>
          <cell r="K924">
            <v>0.34063175000000001</v>
          </cell>
        </row>
        <row r="925">
          <cell r="A925" t="str">
            <v>TTK HEALTHCARE LTD</v>
          </cell>
          <cell r="B925">
            <v>-0.18306265999999999</v>
          </cell>
          <cell r="C925">
            <v>1.46729624</v>
          </cell>
          <cell r="D925">
            <v>1.4586508300000001</v>
          </cell>
          <cell r="E925">
            <v>-0.94868308000000001</v>
          </cell>
          <cell r="F925">
            <v>1.2766176499999999</v>
          </cell>
          <cell r="G925">
            <v>-0.94433301999999997</v>
          </cell>
          <cell r="H925">
            <v>-2.6688489899999999</v>
          </cell>
          <cell r="I925">
            <v>-0.19275364</v>
          </cell>
          <cell r="J925">
            <v>-0.24070685</v>
          </cell>
          <cell r="K925">
            <v>-0.24869034000000001</v>
          </cell>
        </row>
        <row r="926">
          <cell r="A926" t="str">
            <v>TTK PRESTIGE LTD</v>
          </cell>
          <cell r="B926">
            <v>-0.28707924000000001</v>
          </cell>
          <cell r="C926">
            <v>8.3482150000000005E-2</v>
          </cell>
          <cell r="D926">
            <v>-3.1972639999999997E-2</v>
          </cell>
          <cell r="E926">
            <v>-0.89010096000000005</v>
          </cell>
          <cell r="F926">
            <v>-0.36585051000000002</v>
          </cell>
          <cell r="G926">
            <v>-0.13855197</v>
          </cell>
          <cell r="H926">
            <v>-1.8582984199999999</v>
          </cell>
          <cell r="I926">
            <v>-0.31528452000000001</v>
          </cell>
          <cell r="J926">
            <v>-0.27014017000000001</v>
          </cell>
          <cell r="K926">
            <v>4.287726E-2</v>
          </cell>
        </row>
        <row r="927">
          <cell r="A927" t="str">
            <v>TUBE INVESTMENTS OF INDIA LT</v>
          </cell>
          <cell r="B927">
            <v>-0.42217726</v>
          </cell>
          <cell r="C927">
            <v>1.8833574099999999</v>
          </cell>
          <cell r="D927">
            <v>2.1342544600000002</v>
          </cell>
          <cell r="E927">
            <v>-0.75864505999999998</v>
          </cell>
          <cell r="F927">
            <v>1.32518566</v>
          </cell>
          <cell r="G927">
            <v>0.33383599000000003</v>
          </cell>
          <cell r="H927">
            <v>-0.87769461000000004</v>
          </cell>
          <cell r="I927">
            <v>-0.15860952</v>
          </cell>
          <cell r="J927">
            <v>-0.40131485</v>
          </cell>
          <cell r="K927">
            <v>-0.14161076</v>
          </cell>
        </row>
        <row r="928">
          <cell r="A928" t="str">
            <v>TV TODAY NETWORK LTD</v>
          </cell>
          <cell r="B928">
            <v>0.11682851</v>
          </cell>
          <cell r="C928">
            <v>-0.3346923</v>
          </cell>
          <cell r="D928">
            <v>-0.36612755000000002</v>
          </cell>
          <cell r="E928">
            <v>-0.95499277000000005</v>
          </cell>
          <cell r="F928">
            <v>-1.0509126200000001</v>
          </cell>
          <cell r="G928">
            <v>-0.37764141000000001</v>
          </cell>
          <cell r="H928">
            <v>-2.7084357699999999</v>
          </cell>
          <cell r="I928">
            <v>0.32381093999999999</v>
          </cell>
          <cell r="J928">
            <v>1.31409216</v>
          </cell>
          <cell r="K928">
            <v>0.48070824000000001</v>
          </cell>
        </row>
        <row r="929">
          <cell r="A929" t="str">
            <v>TV18 BROADCAST LTD</v>
          </cell>
          <cell r="B929">
            <v>-0.47056088000000001</v>
          </cell>
          <cell r="C929">
            <v>0.11782813</v>
          </cell>
          <cell r="D929">
            <v>-0.88187850000000001</v>
          </cell>
          <cell r="E929">
            <v>1.1334105699999999</v>
          </cell>
          <cell r="F929">
            <v>-2.1555855300000002</v>
          </cell>
          <cell r="G929">
            <v>-0.69823086000000001</v>
          </cell>
          <cell r="H929">
            <v>-1.56801748</v>
          </cell>
          <cell r="I929">
            <v>1.02037394</v>
          </cell>
          <cell r="J929">
            <v>0.1195123</v>
          </cell>
          <cell r="K929">
            <v>1.5177114</v>
          </cell>
        </row>
        <row r="930">
          <cell r="A930" t="str">
            <v>TVS MOTOR CO LTD</v>
          </cell>
          <cell r="B930">
            <v>-0.30976062999999998</v>
          </cell>
          <cell r="C930">
            <v>0.20303868999999999</v>
          </cell>
          <cell r="D930">
            <v>0.46958496999999999</v>
          </cell>
          <cell r="E930">
            <v>1.6037454600000001</v>
          </cell>
          <cell r="F930">
            <v>1.5497535499999999</v>
          </cell>
          <cell r="G930">
            <v>-1.194865E-2</v>
          </cell>
          <cell r="H930">
            <v>-0.45130134</v>
          </cell>
          <cell r="I930">
            <v>0.37368848999999998</v>
          </cell>
          <cell r="J930">
            <v>-0.31459057000000001</v>
          </cell>
          <cell r="K930">
            <v>-0.53148693000000002</v>
          </cell>
        </row>
        <row r="931">
          <cell r="A931" t="str">
            <v>TVS SRICHAKRA LTD</v>
          </cell>
          <cell r="B931">
            <v>-0.25025707000000003</v>
          </cell>
          <cell r="C931">
            <v>0.65837102999999997</v>
          </cell>
          <cell r="D931">
            <v>-0.53469014000000004</v>
          </cell>
          <cell r="E931">
            <v>0.57425535000000005</v>
          </cell>
          <cell r="F931">
            <v>1.5712775000000001</v>
          </cell>
          <cell r="G931">
            <v>-0.80992286999999996</v>
          </cell>
          <cell r="H931">
            <v>-2.23219967</v>
          </cell>
          <cell r="I931">
            <v>-7.1752780000000002E-2</v>
          </cell>
          <cell r="J931">
            <v>2.53046E-2</v>
          </cell>
          <cell r="K931">
            <v>0.41781801000000002</v>
          </cell>
        </row>
        <row r="932">
          <cell r="A932" t="str">
            <v>UCO BANK</v>
          </cell>
          <cell r="B932">
            <v>-0.47056088000000001</v>
          </cell>
          <cell r="C932">
            <v>-0.74142479999999999</v>
          </cell>
          <cell r="D932">
            <v>-0.58604853999999995</v>
          </cell>
          <cell r="E932">
            <v>0.50184499999999999</v>
          </cell>
          <cell r="F932">
            <v>2.58408332</v>
          </cell>
          <cell r="G932">
            <v>-1.0133519200000001</v>
          </cell>
          <cell r="H932">
            <v>-0.11191602</v>
          </cell>
          <cell r="I932">
            <v>-0.21571468999999999</v>
          </cell>
          <cell r="J932">
            <v>0.17768303999999999</v>
          </cell>
          <cell r="K932">
            <v>2.99999547</v>
          </cell>
        </row>
        <row r="933">
          <cell r="A933" t="str">
            <v>UFLEX LTD</v>
          </cell>
          <cell r="B933">
            <v>-0.19183913999999999</v>
          </cell>
          <cell r="C933">
            <v>0.19369446000000001</v>
          </cell>
          <cell r="D933">
            <v>0.79868978000000002</v>
          </cell>
          <cell r="E933">
            <v>1.0558942600000001</v>
          </cell>
          <cell r="F933">
            <v>-1.41250455</v>
          </cell>
          <cell r="G933">
            <v>-0.51958609</v>
          </cell>
          <cell r="H933">
            <v>-1.4358046099999999</v>
          </cell>
          <cell r="I933">
            <v>0.30894059000000001</v>
          </cell>
          <cell r="J933">
            <v>2.5302012</v>
          </cell>
          <cell r="K933">
            <v>1.06355643</v>
          </cell>
        </row>
        <row r="934">
          <cell r="A934" t="str">
            <v>UGAR SUGAR WORKS LTD</v>
          </cell>
          <cell r="B934">
            <v>-0.38432789000000001</v>
          </cell>
          <cell r="C934">
            <v>2.0568406600000002</v>
          </cell>
          <cell r="D934">
            <v>1.6051033699999999</v>
          </cell>
          <cell r="E934">
            <v>1.9738259300000001</v>
          </cell>
          <cell r="F934">
            <v>1.1788505300000001</v>
          </cell>
          <cell r="G934">
            <v>0.25097766999999999</v>
          </cell>
          <cell r="H934">
            <v>-2.7469248799999999</v>
          </cell>
          <cell r="I934">
            <v>1.1545620000000001</v>
          </cell>
          <cell r="J934">
            <v>7.3840829999999996E-2</v>
          </cell>
          <cell r="K934">
            <v>1.0310914499999999</v>
          </cell>
        </row>
        <row r="935">
          <cell r="A935" t="str">
            <v>UGRO CAPITAL LTD</v>
          </cell>
          <cell r="B935">
            <v>-0.47056088000000001</v>
          </cell>
          <cell r="C935">
            <v>-3.9445059999999997E-2</v>
          </cell>
          <cell r="D935">
            <v>1.13444221</v>
          </cell>
          <cell r="E935">
            <v>2.5426242399999999</v>
          </cell>
          <cell r="F935">
            <v>-0.3179765</v>
          </cell>
          <cell r="G935">
            <v>-0.37479588000000003</v>
          </cell>
          <cell r="H935">
            <v>-2.5176069700000001</v>
          </cell>
          <cell r="I935">
            <v>-4.4295340000000002E-2</v>
          </cell>
          <cell r="J935">
            <v>-4.0872299999999999E-3</v>
          </cell>
          <cell r="K935">
            <v>-1.04381967</v>
          </cell>
        </row>
        <row r="936">
          <cell r="A936" t="str">
            <v>UJJIVAN FINANCIAL SERVICES L</v>
          </cell>
          <cell r="B936">
            <v>0.23429169999999999</v>
          </cell>
          <cell r="C936">
            <v>0.54418801999999999</v>
          </cell>
          <cell r="D936">
            <v>-0.22270295000000001</v>
          </cell>
          <cell r="E936">
            <v>0.99966597999999995</v>
          </cell>
          <cell r="F936">
            <v>2.9199407100000001</v>
          </cell>
          <cell r="G936">
            <v>0.64390594000000001</v>
          </cell>
          <cell r="H936">
            <v>-1.4942846299999999</v>
          </cell>
          <cell r="I936">
            <v>1.17119956</v>
          </cell>
          <cell r="J936">
            <v>2.9662246699999999</v>
          </cell>
          <cell r="K936">
            <v>0.55387688000000002</v>
          </cell>
        </row>
        <row r="937">
          <cell r="A937" t="str">
            <v>UJJIVAN SMALL FINANCE BANK L</v>
          </cell>
          <cell r="B937">
            <v>0.56328743999999997</v>
          </cell>
          <cell r="C937">
            <v>0.47303429000000002</v>
          </cell>
          <cell r="D937">
            <v>5.9059059999999997E-2</v>
          </cell>
          <cell r="E937">
            <v>0.19548075000000001</v>
          </cell>
          <cell r="F937">
            <v>1.85437691</v>
          </cell>
          <cell r="G937">
            <v>-0.22974206999999999</v>
          </cell>
          <cell r="H937">
            <v>-1.3802963500000001</v>
          </cell>
          <cell r="I937">
            <v>0.29895061000000001</v>
          </cell>
          <cell r="J937">
            <v>2.1444244399999999</v>
          </cell>
          <cell r="K937">
            <v>1.3915749799999999</v>
          </cell>
        </row>
        <row r="938">
          <cell r="A938" t="str">
            <v>ULTRATECH CEMENT LTD</v>
          </cell>
          <cell r="B938">
            <v>-0.28029504</v>
          </cell>
          <cell r="C938">
            <v>-0.21323845</v>
          </cell>
          <cell r="D938">
            <v>-0.20305598999999999</v>
          </cell>
          <cell r="E938">
            <v>-0.40900736999999998</v>
          </cell>
          <cell r="F938">
            <v>0.33126097999999998</v>
          </cell>
          <cell r="G938">
            <v>-0.37951555999999997</v>
          </cell>
          <cell r="H938">
            <v>0.23375702000000001</v>
          </cell>
          <cell r="I938">
            <v>-0.14656728999999999</v>
          </cell>
          <cell r="J938">
            <v>-0.23356542</v>
          </cell>
          <cell r="K938">
            <v>-0.27729344</v>
          </cell>
        </row>
        <row r="939">
          <cell r="A939" t="str">
            <v>UNICHEM LABORATORIES LTD</v>
          </cell>
          <cell r="B939">
            <v>-6.9098499999999993E-2</v>
          </cell>
          <cell r="C939">
            <v>1.14992356</v>
          </cell>
          <cell r="D939">
            <v>-2.09506273</v>
          </cell>
          <cell r="E939">
            <v>-0.79707152000000003</v>
          </cell>
          <cell r="F939">
            <v>0.95297796000000001</v>
          </cell>
          <cell r="G939">
            <v>-1.0153890800000001</v>
          </cell>
          <cell r="H939">
            <v>-2.2571599500000001</v>
          </cell>
          <cell r="I939">
            <v>5.5350099999999999E-2</v>
          </cell>
          <cell r="J939">
            <v>-0.21018091</v>
          </cell>
          <cell r="K939">
            <v>1.1762113599999999</v>
          </cell>
        </row>
        <row r="940">
          <cell r="A940" t="str">
            <v>UNION BANK OF INDIA</v>
          </cell>
          <cell r="B940">
            <v>0.51497948000000004</v>
          </cell>
          <cell r="C940">
            <v>-0.74893933999999995</v>
          </cell>
          <cell r="D940">
            <v>7.5227959999999996E-2</v>
          </cell>
          <cell r="E940">
            <v>0.58426546999999995</v>
          </cell>
          <cell r="F940">
            <v>1.8429814600000001</v>
          </cell>
          <cell r="G940">
            <v>-0.81775527999999997</v>
          </cell>
          <cell r="H940">
            <v>0.56440336000000002</v>
          </cell>
          <cell r="I940">
            <v>0.12216504</v>
          </cell>
          <cell r="J940">
            <v>2.35159421</v>
          </cell>
          <cell r="K940">
            <v>2.46409273</v>
          </cell>
        </row>
        <row r="941">
          <cell r="A941" t="str">
            <v>UNIPARTS INDIA LTD</v>
          </cell>
          <cell r="B941">
            <v>0.10747796</v>
          </cell>
          <cell r="C941">
            <v>0.29939112000000001</v>
          </cell>
          <cell r="D941">
            <v>-0.16527037</v>
          </cell>
          <cell r="E941">
            <v>-0.31832257000000003</v>
          </cell>
          <cell r="F941">
            <v>0.16619924</v>
          </cell>
          <cell r="G941">
            <v>0.62521141999999996</v>
          </cell>
          <cell r="H941">
            <v>-2.5267202900000001</v>
          </cell>
          <cell r="I941">
            <v>0.19798136</v>
          </cell>
          <cell r="J941">
            <v>0.73889726</v>
          </cell>
          <cell r="K941">
            <v>0.53741664</v>
          </cell>
        </row>
        <row r="942">
          <cell r="A942" t="str">
            <v>UNITED BREWERIES LTD</v>
          </cell>
          <cell r="B942">
            <v>-0.19045112</v>
          </cell>
          <cell r="C942">
            <v>-0.11011516</v>
          </cell>
          <cell r="D942">
            <v>-0.19959188</v>
          </cell>
          <cell r="E942">
            <v>-0.94891619999999999</v>
          </cell>
          <cell r="F942">
            <v>-0.15654308</v>
          </cell>
          <cell r="G942">
            <v>-0.38794448999999998</v>
          </cell>
          <cell r="H942">
            <v>-1.1271079799999999</v>
          </cell>
          <cell r="I942">
            <v>-0.20883626999999999</v>
          </cell>
          <cell r="J942">
            <v>-0.45600449999999998</v>
          </cell>
          <cell r="K942">
            <v>-0.57410240000000001</v>
          </cell>
        </row>
        <row r="943">
          <cell r="A943" t="str">
            <v>UNITED SPIRITS LTD</v>
          </cell>
          <cell r="B943">
            <v>-0.47056088000000001</v>
          </cell>
          <cell r="C943">
            <v>-4.1325130000000002E-2</v>
          </cell>
          <cell r="D943">
            <v>-0.56829512000000004</v>
          </cell>
          <cell r="E943">
            <v>-0.90133244000000001</v>
          </cell>
          <cell r="F943">
            <v>-0.50524413999999995</v>
          </cell>
          <cell r="G943">
            <v>0.22761128999999999</v>
          </cell>
          <cell r="H943">
            <v>-0.89366042999999995</v>
          </cell>
          <cell r="I943">
            <v>2.539454E-2</v>
          </cell>
          <cell r="J943">
            <v>-0.44701185999999998</v>
          </cell>
          <cell r="K943">
            <v>2.7867630000000001E-2</v>
          </cell>
        </row>
        <row r="944">
          <cell r="A944" t="str">
            <v>UNIVERSAL CABLES LTD</v>
          </cell>
          <cell r="B944">
            <v>-0.32767233000000001</v>
          </cell>
          <cell r="C944">
            <v>0.33521025999999998</v>
          </cell>
          <cell r="D944">
            <v>-0.49062672000000002</v>
          </cell>
          <cell r="E944">
            <v>0.65218449000000001</v>
          </cell>
          <cell r="F944">
            <v>3.0000844</v>
          </cell>
          <cell r="G944">
            <v>-0.53690707999999998</v>
          </cell>
          <cell r="H944">
            <v>-2.3546693300000001</v>
          </cell>
          <cell r="I944">
            <v>0.13664499999999999</v>
          </cell>
          <cell r="J944">
            <v>0.34908399000000001</v>
          </cell>
          <cell r="K944">
            <v>1.27399409</v>
          </cell>
        </row>
        <row r="945">
          <cell r="A945" t="str">
            <v>UNO MINDA LTD</v>
          </cell>
          <cell r="B945">
            <v>-0.39753142000000002</v>
          </cell>
          <cell r="C945">
            <v>0.89577203999999999</v>
          </cell>
          <cell r="D945">
            <v>0.70249855999999999</v>
          </cell>
          <cell r="E945">
            <v>-0.42417549999999998</v>
          </cell>
          <cell r="F945">
            <v>1.4495000000000001E-3</v>
          </cell>
          <cell r="G945">
            <v>-0.15318850000000001</v>
          </cell>
          <cell r="H945">
            <v>-1.10867643</v>
          </cell>
          <cell r="I945">
            <v>-0.2228221</v>
          </cell>
          <cell r="J945">
            <v>-0.32004386000000001</v>
          </cell>
          <cell r="K945">
            <v>-1.4891191699999999</v>
          </cell>
        </row>
        <row r="946">
          <cell r="A946" t="str">
            <v>UPL LTD</v>
          </cell>
          <cell r="B946">
            <v>4.0779309999999999E-2</v>
          </cell>
          <cell r="C946">
            <v>-0.2072822</v>
          </cell>
          <cell r="D946">
            <v>0.31627259000000002</v>
          </cell>
          <cell r="E946">
            <v>1.04711223</v>
          </cell>
          <cell r="F946">
            <v>-0.19296589</v>
          </cell>
          <cell r="G946">
            <v>-8.055503E-2</v>
          </cell>
          <cell r="H946">
            <v>-0.11135319</v>
          </cell>
          <cell r="I946">
            <v>0.26640362000000001</v>
          </cell>
          <cell r="J946">
            <v>0.63414197999999999</v>
          </cell>
          <cell r="K946">
            <v>-0.32599636999999998</v>
          </cell>
        </row>
        <row r="947">
          <cell r="A947" t="str">
            <v>USHA MARTIN LTD</v>
          </cell>
          <cell r="B947">
            <v>-0.12907194999999999</v>
          </cell>
          <cell r="C947">
            <v>0.47561771000000003</v>
          </cell>
          <cell r="D947">
            <v>-1.70019531</v>
          </cell>
          <cell r="E947">
            <v>-0.50476836999999997</v>
          </cell>
          <cell r="F947">
            <v>1.5673600400000001</v>
          </cell>
          <cell r="G947">
            <v>5.436556E-2</v>
          </cell>
          <cell r="H947">
            <v>-1.9057459800000001</v>
          </cell>
          <cell r="I947">
            <v>0.60135609000000001</v>
          </cell>
          <cell r="J947">
            <v>7.4876200000000004E-3</v>
          </cell>
          <cell r="K947">
            <v>0.90729331999999996</v>
          </cell>
        </row>
        <row r="948">
          <cell r="A948" t="str">
            <v>UTI ASSET MANAGEMENT CO LTD</v>
          </cell>
          <cell r="B948">
            <v>0.69952154</v>
          </cell>
          <cell r="C948">
            <v>-0.29982817</v>
          </cell>
          <cell r="D948">
            <v>-0.35837391000000002</v>
          </cell>
          <cell r="E948">
            <v>-0.95499277000000005</v>
          </cell>
          <cell r="F948">
            <v>-1.04696608</v>
          </cell>
          <cell r="G948">
            <v>0.20642288</v>
          </cell>
          <cell r="H948">
            <v>-1.92546415</v>
          </cell>
          <cell r="I948">
            <v>-7.7185329999999996E-2</v>
          </cell>
          <cell r="J948">
            <v>-2.3444369999999999E-2</v>
          </cell>
          <cell r="K948">
            <v>1.0284140100000001</v>
          </cell>
        </row>
        <row r="949">
          <cell r="A949" t="str">
            <v>V-GUARD INDUSTRIES LTD</v>
          </cell>
          <cell r="B949">
            <v>-0.28189254000000002</v>
          </cell>
          <cell r="C949">
            <v>0.74829668000000005</v>
          </cell>
          <cell r="D949">
            <v>0.50593661999999995</v>
          </cell>
          <cell r="E949">
            <v>-0.95499277000000005</v>
          </cell>
          <cell r="F949">
            <v>0.33584762000000001</v>
          </cell>
          <cell r="G949">
            <v>-0.16510741000000001</v>
          </cell>
          <cell r="H949">
            <v>-1.81118834</v>
          </cell>
          <cell r="I949">
            <v>-0.24834637000000001</v>
          </cell>
          <cell r="J949">
            <v>-0.38190287000000001</v>
          </cell>
          <cell r="K949">
            <v>-1.1517482999999999</v>
          </cell>
        </row>
        <row r="950">
          <cell r="A950" t="str">
            <v>V.I.P. INDUSTRIES LTD</v>
          </cell>
          <cell r="B950">
            <v>-0.21049121000000001</v>
          </cell>
          <cell r="C950">
            <v>2.1164610399999999</v>
          </cell>
          <cell r="D950">
            <v>-0.73441255000000005</v>
          </cell>
          <cell r="E950">
            <v>-0.66463506000000006</v>
          </cell>
          <cell r="F950">
            <v>-0.78671718000000002</v>
          </cell>
          <cell r="G950">
            <v>0.27046483999999998</v>
          </cell>
          <cell r="H950">
            <v>-2.1163160799999998</v>
          </cell>
          <cell r="I950">
            <v>0.15560155000000001</v>
          </cell>
          <cell r="J950">
            <v>-0.41784148999999998</v>
          </cell>
          <cell r="K950">
            <v>-0.99001253</v>
          </cell>
        </row>
        <row r="951">
          <cell r="A951" t="str">
            <v>VA TECH WABAG LTD</v>
          </cell>
          <cell r="B951">
            <v>-0.47056088000000001</v>
          </cell>
          <cell r="C951">
            <v>-0.27586337999999999</v>
          </cell>
          <cell r="D951">
            <v>-0.83217441999999997</v>
          </cell>
          <cell r="E951">
            <v>-0.77532160000000006</v>
          </cell>
          <cell r="F951">
            <v>0.71102810000000005</v>
          </cell>
          <cell r="G951">
            <v>-0.49903746999999998</v>
          </cell>
          <cell r="H951">
            <v>-2.09274483</v>
          </cell>
          <cell r="I951">
            <v>1.0691139700000001</v>
          </cell>
          <cell r="J951">
            <v>0.38704354000000002</v>
          </cell>
          <cell r="K951">
            <v>0.36990675000000001</v>
          </cell>
        </row>
        <row r="952">
          <cell r="A952" t="str">
            <v>VADILAL INDUSTRIES LTD</v>
          </cell>
          <cell r="B952">
            <v>-0.44665352000000003</v>
          </cell>
          <cell r="C952">
            <v>1.05382609</v>
          </cell>
          <cell r="D952">
            <v>0.43187365</v>
          </cell>
          <cell r="E952">
            <v>-0.45705878999999999</v>
          </cell>
          <cell r="F952">
            <v>1.3283883299999999</v>
          </cell>
          <cell r="G952">
            <v>8.6750599999999997E-2</v>
          </cell>
          <cell r="H952">
            <v>-2.8411729299999999</v>
          </cell>
          <cell r="I952">
            <v>0.41703472000000003</v>
          </cell>
          <cell r="J952">
            <v>0.14970132999999999</v>
          </cell>
          <cell r="K952">
            <v>0.42701021</v>
          </cell>
        </row>
        <row r="953">
          <cell r="A953" t="str">
            <v>VAIBHAV GLOBAL LTD</v>
          </cell>
          <cell r="B953">
            <v>0.25522657999999998</v>
          </cell>
          <cell r="C953">
            <v>1.03807783</v>
          </cell>
          <cell r="D953">
            <v>0.54286581</v>
          </cell>
          <cell r="E953">
            <v>-0.94783616000000004</v>
          </cell>
          <cell r="F953">
            <v>-0.48154068</v>
          </cell>
          <cell r="G953">
            <v>-0.53889734</v>
          </cell>
          <cell r="H953">
            <v>-2.1188549999999999</v>
          </cell>
          <cell r="I953">
            <v>-0.13309947</v>
          </cell>
          <cell r="J953">
            <v>-0.18970714999999999</v>
          </cell>
          <cell r="K953">
            <v>-9.6407729999999997E-2</v>
          </cell>
        </row>
        <row r="954">
          <cell r="A954" t="str">
            <v>VAKRANGEE LTD</v>
          </cell>
          <cell r="B954">
            <v>-0.36084637000000003</v>
          </cell>
          <cell r="C954">
            <v>1.80096579</v>
          </cell>
          <cell r="D954">
            <v>-2.1618611799999998</v>
          </cell>
          <cell r="E954">
            <v>-0.95499277000000005</v>
          </cell>
          <cell r="F954">
            <v>-1.6022802599999999</v>
          </cell>
          <cell r="G954">
            <v>-0.98469406000000004</v>
          </cell>
          <cell r="H954">
            <v>-2.4246933500000001</v>
          </cell>
          <cell r="I954">
            <v>0.82652508999999996</v>
          </cell>
          <cell r="J954">
            <v>0.24456815000000001</v>
          </cell>
          <cell r="K954">
            <v>1.8543182600000001</v>
          </cell>
        </row>
        <row r="955">
          <cell r="A955" t="str">
            <v>VALIANT ORGANICS LTD</v>
          </cell>
          <cell r="B955">
            <v>-0.39705353999999998</v>
          </cell>
          <cell r="C955">
            <v>1.9783113000000001</v>
          </cell>
          <cell r="D955">
            <v>2.5104017299999999</v>
          </cell>
          <cell r="E955">
            <v>6.6296030000000006E-2</v>
          </cell>
          <cell r="F955">
            <v>-1.7652350699999999</v>
          </cell>
          <cell r="G955">
            <v>-0.20906717999999999</v>
          </cell>
          <cell r="H955">
            <v>-2.6743130700000002</v>
          </cell>
          <cell r="I955">
            <v>0.28206521000000001</v>
          </cell>
          <cell r="J955">
            <v>0.22764752999999999</v>
          </cell>
          <cell r="K955">
            <v>0.64621698999999999</v>
          </cell>
        </row>
        <row r="956">
          <cell r="A956" t="str">
            <v>VARDHMAN SPECIAL STEELS LTD</v>
          </cell>
          <cell r="B956">
            <v>-0.13995777000000001</v>
          </cell>
          <cell r="C956">
            <v>1.2590197299999999</v>
          </cell>
          <cell r="D956">
            <v>0.63802373000000001</v>
          </cell>
          <cell r="E956">
            <v>-0.33698526000000001</v>
          </cell>
          <cell r="F956">
            <v>1.8383019</v>
          </cell>
          <cell r="G956">
            <v>-7.5471040000000003E-2</v>
          </cell>
          <cell r="H956">
            <v>-2.5976500499999999</v>
          </cell>
          <cell r="I956">
            <v>0.22228622000000001</v>
          </cell>
          <cell r="J956">
            <v>0.26930764000000001</v>
          </cell>
          <cell r="K956">
            <v>4.4034209999999997E-2</v>
          </cell>
        </row>
        <row r="957">
          <cell r="A957" t="str">
            <v>VARDHMAN TEXTILES LTD</v>
          </cell>
          <cell r="B957">
            <v>-5.0693849999999999E-2</v>
          </cell>
          <cell r="C957">
            <v>0.39264940999999998</v>
          </cell>
          <cell r="D957">
            <v>-0.22156237000000001</v>
          </cell>
          <cell r="E957">
            <v>-0.49314606</v>
          </cell>
          <cell r="F957">
            <v>-1.0817095000000001</v>
          </cell>
          <cell r="G957">
            <v>-0.32753763000000002</v>
          </cell>
          <cell r="H957">
            <v>-1.31456518</v>
          </cell>
          <cell r="I957">
            <v>-6.9717970000000004E-2</v>
          </cell>
          <cell r="J957">
            <v>1.0628752699999999</v>
          </cell>
          <cell r="K957">
            <v>0.44568476000000001</v>
          </cell>
        </row>
        <row r="958">
          <cell r="A958" t="str">
            <v>VARROC ENGINEERING LTD</v>
          </cell>
          <cell r="B958">
            <v>-0.47056088000000001</v>
          </cell>
          <cell r="C958">
            <v>0.64942878000000004</v>
          </cell>
          <cell r="D958">
            <v>-1.27007973</v>
          </cell>
          <cell r="E958">
            <v>0.70711338999999995</v>
          </cell>
          <cell r="F958">
            <v>-0.81547362000000001</v>
          </cell>
          <cell r="G958">
            <v>-1.1774112000000001</v>
          </cell>
          <cell r="H958">
            <v>-1.5754028600000001</v>
          </cell>
          <cell r="I958">
            <v>-2.4259260000000001E-2</v>
          </cell>
          <cell r="J958">
            <v>0.14817939999999999</v>
          </cell>
          <cell r="K958">
            <v>-0.23171379</v>
          </cell>
        </row>
        <row r="959">
          <cell r="A959" t="str">
            <v>VARUN BEVERAGES LTD</v>
          </cell>
          <cell r="B959">
            <v>-0.44442838000000001</v>
          </cell>
          <cell r="C959">
            <v>0.56806171000000005</v>
          </cell>
          <cell r="D959">
            <v>0.78608507000000005</v>
          </cell>
          <cell r="E959">
            <v>0.35367829000000001</v>
          </cell>
          <cell r="F959">
            <v>2.3097317199999998</v>
          </cell>
          <cell r="G959">
            <v>0.40825539999999999</v>
          </cell>
          <cell r="H959">
            <v>-0.70363211999999997</v>
          </cell>
          <cell r="I959">
            <v>4.5373650000000001E-2</v>
          </cell>
          <cell r="J959">
            <v>-0.51234334999999998</v>
          </cell>
          <cell r="K959">
            <v>0.60014844000000001</v>
          </cell>
        </row>
        <row r="960">
          <cell r="A960" t="str">
            <v>VEDANT FASHIONS LTD</v>
          </cell>
          <cell r="B960">
            <v>-0.32341111</v>
          </cell>
          <cell r="C960">
            <v>0.27924395000000002</v>
          </cell>
          <cell r="D960">
            <v>0.34071815</v>
          </cell>
          <cell r="E960">
            <v>-0.55120099</v>
          </cell>
          <cell r="F960">
            <v>0.45397967</v>
          </cell>
          <cell r="G960">
            <v>1.2675104100000001</v>
          </cell>
          <cell r="H960">
            <v>-1.7867667700000001</v>
          </cell>
          <cell r="I960">
            <v>-0.32542279000000002</v>
          </cell>
          <cell r="J960">
            <v>-0.69725621000000004</v>
          </cell>
          <cell r="K960">
            <v>0.34666996999999999</v>
          </cell>
        </row>
        <row r="961">
          <cell r="A961" t="str">
            <v>VEDANTA LTD</v>
          </cell>
          <cell r="B961">
            <v>3.0000097800000001</v>
          </cell>
          <cell r="C961">
            <v>0.12274979</v>
          </cell>
          <cell r="D961">
            <v>-0.60591572999999999</v>
          </cell>
          <cell r="E961">
            <v>0.48887107000000002</v>
          </cell>
          <cell r="F961">
            <v>-0.11629494</v>
          </cell>
          <cell r="G961">
            <v>0.27590485999999997</v>
          </cell>
          <cell r="H961">
            <v>0.40197632</v>
          </cell>
          <cell r="I961">
            <v>0.34881124000000002</v>
          </cell>
          <cell r="J961">
            <v>1.76782894</v>
          </cell>
          <cell r="K961">
            <v>1.3185765700000001</v>
          </cell>
        </row>
        <row r="962">
          <cell r="A962" t="str">
            <v>VENKY'S (INDIA) LTD</v>
          </cell>
          <cell r="B962">
            <v>-0.14896145</v>
          </cell>
          <cell r="C962">
            <v>0.76981765000000002</v>
          </cell>
          <cell r="D962">
            <v>6.0856739999999999E-2</v>
          </cell>
          <cell r="E962">
            <v>-0.94261128000000005</v>
          </cell>
          <cell r="F962">
            <v>-0.94107556000000003</v>
          </cell>
          <cell r="G962">
            <v>-0.65582483999999996</v>
          </cell>
          <cell r="H962">
            <v>-2.2146275000000002</v>
          </cell>
          <cell r="I962">
            <v>0.47222900000000001</v>
          </cell>
          <cell r="J962">
            <v>0.29168189</v>
          </cell>
          <cell r="K962">
            <v>0.13078263000000001</v>
          </cell>
        </row>
        <row r="963">
          <cell r="A963" t="str">
            <v>VENUS PIPES &amp; TUBES LTD</v>
          </cell>
          <cell r="B963">
            <v>-0.44973400000000002</v>
          </cell>
          <cell r="C963">
            <v>3.0002110000000002</v>
          </cell>
          <cell r="D963">
            <v>3.0000224100000001</v>
          </cell>
          <cell r="E963">
            <v>7.1779200000000001E-2</v>
          </cell>
          <cell r="F963">
            <v>2.7893154600000001</v>
          </cell>
          <cell r="G963">
            <v>0.14479070999999999</v>
          </cell>
          <cell r="H963">
            <v>-3</v>
          </cell>
          <cell r="I963">
            <v>1.0172924999999999</v>
          </cell>
          <cell r="J963">
            <v>-0.44704852</v>
          </cell>
          <cell r="K963">
            <v>-1.35946572</v>
          </cell>
        </row>
        <row r="964">
          <cell r="A964" t="str">
            <v>VERANDA LEARNING SOLUTIONS L</v>
          </cell>
          <cell r="B964">
            <v>-0.47056088000000001</v>
          </cell>
          <cell r="C964">
            <v>2.7168121300000001</v>
          </cell>
          <cell r="D964">
            <v>1.4093097400000001</v>
          </cell>
          <cell r="E964">
            <v>4.41962E-3</v>
          </cell>
          <cell r="F964">
            <v>1.5431958400000001</v>
          </cell>
          <cell r="G964">
            <v>-3.0001707099999999</v>
          </cell>
          <cell r="H964">
            <v>-3</v>
          </cell>
          <cell r="I964">
            <v>0.23251325</v>
          </cell>
          <cell r="J964">
            <v>-1.05992091</v>
          </cell>
          <cell r="K964">
            <v>0.42690646999999998</v>
          </cell>
        </row>
        <row r="965">
          <cell r="A965" t="str">
            <v>VESUVIUS INDIA LTD</v>
          </cell>
          <cell r="B965">
            <v>-0.28525310999999998</v>
          </cell>
          <cell r="C965">
            <v>-0.10476124000000001</v>
          </cell>
          <cell r="D965">
            <v>-0.43409613000000002</v>
          </cell>
          <cell r="E965">
            <v>-0.95499277000000005</v>
          </cell>
          <cell r="F965">
            <v>1.3178696599999999</v>
          </cell>
          <cell r="G965">
            <v>-0.40686478999999998</v>
          </cell>
          <cell r="H965">
            <v>-2.4123849900000001</v>
          </cell>
          <cell r="I965">
            <v>-0.31432638000000002</v>
          </cell>
          <cell r="J965">
            <v>-0.19054022000000001</v>
          </cell>
          <cell r="K965">
            <v>-2.500144E-2</v>
          </cell>
        </row>
        <row r="966">
          <cell r="A966" t="str">
            <v>VIDHI SPECIALTY FOOD INGREDI</v>
          </cell>
          <cell r="B966">
            <v>-0.42935972999999999</v>
          </cell>
          <cell r="C966">
            <v>2.4525868900000001</v>
          </cell>
          <cell r="D966">
            <v>2.0025677700000002</v>
          </cell>
          <cell r="E966">
            <v>-0.20989685</v>
          </cell>
          <cell r="F966">
            <v>-0.42748708000000002</v>
          </cell>
          <cell r="G966">
            <v>-1.4178339999999999E-2</v>
          </cell>
          <cell r="H966">
            <v>-3</v>
          </cell>
          <cell r="I966">
            <v>-0.20154826000000001</v>
          </cell>
          <cell r="J966">
            <v>-0.39764517999999999</v>
          </cell>
          <cell r="K966">
            <v>-0.79706078999999996</v>
          </cell>
        </row>
        <row r="967">
          <cell r="A967" t="str">
            <v>VIJAYA DIAGNOSTIC CENTRE PVT</v>
          </cell>
          <cell r="B967">
            <v>-0.37194431</v>
          </cell>
          <cell r="C967">
            <v>0.43633157</v>
          </cell>
          <cell r="D967">
            <v>0.86909407000000005</v>
          </cell>
          <cell r="E967">
            <v>0.13102266000000001</v>
          </cell>
          <cell r="F967">
            <v>-8.1404409999999996E-2</v>
          </cell>
          <cell r="G967">
            <v>1.174069E-2</v>
          </cell>
          <cell r="H967">
            <v>-2.66362882</v>
          </cell>
          <cell r="I967">
            <v>0.12130494999999999</v>
          </cell>
          <cell r="J967">
            <v>-0.40406868000000001</v>
          </cell>
          <cell r="K967">
            <v>0.50903874999999998</v>
          </cell>
        </row>
        <row r="968">
          <cell r="A968" t="str">
            <v>VINATI ORGANICS LTD</v>
          </cell>
          <cell r="B968">
            <v>-0.34846723000000002</v>
          </cell>
          <cell r="C968">
            <v>0.69947201000000003</v>
          </cell>
          <cell r="D968">
            <v>1.1849428399999999</v>
          </cell>
          <cell r="E968">
            <v>-0.95499277000000005</v>
          </cell>
          <cell r="F968">
            <v>-0.27825569999999999</v>
          </cell>
          <cell r="G968">
            <v>0.57143712000000002</v>
          </cell>
          <cell r="H968">
            <v>-1.76092732</v>
          </cell>
          <cell r="I968">
            <v>-0.33855805</v>
          </cell>
          <cell r="J968">
            <v>-0.51149654</v>
          </cell>
          <cell r="K968">
            <v>-0.35838198999999998</v>
          </cell>
        </row>
        <row r="969">
          <cell r="A969" t="str">
            <v>VINDHYA TELELINKS LTD</v>
          </cell>
          <cell r="B969">
            <v>-0.25016802999999999</v>
          </cell>
          <cell r="C969">
            <v>-0.25842935</v>
          </cell>
          <cell r="D969">
            <v>-0.72262895000000005</v>
          </cell>
          <cell r="E969">
            <v>-3.9810369999999998E-2</v>
          </cell>
          <cell r="F969">
            <v>1.5554170599999999</v>
          </cell>
          <cell r="G969">
            <v>-0.72491485</v>
          </cell>
          <cell r="H969">
            <v>-2.14145041</v>
          </cell>
          <cell r="I969">
            <v>-8.3482329999999993E-2</v>
          </cell>
          <cell r="J969">
            <v>0.63534992999999995</v>
          </cell>
          <cell r="K969">
            <v>0.46852136</v>
          </cell>
        </row>
        <row r="970">
          <cell r="A970" t="str">
            <v>VISHNU CHEMICALS LTD</v>
          </cell>
          <cell r="B970">
            <v>-0.42089796000000002</v>
          </cell>
          <cell r="C970">
            <v>0.45465594999999998</v>
          </cell>
          <cell r="D970">
            <v>-1.559659E-2</v>
          </cell>
          <cell r="E970">
            <v>0.71022236000000005</v>
          </cell>
          <cell r="F970">
            <v>-0.17536545000000001</v>
          </cell>
          <cell r="G970">
            <v>0.42107421</v>
          </cell>
          <cell r="H970">
            <v>-2.6042969199999999</v>
          </cell>
          <cell r="I970">
            <v>1.271544E-2</v>
          </cell>
          <cell r="J970">
            <v>0.38176882000000001</v>
          </cell>
          <cell r="K970">
            <v>0.32278090999999998</v>
          </cell>
        </row>
        <row r="971">
          <cell r="A971" t="str">
            <v>VMART RETAIL LTD</v>
          </cell>
          <cell r="B971">
            <v>-0.45756489</v>
          </cell>
          <cell r="C971">
            <v>0.31339589000000001</v>
          </cell>
          <cell r="D971">
            <v>0.64854531999999998</v>
          </cell>
          <cell r="E971">
            <v>-0.55730139999999995</v>
          </cell>
          <cell r="F971">
            <v>-1.6423797600000001</v>
          </cell>
          <cell r="G971">
            <v>-0.93056338999999999</v>
          </cell>
          <cell r="H971">
            <v>-2.09856248</v>
          </cell>
          <cell r="I971">
            <v>-0.10154100000000001</v>
          </cell>
          <cell r="J971">
            <v>-0.28162368999999998</v>
          </cell>
          <cell r="K971">
            <v>-0.67673897999999999</v>
          </cell>
        </row>
        <row r="972">
          <cell r="A972" t="str">
            <v>VODAFONE IDEA LTD</v>
          </cell>
          <cell r="B972">
            <v>-0.47056088000000001</v>
          </cell>
          <cell r="C972">
            <v>0.42825553</v>
          </cell>
          <cell r="D972">
            <v>-1.46294236</v>
          </cell>
          <cell r="E972">
            <v>3.0000002399999999</v>
          </cell>
          <cell r="F972">
            <v>-1.27387118</v>
          </cell>
          <cell r="G972">
            <v>-2.2549982100000001</v>
          </cell>
          <cell r="H972">
            <v>-0.10511350999999999</v>
          </cell>
          <cell r="I972">
            <v>0.99490345000000002</v>
          </cell>
          <cell r="J972">
            <v>-1.58496237</v>
          </cell>
          <cell r="K972">
            <v>-0.49121809</v>
          </cell>
        </row>
        <row r="973">
          <cell r="A973" t="str">
            <v>VOLTAMP TRANSFORMERS LTD</v>
          </cell>
          <cell r="B973">
            <v>-8.4279999999999999E-5</v>
          </cell>
          <cell r="C973">
            <v>0.43657306000000001</v>
          </cell>
          <cell r="D973">
            <v>0.32428822000000002</v>
          </cell>
          <cell r="E973">
            <v>-0.95499277000000005</v>
          </cell>
          <cell r="F973">
            <v>1.1607638600000001</v>
          </cell>
          <cell r="G973">
            <v>0.39100403</v>
          </cell>
          <cell r="H973">
            <v>-2.4785180100000002</v>
          </cell>
          <cell r="I973">
            <v>-8.2723499999999995E-3</v>
          </cell>
          <cell r="J973">
            <v>8.0148659999999997E-2</v>
          </cell>
          <cell r="K973">
            <v>0.62343698999999997</v>
          </cell>
        </row>
        <row r="974">
          <cell r="A974" t="str">
            <v>VOLTAS LTD</v>
          </cell>
          <cell r="B974">
            <v>-0.22735960999999999</v>
          </cell>
          <cell r="C974">
            <v>-0.13259783</v>
          </cell>
          <cell r="D974">
            <v>-0.38206636999999999</v>
          </cell>
          <cell r="E974">
            <v>-0.94417930000000005</v>
          </cell>
          <cell r="F974">
            <v>-1.2665925</v>
          </cell>
          <cell r="G974">
            <v>-0.86669998999999998</v>
          </cell>
          <cell r="H974">
            <v>-1.1030132800000001</v>
          </cell>
          <cell r="I974">
            <v>0.41364237999999998</v>
          </cell>
          <cell r="J974">
            <v>-0.40449718000000001</v>
          </cell>
          <cell r="K974">
            <v>-0.35369255999999999</v>
          </cell>
        </row>
        <row r="975">
          <cell r="A975" t="str">
            <v>VRL LOGISTICS LTD</v>
          </cell>
          <cell r="B975">
            <v>8.0320429999999998E-2</v>
          </cell>
          <cell r="C975">
            <v>0.63728571000000001</v>
          </cell>
          <cell r="D975">
            <v>0.30930670999999998</v>
          </cell>
          <cell r="E975">
            <v>0.77021110000000004</v>
          </cell>
          <cell r="F975">
            <v>0.84678118999999996</v>
          </cell>
          <cell r="G975">
            <v>-8.2900400000000003E-3</v>
          </cell>
          <cell r="H975">
            <v>-2.1028993100000002</v>
          </cell>
          <cell r="I975">
            <v>0.22180291999999999</v>
          </cell>
          <cell r="J975">
            <v>-3.4527250000000002E-2</v>
          </cell>
          <cell r="K975">
            <v>-0.1590452</v>
          </cell>
        </row>
        <row r="976">
          <cell r="A976" t="str">
            <v>VST INDUSTRIES LTD</v>
          </cell>
          <cell r="B976">
            <v>1.11261451</v>
          </cell>
          <cell r="C976">
            <v>5.0608889999999997E-2</v>
          </cell>
          <cell r="D976">
            <v>-5.7934199999999996E-3</v>
          </cell>
          <cell r="E976">
            <v>-0.95499277000000005</v>
          </cell>
          <cell r="F976">
            <v>0.17762943</v>
          </cell>
          <cell r="G976">
            <v>1.01123261</v>
          </cell>
          <cell r="H976">
            <v>-2.2095415599999999</v>
          </cell>
          <cell r="I976">
            <v>-0.36676803000000002</v>
          </cell>
          <cell r="J976">
            <v>7.1884669999999998E-2</v>
          </cell>
          <cell r="K976">
            <v>2.3008710000000002E-2</v>
          </cell>
        </row>
        <row r="977">
          <cell r="A977" t="str">
            <v>VST TILLERS TRACTORS LTD</v>
          </cell>
          <cell r="B977">
            <v>-0.16244847000000001</v>
          </cell>
          <cell r="C977">
            <v>-2.5490220000000001E-2</v>
          </cell>
          <cell r="D977">
            <v>-0.30734338999999999</v>
          </cell>
          <cell r="E977">
            <v>-0.95134753000000005</v>
          </cell>
          <cell r="F977">
            <v>-5.7564700000000003E-2</v>
          </cell>
          <cell r="G977">
            <v>-0.46363791999999998</v>
          </cell>
          <cell r="H977">
            <v>-2.6443324100000001</v>
          </cell>
          <cell r="I977">
            <v>-0.16660807</v>
          </cell>
          <cell r="J977">
            <v>-2.9345690000000001E-2</v>
          </cell>
          <cell r="K977">
            <v>-0.78615056999999999</v>
          </cell>
        </row>
        <row r="978">
          <cell r="A978" t="str">
            <v>WAAREE RENEWABLE TECHNOLOGIE</v>
          </cell>
          <cell r="B978">
            <v>-0.44986685999999998</v>
          </cell>
          <cell r="C978">
            <v>1.06075907</v>
          </cell>
          <cell r="D978">
            <v>2.1896960700000001</v>
          </cell>
          <cell r="E978">
            <v>-0.95499277000000005</v>
          </cell>
          <cell r="F978">
            <v>3.0000844</v>
          </cell>
          <cell r="G978">
            <v>2.3052837799999999</v>
          </cell>
          <cell r="H978">
            <v>-3</v>
          </cell>
          <cell r="I978">
            <v>-8.7519219999999995E-2</v>
          </cell>
          <cell r="J978">
            <v>-0.39853674</v>
          </cell>
          <cell r="K978">
            <v>1.82235193</v>
          </cell>
        </row>
        <row r="979">
          <cell r="A979" t="str">
            <v>WARDWIZARD INNOVATIONS &amp; MOB</v>
          </cell>
          <cell r="B979">
            <v>-0.41597943999999998</v>
          </cell>
          <cell r="C979">
            <v>3.0002110000000002</v>
          </cell>
          <cell r="D979">
            <v>3.0000224100000001</v>
          </cell>
          <cell r="E979">
            <v>-0.72103976999999997</v>
          </cell>
          <cell r="F979">
            <v>-0.99055152999999996</v>
          </cell>
          <cell r="G979">
            <v>-0.25751930000000001</v>
          </cell>
          <cell r="H979">
            <v>-3</v>
          </cell>
          <cell r="I979">
            <v>-8.1167699999999995E-2</v>
          </cell>
          <cell r="J979">
            <v>-0.52513540000000003</v>
          </cell>
          <cell r="K979">
            <v>-0.80620718000000002</v>
          </cell>
        </row>
        <row r="980">
          <cell r="A980" t="str">
            <v>WELSPUN CORP LTD</v>
          </cell>
          <cell r="B980">
            <v>0.37873003</v>
          </cell>
          <cell r="C980">
            <v>-7.5155959999999994E-2</v>
          </cell>
          <cell r="D980">
            <v>-0.91687076999999995</v>
          </cell>
          <cell r="E980">
            <v>0.25363820999999998</v>
          </cell>
          <cell r="F980">
            <v>1.0495232299999999</v>
          </cell>
          <cell r="G980">
            <v>-0.90943300999999999</v>
          </cell>
          <cell r="H980">
            <v>-1.4556941999999999</v>
          </cell>
          <cell r="I980">
            <v>0.83400255000000001</v>
          </cell>
          <cell r="J980">
            <v>0.35666797</v>
          </cell>
          <cell r="K980">
            <v>0.68264782000000002</v>
          </cell>
        </row>
        <row r="981">
          <cell r="A981" t="str">
            <v>WELSPUN ENTERPRISES LTD/NEW</v>
          </cell>
          <cell r="B981">
            <v>-7.4711509999999995E-2</v>
          </cell>
          <cell r="C981">
            <v>0.16014581999999999</v>
          </cell>
          <cell r="D981">
            <v>0.95943129000000005</v>
          </cell>
          <cell r="E981">
            <v>-4.7622369999999997E-2</v>
          </cell>
          <cell r="F981">
            <v>1.89252281</v>
          </cell>
          <cell r="G981">
            <v>-0.14229594000000001</v>
          </cell>
          <cell r="H981">
            <v>-1.95605516</v>
          </cell>
          <cell r="I981">
            <v>0.18763745000000001</v>
          </cell>
          <cell r="J981">
            <v>1.3889492800000001</v>
          </cell>
          <cell r="K981">
            <v>0.89446819</v>
          </cell>
        </row>
        <row r="982">
          <cell r="A982" t="str">
            <v>WELSPUN INDIA LTD</v>
          </cell>
          <cell r="B982">
            <v>-0.40205585999999999</v>
          </cell>
          <cell r="C982">
            <v>-0.29478416000000002</v>
          </cell>
          <cell r="D982">
            <v>-0.32408416000000001</v>
          </cell>
          <cell r="E982">
            <v>0.35309773999999999</v>
          </cell>
          <cell r="F982">
            <v>-0.58634876999999996</v>
          </cell>
          <cell r="G982">
            <v>-0.93771541000000003</v>
          </cell>
          <cell r="H982">
            <v>-1.42454755</v>
          </cell>
          <cell r="I982">
            <v>-3.5254769999999998E-2</v>
          </cell>
          <cell r="J982">
            <v>0.12860917999999999</v>
          </cell>
          <cell r="K982">
            <v>0.27878764</v>
          </cell>
        </row>
        <row r="983">
          <cell r="A983" t="str">
            <v>WENDT INDIA LTD</v>
          </cell>
          <cell r="B983">
            <v>-0.11594048</v>
          </cell>
          <cell r="C983">
            <v>0.47576347000000002</v>
          </cell>
          <cell r="D983">
            <v>-0.4025996</v>
          </cell>
          <cell r="E983">
            <v>-0.95499277000000005</v>
          </cell>
          <cell r="F983">
            <v>1.461357</v>
          </cell>
          <cell r="G983">
            <v>0.31106247999999997</v>
          </cell>
          <cell r="H983">
            <v>-3</v>
          </cell>
          <cell r="I983">
            <v>-0.33567265000000002</v>
          </cell>
          <cell r="J983">
            <v>-0.48711654999999998</v>
          </cell>
          <cell r="K983">
            <v>-0.53024709000000003</v>
          </cell>
        </row>
        <row r="984">
          <cell r="A984" t="str">
            <v>WEST COAST PAPER MILLS LTD</v>
          </cell>
          <cell r="B984">
            <v>-6.7575899999999994E-2</v>
          </cell>
          <cell r="C984">
            <v>0.92557805999999998</v>
          </cell>
          <cell r="D984">
            <v>0.55930911999999999</v>
          </cell>
          <cell r="E984">
            <v>-0.72198390999999995</v>
          </cell>
          <cell r="F984">
            <v>1.6689814300000001</v>
          </cell>
          <cell r="G984">
            <v>1.3469665099999999</v>
          </cell>
          <cell r="H984">
            <v>-1.93036461</v>
          </cell>
          <cell r="I984">
            <v>0.65572249999999999</v>
          </cell>
          <cell r="J984">
            <v>2.19559097</v>
          </cell>
          <cell r="K984">
            <v>1.5215620999999999</v>
          </cell>
        </row>
        <row r="985">
          <cell r="A985" t="str">
            <v>WESTLIFE FOODWORLD LTD</v>
          </cell>
          <cell r="B985">
            <v>-0.47056088000000001</v>
          </cell>
          <cell r="C985">
            <v>-2.003972E-2</v>
          </cell>
          <cell r="D985">
            <v>-2.8147999999999999E-2</v>
          </cell>
          <cell r="E985">
            <v>1.08614981</v>
          </cell>
          <cell r="F985">
            <v>1.0558592099999999</v>
          </cell>
          <cell r="G985">
            <v>8.5326920000000001E-2</v>
          </cell>
          <cell r="H985">
            <v>-1.99097455</v>
          </cell>
          <cell r="I985">
            <v>-0.22293198</v>
          </cell>
          <cell r="J985">
            <v>-0.54157895</v>
          </cell>
          <cell r="K985">
            <v>0.44854748</v>
          </cell>
        </row>
        <row r="986">
          <cell r="A986" t="str">
            <v>WHEELS INDIA LTD</v>
          </cell>
          <cell r="B986">
            <v>-0.24662704999999999</v>
          </cell>
          <cell r="C986">
            <v>0.57648206000000002</v>
          </cell>
          <cell r="D986">
            <v>0.46196836000000002</v>
          </cell>
          <cell r="E986">
            <v>1.01043236</v>
          </cell>
          <cell r="F986">
            <v>-0.20656078999999999</v>
          </cell>
          <cell r="G986">
            <v>-0.82330108000000002</v>
          </cell>
          <cell r="H986">
            <v>-2.2382245099999998</v>
          </cell>
          <cell r="I986">
            <v>-0.28235659000000002</v>
          </cell>
          <cell r="J986">
            <v>0.35485222999999999</v>
          </cell>
          <cell r="K986">
            <v>-0.76738547999999995</v>
          </cell>
        </row>
        <row r="987">
          <cell r="A987" t="str">
            <v>WHIRLPOOL OF INDIA LTD</v>
          </cell>
          <cell r="B987">
            <v>-0.32884181000000001</v>
          </cell>
          <cell r="C987">
            <v>-8.8372580000000006E-2</v>
          </cell>
          <cell r="D987">
            <v>-0.18210839000000001</v>
          </cell>
          <cell r="E987">
            <v>-0.87132496000000004</v>
          </cell>
          <cell r="F987">
            <v>-0.59093881000000004</v>
          </cell>
          <cell r="G987">
            <v>-0.67789911999999997</v>
          </cell>
          <cell r="H987">
            <v>-1.40730095</v>
          </cell>
          <cell r="I987">
            <v>-0.20873894000000001</v>
          </cell>
          <cell r="J987">
            <v>-0.36758506000000002</v>
          </cell>
          <cell r="K987">
            <v>-0.69550329</v>
          </cell>
        </row>
        <row r="988">
          <cell r="A988" t="str">
            <v>WIPRO LTD</v>
          </cell>
          <cell r="B988">
            <v>-0.3662591</v>
          </cell>
          <cell r="C988">
            <v>-0.41682044000000001</v>
          </cell>
          <cell r="D988">
            <v>-0.25255808000000002</v>
          </cell>
          <cell r="E988">
            <v>-0.62421404999999996</v>
          </cell>
          <cell r="F988">
            <v>-1.4389216899999999</v>
          </cell>
          <cell r="G988">
            <v>-1.557131E-2</v>
          </cell>
          <cell r="H988">
            <v>0.34180804999999997</v>
          </cell>
          <cell r="I988">
            <v>-0.20080824</v>
          </cell>
          <cell r="J988">
            <v>0.1595114</v>
          </cell>
          <cell r="K988">
            <v>-0.16243091000000001</v>
          </cell>
        </row>
        <row r="989">
          <cell r="A989" t="str">
            <v>WOCKHARDT LTD</v>
          </cell>
          <cell r="B989">
            <v>-0.47056088000000001</v>
          </cell>
          <cell r="C989">
            <v>0.23980831</v>
          </cell>
          <cell r="D989">
            <v>-2.0256674299999999</v>
          </cell>
          <cell r="E989">
            <v>0.76125538000000004</v>
          </cell>
          <cell r="F989">
            <v>-1.4192402399999999</v>
          </cell>
          <cell r="G989">
            <v>-2.3966593700000001</v>
          </cell>
          <cell r="H989">
            <v>-1.9466759</v>
          </cell>
          <cell r="I989">
            <v>1.18316424</v>
          </cell>
          <cell r="J989">
            <v>-0.61104261999999998</v>
          </cell>
          <cell r="K989">
            <v>-6.8510299999999996E-2</v>
          </cell>
        </row>
        <row r="990">
          <cell r="A990" t="str">
            <v>WONDERLA HOLIDAYS LTD</v>
          </cell>
          <cell r="B990">
            <v>-0.47056088000000001</v>
          </cell>
          <cell r="C990">
            <v>0.51983904999999997</v>
          </cell>
          <cell r="D990">
            <v>-1.03920531</v>
          </cell>
          <cell r="E990">
            <v>-0.95120788000000001</v>
          </cell>
          <cell r="F990">
            <v>1.6968536400000001</v>
          </cell>
          <cell r="G990">
            <v>0.13172331000000001</v>
          </cell>
          <cell r="H990">
            <v>-2.7385950100000001</v>
          </cell>
          <cell r="I990">
            <v>0.24092294</v>
          </cell>
          <cell r="J990">
            <v>-0.14870950999999999</v>
          </cell>
          <cell r="K990">
            <v>1.53506911</v>
          </cell>
        </row>
        <row r="991">
          <cell r="A991" t="str">
            <v>WPIL LTD</v>
          </cell>
          <cell r="B991">
            <v>-0.33103293</v>
          </cell>
          <cell r="C991">
            <v>0.11214812</v>
          </cell>
          <cell r="D991">
            <v>0.17967373</v>
          </cell>
          <cell r="E991">
            <v>-0.60181921999999999</v>
          </cell>
          <cell r="F991">
            <v>3.0000844</v>
          </cell>
          <cell r="G991">
            <v>0.38773881999999998</v>
          </cell>
          <cell r="H991">
            <v>-2.33961606</v>
          </cell>
          <cell r="I991">
            <v>-0.27772956999999998</v>
          </cell>
          <cell r="J991">
            <v>0.26547422999999998</v>
          </cell>
          <cell r="K991">
            <v>2.8254835599999999</v>
          </cell>
        </row>
        <row r="992">
          <cell r="A992" t="str">
            <v>XPRO INDIA LTD</v>
          </cell>
          <cell r="B992">
            <v>-0.39461701999999999</v>
          </cell>
          <cell r="C992">
            <v>0.76282996000000003</v>
          </cell>
          <cell r="D992">
            <v>0.24071244999999999</v>
          </cell>
          <cell r="E992">
            <v>-0.66098796999999998</v>
          </cell>
          <cell r="F992">
            <v>-0.71839821000000004</v>
          </cell>
          <cell r="G992">
            <v>0.52313012000000003</v>
          </cell>
          <cell r="H992">
            <v>-3</v>
          </cell>
          <cell r="I992">
            <v>8.0981280000000003E-2</v>
          </cell>
          <cell r="J992">
            <v>-5.214821E-2</v>
          </cell>
          <cell r="K992">
            <v>1.1825557900000001</v>
          </cell>
        </row>
        <row r="993">
          <cell r="A993" t="str">
            <v>YASHO INDUSTRIES LTD</v>
          </cell>
          <cell r="B993">
            <v>-0.45810362999999998</v>
          </cell>
          <cell r="C993">
            <v>0.82367307000000001</v>
          </cell>
          <cell r="D993">
            <v>2.2816629399999999</v>
          </cell>
          <cell r="E993">
            <v>0.63697159000000003</v>
          </cell>
          <cell r="F993">
            <v>-0.56990445000000001</v>
          </cell>
          <cell r="G993">
            <v>0.31018549000000001</v>
          </cell>
          <cell r="H993">
            <v>-2.87234759</v>
          </cell>
          <cell r="I993">
            <v>-0.12791</v>
          </cell>
          <cell r="J993">
            <v>-0.18810937999999999</v>
          </cell>
          <cell r="K993">
            <v>-0.56917446999999999</v>
          </cell>
        </row>
        <row r="994">
          <cell r="A994" t="str">
            <v>YES BANK LTD</v>
          </cell>
          <cell r="B994">
            <v>-0.47056088000000001</v>
          </cell>
          <cell r="C994">
            <v>-0.46526130999999998</v>
          </cell>
          <cell r="D994">
            <v>-1.2607116700000001</v>
          </cell>
          <cell r="E994">
            <v>1.3090004900000001</v>
          </cell>
          <cell r="F994">
            <v>0.76781957999999995</v>
          </cell>
          <cell r="G994">
            <v>-1.07053924</v>
          </cell>
          <cell r="H994">
            <v>2.618069E-2</v>
          </cell>
          <cell r="I994">
            <v>0.89780599000000005</v>
          </cell>
          <cell r="J994">
            <v>0.25619298000000001</v>
          </cell>
          <cell r="K994">
            <v>0.79083334999999999</v>
          </cell>
        </row>
        <row r="995">
          <cell r="A995" t="str">
            <v>ZEE ENTERTAINMENT ENTERPRISE</v>
          </cell>
          <cell r="B995">
            <v>9.9478200000000003E-2</v>
          </cell>
          <cell r="C995">
            <v>4.2489979999999997E-2</v>
          </cell>
          <cell r="D995">
            <v>-0.85220574999999998</v>
          </cell>
          <cell r="E995">
            <v>-0.86901360999999999</v>
          </cell>
          <cell r="F995">
            <v>-0.92408365000000003</v>
          </cell>
          <cell r="G995">
            <v>-0.76435017999999999</v>
          </cell>
          <cell r="H995">
            <v>-1.1191947499999999</v>
          </cell>
          <cell r="I995">
            <v>2.2620284599999998</v>
          </cell>
          <cell r="J995">
            <v>2.121135E-2</v>
          </cell>
          <cell r="K995">
            <v>-1.57002211</v>
          </cell>
        </row>
        <row r="996">
          <cell r="A996" t="str">
            <v>ZEN TECHNOLOGIES LTD</v>
          </cell>
          <cell r="B996">
            <v>-0.45852821999999999</v>
          </cell>
          <cell r="C996">
            <v>2.3255517499999998</v>
          </cell>
          <cell r="D996">
            <v>-0.17976265999999999</v>
          </cell>
          <cell r="E996">
            <v>-0.94886017</v>
          </cell>
          <cell r="F996">
            <v>1.4590588799999999</v>
          </cell>
          <cell r="G996">
            <v>-0.38543501000000002</v>
          </cell>
          <cell r="H996">
            <v>-3</v>
          </cell>
          <cell r="I996">
            <v>1.38020444</v>
          </cell>
          <cell r="J996">
            <v>-0.71352649000000001</v>
          </cell>
          <cell r="K996">
            <v>-0.88899046000000004</v>
          </cell>
        </row>
        <row r="997">
          <cell r="A997" t="str">
            <v>ZENSAR TECHNOLOGIES LTD</v>
          </cell>
          <cell r="B997">
            <v>0.23694202</v>
          </cell>
          <cell r="C997">
            <v>7.3822620000000005E-2</v>
          </cell>
          <cell r="D997">
            <v>-0.40651043999999997</v>
          </cell>
          <cell r="E997">
            <v>-0.68376422000000003</v>
          </cell>
          <cell r="F997">
            <v>-0.80229521000000004</v>
          </cell>
          <cell r="G997">
            <v>-0.28415951</v>
          </cell>
          <cell r="H997">
            <v>-1.78989255</v>
          </cell>
          <cell r="I997">
            <v>0.73228585999999996</v>
          </cell>
          <cell r="J997">
            <v>0.27343273000000001</v>
          </cell>
          <cell r="K997">
            <v>-0.42798582000000002</v>
          </cell>
        </row>
        <row r="998">
          <cell r="A998" t="str">
            <v>ZF COMMERCIAL VEHICLE CONTRO</v>
          </cell>
          <cell r="B998">
            <v>-0.42649843999999998</v>
          </cell>
          <cell r="C998">
            <v>6.0394860000000002E-2</v>
          </cell>
          <cell r="D998">
            <v>-0.68388408000000001</v>
          </cell>
          <cell r="E998">
            <v>-0.95499277000000005</v>
          </cell>
          <cell r="F998">
            <v>0.75253230000000004</v>
          </cell>
          <cell r="G998">
            <v>-0.2398439</v>
          </cell>
          <cell r="H998">
            <v>-1.6508761599999999</v>
          </cell>
          <cell r="I998">
            <v>-0.38184394999999999</v>
          </cell>
          <cell r="J998">
            <v>-0.52366239000000003</v>
          </cell>
          <cell r="K998">
            <v>-0.76901549000000002</v>
          </cell>
        </row>
        <row r="999">
          <cell r="A999" t="str">
            <v>ZOMATO LTD</v>
          </cell>
          <cell r="B999">
            <v>-0.47056088000000001</v>
          </cell>
          <cell r="C999">
            <v>0.78716885999999997</v>
          </cell>
          <cell r="D999">
            <v>1.4459019900000001</v>
          </cell>
          <cell r="E999">
            <v>-0.88268656000000001</v>
          </cell>
          <cell r="F999">
            <v>-1.04882371</v>
          </cell>
          <cell r="G999">
            <v>-1.8628277799999999</v>
          </cell>
          <cell r="H999">
            <v>-0.84967917000000004</v>
          </cell>
          <cell r="I999">
            <v>1.6112865199999999</v>
          </cell>
          <cell r="J999">
            <v>-0.86679565999999997</v>
          </cell>
          <cell r="K999">
            <v>0.10349339</v>
          </cell>
        </row>
        <row r="1000">
          <cell r="A1000" t="str">
            <v>ZYDUS LIFESCIENCES LTD</v>
          </cell>
          <cell r="B1000">
            <v>-0.28862276999999997</v>
          </cell>
          <cell r="C1000">
            <v>-9.3115820000000002E-2</v>
          </cell>
          <cell r="D1000">
            <v>-0.48802981000000001</v>
          </cell>
          <cell r="E1000">
            <v>-0.67632395000000001</v>
          </cell>
          <cell r="F1000">
            <v>0.86787528000000003</v>
          </cell>
          <cell r="G1000">
            <v>-0.13201629000000001</v>
          </cell>
          <cell r="H1000">
            <v>-0.62256372000000004</v>
          </cell>
          <cell r="I1000">
            <v>-0.10606936</v>
          </cell>
          <cell r="J1000">
            <v>-7.3846149999999999E-2</v>
          </cell>
          <cell r="K1000">
            <v>-0.36055072999999999</v>
          </cell>
        </row>
        <row r="1001">
          <cell r="A1001" t="str">
            <v>ZYDUS WELLNESS LTD</v>
          </cell>
          <cell r="B1001">
            <v>-0.34751588</v>
          </cell>
          <cell r="C1001">
            <v>-0.48119423</v>
          </cell>
          <cell r="D1001">
            <v>0.23617774</v>
          </cell>
          <cell r="E1001">
            <v>-0.85121864000000003</v>
          </cell>
          <cell r="F1001">
            <v>-5.2015459999999999E-2</v>
          </cell>
          <cell r="G1001">
            <v>0.46437763999999998</v>
          </cell>
          <cell r="H1001">
            <v>-1.7241508999999999</v>
          </cell>
          <cell r="I1001">
            <v>-0.32673438999999999</v>
          </cell>
          <cell r="J1001">
            <v>-0.19533718</v>
          </cell>
          <cell r="K1001">
            <v>-0.51907855000000003</v>
          </cell>
        </row>
      </sheetData>
      <sheetData sheetId="1" refreshError="1"/>
      <sheetData sheetId="2">
        <row r="3">
          <cell r="A3" t="str">
            <v>ASIAN PAINTS LTD</v>
          </cell>
          <cell r="B3">
            <v>4.6683927227506503</v>
          </cell>
        </row>
        <row r="4">
          <cell r="A4" t="str">
            <v>BAJAJ AUTO LTD</v>
          </cell>
          <cell r="B4">
            <v>3.5299590555090199</v>
          </cell>
        </row>
        <row r="5">
          <cell r="A5" t="str">
            <v>BAJAJ FINANCE LTD</v>
          </cell>
          <cell r="B5">
            <v>3.8512500814016999</v>
          </cell>
        </row>
        <row r="6">
          <cell r="A6" t="str">
            <v>BERGER PAINTS INDIA LTD</v>
          </cell>
          <cell r="B6">
            <v>1.5633607519074799</v>
          </cell>
        </row>
        <row r="7">
          <cell r="A7" t="str">
            <v>BOSCH LTD</v>
          </cell>
          <cell r="B7">
            <v>1.6926918566792699</v>
          </cell>
        </row>
        <row r="8">
          <cell r="A8" t="str">
            <v>BRITANNIA INDUSTRIES LTD</v>
          </cell>
          <cell r="B8">
            <v>3.0859495959860701</v>
          </cell>
        </row>
        <row r="9">
          <cell r="A9" t="str">
            <v>COAL INDIA LTD</v>
          </cell>
          <cell r="B9">
            <v>4.0551629739586801</v>
          </cell>
        </row>
        <row r="10">
          <cell r="A10" t="str">
            <v>COLGATE PALMOLIVE (INDIA)</v>
          </cell>
          <cell r="B10">
            <v>3.07568617523745</v>
          </cell>
        </row>
        <row r="11">
          <cell r="A11" t="str">
            <v>DABUR INDIA LTD</v>
          </cell>
          <cell r="B11">
            <v>2.35938914915238</v>
          </cell>
        </row>
        <row r="12">
          <cell r="A12" t="str">
            <v>DIVI'S LABORATORIES LTD</v>
          </cell>
          <cell r="B12">
            <v>3.0457176823674001</v>
          </cell>
        </row>
        <row r="13">
          <cell r="A13" t="str">
            <v>EICHER MOTORS LTD</v>
          </cell>
          <cell r="B13">
            <v>2.6985049716228202</v>
          </cell>
        </row>
        <row r="14">
          <cell r="A14" t="str">
            <v>GODREJ CONSUMER PRODUCTS LTD</v>
          </cell>
          <cell r="B14">
            <v>2.5007377792963701</v>
          </cell>
        </row>
        <row r="15">
          <cell r="A15" t="str">
            <v>HAVELLS INDIA LTD</v>
          </cell>
          <cell r="B15">
            <v>2.5357419396405398</v>
          </cell>
        </row>
        <row r="16">
          <cell r="A16" t="str">
            <v>HCL TECHNOLOGIES LTD</v>
          </cell>
          <cell r="B16">
            <v>4.8567707316387896</v>
          </cell>
        </row>
        <row r="17">
          <cell r="A17" t="str">
            <v>HDFC ASSET MANAGEMENT CO LTD</v>
          </cell>
          <cell r="B17">
            <v>1.5169149954569201</v>
          </cell>
        </row>
        <row r="18">
          <cell r="A18" t="str">
            <v>HDFC BANK LIMITED</v>
          </cell>
          <cell r="B18">
            <v>5.2024875656049803</v>
          </cell>
        </row>
        <row r="19">
          <cell r="A19" t="str">
            <v>HERO MOTOCORP LTD</v>
          </cell>
          <cell r="B19">
            <v>2.33863133216733</v>
          </cell>
        </row>
        <row r="20">
          <cell r="A20" t="str">
            <v>HINDUSTAN AERONAUTICS LTD</v>
          </cell>
          <cell r="B20">
            <v>2.3712338085249698</v>
          </cell>
        </row>
        <row r="21">
          <cell r="A21" t="str">
            <v>HINDUSTAN UNILEVER LTD</v>
          </cell>
          <cell r="B21">
            <v>4.8457182068465396</v>
          </cell>
        </row>
        <row r="22">
          <cell r="A22" t="str">
            <v>INDIAN RUPEE</v>
          </cell>
          <cell r="B22">
            <v>-0.15086679251054999</v>
          </cell>
        </row>
        <row r="23">
          <cell r="A23" t="str">
            <v>INFOSYS LTD</v>
          </cell>
          <cell r="B23">
            <v>4.0682476823037002</v>
          </cell>
        </row>
        <row r="24">
          <cell r="A24" t="str">
            <v>ITC LTD</v>
          </cell>
          <cell r="B24">
            <v>6.1659258099061702</v>
          </cell>
        </row>
        <row r="25">
          <cell r="A25" t="str">
            <v>LTIMINDTREE LTD</v>
          </cell>
          <cell r="B25">
            <v>3.0045070518629098</v>
          </cell>
        </row>
        <row r="26">
          <cell r="A26" t="str">
            <v>MARICO LTD</v>
          </cell>
          <cell r="B26">
            <v>2.5586514549655401</v>
          </cell>
        </row>
        <row r="27">
          <cell r="A27" t="str">
            <v>MARUTI SUZUKI INDIA LTD</v>
          </cell>
          <cell r="B27">
            <v>4.0113976891834602</v>
          </cell>
        </row>
        <row r="28">
          <cell r="A28" t="str">
            <v>MUTHOOT FINANCE LTD</v>
          </cell>
          <cell r="B28">
            <v>1.30606018745664</v>
          </cell>
        </row>
        <row r="29">
          <cell r="A29" t="str">
            <v>NESTLE INDIA LTD</v>
          </cell>
          <cell r="B29">
            <v>5.2509848420165097</v>
          </cell>
        </row>
        <row r="30">
          <cell r="A30" t="str">
            <v>PIDILITE INDUSTRIES LTD</v>
          </cell>
          <cell r="B30">
            <v>2.6006542734037801</v>
          </cell>
        </row>
        <row r="31">
          <cell r="A31" t="str">
            <v>TATA CONSULTANCY SVCS LTD</v>
          </cell>
          <cell r="B31">
            <v>4.8944940301886097</v>
          </cell>
        </row>
        <row r="32">
          <cell r="A32" t="str">
            <v>TECH MAHINDRA LTD</v>
          </cell>
          <cell r="B32">
            <v>3.49347451185601</v>
          </cell>
        </row>
        <row r="33">
          <cell r="A33" t="str">
            <v>WIPRO LTD</v>
          </cell>
          <cell r="B33">
            <v>3.00216788361783</v>
          </cell>
        </row>
      </sheetData>
      <sheetData sheetId="3">
        <row r="3">
          <cell r="A3" t="str">
            <v>ADANI ENTERPRISES LTD</v>
          </cell>
          <cell r="B3">
            <v>0.63280234478101804</v>
          </cell>
        </row>
        <row r="4">
          <cell r="A4" t="str">
            <v>ADANI PORTS AND SPECIAL ECON</v>
          </cell>
          <cell r="B4">
            <v>0.65144713497718898</v>
          </cell>
        </row>
        <row r="5">
          <cell r="A5" t="str">
            <v>APOLLO HOSPITALS ENTERPRISE</v>
          </cell>
          <cell r="B5">
            <v>0.56831676119150198</v>
          </cell>
        </row>
        <row r="6">
          <cell r="A6" t="str">
            <v>ASIAN PAINTS LTD</v>
          </cell>
          <cell r="B6">
            <v>1.6729440135514599</v>
          </cell>
        </row>
        <row r="7">
          <cell r="A7" t="str">
            <v>AXIS BANK LTD</v>
          </cell>
          <cell r="B7">
            <v>3.1008683650925701</v>
          </cell>
        </row>
        <row r="8">
          <cell r="A8" t="str">
            <v>BAJAJ AUTO LTD</v>
          </cell>
          <cell r="B8">
            <v>0.629328078225182</v>
          </cell>
        </row>
        <row r="9">
          <cell r="A9" t="str">
            <v>BAJAJ FINANCE LTD</v>
          </cell>
          <cell r="B9">
            <v>2.0288556259724699</v>
          </cell>
        </row>
        <row r="10">
          <cell r="A10" t="str">
            <v>BAJAJ FINSERV LTD</v>
          </cell>
          <cell r="B10">
            <v>0.91738492889460899</v>
          </cell>
        </row>
        <row r="11">
          <cell r="A11" t="str">
            <v>BHARAT PETROLEUM CORP LTD</v>
          </cell>
          <cell r="B11">
            <v>0.42535728845918602</v>
          </cell>
        </row>
        <row r="12">
          <cell r="A12" t="str">
            <v>BHARTI AIRTEL LTD</v>
          </cell>
          <cell r="B12">
            <v>2.3937452311770802</v>
          </cell>
        </row>
        <row r="13">
          <cell r="A13" t="str">
            <v>BRITANNIA INDUSTRIES LTD</v>
          </cell>
          <cell r="B13">
            <v>0.65308739897023704</v>
          </cell>
        </row>
        <row r="14">
          <cell r="A14" t="str">
            <v>CIPLA LTD</v>
          </cell>
          <cell r="B14">
            <v>0.60808995403913702</v>
          </cell>
        </row>
        <row r="15">
          <cell r="A15" t="str">
            <v>COAL INDIA LTD</v>
          </cell>
          <cell r="B15">
            <v>0.62274518236406295</v>
          </cell>
        </row>
        <row r="16">
          <cell r="A16" t="str">
            <v>DIVI'S LABORATORIES LTD</v>
          </cell>
          <cell r="B16">
            <v>0.52221097268092898</v>
          </cell>
        </row>
        <row r="17">
          <cell r="A17" t="str">
            <v>DR. REDDY'S LABORATORIES</v>
          </cell>
          <cell r="B17">
            <v>0.74989355138982405</v>
          </cell>
        </row>
        <row r="18">
          <cell r="A18" t="str">
            <v>EICHER MOTORS LTD</v>
          </cell>
          <cell r="B18">
            <v>0.55862019379132699</v>
          </cell>
        </row>
        <row r="19">
          <cell r="A19" t="str">
            <v>GRASIM INDUSTRIES LTD</v>
          </cell>
          <cell r="B19">
            <v>0.79948954674376005</v>
          </cell>
        </row>
        <row r="20">
          <cell r="A20" t="str">
            <v>HCL TECHNOLOGIES LTD</v>
          </cell>
          <cell r="B20">
            <v>1.43184862338337</v>
          </cell>
        </row>
        <row r="21">
          <cell r="A21" t="str">
            <v>HDFC BANK LIMITED</v>
          </cell>
          <cell r="B21">
            <v>9.5513659377615401</v>
          </cell>
        </row>
        <row r="22">
          <cell r="A22" t="str">
            <v>HDFC LIFE INSURANCE CO LTD</v>
          </cell>
          <cell r="B22">
            <v>0.69486797220167196</v>
          </cell>
        </row>
        <row r="23">
          <cell r="A23" t="str">
            <v>HERO MOTOCORP LTD</v>
          </cell>
          <cell r="B23">
            <v>0.41698303984192697</v>
          </cell>
        </row>
        <row r="24">
          <cell r="A24" t="str">
            <v>HINDALCO INDUSTRIES LTD</v>
          </cell>
          <cell r="B24">
            <v>0.80206256953099997</v>
          </cell>
        </row>
        <row r="25">
          <cell r="A25" t="str">
            <v>HINDUSTAN UNILEVER LTD</v>
          </cell>
          <cell r="B25">
            <v>2.8647378324664401</v>
          </cell>
        </row>
        <row r="26">
          <cell r="A26" t="str">
            <v>HOUSING DEVELOPMENT FINANCE</v>
          </cell>
          <cell r="B26">
            <v>6.4824083454238597</v>
          </cell>
        </row>
        <row r="27">
          <cell r="A27" t="str">
            <v>ICICI BANK LTD</v>
          </cell>
          <cell r="B27">
            <v>8.1079819924015304</v>
          </cell>
        </row>
        <row r="28">
          <cell r="A28" t="str">
            <v>INDIAN RUPEE</v>
          </cell>
          <cell r="B28">
            <v>6.6232702777675398E-4</v>
          </cell>
        </row>
        <row r="29">
          <cell r="A29" t="str">
            <v>INDUSIND BANK LTD</v>
          </cell>
          <cell r="B29">
            <v>0.92184754261391799</v>
          </cell>
        </row>
        <row r="30">
          <cell r="A30" t="str">
            <v>INFOSYS LTD</v>
          </cell>
          <cell r="B30">
            <v>5.6157218031939697</v>
          </cell>
        </row>
        <row r="31">
          <cell r="A31" t="str">
            <v>ITC LTD</v>
          </cell>
          <cell r="B31">
            <v>4.6260659054730704</v>
          </cell>
        </row>
        <row r="32">
          <cell r="A32" t="str">
            <v>JSW STEEL LTD</v>
          </cell>
          <cell r="B32">
            <v>0.87164063157329996</v>
          </cell>
        </row>
        <row r="33">
          <cell r="A33" t="str">
            <v>KOTAK MAHINDRA BANK LTD</v>
          </cell>
          <cell r="B33">
            <v>3.5797995446600699</v>
          </cell>
        </row>
        <row r="34">
          <cell r="A34" t="str">
            <v>LARSEN &amp; TOUBRO LTD</v>
          </cell>
          <cell r="B34">
            <v>3.4578970254548298</v>
          </cell>
        </row>
        <row r="35">
          <cell r="A35" t="str">
            <v>MAHINDRA &amp; MAHINDRA LTD</v>
          </cell>
          <cell r="B35">
            <v>1.3879567224654199</v>
          </cell>
        </row>
        <row r="36">
          <cell r="A36" t="str">
            <v>MARUTI SUZUKI INDIA LTD</v>
          </cell>
          <cell r="B36">
            <v>1.4444013379107501</v>
          </cell>
        </row>
        <row r="37">
          <cell r="A37" t="str">
            <v>NESTLE INDIA LTD</v>
          </cell>
          <cell r="B37">
            <v>0.94734683706814804</v>
          </cell>
        </row>
        <row r="38">
          <cell r="A38" t="str">
            <v>NTPC LTD</v>
          </cell>
          <cell r="B38">
            <v>1.0425605242028499</v>
          </cell>
        </row>
        <row r="39">
          <cell r="A39" t="str">
            <v>OIL &amp; NATURAL GAS CORP LTD</v>
          </cell>
          <cell r="B39">
            <v>0.80216381298293904</v>
          </cell>
        </row>
        <row r="40">
          <cell r="A40" t="str">
            <v>POWER GRID CORP OF INDIA LTD</v>
          </cell>
          <cell r="B40">
            <v>1.0175993370477501</v>
          </cell>
        </row>
        <row r="41">
          <cell r="A41" t="str">
            <v>RELIANCE INDUSTRIES LTD</v>
          </cell>
          <cell r="B41">
            <v>10.238286719998699</v>
          </cell>
        </row>
        <row r="42">
          <cell r="A42" t="str">
            <v>SBI LIFE INSURANCE CO LTD</v>
          </cell>
          <cell r="B42">
            <v>0.63921132844754402</v>
          </cell>
        </row>
        <row r="43">
          <cell r="A43" t="str">
            <v>STATE BANK OF INDIA</v>
          </cell>
          <cell r="B43">
            <v>2.7318130421946698</v>
          </cell>
        </row>
        <row r="44">
          <cell r="A44" t="str">
            <v>SUN PHARMACEUTICAL INDUS</v>
          </cell>
          <cell r="B44">
            <v>1.3569545184640099</v>
          </cell>
        </row>
        <row r="45">
          <cell r="A45" t="str">
            <v>TATA CONSULTANCY SVCS LTD</v>
          </cell>
          <cell r="B45">
            <v>4.1750148526017004</v>
          </cell>
        </row>
        <row r="46">
          <cell r="A46" t="str">
            <v>TATA CONSUMER PRODUCTS LTD</v>
          </cell>
          <cell r="B46">
            <v>0.55905154916587896</v>
          </cell>
        </row>
        <row r="47">
          <cell r="A47" t="str">
            <v>TATA MOTORS LTD</v>
          </cell>
          <cell r="B47">
            <v>1.0736889159671399</v>
          </cell>
        </row>
        <row r="48">
          <cell r="A48" t="str">
            <v>TATA STEEL LTD</v>
          </cell>
          <cell r="B48">
            <v>1.1026367131024799</v>
          </cell>
        </row>
        <row r="49">
          <cell r="A49" t="str">
            <v>TECH MAHINDRA LTD</v>
          </cell>
          <cell r="B49">
            <v>0.80511030739315403</v>
          </cell>
        </row>
        <row r="50">
          <cell r="A50" t="str">
            <v>TITAN CO LTD</v>
          </cell>
          <cell r="B50">
            <v>1.40831307838574</v>
          </cell>
        </row>
        <row r="51">
          <cell r="A51" t="str">
            <v>ULTRATECH CEMENT LTD</v>
          </cell>
          <cell r="B51">
            <v>1.10280566627901</v>
          </cell>
        </row>
        <row r="52">
          <cell r="A52" t="str">
            <v>UPL LTD</v>
          </cell>
          <cell r="B52">
            <v>0.48518639666374702</v>
          </cell>
        </row>
        <row r="53">
          <cell r="A53" t="str">
            <v>WIPRO LTD</v>
          </cell>
          <cell r="B53">
            <v>0.71882067434857499</v>
          </cell>
        </row>
      </sheetData>
      <sheetData sheetId="4">
        <row r="3">
          <cell r="A3" t="str">
            <v>ABB INDIA LTD</v>
          </cell>
          <cell r="B3">
            <v>0.18901696792114001</v>
          </cell>
        </row>
        <row r="4">
          <cell r="A4" t="str">
            <v>ACC LTD</v>
          </cell>
          <cell r="B4">
            <v>0.1552427886452</v>
          </cell>
        </row>
        <row r="5">
          <cell r="A5" t="str">
            <v>ADANI ENTERPRISES LTD</v>
          </cell>
          <cell r="B5">
            <v>0.54652291566664801</v>
          </cell>
        </row>
        <row r="6">
          <cell r="A6" t="str">
            <v>ADANI GREEN ENERGY LTD</v>
          </cell>
          <cell r="B6">
            <v>0.28040178842527402</v>
          </cell>
        </row>
        <row r="7">
          <cell r="A7" t="str">
            <v>ADANI PORTS AND SPECIAL ECON</v>
          </cell>
          <cell r="B7">
            <v>0.56263329178071197</v>
          </cell>
        </row>
        <row r="8">
          <cell r="A8" t="str">
            <v>ADANI TOTAL GAS LTD</v>
          </cell>
          <cell r="B8">
            <v>0.271602653961803</v>
          </cell>
        </row>
        <row r="9">
          <cell r="A9" t="str">
            <v>ADANI TRANSMISSION  LTD</v>
          </cell>
          <cell r="B9">
            <v>0.28640459703159998</v>
          </cell>
        </row>
        <row r="10">
          <cell r="A10" t="str">
            <v>AMBUJA CEMENTS LTD</v>
          </cell>
          <cell r="B10">
            <v>0.30973948409809099</v>
          </cell>
        </row>
        <row r="11">
          <cell r="A11" t="str">
            <v>APOLLO HOSPITALS ENTERPRISE</v>
          </cell>
          <cell r="B11">
            <v>0.49078869747742798</v>
          </cell>
        </row>
        <row r="12">
          <cell r="A12" t="str">
            <v>ASIAN PAINTS LTD</v>
          </cell>
          <cell r="B12">
            <v>1.44481396418575</v>
          </cell>
        </row>
        <row r="13">
          <cell r="A13" t="str">
            <v>AVENUE SUPERMARTS LTD</v>
          </cell>
          <cell r="B13">
            <v>0.54768484841947096</v>
          </cell>
        </row>
        <row r="14">
          <cell r="A14" t="str">
            <v>AXIS BANK LTD</v>
          </cell>
          <cell r="B14">
            <v>2.6780572219202998</v>
          </cell>
        </row>
        <row r="15">
          <cell r="A15" t="str">
            <v>BAJAJ AUTO LTD</v>
          </cell>
          <cell r="B15">
            <v>0.54349638290545599</v>
          </cell>
        </row>
        <row r="16">
          <cell r="A16" t="str">
            <v>BAJAJ FINANCE LTD</v>
          </cell>
          <cell r="B16">
            <v>1.7521126016050399</v>
          </cell>
        </row>
        <row r="17">
          <cell r="A17" t="str">
            <v>BAJAJ FINSERV LTD</v>
          </cell>
          <cell r="B17">
            <v>0.7922873298352</v>
          </cell>
        </row>
        <row r="18">
          <cell r="A18" t="str">
            <v>BAJAJ HOLDINGS AND INVESTMEN</v>
          </cell>
          <cell r="B18">
            <v>0.31199905102799902</v>
          </cell>
        </row>
        <row r="19">
          <cell r="A19" t="str">
            <v>BANK OF BARODA</v>
          </cell>
          <cell r="B19">
            <v>0.371891262983571</v>
          </cell>
        </row>
        <row r="20">
          <cell r="A20" t="str">
            <v>BERGER PAINTS INDIA LTD</v>
          </cell>
          <cell r="B20">
            <v>0.15321489682870501</v>
          </cell>
        </row>
        <row r="21">
          <cell r="A21" t="str">
            <v>BHARAT ELECTRONICS LTD</v>
          </cell>
          <cell r="B21">
            <v>0.404203574805444</v>
          </cell>
        </row>
        <row r="22">
          <cell r="A22" t="str">
            <v>BHARAT PETROLEUM CORP LTD</v>
          </cell>
          <cell r="B22">
            <v>0.36736344451290498</v>
          </cell>
        </row>
        <row r="23">
          <cell r="A23" t="str">
            <v>BHARTI AIRTEL LTD</v>
          </cell>
          <cell r="B23">
            <v>2.0673746676443701</v>
          </cell>
        </row>
        <row r="24">
          <cell r="A24" t="str">
            <v>BOSCH LTD</v>
          </cell>
          <cell r="B24">
            <v>0.177928578763238</v>
          </cell>
        </row>
        <row r="25">
          <cell r="A25" t="str">
            <v>BRITANNIA INDUSTRIES LTD</v>
          </cell>
          <cell r="B25">
            <v>0.56404536626605195</v>
          </cell>
        </row>
        <row r="26">
          <cell r="A26" t="str">
            <v>CANARA BANK</v>
          </cell>
          <cell r="B26">
            <v>0.22541682081779801</v>
          </cell>
        </row>
        <row r="27">
          <cell r="A27" t="str">
            <v>CHOLAMANDALAM INVESTMENT AND</v>
          </cell>
          <cell r="B27">
            <v>0.36759279646359699</v>
          </cell>
        </row>
        <row r="28">
          <cell r="A28" t="str">
            <v>CIPLA LTD</v>
          </cell>
          <cell r="B28">
            <v>0.52519271481441199</v>
          </cell>
        </row>
        <row r="29">
          <cell r="A29" t="str">
            <v>COAL INDIA LTD</v>
          </cell>
          <cell r="B29">
            <v>0.537834250082175</v>
          </cell>
        </row>
        <row r="30">
          <cell r="A30" t="str">
            <v>COLGATE PALMOLIVE (INDIA)</v>
          </cell>
          <cell r="B30">
            <v>0.23198130218021701</v>
          </cell>
        </row>
        <row r="31">
          <cell r="A31" t="str">
            <v>DABUR INDIA LTD</v>
          </cell>
          <cell r="B31">
            <v>0.340183436098904</v>
          </cell>
        </row>
        <row r="32">
          <cell r="A32" t="str">
            <v>DIVI'S LABORATORIES LTD</v>
          </cell>
          <cell r="B32">
            <v>0.45105581515711002</v>
          </cell>
        </row>
        <row r="33">
          <cell r="A33" t="str">
            <v>DLF LTD</v>
          </cell>
          <cell r="B33">
            <v>0.28204198773434602</v>
          </cell>
        </row>
        <row r="34">
          <cell r="A34" t="str">
            <v>DR. REDDY'S LABORATORIES</v>
          </cell>
          <cell r="B34">
            <v>0.64755899574389897</v>
          </cell>
        </row>
        <row r="35">
          <cell r="A35" t="str">
            <v>EICHER MOTORS LTD</v>
          </cell>
          <cell r="B35">
            <v>0.482489344449549</v>
          </cell>
        </row>
        <row r="36">
          <cell r="A36" t="str">
            <v>FSN E-COMMERCE VENTURES LTD</v>
          </cell>
          <cell r="B36">
            <v>0.180716961556591</v>
          </cell>
        </row>
        <row r="37">
          <cell r="A37" t="str">
            <v>GAIL INDIA LTD</v>
          </cell>
          <cell r="B37">
            <v>0.32663482615114803</v>
          </cell>
        </row>
        <row r="38">
          <cell r="A38" t="str">
            <v>GODREJ CONSUMER PRODUCTS LTD</v>
          </cell>
          <cell r="B38">
            <v>0.41511173970836301</v>
          </cell>
        </row>
        <row r="39">
          <cell r="A39" t="str">
            <v>GRASIM INDUSTRIES LTD</v>
          </cell>
          <cell r="B39">
            <v>0.69053143659584804</v>
          </cell>
        </row>
        <row r="40">
          <cell r="A40" t="str">
            <v>HAVELLS INDIA LTD</v>
          </cell>
          <cell r="B40">
            <v>0.33391107409397203</v>
          </cell>
        </row>
        <row r="41">
          <cell r="A41" t="str">
            <v>HCL TECHNOLOGIES LTD</v>
          </cell>
          <cell r="B41">
            <v>1.2366222553286901</v>
          </cell>
        </row>
        <row r="42">
          <cell r="A42" t="str">
            <v>HDFC ASSET MANAGEMENT CO LTD</v>
          </cell>
          <cell r="B42">
            <v>0.155861848117162</v>
          </cell>
        </row>
        <row r="43">
          <cell r="A43" t="str">
            <v>HDFC BANK LIMITED</v>
          </cell>
          <cell r="B43">
            <v>8.2491296725088095</v>
          </cell>
        </row>
        <row r="44">
          <cell r="A44" t="str">
            <v>HDFC LIFE INSURANCE CO LTD</v>
          </cell>
          <cell r="B44">
            <v>0.60012235536085001</v>
          </cell>
        </row>
        <row r="45">
          <cell r="A45" t="str">
            <v>HERO MOTOCORP LTD</v>
          </cell>
          <cell r="B45">
            <v>0.36019081604914999</v>
          </cell>
        </row>
        <row r="46">
          <cell r="A46" t="str">
            <v>HINDALCO INDUSTRIES LTD</v>
          </cell>
          <cell r="B46">
            <v>0.69269531439447796</v>
          </cell>
        </row>
        <row r="47">
          <cell r="A47" t="str">
            <v>HINDUSTAN AERONAUTICS LTD</v>
          </cell>
          <cell r="B47">
            <v>0.26187564508772598</v>
          </cell>
        </row>
        <row r="48">
          <cell r="A48" t="str">
            <v>HINDUSTAN UNILEVER LTD</v>
          </cell>
          <cell r="B48">
            <v>2.4741840698862001</v>
          </cell>
        </row>
        <row r="49">
          <cell r="A49" t="str">
            <v>HOUSING DEVELOPMENT FINANCE</v>
          </cell>
          <cell r="B49">
            <v>5.5985857928053404</v>
          </cell>
        </row>
        <row r="50">
          <cell r="A50" t="str">
            <v>ICICI BANK LTD</v>
          </cell>
          <cell r="B50">
            <v>7.0024796925371202</v>
          </cell>
        </row>
        <row r="51">
          <cell r="A51" t="str">
            <v>ICICI LOMBARD GENERAL INSURA</v>
          </cell>
          <cell r="B51">
            <v>0.30273669055479302</v>
          </cell>
        </row>
        <row r="52">
          <cell r="A52" t="str">
            <v>ICICI PRUDENTIAL LIFE INSURA</v>
          </cell>
          <cell r="B52">
            <v>0.19065421921553999</v>
          </cell>
        </row>
        <row r="53">
          <cell r="A53" t="str">
            <v>INDIAN OIL CORP LTD</v>
          </cell>
          <cell r="B53">
            <v>0.31848168206677002</v>
          </cell>
        </row>
        <row r="54">
          <cell r="A54" t="str">
            <v>INDIAN RAILWAY CATERING &amp; TO</v>
          </cell>
          <cell r="B54">
            <v>0.20334999239688001</v>
          </cell>
        </row>
        <row r="55">
          <cell r="A55" t="str">
            <v>INDIAN RUPEE</v>
          </cell>
          <cell r="B55">
            <v>0.126940381830426</v>
          </cell>
        </row>
        <row r="56">
          <cell r="A56" t="str">
            <v>INDUS TOWERS LTD</v>
          </cell>
          <cell r="B56">
            <v>0.12859421954384301</v>
          </cell>
        </row>
        <row r="57">
          <cell r="A57" t="str">
            <v>INDUSIND BANK LTD</v>
          </cell>
          <cell r="B57">
            <v>0.79612900589336799</v>
          </cell>
        </row>
        <row r="58">
          <cell r="A58" t="str">
            <v>INFO EDGE INDIA LTD</v>
          </cell>
          <cell r="B58">
            <v>0.31540123137839599</v>
          </cell>
        </row>
        <row r="59">
          <cell r="A59" t="str">
            <v>INFOSYS LTD</v>
          </cell>
          <cell r="B59">
            <v>4.8500501621327796</v>
          </cell>
        </row>
        <row r="60">
          <cell r="A60" t="str">
            <v>INTERGLOBE AVIATION LTD</v>
          </cell>
          <cell r="B60">
            <v>0.238422313157402</v>
          </cell>
        </row>
        <row r="61">
          <cell r="A61" t="str">
            <v>ITC LTD</v>
          </cell>
          <cell r="B61">
            <v>3.99531723474457</v>
          </cell>
        </row>
        <row r="62">
          <cell r="A62" t="str">
            <v>JSW STEEL LTD</v>
          </cell>
          <cell r="B62">
            <v>0.75281037548319696</v>
          </cell>
        </row>
        <row r="63">
          <cell r="A63" t="str">
            <v>KOTAK MAHINDRA BANK LTD</v>
          </cell>
          <cell r="B63">
            <v>3.09172194559532</v>
          </cell>
        </row>
        <row r="64">
          <cell r="A64" t="str">
            <v>LARSEN &amp; TOUBRO LTD</v>
          </cell>
          <cell r="B64">
            <v>2.9863847226589</v>
          </cell>
        </row>
        <row r="65">
          <cell r="A65" t="str">
            <v>LIFE INSURANCE CORPORATION</v>
          </cell>
          <cell r="B65">
            <v>0.115561395490538</v>
          </cell>
        </row>
        <row r="66">
          <cell r="A66" t="str">
            <v>LTIMINDTREE LTD</v>
          </cell>
          <cell r="B66">
            <v>0.42539027429981402</v>
          </cell>
        </row>
        <row r="67">
          <cell r="A67" t="str">
            <v>MAHINDRA &amp; MAHINDRA LTD</v>
          </cell>
          <cell r="B67">
            <v>1.1987134402061099</v>
          </cell>
        </row>
        <row r="68">
          <cell r="A68" t="str">
            <v>MARICO LTD</v>
          </cell>
          <cell r="B68">
            <v>0.27232351281177197</v>
          </cell>
        </row>
        <row r="69">
          <cell r="A69" t="str">
            <v>MARUTI SUZUKI INDIA LTD</v>
          </cell>
          <cell r="B69">
            <v>1.2476146375760999</v>
          </cell>
        </row>
        <row r="70">
          <cell r="A70" t="str">
            <v>MUTHOOT FINANCE LTD</v>
          </cell>
          <cell r="B70">
            <v>0.12242668492818801</v>
          </cell>
        </row>
        <row r="71">
          <cell r="A71" t="str">
            <v>NESTLE INDIA LTD</v>
          </cell>
          <cell r="B71">
            <v>0.81788130415947402</v>
          </cell>
        </row>
        <row r="72">
          <cell r="A72" t="str">
            <v>NTPC LTD</v>
          </cell>
          <cell r="B72">
            <v>0.90040945617412804</v>
          </cell>
        </row>
        <row r="73">
          <cell r="A73" t="str">
            <v>OIL &amp; NATURAL GAS CORP LTD</v>
          </cell>
          <cell r="B73">
            <v>0.69279607606780602</v>
          </cell>
        </row>
        <row r="74">
          <cell r="A74" t="str">
            <v>PAGE INDUSTRIES LTD</v>
          </cell>
          <cell r="B74">
            <v>0.27151407819177698</v>
          </cell>
        </row>
        <row r="75">
          <cell r="A75" t="str">
            <v>PI INDUSTRIES LTD</v>
          </cell>
          <cell r="B75">
            <v>0.27756847580851901</v>
          </cell>
        </row>
        <row r="76">
          <cell r="A76" t="str">
            <v>PIDILITE INDUSTRIES LTD</v>
          </cell>
          <cell r="B76">
            <v>0.409301501753154</v>
          </cell>
        </row>
        <row r="77">
          <cell r="A77" t="str">
            <v>POWER GRID CORP OF INDIA LTD</v>
          </cell>
          <cell r="B77">
            <v>0.87885732103797498</v>
          </cell>
        </row>
        <row r="78">
          <cell r="A78" t="str">
            <v>PROCTER &amp; GAMBLE HYGIENE</v>
          </cell>
          <cell r="B78">
            <v>0.14493110627436001</v>
          </cell>
        </row>
        <row r="79">
          <cell r="A79" t="str">
            <v>RELIANCE INDUSTRIES LTD</v>
          </cell>
          <cell r="B79">
            <v>8.8422697056591399</v>
          </cell>
        </row>
        <row r="80">
          <cell r="A80" t="str">
            <v>SAMVARDHANA MOTHERSON INTERN</v>
          </cell>
          <cell r="B80">
            <v>0.15966586757460299</v>
          </cell>
        </row>
        <row r="81">
          <cell r="A81" t="str">
            <v>SBI CARDS &amp; PAYMENT SERVICES</v>
          </cell>
          <cell r="B81">
            <v>0.251215276441208</v>
          </cell>
        </row>
        <row r="82">
          <cell r="A82" t="str">
            <v>SBI LIFE INSURANCE CO LTD</v>
          </cell>
          <cell r="B82">
            <v>0.552082816542806</v>
          </cell>
        </row>
        <row r="83">
          <cell r="A83" t="str">
            <v>SHREE CEMENT LTD</v>
          </cell>
          <cell r="B83">
            <v>0.35386247794785203</v>
          </cell>
        </row>
        <row r="84">
          <cell r="A84" t="str">
            <v>SIEMENS LTD</v>
          </cell>
          <cell r="B84">
            <v>0.322673609797341</v>
          </cell>
        </row>
        <row r="85">
          <cell r="A85" t="str">
            <v>SRF LTD</v>
          </cell>
          <cell r="B85">
            <v>0.402558774456581</v>
          </cell>
        </row>
        <row r="86">
          <cell r="A86" t="str">
            <v>STATE BANK OF INDIA</v>
          </cell>
          <cell r="B86">
            <v>2.3593515576127602</v>
          </cell>
        </row>
        <row r="87">
          <cell r="A87" t="str">
            <v>SUN PHARMACEUTICAL INDUS</v>
          </cell>
          <cell r="B87">
            <v>1.17191947165875</v>
          </cell>
        </row>
        <row r="88">
          <cell r="A88" t="str">
            <v>TATA CONSULTANCY SVCS LTD</v>
          </cell>
          <cell r="B88">
            <v>3.6058268023919098</v>
          </cell>
        </row>
        <row r="89">
          <cell r="A89" t="str">
            <v>TATA CONSUMER PRODUCTS LTD</v>
          </cell>
          <cell r="B89">
            <v>0.48280885866149698</v>
          </cell>
        </row>
        <row r="90">
          <cell r="A90" t="str">
            <v>TATA MOTORS LTD</v>
          </cell>
          <cell r="B90">
            <v>0.92729527256653499</v>
          </cell>
        </row>
        <row r="91">
          <cell r="A91" t="str">
            <v>TATA POWER CO LTD</v>
          </cell>
          <cell r="B91">
            <v>0.31912111678773603</v>
          </cell>
        </row>
        <row r="92">
          <cell r="A92" t="str">
            <v>TATA STEEL LTD</v>
          </cell>
          <cell r="B92">
            <v>0.95229903033802799</v>
          </cell>
        </row>
        <row r="93">
          <cell r="A93" t="str">
            <v>TECH MAHINDRA LTD</v>
          </cell>
          <cell r="B93">
            <v>0.69536023883777598</v>
          </cell>
        </row>
        <row r="94">
          <cell r="A94" t="str">
            <v>TITAN CO LTD</v>
          </cell>
          <cell r="B94">
            <v>1.2163633143514301</v>
          </cell>
        </row>
        <row r="95">
          <cell r="A95" t="str">
            <v>TORRENT PHARMACEUTICALS LTD</v>
          </cell>
          <cell r="B95">
            <v>0.16425246734837901</v>
          </cell>
        </row>
        <row r="96">
          <cell r="A96" t="str">
            <v>ULTRATECH CEMENT LTD</v>
          </cell>
          <cell r="B96">
            <v>0.95226817832376098</v>
          </cell>
        </row>
        <row r="97">
          <cell r="A97" t="str">
            <v>UNITED SPIRITS LTD</v>
          </cell>
          <cell r="B97">
            <v>0.24693133229623099</v>
          </cell>
        </row>
        <row r="98">
          <cell r="A98" t="str">
            <v>UPL LTD</v>
          </cell>
          <cell r="B98">
            <v>0.41903730787570798</v>
          </cell>
        </row>
        <row r="99">
          <cell r="A99" t="str">
            <v>VARUN BEVERAGES LTD</v>
          </cell>
          <cell r="B99">
            <v>0.37577173492141103</v>
          </cell>
        </row>
        <row r="100">
          <cell r="A100" t="str">
            <v>VEDANTA LTD</v>
          </cell>
          <cell r="B100">
            <v>0.34026027565961903</v>
          </cell>
        </row>
        <row r="101">
          <cell r="A101" t="str">
            <v>WIPRO LTD</v>
          </cell>
          <cell r="B101">
            <v>0.62081808765022495</v>
          </cell>
        </row>
        <row r="102">
          <cell r="A102" t="str">
            <v>ZOMATO LTD</v>
          </cell>
          <cell r="B102">
            <v>0.25487564243194499</v>
          </cell>
        </row>
      </sheetData>
      <sheetData sheetId="5">
        <row r="3">
          <cell r="A3" t="str">
            <v>ACC LTD</v>
          </cell>
          <cell r="B3">
            <v>0.16127732641932499</v>
          </cell>
        </row>
        <row r="4">
          <cell r="A4" t="str">
            <v>ADANI ENTERPRISES LTD</v>
          </cell>
          <cell r="B4">
            <v>0.54169480489063704</v>
          </cell>
        </row>
        <row r="5">
          <cell r="A5" t="str">
            <v>ADANI PORTS AND SPECIAL ECON</v>
          </cell>
          <cell r="B5">
            <v>0.54091645766343099</v>
          </cell>
        </row>
        <row r="6">
          <cell r="A6" t="str">
            <v>ADANI POWER LTD</v>
          </cell>
          <cell r="B6">
            <v>0.17039714479679099</v>
          </cell>
        </row>
        <row r="7">
          <cell r="A7" t="str">
            <v>AMBUJA CEMENTS LTD</v>
          </cell>
          <cell r="B7">
            <v>0.30643606263876499</v>
          </cell>
        </row>
        <row r="8">
          <cell r="A8" t="str">
            <v>APOLLO HOSPITALS ENTERPRISE</v>
          </cell>
          <cell r="B8">
            <v>0.483980018328309</v>
          </cell>
        </row>
        <row r="9">
          <cell r="A9" t="str">
            <v>ASHOK LEYLAND LTD</v>
          </cell>
          <cell r="B9">
            <v>0.215244232086544</v>
          </cell>
        </row>
        <row r="10">
          <cell r="A10" t="str">
            <v>ASIAN PAINTS LTD</v>
          </cell>
          <cell r="B10">
            <v>1.4291045970640299</v>
          </cell>
        </row>
        <row r="11">
          <cell r="A11" t="str">
            <v>AU SMALL FINANCE BANK LTD</v>
          </cell>
          <cell r="B11">
            <v>0.34463365038364702</v>
          </cell>
        </row>
        <row r="12">
          <cell r="A12" t="str">
            <v>AUROBINDO PHARMA LTD</v>
          </cell>
          <cell r="B12">
            <v>0.18182666944443901</v>
          </cell>
        </row>
        <row r="13">
          <cell r="A13" t="str">
            <v>AVENUE SUPERMARTS LTD</v>
          </cell>
          <cell r="B13">
            <v>0.56412896306568805</v>
          </cell>
        </row>
        <row r="14">
          <cell r="A14" t="str">
            <v>AXIS BANK LTD</v>
          </cell>
          <cell r="B14">
            <v>2.67831047387513</v>
          </cell>
        </row>
        <row r="15">
          <cell r="A15" t="str">
            <v>BAJAJ AUTO LTD</v>
          </cell>
          <cell r="B15">
            <v>0.61758468101747599</v>
          </cell>
        </row>
        <row r="16">
          <cell r="A16" t="str">
            <v>BAJAJ FINANCE LTD</v>
          </cell>
          <cell r="B16">
            <v>1.7286111040694601</v>
          </cell>
        </row>
        <row r="17">
          <cell r="A17" t="str">
            <v>BAJAJ FINSERV LTD</v>
          </cell>
          <cell r="B17">
            <v>0.89981774112393198</v>
          </cell>
        </row>
        <row r="18">
          <cell r="A18" t="str">
            <v>BAJAJ HOLDINGS AND INVESTMEN</v>
          </cell>
          <cell r="B18">
            <v>0.351815885450115</v>
          </cell>
        </row>
        <row r="19">
          <cell r="A19" t="str">
            <v>BANDHAN BANK LTD</v>
          </cell>
          <cell r="B19">
            <v>0.182558762113151</v>
          </cell>
        </row>
        <row r="20">
          <cell r="A20" t="str">
            <v>BANK OF BARODA</v>
          </cell>
          <cell r="B20">
            <v>0.367748378142987</v>
          </cell>
        </row>
        <row r="21">
          <cell r="A21" t="str">
            <v>BHARAT ELECTRONICS LTD</v>
          </cell>
          <cell r="B21">
            <v>0.399728020598975</v>
          </cell>
        </row>
        <row r="22">
          <cell r="A22" t="str">
            <v>BHARAT FORGE LTD</v>
          </cell>
          <cell r="B22">
            <v>0.221768836575645</v>
          </cell>
        </row>
        <row r="23">
          <cell r="A23" t="str">
            <v>BHARAT PETROLEUM CORP LTD</v>
          </cell>
          <cell r="B23">
            <v>0.363156392928765</v>
          </cell>
        </row>
        <row r="24">
          <cell r="A24" t="str">
            <v>BHARTI AIRTEL LTD</v>
          </cell>
          <cell r="B24">
            <v>2.0439304437672901</v>
          </cell>
        </row>
        <row r="25">
          <cell r="A25" t="str">
            <v>BRITANNIA INDUSTRIES LTD</v>
          </cell>
          <cell r="B25">
            <v>0.56113520068670497</v>
          </cell>
        </row>
        <row r="26">
          <cell r="A26" t="str">
            <v>CHOLAMANDALAM INVESTMENT AND</v>
          </cell>
          <cell r="B26">
            <v>0.36330770809248603</v>
          </cell>
        </row>
        <row r="27">
          <cell r="A27" t="str">
            <v>CIPLA LTD</v>
          </cell>
          <cell r="B27">
            <v>0.53591600673331896</v>
          </cell>
        </row>
        <row r="28">
          <cell r="A28" t="str">
            <v>COAL INDIA LTD</v>
          </cell>
          <cell r="B28">
            <v>0.53210353092113905</v>
          </cell>
        </row>
        <row r="29">
          <cell r="A29" t="str">
            <v>COLGATE PALMOLIVE (INDIA)</v>
          </cell>
          <cell r="B29">
            <v>0.228699582430964</v>
          </cell>
        </row>
        <row r="30">
          <cell r="A30" t="str">
            <v>CROMPTON GREAVES CONSUMER EL</v>
          </cell>
          <cell r="B30">
            <v>0.19287104935125199</v>
          </cell>
        </row>
        <row r="31">
          <cell r="A31" t="str">
            <v>DABUR INDIA LTD</v>
          </cell>
          <cell r="B31">
            <v>0.33670203955908101</v>
          </cell>
        </row>
        <row r="32">
          <cell r="A32" t="str">
            <v>DIVI'S LABORATORIES LTD</v>
          </cell>
          <cell r="B32">
            <v>0.44527800517597799</v>
          </cell>
        </row>
        <row r="33">
          <cell r="A33" t="str">
            <v>DLF LTD</v>
          </cell>
          <cell r="B33">
            <v>0.27905165948654198</v>
          </cell>
        </row>
        <row r="34">
          <cell r="A34" t="str">
            <v>DR. REDDY'S LABORATORIES</v>
          </cell>
          <cell r="B34">
            <v>0.64047394592878304</v>
          </cell>
        </row>
        <row r="35">
          <cell r="A35" t="str">
            <v>EICHER MOTORS LTD</v>
          </cell>
          <cell r="B35">
            <v>0.48826404921468602</v>
          </cell>
        </row>
        <row r="36">
          <cell r="A36" t="str">
            <v>FEDERAL BANK LTD</v>
          </cell>
          <cell r="B36">
            <v>0.29087547131707397</v>
          </cell>
        </row>
        <row r="37">
          <cell r="A37" t="str">
            <v>GAIL INDIA LTD</v>
          </cell>
          <cell r="B37">
            <v>0.31519312751057899</v>
          </cell>
        </row>
        <row r="38">
          <cell r="A38" t="str">
            <v>GODREJ CONSUMER PRODUCTS LTD</v>
          </cell>
          <cell r="B38">
            <v>0.41096485665872201</v>
          </cell>
        </row>
        <row r="39">
          <cell r="A39" t="str">
            <v>GODREJ PROPERTIES LTD</v>
          </cell>
          <cell r="B39">
            <v>0.16506322716690799</v>
          </cell>
        </row>
        <row r="40">
          <cell r="A40" t="str">
            <v>GRASIM INDUSTRIES LTD</v>
          </cell>
          <cell r="B40">
            <v>0.69630357209777205</v>
          </cell>
        </row>
        <row r="41">
          <cell r="A41" t="str">
            <v>HAVELLS INDIA LTD</v>
          </cell>
          <cell r="B41">
            <v>0.32964903291095599</v>
          </cell>
        </row>
        <row r="42">
          <cell r="A42" t="str">
            <v>HCL TECHNOLOGIES LTD</v>
          </cell>
          <cell r="B42">
            <v>1.22335706596244</v>
          </cell>
        </row>
        <row r="43">
          <cell r="A43" t="str">
            <v>HDFC BANK LIMITED</v>
          </cell>
          <cell r="B43">
            <v>8.1563780722194998</v>
          </cell>
        </row>
        <row r="44">
          <cell r="A44" t="str">
            <v>HDFC LIFE INSURANCE CO LTD</v>
          </cell>
          <cell r="B44">
            <v>0.56762315792929396</v>
          </cell>
        </row>
        <row r="45">
          <cell r="A45" t="str">
            <v>HERO MOTOCORP LTD</v>
          </cell>
          <cell r="B45">
            <v>0.35654997133117</v>
          </cell>
        </row>
        <row r="46">
          <cell r="A46" t="str">
            <v>HINDALCO INDUSTRIES LTD</v>
          </cell>
          <cell r="B46">
            <v>0.68544328068507099</v>
          </cell>
        </row>
        <row r="47">
          <cell r="A47" t="str">
            <v>HINDUSTAN UNILEVER LTD</v>
          </cell>
          <cell r="B47">
            <v>2.4480701575241799</v>
          </cell>
        </row>
        <row r="48">
          <cell r="A48" t="str">
            <v>HOUSING DEVELOPMENT FINANCE</v>
          </cell>
          <cell r="B48">
            <v>5.5851056827931096</v>
          </cell>
        </row>
        <row r="49">
          <cell r="A49" t="str">
            <v>ICICI BANK LTD</v>
          </cell>
          <cell r="B49">
            <v>6.9243310376124798</v>
          </cell>
        </row>
        <row r="50">
          <cell r="A50" t="str">
            <v>ICICI LOMBARD GENERAL INSURA</v>
          </cell>
          <cell r="B50">
            <v>0.27673676216875598</v>
          </cell>
        </row>
        <row r="51">
          <cell r="A51" t="str">
            <v>ICICI PRUDENTIAL LIFE INSURA</v>
          </cell>
          <cell r="B51">
            <v>0.18869070646413999</v>
          </cell>
        </row>
        <row r="52">
          <cell r="A52" t="str">
            <v>INDIAN HOTELS CO LTD</v>
          </cell>
          <cell r="B52">
            <v>0.32726378527639699</v>
          </cell>
        </row>
        <row r="53">
          <cell r="A53" t="str">
            <v>INDIAN OIL CORP LTD</v>
          </cell>
          <cell r="B53">
            <v>0.32714214431017002</v>
          </cell>
        </row>
        <row r="54">
          <cell r="A54" t="str">
            <v>INDIAN RAILWAY CATERING &amp; TO</v>
          </cell>
          <cell r="B54">
            <v>0.20102680496262901</v>
          </cell>
        </row>
        <row r="55">
          <cell r="A55" t="str">
            <v>INDIAN RUPEE</v>
          </cell>
          <cell r="B55">
            <v>5.1135692808709901E-2</v>
          </cell>
        </row>
        <row r="56">
          <cell r="A56" t="str">
            <v>INDUS TOWERS LTD</v>
          </cell>
          <cell r="B56">
            <v>0.12715796513258201</v>
          </cell>
        </row>
        <row r="57">
          <cell r="A57" t="str">
            <v>INDUSIND BANK LTD</v>
          </cell>
          <cell r="B57">
            <v>0.78721384642625503</v>
          </cell>
        </row>
        <row r="58">
          <cell r="A58" t="str">
            <v>INFO EDGE INDIA LTD</v>
          </cell>
          <cell r="B58">
            <v>0.29576761561016501</v>
          </cell>
        </row>
        <row r="59">
          <cell r="A59" t="str">
            <v>INFOSYS LTD</v>
          </cell>
          <cell r="B59">
            <v>4.8588966404093199</v>
          </cell>
        </row>
        <row r="60">
          <cell r="A60" t="str">
            <v>INTERGLOBE AVIATION LTD</v>
          </cell>
          <cell r="B60">
            <v>0.20989280435579</v>
          </cell>
        </row>
        <row r="61">
          <cell r="A61" t="str">
            <v>ITC LTD</v>
          </cell>
          <cell r="B61">
            <v>3.9499407960238302</v>
          </cell>
        </row>
        <row r="62">
          <cell r="A62" t="str">
            <v>JSW STEEL LTD</v>
          </cell>
          <cell r="B62">
            <v>0.74452553763457696</v>
          </cell>
        </row>
        <row r="63">
          <cell r="A63" t="str">
            <v>JUBILANT FOODWORKS LTD</v>
          </cell>
          <cell r="B63">
            <v>0.188864645298012</v>
          </cell>
        </row>
        <row r="64">
          <cell r="A64" t="str">
            <v>KOTAK MAHINDRA BANK LTD</v>
          </cell>
          <cell r="B64">
            <v>2.9751939242273</v>
          </cell>
        </row>
        <row r="65">
          <cell r="A65" t="str">
            <v>LARSEN &amp; TOUBRO LTD</v>
          </cell>
          <cell r="B65">
            <v>2.9530233697738901</v>
          </cell>
        </row>
        <row r="66">
          <cell r="A66" t="str">
            <v>LTIMINDTREE LTD</v>
          </cell>
          <cell r="B66">
            <v>0.42136471454554097</v>
          </cell>
        </row>
        <row r="67">
          <cell r="A67" t="str">
            <v>LUPIN LTD</v>
          </cell>
          <cell r="B67">
            <v>0.186026304433838</v>
          </cell>
        </row>
        <row r="68">
          <cell r="A68" t="str">
            <v>MAHINDRA &amp; MAHINDRA LTD</v>
          </cell>
          <cell r="B68">
            <v>1.26699797072849</v>
          </cell>
        </row>
        <row r="69">
          <cell r="A69" t="str">
            <v>MARICO LTD</v>
          </cell>
          <cell r="B69">
            <v>0.269363770048964</v>
          </cell>
        </row>
        <row r="70">
          <cell r="A70" t="str">
            <v>MARUTI SUZUKI INDIA LTD</v>
          </cell>
          <cell r="B70">
            <v>1.2331730853306999</v>
          </cell>
        </row>
        <row r="71">
          <cell r="A71" t="str">
            <v>MAX FINANCIAL SERVICES LTD</v>
          </cell>
          <cell r="B71">
            <v>0.14865657256420101</v>
          </cell>
        </row>
        <row r="72">
          <cell r="A72" t="str">
            <v>MPHASIS LTD</v>
          </cell>
          <cell r="B72">
            <v>0.16093440736421699</v>
          </cell>
        </row>
        <row r="73">
          <cell r="A73" t="str">
            <v>NESTLE INDIA LTD</v>
          </cell>
          <cell r="B73">
            <v>0.80148615919378496</v>
          </cell>
        </row>
        <row r="74">
          <cell r="A74" t="str">
            <v>NTPC LTD</v>
          </cell>
          <cell r="B74">
            <v>0.89058836839853905</v>
          </cell>
        </row>
        <row r="75">
          <cell r="A75" t="str">
            <v>OIL &amp; NATURAL GAS CORP LTD</v>
          </cell>
          <cell r="B75">
            <v>0.68535774461709997</v>
          </cell>
        </row>
        <row r="76">
          <cell r="A76" t="str">
            <v>PAGE INDUSTRIES LTD</v>
          </cell>
          <cell r="B76">
            <v>0.25124113547813798</v>
          </cell>
        </row>
        <row r="77">
          <cell r="A77" t="str">
            <v>PI INDUSTRIES LTD</v>
          </cell>
          <cell r="B77">
            <v>0.27495220396805398</v>
          </cell>
        </row>
        <row r="78">
          <cell r="A78" t="str">
            <v>PIDILITE INDUSTRIES LTD</v>
          </cell>
          <cell r="B78">
            <v>0.40518712646259902</v>
          </cell>
        </row>
        <row r="79">
          <cell r="A79" t="str">
            <v>POWER GRID CORP OF INDIA LTD</v>
          </cell>
          <cell r="B79">
            <v>0.86944166750743201</v>
          </cell>
        </row>
        <row r="80">
          <cell r="A80" t="str">
            <v>RELIANCE INDUSTRIES LTD</v>
          </cell>
          <cell r="B80">
            <v>8.9191154318912602</v>
          </cell>
        </row>
        <row r="81">
          <cell r="A81" t="str">
            <v>SBI CARDS &amp; PAYMENT SERVICES</v>
          </cell>
          <cell r="B81">
            <v>0.240682922127395</v>
          </cell>
        </row>
        <row r="82">
          <cell r="A82" t="str">
            <v>SBI LIFE INSURANCE CO LTD</v>
          </cell>
          <cell r="B82">
            <v>0.54656044353970901</v>
          </cell>
        </row>
        <row r="83">
          <cell r="A83" t="str">
            <v>SHREE CEMENT LTD</v>
          </cell>
          <cell r="B83">
            <v>0.25892085002044801</v>
          </cell>
        </row>
        <row r="84">
          <cell r="A84" t="str">
            <v>SHRIRAM FINANCE LTD</v>
          </cell>
          <cell r="B84">
            <v>0.37763709139232299</v>
          </cell>
        </row>
        <row r="85">
          <cell r="A85" t="str">
            <v>SIEMENS LTD</v>
          </cell>
          <cell r="B85">
            <v>0.319089522108226</v>
          </cell>
        </row>
        <row r="86">
          <cell r="A86" t="str">
            <v>SRF LTD</v>
          </cell>
          <cell r="B86">
            <v>0.39898143948396803</v>
          </cell>
        </row>
        <row r="87">
          <cell r="A87" t="str">
            <v>STATE BANK OF INDIA</v>
          </cell>
          <cell r="B87">
            <v>2.2791010931665499</v>
          </cell>
        </row>
        <row r="88">
          <cell r="A88" t="str">
            <v>SUN PHARMACEUTICAL INDUS</v>
          </cell>
          <cell r="B88">
            <v>1.1591851030553699</v>
          </cell>
        </row>
        <row r="89">
          <cell r="A89" t="str">
            <v>TATA CONSULTANCY SVCS LTD</v>
          </cell>
          <cell r="B89">
            <v>3.5666835820785399</v>
          </cell>
        </row>
        <row r="90">
          <cell r="A90" t="str">
            <v>TATA CONSUMER PRODUCTS LTD</v>
          </cell>
          <cell r="B90">
            <v>0.48470260316720398</v>
          </cell>
        </row>
        <row r="91">
          <cell r="A91" t="str">
            <v>TATA ELXSI LTD</v>
          </cell>
          <cell r="B91">
            <v>0.24223404589042499</v>
          </cell>
        </row>
        <row r="92">
          <cell r="A92" t="str">
            <v>TATA MOTORS LTD</v>
          </cell>
          <cell r="B92">
            <v>0.91749705465099696</v>
          </cell>
        </row>
        <row r="93">
          <cell r="A93" t="str">
            <v>TATA MOTORS LTD-A-DVR</v>
          </cell>
          <cell r="B93">
            <v>0.12620064298054501</v>
          </cell>
        </row>
        <row r="94">
          <cell r="A94" t="str">
            <v>TATA POWER CO LTD</v>
          </cell>
          <cell r="B94">
            <v>0.36357214160696399</v>
          </cell>
        </row>
        <row r="95">
          <cell r="A95" t="str">
            <v>TATA STEEL LTD</v>
          </cell>
          <cell r="B95">
            <v>0.94181951450049195</v>
          </cell>
        </row>
        <row r="96">
          <cell r="A96" t="str">
            <v>TECH MAHINDRA LTD</v>
          </cell>
          <cell r="B96">
            <v>0.69844042423059605</v>
          </cell>
        </row>
        <row r="97">
          <cell r="A97" t="str">
            <v>TITAN CO LTD</v>
          </cell>
          <cell r="B97">
            <v>1.2020254243156701</v>
          </cell>
        </row>
        <row r="98">
          <cell r="A98" t="str">
            <v>TRENT LTD</v>
          </cell>
          <cell r="B98">
            <v>0.33884679448079402</v>
          </cell>
        </row>
        <row r="99">
          <cell r="A99" t="str">
            <v>ULTRATECH CEMENT LTD</v>
          </cell>
          <cell r="B99">
            <v>0.94542935908660797</v>
          </cell>
        </row>
        <row r="100">
          <cell r="A100" t="str">
            <v>UPL LTD</v>
          </cell>
          <cell r="B100">
            <v>0.42636855437747601</v>
          </cell>
        </row>
        <row r="101">
          <cell r="A101" t="str">
            <v>VEDANTA LTD</v>
          </cell>
          <cell r="B101">
            <v>0.33652283219928297</v>
          </cell>
        </row>
        <row r="102">
          <cell r="A102" t="str">
            <v>VOLTAS LTD</v>
          </cell>
          <cell r="B102">
            <v>0.212885791951548</v>
          </cell>
        </row>
        <row r="103">
          <cell r="A103" t="str">
            <v>WIPRO LTD</v>
          </cell>
          <cell r="B103">
            <v>0.61377025399122398</v>
          </cell>
        </row>
        <row r="104">
          <cell r="A104" t="str">
            <v>ZEE ENTERTAINMENT ENTERPRISE</v>
          </cell>
          <cell r="B104">
            <v>0.20310167443750299</v>
          </cell>
        </row>
      </sheetData>
      <sheetData sheetId="6">
        <row r="3">
          <cell r="A3" t="str">
            <v>3M INDIA LTD</v>
          </cell>
          <cell r="B3">
            <v>0.362198280943416</v>
          </cell>
        </row>
        <row r="4">
          <cell r="A4" t="str">
            <v>AARTI INDUSTRIES LIMITED</v>
          </cell>
          <cell r="B4">
            <v>0.61582106120046398</v>
          </cell>
        </row>
        <row r="5">
          <cell r="A5" t="str">
            <v>AAVAS FINANCIERS LTD</v>
          </cell>
          <cell r="B5">
            <v>0.394292106597878</v>
          </cell>
        </row>
        <row r="6">
          <cell r="A6" t="str">
            <v>ABBOTT INDIA LTD</v>
          </cell>
          <cell r="B6">
            <v>0.68344327535873595</v>
          </cell>
        </row>
        <row r="7">
          <cell r="A7" t="str">
            <v>ADANI POWER LTD</v>
          </cell>
          <cell r="B7">
            <v>0.86026496720294199</v>
          </cell>
        </row>
        <row r="8">
          <cell r="A8" t="str">
            <v>ADITYA BIRLA CAPITAL LTD</v>
          </cell>
          <cell r="B8">
            <v>0.46472206566986801</v>
          </cell>
        </row>
        <row r="9">
          <cell r="A9" t="str">
            <v>ADITYA BIRLA FASHION AND RET</v>
          </cell>
          <cell r="B9">
            <v>0.42332797280597301</v>
          </cell>
        </row>
        <row r="10">
          <cell r="A10" t="str">
            <v>AFFLE INDIA LTD</v>
          </cell>
          <cell r="B10">
            <v>0.27533420633107403</v>
          </cell>
        </row>
        <row r="11">
          <cell r="A11" t="str">
            <v>AIA ENGINEERING LTD</v>
          </cell>
          <cell r="B11">
            <v>0.61728515060039502</v>
          </cell>
        </row>
        <row r="12">
          <cell r="A12" t="str">
            <v>AJANTA PHARMA LTD</v>
          </cell>
          <cell r="B12">
            <v>0.320348740398476</v>
          </cell>
        </row>
        <row r="13">
          <cell r="A13" t="str">
            <v>ALKEM LABORATORIES LTD</v>
          </cell>
          <cell r="B13">
            <v>0.96003622570111302</v>
          </cell>
        </row>
        <row r="14">
          <cell r="A14" t="str">
            <v>ALKYL AMINES CHEMICALS LTD</v>
          </cell>
          <cell r="B14">
            <v>0.18510968847314799</v>
          </cell>
        </row>
        <row r="15">
          <cell r="A15" t="str">
            <v>APL APOLLO TUBES LTD</v>
          </cell>
          <cell r="B15">
            <v>1.1994059395244701</v>
          </cell>
        </row>
        <row r="16">
          <cell r="A16" t="str">
            <v>APOLLO TYRES LTD</v>
          </cell>
          <cell r="B16">
            <v>0.62674415815733897</v>
          </cell>
        </row>
        <row r="17">
          <cell r="A17" t="str">
            <v>ASHOK LEYLAND LTD</v>
          </cell>
          <cell r="B17">
            <v>1.12180955609986</v>
          </cell>
        </row>
        <row r="18">
          <cell r="A18" t="str">
            <v>ASTRAL LTD</v>
          </cell>
          <cell r="B18">
            <v>0.94135746702713097</v>
          </cell>
        </row>
        <row r="19">
          <cell r="A19" t="str">
            <v>ATUL LTD</v>
          </cell>
          <cell r="B19">
            <v>0.63489780671371498</v>
          </cell>
        </row>
        <row r="20">
          <cell r="A20" t="str">
            <v>AU SMALL FINANCE BANK LTD</v>
          </cell>
          <cell r="B20">
            <v>1.82110283256503</v>
          </cell>
        </row>
        <row r="21">
          <cell r="A21" t="str">
            <v>AUROBINDO PHARMA LTD</v>
          </cell>
          <cell r="B21">
            <v>0.947657224258593</v>
          </cell>
        </row>
        <row r="22">
          <cell r="A22" t="str">
            <v>BALKRISHNA INDUSTRIES LTD</v>
          </cell>
          <cell r="B22">
            <v>0.92918764509104801</v>
          </cell>
        </row>
        <row r="23">
          <cell r="A23" t="str">
            <v>BANDHAN BANK LTD</v>
          </cell>
          <cell r="B23">
            <v>0.93069736881804899</v>
          </cell>
        </row>
        <row r="24">
          <cell r="A24" t="str">
            <v>BANK OF INDIA</v>
          </cell>
          <cell r="B24">
            <v>0.35510633967572303</v>
          </cell>
        </row>
        <row r="25">
          <cell r="A25" t="str">
            <v>BATA INDIA LTD</v>
          </cell>
          <cell r="B25">
            <v>0.54392812843468297</v>
          </cell>
        </row>
        <row r="26">
          <cell r="A26" t="str">
            <v>BAYER CROPSCIENCE LTD</v>
          </cell>
          <cell r="B26">
            <v>0.29490840164915699</v>
          </cell>
        </row>
        <row r="27">
          <cell r="A27" t="str">
            <v>BHARAT FORGE LTD</v>
          </cell>
          <cell r="B27">
            <v>1.15701253328794</v>
          </cell>
        </row>
        <row r="28">
          <cell r="A28" t="str">
            <v>BHARAT HEAVY ELECTRICALS</v>
          </cell>
          <cell r="B28">
            <v>0.56358290484201001</v>
          </cell>
        </row>
        <row r="29">
          <cell r="A29" t="str">
            <v>BIOCON LTD</v>
          </cell>
          <cell r="B29">
            <v>0.57280143275538098</v>
          </cell>
        </row>
        <row r="30">
          <cell r="A30" t="str">
            <v>BLUE DART EXPRESS LTD</v>
          </cell>
          <cell r="B30">
            <v>0.201940779497539</v>
          </cell>
        </row>
        <row r="31">
          <cell r="A31" t="str">
            <v>CG POWER AND INDUSTRIAL SOLU</v>
          </cell>
          <cell r="B31">
            <v>1.10858152353752</v>
          </cell>
        </row>
        <row r="32">
          <cell r="A32" t="str">
            <v>CLEAN SCIENCE &amp; TECHNOLOGY L</v>
          </cell>
          <cell r="B32">
            <v>0.14219488791321999</v>
          </cell>
        </row>
        <row r="33">
          <cell r="A33" t="str">
            <v>COFORGE LIMITED</v>
          </cell>
          <cell r="B33">
            <v>0.80093600702164103</v>
          </cell>
        </row>
        <row r="34">
          <cell r="A34" t="str">
            <v>CONTAINER CORP OF INDIA LTD</v>
          </cell>
          <cell r="B34">
            <v>0.94498941829683303</v>
          </cell>
        </row>
        <row r="35">
          <cell r="A35" t="str">
            <v>COROMANDEL INTERNATIONAL LTD</v>
          </cell>
          <cell r="B35">
            <v>0.63230669806950102</v>
          </cell>
        </row>
        <row r="36">
          <cell r="A36" t="str">
            <v>CRISIL LTD</v>
          </cell>
          <cell r="B36">
            <v>0.46404448954401201</v>
          </cell>
        </row>
        <row r="37">
          <cell r="A37" t="str">
            <v>CROMPTON GREAVES CONSUMER EL</v>
          </cell>
          <cell r="B37">
            <v>1.0693925188753199</v>
          </cell>
        </row>
        <row r="38">
          <cell r="A38" t="str">
            <v>CUMMINS INDIA LTD</v>
          </cell>
          <cell r="B38">
            <v>1.20664110818883</v>
          </cell>
        </row>
        <row r="39">
          <cell r="A39" t="str">
            <v>DALMIA BHARAT LTD</v>
          </cell>
          <cell r="B39">
            <v>0.86815209981777897</v>
          </cell>
        </row>
        <row r="40">
          <cell r="A40" t="str">
            <v>DEEPAK NITRITE LTD</v>
          </cell>
          <cell r="B40">
            <v>0.77446182328868096</v>
          </cell>
        </row>
        <row r="41">
          <cell r="A41" t="str">
            <v>DELHIVERY LTD</v>
          </cell>
          <cell r="B41">
            <v>0.45665942020745198</v>
          </cell>
        </row>
        <row r="42">
          <cell r="A42" t="str">
            <v>DEVYANI INTERNATIONAL LTD</v>
          </cell>
          <cell r="B42">
            <v>0.35144007320248799</v>
          </cell>
        </row>
        <row r="43">
          <cell r="A43" t="str">
            <v>DIXON TECHNOLOGIES INDIA LTD</v>
          </cell>
          <cell r="B43">
            <v>0.61073968021330405</v>
          </cell>
        </row>
        <row r="44">
          <cell r="A44" t="str">
            <v>DR LAL PATHLABS LTD</v>
          </cell>
          <cell r="B44">
            <v>0.37423335448899497</v>
          </cell>
        </row>
        <row r="45">
          <cell r="A45" t="str">
            <v>EMAMI LTD</v>
          </cell>
          <cell r="B45">
            <v>0.41871702377218001</v>
          </cell>
        </row>
        <row r="46">
          <cell r="A46" t="str">
            <v>ENDURANCE TECHNOLOGIES LTD</v>
          </cell>
          <cell r="B46">
            <v>0.25759680776101301</v>
          </cell>
        </row>
        <row r="47">
          <cell r="A47" t="str">
            <v>ESCORTS KUBOTA LTD</v>
          </cell>
          <cell r="B47">
            <v>0.36879587620155901</v>
          </cell>
        </row>
        <row r="48">
          <cell r="A48" t="str">
            <v>FEDERAL BANK LTD</v>
          </cell>
          <cell r="B48">
            <v>1.5982341142306999</v>
          </cell>
        </row>
        <row r="49">
          <cell r="A49" t="str">
            <v>FINE ORGANIC INDUSTRIES LTD</v>
          </cell>
          <cell r="B49">
            <v>0.190154484894307</v>
          </cell>
        </row>
        <row r="50">
          <cell r="A50" t="str">
            <v>FORTIS HEALTHCARE LTD</v>
          </cell>
          <cell r="B50">
            <v>0.78991242557086305</v>
          </cell>
        </row>
        <row r="51">
          <cell r="A51" t="str">
            <v>GENERAL INS CORP OF INDIA</v>
          </cell>
          <cell r="B51">
            <v>0.212086783426292</v>
          </cell>
        </row>
        <row r="52">
          <cell r="A52" t="str">
            <v>GLAND PHARMA LTD</v>
          </cell>
          <cell r="B52">
            <v>0.51808489673733005</v>
          </cell>
        </row>
        <row r="53">
          <cell r="A53" t="str">
            <v>GLAXOSMITHKLINE PHARMACEUTIC</v>
          </cell>
          <cell r="B53">
            <v>0.289975071754554</v>
          </cell>
        </row>
        <row r="54">
          <cell r="A54" t="str">
            <v>GMR AIRPORTS INFRASTRUCTURE</v>
          </cell>
          <cell r="B54">
            <v>0.63072577111385997</v>
          </cell>
        </row>
        <row r="55">
          <cell r="A55" t="str">
            <v>GODREJ INDUSTRIES LTD</v>
          </cell>
          <cell r="B55">
            <v>0.15917125668227999</v>
          </cell>
        </row>
        <row r="56">
          <cell r="A56" t="str">
            <v>GODREJ PROPERTIES LTD</v>
          </cell>
          <cell r="B56">
            <v>0.83592377422735997</v>
          </cell>
        </row>
        <row r="57">
          <cell r="A57" t="str">
            <v>GRINDWELL NORTON LTD</v>
          </cell>
          <cell r="B57">
            <v>0.48920071096179601</v>
          </cell>
        </row>
        <row r="58">
          <cell r="A58" t="str">
            <v>GUJARAT FLUOROCHEMICALS LTD</v>
          </cell>
          <cell r="B58">
            <v>0.75811343014807497</v>
          </cell>
        </row>
        <row r="59">
          <cell r="A59" t="str">
            <v>GUJARAT GAS LTD</v>
          </cell>
          <cell r="B59">
            <v>0.45581060265887902</v>
          </cell>
        </row>
        <row r="60">
          <cell r="A60" t="str">
            <v>HAPPIEST MINDS TECHNOLOGIES</v>
          </cell>
          <cell r="B60">
            <v>0.28733812754932597</v>
          </cell>
        </row>
        <row r="61">
          <cell r="A61" t="str">
            <v>HINDUSTAN PETROLEUM CORP</v>
          </cell>
          <cell r="B61">
            <v>0.88935022389671703</v>
          </cell>
        </row>
        <row r="62">
          <cell r="A62" t="str">
            <v>HINDUSTAN ZINC LTD</v>
          </cell>
          <cell r="B62">
            <v>0.46136912529595903</v>
          </cell>
        </row>
        <row r="63">
          <cell r="A63" t="str">
            <v>HONEYWELL AUTOMATION INDIA</v>
          </cell>
          <cell r="B63">
            <v>0.45667246259321098</v>
          </cell>
        </row>
        <row r="64">
          <cell r="A64" t="str">
            <v>ICICI SECURITIES LTD</v>
          </cell>
          <cell r="B64">
            <v>0.19840823158139301</v>
          </cell>
        </row>
        <row r="65">
          <cell r="A65" t="str">
            <v>IDFC FIRST BANK LTD</v>
          </cell>
          <cell r="B65">
            <v>1.03852589647854</v>
          </cell>
        </row>
        <row r="66">
          <cell r="A66" t="str">
            <v>INDIAN BANK</v>
          </cell>
          <cell r="B66">
            <v>0.44597653821815603</v>
          </cell>
        </row>
        <row r="67">
          <cell r="A67" t="str">
            <v>INDIAN HOTELS CO LTD</v>
          </cell>
          <cell r="B67">
            <v>1.70601998957823</v>
          </cell>
        </row>
        <row r="68">
          <cell r="A68" t="str">
            <v>INDIAN RAILWAY FINANCE CORP</v>
          </cell>
          <cell r="B68">
            <v>0.30895185699590899</v>
          </cell>
        </row>
        <row r="69">
          <cell r="A69" t="str">
            <v>INDIAN RUPEE</v>
          </cell>
          <cell r="B69">
            <v>0.100549341251029</v>
          </cell>
        </row>
        <row r="70">
          <cell r="A70" t="str">
            <v>INDRAPRASTHA GAS LTD</v>
          </cell>
          <cell r="B70">
            <v>0.97035975485248305</v>
          </cell>
        </row>
        <row r="71">
          <cell r="A71" t="str">
            <v>IPCA LABORATORIES LTD</v>
          </cell>
          <cell r="B71">
            <v>0.635048004574574</v>
          </cell>
        </row>
        <row r="72">
          <cell r="A72" t="str">
            <v>JINDAL STEEL &amp; POWER LTD</v>
          </cell>
          <cell r="B72">
            <v>1.21003273628152</v>
          </cell>
        </row>
        <row r="73">
          <cell r="A73" t="str">
            <v>JK CEMENT LTD</v>
          </cell>
          <cell r="B73">
            <v>0.54901633325656396</v>
          </cell>
        </row>
        <row r="74">
          <cell r="A74" t="str">
            <v>JSW ENERGY LTD</v>
          </cell>
          <cell r="B74">
            <v>0.60900444803452303</v>
          </cell>
        </row>
        <row r="75">
          <cell r="A75" t="str">
            <v>JUBILANT FOODWORKS LTD</v>
          </cell>
          <cell r="B75">
            <v>0.98363437086245897</v>
          </cell>
        </row>
        <row r="76">
          <cell r="A76" t="str">
            <v>KAJARIA CERAMICS LTD</v>
          </cell>
          <cell r="B76">
            <v>0.503061773672007</v>
          </cell>
        </row>
        <row r="77">
          <cell r="A77" t="str">
            <v>KANSAI NEROLAC PAINTS LTD</v>
          </cell>
          <cell r="B77">
            <v>0.29405084542454002</v>
          </cell>
        </row>
        <row r="78">
          <cell r="A78" t="str">
            <v>KPR MILL LTD</v>
          </cell>
          <cell r="B78">
            <v>0.28557046457728003</v>
          </cell>
        </row>
        <row r="79">
          <cell r="A79" t="str">
            <v>L&amp;T FINANCE HOLDINGS LTD</v>
          </cell>
          <cell r="B79">
            <v>0.38322960528349398</v>
          </cell>
        </row>
        <row r="80">
          <cell r="A80" t="str">
            <v>L&amp;T TECHNOLOGY SERVICES LTD</v>
          </cell>
          <cell r="B80">
            <v>0.53856501565409298</v>
          </cell>
        </row>
        <row r="81">
          <cell r="A81" t="str">
            <v>LAURUS LABS LTD</v>
          </cell>
          <cell r="B81">
            <v>0.66994648612233099</v>
          </cell>
        </row>
        <row r="82">
          <cell r="A82" t="str">
            <v>LIC HOUSING FINANCE LTD</v>
          </cell>
          <cell r="B82">
            <v>0.58466647856090403</v>
          </cell>
        </row>
        <row r="83">
          <cell r="A83" t="str">
            <v>LINDE INDIA LTD</v>
          </cell>
          <cell r="B83">
            <v>0.47409431711946898</v>
          </cell>
        </row>
        <row r="84">
          <cell r="A84" t="str">
            <v>LUPIN LTD</v>
          </cell>
          <cell r="B84">
            <v>0.96745795881297503</v>
          </cell>
        </row>
        <row r="85">
          <cell r="A85" t="str">
            <v>MACROTECH DEVELOPERS LTD</v>
          </cell>
          <cell r="B85">
            <v>0.61834907837647801</v>
          </cell>
        </row>
        <row r="86">
          <cell r="A86" t="str">
            <v>MAHINDRA &amp; MAHINDRA FIN SECS</v>
          </cell>
          <cell r="B86">
            <v>0.86470837030842795</v>
          </cell>
        </row>
        <row r="87">
          <cell r="A87" t="str">
            <v>MAX FINANCIAL SERVICES LTD</v>
          </cell>
          <cell r="B87">
            <v>0.81090443489070196</v>
          </cell>
        </row>
        <row r="88">
          <cell r="A88" t="str">
            <v>MAX HEALTHCARE INSTITUTE LTD</v>
          </cell>
          <cell r="B88">
            <v>1.89659836621647</v>
          </cell>
        </row>
        <row r="89">
          <cell r="A89" t="str">
            <v>METRO BRANDS LTD</v>
          </cell>
          <cell r="B89">
            <v>0.14453602598009699</v>
          </cell>
        </row>
        <row r="90">
          <cell r="A90" t="str">
            <v>MOTHERSON SUMI WIRING INDIA</v>
          </cell>
          <cell r="B90">
            <v>0.48482367227248602</v>
          </cell>
        </row>
        <row r="91">
          <cell r="A91" t="str">
            <v>MPHASIS LTD</v>
          </cell>
          <cell r="B91">
            <v>0.83393109045787295</v>
          </cell>
        </row>
        <row r="92">
          <cell r="A92" t="str">
            <v>MRF LTD</v>
          </cell>
          <cell r="B92">
            <v>1.01948127932459</v>
          </cell>
        </row>
        <row r="93">
          <cell r="A93" t="str">
            <v>NAVIN FLUORINE INTERNATIONAL</v>
          </cell>
          <cell r="B93">
            <v>0.92258553065970605</v>
          </cell>
        </row>
        <row r="94">
          <cell r="A94" t="str">
            <v>NEW INDIA ASSURANCE CO LTD/T</v>
          </cell>
          <cell r="B94">
            <v>0.14542600440244799</v>
          </cell>
        </row>
        <row r="95">
          <cell r="A95" t="str">
            <v>NHPC LTD</v>
          </cell>
          <cell r="B95">
            <v>0.65714101423112503</v>
          </cell>
        </row>
        <row r="96">
          <cell r="A96" t="str">
            <v>NMDC LTD</v>
          </cell>
          <cell r="B96">
            <v>0.71747352568636102</v>
          </cell>
        </row>
        <row r="97">
          <cell r="A97" t="str">
            <v>OBEROI REALTY LTD</v>
          </cell>
          <cell r="B97">
            <v>0.58357819140838896</v>
          </cell>
        </row>
        <row r="98">
          <cell r="A98" t="str">
            <v>OIL INDIA LTD</v>
          </cell>
          <cell r="B98">
            <v>0.52004752889720096</v>
          </cell>
        </row>
        <row r="99">
          <cell r="A99" t="str">
            <v>ONE 97 COMMUNICATIONS LTD</v>
          </cell>
          <cell r="B99">
            <v>0.69714651314615905</v>
          </cell>
        </row>
        <row r="100">
          <cell r="A100" t="str">
            <v>ORACLE FINANCIAL SERVICES</v>
          </cell>
          <cell r="B100">
            <v>0.45518168782240698</v>
          </cell>
        </row>
        <row r="101">
          <cell r="A101" t="str">
            <v>PATANJALI FOODS LTD</v>
          </cell>
          <cell r="B101">
            <v>0.36894718573206098</v>
          </cell>
        </row>
        <row r="102">
          <cell r="A102" t="str">
            <v>PB FINTECH LTD</v>
          </cell>
          <cell r="B102">
            <v>0.78486832130847395</v>
          </cell>
        </row>
        <row r="103">
          <cell r="A103" t="str">
            <v>PERSISTENT SYSTEMS LTD</v>
          </cell>
          <cell r="B103">
            <v>1.27960736535994</v>
          </cell>
        </row>
        <row r="104">
          <cell r="A104" t="str">
            <v>PETRONET LNG LTD</v>
          </cell>
          <cell r="B104">
            <v>1.01105842272983</v>
          </cell>
        </row>
        <row r="105">
          <cell r="A105" t="str">
            <v>PFIZER LIMITED</v>
          </cell>
          <cell r="B105">
            <v>0.32571623858120402</v>
          </cell>
        </row>
        <row r="106">
          <cell r="A106" t="str">
            <v>PHOENIX MILLS LTD</v>
          </cell>
          <cell r="B106">
            <v>0.72138233861324597</v>
          </cell>
        </row>
        <row r="107">
          <cell r="A107" t="str">
            <v>PIRAMAL ENTERPRISES LTD</v>
          </cell>
          <cell r="B107">
            <v>0.54815000761588095</v>
          </cell>
        </row>
        <row r="108">
          <cell r="A108" t="str">
            <v>POLYCAB INDIA LTD</v>
          </cell>
          <cell r="B108">
            <v>0.806930329675281</v>
          </cell>
        </row>
        <row r="109">
          <cell r="A109" t="str">
            <v>POONAWALLA FINCORP LTD</v>
          </cell>
          <cell r="B109">
            <v>0.52546295951330801</v>
          </cell>
        </row>
        <row r="110">
          <cell r="A110" t="str">
            <v>POWER FINANCE CORPORATION</v>
          </cell>
          <cell r="B110">
            <v>1.06741683964821</v>
          </cell>
        </row>
        <row r="111">
          <cell r="A111" t="str">
            <v>PRESTIGE ESTATES PROJECTS</v>
          </cell>
          <cell r="B111">
            <v>0.37309237147986302</v>
          </cell>
        </row>
        <row r="112">
          <cell r="A112" t="str">
            <v>PUNJAB NATIONAL BANK</v>
          </cell>
          <cell r="B112">
            <v>0.83671568714201705</v>
          </cell>
        </row>
        <row r="113">
          <cell r="A113" t="str">
            <v>RAJESH EXPORTS LTD</v>
          </cell>
          <cell r="B113">
            <v>0.41856562525365898</v>
          </cell>
        </row>
        <row r="114">
          <cell r="A114" t="str">
            <v>RAMCO CEMENTS LTD/THE</v>
          </cell>
          <cell r="B114">
            <v>0.53071997935507997</v>
          </cell>
        </row>
        <row r="115">
          <cell r="A115" t="str">
            <v>REC LTD</v>
          </cell>
          <cell r="B115">
            <v>0.87661307842950698</v>
          </cell>
        </row>
        <row r="116">
          <cell r="A116" t="str">
            <v>RELAXO FOOTWEARS LTD</v>
          </cell>
          <cell r="B116">
            <v>0.33916834361204801</v>
          </cell>
        </row>
        <row r="117">
          <cell r="A117" t="str">
            <v>SCHAEFFLER INDIA LTD</v>
          </cell>
          <cell r="B117">
            <v>0.63228963986948705</v>
          </cell>
        </row>
        <row r="118">
          <cell r="A118" t="str">
            <v>SHRIRAM FINANCE LTD</v>
          </cell>
          <cell r="B118">
            <v>2.20488833603005</v>
          </cell>
        </row>
        <row r="119">
          <cell r="A119" t="str">
            <v>SKF INDIA LTD</v>
          </cell>
          <cell r="B119">
            <v>0.54782287432932697</v>
          </cell>
        </row>
        <row r="120">
          <cell r="A120" t="str">
            <v>SOLAR INDUSTRIES INDIA LTD</v>
          </cell>
          <cell r="B120">
            <v>0.53788411250829304</v>
          </cell>
        </row>
        <row r="121">
          <cell r="A121" t="str">
            <v>SONA BLW PRECISION FORGINGS</v>
          </cell>
          <cell r="B121">
            <v>0.70444081684011395</v>
          </cell>
        </row>
        <row r="122">
          <cell r="A122" t="str">
            <v>STAR HEALTH &amp; ALLIED INSURAN</v>
          </cell>
          <cell r="B122">
            <v>0.28034968706355801</v>
          </cell>
        </row>
        <row r="123">
          <cell r="A123" t="str">
            <v>STEEL AUTHORITY OF INDIA</v>
          </cell>
          <cell r="B123">
            <v>0.67743175169568604</v>
          </cell>
        </row>
        <row r="124">
          <cell r="A124" t="str">
            <v>SUMITOMO CHEMICAL INDIA LTD</v>
          </cell>
          <cell r="B124">
            <v>0.29704779528379299</v>
          </cell>
        </row>
        <row r="125">
          <cell r="A125" t="str">
            <v>SUN TV NETWORK LTD</v>
          </cell>
          <cell r="B125">
            <v>0.19880900371430099</v>
          </cell>
        </row>
        <row r="126">
          <cell r="A126" t="str">
            <v>SUNDARAM FINANCE LTD</v>
          </cell>
          <cell r="B126">
            <v>0.90617822685890803</v>
          </cell>
        </row>
        <row r="127">
          <cell r="A127" t="str">
            <v>SUNDRAM FASTENERS LTD</v>
          </cell>
          <cell r="B127">
            <v>0.61289409863757405</v>
          </cell>
        </row>
        <row r="128">
          <cell r="A128" t="str">
            <v>SUPREME INDUSTRIES LTD</v>
          </cell>
          <cell r="B128">
            <v>0.99448861886908702</v>
          </cell>
        </row>
        <row r="129">
          <cell r="A129" t="str">
            <v>SYNGENE INTERNATIONAL LTD</v>
          </cell>
          <cell r="B129">
            <v>0.48368986383331403</v>
          </cell>
        </row>
        <row r="130">
          <cell r="A130" t="str">
            <v>TATA CHEMICALS LTD</v>
          </cell>
          <cell r="B130">
            <v>0.84226871387910696</v>
          </cell>
        </row>
        <row r="131">
          <cell r="A131" t="str">
            <v>TATA COMMUNICATIONS LTD</v>
          </cell>
          <cell r="B131">
            <v>0.83742759342139295</v>
          </cell>
        </row>
        <row r="132">
          <cell r="A132" t="str">
            <v>TATA ELXSI LTD</v>
          </cell>
          <cell r="B132">
            <v>1.2446397236373801</v>
          </cell>
        </row>
        <row r="133">
          <cell r="A133" t="str">
            <v>TATA TELESERVICES MAHARASHTR</v>
          </cell>
          <cell r="B133">
            <v>0.16527204951986199</v>
          </cell>
        </row>
        <row r="134">
          <cell r="A134" t="str">
            <v>THERMAX LTD</v>
          </cell>
          <cell r="B134">
            <v>0.49798807413055701</v>
          </cell>
        </row>
        <row r="135">
          <cell r="A135" t="str">
            <v>TIMKEN INDIA LTD</v>
          </cell>
          <cell r="B135">
            <v>0.39445656551618002</v>
          </cell>
        </row>
        <row r="136">
          <cell r="A136" t="str">
            <v>TORRENT POWER LTD</v>
          </cell>
          <cell r="B136">
            <v>0.52295566515501202</v>
          </cell>
        </row>
        <row r="137">
          <cell r="A137" t="str">
            <v>TRENT LTD</v>
          </cell>
          <cell r="B137">
            <v>1.7431885333950701</v>
          </cell>
        </row>
        <row r="138">
          <cell r="A138" t="str">
            <v>TRIDENT LTD</v>
          </cell>
          <cell r="B138">
            <v>0.20562488361897299</v>
          </cell>
        </row>
        <row r="139">
          <cell r="A139" t="str">
            <v>TUBE INVESTMENTS OF INDIA LT</v>
          </cell>
          <cell r="B139">
            <v>1.5247360198684199</v>
          </cell>
        </row>
        <row r="140">
          <cell r="A140" t="str">
            <v>TVS MOTOR CO LTD</v>
          </cell>
          <cell r="B140">
            <v>1.46577909160191</v>
          </cell>
        </row>
        <row r="141">
          <cell r="A141" t="str">
            <v>UNION BANK OF INDIA</v>
          </cell>
          <cell r="B141">
            <v>0.48835009229574</v>
          </cell>
        </row>
        <row r="142">
          <cell r="A142" t="str">
            <v>UNITED BREWERIES LTD</v>
          </cell>
          <cell r="B142">
            <v>0.58899740081169105</v>
          </cell>
        </row>
        <row r="143">
          <cell r="A143" t="str">
            <v>UNO MINDA LTD</v>
          </cell>
          <cell r="B143">
            <v>0.49834509263479598</v>
          </cell>
        </row>
        <row r="144">
          <cell r="A144" t="str">
            <v>VEDANT FASHIONS LTD</v>
          </cell>
          <cell r="B144">
            <v>0.26856902752760903</v>
          </cell>
        </row>
        <row r="145">
          <cell r="A145" t="str">
            <v>VINATI ORGANICS LTD</v>
          </cell>
          <cell r="B145">
            <v>0.29145231414309603</v>
          </cell>
        </row>
        <row r="146">
          <cell r="A146" t="str">
            <v>VODAFONE IDEA LTD</v>
          </cell>
          <cell r="B146">
            <v>0.30029582875118799</v>
          </cell>
        </row>
        <row r="147">
          <cell r="A147" t="str">
            <v>VOLTAS LTD</v>
          </cell>
          <cell r="B147">
            <v>1.1064927611847999</v>
          </cell>
        </row>
        <row r="148">
          <cell r="A148" t="str">
            <v>WHIRLPOOL OF INDIA LTD</v>
          </cell>
          <cell r="B148">
            <v>0.239698598587747</v>
          </cell>
        </row>
        <row r="149">
          <cell r="A149" t="str">
            <v>YES BANK LTD</v>
          </cell>
          <cell r="B149">
            <v>1.1351129437158001</v>
          </cell>
        </row>
        <row r="150">
          <cell r="A150" t="str">
            <v>ZEE ENTERTAINMENT ENTERPRISE</v>
          </cell>
          <cell r="B150">
            <v>1.01567421484751</v>
          </cell>
        </row>
        <row r="151">
          <cell r="A151" t="str">
            <v>ZF COMMERCIAL VEHICLE CONTRO</v>
          </cell>
          <cell r="B151">
            <v>0.27804567352204101</v>
          </cell>
        </row>
        <row r="152">
          <cell r="A152" t="str">
            <v>ZYDUS LIFESCIENCES LTD</v>
          </cell>
          <cell r="B152">
            <v>0.747586125554623</v>
          </cell>
        </row>
      </sheetData>
      <sheetData sheetId="7">
        <row r="3">
          <cell r="A3" t="str">
            <v>3M INDIA LTD</v>
          </cell>
          <cell r="B3">
            <v>0.109586281104258</v>
          </cell>
        </row>
        <row r="4">
          <cell r="A4" t="str">
            <v>AARTI INDUSTRIES LIMITED</v>
          </cell>
          <cell r="B4">
            <v>0.187004226194184</v>
          </cell>
        </row>
        <row r="5">
          <cell r="A5" t="str">
            <v>AAVAS FINANCIERS LTD</v>
          </cell>
          <cell r="B5">
            <v>0.11970069163592301</v>
          </cell>
        </row>
        <row r="6">
          <cell r="A6" t="str">
            <v>ACC LTD</v>
          </cell>
          <cell r="B6">
            <v>0.11289412849352699</v>
          </cell>
        </row>
        <row r="7">
          <cell r="A7" t="str">
            <v>ADANI ENTERPRISES LTD</v>
          </cell>
          <cell r="B7">
            <v>0.37918636342344603</v>
          </cell>
        </row>
        <row r="8">
          <cell r="A8" t="str">
            <v>ADANI PORTS AND SPECIAL ECON</v>
          </cell>
          <cell r="B8">
            <v>0.37864152036440202</v>
          </cell>
        </row>
        <row r="9">
          <cell r="A9" t="str">
            <v>ADANI POWER LTD</v>
          </cell>
          <cell r="B9">
            <v>0.321897100086112</v>
          </cell>
        </row>
        <row r="10">
          <cell r="A10" t="str">
            <v>ADITYA BIRLA CAPITAL LTD</v>
          </cell>
          <cell r="B10">
            <v>0.14111965540721699</v>
          </cell>
        </row>
        <row r="11">
          <cell r="A11" t="str">
            <v>ADITYA BIRLA FASHION AND RET</v>
          </cell>
          <cell r="B11">
            <v>0.12855960734140801</v>
          </cell>
        </row>
        <row r="12">
          <cell r="A12" t="str">
            <v>AFFLE INDIA LTD</v>
          </cell>
          <cell r="B12">
            <v>8.3602983233041106E-2</v>
          </cell>
        </row>
        <row r="13">
          <cell r="A13" t="str">
            <v>AIA ENGINEERING LTD</v>
          </cell>
          <cell r="B13">
            <v>0.18752568633141301</v>
          </cell>
        </row>
        <row r="14">
          <cell r="A14" t="str">
            <v>AJANTA PHARMA LTD</v>
          </cell>
          <cell r="B14">
            <v>9.7313226681664103E-2</v>
          </cell>
        </row>
        <row r="15">
          <cell r="A15" t="str">
            <v>ALKEM LABORATORIES LTD</v>
          </cell>
          <cell r="B15">
            <v>0.29169436606388199</v>
          </cell>
        </row>
        <row r="16">
          <cell r="A16" t="str">
            <v>ALKYL AMINES CHEMICALS LTD</v>
          </cell>
          <cell r="B16">
            <v>5.6251790256664602E-2</v>
          </cell>
        </row>
        <row r="17">
          <cell r="A17" t="str">
            <v>AMBUJA CEMENTS LTD</v>
          </cell>
          <cell r="B17">
            <v>0.21450524384713501</v>
          </cell>
        </row>
        <row r="18">
          <cell r="A18" t="str">
            <v>APL APOLLO TUBES LTD</v>
          </cell>
          <cell r="B18">
            <v>0.36423893008437702</v>
          </cell>
        </row>
        <row r="19">
          <cell r="A19" t="str">
            <v>APOLLO HOSPITALS ENTERPRISE</v>
          </cell>
          <cell r="B19">
            <v>0.33878601282981602</v>
          </cell>
        </row>
        <row r="20">
          <cell r="A20" t="str">
            <v>APOLLO TYRES LTD</v>
          </cell>
          <cell r="B20">
            <v>0.19032756976194001</v>
          </cell>
        </row>
        <row r="21">
          <cell r="A21" t="str">
            <v>ASHOK LEYLAND LTD</v>
          </cell>
          <cell r="B21">
            <v>0.49133838807784103</v>
          </cell>
        </row>
        <row r="22">
          <cell r="A22" t="str">
            <v>ASIAN PAINTS LTD</v>
          </cell>
          <cell r="B22">
            <v>1.0003732179448199</v>
          </cell>
        </row>
        <row r="23">
          <cell r="A23" t="str">
            <v>ASTRAL LTD</v>
          </cell>
          <cell r="B23">
            <v>0.28588752352298702</v>
          </cell>
        </row>
        <row r="24">
          <cell r="A24" t="str">
            <v>ATUL LTD</v>
          </cell>
          <cell r="B24">
            <v>0.19311635203168701</v>
          </cell>
        </row>
        <row r="25">
          <cell r="A25" t="str">
            <v>AU SMALL FINANCE BANK LTD</v>
          </cell>
          <cell r="B25">
            <v>0.79426017444480501</v>
          </cell>
        </row>
        <row r="26">
          <cell r="A26" t="str">
            <v>AUROBINDO PHARMA LTD</v>
          </cell>
          <cell r="B26">
            <v>0.415067110392706</v>
          </cell>
        </row>
        <row r="27">
          <cell r="A27" t="str">
            <v>AVENUE SUPERMARTS LTD</v>
          </cell>
          <cell r="B27">
            <v>0.39489027414598199</v>
          </cell>
        </row>
        <row r="28">
          <cell r="A28" t="str">
            <v>AXIS BANK LTD</v>
          </cell>
          <cell r="B28">
            <v>1.87481733171259</v>
          </cell>
        </row>
        <row r="29">
          <cell r="A29" t="str">
            <v>BAJAJ AUTO LTD</v>
          </cell>
          <cell r="B29">
            <v>0.43230927671223301</v>
          </cell>
        </row>
        <row r="30">
          <cell r="A30" t="str">
            <v>BAJAJ FINANCE LTD</v>
          </cell>
          <cell r="B30">
            <v>1.2100277728486299</v>
          </cell>
        </row>
        <row r="31">
          <cell r="A31" t="str">
            <v>BAJAJ FINSERV LTD</v>
          </cell>
          <cell r="B31">
            <v>0.62987241878675304</v>
          </cell>
        </row>
        <row r="32">
          <cell r="A32" t="str">
            <v>BAJAJ HOLDINGS AND INVESTMEN</v>
          </cell>
          <cell r="B32">
            <v>0.24627111981507999</v>
          </cell>
        </row>
        <row r="33">
          <cell r="A33" t="str">
            <v>BALKRISHNA INDUSTRIES LTD</v>
          </cell>
          <cell r="B33">
            <v>0.28216166941929999</v>
          </cell>
        </row>
        <row r="34">
          <cell r="A34" t="str">
            <v>BANDHAN BANK LTD</v>
          </cell>
          <cell r="B34">
            <v>0.41042462898544801</v>
          </cell>
        </row>
        <row r="35">
          <cell r="A35" t="str">
            <v>BANK OF BARODA</v>
          </cell>
          <cell r="B35">
            <v>0.25742386470009099</v>
          </cell>
        </row>
        <row r="36">
          <cell r="A36" t="str">
            <v>BANK OF INDIA</v>
          </cell>
          <cell r="B36">
            <v>0.10783494975348799</v>
          </cell>
        </row>
        <row r="37">
          <cell r="A37" t="str">
            <v>BATA INDIA LTD</v>
          </cell>
          <cell r="B37">
            <v>0.16520719243847401</v>
          </cell>
        </row>
        <row r="38">
          <cell r="A38" t="str">
            <v>BAYER CROPSCIENCE LTD</v>
          </cell>
          <cell r="B38">
            <v>8.9793392752627904E-2</v>
          </cell>
        </row>
        <row r="39">
          <cell r="A39" t="str">
            <v>BHARAT ELECTRONICS LTD</v>
          </cell>
          <cell r="B39">
            <v>0.27980961441928298</v>
          </cell>
        </row>
        <row r="40">
          <cell r="A40" t="str">
            <v>BHARAT FORGE LTD</v>
          </cell>
          <cell r="B40">
            <v>0.50660841907520604</v>
          </cell>
        </row>
        <row r="41">
          <cell r="A41" t="str">
            <v>BHARAT HEAVY ELECTRICALS</v>
          </cell>
          <cell r="B41">
            <v>0.17114718937970999</v>
          </cell>
        </row>
        <row r="42">
          <cell r="A42" t="str">
            <v>BHARAT PETROLEUM CORP LTD</v>
          </cell>
          <cell r="B42">
            <v>0.25420947505013602</v>
          </cell>
        </row>
        <row r="43">
          <cell r="A43" t="str">
            <v>BHARTI AIRTEL LTD</v>
          </cell>
          <cell r="B43">
            <v>1.4307513106371099</v>
          </cell>
        </row>
        <row r="44">
          <cell r="A44" t="str">
            <v>BIOCON LTD</v>
          </cell>
          <cell r="B44">
            <v>0.17394865320258199</v>
          </cell>
        </row>
        <row r="45">
          <cell r="A45" t="str">
            <v>BLUE DART EXPRESS LTD</v>
          </cell>
          <cell r="B45">
            <v>6.1461823999896699E-2</v>
          </cell>
        </row>
        <row r="46">
          <cell r="A46" t="str">
            <v>BRITANNIA INDUSTRIES LTD</v>
          </cell>
          <cell r="B46">
            <v>0.39279464048069401</v>
          </cell>
        </row>
        <row r="47">
          <cell r="A47" t="str">
            <v>CG POWER AND INDUSTRIAL SOLU</v>
          </cell>
          <cell r="B47">
            <v>0.33663950481829702</v>
          </cell>
        </row>
        <row r="48">
          <cell r="A48" t="str">
            <v>CHOLAMANDALAM INVESTMENT AND</v>
          </cell>
          <cell r="B48">
            <v>0.25431539566473998</v>
          </cell>
        </row>
        <row r="49">
          <cell r="A49" t="str">
            <v>CIPLA LTD</v>
          </cell>
          <cell r="B49">
            <v>0.37514120471332302</v>
          </cell>
        </row>
        <row r="50">
          <cell r="A50" t="str">
            <v>CLEAN SCIENCE &amp; TECHNOLOGY L</v>
          </cell>
          <cell r="B50">
            <v>4.32048984974511E-2</v>
          </cell>
        </row>
        <row r="51">
          <cell r="A51" t="str">
            <v>COAL INDIA LTD</v>
          </cell>
          <cell r="B51">
            <v>0.37247247164479802</v>
          </cell>
        </row>
        <row r="52">
          <cell r="A52" t="str">
            <v>COFORGE LIMITED</v>
          </cell>
          <cell r="B52">
            <v>0.243346547866897</v>
          </cell>
        </row>
        <row r="53">
          <cell r="A53" t="str">
            <v>COLGATE PALMOLIVE (INDIA)</v>
          </cell>
          <cell r="B53">
            <v>0.16008970770167499</v>
          </cell>
        </row>
        <row r="54">
          <cell r="A54" t="str">
            <v>CONTAINER CORP OF INDIA LTD</v>
          </cell>
          <cell r="B54">
            <v>0.28695664661800802</v>
          </cell>
        </row>
        <row r="55">
          <cell r="A55" t="str">
            <v>COROMANDEL INTERNATIONAL LTD</v>
          </cell>
          <cell r="B55">
            <v>0.19202160627474599</v>
          </cell>
        </row>
        <row r="56">
          <cell r="A56" t="str">
            <v>CRISIL LTD</v>
          </cell>
          <cell r="B56">
            <v>0.141055032339479</v>
          </cell>
        </row>
        <row r="57">
          <cell r="A57" t="str">
            <v>CROMPTON GREAVES CONSUMER EL</v>
          </cell>
          <cell r="B57">
            <v>0.45976032581472298</v>
          </cell>
        </row>
        <row r="58">
          <cell r="A58" t="str">
            <v>CUMMINS INDIA LTD</v>
          </cell>
          <cell r="B58">
            <v>0.36638480416918801</v>
          </cell>
        </row>
        <row r="59">
          <cell r="A59" t="str">
            <v>DABUR INDIA LTD</v>
          </cell>
          <cell r="B59">
            <v>0.23569142769135701</v>
          </cell>
        </row>
        <row r="60">
          <cell r="A60" t="str">
            <v>DALMIA BHARAT LTD</v>
          </cell>
          <cell r="B60">
            <v>0.26361683895148602</v>
          </cell>
        </row>
        <row r="61">
          <cell r="A61" t="str">
            <v>DEEPAK NITRITE LTD</v>
          </cell>
          <cell r="B61">
            <v>0.23515223189442799</v>
          </cell>
        </row>
        <row r="62">
          <cell r="A62" t="str">
            <v>DELHIVERY LTD</v>
          </cell>
          <cell r="B62">
            <v>0.13867660077562799</v>
          </cell>
        </row>
        <row r="63">
          <cell r="A63" t="str">
            <v>DEVYANI INTERNATIONAL LTD</v>
          </cell>
          <cell r="B63">
            <v>0.106725586042675</v>
          </cell>
        </row>
        <row r="64">
          <cell r="A64" t="str">
            <v>DIVI'S LABORATORIES LTD</v>
          </cell>
          <cell r="B64">
            <v>0.31169460362318502</v>
          </cell>
        </row>
        <row r="65">
          <cell r="A65" t="str">
            <v>DIXON TECHNOLOGIES INDIA LTD</v>
          </cell>
          <cell r="B65">
            <v>0.18543630598559199</v>
          </cell>
        </row>
        <row r="66">
          <cell r="A66" t="str">
            <v>DLF LTD</v>
          </cell>
          <cell r="B66">
            <v>0.19533616164057899</v>
          </cell>
        </row>
        <row r="67">
          <cell r="A67" t="str">
            <v>DR LAL PATHLABS LTD</v>
          </cell>
          <cell r="B67">
            <v>0.11366896025591</v>
          </cell>
        </row>
        <row r="68">
          <cell r="A68" t="str">
            <v>DR. REDDY'S LABORATORIES</v>
          </cell>
          <cell r="B68">
            <v>0.44833176215014903</v>
          </cell>
        </row>
        <row r="69">
          <cell r="A69" t="str">
            <v>EICHER MOTORS LTD</v>
          </cell>
          <cell r="B69">
            <v>0.34178483445028002</v>
          </cell>
        </row>
        <row r="70">
          <cell r="A70" t="str">
            <v>EMAMI LTD</v>
          </cell>
          <cell r="B70">
            <v>0.12714513110949199</v>
          </cell>
        </row>
        <row r="71">
          <cell r="A71" t="str">
            <v>ENDURANCE TECHNOLOGIES LTD</v>
          </cell>
          <cell r="B71">
            <v>7.8254807855768702E-2</v>
          </cell>
        </row>
        <row r="72">
          <cell r="A72" t="str">
            <v>ESCORTS KUBOTA LTD</v>
          </cell>
          <cell r="B72">
            <v>0.111980285251703</v>
          </cell>
        </row>
        <row r="73">
          <cell r="A73" t="str">
            <v>FEDERAL BANK LTD</v>
          </cell>
          <cell r="B73">
            <v>0.68895292965103205</v>
          </cell>
        </row>
        <row r="74">
          <cell r="A74" t="str">
            <v>FINE ORGANIC INDUSTRIES LTD</v>
          </cell>
          <cell r="B74">
            <v>5.7934234667246502E-2</v>
          </cell>
        </row>
        <row r="75">
          <cell r="A75" t="str">
            <v>FORTIS HEALTHCARE LTD</v>
          </cell>
          <cell r="B75">
            <v>0.239870820234138</v>
          </cell>
        </row>
        <row r="76">
          <cell r="A76" t="str">
            <v>GAIL INDIA LTD</v>
          </cell>
          <cell r="B76">
            <v>0.220635189257405</v>
          </cell>
        </row>
        <row r="77">
          <cell r="A77" t="str">
            <v>GENERAL INS CORP OF INDIA</v>
          </cell>
          <cell r="B77">
            <v>6.4403276821854497E-2</v>
          </cell>
        </row>
        <row r="78">
          <cell r="A78" t="str">
            <v>GLAND PHARMA LTD</v>
          </cell>
          <cell r="B78">
            <v>0.15729619381756901</v>
          </cell>
        </row>
        <row r="79">
          <cell r="A79" t="str">
            <v>GLAXOSMITHKLINE PHARMACEUTIC</v>
          </cell>
          <cell r="B79">
            <v>8.8041439602174601E-2</v>
          </cell>
        </row>
        <row r="80">
          <cell r="A80" t="str">
            <v>GMR AIRPORTS INFRASTRUCTURE</v>
          </cell>
          <cell r="B80">
            <v>0.19153576461025101</v>
          </cell>
        </row>
        <row r="81">
          <cell r="A81" t="str">
            <v>GODREJ CONSUMER PRODUCTS LTD</v>
          </cell>
          <cell r="B81">
            <v>0.287675399661105</v>
          </cell>
        </row>
        <row r="82">
          <cell r="A82" t="str">
            <v>GODREJ INDUSTRIES LTD</v>
          </cell>
          <cell r="B82">
            <v>4.8342918683573002E-2</v>
          </cell>
        </row>
        <row r="83">
          <cell r="A83" t="str">
            <v>GODREJ PROPERTIES LTD</v>
          </cell>
          <cell r="B83">
            <v>0.36941382452911897</v>
          </cell>
        </row>
        <row r="84">
          <cell r="A84" t="str">
            <v>GRASIM INDUSTRIES LTD</v>
          </cell>
          <cell r="B84">
            <v>0.48741250046844098</v>
          </cell>
        </row>
        <row r="85">
          <cell r="A85" t="str">
            <v>GRINDWELL NORTON LTD</v>
          </cell>
          <cell r="B85">
            <v>0.148568523526628</v>
          </cell>
        </row>
        <row r="86">
          <cell r="A86" t="str">
            <v>GUJARAT FLUOROCHEMICALS LTD</v>
          </cell>
          <cell r="B86">
            <v>0.230500573753778</v>
          </cell>
        </row>
        <row r="87">
          <cell r="A87" t="str">
            <v>GUJARAT GAS LTD</v>
          </cell>
          <cell r="B87">
            <v>0.13842282387565699</v>
          </cell>
        </row>
        <row r="88">
          <cell r="A88" t="str">
            <v>HAPPIEST MINDS TECHNOLOGIES</v>
          </cell>
          <cell r="B88">
            <v>8.7260533120616796E-2</v>
          </cell>
        </row>
        <row r="89">
          <cell r="A89" t="str">
            <v>HAVELLS INDIA LTD</v>
          </cell>
          <cell r="B89">
            <v>0.23075432303766899</v>
          </cell>
        </row>
        <row r="90">
          <cell r="A90" t="str">
            <v>HCL TECHNOLOGIES LTD</v>
          </cell>
          <cell r="B90">
            <v>0.85634994617370797</v>
          </cell>
        </row>
        <row r="91">
          <cell r="A91" t="str">
            <v>HDFC BANK LIMITED</v>
          </cell>
          <cell r="B91">
            <v>5.7094646505536604</v>
          </cell>
        </row>
        <row r="92">
          <cell r="A92" t="str">
            <v>HDFC LIFE INSURANCE CO LTD</v>
          </cell>
          <cell r="B92">
            <v>0.397336210550506</v>
          </cell>
        </row>
        <row r="93">
          <cell r="A93" t="str">
            <v>HERO MOTOCORP LTD</v>
          </cell>
          <cell r="B93">
            <v>0.249584979931819</v>
          </cell>
        </row>
        <row r="94">
          <cell r="A94" t="str">
            <v>HINDALCO INDUSTRIES LTD</v>
          </cell>
          <cell r="B94">
            <v>0.47981029647954998</v>
          </cell>
        </row>
        <row r="95">
          <cell r="A95" t="str">
            <v>HINDUSTAN PETROLEUM CORP</v>
          </cell>
          <cell r="B95">
            <v>0.27006945039137997</v>
          </cell>
        </row>
        <row r="96">
          <cell r="A96" t="str">
            <v>HINDUSTAN UNILEVER LTD</v>
          </cell>
          <cell r="B96">
            <v>1.71364911026693</v>
          </cell>
        </row>
        <row r="97">
          <cell r="A97" t="str">
            <v>HINDUSTAN ZINC LTD</v>
          </cell>
          <cell r="B97">
            <v>0.14009952986587401</v>
          </cell>
        </row>
        <row r="98">
          <cell r="A98" t="str">
            <v>HONEYWELL AUTOMATION INDIA</v>
          </cell>
          <cell r="B98">
            <v>0.13785334362873899</v>
          </cell>
        </row>
        <row r="99">
          <cell r="A99" t="str">
            <v>HOUSING DEVELOPMENT FINANCE</v>
          </cell>
          <cell r="B99">
            <v>3.9095739779551799</v>
          </cell>
        </row>
        <row r="100">
          <cell r="A100" t="str">
            <v>ICICI BANK LTD</v>
          </cell>
          <cell r="B100">
            <v>4.8470317263287397</v>
          </cell>
        </row>
        <row r="101">
          <cell r="A101" t="str">
            <v>ICICI LOMBARD GENERAL INSURA</v>
          </cell>
          <cell r="B101">
            <v>0.19371573351812901</v>
          </cell>
        </row>
        <row r="102">
          <cell r="A102" t="str">
            <v>ICICI PRUDENTIAL LIFE INSURA</v>
          </cell>
          <cell r="B102">
            <v>0.13208349452489801</v>
          </cell>
        </row>
        <row r="103">
          <cell r="A103" t="str">
            <v>ICICI SECURITIES LTD</v>
          </cell>
          <cell r="B103">
            <v>6.0259308298318603E-2</v>
          </cell>
        </row>
        <row r="104">
          <cell r="A104" t="str">
            <v>IDFC FIRST BANK LTD</v>
          </cell>
          <cell r="B104">
            <v>0.31537220556721901</v>
          </cell>
        </row>
        <row r="105">
          <cell r="A105" t="str">
            <v>INDIAN BANK</v>
          </cell>
          <cell r="B105">
            <v>0.13542572774147299</v>
          </cell>
        </row>
        <row r="106">
          <cell r="A106" t="str">
            <v>INDIAN HOTELS CO LTD</v>
          </cell>
          <cell r="B106">
            <v>0.74715458710105398</v>
          </cell>
        </row>
        <row r="107">
          <cell r="A107" t="str">
            <v>INDIAN OIL CORP LTD</v>
          </cell>
          <cell r="B107">
            <v>0.22899950101711899</v>
          </cell>
        </row>
        <row r="108">
          <cell r="A108" t="str">
            <v>INDIAN RAILWAY CATERING &amp; TO</v>
          </cell>
          <cell r="B108">
            <v>0.14071876347383999</v>
          </cell>
        </row>
        <row r="109">
          <cell r="A109" t="str">
            <v>INDIAN RAILWAY FINANCE CORP</v>
          </cell>
          <cell r="B109">
            <v>9.3820448174375098E-2</v>
          </cell>
        </row>
        <row r="110">
          <cell r="A110" t="str">
            <v>INDIAN RUPEE</v>
          </cell>
          <cell r="B110">
            <v>0.11058497403991099</v>
          </cell>
        </row>
        <row r="111">
          <cell r="A111" t="str">
            <v>INDRAPRASTHA GAS LTD</v>
          </cell>
          <cell r="B111">
            <v>0.29466524520825099</v>
          </cell>
        </row>
        <row r="112">
          <cell r="A112" t="str">
            <v>INDUS TOWERS LTD</v>
          </cell>
          <cell r="B112">
            <v>8.90105755928077E-2</v>
          </cell>
        </row>
        <row r="113">
          <cell r="A113" t="str">
            <v>INDUSIND BANK LTD</v>
          </cell>
          <cell r="B113">
            <v>0.55104969249837898</v>
          </cell>
        </row>
        <row r="114">
          <cell r="A114" t="str">
            <v>INFO EDGE INDIA LTD</v>
          </cell>
          <cell r="B114">
            <v>0.20703733092711499</v>
          </cell>
        </row>
        <row r="115">
          <cell r="A115" t="str">
            <v>INFOSYS LTD</v>
          </cell>
          <cell r="B115">
            <v>3.4012276482865298</v>
          </cell>
        </row>
        <row r="116">
          <cell r="A116" t="str">
            <v>INTERGLOBE AVIATION LTD</v>
          </cell>
          <cell r="B116">
            <v>0.146924963049053</v>
          </cell>
        </row>
        <row r="117">
          <cell r="A117" t="str">
            <v>IPCA LABORATORIES LTD</v>
          </cell>
          <cell r="B117">
            <v>0.19285462630801301</v>
          </cell>
        </row>
        <row r="118">
          <cell r="A118" t="str">
            <v>ITC LTD</v>
          </cell>
          <cell r="B118">
            <v>2.7649585572166799</v>
          </cell>
        </row>
        <row r="119">
          <cell r="A119" t="str">
            <v>JINDAL STEEL &amp; POWER LTD</v>
          </cell>
          <cell r="B119">
            <v>0.36745235530620601</v>
          </cell>
        </row>
        <row r="120">
          <cell r="A120" t="str">
            <v>JK CEMENT LTD</v>
          </cell>
          <cell r="B120">
            <v>0.16670916764464</v>
          </cell>
        </row>
        <row r="121">
          <cell r="A121" t="str">
            <v>JSW ENERGY LTD</v>
          </cell>
          <cell r="B121">
            <v>0.184943872158017</v>
          </cell>
        </row>
        <row r="122">
          <cell r="A122" t="str">
            <v>JSW STEEL LTD</v>
          </cell>
          <cell r="B122">
            <v>0.52116787634420403</v>
          </cell>
        </row>
        <row r="123">
          <cell r="A123" t="str">
            <v>JUBILANT FOODWORKS LTD</v>
          </cell>
          <cell r="B123">
            <v>0.43090037624973798</v>
          </cell>
        </row>
        <row r="124">
          <cell r="A124" t="str">
            <v>KAJARIA CERAMICS LTD</v>
          </cell>
          <cell r="B124">
            <v>0.15275634691179499</v>
          </cell>
        </row>
        <row r="125">
          <cell r="A125" t="str">
            <v>KANSAI NEROLAC PAINTS LTD</v>
          </cell>
          <cell r="B125">
            <v>8.9300565135236695E-2</v>
          </cell>
        </row>
        <row r="126">
          <cell r="A126" t="str">
            <v>KOTAK MAHINDRA BANK LTD</v>
          </cell>
          <cell r="B126">
            <v>2.0826357469591099</v>
          </cell>
        </row>
        <row r="127">
          <cell r="A127" t="str">
            <v>KPR MILL LTD</v>
          </cell>
          <cell r="B127">
            <v>8.6736125415751306E-2</v>
          </cell>
        </row>
        <row r="128">
          <cell r="A128" t="str">
            <v>L&amp;T FINANCE HOLDINGS LTD</v>
          </cell>
          <cell r="B128">
            <v>0.116377080206523</v>
          </cell>
        </row>
        <row r="129">
          <cell r="A129" t="str">
            <v>L&amp;T TECHNOLOGY SERVICES LTD</v>
          </cell>
          <cell r="B129">
            <v>0.16366394920388</v>
          </cell>
        </row>
        <row r="130">
          <cell r="A130" t="str">
            <v>LARSEN &amp; TOUBRO LTD</v>
          </cell>
          <cell r="B130">
            <v>2.0671163588417198</v>
          </cell>
        </row>
        <row r="131">
          <cell r="A131" t="str">
            <v>LAURUS LABS LTD</v>
          </cell>
          <cell r="B131">
            <v>0.20344730077322401</v>
          </cell>
        </row>
        <row r="132">
          <cell r="A132" t="str">
            <v>LIC HOUSING FINANCE LTD</v>
          </cell>
          <cell r="B132">
            <v>0.17755628223122799</v>
          </cell>
        </row>
        <row r="133">
          <cell r="A133" t="str">
            <v>LINDE INDIA LTD</v>
          </cell>
          <cell r="B133">
            <v>0.14420370579170899</v>
          </cell>
        </row>
        <row r="134">
          <cell r="A134" t="str">
            <v>LTIMINDTREE LTD</v>
          </cell>
          <cell r="B134">
            <v>0.29495530018187899</v>
          </cell>
        </row>
        <row r="135">
          <cell r="A135" t="str">
            <v>LUPIN LTD</v>
          </cell>
          <cell r="B135">
            <v>0.424000197793304</v>
          </cell>
        </row>
        <row r="136">
          <cell r="A136" t="str">
            <v>MACROTECH DEVELOPERS LTD</v>
          </cell>
          <cell r="B136">
            <v>0.189714821538503</v>
          </cell>
        </row>
        <row r="137">
          <cell r="A137" t="str">
            <v>MAHINDRA &amp; MAHINDRA FIN SECS</v>
          </cell>
          <cell r="B137">
            <v>0.26258815868893398</v>
          </cell>
        </row>
        <row r="138">
          <cell r="A138" t="str">
            <v>MAHINDRA &amp; MAHINDRA LTD</v>
          </cell>
          <cell r="B138">
            <v>0.886898579509941</v>
          </cell>
        </row>
        <row r="139">
          <cell r="A139" t="str">
            <v>MARICO LTD</v>
          </cell>
          <cell r="B139">
            <v>0.188554639034275</v>
          </cell>
        </row>
        <row r="140">
          <cell r="A140" t="str">
            <v>MARUTI SUZUKI INDIA LTD</v>
          </cell>
          <cell r="B140">
            <v>0.86322115973149305</v>
          </cell>
        </row>
        <row r="141">
          <cell r="A141" t="str">
            <v>MAX FINANCIAL SERVICES LTD</v>
          </cell>
          <cell r="B141">
            <v>0.35029193284971499</v>
          </cell>
        </row>
        <row r="142">
          <cell r="A142" t="str">
            <v>MAX HEALTHCARE INSTITUTE LTD</v>
          </cell>
          <cell r="B142">
            <v>0.57593920856474401</v>
          </cell>
        </row>
        <row r="143">
          <cell r="A143" t="str">
            <v>METRO BRANDS LTD</v>
          </cell>
          <cell r="B143">
            <v>4.3899357349386298E-2</v>
          </cell>
        </row>
        <row r="144">
          <cell r="A144" t="str">
            <v>MOTHERSON SUMI WIRING INDIA</v>
          </cell>
          <cell r="B144">
            <v>0.14722851761040601</v>
          </cell>
        </row>
        <row r="145">
          <cell r="A145" t="str">
            <v>MPHASIS LTD</v>
          </cell>
          <cell r="B145">
            <v>0.365882984972696</v>
          </cell>
        </row>
        <row r="146">
          <cell r="A146" t="str">
            <v>MRF LTD</v>
          </cell>
          <cell r="B146">
            <v>0.30685171620618401</v>
          </cell>
        </row>
        <row r="147">
          <cell r="A147" t="str">
            <v>NAVIN FLUORINE INTERNATIONAL</v>
          </cell>
          <cell r="B147">
            <v>0.28048310604978599</v>
          </cell>
        </row>
        <row r="148">
          <cell r="A148" t="str">
            <v>NESTLE INDIA LTD</v>
          </cell>
          <cell r="B148">
            <v>0.56104031143565003</v>
          </cell>
        </row>
        <row r="149">
          <cell r="A149" t="str">
            <v>NEW INDIA ASSURANCE CO LTD/T</v>
          </cell>
          <cell r="B149">
            <v>4.4163081348086101E-2</v>
          </cell>
        </row>
        <row r="150">
          <cell r="A150" t="str">
            <v>NHPC LTD</v>
          </cell>
          <cell r="B150">
            <v>0.199556990938418</v>
          </cell>
        </row>
        <row r="151">
          <cell r="A151" t="str">
            <v>NMDC LTD</v>
          </cell>
          <cell r="B151">
            <v>0.217875222025293</v>
          </cell>
        </row>
        <row r="152">
          <cell r="A152" t="str">
            <v>NTPC LTD</v>
          </cell>
          <cell r="B152">
            <v>0.62341185787897802</v>
          </cell>
        </row>
        <row r="153">
          <cell r="A153" t="str">
            <v>OBEROI REALTY LTD</v>
          </cell>
          <cell r="B153">
            <v>0.17720616342069501</v>
          </cell>
        </row>
        <row r="154">
          <cell r="A154" t="str">
            <v>OIL &amp; NATURAL GAS CORP LTD</v>
          </cell>
          <cell r="B154">
            <v>0.47975042123196998</v>
          </cell>
        </row>
        <row r="155">
          <cell r="A155" t="str">
            <v>OIL INDIA LTD</v>
          </cell>
          <cell r="B155">
            <v>0.15792065099026401</v>
          </cell>
        </row>
        <row r="156">
          <cell r="A156" t="str">
            <v>ONE 97 COMMUNICATIONS LTD</v>
          </cell>
          <cell r="B156">
            <v>0.211705751660862</v>
          </cell>
        </row>
        <row r="157">
          <cell r="A157" t="str">
            <v>ORACLE FINANCIAL SERVICES</v>
          </cell>
          <cell r="B157">
            <v>0.138329367852117</v>
          </cell>
        </row>
        <row r="158">
          <cell r="A158" t="str">
            <v>PAGE INDUSTRIES LTD</v>
          </cell>
          <cell r="B158">
            <v>0.175868794834697</v>
          </cell>
        </row>
        <row r="159">
          <cell r="A159" t="str">
            <v>PATANJALI FOODS LTD</v>
          </cell>
          <cell r="B159">
            <v>0.112060636953947</v>
          </cell>
        </row>
        <row r="160">
          <cell r="A160" t="str">
            <v>PB FINTECH LTD</v>
          </cell>
          <cell r="B160">
            <v>0.23834280160143601</v>
          </cell>
        </row>
        <row r="161">
          <cell r="A161" t="str">
            <v>PERSISTENT SYSTEMS LTD</v>
          </cell>
          <cell r="B161">
            <v>0.38884183955701102</v>
          </cell>
        </row>
        <row r="162">
          <cell r="A162" t="str">
            <v>PETRONET LNG LTD</v>
          </cell>
          <cell r="B162">
            <v>0.30702639833247602</v>
          </cell>
        </row>
        <row r="163">
          <cell r="A163" t="str">
            <v>PFIZER LIMITED</v>
          </cell>
          <cell r="B163">
            <v>9.9042737235200601E-2</v>
          </cell>
        </row>
        <row r="164">
          <cell r="A164" t="str">
            <v>PHOENIX MILLS LTD</v>
          </cell>
          <cell r="B164">
            <v>0.21908604543889901</v>
          </cell>
        </row>
        <row r="165">
          <cell r="A165" t="str">
            <v>PI INDUSTRIES LTD</v>
          </cell>
          <cell r="B165">
            <v>0.192466542777638</v>
          </cell>
        </row>
        <row r="166">
          <cell r="A166" t="str">
            <v>PIDILITE INDUSTRIES LTD</v>
          </cell>
          <cell r="B166">
            <v>0.28363098852382002</v>
          </cell>
        </row>
        <row r="167">
          <cell r="A167" t="str">
            <v>PIRAMAL ENTERPRISES LTD</v>
          </cell>
          <cell r="B167">
            <v>0.16645648858102299</v>
          </cell>
        </row>
        <row r="168">
          <cell r="A168" t="str">
            <v>POLYCAB INDIA LTD</v>
          </cell>
          <cell r="B168">
            <v>0.244998244165754</v>
          </cell>
        </row>
        <row r="169">
          <cell r="A169" t="str">
            <v>POONAWALLA FINCORP LTD</v>
          </cell>
          <cell r="B169">
            <v>0.15956722895915601</v>
          </cell>
        </row>
        <row r="170">
          <cell r="A170" t="str">
            <v>POWER FINANCE CORPORATION</v>
          </cell>
          <cell r="B170">
            <v>0.32414686306618701</v>
          </cell>
        </row>
        <row r="171">
          <cell r="A171" t="str">
            <v>POWER GRID CORP OF INDIA LTD</v>
          </cell>
          <cell r="B171">
            <v>0.60860916725520298</v>
          </cell>
        </row>
        <row r="172">
          <cell r="A172" t="str">
            <v>PRESTIGE ESTATES PROJECTS</v>
          </cell>
          <cell r="B172">
            <v>0.113286537834176</v>
          </cell>
        </row>
        <row r="173">
          <cell r="A173" t="str">
            <v>PUNJAB NATIONAL BANK</v>
          </cell>
          <cell r="B173">
            <v>0.25408744719140902</v>
          </cell>
        </row>
        <row r="174">
          <cell r="A174" t="str">
            <v>RAJESH EXPORTS LTD</v>
          </cell>
          <cell r="B174">
            <v>0.12710297195039699</v>
          </cell>
        </row>
        <row r="175">
          <cell r="A175" t="str">
            <v>RAMCO CEMENTS LTD/THE</v>
          </cell>
          <cell r="B175">
            <v>0.16118797525657999</v>
          </cell>
        </row>
        <row r="176">
          <cell r="A176" t="str">
            <v>REC LTD</v>
          </cell>
          <cell r="B176">
            <v>0.26620642622631602</v>
          </cell>
        </row>
        <row r="177">
          <cell r="A177" t="str">
            <v>RELAXO FOOTWEARS LTD</v>
          </cell>
          <cell r="B177">
            <v>0.10301259206453101</v>
          </cell>
        </row>
        <row r="178">
          <cell r="A178" t="str">
            <v>RELIANCE INDUSTRIES LTD</v>
          </cell>
          <cell r="B178">
            <v>6.2433808023238804</v>
          </cell>
        </row>
        <row r="179">
          <cell r="A179" t="str">
            <v>SBI CARDS &amp; PAYMENT SERVICES</v>
          </cell>
          <cell r="B179">
            <v>0.168478045489177</v>
          </cell>
        </row>
        <row r="180">
          <cell r="A180" t="str">
            <v>SBI LIFE INSURANCE CO LTD</v>
          </cell>
          <cell r="B180">
            <v>0.38259231047779602</v>
          </cell>
        </row>
        <row r="181">
          <cell r="A181" t="str">
            <v>SCHAEFFLER INDIA LTD</v>
          </cell>
          <cell r="B181">
            <v>0.19197426897029399</v>
          </cell>
        </row>
        <row r="182">
          <cell r="A182" t="str">
            <v>SHREE CEMENT LTD</v>
          </cell>
          <cell r="B182">
            <v>0.181244595014314</v>
          </cell>
        </row>
        <row r="183">
          <cell r="A183" t="str">
            <v>SHRIRAM FINANCE LTD</v>
          </cell>
          <cell r="B183">
            <v>0.93394002990319103</v>
          </cell>
        </row>
        <row r="184">
          <cell r="A184" t="str">
            <v>SIEMENS LTD</v>
          </cell>
          <cell r="B184">
            <v>0.223362665475758</v>
          </cell>
        </row>
        <row r="185">
          <cell r="A185" t="str">
            <v>SKF INDIA LTD</v>
          </cell>
          <cell r="B185">
            <v>0.16650012564825001</v>
          </cell>
        </row>
        <row r="186">
          <cell r="A186" t="str">
            <v>SOLAR INDUSTRIES INDIA LTD</v>
          </cell>
          <cell r="B186">
            <v>0.16353086393397601</v>
          </cell>
        </row>
        <row r="187">
          <cell r="A187" t="str">
            <v>SONA BLW PRECISION FORGINGS</v>
          </cell>
          <cell r="B187">
            <v>0.21393298199196001</v>
          </cell>
        </row>
        <row r="188">
          <cell r="A188" t="str">
            <v>SRF LTD</v>
          </cell>
          <cell r="B188">
            <v>0.27928700763877801</v>
          </cell>
        </row>
        <row r="189">
          <cell r="A189" t="str">
            <v>STAR HEALTH &amp; ALLIED INSURAN</v>
          </cell>
          <cell r="B189">
            <v>8.5149504943245399E-2</v>
          </cell>
        </row>
        <row r="190">
          <cell r="A190" t="str">
            <v>STATE BANK OF INDIA</v>
          </cell>
          <cell r="B190">
            <v>1.59537076521659</v>
          </cell>
        </row>
        <row r="191">
          <cell r="A191" t="str">
            <v>STEEL AUTHORITY OF INDIA</v>
          </cell>
          <cell r="B191">
            <v>0.205718275551623</v>
          </cell>
        </row>
        <row r="192">
          <cell r="A192" t="str">
            <v>SUMITOMO CHEMICAL INDIA LTD</v>
          </cell>
          <cell r="B192">
            <v>9.0203029494314302E-2</v>
          </cell>
        </row>
        <row r="193">
          <cell r="A193" t="str">
            <v>SUN PHARMACEUTICAL INDUS</v>
          </cell>
          <cell r="B193">
            <v>0.81142957213876099</v>
          </cell>
        </row>
        <row r="194">
          <cell r="A194" t="str">
            <v>SUN TV NETWORK LTD</v>
          </cell>
          <cell r="B194">
            <v>6.03681798459728E-2</v>
          </cell>
        </row>
        <row r="195">
          <cell r="A195" t="str">
            <v>SUNDARAM FINANCE LTD</v>
          </cell>
          <cell r="B195">
            <v>0.275219458706501</v>
          </cell>
        </row>
        <row r="196">
          <cell r="A196" t="str">
            <v>SUNDRAM FASTENERS LTD</v>
          </cell>
          <cell r="B196">
            <v>0.18609909780643899</v>
          </cell>
        </row>
        <row r="197">
          <cell r="A197" t="str">
            <v>SUPREME INDUSTRIES LTD</v>
          </cell>
          <cell r="B197">
            <v>0.30191893944910397</v>
          </cell>
        </row>
        <row r="198">
          <cell r="A198" t="str">
            <v>SYNGENE INTERNATIONAL LTD</v>
          </cell>
          <cell r="B198">
            <v>0.146873839115611</v>
          </cell>
        </row>
        <row r="199">
          <cell r="A199" t="str">
            <v>TATA CHEMICALS LTD</v>
          </cell>
          <cell r="B199">
            <v>0.25578440352188803</v>
          </cell>
        </row>
        <row r="200">
          <cell r="A200" t="str">
            <v>TATA COMMUNICATIONS LTD</v>
          </cell>
          <cell r="B200">
            <v>0.25430017385433901</v>
          </cell>
        </row>
        <row r="201">
          <cell r="A201" t="str">
            <v>TATA CONSULTANCY SVCS LTD</v>
          </cell>
          <cell r="B201">
            <v>2.49667850745498</v>
          </cell>
        </row>
        <row r="202">
          <cell r="A202" t="str">
            <v>TATA CONSUMER PRODUCTS LTD</v>
          </cell>
          <cell r="B202">
            <v>0.33929182221704302</v>
          </cell>
        </row>
        <row r="203">
          <cell r="A203" t="str">
            <v>TATA ELXSI LTD</v>
          </cell>
          <cell r="B203">
            <v>0.54798691028017699</v>
          </cell>
        </row>
        <row r="204">
          <cell r="A204" t="str">
            <v>TATA MOTORS LTD</v>
          </cell>
          <cell r="B204">
            <v>0.64224793825569804</v>
          </cell>
        </row>
        <row r="205">
          <cell r="A205" t="str">
            <v>TATA MOTORS LTD-A-DVR</v>
          </cell>
          <cell r="B205">
            <v>8.8340450086381805E-2</v>
          </cell>
        </row>
        <row r="206">
          <cell r="A206" t="str">
            <v>TATA POWER CO LTD</v>
          </cell>
          <cell r="B206">
            <v>0.25450049912487499</v>
          </cell>
        </row>
        <row r="207">
          <cell r="A207" t="str">
            <v>TATA STEEL LTD</v>
          </cell>
          <cell r="B207">
            <v>0.65927366015034505</v>
          </cell>
        </row>
        <row r="208">
          <cell r="A208" t="str">
            <v>TATA TELESERVICES MAHARASHTR</v>
          </cell>
          <cell r="B208">
            <v>5.45233432059073E-2</v>
          </cell>
        </row>
        <row r="209">
          <cell r="A209" t="str">
            <v>TECH MAHINDRA LTD</v>
          </cell>
          <cell r="B209">
            <v>0.48890829696141802</v>
          </cell>
        </row>
        <row r="210">
          <cell r="A210" t="str">
            <v>TIMKEN INDIA LTD</v>
          </cell>
          <cell r="B210">
            <v>0.119715186619922</v>
          </cell>
        </row>
        <row r="211">
          <cell r="A211" t="str">
            <v>TITAN CO LTD</v>
          </cell>
          <cell r="B211">
            <v>0.84141779702097197</v>
          </cell>
        </row>
        <row r="212">
          <cell r="A212" t="str">
            <v>TORRENT POWER LTD</v>
          </cell>
          <cell r="B212">
            <v>0.15881436645988101</v>
          </cell>
        </row>
        <row r="213">
          <cell r="A213" t="str">
            <v>TRENT LTD</v>
          </cell>
          <cell r="B213">
            <v>0.76653988001406403</v>
          </cell>
        </row>
        <row r="214">
          <cell r="A214" t="str">
            <v>TRIDENT LTD</v>
          </cell>
          <cell r="B214">
            <v>6.2442193065373998E-2</v>
          </cell>
        </row>
        <row r="215">
          <cell r="A215" t="str">
            <v>TUBE INVESTMENTS OF INDIA LT</v>
          </cell>
          <cell r="B215">
            <v>0.46300876574815802</v>
          </cell>
        </row>
        <row r="216">
          <cell r="A216" t="str">
            <v>TVS MOTOR CO LTD</v>
          </cell>
          <cell r="B216">
            <v>0.44510031694917701</v>
          </cell>
        </row>
        <row r="217">
          <cell r="A217" t="str">
            <v>ULTRATECH CEMENT LTD</v>
          </cell>
          <cell r="B217">
            <v>0.66180055136062599</v>
          </cell>
        </row>
        <row r="218">
          <cell r="A218" t="str">
            <v>UNION BANK OF INDIA</v>
          </cell>
          <cell r="B218">
            <v>0.14829971418091101</v>
          </cell>
        </row>
        <row r="219">
          <cell r="A219" t="str">
            <v>UNITED BREWERIES LTD</v>
          </cell>
          <cell r="B219">
            <v>0.178871907959123</v>
          </cell>
        </row>
        <row r="220">
          <cell r="A220" t="str">
            <v>UNO MINDA LTD</v>
          </cell>
          <cell r="B220">
            <v>0.15133903989790801</v>
          </cell>
        </row>
        <row r="221">
          <cell r="A221" t="str">
            <v>UPL LTD</v>
          </cell>
          <cell r="B221">
            <v>0.29845798806423401</v>
          </cell>
        </row>
        <row r="222">
          <cell r="A222" t="str">
            <v>VEDANT FASHIONS LTD</v>
          </cell>
          <cell r="B222">
            <v>8.1534481675667597E-2</v>
          </cell>
        </row>
        <row r="223">
          <cell r="A223" t="str">
            <v>VEDANTA LTD</v>
          </cell>
          <cell r="B223">
            <v>0.23556598253949801</v>
          </cell>
        </row>
        <row r="224">
          <cell r="A224" t="str">
            <v>VINATI ORGANICS LTD</v>
          </cell>
          <cell r="B224">
            <v>8.8518871668624294E-2</v>
          </cell>
        </row>
        <row r="225">
          <cell r="A225" t="str">
            <v>VODAFONE IDEA LTD</v>
          </cell>
          <cell r="B225">
            <v>9.11919082832615E-2</v>
          </cell>
        </row>
        <row r="226">
          <cell r="A226" t="str">
            <v>VOLTAS LTD</v>
          </cell>
          <cell r="B226">
            <v>0.48501645532010002</v>
          </cell>
        </row>
        <row r="227">
          <cell r="A227" t="str">
            <v>WHIRLPOOL OF INDIA LTD</v>
          </cell>
          <cell r="B227">
            <v>7.27616697811512E-2</v>
          </cell>
        </row>
        <row r="228">
          <cell r="A228" t="str">
            <v>WIPRO LTD</v>
          </cell>
          <cell r="B228">
            <v>0.42963917779385702</v>
          </cell>
        </row>
        <row r="229">
          <cell r="A229" t="str">
            <v>YES BANK LTD</v>
          </cell>
          <cell r="B229">
            <v>0.344703477589068</v>
          </cell>
        </row>
        <row r="230">
          <cell r="A230" t="str">
            <v>ZEE ENTERTAINMENT ENTERPRISE</v>
          </cell>
          <cell r="B230">
            <v>0.45060156334560197</v>
          </cell>
        </row>
        <row r="231">
          <cell r="A231" t="str">
            <v>ZF COMMERCIAL VEHICLE CONTRO</v>
          </cell>
          <cell r="B231">
            <v>8.4538925792472394E-2</v>
          </cell>
        </row>
        <row r="232">
          <cell r="A232" t="str">
            <v>ZYDUS LIFESCIENCES LTD</v>
          </cell>
          <cell r="B232">
            <v>0.22700935311974799</v>
          </cell>
        </row>
      </sheetData>
      <sheetData sheetId="8">
        <row r="3">
          <cell r="A3" t="str">
            <v>3M INDIA LTD</v>
          </cell>
          <cell r="B3">
            <v>1.0225362073827</v>
          </cell>
        </row>
        <row r="4">
          <cell r="A4" t="str">
            <v>AIA ENGINEERING LTD</v>
          </cell>
          <cell r="B4">
            <v>0.65256368359806605</v>
          </cell>
        </row>
        <row r="5">
          <cell r="A5" t="str">
            <v>AXIS BANK LTD</v>
          </cell>
          <cell r="B5">
            <v>4.73544236149041</v>
          </cell>
        </row>
        <row r="6">
          <cell r="A6" t="str">
            <v>BAJAJ AUTO LTD</v>
          </cell>
          <cell r="B6">
            <v>1.8290231399697701</v>
          </cell>
        </row>
        <row r="7">
          <cell r="A7" t="str">
            <v>BAJAJ FINANCE LTD</v>
          </cell>
          <cell r="B7">
            <v>4.9861171644677302</v>
          </cell>
        </row>
        <row r="8">
          <cell r="A8" t="str">
            <v>BALKRISHNA INDUSTRIES LTD</v>
          </cell>
          <cell r="B8">
            <v>2.0829282408032799</v>
          </cell>
        </row>
        <row r="9">
          <cell r="A9" t="str">
            <v>BATA INDIA LTD</v>
          </cell>
          <cell r="B9">
            <v>1.78376625295667</v>
          </cell>
        </row>
        <row r="10">
          <cell r="A10" t="str">
            <v>BHARAT ELECTRONICS LTD</v>
          </cell>
          <cell r="B10">
            <v>2.7550149172301701</v>
          </cell>
        </row>
        <row r="11">
          <cell r="A11" t="str">
            <v>COAL INDIA LTD</v>
          </cell>
          <cell r="B11">
            <v>2.5460965044978101</v>
          </cell>
        </row>
        <row r="12">
          <cell r="A12" t="str">
            <v>COROMANDEL INTERNATIONAL LTD</v>
          </cell>
          <cell r="B12">
            <v>2.4031767650592699</v>
          </cell>
        </row>
        <row r="13">
          <cell r="A13" t="str">
            <v>CRISIL LTD</v>
          </cell>
          <cell r="B13">
            <v>1.8705114736500601</v>
          </cell>
        </row>
        <row r="14">
          <cell r="A14" t="str">
            <v>EICHER MOTORS LTD</v>
          </cell>
          <cell r="B14">
            <v>3.6885358595507598</v>
          </cell>
        </row>
        <row r="15">
          <cell r="A15" t="str">
            <v>FEDERAL BANK LTD</v>
          </cell>
          <cell r="B15">
            <v>2.4888908964370602</v>
          </cell>
        </row>
        <row r="16">
          <cell r="A16" t="str">
            <v>GRINDWELL NORTON LTD</v>
          </cell>
          <cell r="B16">
            <v>0.71141700991726498</v>
          </cell>
        </row>
        <row r="17">
          <cell r="A17" t="str">
            <v>HDFC BANK LIMITED</v>
          </cell>
          <cell r="B17">
            <v>11.1183604501917</v>
          </cell>
        </row>
        <row r="18">
          <cell r="A18" t="str">
            <v>HONEYWELL AUTOMATION INDIA</v>
          </cell>
          <cell r="B18">
            <v>1.83001339499713</v>
          </cell>
        </row>
        <row r="19">
          <cell r="A19" t="str">
            <v>ICICI BANK LTD</v>
          </cell>
          <cell r="B19">
            <v>9.4160447143782804</v>
          </cell>
        </row>
        <row r="20">
          <cell r="A20" t="str">
            <v>INDRAPRASTHA GAS LTD</v>
          </cell>
          <cell r="B20">
            <v>2.5918547446123199</v>
          </cell>
        </row>
        <row r="21">
          <cell r="A21" t="str">
            <v>INFOSYS LTD</v>
          </cell>
          <cell r="B21">
            <v>6.9048193117101198</v>
          </cell>
        </row>
        <row r="22">
          <cell r="A22" t="str">
            <v>ITC LTD</v>
          </cell>
          <cell r="B22">
            <v>3.4856948150666001</v>
          </cell>
        </row>
        <row r="23">
          <cell r="A23" t="str">
            <v>KOTAK MAHINDRA BANK LTD</v>
          </cell>
          <cell r="B23">
            <v>3.9959716729195498</v>
          </cell>
        </row>
        <row r="24">
          <cell r="A24" t="str">
            <v>LTIMINDTREE LTD</v>
          </cell>
          <cell r="B24">
            <v>3.2760185558959698</v>
          </cell>
        </row>
        <row r="25">
          <cell r="A25" t="str">
            <v>MARUTI SUZUKI INDIA LTD</v>
          </cell>
          <cell r="B25">
            <v>4.8987290723161898</v>
          </cell>
        </row>
        <row r="26">
          <cell r="A26" t="str">
            <v>NESTLE INDIA LTD</v>
          </cell>
          <cell r="B26">
            <v>2.3265164400967402</v>
          </cell>
        </row>
        <row r="27">
          <cell r="A27" t="str">
            <v>PAGE INDUSTRIES LTD</v>
          </cell>
          <cell r="B27">
            <v>2.9725374713272101</v>
          </cell>
        </row>
        <row r="28">
          <cell r="A28" t="str">
            <v>PI INDUSTRIES LTD</v>
          </cell>
          <cell r="B28">
            <v>1.1744707330114701</v>
          </cell>
        </row>
        <row r="29">
          <cell r="A29" t="str">
            <v>TATA CONSULTANCY SVCS LTD</v>
          </cell>
          <cell r="B29">
            <v>5.0455362002261097</v>
          </cell>
        </row>
        <row r="30">
          <cell r="A30" t="str">
            <v>TIMKEN INDIA LTD</v>
          </cell>
          <cell r="B30">
            <v>0.88264589769747404</v>
          </cell>
        </row>
        <row r="31">
          <cell r="A31" t="str">
            <v>TITAN CO LTD</v>
          </cell>
          <cell r="B31">
            <v>4.1591555257880701</v>
          </cell>
        </row>
        <row r="32">
          <cell r="A32" t="str">
            <v>UNITED SPIRITS LTD</v>
          </cell>
          <cell r="B32">
            <v>2.3656105227540198</v>
          </cell>
        </row>
      </sheetData>
      <sheetData sheetId="9">
        <row r="3">
          <cell r="A3" t="str">
            <v>AXIS BANK LTD</v>
          </cell>
          <cell r="B3">
            <v>5.8931331025045397</v>
          </cell>
        </row>
        <row r="4">
          <cell r="A4" t="str">
            <v>BAJAJ AUTO LTD</v>
          </cell>
          <cell r="B4">
            <v>2.1904693988999102</v>
          </cell>
        </row>
        <row r="5">
          <cell r="A5" t="str">
            <v>BAJAJ FINANCE LTD</v>
          </cell>
          <cell r="B5">
            <v>5.9893917803749304</v>
          </cell>
        </row>
        <row r="6">
          <cell r="A6" t="str">
            <v>BHARAT ELECTRONICS LTD</v>
          </cell>
          <cell r="B6">
            <v>3.4912967691735499</v>
          </cell>
        </row>
        <row r="7">
          <cell r="A7" t="str">
            <v>COAL INDIA LTD</v>
          </cell>
          <cell r="B7">
            <v>3.8282084740654598</v>
          </cell>
        </row>
        <row r="8">
          <cell r="A8" t="str">
            <v>EICHER MOTORS LTD</v>
          </cell>
          <cell r="B8">
            <v>4.6433156623680798</v>
          </cell>
        </row>
        <row r="9">
          <cell r="A9" t="str">
            <v>HDFC BANK LIMITED</v>
          </cell>
          <cell r="B9">
            <v>14.2854187089787</v>
          </cell>
        </row>
        <row r="10">
          <cell r="A10" t="str">
            <v>ICICI BANK LTD</v>
          </cell>
          <cell r="B10">
            <v>10.9551087734679</v>
          </cell>
        </row>
        <row r="11">
          <cell r="A11" t="str">
            <v>INFOSYS LTD</v>
          </cell>
          <cell r="B11">
            <v>8.3239465293099908</v>
          </cell>
        </row>
        <row r="12">
          <cell r="A12" t="str">
            <v>ITC LTD</v>
          </cell>
          <cell r="B12">
            <v>4.7226343228934597</v>
          </cell>
        </row>
        <row r="13">
          <cell r="A13" t="str">
            <v>KOTAK MAHINDRA BANK LTD</v>
          </cell>
          <cell r="B13">
            <v>5.2950853622434497</v>
          </cell>
        </row>
        <row r="14">
          <cell r="A14" t="str">
            <v>LTIMINDTREE LTD</v>
          </cell>
          <cell r="B14">
            <v>3.4525934955461799</v>
          </cell>
        </row>
        <row r="15">
          <cell r="A15" t="str">
            <v>MARUTI SUZUKI INDIA LTD</v>
          </cell>
          <cell r="B15">
            <v>6.0863056001288696</v>
          </cell>
        </row>
        <row r="16">
          <cell r="A16" t="str">
            <v>NESTLE INDIA LTD</v>
          </cell>
          <cell r="B16">
            <v>2.87080274022279</v>
          </cell>
        </row>
        <row r="17">
          <cell r="A17" t="str">
            <v>PAGE INDUSTRIES LTD</v>
          </cell>
          <cell r="B17">
            <v>3.6753898131823899</v>
          </cell>
        </row>
        <row r="18">
          <cell r="A18" t="str">
            <v>TATA CONSULTANCY SVCS LTD</v>
          </cell>
          <cell r="B18">
            <v>6.2594064374073497</v>
          </cell>
        </row>
        <row r="19">
          <cell r="A19" t="str">
            <v>TITAN CO LTD</v>
          </cell>
          <cell r="B19">
            <v>5.1632115743192903</v>
          </cell>
        </row>
        <row r="20">
          <cell r="A20" t="str">
            <v>UNITED SPIRITS LTD</v>
          </cell>
          <cell r="B20">
            <v>2.87428145491308</v>
          </cell>
        </row>
      </sheetData>
      <sheetData sheetId="10">
        <row r="3">
          <cell r="A3" t="str">
            <v>AXIS BANK LTD</v>
          </cell>
          <cell r="B3">
            <v>6.1529210187876799</v>
          </cell>
        </row>
        <row r="4">
          <cell r="A4" t="str">
            <v>BAJAJ AUTO LTD</v>
          </cell>
          <cell r="B4">
            <v>4.8829573016799701</v>
          </cell>
        </row>
        <row r="5">
          <cell r="A5" t="str">
            <v>BHARTI AIRTEL LTD</v>
          </cell>
          <cell r="B5">
            <v>6.4160989966955499</v>
          </cell>
        </row>
        <row r="6">
          <cell r="A6" t="str">
            <v>HDFC BANK LIMITED</v>
          </cell>
          <cell r="B6">
            <v>16.0985228001643</v>
          </cell>
        </row>
        <row r="7">
          <cell r="A7" t="str">
            <v>ICICI BANK LTD</v>
          </cell>
          <cell r="B7">
            <v>13.884781799791201</v>
          </cell>
        </row>
        <row r="8">
          <cell r="A8" t="str">
            <v>INFOSYS LTD</v>
          </cell>
          <cell r="B8">
            <v>7.8749462871804203</v>
          </cell>
        </row>
        <row r="9">
          <cell r="A9" t="str">
            <v>LARSEN &amp; TOUBRO LTD</v>
          </cell>
          <cell r="B9">
            <v>7.8331512873197298</v>
          </cell>
        </row>
        <row r="10">
          <cell r="A10" t="str">
            <v>MARUTI SUZUKI INDIA LTD</v>
          </cell>
          <cell r="B10">
            <v>7.7068809516640604</v>
          </cell>
        </row>
        <row r="11">
          <cell r="A11" t="str">
            <v>NESTLE INDIA LTD</v>
          </cell>
          <cell r="B11">
            <v>6.48254997634014</v>
          </cell>
        </row>
        <row r="12">
          <cell r="A12" t="str">
            <v>RELIANCE INDUSTRIES LTD</v>
          </cell>
          <cell r="B12">
            <v>11.2501616794514</v>
          </cell>
        </row>
        <row r="13">
          <cell r="A13" t="str">
            <v>TATA CONSULTANCY SVCS LTD</v>
          </cell>
          <cell r="B13">
            <v>6.9830270833477197</v>
          </cell>
        </row>
        <row r="14">
          <cell r="A14" t="str">
            <v>ULTRATECH CEMENT LTD</v>
          </cell>
          <cell r="B14">
            <v>4.4340008175777399</v>
          </cell>
        </row>
      </sheetData>
      <sheetData sheetId="11">
        <row r="3">
          <cell r="A3" t="str">
            <v>AXIS BANK LTD</v>
          </cell>
          <cell r="B3">
            <v>5.3481951372940797</v>
          </cell>
        </row>
        <row r="4">
          <cell r="A4" t="str">
            <v>BANK OF BARODA</v>
          </cell>
          <cell r="B4">
            <v>5.2973014862594496</v>
          </cell>
        </row>
        <row r="5">
          <cell r="A5" t="str">
            <v>BHARAT ELECTRONICS LTD</v>
          </cell>
          <cell r="B5">
            <v>5.4310668063621099</v>
          </cell>
        </row>
        <row r="6">
          <cell r="A6" t="str">
            <v>BHARTI AIRTEL LTD</v>
          </cell>
          <cell r="B6">
            <v>5.37125423733172</v>
          </cell>
        </row>
        <row r="7">
          <cell r="A7" t="str">
            <v>BLUE DART EXPRESS LTD</v>
          </cell>
          <cell r="B7">
            <v>2.3294416376795901</v>
          </cell>
        </row>
        <row r="8">
          <cell r="A8" t="str">
            <v>COROMANDEL INTERNATIONAL LTD</v>
          </cell>
          <cell r="B8">
            <v>2.7862885335415002</v>
          </cell>
        </row>
        <row r="9">
          <cell r="A9" t="str">
            <v>CRISIL LTD</v>
          </cell>
          <cell r="B9">
            <v>5.5905244423552301</v>
          </cell>
        </row>
        <row r="10">
          <cell r="A10" t="str">
            <v>EICHER MOTORS LTD</v>
          </cell>
          <cell r="B10">
            <v>3.5247020807460201</v>
          </cell>
        </row>
        <row r="11">
          <cell r="A11" t="str">
            <v>HDFC BANK LIMITED</v>
          </cell>
          <cell r="B11">
            <v>8.2995357931033702</v>
          </cell>
        </row>
        <row r="12">
          <cell r="A12" t="str">
            <v>ICICI BANK LTD</v>
          </cell>
          <cell r="B12">
            <v>11.045058510635499</v>
          </cell>
        </row>
        <row r="13">
          <cell r="A13" t="str">
            <v>INFOSYS LTD</v>
          </cell>
          <cell r="B13">
            <v>5.3060820940630702</v>
          </cell>
        </row>
        <row r="14">
          <cell r="A14" t="str">
            <v>ITC LTD</v>
          </cell>
          <cell r="B14">
            <v>7.3044207324397101</v>
          </cell>
        </row>
        <row r="15">
          <cell r="A15" t="str">
            <v>LARSEN &amp; TOUBRO LTD</v>
          </cell>
          <cell r="B15">
            <v>6.8174126055627404</v>
          </cell>
        </row>
        <row r="16">
          <cell r="A16" t="str">
            <v>LTIMINDTREE LTD</v>
          </cell>
          <cell r="B16">
            <v>2.9937206474995799</v>
          </cell>
        </row>
        <row r="17">
          <cell r="A17" t="str">
            <v>MARUTI SUZUKI INDIA LTD</v>
          </cell>
          <cell r="B17">
            <v>5.34597730666645</v>
          </cell>
        </row>
        <row r="18">
          <cell r="A18" t="str">
            <v>RELIANCE INDUSTRIES LTD</v>
          </cell>
          <cell r="B18">
            <v>10.1279374144292</v>
          </cell>
        </row>
        <row r="19">
          <cell r="A19" t="str">
            <v>ULTRATECH CEMENT LTD</v>
          </cell>
          <cell r="B19">
            <v>3.1356670492707499</v>
          </cell>
        </row>
        <row r="20">
          <cell r="A20" t="str">
            <v>UNITED SPIRITS LTD</v>
          </cell>
          <cell r="B20">
            <v>3.94541348476</v>
          </cell>
        </row>
      </sheetData>
      <sheetData sheetId="12">
        <row r="3">
          <cell r="A3" t="str">
            <v>ABB INDIA LTD</v>
          </cell>
          <cell r="B3">
            <v>0.140294618994388</v>
          </cell>
        </row>
        <row r="4">
          <cell r="A4" t="str">
            <v>ABBOTT INDIA LTD</v>
          </cell>
          <cell r="B4">
            <v>0.110231485995591</v>
          </cell>
        </row>
        <row r="5">
          <cell r="A5" t="str">
            <v>ACC LTD</v>
          </cell>
          <cell r="B5">
            <v>0.15031566299398699</v>
          </cell>
        </row>
        <row r="6">
          <cell r="A6" t="str">
            <v>ADANI ENTERPRISES LTD</v>
          </cell>
          <cell r="B6">
            <v>0.78164144696873405</v>
          </cell>
        </row>
        <row r="7">
          <cell r="A7" t="str">
            <v>ADANI GREEN ENERGY LTD</v>
          </cell>
          <cell r="B7">
            <v>0.410862811983565</v>
          </cell>
        </row>
        <row r="8">
          <cell r="A8" t="str">
            <v>ADANI PORTS AND SPECIAL ECON</v>
          </cell>
          <cell r="B8">
            <v>0.450946988981962</v>
          </cell>
        </row>
        <row r="9">
          <cell r="A9" t="str">
            <v>ADANI TOTAL GAS LTD</v>
          </cell>
          <cell r="B9">
            <v>0.56117847497755302</v>
          </cell>
        </row>
        <row r="10">
          <cell r="A10" t="str">
            <v>ADANI TRANSMISSION  LTD</v>
          </cell>
          <cell r="B10">
            <v>0.48101012098076001</v>
          </cell>
        </row>
        <row r="11">
          <cell r="A11" t="str">
            <v>ADANI WILMAR LTD</v>
          </cell>
          <cell r="B11">
            <v>7.0147308997194097E-2</v>
          </cell>
        </row>
        <row r="12">
          <cell r="A12" t="str">
            <v>ADITYA BIRLA CAPITAL LTD</v>
          </cell>
          <cell r="B12">
            <v>8.0168353996793298E-2</v>
          </cell>
        </row>
        <row r="13">
          <cell r="A13" t="str">
            <v>ADITYA BIRLA FASHION AND RET</v>
          </cell>
          <cell r="B13">
            <v>8.0168353996793298E-2</v>
          </cell>
        </row>
        <row r="14">
          <cell r="A14" t="str">
            <v>ALKEM LABORATORIES LTD</v>
          </cell>
          <cell r="B14">
            <v>0.140294618994388</v>
          </cell>
        </row>
        <row r="15">
          <cell r="A15" t="str">
            <v>AMBUJA CEMENTS LTD</v>
          </cell>
          <cell r="B15">
            <v>0.28058923698877603</v>
          </cell>
        </row>
        <row r="16">
          <cell r="A16" t="str">
            <v>APOLLO HOSPITALS ENTERPRISE</v>
          </cell>
          <cell r="B16">
            <v>0.42088385598316502</v>
          </cell>
        </row>
        <row r="17">
          <cell r="A17" t="str">
            <v>ASHOK LEYLAND LTD</v>
          </cell>
          <cell r="B17">
            <v>0.21044192799158201</v>
          </cell>
        </row>
        <row r="18">
          <cell r="A18" t="str">
            <v>ASIAN PAINTS LTD</v>
          </cell>
          <cell r="B18">
            <v>1.1824832149527</v>
          </cell>
        </row>
        <row r="19">
          <cell r="A19" t="str">
            <v>ASTRAL LTD</v>
          </cell>
          <cell r="B19">
            <v>0.180378794992785</v>
          </cell>
        </row>
        <row r="20">
          <cell r="A20" t="str">
            <v>AU SMALL FINANCE BANK LTD</v>
          </cell>
          <cell r="B20">
            <v>0.29061028198837602</v>
          </cell>
        </row>
        <row r="21">
          <cell r="A21" t="str">
            <v>AUROBINDO PHARMA LTD</v>
          </cell>
          <cell r="B21">
            <v>0.110231485995591</v>
          </cell>
        </row>
        <row r="22">
          <cell r="A22" t="str">
            <v>AVENUE SUPERMARTS LTD</v>
          </cell>
          <cell r="B22">
            <v>0.48101012098076001</v>
          </cell>
        </row>
        <row r="23">
          <cell r="A23" t="str">
            <v>AXIS BANK LTD</v>
          </cell>
          <cell r="B23">
            <v>2.2747770319090099</v>
          </cell>
        </row>
        <row r="24">
          <cell r="A24" t="str">
            <v>BAJAJ AUTO LTD</v>
          </cell>
          <cell r="B24">
            <v>0.42088385598316502</v>
          </cell>
        </row>
        <row r="25">
          <cell r="A25" t="str">
            <v>BAJAJ FINANCE LTD</v>
          </cell>
          <cell r="B25">
            <v>1.5131776729394699</v>
          </cell>
        </row>
        <row r="26">
          <cell r="A26" t="str">
            <v>BAJAJ FINSERV LTD</v>
          </cell>
          <cell r="B26">
            <v>0.70147309297194105</v>
          </cell>
        </row>
        <row r="27">
          <cell r="A27" t="str">
            <v>BAJAJ HOLDINGS AND INVESTMEN</v>
          </cell>
          <cell r="B27">
            <v>0.25052610498997901</v>
          </cell>
        </row>
        <row r="28">
          <cell r="A28" t="str">
            <v>BALKRISHNA INDUSTRIES LTD</v>
          </cell>
          <cell r="B28">
            <v>0.17035775099318601</v>
          </cell>
        </row>
        <row r="29">
          <cell r="A29" t="str">
            <v>BANDHAN BANK LTD</v>
          </cell>
          <cell r="B29">
            <v>0.180378794992785</v>
          </cell>
        </row>
        <row r="30">
          <cell r="A30" t="str">
            <v>BANK OF BARODA</v>
          </cell>
          <cell r="B30">
            <v>0.30063132598797498</v>
          </cell>
        </row>
        <row r="31">
          <cell r="A31" t="str">
            <v>BANK OF INDIA</v>
          </cell>
          <cell r="B31">
            <v>6.0126264997594901E-2</v>
          </cell>
        </row>
        <row r="32">
          <cell r="A32" t="str">
            <v>BATA INDIA LTD</v>
          </cell>
          <cell r="B32">
            <v>9.0189397996392404E-2</v>
          </cell>
        </row>
        <row r="33">
          <cell r="A33" t="str">
            <v>BERGER PAINTS INDIA LTD</v>
          </cell>
          <cell r="B33">
            <v>0.130273574994789</v>
          </cell>
        </row>
        <row r="34">
          <cell r="A34" t="str">
            <v>BHARAT ELECTRONICS LTD</v>
          </cell>
          <cell r="B34">
            <v>0.33069445798677199</v>
          </cell>
        </row>
        <row r="35">
          <cell r="A35" t="str">
            <v>BHARAT FORGE LTD</v>
          </cell>
          <cell r="B35">
            <v>0.22046297199118101</v>
          </cell>
        </row>
        <row r="36">
          <cell r="A36" t="str">
            <v>BHARAT HEAVY ELECTRICALS</v>
          </cell>
          <cell r="B36">
            <v>0.10021044199599199</v>
          </cell>
        </row>
        <row r="37">
          <cell r="A37" t="str">
            <v>BHARAT PETROLEUM CORP LTD</v>
          </cell>
          <cell r="B37">
            <v>0.32067341398717297</v>
          </cell>
        </row>
        <row r="38">
          <cell r="A38" t="str">
            <v>BHARTI AIRTEL LTD</v>
          </cell>
          <cell r="B38">
            <v>1.8639142199254399</v>
          </cell>
        </row>
        <row r="39">
          <cell r="A39" t="str">
            <v>BIOCON LTD</v>
          </cell>
          <cell r="B39">
            <v>0.10021044199599199</v>
          </cell>
        </row>
        <row r="40">
          <cell r="A40" t="str">
            <v>BOSCH LTD</v>
          </cell>
          <cell r="B40">
            <v>0.140294618994388</v>
          </cell>
        </row>
        <row r="41">
          <cell r="A41" t="str">
            <v>BRITANNIA INDUSTRIES LTD</v>
          </cell>
          <cell r="B41">
            <v>0.49103116498035898</v>
          </cell>
        </row>
        <row r="42">
          <cell r="A42" t="str">
            <v>CANARA BANK</v>
          </cell>
          <cell r="B42">
            <v>0.20042088399198299</v>
          </cell>
        </row>
        <row r="43">
          <cell r="A43" t="str">
            <v>CHOLAMANDALAM INVESTMENT AND</v>
          </cell>
          <cell r="B43">
            <v>0.270568192989177</v>
          </cell>
        </row>
        <row r="44">
          <cell r="A44" t="str">
            <v>CIPLA LTD</v>
          </cell>
          <cell r="B44">
            <v>0.53111534197875498</v>
          </cell>
        </row>
        <row r="45">
          <cell r="A45" t="str">
            <v>CLEAN SCIENCE &amp; TECHNOLOGY L</v>
          </cell>
          <cell r="B45">
            <v>2.0042087999198301E-2</v>
          </cell>
        </row>
        <row r="46">
          <cell r="A46" t="str">
            <v>COAL INDIA LTD</v>
          </cell>
          <cell r="B46">
            <v>0.450946988981962</v>
          </cell>
        </row>
        <row r="47">
          <cell r="A47" t="str">
            <v>COFORGE LIMITED</v>
          </cell>
          <cell r="B47">
            <v>0.15031566299398699</v>
          </cell>
        </row>
        <row r="48">
          <cell r="A48" t="str">
            <v>COLGATE PALMOLIVE (INDIA)</v>
          </cell>
          <cell r="B48">
            <v>0.190399839992384</v>
          </cell>
        </row>
        <row r="49">
          <cell r="A49" t="str">
            <v>CONTAINER CORP OF INDIA LTD</v>
          </cell>
          <cell r="B49">
            <v>0.17035775099318601</v>
          </cell>
        </row>
        <row r="50">
          <cell r="A50" t="str">
            <v>COROMANDEL INTERNATIONAL LTD</v>
          </cell>
          <cell r="B50">
            <v>0.10021044199599199</v>
          </cell>
        </row>
        <row r="51">
          <cell r="A51" t="str">
            <v>CROMPTON GREAVES CONSUMER EL</v>
          </cell>
          <cell r="B51">
            <v>0.20042088399198299</v>
          </cell>
        </row>
        <row r="52">
          <cell r="A52" t="str">
            <v>CUMMINS INDIA LTD</v>
          </cell>
          <cell r="B52">
            <v>0.190399839992384</v>
          </cell>
        </row>
        <row r="53">
          <cell r="A53" t="str">
            <v>DABUR INDIA LTD</v>
          </cell>
          <cell r="B53">
            <v>0.30063132598797498</v>
          </cell>
        </row>
        <row r="54">
          <cell r="A54" t="str">
            <v>DALMIA BHARAT LTD</v>
          </cell>
          <cell r="B54">
            <v>0.140294618994388</v>
          </cell>
        </row>
        <row r="55">
          <cell r="A55" t="str">
            <v>DEEPAK NITRITE LTD</v>
          </cell>
          <cell r="B55">
            <v>0.130273574994789</v>
          </cell>
        </row>
        <row r="56">
          <cell r="A56" t="str">
            <v>DELHIVERY LTD</v>
          </cell>
          <cell r="B56">
            <v>4.0084176998396601E-2</v>
          </cell>
        </row>
        <row r="57">
          <cell r="A57" t="str">
            <v>DIVI'S LABORATORIES LTD</v>
          </cell>
          <cell r="B57">
            <v>0.410862811983566</v>
          </cell>
        </row>
        <row r="58">
          <cell r="A58" t="str">
            <v>DIXON TECHNOLOGIES INDIA LTD</v>
          </cell>
          <cell r="B58">
            <v>0.10021044199599199</v>
          </cell>
        </row>
        <row r="59">
          <cell r="A59" t="str">
            <v>DLF LTD</v>
          </cell>
          <cell r="B59">
            <v>0.21044192799158201</v>
          </cell>
        </row>
        <row r="60">
          <cell r="A60" t="str">
            <v>DR LAL PATHLABS LTD</v>
          </cell>
          <cell r="B60">
            <v>7.0147308997194097E-2</v>
          </cell>
        </row>
        <row r="61">
          <cell r="A61" t="str">
            <v>DR. REDDY'S LABORATORIES</v>
          </cell>
          <cell r="B61">
            <v>0.51107325397955705</v>
          </cell>
        </row>
        <row r="62">
          <cell r="A62" t="str">
            <v>EICHER MOTORS LTD</v>
          </cell>
          <cell r="B62">
            <v>0.44092594398236301</v>
          </cell>
        </row>
        <row r="63">
          <cell r="A63" t="str">
            <v>EMAMI LTD</v>
          </cell>
          <cell r="B63">
            <v>9.0189397996392404E-2</v>
          </cell>
        </row>
        <row r="64">
          <cell r="A64" t="str">
            <v>ESCORTS KUBOTA LTD</v>
          </cell>
          <cell r="B64">
            <v>7.0147308997194097E-2</v>
          </cell>
        </row>
        <row r="65">
          <cell r="A65" t="str">
            <v>FEDERAL BANK LTD</v>
          </cell>
          <cell r="B65">
            <v>0.270568192989177</v>
          </cell>
        </row>
        <row r="66">
          <cell r="A66" t="str">
            <v>FORTIS HEALTHCARE LTD</v>
          </cell>
          <cell r="B66">
            <v>0.140294618994388</v>
          </cell>
        </row>
        <row r="67">
          <cell r="A67" t="str">
            <v>FSN E-COMMERCE VENTURES LTD</v>
          </cell>
          <cell r="B67">
            <v>0.180378794992785</v>
          </cell>
        </row>
        <row r="68">
          <cell r="A68" t="str">
            <v>GAIL INDIA LTD</v>
          </cell>
          <cell r="B68">
            <v>0.25052610498997901</v>
          </cell>
        </row>
        <row r="69">
          <cell r="A69" t="str">
            <v>GLAND PHARMA LTD</v>
          </cell>
          <cell r="B69">
            <v>8.0168353996793298E-2</v>
          </cell>
        </row>
        <row r="70">
          <cell r="A70" t="str">
            <v>GODREJ CONSUMER PRODUCTS LTD</v>
          </cell>
          <cell r="B70">
            <v>0.33069445798677199</v>
          </cell>
        </row>
        <row r="71">
          <cell r="A71" t="str">
            <v>GODREJ PROPERTIES LTD</v>
          </cell>
          <cell r="B71">
            <v>0.130273574994789</v>
          </cell>
        </row>
        <row r="72">
          <cell r="A72" t="str">
            <v>GRASIM INDUSTRIES LTD</v>
          </cell>
          <cell r="B72">
            <v>0.57119951897715204</v>
          </cell>
        </row>
        <row r="73">
          <cell r="A73" t="str">
            <v>GUJARAT GAS LTD</v>
          </cell>
          <cell r="B73">
            <v>8.0168353996793298E-2</v>
          </cell>
        </row>
        <row r="74">
          <cell r="A74" t="str">
            <v>GUJARAT STATE PETRONET LTD</v>
          </cell>
          <cell r="B74">
            <v>7.0147308997194097E-2</v>
          </cell>
        </row>
        <row r="75">
          <cell r="A75" t="str">
            <v>HAVELLS INDIA LTD</v>
          </cell>
          <cell r="B75">
            <v>0.28058923698877603</v>
          </cell>
        </row>
        <row r="76">
          <cell r="A76" t="str">
            <v>HCL TECHNOLOGIES LTD</v>
          </cell>
          <cell r="B76">
            <v>1.1423990379543001</v>
          </cell>
        </row>
        <row r="77">
          <cell r="A77" t="str">
            <v>HDFC ASSET MANAGEMENT CO LTD</v>
          </cell>
          <cell r="B77">
            <v>0.140294618994388</v>
          </cell>
        </row>
        <row r="78">
          <cell r="A78" t="str">
            <v>HDFC BANK LIMITED</v>
          </cell>
          <cell r="B78">
            <v>6.8143100507274301</v>
          </cell>
        </row>
        <row r="79">
          <cell r="A79" t="str">
            <v>HDFC LIFE INSURANCE CO LTD</v>
          </cell>
          <cell r="B79">
            <v>0.551157430977954</v>
          </cell>
        </row>
        <row r="80">
          <cell r="A80" t="str">
            <v>HERO MOTOCORP LTD</v>
          </cell>
          <cell r="B80">
            <v>0.140294618994388</v>
          </cell>
        </row>
        <row r="81">
          <cell r="A81" t="str">
            <v>HINDALCO INDUSTRIES LTD</v>
          </cell>
          <cell r="B81">
            <v>0.66138891697354396</v>
          </cell>
        </row>
        <row r="82">
          <cell r="A82" t="str">
            <v>HINDUSTAN AERONAUTICS LTD</v>
          </cell>
          <cell r="B82">
            <v>0.21044192799158201</v>
          </cell>
        </row>
        <row r="83">
          <cell r="A83" t="str">
            <v>HINDUSTAN PETROLEUM CORP</v>
          </cell>
          <cell r="B83">
            <v>0.15031566299398699</v>
          </cell>
        </row>
        <row r="84">
          <cell r="A84" t="str">
            <v>HINDUSTAN UNILEVER LTD</v>
          </cell>
          <cell r="B84">
            <v>2.2146507669114102</v>
          </cell>
        </row>
        <row r="85">
          <cell r="A85" t="str">
            <v>HINDUSTAN ZINC LTD</v>
          </cell>
          <cell r="B85">
            <v>8.0168353996793298E-2</v>
          </cell>
        </row>
        <row r="86">
          <cell r="A86" t="str">
            <v>HONEYWELL AUTOMATION INDIA</v>
          </cell>
          <cell r="B86">
            <v>8.0168353996793298E-2</v>
          </cell>
        </row>
        <row r="87">
          <cell r="A87" t="str">
            <v>HOUSING DEVELOPMENT FINANCE</v>
          </cell>
          <cell r="B87">
            <v>4.5595751078176203</v>
          </cell>
        </row>
        <row r="88">
          <cell r="A88" t="str">
            <v>ICICI BANK LTD</v>
          </cell>
          <cell r="B88">
            <v>5.5917426597763296</v>
          </cell>
        </row>
        <row r="89">
          <cell r="A89" t="str">
            <v>ICICI LOMBARD GENERAL INSURA</v>
          </cell>
          <cell r="B89">
            <v>0.28058923698877603</v>
          </cell>
        </row>
        <row r="90">
          <cell r="A90" t="str">
            <v>ICICI PRUDENTIAL LIFE INSURA</v>
          </cell>
          <cell r="B90">
            <v>0.17035775099318601</v>
          </cell>
        </row>
        <row r="91">
          <cell r="A91" t="str">
            <v>ICICI SECURITIES LTD</v>
          </cell>
          <cell r="B91">
            <v>4.0084176998396601E-2</v>
          </cell>
        </row>
        <row r="92">
          <cell r="A92" t="str">
            <v>IDFC FIRST BANK LTD</v>
          </cell>
          <cell r="B92">
            <v>0.17035775099318601</v>
          </cell>
        </row>
        <row r="93">
          <cell r="A93" t="str">
            <v>INDIAMART INTERMESH LTD</v>
          </cell>
          <cell r="B93">
            <v>7.0147308997194097E-2</v>
          </cell>
        </row>
        <row r="94">
          <cell r="A94" t="str">
            <v>INDIAN BANK</v>
          </cell>
          <cell r="B94">
            <v>7.0147308997194097E-2</v>
          </cell>
        </row>
        <row r="95">
          <cell r="A95" t="str">
            <v>INDIAN ENERGY EXCHANGE LTD</v>
          </cell>
          <cell r="B95">
            <v>0.10021044199599199</v>
          </cell>
        </row>
        <row r="96">
          <cell r="A96" t="str">
            <v>INDIAN HOTELS CO LTD</v>
          </cell>
          <cell r="B96">
            <v>0.25052610498997901</v>
          </cell>
        </row>
        <row r="97">
          <cell r="A97" t="str">
            <v>INDIAN OIL CORP LTD</v>
          </cell>
          <cell r="B97">
            <v>0.30063132598797498</v>
          </cell>
        </row>
        <row r="98">
          <cell r="A98" t="str">
            <v>INDIAN RAILWAY CATERING &amp; TO</v>
          </cell>
          <cell r="B98">
            <v>0.190399839992384</v>
          </cell>
        </row>
        <row r="99">
          <cell r="A99" t="str">
            <v>INDRAPRASTHA GAS LTD</v>
          </cell>
          <cell r="B99">
            <v>0.140294618994388</v>
          </cell>
        </row>
        <row r="100">
          <cell r="A100" t="str">
            <v>INDUS TOWERS LTD</v>
          </cell>
          <cell r="B100">
            <v>0.12025252999519</v>
          </cell>
        </row>
        <row r="101">
          <cell r="A101" t="str">
            <v>INDUSIND BANK LTD</v>
          </cell>
          <cell r="B101">
            <v>0.681431004972743</v>
          </cell>
        </row>
        <row r="102">
          <cell r="A102" t="str">
            <v>INFO EDGE INDIA LTD</v>
          </cell>
          <cell r="B102">
            <v>0.270568192989177</v>
          </cell>
        </row>
        <row r="103">
          <cell r="A103" t="str">
            <v>INFOSYS LTD</v>
          </cell>
          <cell r="B103">
            <v>5.4113638637835502</v>
          </cell>
        </row>
        <row r="104">
          <cell r="A104" t="str">
            <v>INTERGLOBE AVIATION LTD</v>
          </cell>
          <cell r="B104">
            <v>0.22046297199118101</v>
          </cell>
        </row>
        <row r="105">
          <cell r="A105" t="str">
            <v>IPCA LABORATORIES LTD</v>
          </cell>
          <cell r="B105">
            <v>0.110231485995591</v>
          </cell>
        </row>
        <row r="106">
          <cell r="A106" t="str">
            <v>ITC LTD</v>
          </cell>
          <cell r="B106">
            <v>2.99629221388015</v>
          </cell>
        </row>
        <row r="107">
          <cell r="A107" t="str">
            <v>JINDAL STEEL &amp; POWER LTD</v>
          </cell>
          <cell r="B107">
            <v>0.21044192799158201</v>
          </cell>
        </row>
        <row r="108">
          <cell r="A108" t="str">
            <v>JSW ENERGY LTD</v>
          </cell>
          <cell r="B108">
            <v>9.0189397996392404E-2</v>
          </cell>
        </row>
        <row r="109">
          <cell r="A109" t="str">
            <v>JSW STEEL LTD</v>
          </cell>
          <cell r="B109">
            <v>0.65136787297394505</v>
          </cell>
        </row>
        <row r="110">
          <cell r="A110" t="str">
            <v>JUBILANT FOODWORKS LTD</v>
          </cell>
          <cell r="B110">
            <v>0.180378794992785</v>
          </cell>
        </row>
        <row r="111">
          <cell r="A111" t="str">
            <v>KOTAK MAHINDRA BANK LTD</v>
          </cell>
          <cell r="B111">
            <v>2.4150716499034002</v>
          </cell>
        </row>
        <row r="112">
          <cell r="A112" t="str">
            <v>L&amp;T FINANCE HOLDINGS LTD</v>
          </cell>
          <cell r="B112">
            <v>6.0126264997594901E-2</v>
          </cell>
        </row>
        <row r="113">
          <cell r="A113" t="str">
            <v>L&amp;T TECHNOLOGY SERVICES LTD</v>
          </cell>
          <cell r="B113">
            <v>9.0189397996392404E-2</v>
          </cell>
        </row>
        <row r="114">
          <cell r="A114" t="str">
            <v>LARSEN &amp; TOUBRO LTD</v>
          </cell>
          <cell r="B114">
            <v>2.4751979159009898</v>
          </cell>
        </row>
        <row r="115">
          <cell r="A115" t="str">
            <v>LAURUS LABS LTD</v>
          </cell>
          <cell r="B115">
            <v>0.12025252999519</v>
          </cell>
        </row>
        <row r="116">
          <cell r="A116" t="str">
            <v>LIC HOUSING FINANCE LTD</v>
          </cell>
          <cell r="B116">
            <v>0.12025252999519</v>
          </cell>
        </row>
        <row r="117">
          <cell r="A117" t="str">
            <v>LIFE INSURANCE CORPORATION</v>
          </cell>
          <cell r="B117">
            <v>0.16033670699358599</v>
          </cell>
        </row>
        <row r="118">
          <cell r="A118" t="str">
            <v>LINDE INDIA LTD</v>
          </cell>
          <cell r="B118">
            <v>7.0147308997194097E-2</v>
          </cell>
        </row>
        <row r="119">
          <cell r="A119" t="str">
            <v>LTIMINDTREE LTD</v>
          </cell>
          <cell r="B119">
            <v>0.39082072398436701</v>
          </cell>
        </row>
        <row r="120">
          <cell r="A120" t="str">
            <v>LUPIN LTD</v>
          </cell>
          <cell r="B120">
            <v>0.17035775099318601</v>
          </cell>
        </row>
        <row r="121">
          <cell r="A121" t="str">
            <v>MAHINDRA &amp; MAHINDRA FIN SECS</v>
          </cell>
          <cell r="B121">
            <v>0.130273574994789</v>
          </cell>
        </row>
        <row r="122">
          <cell r="A122" t="str">
            <v>MAHINDRA &amp; MAHINDRA LTD</v>
          </cell>
          <cell r="B122">
            <v>1.2726726119490901</v>
          </cell>
        </row>
        <row r="123">
          <cell r="A123" t="str">
            <v>MARICO LTD</v>
          </cell>
          <cell r="B123">
            <v>0.25052610498997901</v>
          </cell>
        </row>
        <row r="124">
          <cell r="A124" t="str">
            <v>MARUTI SUZUKI INDIA LTD</v>
          </cell>
          <cell r="B124">
            <v>1.1423990379543001</v>
          </cell>
        </row>
        <row r="125">
          <cell r="A125" t="str">
            <v>MAX FINANCIAL SERVICES LTD</v>
          </cell>
          <cell r="B125">
            <v>0.17035775099318601</v>
          </cell>
        </row>
        <row r="126">
          <cell r="A126" t="str">
            <v>MAX HEALTHCARE INSTITUTE LTD</v>
          </cell>
          <cell r="B126">
            <v>0.31065236998757401</v>
          </cell>
        </row>
        <row r="127">
          <cell r="A127" t="str">
            <v>MOTHERSON SUMI WIRING INDIA</v>
          </cell>
          <cell r="B127">
            <v>8.0168353996793298E-2</v>
          </cell>
        </row>
        <row r="128">
          <cell r="A128" t="str">
            <v>MPHASIS LTD</v>
          </cell>
          <cell r="B128">
            <v>0.17035775099318601</v>
          </cell>
        </row>
        <row r="129">
          <cell r="A129" t="str">
            <v>MRF LTD</v>
          </cell>
          <cell r="B129">
            <v>0.180378794992785</v>
          </cell>
        </row>
        <row r="130">
          <cell r="A130" t="str">
            <v>MUTHOOT FINANCE LTD</v>
          </cell>
          <cell r="B130">
            <v>0.110231485995591</v>
          </cell>
        </row>
        <row r="131">
          <cell r="A131" t="str">
            <v>NATIONAL ALUMINIUM CO LTD</v>
          </cell>
          <cell r="B131">
            <v>7.0147308997194097E-2</v>
          </cell>
        </row>
        <row r="132">
          <cell r="A132" t="str">
            <v>NAVIN FLUORINE INTERNATIONAL</v>
          </cell>
          <cell r="B132">
            <v>0.130273574994789</v>
          </cell>
        </row>
        <row r="133">
          <cell r="A133" t="str">
            <v>NESTLE INDIA LTD</v>
          </cell>
          <cell r="B133">
            <v>0.65136787297394505</v>
          </cell>
        </row>
        <row r="134">
          <cell r="A134" t="str">
            <v>NIPPON LIFE INDIA ASSET MANA</v>
          </cell>
          <cell r="B134">
            <v>4.0084176998396601E-2</v>
          </cell>
        </row>
        <row r="135">
          <cell r="A135" t="str">
            <v>NTPC LTD</v>
          </cell>
          <cell r="B135">
            <v>0.78164144696873405</v>
          </cell>
        </row>
        <row r="136">
          <cell r="A136" t="str">
            <v>OBEROI REALTY LTD</v>
          </cell>
          <cell r="B136">
            <v>9.0189397996392404E-2</v>
          </cell>
        </row>
        <row r="137">
          <cell r="A137" t="str">
            <v>OIL &amp; NATURAL GAS CORP LTD</v>
          </cell>
          <cell r="B137">
            <v>0.54113638597835501</v>
          </cell>
        </row>
        <row r="138">
          <cell r="A138" t="str">
            <v>OIL INDIA LTD</v>
          </cell>
          <cell r="B138">
            <v>8.0168353996793298E-2</v>
          </cell>
        </row>
        <row r="139">
          <cell r="A139" t="str">
            <v>ONE 97 COMMUNICATIONS LTD</v>
          </cell>
          <cell r="B139">
            <v>5.0105220997995803E-2</v>
          </cell>
        </row>
        <row r="140">
          <cell r="A140" t="str">
            <v>ORACLE FINANCIAL SERVICES</v>
          </cell>
          <cell r="B140">
            <v>7.0147308997194097E-2</v>
          </cell>
        </row>
        <row r="141">
          <cell r="A141" t="str">
            <v>PAGE INDUSTRIES LTD</v>
          </cell>
          <cell r="B141">
            <v>0.230484015990781</v>
          </cell>
        </row>
        <row r="142">
          <cell r="A142" t="str">
            <v>PATANJALI FOODS LTD</v>
          </cell>
          <cell r="B142">
            <v>7.0147308997194097E-2</v>
          </cell>
        </row>
        <row r="143">
          <cell r="A143" t="str">
            <v>PB FINTECH LTD</v>
          </cell>
          <cell r="B143">
            <v>5.0105220997995803E-2</v>
          </cell>
        </row>
        <row r="144">
          <cell r="A144" t="str">
            <v>PERSISTENT SYSTEMS LTD</v>
          </cell>
          <cell r="B144">
            <v>0.230484015990781</v>
          </cell>
        </row>
        <row r="145">
          <cell r="A145" t="str">
            <v>PETRONET LNG LTD</v>
          </cell>
          <cell r="B145">
            <v>0.16033670699358701</v>
          </cell>
        </row>
        <row r="146">
          <cell r="A146" t="str">
            <v>PI INDUSTRIES LTD</v>
          </cell>
          <cell r="B146">
            <v>0.230484015990781</v>
          </cell>
        </row>
        <row r="147">
          <cell r="A147" t="str">
            <v>PIDILITE INDUSTRIES LTD</v>
          </cell>
          <cell r="B147">
            <v>0.33069445798677199</v>
          </cell>
        </row>
        <row r="148">
          <cell r="A148" t="str">
            <v>POLYCAB INDIA LTD</v>
          </cell>
          <cell r="B148">
            <v>0.12025252999519</v>
          </cell>
        </row>
        <row r="149">
          <cell r="A149" t="str">
            <v>POONAWALLA FINCORP LTD</v>
          </cell>
          <cell r="B149">
            <v>9.0189397996392404E-2</v>
          </cell>
        </row>
        <row r="150">
          <cell r="A150" t="str">
            <v>POWER FINANCE CORPORATION</v>
          </cell>
          <cell r="B150">
            <v>0.17035775099318601</v>
          </cell>
        </row>
        <row r="151">
          <cell r="A151" t="str">
            <v>POWER GRID CORP OF INDIA LTD</v>
          </cell>
          <cell r="B151">
            <v>0.71149413797154004</v>
          </cell>
        </row>
        <row r="152">
          <cell r="A152" t="str">
            <v>PRESTIGE ESTATES PROJECTS</v>
          </cell>
          <cell r="B152">
            <v>6.0126264997594901E-2</v>
          </cell>
        </row>
        <row r="153">
          <cell r="A153" t="str">
            <v>PROCTER &amp; GAMBLE HYGIENE</v>
          </cell>
          <cell r="B153">
            <v>0.130273574994789</v>
          </cell>
        </row>
        <row r="154">
          <cell r="A154" t="str">
            <v>PUNJAB NATIONAL BANK</v>
          </cell>
          <cell r="B154">
            <v>0.15031566299398699</v>
          </cell>
        </row>
        <row r="155">
          <cell r="A155" t="str">
            <v>RAMCO CEMENTS LTD/THE</v>
          </cell>
          <cell r="B155">
            <v>8.0168353996793298E-2</v>
          </cell>
        </row>
        <row r="156">
          <cell r="A156" t="str">
            <v>REC LTD</v>
          </cell>
          <cell r="B156">
            <v>0.140294618994388</v>
          </cell>
        </row>
        <row r="157">
          <cell r="A157" t="str">
            <v>RELIANCE INDUSTRIES LTD</v>
          </cell>
          <cell r="B157">
            <v>7.8264355146869402</v>
          </cell>
        </row>
        <row r="158">
          <cell r="A158" t="str">
            <v>SAMVARDHANA MOTHERSON INTERN</v>
          </cell>
          <cell r="B158">
            <v>0.140294618994388</v>
          </cell>
        </row>
        <row r="159">
          <cell r="A159" t="str">
            <v>SBI CARDS &amp; PAYMENT SERVICES</v>
          </cell>
          <cell r="B159">
            <v>0.20042088399198299</v>
          </cell>
        </row>
        <row r="160">
          <cell r="A160" t="str">
            <v>SBI LIFE INSURANCE CO LTD</v>
          </cell>
          <cell r="B160">
            <v>0.53111534197875498</v>
          </cell>
        </row>
        <row r="161">
          <cell r="A161" t="str">
            <v>SHREE CEMENT LTD</v>
          </cell>
          <cell r="B161">
            <v>0.30063132598797498</v>
          </cell>
        </row>
        <row r="162">
          <cell r="A162" t="str">
            <v>SHRIRAM FINANCE LTD</v>
          </cell>
          <cell r="B162">
            <v>0.25052610498997901</v>
          </cell>
        </row>
        <row r="163">
          <cell r="A163" t="str">
            <v>SIEMENS LTD</v>
          </cell>
          <cell r="B163">
            <v>0.25052610498997901</v>
          </cell>
        </row>
        <row r="164">
          <cell r="A164" t="str">
            <v>SONA BLW PRECISION FORGINGS</v>
          </cell>
          <cell r="B164">
            <v>0.12025252999519</v>
          </cell>
        </row>
        <row r="165">
          <cell r="A165" t="str">
            <v>SRF LTD</v>
          </cell>
          <cell r="B165">
            <v>0.30063132598797498</v>
          </cell>
        </row>
        <row r="166">
          <cell r="A166" t="str">
            <v>STATE BANK OF INDIA</v>
          </cell>
          <cell r="B166">
            <v>2.0442930149182299</v>
          </cell>
        </row>
        <row r="167">
          <cell r="A167" t="str">
            <v>STEEL AUTHORITY OF INDIA</v>
          </cell>
          <cell r="B167">
            <v>0.130273574994789</v>
          </cell>
        </row>
        <row r="168">
          <cell r="A168" t="str">
            <v>SUN PHARMACEUTICAL INDUS</v>
          </cell>
          <cell r="B168">
            <v>1.0722517289571101</v>
          </cell>
        </row>
        <row r="169">
          <cell r="A169" t="str">
            <v>SUN TV NETWORK LTD</v>
          </cell>
          <cell r="B169">
            <v>4.0084176998396601E-2</v>
          </cell>
        </row>
        <row r="170">
          <cell r="A170" t="str">
            <v>SYNGENE INTERNATIONAL LTD</v>
          </cell>
          <cell r="B170">
            <v>7.0147308997194097E-2</v>
          </cell>
        </row>
        <row r="171">
          <cell r="A171" t="str">
            <v>TATA CHEMICALS LTD</v>
          </cell>
          <cell r="B171">
            <v>0.15031566299398699</v>
          </cell>
        </row>
        <row r="172">
          <cell r="A172" t="str">
            <v>TATA COMMUNICATIONS LTD</v>
          </cell>
          <cell r="B172">
            <v>0.140294618994388</v>
          </cell>
        </row>
        <row r="173">
          <cell r="A173" t="str">
            <v>TATA CONSULTANCY SVCS LTD</v>
          </cell>
          <cell r="B173">
            <v>3.3169656278673201</v>
          </cell>
        </row>
        <row r="174">
          <cell r="A174" t="str">
            <v>TATA CONSUMER PRODUCTS LTD</v>
          </cell>
          <cell r="B174">
            <v>0.42088385598316502</v>
          </cell>
        </row>
        <row r="175">
          <cell r="A175" t="str">
            <v>TATA ELXSI LTD</v>
          </cell>
          <cell r="B175">
            <v>0.22046297199118101</v>
          </cell>
        </row>
        <row r="176">
          <cell r="A176" t="str">
            <v>TATA MOTORS LTD</v>
          </cell>
          <cell r="B176">
            <v>0.78164144696873405</v>
          </cell>
        </row>
        <row r="177">
          <cell r="A177" t="str">
            <v>TATA POWER CO LTD</v>
          </cell>
          <cell r="B177">
            <v>0.35073654698597101</v>
          </cell>
        </row>
        <row r="178">
          <cell r="A178" t="str">
            <v>TATA STEEL LTD</v>
          </cell>
          <cell r="B178">
            <v>0.93195710996272196</v>
          </cell>
        </row>
        <row r="179">
          <cell r="A179" t="str">
            <v>TATA TELESERVICES MAHARASHTR</v>
          </cell>
          <cell r="B179">
            <v>4.0084176998396601E-2</v>
          </cell>
        </row>
        <row r="180">
          <cell r="A180" t="str">
            <v>TECH MAHINDRA LTD</v>
          </cell>
          <cell r="B180">
            <v>0.61128369597554899</v>
          </cell>
        </row>
        <row r="181">
          <cell r="A181" t="str">
            <v>TITAN CO LTD</v>
          </cell>
          <cell r="B181">
            <v>0.95199919796192001</v>
          </cell>
        </row>
        <row r="182">
          <cell r="A182" t="str">
            <v>TORRENT PHARMACEUTICALS LTD</v>
          </cell>
          <cell r="B182">
            <v>0.130273574994789</v>
          </cell>
        </row>
        <row r="183">
          <cell r="A183" t="str">
            <v>TORRENT POWER LTD</v>
          </cell>
          <cell r="B183">
            <v>7.0147308997194097E-2</v>
          </cell>
        </row>
        <row r="184">
          <cell r="A184" t="str">
            <v>TRENT LTD</v>
          </cell>
          <cell r="B184">
            <v>0.26054714898957798</v>
          </cell>
        </row>
        <row r="185">
          <cell r="A185" t="str">
            <v>TRIDENT LTD</v>
          </cell>
          <cell r="B185">
            <v>4.0084176998396601E-2</v>
          </cell>
        </row>
        <row r="186">
          <cell r="A186" t="str">
            <v>TUBE INVESTMENTS OF INDIA LT</v>
          </cell>
          <cell r="B186">
            <v>0.26054714898957798</v>
          </cell>
        </row>
        <row r="187">
          <cell r="A187" t="str">
            <v>TVS MOTOR CO LTD</v>
          </cell>
          <cell r="B187">
            <v>0.230484015990781</v>
          </cell>
        </row>
        <row r="188">
          <cell r="A188" t="str">
            <v>ULTRATECH CEMENT LTD</v>
          </cell>
          <cell r="B188">
            <v>0.79166249096833297</v>
          </cell>
        </row>
        <row r="189">
          <cell r="A189" t="str">
            <v>UNION BANK OF INDIA</v>
          </cell>
          <cell r="B189">
            <v>9.0189397996392404E-2</v>
          </cell>
        </row>
        <row r="190">
          <cell r="A190" t="str">
            <v>UNITED BREWERIES LTD</v>
          </cell>
          <cell r="B190">
            <v>0.110231485995591</v>
          </cell>
        </row>
        <row r="191">
          <cell r="A191" t="str">
            <v>UNITED SPIRITS LTD</v>
          </cell>
          <cell r="B191">
            <v>0.22046297199118101</v>
          </cell>
        </row>
        <row r="192">
          <cell r="A192" t="str">
            <v>UPL LTD</v>
          </cell>
          <cell r="B192">
            <v>0.39082072398436701</v>
          </cell>
        </row>
        <row r="193">
          <cell r="A193" t="str">
            <v>VARUN BEVERAGES LTD</v>
          </cell>
          <cell r="B193">
            <v>0.26054714898957798</v>
          </cell>
        </row>
        <row r="194">
          <cell r="A194" t="str">
            <v>VEDANTA LTD</v>
          </cell>
          <cell r="B194">
            <v>0.36075759098556998</v>
          </cell>
        </row>
        <row r="195">
          <cell r="A195" t="str">
            <v>VODAFONE IDEA LTD</v>
          </cell>
          <cell r="B195">
            <v>5.0105220997995803E-2</v>
          </cell>
        </row>
        <row r="196">
          <cell r="A196" t="str">
            <v>VOLTAS LTD</v>
          </cell>
          <cell r="B196">
            <v>0.180378794992785</v>
          </cell>
        </row>
        <row r="197">
          <cell r="A197" t="str">
            <v>WHIRLPOOL OF INDIA LTD</v>
          </cell>
          <cell r="B197">
            <v>4.0084176998396601E-2</v>
          </cell>
        </row>
        <row r="198">
          <cell r="A198" t="str">
            <v>WIPRO LTD</v>
          </cell>
          <cell r="B198">
            <v>0.57119951897715204</v>
          </cell>
        </row>
        <row r="199">
          <cell r="A199" t="str">
            <v>YES BANK LTD</v>
          </cell>
          <cell r="B199">
            <v>0.21044192799158201</v>
          </cell>
        </row>
        <row r="200">
          <cell r="A200" t="str">
            <v>ZEE ENTERTAINMENT ENTERPRISE</v>
          </cell>
          <cell r="B200">
            <v>0.20042088399198299</v>
          </cell>
        </row>
        <row r="201">
          <cell r="A201" t="str">
            <v>ZOMATO LTD</v>
          </cell>
          <cell r="B201">
            <v>0.16033670699358701</v>
          </cell>
        </row>
        <row r="202">
          <cell r="A202" t="str">
            <v>ZYDUS LIFESCIENCES LTD</v>
          </cell>
          <cell r="B202">
            <v>0.110231485995591</v>
          </cell>
        </row>
      </sheetData>
      <sheetData sheetId="13">
        <row r="2">
          <cell r="A2" t="str">
            <v>360 ONE WAM LTD</v>
          </cell>
          <cell r="B2" t="str">
            <v>Financials</v>
          </cell>
        </row>
        <row r="3">
          <cell r="A3" t="str">
            <v>3M INDIA LTD</v>
          </cell>
          <cell r="B3" t="str">
            <v>Industrials</v>
          </cell>
        </row>
        <row r="4">
          <cell r="A4" t="str">
            <v>AARTI DRUGS LTD</v>
          </cell>
          <cell r="B4" t="str">
            <v>Health Care</v>
          </cell>
        </row>
        <row r="5">
          <cell r="A5" t="str">
            <v>AARTI INDUSTRIES LIMITED</v>
          </cell>
          <cell r="B5" t="str">
            <v>Materials</v>
          </cell>
        </row>
        <row r="6">
          <cell r="A6" t="str">
            <v>AARTI PHARMALABS LTD</v>
          </cell>
          <cell r="B6" t="str">
            <v>Health Care</v>
          </cell>
        </row>
        <row r="7">
          <cell r="A7" t="str">
            <v>AAVAS FINANCIERS LTD</v>
          </cell>
          <cell r="B7" t="str">
            <v>Financials</v>
          </cell>
        </row>
        <row r="8">
          <cell r="A8" t="str">
            <v>ABANS HOLDINGS LTD</v>
          </cell>
          <cell r="B8" t="str">
            <v>Financials</v>
          </cell>
        </row>
        <row r="9">
          <cell r="A9" t="str">
            <v>ABB INDIA LTD</v>
          </cell>
          <cell r="B9" t="str">
            <v>Industrials</v>
          </cell>
        </row>
        <row r="10">
          <cell r="A10" t="str">
            <v>ABBOTT INDIA LTD</v>
          </cell>
          <cell r="B10" t="str">
            <v>Health Care</v>
          </cell>
        </row>
        <row r="11">
          <cell r="A11" t="str">
            <v>ACC LTD</v>
          </cell>
          <cell r="B11" t="str">
            <v>Materials</v>
          </cell>
        </row>
        <row r="12">
          <cell r="A12" t="str">
            <v>ACCELYA SOLUTIONS INDIA LTD</v>
          </cell>
          <cell r="B12" t="str">
            <v>Information Technology</v>
          </cell>
        </row>
        <row r="13">
          <cell r="A13" t="str">
            <v>ACTION CONSTRUCTION EQUIPMEN</v>
          </cell>
          <cell r="B13" t="str">
            <v>Industrials</v>
          </cell>
        </row>
        <row r="14">
          <cell r="A14" t="str">
            <v>ADANI ENTERPRISES LTD</v>
          </cell>
          <cell r="B14" t="str">
            <v>Industrials</v>
          </cell>
        </row>
        <row r="15">
          <cell r="A15" t="str">
            <v>ADANI GREEN ENERGY LTD</v>
          </cell>
          <cell r="B15" t="str">
            <v>Utilities</v>
          </cell>
        </row>
        <row r="16">
          <cell r="A16" t="str">
            <v>ADANI PORTS AND SPECIAL ECON</v>
          </cell>
          <cell r="B16" t="str">
            <v>Industrials</v>
          </cell>
        </row>
        <row r="17">
          <cell r="A17" t="str">
            <v>ADANI POWER LTD</v>
          </cell>
          <cell r="B17" t="str">
            <v>Utilities</v>
          </cell>
        </row>
        <row r="18">
          <cell r="A18" t="str">
            <v>ADANI TOTAL GAS LTD</v>
          </cell>
          <cell r="B18" t="str">
            <v>Utilities</v>
          </cell>
        </row>
        <row r="19">
          <cell r="A19" t="str">
            <v>ADANI TRANSMISSION  LTD</v>
          </cell>
          <cell r="B19" t="str">
            <v>Utilities</v>
          </cell>
        </row>
        <row r="20">
          <cell r="A20" t="str">
            <v>ADANI WILMAR LTD</v>
          </cell>
          <cell r="B20" t="str">
            <v>Consumer Staples</v>
          </cell>
        </row>
        <row r="21">
          <cell r="A21" t="str">
            <v>ADF FOODS LTD</v>
          </cell>
          <cell r="B21" t="str">
            <v>Consumer Staples</v>
          </cell>
        </row>
        <row r="22">
          <cell r="A22" t="str">
            <v>ADITYA BIRLA CAPITAL LTD</v>
          </cell>
          <cell r="B22" t="str">
            <v>Financials</v>
          </cell>
        </row>
        <row r="23">
          <cell r="A23" t="str">
            <v>ADITYA BIRLA FASHION AND RET</v>
          </cell>
          <cell r="B23" t="str">
            <v>Consumer Discretionary</v>
          </cell>
        </row>
        <row r="24">
          <cell r="A24" t="str">
            <v>ADITYA BIRLA SUN LIFE AMC LT</v>
          </cell>
          <cell r="B24" t="str">
            <v>Financials</v>
          </cell>
        </row>
        <row r="25">
          <cell r="A25" t="str">
            <v>ADITYA VISION LTD</v>
          </cell>
          <cell r="B25" t="str">
            <v>Consumer Discretionary</v>
          </cell>
        </row>
        <row r="26">
          <cell r="A26" t="str">
            <v>ADOR WELDING LTD</v>
          </cell>
          <cell r="B26" t="str">
            <v>Industrials</v>
          </cell>
        </row>
        <row r="27">
          <cell r="A27" t="str">
            <v>ADVANCED ENZYME TECHNOLOGIES</v>
          </cell>
          <cell r="B27" t="str">
            <v>Materials</v>
          </cell>
        </row>
        <row r="28">
          <cell r="A28" t="str">
            <v>AEGIS LOGISTICS LTD</v>
          </cell>
          <cell r="B28" t="str">
            <v>Energy</v>
          </cell>
        </row>
        <row r="29">
          <cell r="A29" t="str">
            <v>AETHER INDUSTRIES LTD</v>
          </cell>
          <cell r="B29" t="str">
            <v>Health Care</v>
          </cell>
        </row>
        <row r="30">
          <cell r="A30" t="str">
            <v>AFFLE INDIA LTD</v>
          </cell>
          <cell r="B30" t="str">
            <v>Communication Services</v>
          </cell>
        </row>
        <row r="31">
          <cell r="A31" t="str">
            <v>AGI GREENPAC LTD</v>
          </cell>
          <cell r="B31" t="str">
            <v>Materials</v>
          </cell>
        </row>
        <row r="32">
          <cell r="A32" t="str">
            <v>AGRO TECH FOODS LTD</v>
          </cell>
          <cell r="B32" t="str">
            <v>Consumer Staples</v>
          </cell>
        </row>
        <row r="33">
          <cell r="A33" t="str">
            <v>AHLUWALIA CONTRACTS LTD</v>
          </cell>
          <cell r="B33" t="str">
            <v>Industrials</v>
          </cell>
        </row>
        <row r="34">
          <cell r="A34" t="str">
            <v>AIA ENGINEERING LTD</v>
          </cell>
          <cell r="B34" t="str">
            <v>Industrials</v>
          </cell>
        </row>
        <row r="35">
          <cell r="A35" t="str">
            <v>AJANTA PHARMA LTD</v>
          </cell>
          <cell r="B35" t="str">
            <v>Health Care</v>
          </cell>
        </row>
        <row r="36">
          <cell r="A36" t="str">
            <v>AKZO NOBEL INDIA LTD</v>
          </cell>
          <cell r="B36" t="str">
            <v>Materials</v>
          </cell>
        </row>
        <row r="37">
          <cell r="A37" t="str">
            <v>ALEMBIC LTD</v>
          </cell>
          <cell r="B37" t="str">
            <v>Real Estate</v>
          </cell>
        </row>
        <row r="38">
          <cell r="A38" t="str">
            <v>ALEMBIC PHARMACEUTICALS LTD</v>
          </cell>
          <cell r="B38" t="str">
            <v>Health Care</v>
          </cell>
        </row>
        <row r="39">
          <cell r="A39" t="str">
            <v>ALICON CASTALLOY LTD</v>
          </cell>
          <cell r="B39" t="str">
            <v>Consumer Discretionary</v>
          </cell>
        </row>
        <row r="40">
          <cell r="A40" t="str">
            <v>ALKEM LABORATORIES LTD</v>
          </cell>
          <cell r="B40" t="str">
            <v>Health Care</v>
          </cell>
        </row>
        <row r="41">
          <cell r="A41" t="str">
            <v>ALKYL AMINES CHEMICALS LTD</v>
          </cell>
          <cell r="B41" t="str">
            <v>Materials</v>
          </cell>
        </row>
        <row r="42">
          <cell r="A42" t="str">
            <v>ALLCARGO LOGISTICS LTD</v>
          </cell>
          <cell r="B42" t="str">
            <v>Industrials</v>
          </cell>
        </row>
        <row r="43">
          <cell r="A43" t="str">
            <v>ALOK INDUSTRIES LTD</v>
          </cell>
          <cell r="B43" t="str">
            <v>Consumer Discretionary</v>
          </cell>
        </row>
        <row r="44">
          <cell r="A44" t="str">
            <v>AMARA RAJA BATTERIES LTD</v>
          </cell>
          <cell r="B44" t="str">
            <v>Industrials</v>
          </cell>
        </row>
        <row r="45">
          <cell r="A45" t="str">
            <v>AMBER ENTERPRISES INDIA LTD</v>
          </cell>
          <cell r="B45" t="str">
            <v>Consumer Discretionary</v>
          </cell>
        </row>
        <row r="46">
          <cell r="A46" t="str">
            <v>AMBUJA CEMENTS LTD</v>
          </cell>
          <cell r="B46" t="str">
            <v>Materials</v>
          </cell>
        </row>
        <row r="47">
          <cell r="A47" t="str">
            <v>AMI ORGANICS LTD</v>
          </cell>
          <cell r="B47" t="str">
            <v>Health Care</v>
          </cell>
        </row>
        <row r="48">
          <cell r="A48" t="str">
            <v>AMRUTANJAN HEALTH CARE LTD</v>
          </cell>
          <cell r="B48" t="str">
            <v>Health Care</v>
          </cell>
        </row>
        <row r="49">
          <cell r="A49" t="str">
            <v>ANAND RATHI WEALTH LTD</v>
          </cell>
          <cell r="B49" t="str">
            <v>Financials</v>
          </cell>
        </row>
        <row r="50">
          <cell r="A50" t="str">
            <v>ANANT RAJ LTD</v>
          </cell>
          <cell r="B50" t="str">
            <v>Real Estate</v>
          </cell>
        </row>
        <row r="51">
          <cell r="A51" t="str">
            <v>ANDHRA PAPER LTD</v>
          </cell>
          <cell r="B51" t="str">
            <v>Materials</v>
          </cell>
        </row>
        <row r="52">
          <cell r="A52" t="str">
            <v>ANDHRA SUGARS LTD</v>
          </cell>
          <cell r="B52" t="str">
            <v>Materials</v>
          </cell>
        </row>
        <row r="53">
          <cell r="A53" t="str">
            <v>ANGEL ONE LTD</v>
          </cell>
          <cell r="B53" t="str">
            <v>Financials</v>
          </cell>
        </row>
        <row r="54">
          <cell r="A54" t="str">
            <v>ANUPAM RASAYAN INDIA LTD</v>
          </cell>
          <cell r="B54" t="str">
            <v>Materials</v>
          </cell>
        </row>
        <row r="55">
          <cell r="A55" t="str">
            <v>APAR INDUSTRIES LTD</v>
          </cell>
          <cell r="B55" t="str">
            <v>Industrials</v>
          </cell>
        </row>
        <row r="56">
          <cell r="A56" t="str">
            <v>APCOTEX INDUSTRIES LTD</v>
          </cell>
          <cell r="B56" t="str">
            <v>Materials</v>
          </cell>
        </row>
        <row r="57">
          <cell r="A57" t="str">
            <v>APL APOLLO TUBES LTD</v>
          </cell>
          <cell r="B57" t="str">
            <v>Materials</v>
          </cell>
        </row>
        <row r="58">
          <cell r="A58" t="str">
            <v>APOLLO HOSPITALS ENTERPRISE</v>
          </cell>
          <cell r="B58" t="str">
            <v>Health Care</v>
          </cell>
        </row>
        <row r="59">
          <cell r="A59" t="str">
            <v>APOLLO PIPES LTD</v>
          </cell>
          <cell r="B59" t="str">
            <v>Industrials</v>
          </cell>
        </row>
        <row r="60">
          <cell r="A60" t="str">
            <v>APOLLO TYRES LTD</v>
          </cell>
          <cell r="B60" t="str">
            <v>Consumer Discretionary</v>
          </cell>
        </row>
        <row r="61">
          <cell r="A61" t="str">
            <v>APTECH LTD</v>
          </cell>
          <cell r="B61" t="str">
            <v>Consumer Discretionary</v>
          </cell>
        </row>
        <row r="62">
          <cell r="A62" t="str">
            <v>APTUS VALUE HOUSING FINANCE</v>
          </cell>
          <cell r="B62" t="str">
            <v>Financials</v>
          </cell>
        </row>
        <row r="63">
          <cell r="A63" t="str">
            <v>ARCHEAN CHEMICAL INDUSTRIES</v>
          </cell>
          <cell r="B63" t="str">
            <v>Materials</v>
          </cell>
        </row>
        <row r="64">
          <cell r="A64" t="str">
            <v>ARMAN FINANCIAL SERVICES LTD</v>
          </cell>
          <cell r="B64" t="str">
            <v>Financials</v>
          </cell>
        </row>
        <row r="65">
          <cell r="A65" t="str">
            <v>ARVIND FASHIONS LTD</v>
          </cell>
          <cell r="B65" t="str">
            <v>Consumer Discretionary</v>
          </cell>
        </row>
        <row r="66">
          <cell r="A66" t="str">
            <v>ARVIND LTD</v>
          </cell>
          <cell r="B66" t="str">
            <v>Consumer Discretionary</v>
          </cell>
        </row>
        <row r="67">
          <cell r="A67" t="str">
            <v>ARVIND SMARTSPACES LTD</v>
          </cell>
          <cell r="B67" t="str">
            <v>Real Estate</v>
          </cell>
        </row>
        <row r="68">
          <cell r="A68" t="str">
            <v>ASAHI INDIA GLASS LTD</v>
          </cell>
          <cell r="B68" t="str">
            <v>Consumer Discretionary</v>
          </cell>
        </row>
        <row r="69">
          <cell r="A69" t="str">
            <v>ASHAPURA MINECHEM LTD</v>
          </cell>
          <cell r="B69" t="str">
            <v>Materials</v>
          </cell>
        </row>
        <row r="70">
          <cell r="A70" t="str">
            <v>ASHIANA HOUSING LTD</v>
          </cell>
          <cell r="B70" t="str">
            <v>Real Estate</v>
          </cell>
        </row>
        <row r="71">
          <cell r="A71" t="str">
            <v>ASHOK LEYLAND LTD</v>
          </cell>
          <cell r="B71" t="str">
            <v>Industrials</v>
          </cell>
        </row>
        <row r="72">
          <cell r="A72" t="str">
            <v>ASHOKA BUILDCON LTD</v>
          </cell>
          <cell r="B72" t="str">
            <v>Industrials</v>
          </cell>
        </row>
        <row r="73">
          <cell r="A73" t="str">
            <v>ASIAN PAINTS LTD</v>
          </cell>
          <cell r="B73" t="str">
            <v>Materials</v>
          </cell>
        </row>
        <row r="74">
          <cell r="A74" t="str">
            <v>ASIAN STAR CO LTD</v>
          </cell>
          <cell r="B74" t="str">
            <v>Consumer Discretionary</v>
          </cell>
        </row>
        <row r="75">
          <cell r="A75" t="str">
            <v>ASTEC LIFESCIENCES LTD</v>
          </cell>
          <cell r="B75" t="str">
            <v>Materials</v>
          </cell>
        </row>
        <row r="76">
          <cell r="A76" t="str">
            <v>ASTER DM HEALTHCARE LTD</v>
          </cell>
          <cell r="B76" t="str">
            <v>Health Care</v>
          </cell>
        </row>
        <row r="77">
          <cell r="A77" t="str">
            <v>ASTRA MICROWAVE PRODUCTS LTD</v>
          </cell>
          <cell r="B77" t="str">
            <v>Information Technology</v>
          </cell>
        </row>
        <row r="78">
          <cell r="A78" t="str">
            <v>ASTRAL LTD</v>
          </cell>
          <cell r="B78" t="str">
            <v>Industrials</v>
          </cell>
        </row>
        <row r="79">
          <cell r="A79" t="str">
            <v>ASTRAZENECA PHARMA INDIA LTD</v>
          </cell>
          <cell r="B79" t="str">
            <v>Health Care</v>
          </cell>
        </row>
        <row r="80">
          <cell r="A80" t="str">
            <v>ATUL LTD</v>
          </cell>
          <cell r="B80" t="str">
            <v>Materials</v>
          </cell>
        </row>
        <row r="81">
          <cell r="A81" t="str">
            <v>AU SMALL FINANCE BANK LTD</v>
          </cell>
          <cell r="B81" t="str">
            <v>Financials</v>
          </cell>
        </row>
        <row r="82">
          <cell r="A82" t="str">
            <v>AUROBINDO PHARMA LTD</v>
          </cell>
          <cell r="B82" t="str">
            <v>Health Care</v>
          </cell>
        </row>
        <row r="83">
          <cell r="A83" t="str">
            <v>AUTHUM INVESTMENT INFRASTUCT</v>
          </cell>
          <cell r="B83" t="str">
            <v>Financials</v>
          </cell>
        </row>
        <row r="84">
          <cell r="A84" t="str">
            <v>AUTOMOTIVE AXLES LTD</v>
          </cell>
          <cell r="B84" t="str">
            <v>Consumer Discretionary</v>
          </cell>
        </row>
        <row r="85">
          <cell r="A85" t="str">
            <v>AVANTI FEEDS LTD</v>
          </cell>
          <cell r="B85" t="str">
            <v>Consumer Staples</v>
          </cell>
        </row>
        <row r="86">
          <cell r="A86" t="str">
            <v>AVENUE SUPERMARTS LTD</v>
          </cell>
          <cell r="B86" t="str">
            <v>Consumer Staples</v>
          </cell>
        </row>
        <row r="87">
          <cell r="A87" t="str">
            <v>AVT NATURAL PRODUCTS LTD</v>
          </cell>
          <cell r="B87" t="str">
            <v>Consumer Staples</v>
          </cell>
        </row>
        <row r="88">
          <cell r="A88" t="str">
            <v>AXIS BANK LTD</v>
          </cell>
          <cell r="B88" t="str">
            <v>Financials</v>
          </cell>
        </row>
        <row r="89">
          <cell r="A89" t="str">
            <v>AXISCADES TECHNOLOGIES LTD</v>
          </cell>
          <cell r="B89" t="str">
            <v>Industrials</v>
          </cell>
        </row>
        <row r="90">
          <cell r="A90" t="str">
            <v>AXITA COTTON LTD</v>
          </cell>
          <cell r="B90" t="str">
            <v>Consumer Discretionary</v>
          </cell>
        </row>
        <row r="91">
          <cell r="A91" t="str">
            <v>BAJAJ AUTO LTD</v>
          </cell>
          <cell r="B91" t="str">
            <v>Consumer Discretionary</v>
          </cell>
        </row>
        <row r="92">
          <cell r="A92" t="str">
            <v>BAJAJ CONSUMER CARE LTD</v>
          </cell>
          <cell r="B92" t="str">
            <v>Consumer Staples</v>
          </cell>
        </row>
        <row r="93">
          <cell r="A93" t="str">
            <v>BAJAJ ELECTRICALS LTD</v>
          </cell>
          <cell r="B93" t="str">
            <v>Consumer Discretionary</v>
          </cell>
        </row>
        <row r="94">
          <cell r="A94" t="str">
            <v>BAJAJ FINANCE LTD</v>
          </cell>
          <cell r="B94" t="str">
            <v>Financials</v>
          </cell>
        </row>
        <row r="95">
          <cell r="A95" t="str">
            <v>BAJAJ FINSERV LTD</v>
          </cell>
          <cell r="B95" t="str">
            <v>Financials</v>
          </cell>
        </row>
        <row r="96">
          <cell r="A96" t="str">
            <v>BAJAJ HINDUSTHAN SUGAR LTD</v>
          </cell>
          <cell r="B96" t="str">
            <v>Consumer Staples</v>
          </cell>
        </row>
        <row r="97">
          <cell r="A97" t="str">
            <v>BAJAJ HOLDINGS AND INVESTMEN</v>
          </cell>
          <cell r="B97" t="str">
            <v>Financials</v>
          </cell>
        </row>
        <row r="98">
          <cell r="A98" t="str">
            <v>BALAJI AMINES LTD</v>
          </cell>
          <cell r="B98" t="str">
            <v>Materials</v>
          </cell>
        </row>
        <row r="99">
          <cell r="A99" t="str">
            <v>BALKRISHNA INDUSTRIES LTD</v>
          </cell>
          <cell r="B99" t="str">
            <v>Consumer Discretionary</v>
          </cell>
        </row>
        <row r="100">
          <cell r="A100" t="str">
            <v>BALMER LAWRIE &amp; CO LTD</v>
          </cell>
          <cell r="B100" t="str">
            <v>Industrials</v>
          </cell>
        </row>
        <row r="101">
          <cell r="A101" t="str">
            <v>BALRAMPUR CHINI MILLS LTD</v>
          </cell>
          <cell r="B101" t="str">
            <v>Consumer Staples</v>
          </cell>
        </row>
        <row r="102">
          <cell r="A102" t="str">
            <v>BANCO PRODUCTS (INDIA) LTD</v>
          </cell>
          <cell r="B102" t="str">
            <v>Consumer Discretionary</v>
          </cell>
        </row>
        <row r="103">
          <cell r="A103" t="str">
            <v>BANDHAN BANK LTD</v>
          </cell>
          <cell r="B103" t="str">
            <v>Financials</v>
          </cell>
        </row>
        <row r="104">
          <cell r="A104" t="str">
            <v>BANK OF BARODA</v>
          </cell>
          <cell r="B104" t="str">
            <v>Financials</v>
          </cell>
        </row>
        <row r="105">
          <cell r="A105" t="str">
            <v>BANK OF INDIA</v>
          </cell>
          <cell r="B105" t="str">
            <v>Financials</v>
          </cell>
        </row>
        <row r="106">
          <cell r="A106" t="str">
            <v>BANK OF MAHARASHTRA</v>
          </cell>
          <cell r="B106" t="str">
            <v>Financials</v>
          </cell>
        </row>
        <row r="107">
          <cell r="A107" t="str">
            <v>BANNARI AMMAN SUGARS LTD</v>
          </cell>
          <cell r="B107" t="str">
            <v>Consumer Staples</v>
          </cell>
        </row>
        <row r="108">
          <cell r="A108" t="str">
            <v>BARBEQUE NATION HOSPITALITY</v>
          </cell>
          <cell r="B108" t="str">
            <v>Consumer Discretionary</v>
          </cell>
        </row>
        <row r="109">
          <cell r="A109" t="str">
            <v>BASF INDIA LTD</v>
          </cell>
          <cell r="B109" t="str">
            <v>Materials</v>
          </cell>
        </row>
        <row r="110">
          <cell r="A110" t="str">
            <v>BATA INDIA LTD</v>
          </cell>
          <cell r="B110" t="str">
            <v>Consumer Discretionary</v>
          </cell>
        </row>
        <row r="111">
          <cell r="A111" t="str">
            <v>BAYER CROPSCIENCE LTD</v>
          </cell>
          <cell r="B111" t="str">
            <v>Materials</v>
          </cell>
        </row>
        <row r="112">
          <cell r="A112" t="str">
            <v>BEML LTD</v>
          </cell>
          <cell r="B112" t="str">
            <v>Industrials</v>
          </cell>
        </row>
        <row r="113">
          <cell r="A113" t="str">
            <v>BENGAL &amp; ASSAM CO LTD</v>
          </cell>
          <cell r="B113" t="str">
            <v>Financials</v>
          </cell>
        </row>
        <row r="114">
          <cell r="A114" t="str">
            <v>BERGER PAINTS INDIA LTD</v>
          </cell>
          <cell r="B114" t="str">
            <v>Materials</v>
          </cell>
        </row>
        <row r="115">
          <cell r="A115" t="str">
            <v>BEST AGROLIFE LTD</v>
          </cell>
          <cell r="B115" t="str">
            <v>Materials</v>
          </cell>
        </row>
        <row r="116">
          <cell r="A116" t="str">
            <v>BF INVESTMENT LTD</v>
          </cell>
          <cell r="B116" t="str">
            <v>Financials</v>
          </cell>
        </row>
        <row r="117">
          <cell r="A117" t="str">
            <v>BF UTILITIES LTD</v>
          </cell>
          <cell r="B117" t="str">
            <v>Industrials</v>
          </cell>
        </row>
        <row r="118">
          <cell r="A118" t="str">
            <v>BHAGIRADHA CHEMICALS &amp; INDUS</v>
          </cell>
          <cell r="B118" t="str">
            <v>Materials</v>
          </cell>
        </row>
        <row r="119">
          <cell r="A119" t="str">
            <v>BHANSALI ENGINEERNG POLYMER</v>
          </cell>
          <cell r="B119" t="str">
            <v>Materials</v>
          </cell>
        </row>
        <row r="120">
          <cell r="A120" t="str">
            <v>BHARAT BIJLEE LTD</v>
          </cell>
          <cell r="B120" t="str">
            <v>Industrials</v>
          </cell>
        </row>
        <row r="121">
          <cell r="A121" t="str">
            <v>BHARAT DYNAMICS LTD</v>
          </cell>
          <cell r="B121" t="str">
            <v>Industrials</v>
          </cell>
        </row>
        <row r="122">
          <cell r="A122" t="str">
            <v>BHARAT ELECTRONICS LTD</v>
          </cell>
          <cell r="B122" t="str">
            <v>Industrials</v>
          </cell>
        </row>
        <row r="123">
          <cell r="A123" t="str">
            <v>BHARAT FORGE LTD</v>
          </cell>
          <cell r="B123" t="str">
            <v>Consumer Discretionary</v>
          </cell>
        </row>
        <row r="124">
          <cell r="A124" t="str">
            <v>BHARAT HEAVY ELECTRICALS</v>
          </cell>
          <cell r="B124" t="str">
            <v>Industrials</v>
          </cell>
        </row>
        <row r="125">
          <cell r="A125" t="str">
            <v>BHARAT PETROLEUM CORP LTD</v>
          </cell>
          <cell r="B125" t="str">
            <v>Energy</v>
          </cell>
        </row>
        <row r="126">
          <cell r="A126" t="str">
            <v>BHARAT RASAYAN LTD</v>
          </cell>
          <cell r="B126" t="str">
            <v>Materials</v>
          </cell>
        </row>
        <row r="127">
          <cell r="A127" t="str">
            <v>BHARTI AIRTEL LTD</v>
          </cell>
          <cell r="B127" t="str">
            <v>Communication Services</v>
          </cell>
        </row>
        <row r="128">
          <cell r="A128" t="str">
            <v>BIKAJI FOODS INTERNATIONAL L</v>
          </cell>
          <cell r="B128" t="str">
            <v>Consumer Staples</v>
          </cell>
        </row>
        <row r="129">
          <cell r="A129" t="str">
            <v>BIOCON LTD</v>
          </cell>
          <cell r="B129" t="str">
            <v>Health Care</v>
          </cell>
        </row>
        <row r="130">
          <cell r="A130" t="str">
            <v>BIRLA CORP LTD</v>
          </cell>
          <cell r="B130" t="str">
            <v>Materials</v>
          </cell>
        </row>
        <row r="131">
          <cell r="A131" t="str">
            <v>BIRLASOFT LTD</v>
          </cell>
          <cell r="B131" t="str">
            <v>Information Technology</v>
          </cell>
        </row>
        <row r="132">
          <cell r="A132" t="str">
            <v>BLACK BOX LTD</v>
          </cell>
          <cell r="B132" t="str">
            <v>Information Technology</v>
          </cell>
        </row>
        <row r="133">
          <cell r="A133" t="str">
            <v>BLS INTERNATIONAL LTD</v>
          </cell>
          <cell r="B133" t="str">
            <v>Industrials</v>
          </cell>
        </row>
        <row r="134">
          <cell r="A134" t="str">
            <v>BLUE DART EXPRESS LTD</v>
          </cell>
          <cell r="B134" t="str">
            <v>Industrials</v>
          </cell>
        </row>
        <row r="135">
          <cell r="A135" t="str">
            <v>BLUE STAR LTD</v>
          </cell>
          <cell r="B135" t="str">
            <v>Industrials</v>
          </cell>
        </row>
        <row r="136">
          <cell r="A136" t="str">
            <v>BOMBAY BURMAH TRADING CORP</v>
          </cell>
          <cell r="B136" t="str">
            <v>Consumer Staples</v>
          </cell>
        </row>
        <row r="137">
          <cell r="A137" t="str">
            <v>BOMBAY DYEING &amp; MFG CO LTD</v>
          </cell>
          <cell r="B137" t="str">
            <v>Consumer Discretionary</v>
          </cell>
        </row>
        <row r="138">
          <cell r="A138" t="str">
            <v>BOMBAY SUPER HYBRID SEEDS LT</v>
          </cell>
          <cell r="B138" t="str">
            <v>Consumer Staples</v>
          </cell>
        </row>
        <row r="139">
          <cell r="A139" t="str">
            <v>BOROSIL LTD</v>
          </cell>
          <cell r="B139" t="str">
            <v>Consumer Discretionary</v>
          </cell>
        </row>
        <row r="140">
          <cell r="A140" t="str">
            <v>BOROSIL RENEWABLES LTD</v>
          </cell>
          <cell r="B140" t="str">
            <v>Information Technology</v>
          </cell>
        </row>
        <row r="141">
          <cell r="A141" t="str">
            <v>BOSCH LTD</v>
          </cell>
          <cell r="B141" t="str">
            <v>Consumer Discretionary</v>
          </cell>
        </row>
        <row r="142">
          <cell r="A142" t="str">
            <v>BRIGADE ENTERPRISES LTD</v>
          </cell>
          <cell r="B142" t="str">
            <v>Real Estate</v>
          </cell>
        </row>
        <row r="143">
          <cell r="A143" t="str">
            <v>BRIGHTCOM GROUP LTD</v>
          </cell>
          <cell r="B143" t="str">
            <v>Communication Services</v>
          </cell>
        </row>
        <row r="144">
          <cell r="A144" t="str">
            <v>BRITANNIA INDUSTRIES LTD</v>
          </cell>
          <cell r="B144" t="str">
            <v>Consumer Staples</v>
          </cell>
        </row>
        <row r="145">
          <cell r="A145" t="str">
            <v>BSE LTD</v>
          </cell>
          <cell r="B145" t="str">
            <v>Financials</v>
          </cell>
        </row>
        <row r="146">
          <cell r="A146" t="str">
            <v>BUTTERFLY GANDHIMATHI APPLIA</v>
          </cell>
          <cell r="B146" t="str">
            <v>Consumer Discretionary</v>
          </cell>
        </row>
        <row r="147">
          <cell r="A147" t="str">
            <v>CAMLIN FINE SCIENCES LTD</v>
          </cell>
          <cell r="B147" t="str">
            <v>Materials</v>
          </cell>
        </row>
        <row r="148">
          <cell r="A148" t="str">
            <v>CAMPUS ACTIVEWEAR LTD</v>
          </cell>
          <cell r="B148" t="str">
            <v>Consumer Discretionary</v>
          </cell>
        </row>
        <row r="149">
          <cell r="A149" t="str">
            <v>CAN FIN HOMES LTD</v>
          </cell>
          <cell r="B149" t="str">
            <v>Financials</v>
          </cell>
        </row>
        <row r="150">
          <cell r="A150" t="str">
            <v>CANARA BANK</v>
          </cell>
          <cell r="B150" t="str">
            <v>Financials</v>
          </cell>
        </row>
        <row r="151">
          <cell r="A151" t="str">
            <v>CANTABIL RETAIL INDIA LTD</v>
          </cell>
          <cell r="B151" t="str">
            <v>Consumer Discretionary</v>
          </cell>
        </row>
        <row r="152">
          <cell r="A152" t="str">
            <v>CAPLIN POINT LABORATORIES</v>
          </cell>
          <cell r="B152" t="str">
            <v>Health Care</v>
          </cell>
        </row>
        <row r="153">
          <cell r="A153" t="str">
            <v>CAPRI GLOBAL CAPITAL LTD</v>
          </cell>
          <cell r="B153" t="str">
            <v>Financials</v>
          </cell>
        </row>
        <row r="154">
          <cell r="A154" t="str">
            <v>CARBORUNDUM UNIVERSAL LTD</v>
          </cell>
          <cell r="B154" t="str">
            <v>Materials</v>
          </cell>
        </row>
        <row r="155">
          <cell r="A155" t="str">
            <v>CARE RATINGS LTD</v>
          </cell>
          <cell r="B155" t="str">
            <v>Financials</v>
          </cell>
        </row>
        <row r="156">
          <cell r="A156" t="str">
            <v>CARTRADE TECH LTD</v>
          </cell>
          <cell r="B156" t="str">
            <v>Consumer Discretionary</v>
          </cell>
        </row>
        <row r="157">
          <cell r="A157" t="str">
            <v>CARYSIL LTD</v>
          </cell>
          <cell r="B157" t="str">
            <v>Industrials</v>
          </cell>
        </row>
        <row r="158">
          <cell r="A158" t="str">
            <v>CASTROL INDIA LTD</v>
          </cell>
          <cell r="B158" t="str">
            <v>Materials</v>
          </cell>
        </row>
        <row r="159">
          <cell r="A159" t="str">
            <v>CCL PRODUCTS INDIA LTD</v>
          </cell>
          <cell r="B159" t="str">
            <v>Consumer Staples</v>
          </cell>
        </row>
        <row r="160">
          <cell r="A160" t="str">
            <v>CE INFO SYSTEMS LTD</v>
          </cell>
          <cell r="B160" t="str">
            <v>Information Technology</v>
          </cell>
        </row>
        <row r="161">
          <cell r="A161" t="str">
            <v>CEAT LTD</v>
          </cell>
          <cell r="B161" t="str">
            <v>Consumer Discretionary</v>
          </cell>
        </row>
        <row r="162">
          <cell r="A162" t="str">
            <v>CENTRAL BANK OF INDIA</v>
          </cell>
          <cell r="B162" t="str">
            <v>Financials</v>
          </cell>
        </row>
        <row r="163">
          <cell r="A163" t="str">
            <v>CENTRAL DEPOSITORY SERVICES</v>
          </cell>
          <cell r="B163" t="str">
            <v>Financials</v>
          </cell>
        </row>
        <row r="164">
          <cell r="A164" t="str">
            <v>CENTURY PLYBOARDS INDIA LTD</v>
          </cell>
          <cell r="B164" t="str">
            <v>Materials</v>
          </cell>
        </row>
        <row r="165">
          <cell r="A165" t="str">
            <v>CENTURY TEXTILES &amp; INDS LTD</v>
          </cell>
          <cell r="B165" t="str">
            <v>Materials</v>
          </cell>
        </row>
        <row r="166">
          <cell r="A166" t="str">
            <v>CERA SANITARYWARE LTD</v>
          </cell>
          <cell r="B166" t="str">
            <v>Industrials</v>
          </cell>
        </row>
        <row r="167">
          <cell r="A167" t="str">
            <v>CESC LTD</v>
          </cell>
          <cell r="B167" t="str">
            <v>Utilities</v>
          </cell>
        </row>
        <row r="168">
          <cell r="A168" t="str">
            <v>CG POWER AND INDUSTRIAL SOLU</v>
          </cell>
          <cell r="B168" t="str">
            <v>Industrials</v>
          </cell>
        </row>
        <row r="169">
          <cell r="A169" t="str">
            <v>CHALET HOTELS LTD</v>
          </cell>
          <cell r="B169" t="str">
            <v>Consumer Discretionary</v>
          </cell>
        </row>
        <row r="170">
          <cell r="A170" t="str">
            <v>CHAMBAL FERTILISERS &amp; CHEM</v>
          </cell>
          <cell r="B170" t="str">
            <v>Materials</v>
          </cell>
        </row>
        <row r="171">
          <cell r="A171" t="str">
            <v>CHEMPLAST SANMAR LTD</v>
          </cell>
          <cell r="B171" t="str">
            <v>Materials</v>
          </cell>
        </row>
        <row r="172">
          <cell r="A172" t="str">
            <v>CHENNAI PETROLEUM CORP LTD</v>
          </cell>
          <cell r="B172" t="str">
            <v>Energy</v>
          </cell>
        </row>
        <row r="173">
          <cell r="A173" t="str">
            <v>CHOICE INTERNATIONAL LTD</v>
          </cell>
          <cell r="B173" t="str">
            <v>Financials</v>
          </cell>
        </row>
        <row r="174">
          <cell r="A174" t="str">
            <v>CHOLAMANDALAM FINANCIAL HOLD</v>
          </cell>
          <cell r="B174" t="str">
            <v>Financials</v>
          </cell>
        </row>
        <row r="175">
          <cell r="A175" t="str">
            <v>CHOLAMANDALAM INVESTMENT AND</v>
          </cell>
          <cell r="B175" t="str">
            <v>Financials</v>
          </cell>
        </row>
        <row r="176">
          <cell r="A176" t="str">
            <v>CIGNITI TECHNOLOGIES LTD</v>
          </cell>
          <cell r="B176" t="str">
            <v>Information Technology</v>
          </cell>
        </row>
        <row r="177">
          <cell r="A177" t="str">
            <v>CIPLA LTD</v>
          </cell>
          <cell r="B177" t="str">
            <v>Health Care</v>
          </cell>
        </row>
        <row r="178">
          <cell r="A178" t="str">
            <v>CITY UNION BANK LTD</v>
          </cell>
          <cell r="B178" t="str">
            <v>Financials</v>
          </cell>
        </row>
        <row r="179">
          <cell r="A179" t="str">
            <v>CLEAN SCIENCE &amp; TECHNOLOGY L</v>
          </cell>
          <cell r="B179" t="str">
            <v>Materials</v>
          </cell>
        </row>
        <row r="180">
          <cell r="A180" t="str">
            <v>CMS INFO SYSTEMS LTD</v>
          </cell>
          <cell r="B180" t="str">
            <v>Industrials</v>
          </cell>
        </row>
        <row r="181">
          <cell r="A181" t="str">
            <v>COAL INDIA LTD</v>
          </cell>
          <cell r="B181" t="str">
            <v>Energy</v>
          </cell>
        </row>
        <row r="182">
          <cell r="A182" t="str">
            <v>COCHIN SHIPYARD LTD</v>
          </cell>
          <cell r="B182" t="str">
            <v>Industrials</v>
          </cell>
        </row>
        <row r="183">
          <cell r="A183" t="str">
            <v>COFORGE LIMITED</v>
          </cell>
          <cell r="B183" t="str">
            <v>Information Technology</v>
          </cell>
        </row>
        <row r="184">
          <cell r="A184" t="str">
            <v>COLGATE PALMOLIVE (INDIA)</v>
          </cell>
          <cell r="B184" t="str">
            <v>Consumer Staples</v>
          </cell>
        </row>
        <row r="185">
          <cell r="A185" t="str">
            <v>COMPUTER AGE MANAGEMENT SERV</v>
          </cell>
          <cell r="B185" t="str">
            <v>Industrials</v>
          </cell>
        </row>
        <row r="186">
          <cell r="A186" t="str">
            <v>CONFIDENCE PETROLEUM INDIA</v>
          </cell>
          <cell r="B186" t="str">
            <v>Industrials</v>
          </cell>
        </row>
        <row r="187">
          <cell r="A187" t="str">
            <v>CONTAINER CORP OF INDIA LTD</v>
          </cell>
          <cell r="B187" t="str">
            <v>Industrials</v>
          </cell>
        </row>
        <row r="188">
          <cell r="A188" t="str">
            <v>COROMANDEL INTERNATIONAL LTD</v>
          </cell>
          <cell r="B188" t="str">
            <v>Materials</v>
          </cell>
        </row>
        <row r="189">
          <cell r="A189" t="str">
            <v>COSMO FIRST LTD</v>
          </cell>
          <cell r="B189" t="str">
            <v>Materials</v>
          </cell>
        </row>
        <row r="190">
          <cell r="A190" t="str">
            <v>CRAFTSMAN AUTOMATION LTD</v>
          </cell>
          <cell r="B190" t="str">
            <v>Industrials</v>
          </cell>
        </row>
        <row r="191">
          <cell r="A191" t="str">
            <v>CREDITACCESS GRAMEEN LTD</v>
          </cell>
          <cell r="B191" t="str">
            <v>Financials</v>
          </cell>
        </row>
        <row r="192">
          <cell r="A192" t="str">
            <v>CRISIL LTD</v>
          </cell>
          <cell r="B192" t="str">
            <v>Financials</v>
          </cell>
        </row>
        <row r="193">
          <cell r="A193" t="str">
            <v>CROMPTON GREAVES CONSUMER EL</v>
          </cell>
          <cell r="B193" t="str">
            <v>Consumer Discretionary</v>
          </cell>
        </row>
        <row r="194">
          <cell r="A194" t="str">
            <v>CSB BANK LTD</v>
          </cell>
          <cell r="B194" t="str">
            <v>Financials</v>
          </cell>
        </row>
        <row r="195">
          <cell r="A195" t="str">
            <v>CUMMINS INDIA LTD</v>
          </cell>
          <cell r="B195" t="str">
            <v>Industrials</v>
          </cell>
        </row>
        <row r="196">
          <cell r="A196" t="str">
            <v>CYIENT LTD</v>
          </cell>
          <cell r="B196" t="str">
            <v>Information Technology</v>
          </cell>
        </row>
        <row r="197">
          <cell r="A197" t="str">
            <v>D B REALTY LTD</v>
          </cell>
          <cell r="B197" t="str">
            <v>Real Estate</v>
          </cell>
        </row>
        <row r="198">
          <cell r="A198" t="str">
            <v>D.B. CORP LTD</v>
          </cell>
          <cell r="B198" t="str">
            <v>Communication Services</v>
          </cell>
        </row>
        <row r="199">
          <cell r="A199" t="str">
            <v>DABUR INDIA LTD</v>
          </cell>
          <cell r="B199" t="str">
            <v>Consumer Staples</v>
          </cell>
        </row>
        <row r="200">
          <cell r="A200" t="str">
            <v>DALMIA BHARAT LTD</v>
          </cell>
          <cell r="B200" t="str">
            <v>Materials</v>
          </cell>
        </row>
        <row r="201">
          <cell r="A201" t="str">
            <v>DALMIA BHARAT SUGAR &amp; INDUST</v>
          </cell>
          <cell r="B201" t="str">
            <v>Consumer Staples</v>
          </cell>
        </row>
        <row r="202">
          <cell r="A202" t="str">
            <v>DATA PATTERNS INDIA LTD</v>
          </cell>
          <cell r="B202" t="str">
            <v>Industrials</v>
          </cell>
        </row>
        <row r="203">
          <cell r="A203" t="str">
            <v>DATAMATICS GLOBAL SERVICES</v>
          </cell>
          <cell r="B203" t="str">
            <v>Industrials</v>
          </cell>
        </row>
        <row r="204">
          <cell r="A204" t="str">
            <v>DCB BANK LTD</v>
          </cell>
          <cell r="B204" t="str">
            <v>Financials</v>
          </cell>
        </row>
        <row r="205">
          <cell r="A205" t="str">
            <v>DCM SHRIRAM LTD</v>
          </cell>
          <cell r="B205" t="str">
            <v>Materials</v>
          </cell>
        </row>
        <row r="206">
          <cell r="A206" t="str">
            <v>DCW LTD</v>
          </cell>
          <cell r="B206" t="str">
            <v>Materials</v>
          </cell>
        </row>
        <row r="207">
          <cell r="A207" t="str">
            <v>DCX SYSTEMS LTD</v>
          </cell>
          <cell r="B207" t="str">
            <v>Industrials</v>
          </cell>
        </row>
        <row r="208">
          <cell r="A208" t="str">
            <v>DEEPAK FERTILISERS &amp; PETRO</v>
          </cell>
          <cell r="B208" t="str">
            <v>Materials</v>
          </cell>
        </row>
        <row r="209">
          <cell r="A209" t="str">
            <v>DEEPAK NITRITE LTD</v>
          </cell>
          <cell r="B209" t="str">
            <v>Materials</v>
          </cell>
        </row>
        <row r="210">
          <cell r="A210" t="str">
            <v>DELHIVERY LTD</v>
          </cell>
          <cell r="B210" t="str">
            <v>Industrials</v>
          </cell>
        </row>
        <row r="211">
          <cell r="A211" t="str">
            <v>DELTA CORP LTD</v>
          </cell>
          <cell r="B211" t="str">
            <v>Consumer Discretionary</v>
          </cell>
        </row>
        <row r="212">
          <cell r="A212" t="str">
            <v>DEN NETWORKS LTD</v>
          </cell>
          <cell r="B212" t="str">
            <v>Communication Services</v>
          </cell>
        </row>
        <row r="213">
          <cell r="A213" t="str">
            <v>DEVYANI INTERNATIONAL LTD</v>
          </cell>
          <cell r="B213" t="str">
            <v>Consumer Discretionary</v>
          </cell>
        </row>
        <row r="214">
          <cell r="A214" t="str">
            <v>DHAMPUR SUGAR MILLS LTD</v>
          </cell>
          <cell r="B214" t="str">
            <v>Consumer Staples</v>
          </cell>
        </row>
        <row r="215">
          <cell r="A215" t="str">
            <v>DHANI SERVICES LTD</v>
          </cell>
          <cell r="B215" t="str">
            <v>Financials</v>
          </cell>
        </row>
        <row r="216">
          <cell r="A216" t="str">
            <v>DHANUKA AGRITECH LTD</v>
          </cell>
          <cell r="B216" t="str">
            <v>Materials</v>
          </cell>
        </row>
        <row r="217">
          <cell r="A217" t="str">
            <v>DILIP BUILDCON LTD</v>
          </cell>
          <cell r="B217" t="str">
            <v>Industrials</v>
          </cell>
        </row>
        <row r="218">
          <cell r="A218" t="str">
            <v>DISA INDIA LTD</v>
          </cell>
          <cell r="B218" t="str">
            <v>Industrials</v>
          </cell>
        </row>
        <row r="219">
          <cell r="A219" t="str">
            <v>DISH TV INDIA LTD</v>
          </cell>
          <cell r="B219" t="str">
            <v>Communication Services</v>
          </cell>
        </row>
        <row r="220">
          <cell r="A220" t="str">
            <v>DISHMAN CARBOGEN AMCIS LTD</v>
          </cell>
          <cell r="B220" t="str">
            <v>Health Care</v>
          </cell>
        </row>
        <row r="221">
          <cell r="A221" t="str">
            <v>DIVGI TORQTRANSFER SYSTEMS L</v>
          </cell>
          <cell r="B221" t="str">
            <v>Not Classified</v>
          </cell>
        </row>
        <row r="222">
          <cell r="A222" t="str">
            <v>DIVI'S LABORATORIES LTD</v>
          </cell>
          <cell r="B222" t="str">
            <v>Health Care</v>
          </cell>
        </row>
        <row r="223">
          <cell r="A223" t="str">
            <v>DIXON TECHNOLOGIES INDIA LTD</v>
          </cell>
          <cell r="B223" t="str">
            <v>Consumer Discretionary</v>
          </cell>
        </row>
        <row r="224">
          <cell r="A224" t="str">
            <v>DLF LTD</v>
          </cell>
          <cell r="B224" t="str">
            <v>Real Estate</v>
          </cell>
        </row>
        <row r="225">
          <cell r="A225" t="str">
            <v>DODLA DAIRY LTD</v>
          </cell>
          <cell r="B225" t="str">
            <v>Consumer Staples</v>
          </cell>
        </row>
        <row r="226">
          <cell r="A226" t="str">
            <v>DOLLAR INDUSTRIES LTD</v>
          </cell>
          <cell r="B226" t="str">
            <v>Consumer Discretionary</v>
          </cell>
        </row>
        <row r="227">
          <cell r="A227" t="str">
            <v>DR LAL PATHLABS LTD</v>
          </cell>
          <cell r="B227" t="str">
            <v>Health Care</v>
          </cell>
        </row>
        <row r="228">
          <cell r="A228" t="str">
            <v>DR. REDDY'S LABORATORIES</v>
          </cell>
          <cell r="B228" t="str">
            <v>Health Care</v>
          </cell>
        </row>
        <row r="229">
          <cell r="A229" t="str">
            <v>DREAMFOLKS SERVICES LTD</v>
          </cell>
          <cell r="B229" t="str">
            <v>Industrials</v>
          </cell>
        </row>
        <row r="230">
          <cell r="A230" t="str">
            <v>DWARIKESH SUGAR INDUS LTD</v>
          </cell>
          <cell r="B230" t="str">
            <v>Consumer Staples</v>
          </cell>
        </row>
        <row r="231">
          <cell r="A231" t="str">
            <v>DYNAMATIC TECHNOLOGIES LTD</v>
          </cell>
          <cell r="B231" t="str">
            <v>Consumer Discretionary</v>
          </cell>
        </row>
        <row r="232">
          <cell r="A232" t="str">
            <v>EASY TRIP PLANNERS LTD</v>
          </cell>
          <cell r="B232" t="str">
            <v>Consumer Discretionary</v>
          </cell>
        </row>
        <row r="233">
          <cell r="A233" t="str">
            <v>ECLERX SERVICES LTD</v>
          </cell>
          <cell r="B233" t="str">
            <v>Industrials</v>
          </cell>
        </row>
        <row r="234">
          <cell r="A234" t="str">
            <v>EDELWEISS FINANCIAL SERVICES</v>
          </cell>
          <cell r="B234" t="str">
            <v>Financials</v>
          </cell>
        </row>
        <row r="235">
          <cell r="A235" t="str">
            <v>EICHER MOTORS LTD</v>
          </cell>
          <cell r="B235" t="str">
            <v>Consumer Discretionary</v>
          </cell>
        </row>
        <row r="236">
          <cell r="A236" t="str">
            <v>EID PARRY INDIA LTD</v>
          </cell>
          <cell r="B236" t="str">
            <v>Materials</v>
          </cell>
        </row>
        <row r="237">
          <cell r="A237" t="str">
            <v>EIH ASSOCIATED HOTELS</v>
          </cell>
          <cell r="B237" t="str">
            <v>Consumer Discretionary</v>
          </cell>
        </row>
        <row r="238">
          <cell r="A238" t="str">
            <v>EIH LTD</v>
          </cell>
          <cell r="B238" t="str">
            <v>Consumer Discretionary</v>
          </cell>
        </row>
        <row r="239">
          <cell r="A239" t="str">
            <v>EKI ENERGY SERVICES LTD</v>
          </cell>
          <cell r="B239" t="str">
            <v>Industrials</v>
          </cell>
        </row>
        <row r="240">
          <cell r="A240" t="str">
            <v>ELANTAS BECK INDIA LTD</v>
          </cell>
          <cell r="B240" t="str">
            <v>Materials</v>
          </cell>
        </row>
        <row r="241">
          <cell r="A241" t="str">
            <v>ELECON ENGINEERING CO LTD</v>
          </cell>
          <cell r="B241" t="str">
            <v>Industrials</v>
          </cell>
        </row>
        <row r="242">
          <cell r="A242" t="str">
            <v>ELECTRONICS MART INDIA LTD</v>
          </cell>
          <cell r="B242" t="str">
            <v>Consumer Discretionary</v>
          </cell>
        </row>
        <row r="243">
          <cell r="A243" t="str">
            <v>ELECTROSTEEL CASTINGS LTD</v>
          </cell>
          <cell r="B243" t="str">
            <v>Industrials</v>
          </cell>
        </row>
        <row r="244">
          <cell r="A244" t="str">
            <v>ELGI EQUIPMENTS LTD</v>
          </cell>
          <cell r="B244" t="str">
            <v>Industrials</v>
          </cell>
        </row>
        <row r="245">
          <cell r="A245" t="str">
            <v>EMAMI LTD</v>
          </cell>
          <cell r="B245" t="str">
            <v>Consumer Staples</v>
          </cell>
        </row>
        <row r="246">
          <cell r="A246" t="str">
            <v>EMUDHRA LTD</v>
          </cell>
          <cell r="B246" t="str">
            <v>Industrials</v>
          </cell>
        </row>
        <row r="247">
          <cell r="A247" t="str">
            <v>ENDURANCE TECHNOLOGIES LTD</v>
          </cell>
          <cell r="B247" t="str">
            <v>Consumer Discretionary</v>
          </cell>
        </row>
        <row r="248">
          <cell r="A248" t="str">
            <v>ENGINEERS INDIA LTD</v>
          </cell>
          <cell r="B248" t="str">
            <v>Industrials</v>
          </cell>
        </row>
        <row r="249">
          <cell r="A249" t="str">
            <v>EPL LTD</v>
          </cell>
          <cell r="B249" t="str">
            <v>Materials</v>
          </cell>
        </row>
        <row r="250">
          <cell r="A250" t="str">
            <v>EQUITAS SMALL FINANCE BANK L</v>
          </cell>
          <cell r="B250" t="str">
            <v>Financials</v>
          </cell>
        </row>
        <row r="251">
          <cell r="A251" t="str">
            <v>ERIS LIFESCIENCES LTD</v>
          </cell>
          <cell r="B251" t="str">
            <v>Health Care</v>
          </cell>
        </row>
        <row r="252">
          <cell r="A252" t="str">
            <v>ESAB INDIA LTD</v>
          </cell>
          <cell r="B252" t="str">
            <v>Industrials</v>
          </cell>
        </row>
        <row r="253">
          <cell r="A253" t="str">
            <v>ESCORTS KUBOTA LTD</v>
          </cell>
          <cell r="B253" t="str">
            <v>Industrials</v>
          </cell>
        </row>
        <row r="254">
          <cell r="A254" t="str">
            <v>ETHOS LTD</v>
          </cell>
          <cell r="B254" t="str">
            <v>Consumer Discretionary</v>
          </cell>
        </row>
        <row r="255">
          <cell r="A255" t="str">
            <v>EUREKA FORBES LTD</v>
          </cell>
          <cell r="B255" t="str">
            <v>Consumer Discretionary</v>
          </cell>
        </row>
        <row r="256">
          <cell r="A256" t="str">
            <v>EVEREADY INDUSTRIES INDIA</v>
          </cell>
          <cell r="B256" t="str">
            <v>Consumer Staples</v>
          </cell>
        </row>
        <row r="257">
          <cell r="A257" t="str">
            <v>EVEREST INDUSTRIES LTD</v>
          </cell>
          <cell r="B257" t="str">
            <v>Industrials</v>
          </cell>
        </row>
        <row r="258">
          <cell r="A258" t="str">
            <v>EVEREST KANTO CYLINDER LTD</v>
          </cell>
          <cell r="B258" t="str">
            <v>Materials</v>
          </cell>
        </row>
        <row r="259">
          <cell r="A259" t="str">
            <v>EXCEL INDUSTRIES LTD</v>
          </cell>
          <cell r="B259" t="str">
            <v>Materials</v>
          </cell>
        </row>
        <row r="260">
          <cell r="A260" t="str">
            <v>EXIDE INDUSTRIES LTD</v>
          </cell>
          <cell r="B260" t="str">
            <v>Consumer Discretionary</v>
          </cell>
        </row>
        <row r="261">
          <cell r="A261" t="str">
            <v>EXPLEO SOLUTIONS LTD</v>
          </cell>
          <cell r="B261" t="str">
            <v>Information Technology</v>
          </cell>
        </row>
        <row r="262">
          <cell r="A262" t="str">
            <v>FAIRCHEM ORGANICS LTD</v>
          </cell>
          <cell r="B262" t="str">
            <v>Materials</v>
          </cell>
        </row>
        <row r="263">
          <cell r="A263" t="str">
            <v>FDC LTD</v>
          </cell>
          <cell r="B263" t="str">
            <v>Health Care</v>
          </cell>
        </row>
        <row r="264">
          <cell r="A264" t="str">
            <v>FEDERAL BANK LTD</v>
          </cell>
          <cell r="B264" t="str">
            <v>Financials</v>
          </cell>
        </row>
        <row r="265">
          <cell r="A265" t="str">
            <v>FEDERAL-MOGUL GOETZE INDIA</v>
          </cell>
          <cell r="B265" t="str">
            <v>Consumer Discretionary</v>
          </cell>
        </row>
        <row r="266">
          <cell r="A266" t="str">
            <v>FERTILISERS &amp; CHEM TRAVANCR</v>
          </cell>
          <cell r="B266" t="str">
            <v>Materials</v>
          </cell>
        </row>
        <row r="267">
          <cell r="A267" t="str">
            <v>FIEM INDUSTRIES LTD</v>
          </cell>
          <cell r="B267" t="str">
            <v>Consumer Discretionary</v>
          </cell>
        </row>
        <row r="268">
          <cell r="A268" t="str">
            <v>FILATEX INDIA LTD</v>
          </cell>
          <cell r="B268" t="str">
            <v>Consumer Discretionary</v>
          </cell>
        </row>
        <row r="269">
          <cell r="A269" t="str">
            <v>FINE ORGANIC INDUSTRIES LTD</v>
          </cell>
          <cell r="B269" t="str">
            <v>Materials</v>
          </cell>
        </row>
        <row r="270">
          <cell r="A270" t="str">
            <v>FINEOTEX CHEMICAL LTD</v>
          </cell>
          <cell r="B270" t="str">
            <v>Materials</v>
          </cell>
        </row>
        <row r="271">
          <cell r="A271" t="str">
            <v>FINO PAYMENTS BANK LTD</v>
          </cell>
          <cell r="B271" t="str">
            <v>Financials</v>
          </cell>
        </row>
        <row r="272">
          <cell r="A272" t="str">
            <v>FINOLEX CABLES LTD</v>
          </cell>
          <cell r="B272" t="str">
            <v>Industrials</v>
          </cell>
        </row>
        <row r="273">
          <cell r="A273" t="str">
            <v>FINOLEX INDUSTRIES LTD</v>
          </cell>
          <cell r="B273" t="str">
            <v>Materials</v>
          </cell>
        </row>
        <row r="274">
          <cell r="A274" t="str">
            <v>FIRSTSOURCE SOLUTIONS LTD</v>
          </cell>
          <cell r="B274" t="str">
            <v>Industrials</v>
          </cell>
        </row>
        <row r="275">
          <cell r="A275" t="str">
            <v>FIVE-STAR BUSINESS FINANCE L</v>
          </cell>
          <cell r="B275" t="str">
            <v>Financials</v>
          </cell>
        </row>
        <row r="276">
          <cell r="A276" t="str">
            <v>FORCE MOTORS LTD</v>
          </cell>
          <cell r="B276" t="str">
            <v>Industrials</v>
          </cell>
        </row>
        <row r="277">
          <cell r="A277" t="str">
            <v>FORTIS HEALTHCARE LTD</v>
          </cell>
          <cell r="B277" t="str">
            <v>Health Care</v>
          </cell>
        </row>
        <row r="278">
          <cell r="A278" t="str">
            <v>FOSECO INDIA LTD</v>
          </cell>
          <cell r="B278" t="str">
            <v>Materials</v>
          </cell>
        </row>
        <row r="279">
          <cell r="A279" t="str">
            <v>FSN E-COMMERCE VENTURES LTD</v>
          </cell>
          <cell r="B279" t="str">
            <v>Consumer Discretionary</v>
          </cell>
        </row>
        <row r="280">
          <cell r="A280" t="str">
            <v>FUSION MICRO FINANCE LTD</v>
          </cell>
          <cell r="B280" t="str">
            <v>Financials</v>
          </cell>
        </row>
        <row r="281">
          <cell r="A281" t="str">
            <v>G R INFRAPROJECTS LTD</v>
          </cell>
          <cell r="B281" t="str">
            <v>Industrials</v>
          </cell>
        </row>
        <row r="282">
          <cell r="A282" t="str">
            <v>GABRIEL INDIA LTD</v>
          </cell>
          <cell r="B282" t="str">
            <v>Consumer Discretionary</v>
          </cell>
        </row>
        <row r="283">
          <cell r="A283" t="str">
            <v>GAIL INDIA LTD</v>
          </cell>
          <cell r="B283" t="str">
            <v>Utilities</v>
          </cell>
        </row>
        <row r="284">
          <cell r="A284" t="str">
            <v>GALAXY SURFACTANTS LTD</v>
          </cell>
          <cell r="B284" t="str">
            <v>Materials</v>
          </cell>
        </row>
        <row r="285">
          <cell r="A285" t="str">
            <v>GALLANTT ISPAT LTD</v>
          </cell>
          <cell r="B285" t="str">
            <v>Materials</v>
          </cell>
        </row>
        <row r="286">
          <cell r="A286" t="str">
            <v>GANESH BENZOPLAST LTD</v>
          </cell>
          <cell r="B286" t="str">
            <v>Materials</v>
          </cell>
        </row>
        <row r="287">
          <cell r="A287" t="str">
            <v>GANESH HOUSING CORP LTD</v>
          </cell>
          <cell r="B287" t="str">
            <v>Real Estate</v>
          </cell>
        </row>
        <row r="288">
          <cell r="A288" t="str">
            <v>GANESHA ECOSPHERE LTD</v>
          </cell>
          <cell r="B288" t="str">
            <v>Consumer Discretionary</v>
          </cell>
        </row>
        <row r="289">
          <cell r="A289" t="str">
            <v>GARDEN REACH SHIPBUILDERS &amp;</v>
          </cell>
          <cell r="B289" t="str">
            <v>Industrials</v>
          </cell>
        </row>
        <row r="290">
          <cell r="A290" t="str">
            <v>GARWARE HI-TECH FILMS LTD</v>
          </cell>
          <cell r="B290" t="str">
            <v>Materials</v>
          </cell>
        </row>
        <row r="291">
          <cell r="A291" t="str">
            <v>GARWARE TECHNICAL FIBRES LTD</v>
          </cell>
          <cell r="B291" t="str">
            <v>Consumer Discretionary</v>
          </cell>
        </row>
        <row r="292">
          <cell r="A292" t="str">
            <v>GATEWAY DISTRIPARKS LTD</v>
          </cell>
          <cell r="B292" t="str">
            <v>Industrials</v>
          </cell>
        </row>
        <row r="293">
          <cell r="A293" t="str">
            <v>GATI LTD</v>
          </cell>
          <cell r="B293" t="str">
            <v>Industrials</v>
          </cell>
        </row>
        <row r="294">
          <cell r="A294" t="str">
            <v>GE T&amp;D INDIA LTD</v>
          </cell>
          <cell r="B294" t="str">
            <v>Industrials</v>
          </cell>
        </row>
        <row r="295">
          <cell r="A295" t="str">
            <v>GENERAL INS CORP OF INDIA</v>
          </cell>
          <cell r="B295" t="str">
            <v>Financials</v>
          </cell>
        </row>
        <row r="296">
          <cell r="A296" t="str">
            <v>GENESYS INTL CORP LTD</v>
          </cell>
          <cell r="B296" t="str">
            <v>Information Technology</v>
          </cell>
        </row>
        <row r="297">
          <cell r="A297" t="str">
            <v>GENSOL ENGINEERING LTD</v>
          </cell>
          <cell r="B297" t="str">
            <v>Industrials</v>
          </cell>
        </row>
        <row r="298">
          <cell r="A298" t="str">
            <v>GENUS POWER INFRASTRUCTURES</v>
          </cell>
          <cell r="B298" t="str">
            <v>Information Technology</v>
          </cell>
        </row>
        <row r="299">
          <cell r="A299" t="str">
            <v>GHCL LTD</v>
          </cell>
          <cell r="B299" t="str">
            <v>Materials</v>
          </cell>
        </row>
        <row r="300">
          <cell r="A300" t="str">
            <v>GILLETTE INDIA LTD</v>
          </cell>
          <cell r="B300" t="str">
            <v>Consumer Staples</v>
          </cell>
        </row>
        <row r="301">
          <cell r="A301" t="str">
            <v>GLAND PHARMA LTD</v>
          </cell>
          <cell r="B301" t="str">
            <v>Health Care</v>
          </cell>
        </row>
        <row r="302">
          <cell r="A302" t="str">
            <v>GLAXOSMITHKLINE PHARMACEUTIC</v>
          </cell>
          <cell r="B302" t="str">
            <v>Health Care</v>
          </cell>
        </row>
        <row r="303">
          <cell r="A303" t="str">
            <v>GLENMARK LIFE SCIENCES LTD</v>
          </cell>
          <cell r="B303" t="str">
            <v>Health Care</v>
          </cell>
        </row>
        <row r="304">
          <cell r="A304" t="str">
            <v>GLENMARK PHARMACEUTICALS LTD</v>
          </cell>
          <cell r="B304" t="str">
            <v>Health Care</v>
          </cell>
        </row>
        <row r="305">
          <cell r="A305" t="str">
            <v>GLOBAL HEALTH LTD/INDIA</v>
          </cell>
          <cell r="B305" t="str">
            <v>Health Care</v>
          </cell>
        </row>
        <row r="306">
          <cell r="A306" t="str">
            <v>GLOBE INTERNATIONAL CARRIERS</v>
          </cell>
          <cell r="B306" t="str">
            <v>Not Classified</v>
          </cell>
        </row>
        <row r="307">
          <cell r="A307" t="str">
            <v>GLOBUS SPIRITS LTD</v>
          </cell>
          <cell r="B307" t="str">
            <v>Consumer Staples</v>
          </cell>
        </row>
        <row r="308">
          <cell r="A308" t="str">
            <v>GMM PFAUDLER LTD</v>
          </cell>
          <cell r="B308" t="str">
            <v>Industrials</v>
          </cell>
        </row>
        <row r="309">
          <cell r="A309" t="str">
            <v>GMR AIRPORTS INFRASTRUCTURE</v>
          </cell>
          <cell r="B309" t="str">
            <v>Industrials</v>
          </cell>
        </row>
        <row r="310">
          <cell r="A310" t="str">
            <v>GNA AXLES LTD</v>
          </cell>
          <cell r="B310" t="str">
            <v>Consumer Discretionary</v>
          </cell>
        </row>
        <row r="311">
          <cell r="A311" t="str">
            <v>GO FASHION INDIA LTD</v>
          </cell>
          <cell r="B311" t="str">
            <v>Consumer Discretionary</v>
          </cell>
        </row>
        <row r="312">
          <cell r="A312" t="str">
            <v>GOCL CORP LTD</v>
          </cell>
          <cell r="B312" t="str">
            <v>Materials</v>
          </cell>
        </row>
        <row r="313">
          <cell r="A313" t="str">
            <v>GODAWARI POWER AND ISPAT LTD</v>
          </cell>
          <cell r="B313" t="str">
            <v>Materials</v>
          </cell>
        </row>
        <row r="314">
          <cell r="A314" t="str">
            <v>GODFREY PHILLIPS INDIA LTD</v>
          </cell>
          <cell r="B314" t="str">
            <v>Consumer Staples</v>
          </cell>
        </row>
        <row r="315">
          <cell r="A315" t="str">
            <v>GODREJ AGROVET LTD</v>
          </cell>
          <cell r="B315" t="str">
            <v>Consumer Staples</v>
          </cell>
        </row>
        <row r="316">
          <cell r="A316" t="str">
            <v>GODREJ CONSUMER PRODUCTS LTD</v>
          </cell>
          <cell r="B316" t="str">
            <v>Consumer Staples</v>
          </cell>
        </row>
        <row r="317">
          <cell r="A317" t="str">
            <v>GODREJ INDUSTRIES LTD</v>
          </cell>
          <cell r="B317" t="str">
            <v>Industrials</v>
          </cell>
        </row>
        <row r="318">
          <cell r="A318" t="str">
            <v>GODREJ PROPERTIES LTD</v>
          </cell>
          <cell r="B318" t="str">
            <v>Real Estate</v>
          </cell>
        </row>
        <row r="319">
          <cell r="A319" t="str">
            <v>GOKALDAS EXPORTS LTD</v>
          </cell>
          <cell r="B319" t="str">
            <v>Consumer Discretionary</v>
          </cell>
        </row>
        <row r="320">
          <cell r="A320" t="str">
            <v>GOKUL AGRO RESOURCES LTD</v>
          </cell>
          <cell r="B320" t="str">
            <v>Consumer Staples</v>
          </cell>
        </row>
        <row r="321">
          <cell r="A321" t="str">
            <v>GOLDIAM INTERNATIONAL LTD</v>
          </cell>
          <cell r="B321" t="str">
            <v>Consumer Discretionary</v>
          </cell>
        </row>
        <row r="322">
          <cell r="A322" t="str">
            <v>GOODLUCK INDIA LTD</v>
          </cell>
          <cell r="B322" t="str">
            <v>Materials</v>
          </cell>
        </row>
        <row r="323">
          <cell r="A323" t="str">
            <v>GOODYEAR INDIA LTD</v>
          </cell>
          <cell r="B323" t="str">
            <v>Consumer Discretionary</v>
          </cell>
        </row>
        <row r="324">
          <cell r="A324" t="str">
            <v>GRANULES INDIA LTD</v>
          </cell>
          <cell r="B324" t="str">
            <v>Health Care</v>
          </cell>
        </row>
        <row r="325">
          <cell r="A325" t="str">
            <v>GRAPHITE INDIA LTD</v>
          </cell>
          <cell r="B325" t="str">
            <v>Industrials</v>
          </cell>
        </row>
        <row r="326">
          <cell r="A326" t="str">
            <v>GRASIM INDUSTRIES LTD</v>
          </cell>
          <cell r="B326" t="str">
            <v>Materials</v>
          </cell>
        </row>
        <row r="327">
          <cell r="A327" t="str">
            <v>GRAUER &amp; WEIL (INDIA) LTD</v>
          </cell>
          <cell r="B327" t="str">
            <v>Materials</v>
          </cell>
        </row>
        <row r="328">
          <cell r="A328" t="str">
            <v>GRAVITA INDIA LTD</v>
          </cell>
          <cell r="B328" t="str">
            <v>Materials</v>
          </cell>
        </row>
        <row r="329">
          <cell r="A329" t="str">
            <v>GREAT EASTERN SHIPPING CO</v>
          </cell>
          <cell r="B329" t="str">
            <v>Energy</v>
          </cell>
        </row>
        <row r="330">
          <cell r="A330" t="str">
            <v>GREAVES COTTON LTD</v>
          </cell>
          <cell r="B330" t="str">
            <v>Industrials</v>
          </cell>
        </row>
        <row r="331">
          <cell r="A331" t="str">
            <v>GREENLAM INDUSTRIES LTD</v>
          </cell>
          <cell r="B331" t="str">
            <v>Industrials</v>
          </cell>
        </row>
        <row r="332">
          <cell r="A332" t="str">
            <v>GREENPANEL INDUSTRIES LTD</v>
          </cell>
          <cell r="B332" t="str">
            <v>Materials</v>
          </cell>
        </row>
        <row r="333">
          <cell r="A333" t="str">
            <v>GREENPLY INDUSTRIES LTD</v>
          </cell>
          <cell r="B333" t="str">
            <v>Materials</v>
          </cell>
        </row>
        <row r="334">
          <cell r="A334" t="str">
            <v>GRINDWELL NORTON LTD</v>
          </cell>
          <cell r="B334" t="str">
            <v>Industrials</v>
          </cell>
        </row>
        <row r="335">
          <cell r="A335" t="str">
            <v>GRM OVERSEAS LTD</v>
          </cell>
          <cell r="B335" t="str">
            <v>Consumer Staples</v>
          </cell>
        </row>
        <row r="336">
          <cell r="A336" t="str">
            <v>GTPL HATHWAY LTD</v>
          </cell>
          <cell r="B336" t="str">
            <v>Communication Services</v>
          </cell>
        </row>
        <row r="337">
          <cell r="A337" t="str">
            <v>GUFIC BIOSCIENCES LTD</v>
          </cell>
          <cell r="B337" t="str">
            <v>Health Care</v>
          </cell>
        </row>
        <row r="338">
          <cell r="A338" t="str">
            <v>GUJARAT ALKALIES &amp; CHEMICALS</v>
          </cell>
          <cell r="B338" t="str">
            <v>Materials</v>
          </cell>
        </row>
        <row r="339">
          <cell r="A339" t="str">
            <v>GUJARAT AMBUJA EXPORTS LTD</v>
          </cell>
          <cell r="B339" t="str">
            <v>Consumer Staples</v>
          </cell>
        </row>
        <row r="340">
          <cell r="A340" t="str">
            <v>GUJARAT FLUOROCHEMICALS LTD</v>
          </cell>
          <cell r="B340" t="str">
            <v>Materials</v>
          </cell>
        </row>
        <row r="341">
          <cell r="A341" t="str">
            <v>GUJARAT GAS LTD</v>
          </cell>
          <cell r="B341" t="str">
            <v>Utilities</v>
          </cell>
        </row>
        <row r="342">
          <cell r="A342" t="str">
            <v>GUJARAT INDS POWER CO LTD</v>
          </cell>
          <cell r="B342" t="str">
            <v>Utilities</v>
          </cell>
        </row>
        <row r="343">
          <cell r="A343" t="str">
            <v>GUJARAT MINERAL DEV CORP LTD</v>
          </cell>
          <cell r="B343" t="str">
            <v>Energy</v>
          </cell>
        </row>
        <row r="344">
          <cell r="A344" t="str">
            <v>GUJARAT NARMADA VALLEY FERT</v>
          </cell>
          <cell r="B344" t="str">
            <v>Materials</v>
          </cell>
        </row>
        <row r="345">
          <cell r="A345" t="str">
            <v>GUJARAT PIPAVAV PORT LTD</v>
          </cell>
          <cell r="B345" t="str">
            <v>Industrials</v>
          </cell>
        </row>
        <row r="346">
          <cell r="A346" t="str">
            <v>GUJARAT STATE FERT &amp; CHEMICA</v>
          </cell>
          <cell r="B346" t="str">
            <v>Materials</v>
          </cell>
        </row>
        <row r="347">
          <cell r="A347" t="str">
            <v>GUJARAT STATE PETRONET LTD</v>
          </cell>
          <cell r="B347" t="str">
            <v>Utilities</v>
          </cell>
        </row>
        <row r="348">
          <cell r="A348" t="str">
            <v>GULF OIL LUBRICANTS INDIA LT</v>
          </cell>
          <cell r="B348" t="str">
            <v>Materials</v>
          </cell>
        </row>
        <row r="349">
          <cell r="A349" t="str">
            <v>GULSHAN POLYOLS LTD</v>
          </cell>
          <cell r="B349" t="str">
            <v>Materials</v>
          </cell>
        </row>
        <row r="350">
          <cell r="A350" t="str">
            <v>HAPPIEST MINDS TECHNOLOGIES</v>
          </cell>
          <cell r="B350" t="str">
            <v>Information Technology</v>
          </cell>
        </row>
        <row r="351">
          <cell r="A351" t="str">
            <v>HARIOM PIPE INDUSTRIES LTD</v>
          </cell>
          <cell r="B351" t="str">
            <v>Materials</v>
          </cell>
        </row>
        <row r="352">
          <cell r="A352" t="str">
            <v>HARSHA ENGINEERS INTERNATION</v>
          </cell>
          <cell r="B352" t="str">
            <v>Industrials</v>
          </cell>
        </row>
        <row r="353">
          <cell r="A353" t="str">
            <v>HATHWAY CABLE AND DATACOM</v>
          </cell>
          <cell r="B353" t="str">
            <v>Communication Services</v>
          </cell>
        </row>
        <row r="354">
          <cell r="A354" t="str">
            <v>HATSUN AGRO PRODUCT LTD</v>
          </cell>
          <cell r="B354" t="str">
            <v>Consumer Staples</v>
          </cell>
        </row>
        <row r="355">
          <cell r="A355" t="str">
            <v>HAVELLS INDIA LTD</v>
          </cell>
          <cell r="B355" t="str">
            <v>Industrials</v>
          </cell>
        </row>
        <row r="356">
          <cell r="A356" t="str">
            <v>HAWKINS COOKERS LTD</v>
          </cell>
          <cell r="B356" t="str">
            <v>Consumer Discretionary</v>
          </cell>
        </row>
        <row r="357">
          <cell r="A357" t="str">
            <v>HBL POWER SYSTEMS LTD</v>
          </cell>
          <cell r="B357" t="str">
            <v>Industrials</v>
          </cell>
        </row>
        <row r="358">
          <cell r="A358" t="str">
            <v>HCL TECHNOLOGIES LTD</v>
          </cell>
          <cell r="B358" t="str">
            <v>Information Technology</v>
          </cell>
        </row>
        <row r="359">
          <cell r="A359" t="str">
            <v>HDFC ASSET MANAGEMENT CO LTD</v>
          </cell>
          <cell r="B359" t="str">
            <v>Financials</v>
          </cell>
        </row>
        <row r="360">
          <cell r="A360" t="str">
            <v>HDFC BANK LIMITED</v>
          </cell>
          <cell r="B360" t="str">
            <v>Financials</v>
          </cell>
        </row>
        <row r="361">
          <cell r="A361" t="str">
            <v>HDFC LIFE INSURANCE CO LTD</v>
          </cell>
          <cell r="B361" t="str">
            <v>Financials</v>
          </cell>
        </row>
        <row r="362">
          <cell r="A362" t="str">
            <v>HEALTHCARE GLOBAL ENTERPRISE</v>
          </cell>
          <cell r="B362" t="str">
            <v>Health Care</v>
          </cell>
        </row>
        <row r="363">
          <cell r="A363" t="str">
            <v>HEG LTD</v>
          </cell>
          <cell r="B363" t="str">
            <v>Industrials</v>
          </cell>
        </row>
        <row r="364">
          <cell r="A364" t="str">
            <v>HEIDELBERGCEMENT INDIA LTD</v>
          </cell>
          <cell r="B364" t="str">
            <v>Materials</v>
          </cell>
        </row>
        <row r="365">
          <cell r="A365" t="str">
            <v>HEMISPHERE PROPERTIES INDIA</v>
          </cell>
          <cell r="B365" t="str">
            <v>Real Estate</v>
          </cell>
        </row>
        <row r="366">
          <cell r="A366" t="str">
            <v>HERANBA INDUSTRIES LTD</v>
          </cell>
          <cell r="B366" t="str">
            <v>Materials</v>
          </cell>
        </row>
        <row r="367">
          <cell r="A367" t="str">
            <v>HERITAGE FOODS LTD</v>
          </cell>
          <cell r="B367" t="str">
            <v>Consumer Staples</v>
          </cell>
        </row>
        <row r="368">
          <cell r="A368" t="str">
            <v>HERO MOTOCORP LTD</v>
          </cell>
          <cell r="B368" t="str">
            <v>Consumer Discretionary</v>
          </cell>
        </row>
        <row r="369">
          <cell r="A369" t="str">
            <v>HESTER BIOSCIENCES LTD</v>
          </cell>
          <cell r="B369" t="str">
            <v>Health Care</v>
          </cell>
        </row>
        <row r="370">
          <cell r="A370" t="str">
            <v>HFCL LTD</v>
          </cell>
          <cell r="B370" t="str">
            <v>Communication Services</v>
          </cell>
        </row>
        <row r="371">
          <cell r="A371" t="str">
            <v>HG INFRA ENGINEERING LTD</v>
          </cell>
          <cell r="B371" t="str">
            <v>Industrials</v>
          </cell>
        </row>
        <row r="372">
          <cell r="A372" t="str">
            <v>HIKAL LTD</v>
          </cell>
          <cell r="B372" t="str">
            <v>Health Care</v>
          </cell>
        </row>
        <row r="373">
          <cell r="A373" t="str">
            <v>HIL LTD</v>
          </cell>
          <cell r="B373" t="str">
            <v>Materials</v>
          </cell>
        </row>
        <row r="374">
          <cell r="A374" t="str">
            <v>HIMADRI SPECIALITY CHEMICAL</v>
          </cell>
          <cell r="B374" t="str">
            <v>Materials</v>
          </cell>
        </row>
        <row r="375">
          <cell r="A375" t="str">
            <v>HINDALCO INDUSTRIES LTD</v>
          </cell>
          <cell r="B375" t="str">
            <v>Materials</v>
          </cell>
        </row>
        <row r="376">
          <cell r="A376" t="str">
            <v>HINDUJA GLOBAL SOLUTIONS LTD</v>
          </cell>
          <cell r="B376" t="str">
            <v>Information Technology</v>
          </cell>
        </row>
        <row r="377">
          <cell r="A377" t="str">
            <v>HINDUSTAN AERONAUTICS LTD</v>
          </cell>
          <cell r="B377" t="str">
            <v>Industrials</v>
          </cell>
        </row>
        <row r="378">
          <cell r="A378" t="str">
            <v>HINDUSTAN CONSTRUCTION CO</v>
          </cell>
          <cell r="B378" t="str">
            <v>Industrials</v>
          </cell>
        </row>
        <row r="379">
          <cell r="A379" t="str">
            <v>HINDUSTAN COPPER LTD</v>
          </cell>
          <cell r="B379" t="str">
            <v>Materials</v>
          </cell>
        </row>
        <row r="380">
          <cell r="A380" t="str">
            <v>HINDUSTAN FOODS LTD</v>
          </cell>
          <cell r="B380" t="str">
            <v>Consumer Staples</v>
          </cell>
        </row>
        <row r="381">
          <cell r="A381" t="str">
            <v>HINDUSTAN OIL EXPLORATION CO</v>
          </cell>
          <cell r="B381" t="str">
            <v>Energy</v>
          </cell>
        </row>
        <row r="382">
          <cell r="A382" t="str">
            <v>HINDUSTAN PETROLEUM CORP</v>
          </cell>
          <cell r="B382" t="str">
            <v>Energy</v>
          </cell>
        </row>
        <row r="383">
          <cell r="A383" t="str">
            <v>HINDUSTAN UNILEVER LTD</v>
          </cell>
          <cell r="B383" t="str">
            <v>Consumer Staples</v>
          </cell>
        </row>
        <row r="384">
          <cell r="A384" t="str">
            <v>HINDUSTAN ZINC LTD</v>
          </cell>
          <cell r="B384" t="str">
            <v>Materials</v>
          </cell>
        </row>
        <row r="385">
          <cell r="A385" t="str">
            <v>HINDWARE HOME INNOVATION LTD</v>
          </cell>
          <cell r="B385" t="str">
            <v>Industrials</v>
          </cell>
        </row>
        <row r="386">
          <cell r="A386" t="str">
            <v>HITACHI ENERGY INDIA LTD</v>
          </cell>
          <cell r="B386" t="str">
            <v>Industrials</v>
          </cell>
        </row>
        <row r="387">
          <cell r="A387" t="str">
            <v>HLE GLASCOAT LTD</v>
          </cell>
          <cell r="B387" t="str">
            <v>Industrials</v>
          </cell>
        </row>
        <row r="388">
          <cell r="A388" t="str">
            <v>HMT LTD</v>
          </cell>
          <cell r="B388" t="str">
            <v>Industrials</v>
          </cell>
        </row>
        <row r="389">
          <cell r="A389" t="str">
            <v>HOME FIRST FINANCE CO INDIA</v>
          </cell>
          <cell r="B389" t="str">
            <v>Financials</v>
          </cell>
        </row>
        <row r="390">
          <cell r="A390" t="str">
            <v>HONDA INDIA POWER PRODUCTS L</v>
          </cell>
          <cell r="B390" t="str">
            <v>Industrials</v>
          </cell>
        </row>
        <row r="391">
          <cell r="A391" t="str">
            <v>HONEYWELL AUTOMATION INDIA</v>
          </cell>
          <cell r="B391" t="str">
            <v>Information Technology</v>
          </cell>
        </row>
        <row r="392">
          <cell r="A392" t="str">
            <v>HOUSING &amp; URBAN DEV CORP LTD</v>
          </cell>
          <cell r="B392" t="str">
            <v>Financials</v>
          </cell>
        </row>
        <row r="393">
          <cell r="A393" t="str">
            <v>HOUSING DEVELOPMENT FINANCE</v>
          </cell>
          <cell r="B393" t="str">
            <v>Financials</v>
          </cell>
        </row>
        <row r="394">
          <cell r="A394" t="str">
            <v>HUHTAMAKI INDIA LTD</v>
          </cell>
          <cell r="B394" t="str">
            <v>Materials</v>
          </cell>
        </row>
        <row r="395">
          <cell r="A395" t="str">
            <v>I.G. PETROCHEMICALS LTD</v>
          </cell>
          <cell r="B395" t="str">
            <v>Materials</v>
          </cell>
        </row>
        <row r="396">
          <cell r="A396" t="str">
            <v>ICICI BANK LTD</v>
          </cell>
          <cell r="B396" t="str">
            <v>Financials</v>
          </cell>
        </row>
        <row r="397">
          <cell r="A397" t="str">
            <v>ICICI LOMBARD GENERAL INSURA</v>
          </cell>
          <cell r="B397" t="str">
            <v>Financials</v>
          </cell>
        </row>
        <row r="398">
          <cell r="A398" t="str">
            <v>ICICI PRUDENTIAL LIFE INSURA</v>
          </cell>
          <cell r="B398" t="str">
            <v>Financials</v>
          </cell>
        </row>
        <row r="399">
          <cell r="A399" t="str">
            <v>ICICI SECURITIES LTD</v>
          </cell>
          <cell r="B399" t="str">
            <v>Financials</v>
          </cell>
        </row>
        <row r="400">
          <cell r="A400" t="str">
            <v>ICRA LTD</v>
          </cell>
          <cell r="B400" t="str">
            <v>Financials</v>
          </cell>
        </row>
        <row r="401">
          <cell r="A401" t="str">
            <v>IDBI BANK LTD</v>
          </cell>
          <cell r="B401" t="str">
            <v>Financials</v>
          </cell>
        </row>
        <row r="402">
          <cell r="A402" t="str">
            <v>IDFC FIRST BANK LTD</v>
          </cell>
          <cell r="B402" t="str">
            <v>Financials</v>
          </cell>
        </row>
        <row r="403">
          <cell r="A403" t="str">
            <v>IDFC LTD</v>
          </cell>
          <cell r="B403" t="str">
            <v>Financials</v>
          </cell>
        </row>
        <row r="404">
          <cell r="A404" t="str">
            <v>IFB INDUSTRIES LTD</v>
          </cell>
          <cell r="B404" t="str">
            <v>Consumer Discretionary</v>
          </cell>
        </row>
        <row r="405">
          <cell r="A405" t="str">
            <v>IFCI LTD</v>
          </cell>
          <cell r="B405" t="str">
            <v>Financials</v>
          </cell>
        </row>
        <row r="406">
          <cell r="A406" t="str">
            <v>IGARASHI MOTORS INDIA LTD</v>
          </cell>
          <cell r="B406" t="str">
            <v>Consumer Discretionary</v>
          </cell>
        </row>
        <row r="407">
          <cell r="A407" t="str">
            <v>IIFL FINANCE LTD</v>
          </cell>
          <cell r="B407" t="str">
            <v>Financials</v>
          </cell>
        </row>
        <row r="408">
          <cell r="A408" t="str">
            <v>IIFL SECURITIES LTD</v>
          </cell>
          <cell r="B408" t="str">
            <v>Financials</v>
          </cell>
        </row>
        <row r="409">
          <cell r="A409" t="str">
            <v>IMAGICAAWORLD ENTERTAINMENT</v>
          </cell>
          <cell r="B409" t="str">
            <v>Consumer Discretionary</v>
          </cell>
        </row>
        <row r="410">
          <cell r="A410" t="str">
            <v>INDIA CEMENTS LTD</v>
          </cell>
          <cell r="B410" t="str">
            <v>Materials</v>
          </cell>
        </row>
        <row r="411">
          <cell r="A411" t="str">
            <v>INDIA GLYCOLS LTD</v>
          </cell>
          <cell r="B411" t="str">
            <v>Materials</v>
          </cell>
        </row>
        <row r="412">
          <cell r="A412" t="str">
            <v>INDIA PESTICIDES LTD</v>
          </cell>
          <cell r="B412" t="str">
            <v>Materials</v>
          </cell>
        </row>
        <row r="413">
          <cell r="A413" t="str">
            <v>INDIA TOURISM DEVELOPMENT</v>
          </cell>
          <cell r="B413" t="str">
            <v>Consumer Discretionary</v>
          </cell>
        </row>
        <row r="414">
          <cell r="A414" t="str">
            <v>INDIABULLS HOUSING FINANCE L</v>
          </cell>
          <cell r="B414" t="str">
            <v>Financials</v>
          </cell>
        </row>
        <row r="415">
          <cell r="A415" t="str">
            <v>INDIABULLS REAL ESTATE LTD</v>
          </cell>
          <cell r="B415" t="str">
            <v>Real Estate</v>
          </cell>
        </row>
        <row r="416">
          <cell r="A416" t="str">
            <v>INDIAMART INTERMESH LTD</v>
          </cell>
          <cell r="B416" t="str">
            <v>Industrials</v>
          </cell>
        </row>
        <row r="417">
          <cell r="A417" t="str">
            <v>INDIAN BANK</v>
          </cell>
          <cell r="B417" t="str">
            <v>Financials</v>
          </cell>
        </row>
        <row r="418">
          <cell r="A418" t="str">
            <v>INDIAN ENERGY EXCHANGE LTD</v>
          </cell>
          <cell r="B418" t="str">
            <v>Financials</v>
          </cell>
        </row>
        <row r="419">
          <cell r="A419" t="str">
            <v>INDIAN HOTELS CO LTD</v>
          </cell>
          <cell r="B419" t="str">
            <v>Consumer Discretionary</v>
          </cell>
        </row>
        <row r="420">
          <cell r="A420" t="str">
            <v>INDIAN METALS &amp; FERRO ALLOY</v>
          </cell>
          <cell r="B420" t="str">
            <v>Materials</v>
          </cell>
        </row>
        <row r="421">
          <cell r="A421" t="str">
            <v>INDIAN OIL CORP LTD</v>
          </cell>
          <cell r="B421" t="str">
            <v>Energy</v>
          </cell>
        </row>
        <row r="422">
          <cell r="A422" t="str">
            <v>INDIAN OVERSEAS BANK</v>
          </cell>
          <cell r="B422" t="str">
            <v>Financials</v>
          </cell>
        </row>
        <row r="423">
          <cell r="A423" t="str">
            <v>INDIAN RAILWAY CATERING &amp; TO</v>
          </cell>
          <cell r="B423" t="str">
            <v>Industrials</v>
          </cell>
        </row>
        <row r="424">
          <cell r="A424" t="str">
            <v>INDIAN RAILWAY FINANCE CORP</v>
          </cell>
          <cell r="B424" t="str">
            <v>Financials</v>
          </cell>
        </row>
        <row r="425">
          <cell r="A425" t="str">
            <v>INDIGO PAINTS LTD</v>
          </cell>
          <cell r="B425" t="str">
            <v>Materials</v>
          </cell>
        </row>
        <row r="426">
          <cell r="A426" t="str">
            <v>INDO COUNT INDUSTRIES LTD</v>
          </cell>
          <cell r="B426" t="str">
            <v>Consumer Discretionary</v>
          </cell>
        </row>
        <row r="427">
          <cell r="A427" t="str">
            <v>INDO RAMA SYNTHETICS (I)</v>
          </cell>
          <cell r="B427" t="str">
            <v>Consumer Discretionary</v>
          </cell>
        </row>
        <row r="428">
          <cell r="A428" t="str">
            <v>INDOCO REMEDIES LTD</v>
          </cell>
          <cell r="B428" t="str">
            <v>Health Care</v>
          </cell>
        </row>
        <row r="429">
          <cell r="A429" t="str">
            <v>INDOSTAR CAPITAL FINANCE LTD</v>
          </cell>
          <cell r="B429" t="str">
            <v>Financials</v>
          </cell>
        </row>
        <row r="430">
          <cell r="A430" t="str">
            <v>INDRAPRASTHA GAS LTD</v>
          </cell>
          <cell r="B430" t="str">
            <v>Utilities</v>
          </cell>
        </row>
        <row r="431">
          <cell r="A431" t="str">
            <v>INDUS TOWERS LTD</v>
          </cell>
          <cell r="B431" t="str">
            <v>Communication Services</v>
          </cell>
        </row>
        <row r="432">
          <cell r="A432" t="str">
            <v>INDUSIND BANK LTD</v>
          </cell>
          <cell r="B432" t="str">
            <v>Financials</v>
          </cell>
        </row>
        <row r="433">
          <cell r="A433" t="str">
            <v>INFIBEAM AVENUES LTD</v>
          </cell>
          <cell r="B433" t="str">
            <v>Financials</v>
          </cell>
        </row>
        <row r="434">
          <cell r="A434" t="str">
            <v>INFO EDGE INDIA LTD</v>
          </cell>
          <cell r="B434" t="str">
            <v>Communication Services</v>
          </cell>
        </row>
        <row r="435">
          <cell r="A435" t="str">
            <v>INFOBEANS TECHNOLOGIES LTD</v>
          </cell>
          <cell r="B435" t="str">
            <v>Information Technology</v>
          </cell>
        </row>
        <row r="436">
          <cell r="A436" t="str">
            <v>INFOSYS LTD</v>
          </cell>
          <cell r="B436" t="str">
            <v>Information Technology</v>
          </cell>
        </row>
        <row r="437">
          <cell r="A437" t="str">
            <v>INGERSOLL-RAND INDIA LTD</v>
          </cell>
          <cell r="B437" t="str">
            <v>Industrials</v>
          </cell>
        </row>
        <row r="438">
          <cell r="A438" t="str">
            <v>INOX GREEN ENERGY SERVICES L</v>
          </cell>
          <cell r="B438" t="str">
            <v>Industrials</v>
          </cell>
        </row>
        <row r="439">
          <cell r="A439" t="str">
            <v>INOX WIND ENERGY LTD</v>
          </cell>
          <cell r="B439" t="str">
            <v>Industrials</v>
          </cell>
        </row>
        <row r="440">
          <cell r="A440" t="str">
            <v>INOX WIND LTD</v>
          </cell>
          <cell r="B440" t="str">
            <v>Industrials</v>
          </cell>
        </row>
        <row r="441">
          <cell r="A441" t="str">
            <v>INSECTICIDES INDIA LTD</v>
          </cell>
          <cell r="B441" t="str">
            <v>Materials</v>
          </cell>
        </row>
        <row r="442">
          <cell r="A442" t="str">
            <v>INTELLECT DESIGN ARENA LTD</v>
          </cell>
          <cell r="B442" t="str">
            <v>Information Technology</v>
          </cell>
        </row>
        <row r="443">
          <cell r="A443" t="str">
            <v>INTERGLOBE AVIATION LTD</v>
          </cell>
          <cell r="B443" t="str">
            <v>Industrials</v>
          </cell>
        </row>
        <row r="444">
          <cell r="A444" t="str">
            <v>IOL CHEMICALS AND PHARMA LTD</v>
          </cell>
          <cell r="B444" t="str">
            <v>Health Care</v>
          </cell>
        </row>
        <row r="445">
          <cell r="A445" t="str">
            <v>ION EXCHANGE (INDIA) LTD</v>
          </cell>
          <cell r="B445" t="str">
            <v>Industrials</v>
          </cell>
        </row>
        <row r="446">
          <cell r="A446" t="str">
            <v>IPCA LABORATORIES LTD</v>
          </cell>
          <cell r="B446" t="str">
            <v>Health Care</v>
          </cell>
        </row>
        <row r="447">
          <cell r="A447" t="str">
            <v>IRB INFRASTRUCTURE DEVELOPER</v>
          </cell>
          <cell r="B447" t="str">
            <v>Industrials</v>
          </cell>
        </row>
        <row r="448">
          <cell r="A448" t="str">
            <v>IRCON INTERNATIONAL LTD</v>
          </cell>
          <cell r="B448" t="str">
            <v>Industrials</v>
          </cell>
        </row>
        <row r="449">
          <cell r="A449" t="str">
            <v>ISGEC HEAVY ENGINEERING LTD</v>
          </cell>
          <cell r="B449" t="str">
            <v>Industrials</v>
          </cell>
        </row>
        <row r="450">
          <cell r="A450" t="str">
            <v>ISMT LTD</v>
          </cell>
          <cell r="B450" t="str">
            <v>Materials</v>
          </cell>
        </row>
        <row r="451">
          <cell r="A451" t="str">
            <v>ITC LTD</v>
          </cell>
          <cell r="B451" t="str">
            <v>Consumer Staples</v>
          </cell>
        </row>
        <row r="452">
          <cell r="A452" t="str">
            <v>ITD CEMENTATION INDIA LTD</v>
          </cell>
          <cell r="B452" t="str">
            <v>Industrials</v>
          </cell>
        </row>
        <row r="453">
          <cell r="A453" t="str">
            <v>ITI LTD</v>
          </cell>
          <cell r="B453" t="str">
            <v>Information Technology</v>
          </cell>
        </row>
        <row r="454">
          <cell r="A454" t="str">
            <v>J.B. CHEMICALS &amp; PHARMA LTD</v>
          </cell>
          <cell r="B454" t="str">
            <v>Health Care</v>
          </cell>
        </row>
        <row r="455">
          <cell r="A455" t="str">
            <v>J.KUMAR INFRAPROJECTS LTD</v>
          </cell>
          <cell r="B455" t="str">
            <v>Industrials</v>
          </cell>
        </row>
        <row r="456">
          <cell r="A456" t="str">
            <v>JAGRAN PRAKASHAN LTD</v>
          </cell>
          <cell r="B456" t="str">
            <v>Communication Services</v>
          </cell>
        </row>
        <row r="457">
          <cell r="A457" t="str">
            <v>JAI CORP LTD</v>
          </cell>
          <cell r="B457" t="str">
            <v>Materials</v>
          </cell>
        </row>
        <row r="458">
          <cell r="A458" t="str">
            <v>JAIN IRRIGATION SYSTEMS LTD</v>
          </cell>
          <cell r="B458" t="str">
            <v>Industrials</v>
          </cell>
        </row>
        <row r="459">
          <cell r="A459" t="str">
            <v>JAIPRAKASH ASSOCIATES LTD</v>
          </cell>
          <cell r="B459" t="str">
            <v>Industrials</v>
          </cell>
        </row>
        <row r="460">
          <cell r="A460" t="str">
            <v>JAIPRAKASH POWER VENTURES LT</v>
          </cell>
          <cell r="B460" t="str">
            <v>Utilities</v>
          </cell>
        </row>
        <row r="461">
          <cell r="A461" t="str">
            <v>JAMMU &amp; KASHMIR BANK LTD</v>
          </cell>
          <cell r="B461" t="str">
            <v>Financials</v>
          </cell>
        </row>
        <row r="462">
          <cell r="A462" t="str">
            <v>JAMNA AUTO INDUSTRIES LTD</v>
          </cell>
          <cell r="B462" t="str">
            <v>Industrials</v>
          </cell>
        </row>
        <row r="463">
          <cell r="A463" t="str">
            <v>JAYASWAL NECO INDUSTRIES LTD</v>
          </cell>
          <cell r="B463" t="str">
            <v>Materials</v>
          </cell>
        </row>
        <row r="464">
          <cell r="A464" t="str">
            <v>JBM AUTO LTD</v>
          </cell>
          <cell r="B464" t="str">
            <v>Consumer Discretionary</v>
          </cell>
        </row>
        <row r="465">
          <cell r="A465" t="str">
            <v>JINDAL POLY FILMS LTD</v>
          </cell>
          <cell r="B465" t="str">
            <v>Materials</v>
          </cell>
        </row>
        <row r="466">
          <cell r="A466" t="str">
            <v>JINDAL SAW LTD</v>
          </cell>
          <cell r="B466" t="str">
            <v>Materials</v>
          </cell>
        </row>
        <row r="467">
          <cell r="A467" t="str">
            <v>JINDAL STAINLESS LTD</v>
          </cell>
          <cell r="B467" t="str">
            <v>Materials</v>
          </cell>
        </row>
        <row r="468">
          <cell r="A468" t="str">
            <v>JINDAL STEEL &amp; POWER LTD</v>
          </cell>
          <cell r="B468" t="str">
            <v>Materials</v>
          </cell>
        </row>
        <row r="469">
          <cell r="A469" t="str">
            <v>JINDAL WORLDWIDE LTD</v>
          </cell>
          <cell r="B469" t="str">
            <v>Consumer Discretionary</v>
          </cell>
        </row>
        <row r="470">
          <cell r="A470" t="str">
            <v>JK CEMENT LTD</v>
          </cell>
          <cell r="B470" t="str">
            <v>Materials</v>
          </cell>
        </row>
        <row r="471">
          <cell r="A471" t="str">
            <v>JK LAKSHMI CEMENT LTD</v>
          </cell>
          <cell r="B471" t="str">
            <v>Materials</v>
          </cell>
        </row>
        <row r="472">
          <cell r="A472" t="str">
            <v>JK PAPER LTD</v>
          </cell>
          <cell r="B472" t="str">
            <v>Materials</v>
          </cell>
        </row>
        <row r="473">
          <cell r="A473" t="str">
            <v>JK TYRE &amp; INDUSTRIES LTD</v>
          </cell>
          <cell r="B473" t="str">
            <v>Consumer Discretionary</v>
          </cell>
        </row>
        <row r="474">
          <cell r="A474" t="str">
            <v>JM FINANCIAL LTD</v>
          </cell>
          <cell r="B474" t="str">
            <v>Financials</v>
          </cell>
        </row>
        <row r="475">
          <cell r="A475" t="str">
            <v>JOHNSON CONTROLS HITACHI AIR</v>
          </cell>
          <cell r="B475" t="str">
            <v>Consumer Discretionary</v>
          </cell>
        </row>
        <row r="476">
          <cell r="A476" t="str">
            <v>JSW ENERGY LTD</v>
          </cell>
          <cell r="B476" t="str">
            <v>Utilities</v>
          </cell>
        </row>
        <row r="477">
          <cell r="A477" t="str">
            <v>JSW HOLDINGS LTD</v>
          </cell>
          <cell r="B477" t="str">
            <v>Financials</v>
          </cell>
        </row>
        <row r="478">
          <cell r="A478" t="str">
            <v>JSW ISPAT SPECIAL PRODUCTS L</v>
          </cell>
          <cell r="B478" t="str">
            <v>Materials</v>
          </cell>
        </row>
        <row r="479">
          <cell r="A479" t="str">
            <v>JSW STEEL LTD</v>
          </cell>
          <cell r="B479" t="str">
            <v>Materials</v>
          </cell>
        </row>
        <row r="480">
          <cell r="A480" t="str">
            <v>JTEKT INDIA LTD</v>
          </cell>
          <cell r="B480" t="str">
            <v>Consumer Discretionary</v>
          </cell>
        </row>
        <row r="481">
          <cell r="A481" t="str">
            <v>JTL INDUSTRIES LTD</v>
          </cell>
          <cell r="B481" t="str">
            <v>Materials</v>
          </cell>
        </row>
        <row r="482">
          <cell r="A482" t="str">
            <v>JUBILANT FOODWORKS LTD</v>
          </cell>
          <cell r="B482" t="str">
            <v>Consumer Discretionary</v>
          </cell>
        </row>
        <row r="483">
          <cell r="A483" t="str">
            <v>JUBILANT INGREVIA LTD</v>
          </cell>
          <cell r="B483" t="str">
            <v>Materials</v>
          </cell>
        </row>
        <row r="484">
          <cell r="A484" t="str">
            <v>JUBILANT PHARMOVA LTD</v>
          </cell>
          <cell r="B484" t="str">
            <v>Health Care</v>
          </cell>
        </row>
        <row r="485">
          <cell r="A485" t="str">
            <v>JUPITER WAGONS LTD</v>
          </cell>
          <cell r="B485" t="str">
            <v>Industrials</v>
          </cell>
        </row>
        <row r="486">
          <cell r="A486" t="str">
            <v>JUST DIAL LTD</v>
          </cell>
          <cell r="B486" t="str">
            <v>Communication Services</v>
          </cell>
        </row>
        <row r="487">
          <cell r="A487" t="str">
            <v>JYOTHY LABS LTD</v>
          </cell>
          <cell r="B487" t="str">
            <v>Consumer Staples</v>
          </cell>
        </row>
        <row r="488">
          <cell r="A488" t="str">
            <v>JYOTI RESINS &amp; ADHESIVES LTD</v>
          </cell>
          <cell r="B488" t="str">
            <v>Materials</v>
          </cell>
        </row>
        <row r="489">
          <cell r="A489" t="str">
            <v>KABRA EXTRUSIONS TECHNIK LTD</v>
          </cell>
          <cell r="B489" t="str">
            <v>Industrials</v>
          </cell>
        </row>
        <row r="490">
          <cell r="A490" t="str">
            <v>KAJARIA CERAMICS LTD</v>
          </cell>
          <cell r="B490" t="str">
            <v>Industrials</v>
          </cell>
        </row>
        <row r="491">
          <cell r="A491" t="str">
            <v>KALPATARU POWER TRANSMISSION</v>
          </cell>
          <cell r="B491" t="str">
            <v>Industrials</v>
          </cell>
        </row>
        <row r="492">
          <cell r="A492" t="str">
            <v>KALYAN JEWELLERS INDIA LTD</v>
          </cell>
          <cell r="B492" t="str">
            <v>Consumer Discretionary</v>
          </cell>
        </row>
        <row r="493">
          <cell r="A493" t="str">
            <v>KALYANI STEELS LTD</v>
          </cell>
          <cell r="B493" t="str">
            <v>Materials</v>
          </cell>
        </row>
        <row r="494">
          <cell r="A494" t="str">
            <v>KAMA HOLDINGS LTD</v>
          </cell>
          <cell r="B494" t="str">
            <v>Materials</v>
          </cell>
        </row>
        <row r="495">
          <cell r="A495" t="str">
            <v>KANSAI NEROLAC PAINTS LTD</v>
          </cell>
          <cell r="B495" t="str">
            <v>Materials</v>
          </cell>
        </row>
        <row r="496">
          <cell r="A496" t="str">
            <v>KARNATAKA BANK LTD</v>
          </cell>
          <cell r="B496" t="str">
            <v>Financials</v>
          </cell>
        </row>
        <row r="497">
          <cell r="A497" t="str">
            <v>KARUR VYSYA BANK LTD</v>
          </cell>
          <cell r="B497" t="str">
            <v>Financials</v>
          </cell>
        </row>
        <row r="498">
          <cell r="A498" t="str">
            <v>KAVERI SEED CO LTD</v>
          </cell>
          <cell r="B498" t="str">
            <v>Consumer Staples</v>
          </cell>
        </row>
        <row r="499">
          <cell r="A499" t="str">
            <v>KAYNES TECHNOLOGY INDIA LTD</v>
          </cell>
          <cell r="B499" t="str">
            <v>Information Technology</v>
          </cell>
        </row>
        <row r="500">
          <cell r="A500" t="str">
            <v>KCP LTD</v>
          </cell>
          <cell r="B500" t="str">
            <v>Materials</v>
          </cell>
        </row>
        <row r="501">
          <cell r="A501" t="str">
            <v>KDDL LTD</v>
          </cell>
          <cell r="B501" t="str">
            <v>Consumer Discretionary</v>
          </cell>
        </row>
        <row r="502">
          <cell r="A502" t="str">
            <v>KEC INTERNATIONAL LTD</v>
          </cell>
          <cell r="B502" t="str">
            <v>Industrials</v>
          </cell>
        </row>
        <row r="503">
          <cell r="A503" t="str">
            <v>KEI INDUSTRIES LTD</v>
          </cell>
          <cell r="B503" t="str">
            <v>Industrials</v>
          </cell>
        </row>
        <row r="504">
          <cell r="A504" t="str">
            <v>KENNAMETAL INDIA LTD</v>
          </cell>
          <cell r="B504" t="str">
            <v>Industrials</v>
          </cell>
        </row>
        <row r="505">
          <cell r="A505" t="str">
            <v>KESORAM INDUSTRIES LTD</v>
          </cell>
          <cell r="B505" t="str">
            <v>Materials</v>
          </cell>
        </row>
        <row r="506">
          <cell r="A506" t="str">
            <v>KEWAL KIRAN CLOTHING LTD</v>
          </cell>
          <cell r="B506" t="str">
            <v>Consumer Discretionary</v>
          </cell>
        </row>
        <row r="507">
          <cell r="A507" t="str">
            <v>KEYSTONE REALTORS LTD</v>
          </cell>
          <cell r="B507" t="str">
            <v>Real Estate</v>
          </cell>
        </row>
        <row r="508">
          <cell r="A508" t="str">
            <v>KFIN TECHNOLOGIES LTD</v>
          </cell>
          <cell r="B508" t="str">
            <v>Financials</v>
          </cell>
        </row>
        <row r="509">
          <cell r="A509" t="str">
            <v>KINGFA SCIENCE &amp; TECHNOLOGY</v>
          </cell>
          <cell r="B509" t="str">
            <v>Materials</v>
          </cell>
        </row>
        <row r="510">
          <cell r="A510" t="str">
            <v>KIOCL LTD</v>
          </cell>
          <cell r="B510" t="str">
            <v>Materials</v>
          </cell>
        </row>
        <row r="511">
          <cell r="A511" t="str">
            <v>KIRI INDUSTRIES LTD</v>
          </cell>
          <cell r="B511" t="str">
            <v>Materials</v>
          </cell>
        </row>
        <row r="512">
          <cell r="A512" t="str">
            <v>KIRLOSKAR BROTHERS LTD</v>
          </cell>
          <cell r="B512" t="str">
            <v>Industrials</v>
          </cell>
        </row>
        <row r="513">
          <cell r="A513" t="str">
            <v>KIRLOSKAR FERROUS INDUS LTD</v>
          </cell>
          <cell r="B513" t="str">
            <v>Materials</v>
          </cell>
        </row>
        <row r="514">
          <cell r="A514" t="str">
            <v>KIRLOSKAR INDUSTRIES LTD</v>
          </cell>
          <cell r="B514" t="str">
            <v>Materials</v>
          </cell>
        </row>
        <row r="515">
          <cell r="A515" t="str">
            <v>KIRLOSKAR OIL ENGINES LTD</v>
          </cell>
          <cell r="B515" t="str">
            <v>Industrials</v>
          </cell>
        </row>
        <row r="516">
          <cell r="A516" t="str">
            <v>KIRLOSKAR PNEUMATIC CO LTD</v>
          </cell>
          <cell r="B516" t="str">
            <v>Industrials</v>
          </cell>
        </row>
        <row r="517">
          <cell r="A517" t="str">
            <v>KNR CONSTRUCTIONS LTD</v>
          </cell>
          <cell r="B517" t="str">
            <v>Industrials</v>
          </cell>
        </row>
        <row r="518">
          <cell r="A518" t="str">
            <v>KOLTE-PATIL DEVELOPERS LTD</v>
          </cell>
          <cell r="B518" t="str">
            <v>Real Estate</v>
          </cell>
        </row>
        <row r="519">
          <cell r="A519" t="str">
            <v>KOTAK MAHINDRA BANK LTD</v>
          </cell>
          <cell r="B519" t="str">
            <v>Financials</v>
          </cell>
        </row>
        <row r="520">
          <cell r="A520" t="str">
            <v>KOVAI MEDICAL CENTER AND HOS</v>
          </cell>
          <cell r="B520" t="str">
            <v>Health Care</v>
          </cell>
        </row>
        <row r="521">
          <cell r="A521" t="str">
            <v>KPI GREEN ENERGY LTD</v>
          </cell>
          <cell r="B521" t="str">
            <v>Utilities</v>
          </cell>
        </row>
        <row r="522">
          <cell r="A522" t="str">
            <v>KPIT TECHNOLOGIES LTD</v>
          </cell>
          <cell r="B522" t="str">
            <v>Information Technology</v>
          </cell>
        </row>
        <row r="523">
          <cell r="A523" t="str">
            <v>KPR MILL LTD</v>
          </cell>
          <cell r="B523" t="str">
            <v>Consumer Discretionary</v>
          </cell>
        </row>
        <row r="524">
          <cell r="A524" t="str">
            <v>KRBL LTD</v>
          </cell>
          <cell r="B524" t="str">
            <v>Consumer Staples</v>
          </cell>
        </row>
        <row r="525">
          <cell r="A525" t="str">
            <v>KRISHANA PHOSCHEM LTD</v>
          </cell>
          <cell r="B525" t="str">
            <v>Materials</v>
          </cell>
        </row>
        <row r="526">
          <cell r="A526" t="str">
            <v>KRISHNA INSTITUTE OF MEDICAL</v>
          </cell>
          <cell r="B526" t="str">
            <v>Health Care</v>
          </cell>
        </row>
        <row r="527">
          <cell r="A527" t="str">
            <v>KRSNAA DIAGNOSTICS LTD</v>
          </cell>
          <cell r="B527" t="str">
            <v>Health Care</v>
          </cell>
        </row>
        <row r="528">
          <cell r="A528" t="str">
            <v>KSB LTD</v>
          </cell>
          <cell r="B528" t="str">
            <v>Industrials</v>
          </cell>
        </row>
        <row r="529">
          <cell r="A529" t="str">
            <v>KUANTUM PAPERS LTD</v>
          </cell>
          <cell r="B529" t="str">
            <v>Materials</v>
          </cell>
        </row>
        <row r="530">
          <cell r="A530" t="str">
            <v>L&amp;T FINANCE HOLDINGS LTD</v>
          </cell>
          <cell r="B530" t="str">
            <v>Financials</v>
          </cell>
        </row>
        <row r="531">
          <cell r="A531" t="str">
            <v>L&amp;T TECHNOLOGY SERVICES LTD</v>
          </cell>
          <cell r="B531" t="str">
            <v>Industrials</v>
          </cell>
        </row>
        <row r="532">
          <cell r="A532" t="str">
            <v>L.G. BALAKRISHNAN &amp; BROS LTD</v>
          </cell>
          <cell r="B532" t="str">
            <v>Industrials</v>
          </cell>
        </row>
        <row r="533">
          <cell r="A533" t="str">
            <v>LA OPALA RG LTD</v>
          </cell>
          <cell r="B533" t="str">
            <v>Consumer Discretionary</v>
          </cell>
        </row>
        <row r="534">
          <cell r="A534" t="str">
            <v>LAKSHMI MACHINE WORKS LTD</v>
          </cell>
          <cell r="B534" t="str">
            <v>Industrials</v>
          </cell>
        </row>
        <row r="535">
          <cell r="A535" t="str">
            <v>LANDMARK CARS LTD</v>
          </cell>
          <cell r="B535" t="str">
            <v>Consumer Discretionary</v>
          </cell>
        </row>
        <row r="536">
          <cell r="A536" t="str">
            <v>LARSEN &amp; TOUBRO LTD</v>
          </cell>
          <cell r="B536" t="str">
            <v>Industrials</v>
          </cell>
        </row>
        <row r="537">
          <cell r="A537" t="str">
            <v>LATENT VIEW ANALYTICS LTD</v>
          </cell>
          <cell r="B537" t="str">
            <v>Industrials</v>
          </cell>
        </row>
        <row r="538">
          <cell r="A538" t="str">
            <v>LAURUS LABS LTD</v>
          </cell>
          <cell r="B538" t="str">
            <v>Health Care</v>
          </cell>
        </row>
        <row r="539">
          <cell r="A539" t="str">
            <v>LAXMI ORGANIC INDUSTRIES LTD</v>
          </cell>
          <cell r="B539" t="str">
            <v>Materials</v>
          </cell>
        </row>
        <row r="540">
          <cell r="A540" t="str">
            <v>LEMON TREE HOTELS LTD</v>
          </cell>
          <cell r="B540" t="str">
            <v>Consumer Discretionary</v>
          </cell>
        </row>
        <row r="541">
          <cell r="A541" t="str">
            <v>LIC HOUSING FINANCE LTD</v>
          </cell>
          <cell r="B541" t="str">
            <v>Financials</v>
          </cell>
        </row>
        <row r="542">
          <cell r="A542" t="str">
            <v>LIFE INSURANCE CORPORATION</v>
          </cell>
          <cell r="B542" t="str">
            <v>Financials</v>
          </cell>
        </row>
        <row r="543">
          <cell r="A543" t="str">
            <v>LINDE INDIA LTD</v>
          </cell>
          <cell r="B543" t="str">
            <v>Materials</v>
          </cell>
        </row>
        <row r="544">
          <cell r="A544" t="str">
            <v>LLOYDS METALS &amp; ENERGY LTD</v>
          </cell>
          <cell r="B544" t="str">
            <v>Materials</v>
          </cell>
        </row>
        <row r="545">
          <cell r="A545" t="str">
            <v>LLOYDS STEELS INDUSTRIES LTD</v>
          </cell>
          <cell r="B545" t="str">
            <v>Industrials</v>
          </cell>
        </row>
        <row r="546">
          <cell r="A546" t="str">
            <v>LT FOODS LTD</v>
          </cell>
          <cell r="B546" t="str">
            <v>Consumer Staples</v>
          </cell>
        </row>
        <row r="547">
          <cell r="A547" t="str">
            <v>LTIMINDTREE LTD</v>
          </cell>
          <cell r="B547" t="str">
            <v>Information Technology</v>
          </cell>
        </row>
        <row r="548">
          <cell r="A548" t="str">
            <v>LUMAX AUTO TECHNOLOGIES LTD</v>
          </cell>
          <cell r="B548" t="str">
            <v>Consumer Discretionary</v>
          </cell>
        </row>
        <row r="549">
          <cell r="A549" t="str">
            <v>LUMAX INDUSTRIES LTD</v>
          </cell>
          <cell r="B549" t="str">
            <v>Consumer Discretionary</v>
          </cell>
        </row>
        <row r="550">
          <cell r="A550" t="str">
            <v>LUPIN LTD</v>
          </cell>
          <cell r="B550" t="str">
            <v>Health Care</v>
          </cell>
        </row>
        <row r="551">
          <cell r="A551" t="str">
            <v>LUX INDUSTRIES LTD</v>
          </cell>
          <cell r="B551" t="str">
            <v>Consumer Discretionary</v>
          </cell>
        </row>
        <row r="552">
          <cell r="A552" t="str">
            <v>M.M. FORGINGS LTD</v>
          </cell>
          <cell r="B552" t="str">
            <v>Materials</v>
          </cell>
        </row>
        <row r="553">
          <cell r="A553" t="str">
            <v>MACROTECH DEVELOPERS LTD</v>
          </cell>
          <cell r="B553" t="str">
            <v>Real Estate</v>
          </cell>
        </row>
        <row r="554">
          <cell r="A554" t="str">
            <v>MADHYA BHARAT AGRO PRODUCTS</v>
          </cell>
          <cell r="B554" t="str">
            <v>Materials</v>
          </cell>
        </row>
        <row r="555">
          <cell r="A555" t="str">
            <v>MADRAS FERTILIZERS LTD</v>
          </cell>
          <cell r="B555" t="str">
            <v>Materials</v>
          </cell>
        </row>
        <row r="556">
          <cell r="A556" t="str">
            <v>MAGELLANIC CLOUD LTD</v>
          </cell>
          <cell r="B556" t="str">
            <v>Information Technology</v>
          </cell>
        </row>
        <row r="557">
          <cell r="A557" t="str">
            <v>MAHANAGAR GAS LTD</v>
          </cell>
          <cell r="B557" t="str">
            <v>Utilities</v>
          </cell>
        </row>
        <row r="558">
          <cell r="A558" t="str">
            <v>MAHANAGAR TELEPHONE NIGAM</v>
          </cell>
          <cell r="B558" t="str">
            <v>Communication Services</v>
          </cell>
        </row>
        <row r="559">
          <cell r="A559" t="str">
            <v>MAHARASHTRA SCOOTERS LTD</v>
          </cell>
          <cell r="B559" t="str">
            <v>Consumer Discretionary</v>
          </cell>
        </row>
        <row r="560">
          <cell r="A560" t="str">
            <v>MAHARASHTRA SEAMLESS LTD</v>
          </cell>
          <cell r="B560" t="str">
            <v>Materials</v>
          </cell>
        </row>
        <row r="561">
          <cell r="A561" t="str">
            <v>MAHINDRA &amp; MAHINDRA FIN SECS</v>
          </cell>
          <cell r="B561" t="str">
            <v>Financials</v>
          </cell>
        </row>
        <row r="562">
          <cell r="A562" t="str">
            <v>MAHINDRA &amp; MAHINDRA LTD</v>
          </cell>
          <cell r="B562" t="str">
            <v>Consumer Discretionary</v>
          </cell>
        </row>
        <row r="563">
          <cell r="A563" t="str">
            <v>MAHINDRA CIE AUTOMOTIVE LTD</v>
          </cell>
          <cell r="B563" t="str">
            <v>Consumer Discretionary</v>
          </cell>
        </row>
        <row r="564">
          <cell r="A564" t="str">
            <v>MAHINDRA HOLIDAYS &amp; RESORTS</v>
          </cell>
          <cell r="B564" t="str">
            <v>Consumer Discretionary</v>
          </cell>
        </row>
        <row r="565">
          <cell r="A565" t="str">
            <v>MAHINDRA LIFESPACE DEVELOPER</v>
          </cell>
          <cell r="B565" t="str">
            <v>Real Estate</v>
          </cell>
        </row>
        <row r="566">
          <cell r="A566" t="str">
            <v>MAHINDRA LOGISTICS LTD</v>
          </cell>
          <cell r="B566" t="str">
            <v>Industrials</v>
          </cell>
        </row>
        <row r="567">
          <cell r="A567" t="str">
            <v>MAITHAN ALLOYS LTD</v>
          </cell>
          <cell r="B567" t="str">
            <v>Materials</v>
          </cell>
        </row>
        <row r="568">
          <cell r="A568" t="str">
            <v>MAN INFRACONSTRUCTION LTD</v>
          </cell>
          <cell r="B568" t="str">
            <v>Industrials</v>
          </cell>
        </row>
        <row r="569">
          <cell r="A569" t="str">
            <v>MANALI PETROCHEMICALS LTD</v>
          </cell>
          <cell r="B569" t="str">
            <v>Materials</v>
          </cell>
        </row>
        <row r="570">
          <cell r="A570" t="str">
            <v>MANAPPURAM FINANCE LTD</v>
          </cell>
          <cell r="B570" t="str">
            <v>Financials</v>
          </cell>
        </row>
        <row r="571">
          <cell r="A571" t="str">
            <v>MANGALORE CHEMICALS &amp; FERT</v>
          </cell>
          <cell r="B571" t="str">
            <v>Materials</v>
          </cell>
        </row>
        <row r="572">
          <cell r="A572" t="str">
            <v>MANGALORE REFINERY &amp; PETRO</v>
          </cell>
          <cell r="B572" t="str">
            <v>Energy</v>
          </cell>
        </row>
        <row r="573">
          <cell r="A573" t="str">
            <v>MANORAMA INDUSTRIES LTD</v>
          </cell>
          <cell r="B573" t="str">
            <v>Consumer Staples</v>
          </cell>
        </row>
        <row r="574">
          <cell r="A574" t="str">
            <v>MARATHON NEXTGEN REALTY LTD</v>
          </cell>
          <cell r="B574" t="str">
            <v>Real Estate</v>
          </cell>
        </row>
        <row r="575">
          <cell r="A575" t="str">
            <v>MARICO LTD</v>
          </cell>
          <cell r="B575" t="str">
            <v>Consumer Staples</v>
          </cell>
        </row>
        <row r="576">
          <cell r="A576" t="str">
            <v>MARKSANS PHARMA LTD</v>
          </cell>
          <cell r="B576" t="str">
            <v>Health Care</v>
          </cell>
        </row>
        <row r="577">
          <cell r="A577" t="str">
            <v>MARUTI SUZUKI INDIA LTD</v>
          </cell>
          <cell r="B577" t="str">
            <v>Consumer Discretionary</v>
          </cell>
        </row>
        <row r="578">
          <cell r="A578" t="str">
            <v>MAS FINANCIAL SERVICES LTD</v>
          </cell>
          <cell r="B578" t="str">
            <v>Financials</v>
          </cell>
        </row>
        <row r="579">
          <cell r="A579" t="str">
            <v>MASTEK LTD</v>
          </cell>
          <cell r="B579" t="str">
            <v>Information Technology</v>
          </cell>
        </row>
        <row r="580">
          <cell r="A580" t="str">
            <v>MATRIMONY.COM LTD</v>
          </cell>
          <cell r="B580" t="str">
            <v>Communication Services</v>
          </cell>
        </row>
        <row r="581">
          <cell r="A581" t="str">
            <v>MAX FINANCIAL SERVICES LTD</v>
          </cell>
          <cell r="B581" t="str">
            <v>Financials</v>
          </cell>
        </row>
        <row r="582">
          <cell r="A582" t="str">
            <v>MAX HEALTHCARE INSTITUTE LTD</v>
          </cell>
          <cell r="B582" t="str">
            <v>Health Care</v>
          </cell>
        </row>
        <row r="583">
          <cell r="A583" t="str">
            <v>MAX VENTURES &amp;INDUSTRIES LTD</v>
          </cell>
          <cell r="B583" t="str">
            <v>Materials</v>
          </cell>
        </row>
        <row r="584">
          <cell r="A584" t="str">
            <v>MAYUR UNIQUOTERS LTD</v>
          </cell>
          <cell r="B584" t="str">
            <v>Materials</v>
          </cell>
        </row>
        <row r="585">
          <cell r="A585" t="str">
            <v>MAZAGON DOCK SHIPBUILDERS LT</v>
          </cell>
          <cell r="B585" t="str">
            <v>Industrials</v>
          </cell>
        </row>
        <row r="586">
          <cell r="A586" t="str">
            <v>MEDIA MATRIX WORLDWIDE LTD</v>
          </cell>
          <cell r="B586" t="str">
            <v>Communication Services</v>
          </cell>
        </row>
        <row r="587">
          <cell r="A587" t="str">
            <v>MEDPLUS HEALTH SERVICES LTD</v>
          </cell>
          <cell r="B587" t="str">
            <v>Consumer Staples</v>
          </cell>
        </row>
        <row r="588">
          <cell r="A588" t="str">
            <v>MEGHMANI FINECHEM LTD</v>
          </cell>
          <cell r="B588" t="str">
            <v>Materials</v>
          </cell>
        </row>
        <row r="589">
          <cell r="A589" t="str">
            <v>MEGHMANI ORGANICS LTD</v>
          </cell>
          <cell r="B589" t="str">
            <v>Materials</v>
          </cell>
        </row>
        <row r="590">
          <cell r="A590" t="str">
            <v>METRO BRANDS LTD</v>
          </cell>
          <cell r="B590" t="str">
            <v>Consumer Discretionary</v>
          </cell>
        </row>
        <row r="591">
          <cell r="A591" t="str">
            <v>METROPOLIS HEALTHCARE LTD</v>
          </cell>
          <cell r="B591" t="str">
            <v>Health Care</v>
          </cell>
        </row>
        <row r="592">
          <cell r="A592" t="str">
            <v>MINDA CORP LTD</v>
          </cell>
          <cell r="B592" t="str">
            <v>Consumer Discretionary</v>
          </cell>
        </row>
        <row r="593">
          <cell r="A593" t="str">
            <v>MISHRA DHATU NIGAM LTD</v>
          </cell>
          <cell r="B593" t="str">
            <v>Materials</v>
          </cell>
        </row>
        <row r="594">
          <cell r="A594" t="str">
            <v>MMTC LTD</v>
          </cell>
          <cell r="B594" t="str">
            <v>Industrials</v>
          </cell>
        </row>
        <row r="595">
          <cell r="A595" t="str">
            <v>MOIL LTD</v>
          </cell>
          <cell r="B595" t="str">
            <v>Materials</v>
          </cell>
        </row>
        <row r="596">
          <cell r="A596" t="str">
            <v>MOLD-TEK PACKAGING LTD</v>
          </cell>
          <cell r="B596" t="str">
            <v>Materials</v>
          </cell>
        </row>
        <row r="597">
          <cell r="A597" t="str">
            <v>MONTE CARLO FASHIONS LTD</v>
          </cell>
          <cell r="B597" t="str">
            <v>Consumer Discretionary</v>
          </cell>
        </row>
        <row r="598">
          <cell r="A598" t="str">
            <v>MOREPEN LABORATORIES LTD</v>
          </cell>
          <cell r="B598" t="str">
            <v>Health Care</v>
          </cell>
        </row>
        <row r="599">
          <cell r="A599" t="str">
            <v>MOSCHIP TECHNOLOGIES LTD</v>
          </cell>
          <cell r="B599" t="str">
            <v>Information Technology</v>
          </cell>
        </row>
        <row r="600">
          <cell r="A600" t="str">
            <v>MOTHERSON SUMI WIRING INDIA</v>
          </cell>
          <cell r="B600" t="str">
            <v>Consumer Discretionary</v>
          </cell>
        </row>
        <row r="601">
          <cell r="A601" t="str">
            <v>MOTILAL OSWAL FINANCIAL SERV</v>
          </cell>
          <cell r="B601" t="str">
            <v>Financials</v>
          </cell>
        </row>
        <row r="602">
          <cell r="A602" t="str">
            <v>MPHASIS LTD</v>
          </cell>
          <cell r="B602" t="str">
            <v>Information Technology</v>
          </cell>
        </row>
        <row r="603">
          <cell r="A603" t="str">
            <v>MPS LTD</v>
          </cell>
          <cell r="B603" t="str">
            <v>Communication Services</v>
          </cell>
        </row>
        <row r="604">
          <cell r="A604" t="str">
            <v>MRF LTD</v>
          </cell>
          <cell r="B604" t="str">
            <v>Consumer Discretionary</v>
          </cell>
        </row>
        <row r="605">
          <cell r="A605" t="str">
            <v>MRS BECTORS FOOD SPECIALITIE</v>
          </cell>
          <cell r="B605" t="str">
            <v>Consumer Staples</v>
          </cell>
        </row>
        <row r="606">
          <cell r="A606" t="str">
            <v>MSTC LTD</v>
          </cell>
          <cell r="B606" t="str">
            <v>Industrials</v>
          </cell>
        </row>
        <row r="607">
          <cell r="A607" t="str">
            <v>MTAR TECHNOLOGIES LTD</v>
          </cell>
          <cell r="B607" t="str">
            <v>Industrials</v>
          </cell>
        </row>
        <row r="608">
          <cell r="A608" t="str">
            <v>MUKAND LTD</v>
          </cell>
          <cell r="B608" t="str">
            <v>Materials</v>
          </cell>
        </row>
        <row r="609">
          <cell r="A609" t="str">
            <v>MULTI COMMODITY EXCH INDIA</v>
          </cell>
          <cell r="B609" t="str">
            <v>Financials</v>
          </cell>
        </row>
        <row r="610">
          <cell r="A610" t="str">
            <v>MUTHOOT FINANCE LTD</v>
          </cell>
          <cell r="B610" t="str">
            <v>Financials</v>
          </cell>
        </row>
        <row r="611">
          <cell r="A611" t="str">
            <v>NACL INDUSTRIES LTD</v>
          </cell>
          <cell r="B611" t="str">
            <v>Materials</v>
          </cell>
        </row>
        <row r="612">
          <cell r="A612" t="str">
            <v>NALWA SONS INVESTMENTS LTD</v>
          </cell>
          <cell r="B612" t="str">
            <v>Financials</v>
          </cell>
        </row>
        <row r="613">
          <cell r="A613" t="str">
            <v>NARAYANA HRUDAYALAYA LTD</v>
          </cell>
          <cell r="B613" t="str">
            <v>Health Care</v>
          </cell>
        </row>
        <row r="614">
          <cell r="A614" t="str">
            <v>NATCO PHARMA LTD</v>
          </cell>
          <cell r="B614" t="str">
            <v>Health Care</v>
          </cell>
        </row>
        <row r="615">
          <cell r="A615" t="str">
            <v>NATIONAL ALUMINIUM CO LTD</v>
          </cell>
          <cell r="B615" t="str">
            <v>Materials</v>
          </cell>
        </row>
        <row r="616">
          <cell r="A616" t="str">
            <v>NATIONAL FERTILIZERS LTD</v>
          </cell>
          <cell r="B616" t="str">
            <v>Materials</v>
          </cell>
        </row>
        <row r="617">
          <cell r="A617" t="str">
            <v>NATIONAL STANDARD INDIA LTD</v>
          </cell>
          <cell r="B617" t="str">
            <v>Real Estate</v>
          </cell>
        </row>
        <row r="618">
          <cell r="A618" t="str">
            <v>NAVA LTD</v>
          </cell>
          <cell r="B618" t="str">
            <v>Industrials</v>
          </cell>
        </row>
        <row r="619">
          <cell r="A619" t="str">
            <v>NAVIN FLUORINE INTERNATIONAL</v>
          </cell>
          <cell r="B619" t="str">
            <v>Materials</v>
          </cell>
        </row>
        <row r="620">
          <cell r="A620" t="str">
            <v>NAVNEET EDUCATION LTD</v>
          </cell>
          <cell r="B620" t="str">
            <v>Communication Services</v>
          </cell>
        </row>
        <row r="621">
          <cell r="A621" t="str">
            <v>NAZARA TECHNOLOGIES LTD</v>
          </cell>
          <cell r="B621" t="str">
            <v>Communication Services</v>
          </cell>
        </row>
        <row r="622">
          <cell r="A622" t="str">
            <v>NBCC INDIA LTD</v>
          </cell>
          <cell r="B622" t="str">
            <v>Industrials</v>
          </cell>
        </row>
        <row r="623">
          <cell r="A623" t="str">
            <v>NCC LTD</v>
          </cell>
          <cell r="B623" t="str">
            <v>Industrials</v>
          </cell>
        </row>
        <row r="624">
          <cell r="A624" t="str">
            <v>NELCO LTD</v>
          </cell>
          <cell r="B624" t="str">
            <v>Information Technology</v>
          </cell>
        </row>
        <row r="625">
          <cell r="A625" t="str">
            <v>NEOGEN CHEMICALS LTD</v>
          </cell>
          <cell r="B625" t="str">
            <v>Materials</v>
          </cell>
        </row>
        <row r="626">
          <cell r="A626" t="str">
            <v>NESCO LTD</v>
          </cell>
          <cell r="B626" t="str">
            <v>Real Estate</v>
          </cell>
        </row>
        <row r="627">
          <cell r="A627" t="str">
            <v>NESTLE INDIA LTD</v>
          </cell>
          <cell r="B627" t="str">
            <v>Consumer Staples</v>
          </cell>
        </row>
        <row r="628">
          <cell r="A628" t="str">
            <v>NETWORK 18 MEDIA &amp; INVTS LTD</v>
          </cell>
          <cell r="B628" t="str">
            <v>Communication Services</v>
          </cell>
        </row>
        <row r="629">
          <cell r="A629" t="str">
            <v>NEULAND LABORATORIES LTD</v>
          </cell>
          <cell r="B629" t="str">
            <v>Health Care</v>
          </cell>
        </row>
        <row r="630">
          <cell r="A630" t="str">
            <v>NEW DELHI TELEVISION LTD</v>
          </cell>
          <cell r="B630" t="str">
            <v>Communication Services</v>
          </cell>
        </row>
        <row r="631">
          <cell r="A631" t="str">
            <v>NEW INDIA ASSURANCE CO LTD/T</v>
          </cell>
          <cell r="B631" t="str">
            <v>Financials</v>
          </cell>
        </row>
        <row r="632">
          <cell r="A632" t="str">
            <v>NEWGEN SOFTWARE TECHNOLOGIES</v>
          </cell>
          <cell r="B632" t="str">
            <v>Information Technology</v>
          </cell>
        </row>
        <row r="633">
          <cell r="A633" t="str">
            <v>NHPC LTD</v>
          </cell>
          <cell r="B633" t="str">
            <v>Utilities</v>
          </cell>
        </row>
        <row r="634">
          <cell r="A634" t="str">
            <v>NIIT LTD</v>
          </cell>
          <cell r="B634" t="str">
            <v>Information Technology</v>
          </cell>
        </row>
        <row r="635">
          <cell r="A635" t="str">
            <v>NILKAMAL LTD</v>
          </cell>
          <cell r="B635" t="str">
            <v>Materials</v>
          </cell>
        </row>
        <row r="636">
          <cell r="A636" t="str">
            <v>NIPPON LIFE INDIA ASSET MANA</v>
          </cell>
          <cell r="B636" t="str">
            <v>Financials</v>
          </cell>
        </row>
        <row r="637">
          <cell r="A637" t="str">
            <v>NIRLON LTD</v>
          </cell>
          <cell r="B637" t="str">
            <v>Real Estate</v>
          </cell>
        </row>
        <row r="638">
          <cell r="A638" t="str">
            <v>NITIN SPINNERS LTD</v>
          </cell>
          <cell r="B638" t="str">
            <v>Consumer Discretionary</v>
          </cell>
        </row>
        <row r="639">
          <cell r="A639" t="str">
            <v>NLC INDIA LTD</v>
          </cell>
          <cell r="B639" t="str">
            <v>Utilities</v>
          </cell>
        </row>
        <row r="640">
          <cell r="A640" t="str">
            <v>NMDC LTD</v>
          </cell>
          <cell r="B640" t="str">
            <v>Materials</v>
          </cell>
        </row>
        <row r="641">
          <cell r="A641" t="str">
            <v>NMDC STEEL LTD</v>
          </cell>
          <cell r="B641" t="str">
            <v>Materials</v>
          </cell>
        </row>
        <row r="642">
          <cell r="A642" t="str">
            <v>NOCIL LTD</v>
          </cell>
          <cell r="B642" t="str">
            <v>Materials</v>
          </cell>
        </row>
        <row r="643">
          <cell r="A643" t="str">
            <v>NOVARTIS INDIA LTD</v>
          </cell>
          <cell r="B643" t="str">
            <v>Health Care</v>
          </cell>
        </row>
        <row r="644">
          <cell r="A644" t="str">
            <v>NRB BEARINGS LTD</v>
          </cell>
          <cell r="B644" t="str">
            <v>Industrials</v>
          </cell>
        </row>
        <row r="645">
          <cell r="A645" t="str">
            <v>NTPC LTD</v>
          </cell>
          <cell r="B645" t="str">
            <v>Utilities</v>
          </cell>
        </row>
        <row r="646">
          <cell r="A646" t="str">
            <v>NUCLEUS SOFTWARE EXPORTS LTD</v>
          </cell>
          <cell r="B646" t="str">
            <v>Information Technology</v>
          </cell>
        </row>
        <row r="647">
          <cell r="A647" t="str">
            <v>NUVOCO VISTAS CORP LTD</v>
          </cell>
          <cell r="B647" t="str">
            <v>Materials</v>
          </cell>
        </row>
        <row r="648">
          <cell r="A648" t="str">
            <v>OBEROI REALTY LTD</v>
          </cell>
          <cell r="B648" t="str">
            <v>Real Estate</v>
          </cell>
        </row>
        <row r="649">
          <cell r="A649" t="str">
            <v>OIL &amp; NATURAL GAS CORP LTD</v>
          </cell>
          <cell r="B649" t="str">
            <v>Energy</v>
          </cell>
        </row>
        <row r="650">
          <cell r="A650" t="str">
            <v>OIL INDIA LTD</v>
          </cell>
          <cell r="B650" t="str">
            <v>Energy</v>
          </cell>
        </row>
        <row r="651">
          <cell r="A651" t="str">
            <v>OLECTRA GREENTECH LTD</v>
          </cell>
          <cell r="B651" t="str">
            <v>Industrials</v>
          </cell>
        </row>
        <row r="652">
          <cell r="A652" t="str">
            <v>ONE 97 COMMUNICATIONS LTD</v>
          </cell>
          <cell r="B652" t="str">
            <v>Financials</v>
          </cell>
        </row>
        <row r="653">
          <cell r="A653" t="str">
            <v>OPTIEMUS INFRACOM LTD</v>
          </cell>
          <cell r="B653" t="str">
            <v>Information Technology</v>
          </cell>
        </row>
        <row r="654">
          <cell r="A654" t="str">
            <v>ORACLE FINANCIAL SERVICES</v>
          </cell>
          <cell r="B654" t="str">
            <v>Information Technology</v>
          </cell>
        </row>
        <row r="655">
          <cell r="A655" t="str">
            <v>ORCHID PHARMA LTD</v>
          </cell>
          <cell r="B655" t="str">
            <v>Health Care</v>
          </cell>
        </row>
        <row r="656">
          <cell r="A656" t="str">
            <v>ORIENT CEMENT LTD</v>
          </cell>
          <cell r="B656" t="str">
            <v>Materials</v>
          </cell>
        </row>
        <row r="657">
          <cell r="A657" t="str">
            <v>ORIENT ELECTRIC LTD</v>
          </cell>
          <cell r="B657" t="str">
            <v>Consumer Discretionary</v>
          </cell>
        </row>
        <row r="658">
          <cell r="A658" t="str">
            <v>ORIENTAL AROMATICS LTD</v>
          </cell>
          <cell r="B658" t="str">
            <v>Materials</v>
          </cell>
        </row>
        <row r="659">
          <cell r="A659" t="str">
            <v>ORIENTAL HOTELS LTD</v>
          </cell>
          <cell r="B659" t="str">
            <v>Consumer Discretionary</v>
          </cell>
        </row>
        <row r="660">
          <cell r="A660" t="str">
            <v>ORISSA MINERALS DEVELOPMENT</v>
          </cell>
          <cell r="B660" t="str">
            <v>Materials</v>
          </cell>
        </row>
        <row r="661">
          <cell r="A661" t="str">
            <v>PAGE INDUSTRIES LTD</v>
          </cell>
          <cell r="B661" t="str">
            <v>Consumer Discretionary</v>
          </cell>
        </row>
        <row r="662">
          <cell r="A662" t="str">
            <v>PAISALO DIGITAL LTD</v>
          </cell>
          <cell r="B662" t="str">
            <v>Financials</v>
          </cell>
        </row>
        <row r="663">
          <cell r="A663" t="str">
            <v>PANAMA PETROCHEM LTD</v>
          </cell>
          <cell r="B663" t="str">
            <v>Materials</v>
          </cell>
        </row>
        <row r="664">
          <cell r="A664" t="str">
            <v>PARADEEP PHOSPHATES LTD</v>
          </cell>
          <cell r="B664" t="str">
            <v>Materials</v>
          </cell>
        </row>
        <row r="665">
          <cell r="A665" t="str">
            <v>PARAS DEFENCE &amp; SPACE TECHNO</v>
          </cell>
          <cell r="B665" t="str">
            <v>Industrials</v>
          </cell>
        </row>
        <row r="666">
          <cell r="A666" t="str">
            <v>PATANJALI FOODS LTD</v>
          </cell>
          <cell r="B666" t="str">
            <v>Consumer Staples</v>
          </cell>
        </row>
        <row r="667">
          <cell r="A667" t="str">
            <v>PATEL ENGINEERING LTD</v>
          </cell>
          <cell r="B667" t="str">
            <v>Industrials</v>
          </cell>
        </row>
        <row r="668">
          <cell r="A668" t="str">
            <v>PAUSHAK LTD</v>
          </cell>
          <cell r="B668" t="str">
            <v>Materials</v>
          </cell>
        </row>
        <row r="669">
          <cell r="A669" t="str">
            <v>PB FINTECH LTD</v>
          </cell>
          <cell r="B669" t="str">
            <v>Financials</v>
          </cell>
        </row>
        <row r="670">
          <cell r="A670" t="str">
            <v>PC JEWELLER LTD</v>
          </cell>
          <cell r="B670" t="str">
            <v>Consumer Discretionary</v>
          </cell>
        </row>
        <row r="671">
          <cell r="A671" t="str">
            <v>PCBL LTD</v>
          </cell>
          <cell r="B671" t="str">
            <v>Materials</v>
          </cell>
        </row>
        <row r="672">
          <cell r="A672" t="str">
            <v>PDS LTD</v>
          </cell>
          <cell r="B672" t="str">
            <v>Consumer Discretionary</v>
          </cell>
        </row>
        <row r="673">
          <cell r="A673" t="str">
            <v>PERSISTENT SYSTEMS LTD</v>
          </cell>
          <cell r="B673" t="str">
            <v>Information Technology</v>
          </cell>
        </row>
        <row r="674">
          <cell r="A674" t="str">
            <v>PETRONET LNG LTD</v>
          </cell>
          <cell r="B674" t="str">
            <v>Energy</v>
          </cell>
        </row>
        <row r="675">
          <cell r="A675" t="str">
            <v>PFIZER LIMITED</v>
          </cell>
          <cell r="B675" t="str">
            <v>Health Care</v>
          </cell>
        </row>
        <row r="676">
          <cell r="A676" t="str">
            <v>PG ELECTROPLAST LTD</v>
          </cell>
          <cell r="B676" t="str">
            <v>Information Technology</v>
          </cell>
        </row>
        <row r="677">
          <cell r="A677" t="str">
            <v>PHOENIX MILLS LTD</v>
          </cell>
          <cell r="B677" t="str">
            <v>Real Estate</v>
          </cell>
        </row>
        <row r="678">
          <cell r="A678" t="str">
            <v>PI INDUSTRIES LTD</v>
          </cell>
          <cell r="B678" t="str">
            <v>Materials</v>
          </cell>
        </row>
        <row r="679">
          <cell r="A679" t="str">
            <v>PIDILITE INDUSTRIES LTD</v>
          </cell>
          <cell r="B679" t="str">
            <v>Materials</v>
          </cell>
        </row>
        <row r="680">
          <cell r="A680" t="str">
            <v>PILANI INVESTMENTS&amp;INDUSTRIE</v>
          </cell>
          <cell r="B680" t="str">
            <v>Financials</v>
          </cell>
        </row>
        <row r="681">
          <cell r="A681" t="str">
            <v>PIRAMAL ENTERPRISES LTD</v>
          </cell>
          <cell r="B681" t="str">
            <v>Financials</v>
          </cell>
        </row>
        <row r="682">
          <cell r="A682" t="str">
            <v>PIRAMAL PHARMA LTD</v>
          </cell>
          <cell r="B682" t="str">
            <v>Health Care</v>
          </cell>
        </row>
        <row r="683">
          <cell r="A683" t="str">
            <v>PIX TRANSMISSIONS LTD</v>
          </cell>
          <cell r="B683" t="str">
            <v>Industrials</v>
          </cell>
        </row>
        <row r="684">
          <cell r="A684" t="str">
            <v>PNB HOUSING FINANCE LTD</v>
          </cell>
          <cell r="B684" t="str">
            <v>Financials</v>
          </cell>
        </row>
        <row r="685">
          <cell r="A685" t="str">
            <v>PNC INFRATECH LTD</v>
          </cell>
          <cell r="B685" t="str">
            <v>Industrials</v>
          </cell>
        </row>
        <row r="686">
          <cell r="A686" t="str">
            <v>POLO QUEEN INDUSTRIAL&amp;FINT L</v>
          </cell>
          <cell r="B686" t="str">
            <v>Consumer Staples</v>
          </cell>
        </row>
        <row r="687">
          <cell r="A687" t="str">
            <v>POLY MEDICURE LTD</v>
          </cell>
          <cell r="B687" t="str">
            <v>Health Care</v>
          </cell>
        </row>
        <row r="688">
          <cell r="A688" t="str">
            <v>POLYCAB INDIA LTD</v>
          </cell>
          <cell r="B688" t="str">
            <v>Industrials</v>
          </cell>
        </row>
        <row r="689">
          <cell r="A689" t="str">
            <v>POLYPLEX CORPORATION LTD</v>
          </cell>
          <cell r="B689" t="str">
            <v>Materials</v>
          </cell>
        </row>
        <row r="690">
          <cell r="A690" t="str">
            <v>POONAWALLA FINCORP LTD</v>
          </cell>
          <cell r="B690" t="str">
            <v>Financials</v>
          </cell>
        </row>
        <row r="691">
          <cell r="A691" t="str">
            <v>POWER FINANCE CORPORATION</v>
          </cell>
          <cell r="B691" t="str">
            <v>Financials</v>
          </cell>
        </row>
        <row r="692">
          <cell r="A692" t="str">
            <v>POWER GRID CORP OF INDIA LTD</v>
          </cell>
          <cell r="B692" t="str">
            <v>Utilities</v>
          </cell>
        </row>
        <row r="693">
          <cell r="A693" t="str">
            <v>POWER MECH PROJECTS LTD</v>
          </cell>
          <cell r="B693" t="str">
            <v>Industrials</v>
          </cell>
        </row>
        <row r="694">
          <cell r="A694" t="str">
            <v>PRAJ INDUSTRIES LTD</v>
          </cell>
          <cell r="B694" t="str">
            <v>Industrials</v>
          </cell>
        </row>
        <row r="695">
          <cell r="A695" t="str">
            <v>PRATAAP SNACKS LTD</v>
          </cell>
          <cell r="B695" t="str">
            <v>Consumer Staples</v>
          </cell>
        </row>
        <row r="696">
          <cell r="A696" t="str">
            <v>PRECISION WIRES INDIA LTD</v>
          </cell>
          <cell r="B696" t="str">
            <v>Industrials</v>
          </cell>
        </row>
        <row r="697">
          <cell r="A697" t="str">
            <v>PRESTIGE ESTATES PROJECTS</v>
          </cell>
          <cell r="B697" t="str">
            <v>Real Estate</v>
          </cell>
        </row>
        <row r="698">
          <cell r="A698" t="str">
            <v>PRICOL LTD</v>
          </cell>
          <cell r="B698" t="str">
            <v>Consumer Discretionary</v>
          </cell>
        </row>
        <row r="699">
          <cell r="A699" t="str">
            <v>PRIME FOCUS LTD</v>
          </cell>
          <cell r="B699" t="str">
            <v>Communication Services</v>
          </cell>
        </row>
        <row r="700">
          <cell r="A700" t="str">
            <v>PRIMO CHEMICALS LTD</v>
          </cell>
          <cell r="B700" t="str">
            <v>Materials</v>
          </cell>
        </row>
        <row r="701">
          <cell r="A701" t="str">
            <v>PRINCE PIPES &amp; FITTINGS LTD</v>
          </cell>
          <cell r="B701" t="str">
            <v>Industrials</v>
          </cell>
        </row>
        <row r="702">
          <cell r="A702" t="str">
            <v>PRISM JOHNSON LTD</v>
          </cell>
          <cell r="B702" t="str">
            <v>Materials</v>
          </cell>
        </row>
        <row r="703">
          <cell r="A703" t="str">
            <v>PRIVI SPECIALITY CHEMICALS L</v>
          </cell>
          <cell r="B703" t="str">
            <v>Materials</v>
          </cell>
        </row>
        <row r="704">
          <cell r="A704" t="str">
            <v>PROCTER &amp; GAMBLE HEALTH LTD</v>
          </cell>
          <cell r="B704" t="str">
            <v>Health Care</v>
          </cell>
        </row>
        <row r="705">
          <cell r="A705" t="str">
            <v>PROCTER &amp; GAMBLE HYGIENE</v>
          </cell>
          <cell r="B705" t="str">
            <v>Consumer Staples</v>
          </cell>
        </row>
        <row r="706">
          <cell r="A706" t="str">
            <v>PRUDENT CORPORATE ADVISORY S</v>
          </cell>
          <cell r="B706" t="str">
            <v>Financials</v>
          </cell>
        </row>
        <row r="707">
          <cell r="A707" t="str">
            <v>PSP PROJECTS LTD</v>
          </cell>
          <cell r="B707" t="str">
            <v>Industrials</v>
          </cell>
        </row>
        <row r="708">
          <cell r="A708" t="str">
            <v>PTC INDIA LTD</v>
          </cell>
          <cell r="B708" t="str">
            <v>Utilities</v>
          </cell>
        </row>
        <row r="709">
          <cell r="A709" t="str">
            <v>PTC INDUSTRIES LTD</v>
          </cell>
          <cell r="B709" t="str">
            <v>Materials</v>
          </cell>
        </row>
        <row r="710">
          <cell r="A710" t="str">
            <v>PUNJAB &amp; SIND BANK</v>
          </cell>
          <cell r="B710" t="str">
            <v>Financials</v>
          </cell>
        </row>
        <row r="711">
          <cell r="A711" t="str">
            <v>PUNJAB NATIONAL BANK</v>
          </cell>
          <cell r="B711" t="str">
            <v>Financials</v>
          </cell>
        </row>
        <row r="712">
          <cell r="A712" t="str">
            <v>PURAVANKARA LTD</v>
          </cell>
          <cell r="B712" t="str">
            <v>Real Estate</v>
          </cell>
        </row>
        <row r="713">
          <cell r="A713" t="str">
            <v>PVR LTD</v>
          </cell>
          <cell r="B713" t="str">
            <v>Communication Services</v>
          </cell>
        </row>
        <row r="714">
          <cell r="A714" t="str">
            <v>QUESS CORP LTD</v>
          </cell>
          <cell r="B714" t="str">
            <v>Industrials</v>
          </cell>
        </row>
        <row r="715">
          <cell r="A715" t="str">
            <v>R SYSTEMS INTERNATIONAL LTD</v>
          </cell>
          <cell r="B715" t="str">
            <v>Information Technology</v>
          </cell>
        </row>
        <row r="716">
          <cell r="A716" t="str">
            <v>RADICO KHAITAN LTD</v>
          </cell>
          <cell r="B716" t="str">
            <v>Consumer Staples</v>
          </cell>
        </row>
        <row r="717">
          <cell r="A717" t="str">
            <v>RAIL VIKAS NIGAM LTD</v>
          </cell>
          <cell r="B717" t="str">
            <v>Industrials</v>
          </cell>
        </row>
        <row r="718">
          <cell r="A718" t="str">
            <v>RAILTEL CORP OF INDIA LTD</v>
          </cell>
          <cell r="B718" t="str">
            <v>Communication Services</v>
          </cell>
        </row>
        <row r="719">
          <cell r="A719" t="str">
            <v>RAIN INDUSTRIES LTD</v>
          </cell>
          <cell r="B719" t="str">
            <v>Materials</v>
          </cell>
        </row>
        <row r="720">
          <cell r="A720" t="str">
            <v>RAINBOW CHILDREN'S MEDICARE</v>
          </cell>
          <cell r="B720" t="str">
            <v>Health Care</v>
          </cell>
        </row>
        <row r="721">
          <cell r="A721" t="str">
            <v>RAJ RAYON INDUSTRIES LTD</v>
          </cell>
          <cell r="B721" t="str">
            <v>Consumer Discretionary</v>
          </cell>
        </row>
        <row r="722">
          <cell r="A722" t="str">
            <v>RAJESH EXPORTS LTD</v>
          </cell>
          <cell r="B722" t="str">
            <v>Consumer Discretionary</v>
          </cell>
        </row>
        <row r="723">
          <cell r="A723" t="str">
            <v>RAJNISH WELLNESS LTD</v>
          </cell>
          <cell r="B723" t="str">
            <v>Consumer Staples</v>
          </cell>
        </row>
        <row r="724">
          <cell r="A724" t="str">
            <v>RAJRATAN GLOBAL WIRE LTD</v>
          </cell>
          <cell r="B724" t="str">
            <v>Materials</v>
          </cell>
        </row>
        <row r="725">
          <cell r="A725" t="str">
            <v>RALLIS INDIA LTD</v>
          </cell>
          <cell r="B725" t="str">
            <v>Materials</v>
          </cell>
        </row>
        <row r="726">
          <cell r="A726" t="str">
            <v>RAMA STEEL TUBES LTD</v>
          </cell>
          <cell r="B726" t="str">
            <v>Materials</v>
          </cell>
        </row>
        <row r="727">
          <cell r="A727" t="str">
            <v>RAMCO CEMENTS LTD/THE</v>
          </cell>
          <cell r="B727" t="str">
            <v>Materials</v>
          </cell>
        </row>
        <row r="728">
          <cell r="A728" t="str">
            <v>RAMCO INDUSTRIES LTD</v>
          </cell>
          <cell r="B728" t="str">
            <v>Materials</v>
          </cell>
        </row>
        <row r="729">
          <cell r="A729" t="str">
            <v>RAMKRISHNA FORGINGS LTD</v>
          </cell>
          <cell r="B729" t="str">
            <v>Materials</v>
          </cell>
        </row>
        <row r="730">
          <cell r="A730" t="str">
            <v>RAMKY INFRASTRUCTURE LTD</v>
          </cell>
          <cell r="B730" t="str">
            <v>Industrials</v>
          </cell>
        </row>
        <row r="731">
          <cell r="A731" t="str">
            <v>RANE HOLDINGS LTD</v>
          </cell>
          <cell r="B731" t="str">
            <v>Consumer Discretionary</v>
          </cell>
        </row>
        <row r="732">
          <cell r="A732" t="str">
            <v>RASHTRIYA CHEMICALS &amp; FERT</v>
          </cell>
          <cell r="B732" t="str">
            <v>Materials</v>
          </cell>
        </row>
        <row r="733">
          <cell r="A733" t="str">
            <v>RATEGAIN TRAVEL TECHNOLOGIES</v>
          </cell>
          <cell r="B733" t="str">
            <v>Information Technology</v>
          </cell>
        </row>
        <row r="734">
          <cell r="A734" t="str">
            <v>RATNAMANI METALS &amp; TUBES LTD</v>
          </cell>
          <cell r="B734" t="str">
            <v>Materials</v>
          </cell>
        </row>
        <row r="735">
          <cell r="A735" t="str">
            <v>RATTANINDIA ENTERPRISES LTD</v>
          </cell>
          <cell r="B735" t="str">
            <v>Consumer Discretionary</v>
          </cell>
        </row>
        <row r="736">
          <cell r="A736" t="str">
            <v>RATTANINDIA POWER LTD</v>
          </cell>
          <cell r="B736" t="str">
            <v>Utilities</v>
          </cell>
        </row>
        <row r="737">
          <cell r="A737" t="str">
            <v>RAYMOND LTD</v>
          </cell>
          <cell r="B737" t="str">
            <v>Consumer Discretionary</v>
          </cell>
        </row>
        <row r="738">
          <cell r="A738" t="str">
            <v>RBL BANK LTD</v>
          </cell>
          <cell r="B738" t="str">
            <v>Financials</v>
          </cell>
        </row>
        <row r="739">
          <cell r="A739" t="str">
            <v>REC LTD</v>
          </cell>
          <cell r="B739" t="str">
            <v>Financials</v>
          </cell>
        </row>
        <row r="740">
          <cell r="A740" t="str">
            <v>REDINGTON LTD</v>
          </cell>
          <cell r="B740" t="str">
            <v>Information Technology</v>
          </cell>
        </row>
        <row r="741">
          <cell r="A741" t="str">
            <v>RELAXO FOOTWEARS LTD</v>
          </cell>
          <cell r="B741" t="str">
            <v>Consumer Discretionary</v>
          </cell>
        </row>
        <row r="742">
          <cell r="A742" t="str">
            <v>RELIANCE INDUS INFRASTRUCT</v>
          </cell>
          <cell r="B742" t="str">
            <v>Energy</v>
          </cell>
        </row>
        <row r="743">
          <cell r="A743" t="str">
            <v>RELIANCE INDUSTRIES LTD</v>
          </cell>
          <cell r="B743" t="str">
            <v>Energy</v>
          </cell>
        </row>
        <row r="744">
          <cell r="A744" t="str">
            <v>RELIANCE INFRASTRUCTURE LTD</v>
          </cell>
          <cell r="B744" t="str">
            <v>Utilities</v>
          </cell>
        </row>
        <row r="745">
          <cell r="A745" t="str">
            <v>RELIANCE POWER LTD</v>
          </cell>
          <cell r="B745" t="str">
            <v>Utilities</v>
          </cell>
        </row>
        <row r="746">
          <cell r="A746" t="str">
            <v>RELIGARE ENTERPRISES LTD</v>
          </cell>
          <cell r="B746" t="str">
            <v>Financials</v>
          </cell>
        </row>
        <row r="747">
          <cell r="A747" t="str">
            <v>REPCO HOME FINANCE LTD</v>
          </cell>
          <cell r="B747" t="str">
            <v>Financials</v>
          </cell>
        </row>
        <row r="748">
          <cell r="A748" t="str">
            <v>RESPONSIVE INDUSTRIES LTD</v>
          </cell>
          <cell r="B748" t="str">
            <v>Materials</v>
          </cell>
        </row>
        <row r="749">
          <cell r="A749" t="str">
            <v>RESTAURANT BRANDS ASIA LTD</v>
          </cell>
          <cell r="B749" t="str">
            <v>Consumer Discretionary</v>
          </cell>
        </row>
        <row r="750">
          <cell r="A750" t="str">
            <v>RHI MAGNESITA INDIA LTD</v>
          </cell>
          <cell r="B750" t="str">
            <v>Materials</v>
          </cell>
        </row>
        <row r="751">
          <cell r="A751" t="str">
            <v>RITES LTD</v>
          </cell>
          <cell r="B751" t="str">
            <v>Industrials</v>
          </cell>
        </row>
        <row r="752">
          <cell r="A752" t="str">
            <v>RITESH PROPERTIES AND INDS</v>
          </cell>
          <cell r="B752" t="str">
            <v>Real Estate</v>
          </cell>
        </row>
        <row r="753">
          <cell r="A753" t="str">
            <v>ROLEX RINGS LTD</v>
          </cell>
          <cell r="B753" t="str">
            <v>Industrials</v>
          </cell>
        </row>
        <row r="754">
          <cell r="A754" t="str">
            <v>ROSSARI BIOTECH LTD</v>
          </cell>
          <cell r="B754" t="str">
            <v>Materials</v>
          </cell>
        </row>
        <row r="755">
          <cell r="A755" t="str">
            <v>ROUTE MOBILE LTD</v>
          </cell>
          <cell r="B755" t="str">
            <v>Information Technology</v>
          </cell>
        </row>
        <row r="756">
          <cell r="A756" t="str">
            <v>RPG LIFE SCIENCES LTD</v>
          </cell>
          <cell r="B756" t="str">
            <v>Health Care</v>
          </cell>
        </row>
        <row r="757">
          <cell r="A757" t="str">
            <v>RPSG VENTURES LTD</v>
          </cell>
          <cell r="B757" t="str">
            <v>Industrials</v>
          </cell>
        </row>
        <row r="758">
          <cell r="A758" t="str">
            <v>RUPA &amp; COMPANY LTD</v>
          </cell>
          <cell r="B758" t="str">
            <v>Consumer Discretionary</v>
          </cell>
        </row>
        <row r="759">
          <cell r="A759" t="str">
            <v>SADHANA NITRO CHEM LTD</v>
          </cell>
          <cell r="B759" t="str">
            <v>Materials</v>
          </cell>
        </row>
        <row r="760">
          <cell r="A760" t="str">
            <v>SAFARI INDUSTRIES INDIA LTD</v>
          </cell>
          <cell r="B760" t="str">
            <v>Consumer Discretionary</v>
          </cell>
        </row>
        <row r="761">
          <cell r="A761" t="str">
            <v>SAGAR CEMENTS LTD</v>
          </cell>
          <cell r="B761" t="str">
            <v>Materials</v>
          </cell>
        </row>
        <row r="762">
          <cell r="A762" t="str">
            <v>SAKSOFT LTD</v>
          </cell>
          <cell r="B762" t="str">
            <v>Information Technology</v>
          </cell>
        </row>
        <row r="763">
          <cell r="A763" t="str">
            <v>SALASAR TECHNO ENGINEERING L</v>
          </cell>
          <cell r="B763" t="str">
            <v>Industrials</v>
          </cell>
        </row>
        <row r="764">
          <cell r="A764" t="str">
            <v>SAMVARDHANA MOTHERSON INTERN</v>
          </cell>
          <cell r="B764" t="str">
            <v>Consumer Discretionary</v>
          </cell>
        </row>
        <row r="765">
          <cell r="A765" t="str">
            <v>SANDHAR TECHNOLOGIES LTD</v>
          </cell>
          <cell r="B765" t="str">
            <v>Consumer Discretionary</v>
          </cell>
        </row>
        <row r="766">
          <cell r="A766" t="str">
            <v>SANDUR MANGANESE &amp; IRON ORE</v>
          </cell>
          <cell r="B766" t="str">
            <v>Materials</v>
          </cell>
        </row>
        <row r="767">
          <cell r="A767" t="str">
            <v>SANGHI INDUSTRIES LTD</v>
          </cell>
          <cell r="B767" t="str">
            <v>Materials</v>
          </cell>
        </row>
        <row r="768">
          <cell r="A768" t="str">
            <v>SANGHVI MOVERS LTD</v>
          </cell>
          <cell r="B768" t="str">
            <v>Industrials</v>
          </cell>
        </row>
        <row r="769">
          <cell r="A769" t="str">
            <v>SANMIT INFRA LTD</v>
          </cell>
          <cell r="B769" t="str">
            <v>Energy</v>
          </cell>
        </row>
        <row r="770">
          <cell r="A770" t="str">
            <v>SANOFI INDIA LTD</v>
          </cell>
          <cell r="B770" t="str">
            <v>Health Care</v>
          </cell>
        </row>
        <row r="771">
          <cell r="A771" t="str">
            <v>SANSERA ENGINEERING LTD</v>
          </cell>
          <cell r="B771" t="str">
            <v>Consumer Discretionary</v>
          </cell>
        </row>
        <row r="772">
          <cell r="A772" t="str">
            <v>SAPPHIRE FOODS INDIA LTD</v>
          </cell>
          <cell r="B772" t="str">
            <v>Consumer Discretionary</v>
          </cell>
        </row>
        <row r="773">
          <cell r="A773" t="str">
            <v>SARDA ENERGY &amp; MINERALS LTD</v>
          </cell>
          <cell r="B773" t="str">
            <v>Materials</v>
          </cell>
        </row>
        <row r="774">
          <cell r="A774" t="str">
            <v>SAREGAMA INDIA LTD</v>
          </cell>
          <cell r="B774" t="str">
            <v>Communication Services</v>
          </cell>
        </row>
        <row r="775">
          <cell r="A775" t="str">
            <v>SASKEN TECHNOLOGIES LTD</v>
          </cell>
          <cell r="B775" t="str">
            <v>Information Technology</v>
          </cell>
        </row>
        <row r="776">
          <cell r="A776" t="str">
            <v>SATIA INDUSTRIES LTD</v>
          </cell>
          <cell r="B776" t="str">
            <v>Materials</v>
          </cell>
        </row>
        <row r="777">
          <cell r="A777" t="str">
            <v>SATIN CREDITCARE NETWORK LTD</v>
          </cell>
          <cell r="B777" t="str">
            <v>Financials</v>
          </cell>
        </row>
        <row r="778">
          <cell r="A778" t="str">
            <v>SAVITA OIL TECHNOLOGIES LTD</v>
          </cell>
          <cell r="B778" t="str">
            <v>Materials</v>
          </cell>
        </row>
        <row r="779">
          <cell r="A779" t="str">
            <v>SBI CARDS &amp; PAYMENT SERVICES</v>
          </cell>
          <cell r="B779" t="str">
            <v>Financials</v>
          </cell>
        </row>
        <row r="780">
          <cell r="A780" t="str">
            <v>SBI LIFE INSURANCE CO LTD</v>
          </cell>
          <cell r="B780" t="str">
            <v>Financials</v>
          </cell>
        </row>
        <row r="781">
          <cell r="A781" t="str">
            <v>SCHAEFFLER INDIA LTD</v>
          </cell>
          <cell r="B781" t="str">
            <v>Industrials</v>
          </cell>
        </row>
        <row r="782">
          <cell r="A782" t="str">
            <v>SCHNEIDER ELECTRIC INFRASTRU</v>
          </cell>
          <cell r="B782" t="str">
            <v>Industrials</v>
          </cell>
        </row>
        <row r="783">
          <cell r="A783" t="str">
            <v>SEAMEC LTD</v>
          </cell>
          <cell r="B783" t="str">
            <v>Energy</v>
          </cell>
        </row>
        <row r="784">
          <cell r="A784" t="str">
            <v>SEPC LTD</v>
          </cell>
          <cell r="B784" t="str">
            <v>Industrials</v>
          </cell>
        </row>
        <row r="785">
          <cell r="A785" t="str">
            <v>SEQUENT SCIENTIFIC LTD</v>
          </cell>
          <cell r="B785" t="str">
            <v>Health Care</v>
          </cell>
        </row>
        <row r="786">
          <cell r="A786" t="str">
            <v>SESHASAYEE PAPER &amp; BOARDS</v>
          </cell>
          <cell r="B786" t="str">
            <v>Materials</v>
          </cell>
        </row>
        <row r="787">
          <cell r="A787" t="str">
            <v>SG FINSERVE LTD</v>
          </cell>
          <cell r="B787" t="str">
            <v>Not Classified</v>
          </cell>
        </row>
        <row r="788">
          <cell r="A788" t="str">
            <v>SH KELKAR &amp; CO LTD</v>
          </cell>
          <cell r="B788" t="str">
            <v>Materials</v>
          </cell>
        </row>
        <row r="789">
          <cell r="A789" t="str">
            <v>SHALBY LTD</v>
          </cell>
          <cell r="B789" t="str">
            <v>Health Care</v>
          </cell>
        </row>
        <row r="790">
          <cell r="A790" t="str">
            <v>SHANKARA BUILDING PRODUCTS L</v>
          </cell>
          <cell r="B790" t="str">
            <v>Consumer Discretionary</v>
          </cell>
        </row>
        <row r="791">
          <cell r="A791" t="str">
            <v>SHANTHI GEARS LTD</v>
          </cell>
          <cell r="B791" t="str">
            <v>Industrials</v>
          </cell>
        </row>
        <row r="792">
          <cell r="A792" t="str">
            <v>SHARDA CROPCHEM LTD</v>
          </cell>
          <cell r="B792" t="str">
            <v>Materials</v>
          </cell>
        </row>
        <row r="793">
          <cell r="A793" t="str">
            <v>SHARDA MOTOR INDUSTRIES LTD</v>
          </cell>
          <cell r="B793" t="str">
            <v>Consumer Discretionary</v>
          </cell>
        </row>
        <row r="794">
          <cell r="A794" t="str">
            <v>SHARE INDIA SECURITIES LTD</v>
          </cell>
          <cell r="B794" t="str">
            <v>Financials</v>
          </cell>
        </row>
        <row r="795">
          <cell r="A795" t="str">
            <v>SHEELA FOAM LTD</v>
          </cell>
          <cell r="B795" t="str">
            <v>Consumer Discretionary</v>
          </cell>
        </row>
        <row r="796">
          <cell r="A796" t="str">
            <v>SHILPA MEDICARE LTD</v>
          </cell>
          <cell r="B796" t="str">
            <v>Health Care</v>
          </cell>
        </row>
        <row r="797">
          <cell r="A797" t="str">
            <v>SHIPPING CORP OF INDIA LTD</v>
          </cell>
          <cell r="B797" t="str">
            <v>Industrials</v>
          </cell>
        </row>
        <row r="798">
          <cell r="A798" t="str">
            <v>SHIVALIK BIMETAL CONTROLS</v>
          </cell>
          <cell r="B798" t="str">
            <v>Materials</v>
          </cell>
        </row>
        <row r="799">
          <cell r="A799" t="str">
            <v>SHIVALIK RASAYAN LTD</v>
          </cell>
          <cell r="B799" t="str">
            <v>Materials</v>
          </cell>
        </row>
        <row r="800">
          <cell r="A800" t="str">
            <v>SHOPPERS STOP LTD</v>
          </cell>
          <cell r="B800" t="str">
            <v>Consumer Discretionary</v>
          </cell>
        </row>
        <row r="801">
          <cell r="A801" t="str">
            <v>SHREE CEMENT LTD</v>
          </cell>
          <cell r="B801" t="str">
            <v>Materials</v>
          </cell>
        </row>
        <row r="802">
          <cell r="A802" t="str">
            <v>SHREE RENUKA SUGARS LTD</v>
          </cell>
          <cell r="B802" t="str">
            <v>Consumer Staples</v>
          </cell>
        </row>
        <row r="803">
          <cell r="A803" t="str">
            <v>SHRIRAM FINANCE LTD</v>
          </cell>
          <cell r="B803" t="str">
            <v>Financials</v>
          </cell>
        </row>
        <row r="804">
          <cell r="A804" t="str">
            <v>SHRIRAM PISTONS &amp; RINGS LTD</v>
          </cell>
          <cell r="B804" t="str">
            <v>Consumer Discretionary</v>
          </cell>
        </row>
        <row r="805">
          <cell r="A805" t="str">
            <v>SHRIRAM PROPERTIES LTD</v>
          </cell>
          <cell r="B805" t="str">
            <v>Real Estate</v>
          </cell>
        </row>
        <row r="806">
          <cell r="A806" t="str">
            <v>SHYAM METALICS &amp; ENERGY LTD</v>
          </cell>
          <cell r="B806" t="str">
            <v>Materials</v>
          </cell>
        </row>
        <row r="807">
          <cell r="A807" t="str">
            <v>SIEMENS LTD</v>
          </cell>
          <cell r="B807" t="str">
            <v>Industrials</v>
          </cell>
        </row>
        <row r="808">
          <cell r="A808" t="str">
            <v>SINDHU TRADE LINKS LIMITED</v>
          </cell>
          <cell r="B808" t="str">
            <v>Industrials</v>
          </cell>
        </row>
        <row r="809">
          <cell r="A809" t="str">
            <v>SIRCA PAINTS INDIA LTD</v>
          </cell>
          <cell r="B809" t="str">
            <v>Consumer Discretionary</v>
          </cell>
        </row>
        <row r="810">
          <cell r="A810" t="str">
            <v>SIS LTD</v>
          </cell>
          <cell r="B810" t="str">
            <v>Industrials</v>
          </cell>
        </row>
        <row r="811">
          <cell r="A811" t="str">
            <v>SIYARAM SILK MILLS LTD</v>
          </cell>
          <cell r="B811" t="str">
            <v>Consumer Discretionary</v>
          </cell>
        </row>
        <row r="812">
          <cell r="A812" t="str">
            <v>SJS ENTERPRISES LTD</v>
          </cell>
          <cell r="B812" t="str">
            <v>Consumer Discretionary</v>
          </cell>
        </row>
        <row r="813">
          <cell r="A813" t="str">
            <v>SJVN LTD</v>
          </cell>
          <cell r="B813" t="str">
            <v>Utilities</v>
          </cell>
        </row>
        <row r="814">
          <cell r="A814" t="str">
            <v>SKF INDIA LTD</v>
          </cell>
          <cell r="B814" t="str">
            <v>Industrials</v>
          </cell>
        </row>
        <row r="815">
          <cell r="A815" t="str">
            <v>SML ISUZU LTD</v>
          </cell>
          <cell r="B815" t="str">
            <v>Industrials</v>
          </cell>
        </row>
        <row r="816">
          <cell r="A816" t="str">
            <v>SOBHA LTD</v>
          </cell>
          <cell r="B816" t="str">
            <v>Real Estate</v>
          </cell>
        </row>
        <row r="817">
          <cell r="A817" t="str">
            <v>SOLAR INDUSTRIES INDIA LTD</v>
          </cell>
          <cell r="B817" t="str">
            <v>Materials</v>
          </cell>
        </row>
        <row r="818">
          <cell r="A818" t="str">
            <v>SOLARA ACTIVE PHARMA SCIENCE</v>
          </cell>
          <cell r="B818" t="str">
            <v>Health Care</v>
          </cell>
        </row>
        <row r="819">
          <cell r="A819" t="str">
            <v>SOM DISTILLERIES &amp; BREWERIES</v>
          </cell>
          <cell r="B819" t="str">
            <v>Consumer Staples</v>
          </cell>
        </row>
        <row r="820">
          <cell r="A820" t="str">
            <v>SOMANY CERAMICS LTD</v>
          </cell>
          <cell r="B820" t="str">
            <v>Industrials</v>
          </cell>
        </row>
        <row r="821">
          <cell r="A821" t="str">
            <v>SONA BLW PRECISION FORGINGS</v>
          </cell>
          <cell r="B821" t="str">
            <v>Consumer Discretionary</v>
          </cell>
        </row>
        <row r="822">
          <cell r="A822" t="str">
            <v>SONATA SOFTWARE LTD</v>
          </cell>
          <cell r="B822" t="str">
            <v>Information Technology</v>
          </cell>
        </row>
        <row r="823">
          <cell r="A823" t="str">
            <v>SOUTH INDIAN BANK LTD</v>
          </cell>
          <cell r="B823" t="str">
            <v>Financials</v>
          </cell>
        </row>
        <row r="824">
          <cell r="A824" t="str">
            <v>SOUTHERN PETROCHEMICAL INDS</v>
          </cell>
          <cell r="B824" t="str">
            <v>Materials</v>
          </cell>
        </row>
        <row r="825">
          <cell r="A825" t="str">
            <v>SPANDANA SPHOORTY FINANCIAL</v>
          </cell>
          <cell r="B825" t="str">
            <v>Financials</v>
          </cell>
        </row>
        <row r="826">
          <cell r="A826" t="str">
            <v>SPICEJET LTD</v>
          </cell>
          <cell r="B826" t="str">
            <v>Industrials</v>
          </cell>
        </row>
        <row r="827">
          <cell r="A827" t="str">
            <v>SRF LTD</v>
          </cell>
          <cell r="B827" t="str">
            <v>Materials</v>
          </cell>
        </row>
        <row r="828">
          <cell r="A828" t="str">
            <v>STAR CEMENT LTD</v>
          </cell>
          <cell r="B828" t="str">
            <v>Materials</v>
          </cell>
        </row>
        <row r="829">
          <cell r="A829" t="str">
            <v>STAR HEALTH &amp; ALLIED INSURAN</v>
          </cell>
          <cell r="B829" t="str">
            <v>Financials</v>
          </cell>
        </row>
        <row r="830">
          <cell r="A830" t="str">
            <v>STATE BANK OF INDIA</v>
          </cell>
          <cell r="B830" t="str">
            <v>Financials</v>
          </cell>
        </row>
        <row r="831">
          <cell r="A831" t="str">
            <v>STEEL AUTHORITY OF INDIA</v>
          </cell>
          <cell r="B831" t="str">
            <v>Materials</v>
          </cell>
        </row>
        <row r="832">
          <cell r="A832" t="str">
            <v>STEEL EXCHANGE INDIA LTD</v>
          </cell>
          <cell r="B832" t="str">
            <v>Materials</v>
          </cell>
        </row>
        <row r="833">
          <cell r="A833" t="str">
            <v>STEEL STRIPS WHEELS LTD</v>
          </cell>
          <cell r="B833" t="str">
            <v>Consumer Discretionary</v>
          </cell>
        </row>
        <row r="834">
          <cell r="A834" t="str">
            <v>STERLING AND WILSON RENEWABL</v>
          </cell>
          <cell r="B834" t="str">
            <v>Industrials</v>
          </cell>
        </row>
        <row r="835">
          <cell r="A835" t="str">
            <v>STERLING TOOLS LTD</v>
          </cell>
          <cell r="B835" t="str">
            <v>Consumer Discretionary</v>
          </cell>
        </row>
        <row r="836">
          <cell r="A836" t="str">
            <v>STERLITE TECHNOLOGIES LTD</v>
          </cell>
          <cell r="B836" t="str">
            <v>Information Technology</v>
          </cell>
        </row>
        <row r="837">
          <cell r="A837" t="str">
            <v>STOVE KRAFT LTD</v>
          </cell>
          <cell r="B837" t="str">
            <v>Consumer Discretionary</v>
          </cell>
        </row>
        <row r="838">
          <cell r="A838" t="str">
            <v>STRIDES PHARMA SCIENCE LTD</v>
          </cell>
          <cell r="B838" t="str">
            <v>Health Care</v>
          </cell>
        </row>
        <row r="839">
          <cell r="A839" t="str">
            <v>STYLAM INDUSTRIES LTD</v>
          </cell>
          <cell r="B839" t="str">
            <v>Industrials</v>
          </cell>
        </row>
        <row r="840">
          <cell r="A840" t="str">
            <v>STYRENIX PERFORMANCE MATERIA</v>
          </cell>
          <cell r="B840" t="str">
            <v>Materials</v>
          </cell>
        </row>
        <row r="841">
          <cell r="A841" t="str">
            <v>SUBEX LTD</v>
          </cell>
          <cell r="B841" t="str">
            <v>Information Technology</v>
          </cell>
        </row>
        <row r="842">
          <cell r="A842" t="str">
            <v>SUBROS LTD</v>
          </cell>
          <cell r="B842" t="str">
            <v>Consumer Discretionary</v>
          </cell>
        </row>
        <row r="843">
          <cell r="A843" t="str">
            <v>SUDARSHAN CHEMICAL INDS LTD</v>
          </cell>
          <cell r="B843" t="str">
            <v>Materials</v>
          </cell>
        </row>
        <row r="844">
          <cell r="A844" t="str">
            <v>SULA VINEYARDS LTD</v>
          </cell>
          <cell r="B844" t="str">
            <v>Consumer Staples</v>
          </cell>
        </row>
        <row r="845">
          <cell r="A845" t="str">
            <v>SUMITOMO CHEMICAL INDIA LTD</v>
          </cell>
          <cell r="B845" t="str">
            <v>Materials</v>
          </cell>
        </row>
        <row r="846">
          <cell r="A846" t="str">
            <v>SUN PHARMA ADVANCED RESEARCH</v>
          </cell>
          <cell r="B846" t="str">
            <v>Health Care</v>
          </cell>
        </row>
        <row r="847">
          <cell r="A847" t="str">
            <v>SUN PHARMACEUTICAL INDUS</v>
          </cell>
          <cell r="B847" t="str">
            <v>Health Care</v>
          </cell>
        </row>
        <row r="848">
          <cell r="A848" t="str">
            <v>SUN TV NETWORK LTD</v>
          </cell>
          <cell r="B848" t="str">
            <v>Communication Services</v>
          </cell>
        </row>
        <row r="849">
          <cell r="A849" t="str">
            <v>SUNDARAM CLAYTON LTD</v>
          </cell>
          <cell r="B849" t="str">
            <v>Consumer Discretionary</v>
          </cell>
        </row>
        <row r="850">
          <cell r="A850" t="str">
            <v>SUNDARAM FINANCE HOLDINGS LT</v>
          </cell>
          <cell r="B850" t="str">
            <v>Consumer Discretionary</v>
          </cell>
        </row>
        <row r="851">
          <cell r="A851" t="str">
            <v>SUNDARAM FINANCE LTD</v>
          </cell>
          <cell r="B851" t="str">
            <v>Financials</v>
          </cell>
        </row>
        <row r="852">
          <cell r="A852" t="str">
            <v>SUNDRAM FASTENERS LTD</v>
          </cell>
          <cell r="B852" t="str">
            <v>Consumer Discretionary</v>
          </cell>
        </row>
        <row r="853">
          <cell r="A853" t="str">
            <v>SUNFLAG IRON &amp; STEEL CO LTD</v>
          </cell>
          <cell r="B853" t="str">
            <v>Materials</v>
          </cell>
        </row>
        <row r="854">
          <cell r="A854" t="str">
            <v>SUNTECK REALTY LTD</v>
          </cell>
          <cell r="B854" t="str">
            <v>Real Estate</v>
          </cell>
        </row>
        <row r="855">
          <cell r="A855" t="str">
            <v>SUPRAJIT ENGINEERING LTD</v>
          </cell>
          <cell r="B855" t="str">
            <v>Consumer Discretionary</v>
          </cell>
        </row>
        <row r="856">
          <cell r="A856" t="str">
            <v>SUPREME INDUSTRIES LTD</v>
          </cell>
          <cell r="B856" t="str">
            <v>Materials</v>
          </cell>
        </row>
        <row r="857">
          <cell r="A857" t="str">
            <v>SUPREME PETROCHEM LTD</v>
          </cell>
          <cell r="B857" t="str">
            <v>Materials</v>
          </cell>
        </row>
        <row r="858">
          <cell r="A858" t="str">
            <v>SUPRIYA LIFESCIENCE LTD</v>
          </cell>
          <cell r="B858" t="str">
            <v>Health Care</v>
          </cell>
        </row>
        <row r="859">
          <cell r="A859" t="str">
            <v>SURYA ROSHNI LTD</v>
          </cell>
          <cell r="B859" t="str">
            <v>Materials</v>
          </cell>
        </row>
        <row r="860">
          <cell r="A860" t="str">
            <v>SUVEN LIFE SCIENCES LTD</v>
          </cell>
          <cell r="B860" t="str">
            <v>Health Care</v>
          </cell>
        </row>
        <row r="861">
          <cell r="A861" t="str">
            <v>SUVEN PHARMACEUTICALS LTD</v>
          </cell>
          <cell r="B861" t="str">
            <v>Health Care</v>
          </cell>
        </row>
        <row r="862">
          <cell r="A862" t="str">
            <v>SUZLON ENERGY LTD</v>
          </cell>
          <cell r="B862" t="str">
            <v>Industrials</v>
          </cell>
        </row>
        <row r="863">
          <cell r="A863" t="str">
            <v>SWAN ENERGY LTD</v>
          </cell>
          <cell r="B863" t="str">
            <v>Consumer Discretionary</v>
          </cell>
        </row>
        <row r="864">
          <cell r="A864" t="str">
            <v>SWARAJ ENGINES LTD</v>
          </cell>
          <cell r="B864" t="str">
            <v>Industrials</v>
          </cell>
        </row>
        <row r="865">
          <cell r="A865" t="str">
            <v>SYMPHONY LTD</v>
          </cell>
          <cell r="B865" t="str">
            <v>Consumer Discretionary</v>
          </cell>
        </row>
        <row r="866">
          <cell r="A866" t="str">
            <v>SYNGENE INTERNATIONAL LTD</v>
          </cell>
          <cell r="B866" t="str">
            <v>Health Care</v>
          </cell>
        </row>
        <row r="867">
          <cell r="A867" t="str">
            <v>SYRMA SGS TECHNOLOGY LTD</v>
          </cell>
          <cell r="B867" t="str">
            <v>Information Technology</v>
          </cell>
        </row>
        <row r="868">
          <cell r="A868" t="str">
            <v>TAJ GVK HOTELS &amp; RESORTS LTD</v>
          </cell>
          <cell r="B868" t="str">
            <v>Consumer Discretionary</v>
          </cell>
        </row>
        <row r="869">
          <cell r="A869" t="str">
            <v>TAMIL NADU NEWSPRINT &amp; PAPER</v>
          </cell>
          <cell r="B869" t="str">
            <v>Materials</v>
          </cell>
        </row>
        <row r="870">
          <cell r="A870" t="str">
            <v>TAMILNAD MERCANTILE BANK</v>
          </cell>
          <cell r="B870" t="str">
            <v>Financials</v>
          </cell>
        </row>
        <row r="871">
          <cell r="A871" t="str">
            <v>TANFAC INDUSTRIES LTD</v>
          </cell>
          <cell r="B871" t="str">
            <v>Materials</v>
          </cell>
        </row>
        <row r="872">
          <cell r="A872" t="str">
            <v>TANLA PLATFORMS LTD</v>
          </cell>
          <cell r="B872" t="str">
            <v>Information Technology</v>
          </cell>
        </row>
        <row r="873">
          <cell r="A873" t="str">
            <v>TARC LTD</v>
          </cell>
          <cell r="B873" t="str">
            <v>Real Estate</v>
          </cell>
        </row>
        <row r="874">
          <cell r="A874" t="str">
            <v>TARSONS PRODUCTS LTD</v>
          </cell>
          <cell r="B874" t="str">
            <v>Health Care</v>
          </cell>
        </row>
        <row r="875">
          <cell r="A875" t="str">
            <v>TASTY BITE EATABLES LTD</v>
          </cell>
          <cell r="B875" t="str">
            <v>Consumer Staples</v>
          </cell>
        </row>
        <row r="876">
          <cell r="A876" t="str">
            <v>TATA CHEMICALS LTD</v>
          </cell>
          <cell r="B876" t="str">
            <v>Materials</v>
          </cell>
        </row>
        <row r="877">
          <cell r="A877" t="str">
            <v>TATA COFFEE LTD</v>
          </cell>
          <cell r="B877" t="str">
            <v>Consumer Staples</v>
          </cell>
        </row>
        <row r="878">
          <cell r="A878" t="str">
            <v>TATA COMMUNICATIONS LTD</v>
          </cell>
          <cell r="B878" t="str">
            <v>Communication Services</v>
          </cell>
        </row>
        <row r="879">
          <cell r="A879" t="str">
            <v>TATA CONSULTANCY SVCS LTD</v>
          </cell>
          <cell r="B879" t="str">
            <v>Information Technology</v>
          </cell>
        </row>
        <row r="880">
          <cell r="A880" t="str">
            <v>TATA CONSUMER PRODUCTS LTD</v>
          </cell>
          <cell r="B880" t="str">
            <v>Consumer Staples</v>
          </cell>
        </row>
        <row r="881">
          <cell r="A881" t="str">
            <v>TATA ELXSI LTD</v>
          </cell>
          <cell r="B881" t="str">
            <v>Information Technology</v>
          </cell>
        </row>
        <row r="882">
          <cell r="A882" t="str">
            <v>TATA INVESTMENT CORP LTD</v>
          </cell>
          <cell r="B882" t="str">
            <v>Financials</v>
          </cell>
        </row>
        <row r="883">
          <cell r="A883" t="str">
            <v>TATA METALIKS LTD</v>
          </cell>
          <cell r="B883" t="str">
            <v>Materials</v>
          </cell>
        </row>
        <row r="884">
          <cell r="A884" t="str">
            <v>TATA MOTORS LTD</v>
          </cell>
          <cell r="B884" t="str">
            <v>Consumer Discretionary</v>
          </cell>
        </row>
        <row r="885">
          <cell r="A885" t="str">
            <v>TATA POWER CO LTD</v>
          </cell>
          <cell r="B885" t="str">
            <v>Utilities</v>
          </cell>
        </row>
        <row r="886">
          <cell r="A886" t="str">
            <v>TATA STEEL LONG PRODUCTS LTD</v>
          </cell>
          <cell r="B886" t="str">
            <v>Materials</v>
          </cell>
        </row>
        <row r="887">
          <cell r="A887" t="str">
            <v>TATA STEEL LTD</v>
          </cell>
          <cell r="B887" t="str">
            <v>Materials</v>
          </cell>
        </row>
        <row r="888">
          <cell r="A888" t="str">
            <v>TATA TELESERVICES MAHARASHTR</v>
          </cell>
          <cell r="B888" t="str">
            <v>Communication Services</v>
          </cell>
        </row>
        <row r="889">
          <cell r="A889" t="str">
            <v>TATVA CHINTAN PHARMA CHEM LT</v>
          </cell>
          <cell r="B889" t="str">
            <v>Materials</v>
          </cell>
        </row>
        <row r="890">
          <cell r="A890" t="str">
            <v>TCI EXPRESS LTD</v>
          </cell>
          <cell r="B890" t="str">
            <v>Industrials</v>
          </cell>
        </row>
        <row r="891">
          <cell r="A891" t="str">
            <v>TCNS CLOTHING CO LTD</v>
          </cell>
          <cell r="B891" t="str">
            <v>Consumer Discretionary</v>
          </cell>
        </row>
        <row r="892">
          <cell r="A892" t="str">
            <v>TCPL PACKAGING LTD</v>
          </cell>
          <cell r="B892" t="str">
            <v>Materials</v>
          </cell>
        </row>
        <row r="893">
          <cell r="A893" t="str">
            <v>TD POWER SYSTEMS LTD</v>
          </cell>
          <cell r="B893" t="str">
            <v>Industrials</v>
          </cell>
        </row>
        <row r="894">
          <cell r="A894" t="str">
            <v>TEAMLEASE SERVICES LTD</v>
          </cell>
          <cell r="B894" t="str">
            <v>Industrials</v>
          </cell>
        </row>
        <row r="895">
          <cell r="A895" t="str">
            <v>TECH MAHINDRA LTD</v>
          </cell>
          <cell r="B895" t="str">
            <v>Information Technology</v>
          </cell>
        </row>
        <row r="896">
          <cell r="A896" t="str">
            <v>TECHNO ELECTRIC &amp; ENGINEERIN</v>
          </cell>
          <cell r="B896" t="str">
            <v>Industrials</v>
          </cell>
        </row>
        <row r="897">
          <cell r="A897" t="str">
            <v>TECHNOCRAFT INDUSTRIES INDIA</v>
          </cell>
          <cell r="B897" t="str">
            <v>Industrials</v>
          </cell>
        </row>
        <row r="898">
          <cell r="A898" t="str">
            <v>TEGA INDUSTRIES LTD</v>
          </cell>
          <cell r="B898" t="str">
            <v>Industrials</v>
          </cell>
        </row>
        <row r="899">
          <cell r="A899" t="str">
            <v>TEJAS NETWORKS LTD</v>
          </cell>
          <cell r="B899" t="str">
            <v>Information Technology</v>
          </cell>
        </row>
        <row r="900">
          <cell r="A900" t="str">
            <v>TEXMACO RAIL &amp; ENGINEERING L</v>
          </cell>
          <cell r="B900" t="str">
            <v>Industrials</v>
          </cell>
        </row>
        <row r="901">
          <cell r="A901" t="str">
            <v>TGV SRAAC LTD</v>
          </cell>
          <cell r="B901" t="str">
            <v>Materials</v>
          </cell>
        </row>
        <row r="902">
          <cell r="A902" t="str">
            <v>THANGA MAYIL JEWELLERY LTD</v>
          </cell>
          <cell r="B902" t="str">
            <v>Consumer Discretionary</v>
          </cell>
        </row>
        <row r="903">
          <cell r="A903" t="str">
            <v>THEJO ENGINEERING LTD</v>
          </cell>
          <cell r="B903" t="str">
            <v>Industrials</v>
          </cell>
        </row>
        <row r="904">
          <cell r="A904" t="str">
            <v>THEMIS MEDICARE LTD</v>
          </cell>
          <cell r="B904" t="str">
            <v>Health Care</v>
          </cell>
        </row>
        <row r="905">
          <cell r="A905" t="str">
            <v>THERMAX LTD</v>
          </cell>
          <cell r="B905" t="str">
            <v>Industrials</v>
          </cell>
        </row>
        <row r="906">
          <cell r="A906" t="str">
            <v>THIRUMALAI CHEMICALS LTD</v>
          </cell>
          <cell r="B906" t="str">
            <v>Materials</v>
          </cell>
        </row>
        <row r="907">
          <cell r="A907" t="str">
            <v>THOMAS COOK (INDIA) LTD</v>
          </cell>
          <cell r="B907" t="str">
            <v>Consumer Discretionary</v>
          </cell>
        </row>
        <row r="908">
          <cell r="A908" t="str">
            <v>THYROCARE TECHNOLOGIES LTD</v>
          </cell>
          <cell r="B908" t="str">
            <v>Health Care</v>
          </cell>
        </row>
        <row r="909">
          <cell r="A909" t="str">
            <v>TIDE WATER OIL CO INDIA LTD</v>
          </cell>
          <cell r="B909" t="str">
            <v>Materials</v>
          </cell>
        </row>
        <row r="910">
          <cell r="A910" t="str">
            <v>TILAKNAGAR INDUSTRIES LTD</v>
          </cell>
          <cell r="B910" t="str">
            <v>Consumer Staples</v>
          </cell>
        </row>
        <row r="911">
          <cell r="A911" t="str">
            <v>TIME TECHNOPLAST LTD</v>
          </cell>
          <cell r="B911" t="str">
            <v>Materials</v>
          </cell>
        </row>
        <row r="912">
          <cell r="A912" t="str">
            <v>TIMEX GROUP INDIA LTD</v>
          </cell>
          <cell r="B912" t="str">
            <v>Consumer Discretionary</v>
          </cell>
        </row>
        <row r="913">
          <cell r="A913" t="str">
            <v>TIMKEN INDIA LTD</v>
          </cell>
          <cell r="B913" t="str">
            <v>Industrials</v>
          </cell>
        </row>
        <row r="914">
          <cell r="A914" t="str">
            <v>TINPLATE CO OF INDIA LTD</v>
          </cell>
          <cell r="B914" t="str">
            <v>Materials</v>
          </cell>
        </row>
        <row r="915">
          <cell r="A915" t="str">
            <v>TIPS INDUSTRIES LTD</v>
          </cell>
          <cell r="B915" t="str">
            <v>Communication Services</v>
          </cell>
        </row>
        <row r="916">
          <cell r="A916" t="str">
            <v>TITAGARH WAGONS LTD</v>
          </cell>
          <cell r="B916" t="str">
            <v>Industrials</v>
          </cell>
        </row>
        <row r="917">
          <cell r="A917" t="str">
            <v>TITAN CO LTD</v>
          </cell>
          <cell r="B917" t="str">
            <v>Consumer Discretionary</v>
          </cell>
        </row>
        <row r="918">
          <cell r="A918" t="str">
            <v>TORRENT PHARMACEUTICALS LTD</v>
          </cell>
          <cell r="B918" t="str">
            <v>Health Care</v>
          </cell>
        </row>
        <row r="919">
          <cell r="A919" t="str">
            <v>TORRENT POWER LTD</v>
          </cell>
          <cell r="B919" t="str">
            <v>Utilities</v>
          </cell>
        </row>
        <row r="920">
          <cell r="A920" t="str">
            <v>TRANSPORT CORP OF INDIA LTD</v>
          </cell>
          <cell r="B920" t="str">
            <v>Industrials</v>
          </cell>
        </row>
        <row r="921">
          <cell r="A921" t="str">
            <v>TRENT LTD</v>
          </cell>
          <cell r="B921" t="str">
            <v>Consumer Discretionary</v>
          </cell>
        </row>
        <row r="922">
          <cell r="A922" t="str">
            <v>TRIDENT LTD</v>
          </cell>
          <cell r="B922" t="str">
            <v>Consumer Discretionary</v>
          </cell>
        </row>
        <row r="923">
          <cell r="A923" t="str">
            <v>TRIVENI ENGINEERING &amp; INDUS</v>
          </cell>
          <cell r="B923" t="str">
            <v>Consumer Staples</v>
          </cell>
        </row>
        <row r="924">
          <cell r="A924" t="str">
            <v>TRIVENI TURBINE LTD</v>
          </cell>
          <cell r="B924" t="str">
            <v>Industrials</v>
          </cell>
        </row>
        <row r="925">
          <cell r="A925" t="str">
            <v>TTK HEALTHCARE LTD</v>
          </cell>
          <cell r="B925" t="str">
            <v>Health Care</v>
          </cell>
        </row>
        <row r="926">
          <cell r="A926" t="str">
            <v>TTK PRESTIGE LTD</v>
          </cell>
          <cell r="B926" t="str">
            <v>Consumer Discretionary</v>
          </cell>
        </row>
        <row r="927">
          <cell r="A927" t="str">
            <v>TUBE INVESTMENTS OF INDIA LT</v>
          </cell>
          <cell r="B927" t="str">
            <v>Consumer Discretionary</v>
          </cell>
        </row>
        <row r="928">
          <cell r="A928" t="str">
            <v>TV TODAY NETWORK LTD</v>
          </cell>
          <cell r="B928" t="str">
            <v>Communication Services</v>
          </cell>
        </row>
        <row r="929">
          <cell r="A929" t="str">
            <v>TV18 BROADCAST LTD</v>
          </cell>
          <cell r="B929" t="str">
            <v>Communication Services</v>
          </cell>
        </row>
        <row r="930">
          <cell r="A930" t="str">
            <v>TVS MOTOR CO LTD</v>
          </cell>
          <cell r="B930" t="str">
            <v>Consumer Discretionary</v>
          </cell>
        </row>
        <row r="931">
          <cell r="A931" t="str">
            <v>TVS SRICHAKRA LTD</v>
          </cell>
          <cell r="B931" t="str">
            <v>Consumer Discretionary</v>
          </cell>
        </row>
        <row r="932">
          <cell r="A932" t="str">
            <v>UCO BANK</v>
          </cell>
          <cell r="B932" t="str">
            <v>Financials</v>
          </cell>
        </row>
        <row r="933">
          <cell r="A933" t="str">
            <v>UFLEX LTD</v>
          </cell>
          <cell r="B933" t="str">
            <v>Materials</v>
          </cell>
        </row>
        <row r="934">
          <cell r="A934" t="str">
            <v>UGAR SUGAR WORKS LTD</v>
          </cell>
          <cell r="B934" t="str">
            <v>Consumer Staples</v>
          </cell>
        </row>
        <row r="935">
          <cell r="A935" t="str">
            <v>UGRO CAPITAL LTD</v>
          </cell>
          <cell r="B935" t="str">
            <v>Financials</v>
          </cell>
        </row>
        <row r="936">
          <cell r="A936" t="str">
            <v>UJJIVAN FINANCIAL SERVICES L</v>
          </cell>
          <cell r="B936" t="str">
            <v>Financials</v>
          </cell>
        </row>
        <row r="937">
          <cell r="A937" t="str">
            <v>UJJIVAN SMALL FINANCE BANK L</v>
          </cell>
          <cell r="B937" t="str">
            <v>Financials</v>
          </cell>
        </row>
        <row r="938">
          <cell r="A938" t="str">
            <v>ULTRATECH CEMENT LTD</v>
          </cell>
          <cell r="B938" t="str">
            <v>Materials</v>
          </cell>
        </row>
        <row r="939">
          <cell r="A939" t="str">
            <v>UNICHEM LABORATORIES LTD</v>
          </cell>
          <cell r="B939" t="str">
            <v>Health Care</v>
          </cell>
        </row>
        <row r="940">
          <cell r="A940" t="str">
            <v>UNION BANK OF INDIA</v>
          </cell>
          <cell r="B940" t="str">
            <v>Financials</v>
          </cell>
        </row>
        <row r="941">
          <cell r="A941" t="str">
            <v>UNIPARTS INDIA LTD</v>
          </cell>
          <cell r="B941" t="str">
            <v>Industrials</v>
          </cell>
        </row>
        <row r="942">
          <cell r="A942" t="str">
            <v>UNITED BREWERIES LTD</v>
          </cell>
          <cell r="B942" t="str">
            <v>Consumer Staples</v>
          </cell>
        </row>
        <row r="943">
          <cell r="A943" t="str">
            <v>UNITED SPIRITS LTD</v>
          </cell>
          <cell r="B943" t="str">
            <v>Consumer Staples</v>
          </cell>
        </row>
        <row r="944">
          <cell r="A944" t="str">
            <v>UNIVERSAL CABLES LTD</v>
          </cell>
          <cell r="B944" t="str">
            <v>Industrials</v>
          </cell>
        </row>
        <row r="945">
          <cell r="A945" t="str">
            <v>UNO MINDA LTD</v>
          </cell>
          <cell r="B945" t="str">
            <v>Consumer Discretionary</v>
          </cell>
        </row>
        <row r="946">
          <cell r="A946" t="str">
            <v>UPL LTD</v>
          </cell>
          <cell r="B946" t="str">
            <v>Materials</v>
          </cell>
        </row>
        <row r="947">
          <cell r="A947" t="str">
            <v>USHA MARTIN LTD</v>
          </cell>
          <cell r="B947" t="str">
            <v>Materials</v>
          </cell>
        </row>
        <row r="948">
          <cell r="A948" t="str">
            <v>UTI ASSET MANAGEMENT CO LTD</v>
          </cell>
          <cell r="B948" t="str">
            <v>Financials</v>
          </cell>
        </row>
        <row r="949">
          <cell r="A949" t="str">
            <v>V.I.P. INDUSTRIES LTD</v>
          </cell>
          <cell r="B949" t="str">
            <v>Consumer Discretionary</v>
          </cell>
        </row>
        <row r="950">
          <cell r="A950" t="str">
            <v>VA TECH WABAG LTD</v>
          </cell>
          <cell r="B950" t="str">
            <v>Utilities</v>
          </cell>
        </row>
        <row r="951">
          <cell r="A951" t="str">
            <v>VADILAL INDUSTRIES LTD</v>
          </cell>
          <cell r="B951" t="str">
            <v>Consumer Staples</v>
          </cell>
        </row>
        <row r="952">
          <cell r="A952" t="str">
            <v>VAIBHAV GLOBAL LTD</v>
          </cell>
          <cell r="B952" t="str">
            <v>Consumer Discretionary</v>
          </cell>
        </row>
        <row r="953">
          <cell r="A953" t="str">
            <v>VAKRANGEE LTD</v>
          </cell>
          <cell r="B953" t="str">
            <v>Industrials</v>
          </cell>
        </row>
        <row r="954">
          <cell r="A954" t="str">
            <v>VALIANT ORGANICS LTD</v>
          </cell>
          <cell r="B954" t="str">
            <v>Materials</v>
          </cell>
        </row>
        <row r="955">
          <cell r="A955" t="str">
            <v>VARDHMAN SPECIAL STEELS LTD</v>
          </cell>
          <cell r="B955" t="str">
            <v>Materials</v>
          </cell>
        </row>
        <row r="956">
          <cell r="A956" t="str">
            <v>VARDHMAN TEXTILES LTD</v>
          </cell>
          <cell r="B956" t="str">
            <v>Consumer Discretionary</v>
          </cell>
        </row>
        <row r="957">
          <cell r="A957" t="str">
            <v>VARROC ENGINEERING LTD</v>
          </cell>
          <cell r="B957" t="str">
            <v>Consumer Discretionary</v>
          </cell>
        </row>
        <row r="958">
          <cell r="A958" t="str">
            <v>VARUN BEVERAGES LTD</v>
          </cell>
          <cell r="B958" t="str">
            <v>Consumer Staples</v>
          </cell>
        </row>
        <row r="959">
          <cell r="A959" t="str">
            <v>VEDANT FASHIONS LTD</v>
          </cell>
          <cell r="B959" t="str">
            <v>Consumer Discretionary</v>
          </cell>
        </row>
        <row r="960">
          <cell r="A960" t="str">
            <v>VEDANTA LTD</v>
          </cell>
          <cell r="B960" t="str">
            <v>Materials</v>
          </cell>
        </row>
        <row r="961">
          <cell r="A961" t="str">
            <v>VENKY'S (INDIA) LTD</v>
          </cell>
          <cell r="B961" t="str">
            <v>Consumer Staples</v>
          </cell>
        </row>
        <row r="962">
          <cell r="A962" t="str">
            <v>VENUS PIPES &amp; TUBES LTD</v>
          </cell>
          <cell r="B962" t="str">
            <v>Materials</v>
          </cell>
        </row>
        <row r="963">
          <cell r="A963" t="str">
            <v>VERANDA LEARNING SOLUTIONS L</v>
          </cell>
          <cell r="B963" t="str">
            <v>Consumer Discretionary</v>
          </cell>
        </row>
        <row r="964">
          <cell r="A964" t="str">
            <v>VESUVIUS INDIA LTD</v>
          </cell>
          <cell r="B964" t="str">
            <v>Industrials</v>
          </cell>
        </row>
        <row r="965">
          <cell r="A965" t="str">
            <v>V-GUARD INDUSTRIES LTD</v>
          </cell>
          <cell r="B965" t="str">
            <v>Industrials</v>
          </cell>
        </row>
        <row r="966">
          <cell r="A966" t="str">
            <v>VIDHI SPECIALTY FOOD INGREDI</v>
          </cell>
          <cell r="B966" t="str">
            <v>Materials</v>
          </cell>
        </row>
        <row r="967">
          <cell r="A967" t="str">
            <v>VIJAYA DIAGNOSTIC CENTRE PVT</v>
          </cell>
          <cell r="B967" t="str">
            <v>Health Care</v>
          </cell>
        </row>
        <row r="968">
          <cell r="A968" t="str">
            <v>VINATI ORGANICS LTD</v>
          </cell>
          <cell r="B968" t="str">
            <v>Materials</v>
          </cell>
        </row>
        <row r="969">
          <cell r="A969" t="str">
            <v>VINDHYA TELELINKS LTD</v>
          </cell>
          <cell r="B969" t="str">
            <v>Information Technology</v>
          </cell>
        </row>
        <row r="970">
          <cell r="A970" t="str">
            <v>VISHNU CHEMICALS LTD</v>
          </cell>
          <cell r="B970" t="str">
            <v>Materials</v>
          </cell>
        </row>
        <row r="971">
          <cell r="A971" t="str">
            <v>VMART RETAIL LTD</v>
          </cell>
          <cell r="B971" t="str">
            <v>Consumer Discretionary</v>
          </cell>
        </row>
        <row r="972">
          <cell r="A972" t="str">
            <v>VODAFONE IDEA LTD</v>
          </cell>
          <cell r="B972" t="str">
            <v>Communication Services</v>
          </cell>
        </row>
        <row r="973">
          <cell r="A973" t="str">
            <v>VOLTAMP TRANSFORMERS LTD</v>
          </cell>
          <cell r="B973" t="str">
            <v>Industrials</v>
          </cell>
        </row>
        <row r="974">
          <cell r="A974" t="str">
            <v>VOLTAS LTD</v>
          </cell>
          <cell r="B974" t="str">
            <v>Industrials</v>
          </cell>
        </row>
        <row r="975">
          <cell r="A975" t="str">
            <v>VRL LOGISTICS LTD</v>
          </cell>
          <cell r="B975" t="str">
            <v>Industrials</v>
          </cell>
        </row>
        <row r="976">
          <cell r="A976" t="str">
            <v>VST INDUSTRIES LTD</v>
          </cell>
          <cell r="B976" t="str">
            <v>Consumer Staples</v>
          </cell>
        </row>
        <row r="977">
          <cell r="A977" t="str">
            <v>VST TILLERS TRACTORS LTD</v>
          </cell>
          <cell r="B977" t="str">
            <v>Industrials</v>
          </cell>
        </row>
        <row r="978">
          <cell r="A978" t="str">
            <v>WAAREE RENEWABLE TECHNOLOGIE</v>
          </cell>
          <cell r="B978" t="str">
            <v>Utilities</v>
          </cell>
        </row>
        <row r="979">
          <cell r="A979" t="str">
            <v>WARDWIZARD INNOVATIONS &amp; MOB</v>
          </cell>
          <cell r="B979" t="str">
            <v>Consumer Discretionary</v>
          </cell>
        </row>
        <row r="980">
          <cell r="A980" t="str">
            <v>WELSPUN CORP LTD</v>
          </cell>
          <cell r="B980" t="str">
            <v>Materials</v>
          </cell>
        </row>
        <row r="981">
          <cell r="A981" t="str">
            <v>WELSPUN ENTERPRISES LTD/NEW</v>
          </cell>
          <cell r="B981" t="str">
            <v>Industrials</v>
          </cell>
        </row>
        <row r="982">
          <cell r="A982" t="str">
            <v>WELSPUN INDIA LTD</v>
          </cell>
          <cell r="B982" t="str">
            <v>Consumer Discretionary</v>
          </cell>
        </row>
        <row r="983">
          <cell r="A983" t="str">
            <v>WENDT INDIA LTD</v>
          </cell>
          <cell r="B983" t="str">
            <v>Industrials</v>
          </cell>
        </row>
        <row r="984">
          <cell r="A984" t="str">
            <v>WEST COAST PAPER MILLS LTD</v>
          </cell>
          <cell r="B984" t="str">
            <v>Materials</v>
          </cell>
        </row>
        <row r="985">
          <cell r="A985" t="str">
            <v>WESTLIFE FOODWORLD LTD</v>
          </cell>
          <cell r="B985" t="str">
            <v>Consumer Discretionary</v>
          </cell>
        </row>
        <row r="986">
          <cell r="A986" t="str">
            <v>WHEELS INDIA LTD</v>
          </cell>
          <cell r="B986" t="str">
            <v>Consumer Discretionary</v>
          </cell>
        </row>
        <row r="987">
          <cell r="A987" t="str">
            <v>WHIRLPOOL OF INDIA LTD</v>
          </cell>
          <cell r="B987" t="str">
            <v>Consumer Discretionary</v>
          </cell>
        </row>
        <row r="988">
          <cell r="A988" t="str">
            <v>WIPRO LTD</v>
          </cell>
          <cell r="B988" t="str">
            <v>Information Technology</v>
          </cell>
        </row>
        <row r="989">
          <cell r="A989" t="str">
            <v>WOCKHARDT LTD</v>
          </cell>
          <cell r="B989" t="str">
            <v>Health Care</v>
          </cell>
        </row>
        <row r="990">
          <cell r="A990" t="str">
            <v>WONDERLA HOLIDAYS LTD</v>
          </cell>
          <cell r="B990" t="str">
            <v>Consumer Discretionary</v>
          </cell>
        </row>
        <row r="991">
          <cell r="A991" t="str">
            <v>WPIL LTD</v>
          </cell>
          <cell r="B991" t="str">
            <v>Industrials</v>
          </cell>
        </row>
        <row r="992">
          <cell r="A992" t="str">
            <v>XPRO INDIA LTD</v>
          </cell>
          <cell r="B992" t="str">
            <v>Materials</v>
          </cell>
        </row>
        <row r="993">
          <cell r="A993" t="str">
            <v>YASHO INDUSTRIES LTD</v>
          </cell>
          <cell r="B993" t="str">
            <v>Materials</v>
          </cell>
        </row>
        <row r="994">
          <cell r="A994" t="str">
            <v>YES BANK LTD</v>
          </cell>
          <cell r="B994" t="str">
            <v>Financials</v>
          </cell>
        </row>
        <row r="995">
          <cell r="A995" t="str">
            <v>ZEE ENTERTAINMENT ENTERPRISE</v>
          </cell>
          <cell r="B995" t="str">
            <v>Communication Services</v>
          </cell>
        </row>
        <row r="996">
          <cell r="A996" t="str">
            <v>ZEN TECHNOLOGIES LTD</v>
          </cell>
          <cell r="B996" t="str">
            <v>Information Technology</v>
          </cell>
        </row>
        <row r="997">
          <cell r="A997" t="str">
            <v>ZENSAR TECHNOLOGIES LTD</v>
          </cell>
          <cell r="B997" t="str">
            <v>Information Technology</v>
          </cell>
        </row>
        <row r="998">
          <cell r="A998" t="str">
            <v>ZF COMMERCIAL VEHICLE CONTRO</v>
          </cell>
          <cell r="B998" t="str">
            <v>Consumer Discretionary</v>
          </cell>
        </row>
        <row r="999">
          <cell r="A999" t="str">
            <v>ZOMATO LTD</v>
          </cell>
          <cell r="B999" t="str">
            <v>Consumer Discretionary</v>
          </cell>
        </row>
        <row r="1000">
          <cell r="A1000" t="str">
            <v>ZYDUS LIFESCIENCES LTD</v>
          </cell>
          <cell r="B1000" t="str">
            <v>Health Care</v>
          </cell>
        </row>
        <row r="1001">
          <cell r="A1001" t="str">
            <v>ZYDUS WELLNESS LTD</v>
          </cell>
          <cell r="B1001" t="str">
            <v>Consumer Staples</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C06F3-0FB8-47B4-A766-15EBCBB31849}">
  <dimension ref="A1:O116"/>
  <sheetViews>
    <sheetView zoomScale="80" zoomScaleNormal="80" workbookViewId="0">
      <pane xSplit="1" ySplit="2" topLeftCell="B101" activePane="bottomRight" state="frozen"/>
      <selection pane="topRight" activeCell="B1" sqref="B1"/>
      <selection pane="bottomLeft" activeCell="A3" sqref="A3"/>
      <selection pane="bottomRight" activeCell="A39" sqref="A39:O71"/>
    </sheetView>
  </sheetViews>
  <sheetFormatPr defaultRowHeight="15" x14ac:dyDescent="0.25"/>
  <cols>
    <col min="1" max="1" width="32.7109375" customWidth="1"/>
    <col min="2" max="15" width="12.7109375" customWidth="1"/>
  </cols>
  <sheetData>
    <row r="1" spans="1:15" ht="15.75" x14ac:dyDescent="0.3">
      <c r="A1" s="90" t="str">
        <f>Consolidated!A351</f>
        <v>Portfolio</v>
      </c>
      <c r="B1" s="90" t="str">
        <f>Consolidated!B351</f>
        <v>LC_SB</v>
      </c>
      <c r="C1" s="90" t="str">
        <f>Consolidated!C351</f>
        <v>LCMC_SB</v>
      </c>
      <c r="D1" s="90" t="str">
        <f>Consolidated!D351</f>
        <v>Concentrated_SB</v>
      </c>
      <c r="E1" s="90" t="str">
        <f>Consolidated!E351</f>
        <v>Growth_SB</v>
      </c>
      <c r="F1" s="90" t="str">
        <f>Consolidated!F351</f>
        <v>Edelweiss N100 Q30</v>
      </c>
      <c r="G1" s="90" t="str">
        <f>Consolidated!G351</f>
        <v>Edelweiss N100 Q30</v>
      </c>
      <c r="H1" s="90" t="str">
        <f>Consolidated!H351</f>
        <v>Edelweiss N100 Q30</v>
      </c>
      <c r="I1" s="90"/>
      <c r="J1" s="11"/>
      <c r="K1" s="45"/>
      <c r="L1" s="23"/>
      <c r="M1" s="24"/>
      <c r="N1" s="24"/>
      <c r="O1" s="24"/>
    </row>
    <row r="2" spans="1:15" ht="30" x14ac:dyDescent="0.3">
      <c r="A2" s="139" t="str">
        <f>Consolidated!A352</f>
        <v>Benchmark</v>
      </c>
      <c r="B2" s="139" t="str">
        <f>Consolidated!B352</f>
        <v>SBI BSE100 ETF</v>
      </c>
      <c r="C2" s="139" t="str">
        <f>Consolidated!C352</f>
        <v>Smart Beta Benchmark</v>
      </c>
      <c r="D2" s="139" t="str">
        <f>Consolidated!D352</f>
        <v>SBI NIFTY 50 ETF</v>
      </c>
      <c r="E2" s="139" t="str">
        <f>Consolidated!E352</f>
        <v>NIFTY 200</v>
      </c>
      <c r="F2" s="139" t="str">
        <f>Consolidated!F352</f>
        <v>SBI BSE100 ETF</v>
      </c>
      <c r="G2" s="139" t="str">
        <f>Consolidated!G352</f>
        <v>Smart Beta Benchmark</v>
      </c>
      <c r="H2" s="139" t="str">
        <f>Consolidated!H352</f>
        <v>SBI NIFTY 50 ETF</v>
      </c>
      <c r="I2" s="91"/>
      <c r="J2" s="12"/>
      <c r="K2" s="44"/>
      <c r="L2" s="17"/>
      <c r="M2" s="12"/>
      <c r="N2" s="12"/>
      <c r="O2" s="12"/>
    </row>
    <row r="3" spans="1:15" ht="15.75" x14ac:dyDescent="0.3">
      <c r="A3" s="70" t="s">
        <v>2086</v>
      </c>
      <c r="B3" s="36">
        <v>0.99</v>
      </c>
      <c r="C3" s="36">
        <v>0.96</v>
      </c>
      <c r="D3" s="36">
        <v>0.99</v>
      </c>
      <c r="E3" s="36">
        <v>0.98</v>
      </c>
      <c r="F3" s="36">
        <v>0.91</v>
      </c>
      <c r="G3" s="36">
        <v>0.91</v>
      </c>
      <c r="H3" s="36">
        <v>0.9</v>
      </c>
      <c r="I3" s="91"/>
      <c r="J3" s="12"/>
      <c r="K3" s="44"/>
      <c r="L3" s="17"/>
      <c r="M3" s="12"/>
      <c r="N3" s="12"/>
      <c r="O3" s="12"/>
    </row>
    <row r="4" spans="1:15" ht="15.75" x14ac:dyDescent="0.3">
      <c r="A4" s="22" t="s">
        <v>2089</v>
      </c>
      <c r="B4" s="36">
        <v>4.2</v>
      </c>
      <c r="C4" s="36">
        <v>5.27</v>
      </c>
      <c r="D4" s="36">
        <v>3.72</v>
      </c>
      <c r="E4" s="36">
        <v>4.1500000000000004</v>
      </c>
      <c r="F4" s="36">
        <v>5.16</v>
      </c>
      <c r="G4" s="36">
        <v>5.0599999999999996</v>
      </c>
      <c r="H4" s="36">
        <v>5.43</v>
      </c>
      <c r="I4" s="91"/>
      <c r="J4" s="12"/>
      <c r="K4" s="44"/>
      <c r="L4" s="17"/>
      <c r="M4" s="12"/>
      <c r="N4" s="12"/>
      <c r="O4" s="12"/>
    </row>
    <row r="5" spans="1:15" ht="15.75" x14ac:dyDescent="0.3">
      <c r="A5" s="120" t="s">
        <v>2088</v>
      </c>
      <c r="B5" s="36">
        <v>81</v>
      </c>
      <c r="C5" s="36">
        <v>86.73</v>
      </c>
      <c r="D5" s="36">
        <v>83.07</v>
      </c>
      <c r="E5" s="36">
        <v>83.49</v>
      </c>
      <c r="F5" s="36">
        <v>54.5</v>
      </c>
      <c r="G5" s="36">
        <v>50.17</v>
      </c>
      <c r="H5" s="36">
        <v>57.06</v>
      </c>
      <c r="I5" s="91"/>
      <c r="J5" s="12"/>
      <c r="K5" s="44"/>
      <c r="L5" s="17"/>
      <c r="M5" s="12"/>
      <c r="N5" s="12"/>
      <c r="O5" s="12"/>
    </row>
    <row r="6" spans="1:15" ht="15.75" x14ac:dyDescent="0.3">
      <c r="A6" s="121" t="s">
        <v>2087</v>
      </c>
      <c r="B6" s="122">
        <f>100-B5</f>
        <v>19</v>
      </c>
      <c r="C6" s="122">
        <f>100-C5</f>
        <v>13.269999999999996</v>
      </c>
      <c r="D6" s="122">
        <f t="shared" ref="D6" si="0">100-D5</f>
        <v>16.930000000000007</v>
      </c>
      <c r="E6" s="122">
        <f t="shared" ref="E6:H6" si="1">100-E5</f>
        <v>16.510000000000005</v>
      </c>
      <c r="F6" s="122">
        <f t="shared" si="1"/>
        <v>45.5</v>
      </c>
      <c r="G6" s="122">
        <f t="shared" si="1"/>
        <v>49.83</v>
      </c>
      <c r="H6" s="122">
        <f t="shared" si="1"/>
        <v>42.94</v>
      </c>
      <c r="I6" s="91"/>
      <c r="J6" s="12"/>
      <c r="K6" s="44"/>
      <c r="L6" s="17"/>
      <c r="M6" s="12"/>
      <c r="N6" s="12"/>
      <c r="O6" s="12"/>
    </row>
    <row r="7" spans="1:15" ht="15.75" x14ac:dyDescent="0.3">
      <c r="A7" s="123" t="s">
        <v>2090</v>
      </c>
      <c r="B7" s="122">
        <v>13.3</v>
      </c>
      <c r="C7" s="122">
        <v>6.37</v>
      </c>
      <c r="D7" s="122">
        <v>11.44</v>
      </c>
      <c r="E7" s="122">
        <v>8.19</v>
      </c>
      <c r="F7" s="122">
        <v>20.79</v>
      </c>
      <c r="G7" s="122">
        <v>19.29</v>
      </c>
      <c r="H7" s="122">
        <v>20.8</v>
      </c>
      <c r="I7" s="91"/>
      <c r="J7" s="12"/>
      <c r="K7" s="44"/>
      <c r="L7" s="17"/>
      <c r="M7" s="12"/>
      <c r="N7" s="12"/>
      <c r="O7" s="12"/>
    </row>
    <row r="8" spans="1:15" ht="15.75" x14ac:dyDescent="0.3">
      <c r="A8" s="123" t="s">
        <v>2091</v>
      </c>
      <c r="B8" s="122">
        <f>B6-B7</f>
        <v>5.6999999999999993</v>
      </c>
      <c r="C8" s="122">
        <f>C6-C7</f>
        <v>6.8999999999999959</v>
      </c>
      <c r="D8" s="122">
        <f t="shared" ref="D8" si="2">D6-D7</f>
        <v>5.4900000000000073</v>
      </c>
      <c r="E8" s="122">
        <f t="shared" ref="E8:H8" si="3">E6-E7</f>
        <v>8.3200000000000056</v>
      </c>
      <c r="F8" s="122">
        <f t="shared" si="3"/>
        <v>24.71</v>
      </c>
      <c r="G8" s="122">
        <f t="shared" si="3"/>
        <v>30.54</v>
      </c>
      <c r="H8" s="122">
        <f t="shared" si="3"/>
        <v>22.139999999999997</v>
      </c>
      <c r="I8" s="91"/>
      <c r="J8" s="12"/>
      <c r="K8" s="44"/>
      <c r="L8" s="17"/>
      <c r="M8" s="12"/>
      <c r="N8" s="12"/>
      <c r="O8" s="12"/>
    </row>
    <row r="9" spans="1:15" ht="15.75" x14ac:dyDescent="0.3">
      <c r="A9" s="30"/>
      <c r="B9" s="91"/>
      <c r="C9" s="91"/>
      <c r="D9" s="91"/>
      <c r="E9" s="91"/>
      <c r="F9" s="140" t="s">
        <v>2124</v>
      </c>
      <c r="G9" s="140" t="s">
        <v>2123</v>
      </c>
      <c r="H9" s="140" t="s">
        <v>2122</v>
      </c>
      <c r="I9" s="91"/>
      <c r="J9" s="12"/>
      <c r="K9" s="44"/>
      <c r="L9" s="17"/>
      <c r="M9" s="12"/>
      <c r="N9" s="12"/>
      <c r="O9" s="12"/>
    </row>
    <row r="10" spans="1:15" ht="15.75" x14ac:dyDescent="0.3">
      <c r="A10" s="22" t="s">
        <v>2092</v>
      </c>
      <c r="B10" s="90" t="str">
        <f t="shared" ref="B10:H11" si="4">B1</f>
        <v>LC_SB</v>
      </c>
      <c r="C10" s="90" t="str">
        <f t="shared" si="4"/>
        <v>LCMC_SB</v>
      </c>
      <c r="D10" s="90" t="str">
        <f t="shared" si="4"/>
        <v>Concentrated_SB</v>
      </c>
      <c r="E10" s="90" t="str">
        <f t="shared" si="4"/>
        <v>Growth_SB</v>
      </c>
      <c r="F10" s="90" t="str">
        <f t="shared" si="4"/>
        <v>Edelweiss N100 Q30</v>
      </c>
      <c r="G10" s="90" t="str">
        <f t="shared" si="4"/>
        <v>Edelweiss N100 Q30</v>
      </c>
      <c r="H10" s="90" t="str">
        <f t="shared" si="4"/>
        <v>Edelweiss N100 Q30</v>
      </c>
      <c r="I10" s="91"/>
      <c r="J10" s="12"/>
      <c r="K10" s="44"/>
      <c r="L10" s="17"/>
      <c r="M10" s="12"/>
      <c r="N10" s="12"/>
      <c r="O10" s="12"/>
    </row>
    <row r="11" spans="1:15" ht="30" x14ac:dyDescent="0.3">
      <c r="A11" s="8" t="s">
        <v>2106</v>
      </c>
      <c r="B11" s="91" t="str">
        <f t="shared" si="4"/>
        <v>SBI BSE100 ETF</v>
      </c>
      <c r="C11" s="91" t="str">
        <f t="shared" si="4"/>
        <v>Smart Beta Benchmark</v>
      </c>
      <c r="D11" s="91" t="str">
        <f t="shared" si="4"/>
        <v>SBI NIFTY 50 ETF</v>
      </c>
      <c r="E11" s="91" t="str">
        <f t="shared" si="4"/>
        <v>NIFTY 200</v>
      </c>
      <c r="F11" s="91" t="str">
        <f t="shared" si="4"/>
        <v>SBI BSE100 ETF</v>
      </c>
      <c r="G11" s="91" t="str">
        <f t="shared" si="4"/>
        <v>Smart Beta Benchmark</v>
      </c>
      <c r="H11" s="91" t="str">
        <f t="shared" si="4"/>
        <v>SBI NIFTY 50 ETF</v>
      </c>
      <c r="I11" s="91"/>
      <c r="J11" s="12"/>
      <c r="K11" s="44"/>
      <c r="L11" s="17"/>
      <c r="M11" s="12"/>
      <c r="N11" s="12"/>
      <c r="O11" s="12"/>
    </row>
    <row r="12" spans="1:15" ht="15.75" x14ac:dyDescent="0.3">
      <c r="A12" s="30">
        <v>1</v>
      </c>
      <c r="B12" s="137" t="s">
        <v>2126</v>
      </c>
      <c r="C12" s="137" t="s">
        <v>2135</v>
      </c>
      <c r="D12" s="137" t="s">
        <v>2149</v>
      </c>
      <c r="E12" s="8" t="s">
        <v>2155</v>
      </c>
      <c r="F12" s="137" t="s">
        <v>2165</v>
      </c>
      <c r="G12" s="137" t="s">
        <v>2182</v>
      </c>
      <c r="H12" s="137" t="s">
        <v>2192</v>
      </c>
      <c r="I12" s="91"/>
      <c r="J12" s="12"/>
      <c r="K12" s="44"/>
      <c r="L12" s="17"/>
      <c r="M12" s="12"/>
      <c r="N12" s="12"/>
      <c r="O12" s="12"/>
    </row>
    <row r="13" spans="1:15" ht="15.75" x14ac:dyDescent="0.3">
      <c r="A13" s="30">
        <v>2</v>
      </c>
      <c r="B13" s="137" t="s">
        <v>2125</v>
      </c>
      <c r="C13" s="8" t="s">
        <v>2137</v>
      </c>
      <c r="D13" s="8" t="s">
        <v>2150</v>
      </c>
      <c r="E13" s="8" t="s">
        <v>2157</v>
      </c>
      <c r="F13" s="137" t="s">
        <v>2166</v>
      </c>
      <c r="G13" s="137" t="s">
        <v>2181</v>
      </c>
      <c r="H13" s="137" t="s">
        <v>2191</v>
      </c>
      <c r="I13" s="91"/>
      <c r="J13" s="12"/>
      <c r="K13" s="44"/>
      <c r="L13" s="17"/>
      <c r="M13" s="12"/>
      <c r="N13" s="12"/>
      <c r="O13" s="12"/>
    </row>
    <row r="14" spans="1:15" ht="15.75" x14ac:dyDescent="0.3">
      <c r="A14" s="30">
        <v>3</v>
      </c>
      <c r="B14" s="8" t="s">
        <v>2127</v>
      </c>
      <c r="C14" s="137" t="s">
        <v>2136</v>
      </c>
      <c r="D14" s="8" t="s">
        <v>2151</v>
      </c>
      <c r="E14" s="137" t="s">
        <v>2156</v>
      </c>
      <c r="F14" s="137" t="s">
        <v>2167</v>
      </c>
      <c r="G14" s="137" t="s">
        <v>2108</v>
      </c>
      <c r="H14" s="137" t="s">
        <v>2190</v>
      </c>
      <c r="I14" s="91"/>
      <c r="J14" s="12"/>
      <c r="K14" s="44"/>
      <c r="L14" s="17"/>
      <c r="M14" s="12"/>
      <c r="N14" s="12"/>
      <c r="O14" s="12"/>
    </row>
    <row r="15" spans="1:15" ht="15.75" x14ac:dyDescent="0.3">
      <c r="A15" s="30">
        <v>4</v>
      </c>
      <c r="B15" s="8" t="s">
        <v>2128</v>
      </c>
      <c r="C15" s="8" t="s">
        <v>2144</v>
      </c>
      <c r="D15" s="8" t="s">
        <v>2152</v>
      </c>
      <c r="E15" s="8" t="s">
        <v>2158</v>
      </c>
      <c r="F15" s="8" t="s">
        <v>2168</v>
      </c>
      <c r="G15" s="8" t="s">
        <v>2180</v>
      </c>
      <c r="H15" s="8" t="s">
        <v>2189</v>
      </c>
      <c r="I15" s="91"/>
      <c r="J15" s="12"/>
      <c r="K15" s="44"/>
      <c r="L15" s="17"/>
      <c r="M15" s="12"/>
      <c r="N15" s="12"/>
      <c r="O15" s="12"/>
    </row>
    <row r="16" spans="1:15" ht="15.75" x14ac:dyDescent="0.3">
      <c r="A16" s="30">
        <v>5</v>
      </c>
      <c r="B16" s="8" t="s">
        <v>2129</v>
      </c>
      <c r="C16" s="8" t="s">
        <v>2143</v>
      </c>
      <c r="D16" s="8" t="s">
        <v>2153</v>
      </c>
      <c r="E16" s="8" t="s">
        <v>2159</v>
      </c>
      <c r="F16" s="137" t="s">
        <v>2169</v>
      </c>
      <c r="G16" s="137" t="s">
        <v>2179</v>
      </c>
      <c r="H16" s="137" t="s">
        <v>2188</v>
      </c>
      <c r="I16" s="91"/>
      <c r="J16" s="12"/>
      <c r="K16" s="44"/>
      <c r="L16" s="17"/>
      <c r="M16" s="12"/>
      <c r="N16" s="12"/>
      <c r="O16" s="12"/>
    </row>
    <row r="17" spans="1:15" ht="15.75" x14ac:dyDescent="0.3">
      <c r="A17" s="30">
        <v>6</v>
      </c>
      <c r="B17" s="8" t="s">
        <v>2130</v>
      </c>
      <c r="C17" s="8" t="s">
        <v>2142</v>
      </c>
      <c r="D17" s="8" t="s">
        <v>2154</v>
      </c>
      <c r="E17" s="8" t="s">
        <v>2164</v>
      </c>
      <c r="F17" s="8" t="s">
        <v>2174</v>
      </c>
      <c r="G17" s="8" t="s">
        <v>2109</v>
      </c>
      <c r="H17" s="137" t="s">
        <v>2187</v>
      </c>
      <c r="I17" s="91"/>
      <c r="J17" s="12"/>
      <c r="K17" s="44"/>
      <c r="L17" s="17"/>
      <c r="M17" s="12"/>
      <c r="N17" s="12"/>
      <c r="O17" s="12"/>
    </row>
    <row r="18" spans="1:15" ht="15.75" x14ac:dyDescent="0.3">
      <c r="A18" s="30">
        <v>7</v>
      </c>
      <c r="B18" s="8" t="s">
        <v>2131</v>
      </c>
      <c r="C18" s="8" t="s">
        <v>2141</v>
      </c>
      <c r="D18" s="137" t="s">
        <v>2145</v>
      </c>
      <c r="E18" s="137" t="s">
        <v>2163</v>
      </c>
      <c r="F18" s="137" t="s">
        <v>2173</v>
      </c>
      <c r="G18" s="137" t="s">
        <v>2177</v>
      </c>
      <c r="H18" s="137" t="s">
        <v>2186</v>
      </c>
      <c r="I18" s="91"/>
      <c r="J18" s="12"/>
      <c r="K18" s="44"/>
      <c r="L18" s="17"/>
      <c r="M18" s="12"/>
      <c r="N18" s="12"/>
      <c r="O18" s="12"/>
    </row>
    <row r="19" spans="1:15" ht="15.75" x14ac:dyDescent="0.3">
      <c r="A19" s="30">
        <v>8</v>
      </c>
      <c r="B19" s="8" t="s">
        <v>2132</v>
      </c>
      <c r="C19" s="8" t="s">
        <v>2140</v>
      </c>
      <c r="D19" s="8" t="s">
        <v>2146</v>
      </c>
      <c r="E19" s="8" t="s">
        <v>2162</v>
      </c>
      <c r="F19" s="137" t="s">
        <v>2172</v>
      </c>
      <c r="G19" s="183" t="s">
        <v>2178</v>
      </c>
      <c r="H19" s="8" t="s">
        <v>2185</v>
      </c>
      <c r="I19" s="91"/>
      <c r="J19" s="12"/>
      <c r="K19" s="44"/>
      <c r="L19" s="17"/>
      <c r="M19" s="12"/>
      <c r="N19" s="12"/>
      <c r="O19" s="12"/>
    </row>
    <row r="20" spans="1:15" ht="15.75" x14ac:dyDescent="0.3">
      <c r="A20" s="30">
        <v>9</v>
      </c>
      <c r="B20" s="8" t="s">
        <v>2133</v>
      </c>
      <c r="C20" s="8" t="s">
        <v>2139</v>
      </c>
      <c r="D20" s="8" t="s">
        <v>2147</v>
      </c>
      <c r="E20" s="8" t="s">
        <v>2161</v>
      </c>
      <c r="F20" s="137" t="s">
        <v>2171</v>
      </c>
      <c r="G20" s="8" t="s">
        <v>2176</v>
      </c>
      <c r="H20" s="137" t="s">
        <v>2184</v>
      </c>
      <c r="I20" s="91"/>
      <c r="J20" s="12"/>
      <c r="K20" s="44"/>
      <c r="L20" s="17"/>
      <c r="M20" s="12"/>
      <c r="N20" s="12"/>
      <c r="O20" s="12"/>
    </row>
    <row r="21" spans="1:15" ht="15.75" x14ac:dyDescent="0.3">
      <c r="A21" s="30">
        <v>10</v>
      </c>
      <c r="B21" s="8" t="s">
        <v>2134</v>
      </c>
      <c r="C21" s="8" t="s">
        <v>2138</v>
      </c>
      <c r="D21" s="8" t="s">
        <v>2148</v>
      </c>
      <c r="E21" s="8" t="s">
        <v>2160</v>
      </c>
      <c r="F21" s="8" t="s">
        <v>2170</v>
      </c>
      <c r="G21" s="8" t="s">
        <v>2175</v>
      </c>
      <c r="H21" s="8" t="s">
        <v>2183</v>
      </c>
      <c r="I21" s="91"/>
      <c r="J21" s="12"/>
      <c r="K21" s="44"/>
      <c r="L21" s="17"/>
      <c r="M21" s="12"/>
      <c r="N21" s="12"/>
      <c r="O21" s="12"/>
    </row>
    <row r="22" spans="1:15" ht="15.75" x14ac:dyDescent="0.3">
      <c r="A22" s="30"/>
      <c r="B22" s="91"/>
      <c r="C22" s="91"/>
      <c r="D22" s="91"/>
      <c r="E22" s="91"/>
      <c r="F22" s="91"/>
      <c r="G22" s="91"/>
      <c r="H22" s="91"/>
      <c r="I22" s="91"/>
      <c r="J22" s="12"/>
      <c r="K22" s="44"/>
      <c r="L22" s="17"/>
      <c r="M22" s="12"/>
      <c r="N22" s="12"/>
      <c r="O22" s="12"/>
    </row>
    <row r="23" spans="1:15" ht="15.75" x14ac:dyDescent="0.3">
      <c r="A23" s="92" t="str">
        <f>Consolidated!A261</f>
        <v>Portfolio</v>
      </c>
      <c r="B23" s="90" t="str">
        <f>Consolidated!B261</f>
        <v>LC_SB</v>
      </c>
      <c r="C23" s="90" t="str">
        <f>Consolidated!C261</f>
        <v>LCMC_SB</v>
      </c>
      <c r="D23" s="90" t="str">
        <f>Consolidated!D261</f>
        <v>Concentrated_SB</v>
      </c>
      <c r="E23" s="90" t="str">
        <f>Consolidated!E261</f>
        <v>Growth_SB</v>
      </c>
      <c r="F23" s="90" t="str">
        <f>Consolidated!F261</f>
        <v>Edelweiss N100 Q30</v>
      </c>
      <c r="G23" s="90" t="str">
        <f>Consolidated!G261</f>
        <v>Edelweiss N100 Q30</v>
      </c>
      <c r="H23" s="90" t="str">
        <f>Consolidated!H261</f>
        <v>Edelweiss N100 Q30</v>
      </c>
      <c r="I23" s="99"/>
      <c r="J23" s="12"/>
      <c r="K23" s="44"/>
      <c r="L23" s="17"/>
      <c r="M23" s="12"/>
      <c r="N23" s="12"/>
      <c r="O23" s="12"/>
    </row>
    <row r="24" spans="1:15" ht="30" x14ac:dyDescent="0.3">
      <c r="A24" s="92" t="str">
        <f>Consolidated!A262</f>
        <v>Benchmark</v>
      </c>
      <c r="B24" s="91" t="str">
        <f>Consolidated!B262</f>
        <v>SBI BSE100 ETF</v>
      </c>
      <c r="C24" s="91" t="str">
        <f>Consolidated!C262</f>
        <v>Smart Beta Benchmark</v>
      </c>
      <c r="D24" s="91" t="str">
        <f>Consolidated!D262</f>
        <v>SBI NIFTY 50 ETF</v>
      </c>
      <c r="E24" s="91" t="str">
        <f>Consolidated!E262</f>
        <v>NIFTY 200</v>
      </c>
      <c r="F24" s="91" t="str">
        <f>Consolidated!F262</f>
        <v>SBI BSE100 ETF</v>
      </c>
      <c r="G24" s="91" t="str">
        <f>Consolidated!G262</f>
        <v>Smart Beta Benchmark</v>
      </c>
      <c r="H24" s="91" t="str">
        <f>Consolidated!H262</f>
        <v>SBI NIFTY 50 ETF</v>
      </c>
      <c r="I24" s="99"/>
      <c r="J24" s="12"/>
      <c r="K24" s="44"/>
      <c r="L24" s="17"/>
      <c r="M24" s="12"/>
      <c r="N24" s="12"/>
      <c r="O24" s="12"/>
    </row>
    <row r="25" spans="1:15" ht="15.75" x14ac:dyDescent="0.3">
      <c r="A25" s="8" t="str">
        <f>Consolidated!A263</f>
        <v>Pf stocks NOT in bm</v>
      </c>
      <c r="B25" s="30">
        <f ca="1">Consolidated!B263</f>
        <v>1</v>
      </c>
      <c r="C25" s="30">
        <f ca="1">Consolidated!C263</f>
        <v>1</v>
      </c>
      <c r="D25" s="30">
        <f ca="1">Consolidated!D263</f>
        <v>0</v>
      </c>
      <c r="E25" s="30">
        <f ca="1">Consolidated!E263</f>
        <v>2</v>
      </c>
      <c r="F25" s="30">
        <f ca="1">Consolidated!F263</f>
        <v>5</v>
      </c>
      <c r="G25" s="30">
        <f ca="1">Consolidated!G263</f>
        <v>5</v>
      </c>
      <c r="H25" s="30">
        <f ca="1">Consolidated!H263</f>
        <v>12</v>
      </c>
      <c r="I25" s="99"/>
      <c r="J25" s="12"/>
      <c r="K25" s="44"/>
      <c r="L25" s="17"/>
      <c r="M25" s="12"/>
      <c r="N25" s="12"/>
      <c r="O25" s="12"/>
    </row>
    <row r="26" spans="1:15" ht="15.75" x14ac:dyDescent="0.3">
      <c r="A26" s="141">
        <f>Consolidated!A264</f>
        <v>0</v>
      </c>
      <c r="B26" s="117" t="str">
        <f ca="1">Consolidated!B264</f>
        <v>UNITED SPIRITS LTD</v>
      </c>
      <c r="C26" s="117" t="str">
        <f ca="1">Consolidated!C264</f>
        <v>UNITED SPIRITS LTD</v>
      </c>
      <c r="D26" s="117" t="str">
        <f ca="1">Consolidated!D264</f>
        <v/>
      </c>
      <c r="E26" s="117" t="str">
        <f ca="1">Consolidated!E264</f>
        <v>BLUE DART EXPRESS LTD</v>
      </c>
      <c r="F26" s="117" t="str">
        <f ca="1">Consolidated!F264</f>
        <v>BERGER PAINTS INDIA LTD</v>
      </c>
      <c r="G26" s="117" t="str">
        <f ca="1">Consolidated!G264</f>
        <v>BERGER PAINTS INDIA LTD</v>
      </c>
      <c r="H26" s="117" t="str">
        <f ca="1">Consolidated!H264</f>
        <v>BERGER PAINTS INDIA LTD</v>
      </c>
      <c r="I26" s="30"/>
      <c r="J26" s="12"/>
      <c r="K26" s="44"/>
      <c r="L26" s="12"/>
      <c r="M26" s="12"/>
      <c r="N26" s="12"/>
      <c r="O26" s="12"/>
    </row>
    <row r="27" spans="1:15" ht="15.75" x14ac:dyDescent="0.3">
      <c r="A27" s="87">
        <f>Consolidated!A265</f>
        <v>0</v>
      </c>
      <c r="B27" s="88">
        <f>Consolidated!B265</f>
        <v>0</v>
      </c>
      <c r="C27" s="88">
        <f>Consolidated!C265</f>
        <v>0</v>
      </c>
      <c r="D27" s="65">
        <f>Consolidated!D265</f>
        <v>0</v>
      </c>
      <c r="E27" s="117" t="str">
        <f ca="1">Consolidated!E265</f>
        <v>CRISIL LTD</v>
      </c>
      <c r="F27" s="12" t="str">
        <f ca="1">Consolidated!F265</f>
        <v>BOSCH LTD</v>
      </c>
      <c r="G27" s="12" t="str">
        <f ca="1">Consolidated!G265</f>
        <v>BOSCH LTD</v>
      </c>
      <c r="H27" s="12" t="str">
        <f ca="1">Consolidated!H265</f>
        <v>BOSCH LTD</v>
      </c>
      <c r="I27" s="12"/>
      <c r="J27" s="12"/>
      <c r="K27" s="44"/>
      <c r="L27" s="17"/>
      <c r="M27" s="12"/>
      <c r="N27" s="12"/>
      <c r="O27" s="12"/>
    </row>
    <row r="28" spans="1:15" ht="15.75" x14ac:dyDescent="0.3">
      <c r="A28" s="87">
        <f>Consolidated!A266</f>
        <v>0</v>
      </c>
      <c r="B28" s="89">
        <f>Consolidated!B266</f>
        <v>0</v>
      </c>
      <c r="C28" s="89">
        <f>Consolidated!C266</f>
        <v>0</v>
      </c>
      <c r="D28" s="30">
        <f>Consolidated!D266</f>
        <v>0</v>
      </c>
      <c r="E28" s="117">
        <f>Consolidated!E266</f>
        <v>0</v>
      </c>
      <c r="F28" s="12" t="str">
        <f ca="1">Consolidated!F266</f>
        <v>HDFC ASSET MANAGEMENT CO LTD</v>
      </c>
      <c r="G28" s="12" t="str">
        <f ca="1">Consolidated!G266</f>
        <v>HDFC ASSET MANAGEMENT CO LTD</v>
      </c>
      <c r="H28" s="12" t="str">
        <f ca="1">Consolidated!H266</f>
        <v>COLGATE PALMOLIVE (INDIA)</v>
      </c>
      <c r="I28" s="12"/>
      <c r="J28" s="12"/>
      <c r="K28" s="44"/>
      <c r="L28" s="17"/>
      <c r="M28" s="12"/>
      <c r="N28" s="12"/>
      <c r="O28" s="12"/>
    </row>
    <row r="29" spans="1:15" ht="15.75" x14ac:dyDescent="0.3">
      <c r="A29" s="87">
        <f>Consolidated!A267</f>
        <v>0</v>
      </c>
      <c r="B29" s="89">
        <f>Consolidated!B267</f>
        <v>0</v>
      </c>
      <c r="C29" s="89">
        <f>Consolidated!C267</f>
        <v>0</v>
      </c>
      <c r="D29" s="30">
        <f>Consolidated!D267</f>
        <v>0</v>
      </c>
      <c r="E29" s="117">
        <f>Consolidated!E267</f>
        <v>0</v>
      </c>
      <c r="F29" s="12" t="str">
        <f ca="1">Consolidated!F267</f>
        <v>HINDUSTAN AERONAUTICS LTD</v>
      </c>
      <c r="G29" s="12" t="str">
        <f ca="1">Consolidated!G267</f>
        <v>HINDUSTAN AERONAUTICS LTD</v>
      </c>
      <c r="H29" s="12" t="str">
        <f ca="1">Consolidated!H267</f>
        <v>DABUR INDIA LTD</v>
      </c>
      <c r="I29" s="12"/>
      <c r="J29" s="12"/>
      <c r="K29" s="44"/>
      <c r="L29" s="17"/>
      <c r="M29" s="12"/>
      <c r="N29" s="12"/>
      <c r="O29" s="12"/>
    </row>
    <row r="30" spans="1:15" ht="15.75" x14ac:dyDescent="0.3">
      <c r="A30" s="87">
        <f>Consolidated!A268</f>
        <v>0</v>
      </c>
      <c r="B30" s="89">
        <f>Consolidated!B268</f>
        <v>0</v>
      </c>
      <c r="C30" s="89">
        <f>Consolidated!C268</f>
        <v>0</v>
      </c>
      <c r="D30" s="12">
        <f>Consolidated!D268</f>
        <v>0</v>
      </c>
      <c r="E30" s="117">
        <f>Consolidated!E268</f>
        <v>0</v>
      </c>
      <c r="F30" s="12" t="str">
        <f ca="1">Consolidated!F268</f>
        <v>MUTHOOT FINANCE LTD</v>
      </c>
      <c r="G30" s="12" t="str">
        <f ca="1">Consolidated!G268</f>
        <v>MUTHOOT FINANCE LTD</v>
      </c>
      <c r="H30" s="12" t="str">
        <f ca="1">Consolidated!H268</f>
        <v>GODREJ CONSUMER PRODUCTS LTD</v>
      </c>
      <c r="I30" s="12"/>
      <c r="J30" s="12"/>
      <c r="K30" s="44"/>
      <c r="L30" s="17"/>
      <c r="M30" s="12"/>
      <c r="N30" s="12"/>
      <c r="O30" s="12"/>
    </row>
    <row r="31" spans="1:15" ht="15.75" x14ac:dyDescent="0.3">
      <c r="A31" s="87">
        <f>Consolidated!A269</f>
        <v>0</v>
      </c>
      <c r="B31" s="89">
        <f>Consolidated!B269</f>
        <v>0</v>
      </c>
      <c r="C31" s="89">
        <f>Consolidated!C269</f>
        <v>0</v>
      </c>
      <c r="D31" s="65">
        <f>Consolidated!D269</f>
        <v>0</v>
      </c>
      <c r="E31" s="117">
        <f>Consolidated!E269</f>
        <v>0</v>
      </c>
      <c r="F31" s="12">
        <f>Consolidated!F269</f>
        <v>0</v>
      </c>
      <c r="G31" s="12">
        <f>Consolidated!G269</f>
        <v>0</v>
      </c>
      <c r="H31" s="12" t="str">
        <f ca="1">Consolidated!H269</f>
        <v>HAVELLS INDIA LTD</v>
      </c>
      <c r="I31" s="12"/>
      <c r="J31" s="12"/>
      <c r="K31" s="44"/>
      <c r="L31" s="17"/>
      <c r="M31" s="12"/>
      <c r="N31" s="12"/>
      <c r="O31" s="12"/>
    </row>
    <row r="32" spans="1:15" ht="15.75" x14ac:dyDescent="0.3">
      <c r="A32" s="87">
        <f>Consolidated!A270</f>
        <v>0</v>
      </c>
      <c r="B32" s="89">
        <f>Consolidated!B270</f>
        <v>0</v>
      </c>
      <c r="C32" s="89">
        <f>Consolidated!C270</f>
        <v>0</v>
      </c>
      <c r="D32" s="30">
        <f>Consolidated!D270</f>
        <v>0</v>
      </c>
      <c r="E32" s="117">
        <f>Consolidated!E270</f>
        <v>0</v>
      </c>
      <c r="F32" s="12">
        <f>Consolidated!F270</f>
        <v>0</v>
      </c>
      <c r="G32" s="12">
        <f>Consolidated!G270</f>
        <v>0</v>
      </c>
      <c r="H32" s="12" t="str">
        <f ca="1">Consolidated!H270</f>
        <v>HDFC ASSET MANAGEMENT CO LTD</v>
      </c>
      <c r="I32" s="12"/>
      <c r="J32" s="12"/>
      <c r="K32" s="44"/>
      <c r="L32" s="17"/>
      <c r="M32" s="12"/>
      <c r="N32" s="12"/>
      <c r="O32" s="12"/>
    </row>
    <row r="33" spans="1:15" ht="15.75" x14ac:dyDescent="0.3">
      <c r="A33" s="87">
        <f>Consolidated!A271</f>
        <v>0</v>
      </c>
      <c r="B33" s="89">
        <f>Consolidated!B271</f>
        <v>0</v>
      </c>
      <c r="C33" s="89">
        <f>Consolidated!C271</f>
        <v>0</v>
      </c>
      <c r="D33" s="30">
        <f>Consolidated!D271</f>
        <v>0</v>
      </c>
      <c r="E33" s="30">
        <f>Consolidated!E271</f>
        <v>0</v>
      </c>
      <c r="F33" s="12">
        <f>Consolidated!F271</f>
        <v>0</v>
      </c>
      <c r="G33" s="12">
        <f>Consolidated!G271</f>
        <v>0</v>
      </c>
      <c r="H33" s="12" t="str">
        <f ca="1">Consolidated!H271</f>
        <v>HINDUSTAN AERONAUTICS LTD</v>
      </c>
      <c r="I33" s="12"/>
      <c r="J33" s="12"/>
      <c r="K33" s="44"/>
      <c r="L33" s="17"/>
      <c r="M33" s="12"/>
      <c r="N33" s="12"/>
      <c r="O33" s="12"/>
    </row>
    <row r="34" spans="1:15" ht="15.75" x14ac:dyDescent="0.3">
      <c r="A34" s="141">
        <f>Consolidated!A272</f>
        <v>0</v>
      </c>
      <c r="B34" s="12">
        <f>Consolidated!B272</f>
        <v>0</v>
      </c>
      <c r="C34" s="12">
        <f>Consolidated!C272</f>
        <v>0</v>
      </c>
      <c r="D34" s="12">
        <f>Consolidated!D272</f>
        <v>0</v>
      </c>
      <c r="E34" s="12">
        <f>Consolidated!E272</f>
        <v>0</v>
      </c>
      <c r="F34" s="12">
        <f>Consolidated!F272</f>
        <v>0</v>
      </c>
      <c r="G34" s="12">
        <f>Consolidated!G272</f>
        <v>0</v>
      </c>
      <c r="H34" s="12" t="str">
        <f ca="1">Consolidated!H272</f>
        <v>LTIMINDTREE LTD</v>
      </c>
      <c r="I34" s="12"/>
      <c r="J34" s="12"/>
      <c r="K34" s="44"/>
      <c r="L34" s="17"/>
      <c r="M34" s="12"/>
      <c r="N34" s="12"/>
      <c r="O34" s="12"/>
    </row>
    <row r="35" spans="1:15" ht="15.75" x14ac:dyDescent="0.3">
      <c r="A35" s="141">
        <f>Consolidated!A273</f>
        <v>0</v>
      </c>
      <c r="B35" s="12">
        <f>Consolidated!B273</f>
        <v>0</v>
      </c>
      <c r="C35" s="12">
        <f>Consolidated!C273</f>
        <v>0</v>
      </c>
      <c r="D35" s="12">
        <f>Consolidated!D273</f>
        <v>0</v>
      </c>
      <c r="E35" s="12">
        <f>Consolidated!E273</f>
        <v>0</v>
      </c>
      <c r="F35" s="12">
        <f>Consolidated!F273</f>
        <v>0</v>
      </c>
      <c r="G35" s="12">
        <f>Consolidated!G273</f>
        <v>0</v>
      </c>
      <c r="H35" s="12" t="str">
        <f ca="1">Consolidated!H273</f>
        <v>MARICO LTD</v>
      </c>
      <c r="I35" s="12"/>
      <c r="J35" s="12"/>
      <c r="K35" s="44"/>
      <c r="L35" s="17"/>
      <c r="M35" s="12"/>
      <c r="N35" s="12"/>
      <c r="O35" s="12"/>
    </row>
    <row r="36" spans="1:15" ht="15.75" x14ac:dyDescent="0.3">
      <c r="A36" s="141">
        <f>Consolidated!A274</f>
        <v>0</v>
      </c>
      <c r="B36" s="12">
        <f>Consolidated!B274</f>
        <v>0</v>
      </c>
      <c r="C36" s="12">
        <f>Consolidated!C274</f>
        <v>0</v>
      </c>
      <c r="D36" s="12">
        <f>Consolidated!D274</f>
        <v>0</v>
      </c>
      <c r="E36" s="12">
        <f>Consolidated!E274</f>
        <v>0</v>
      </c>
      <c r="F36" s="12">
        <f>Consolidated!F274</f>
        <v>0</v>
      </c>
      <c r="G36" s="12">
        <f>Consolidated!G274</f>
        <v>0</v>
      </c>
      <c r="H36" s="12" t="str">
        <f ca="1">Consolidated!H274</f>
        <v>MUTHOOT FINANCE LTD</v>
      </c>
      <c r="I36" s="12"/>
      <c r="J36" s="12"/>
      <c r="K36" s="44"/>
      <c r="L36" s="17"/>
      <c r="M36" s="12"/>
      <c r="N36" s="12"/>
      <c r="O36" s="12"/>
    </row>
    <row r="37" spans="1:15" ht="15.75" x14ac:dyDescent="0.3">
      <c r="A37" s="141">
        <f>Consolidated!A275</f>
        <v>0</v>
      </c>
      <c r="B37" s="12">
        <f>Consolidated!B275</f>
        <v>0</v>
      </c>
      <c r="C37" s="12">
        <f>Consolidated!C275</f>
        <v>0</v>
      </c>
      <c r="D37" s="12">
        <f>Consolidated!D275</f>
        <v>0</v>
      </c>
      <c r="E37" s="12">
        <f>Consolidated!E275</f>
        <v>0</v>
      </c>
      <c r="F37" s="12">
        <f>Consolidated!F275</f>
        <v>0</v>
      </c>
      <c r="G37" s="12">
        <f>Consolidated!G275</f>
        <v>0</v>
      </c>
      <c r="H37" s="12" t="str">
        <f ca="1">Consolidated!H275</f>
        <v>PIDILITE INDUSTRIES LTD</v>
      </c>
      <c r="I37" s="12"/>
      <c r="J37" s="12"/>
      <c r="K37" s="44"/>
      <c r="L37" s="17"/>
      <c r="M37" s="12"/>
      <c r="N37" s="12"/>
      <c r="O37" s="12"/>
    </row>
    <row r="38" spans="1:15" ht="15.75" x14ac:dyDescent="0.3">
      <c r="A38" s="8"/>
      <c r="B38" s="12"/>
      <c r="C38" s="12"/>
      <c r="D38" s="12"/>
      <c r="E38" s="12"/>
      <c r="F38" s="12"/>
      <c r="G38" s="12"/>
      <c r="H38" s="12"/>
      <c r="I38" s="12"/>
      <c r="J38" s="12"/>
      <c r="K38" s="44"/>
      <c r="L38" s="17"/>
      <c r="M38" s="12"/>
      <c r="N38" s="12"/>
      <c r="O38" s="12"/>
    </row>
    <row r="39" spans="1:15" ht="15.75" x14ac:dyDescent="0.3">
      <c r="A39" s="92" t="str">
        <f>Consolidated!A277</f>
        <v>Portfolio</v>
      </c>
      <c r="B39" s="90" t="str">
        <f>Consolidated!B277</f>
        <v>LC_SB</v>
      </c>
      <c r="C39">
        <f>Consolidated!C277</f>
        <v>0</v>
      </c>
      <c r="D39" s="90" t="str">
        <f>Consolidated!D277</f>
        <v>LCMC_SB</v>
      </c>
      <c r="E39" s="12">
        <f>Consolidated!E277</f>
        <v>0</v>
      </c>
      <c r="F39" s="90" t="str">
        <f>Consolidated!F277</f>
        <v>Concentrated_SB</v>
      </c>
      <c r="G39">
        <f>Consolidated!G277</f>
        <v>0</v>
      </c>
      <c r="H39" s="90" t="str">
        <f>Consolidated!H277</f>
        <v>Growth_SB</v>
      </c>
      <c r="I39">
        <f>Consolidated!I277</f>
        <v>0</v>
      </c>
      <c r="J39" s="90" t="str">
        <f>Consolidated!J277</f>
        <v>Edelweiss N100 Q30</v>
      </c>
      <c r="K39">
        <f>Consolidated!K277</f>
        <v>0</v>
      </c>
      <c r="L39" s="90" t="str">
        <f>Consolidated!L277</f>
        <v>Edelweiss N100 Q30</v>
      </c>
      <c r="M39">
        <f>Consolidated!M277</f>
        <v>0</v>
      </c>
      <c r="N39" s="90" t="str">
        <f>Consolidated!N277</f>
        <v>Edelweiss N100 Q30</v>
      </c>
      <c r="O39" s="12">
        <f>Consolidated!O277</f>
        <v>0</v>
      </c>
    </row>
    <row r="40" spans="1:15" ht="30" x14ac:dyDescent="0.3">
      <c r="A40" s="92" t="str">
        <f>Consolidated!A278</f>
        <v>Benchmark</v>
      </c>
      <c r="B40" s="91" t="str">
        <f>Consolidated!B278</f>
        <v>SBI BSE100 ETF</v>
      </c>
      <c r="C40">
        <f>Consolidated!C278</f>
        <v>0</v>
      </c>
      <c r="D40" s="91" t="str">
        <f>Consolidated!D278</f>
        <v>Smart Beta Benchmark</v>
      </c>
      <c r="E40" s="12">
        <f>Consolidated!E278</f>
        <v>0</v>
      </c>
      <c r="F40" s="91" t="str">
        <f>Consolidated!F278</f>
        <v>SBI NIFTY 50 ETF</v>
      </c>
      <c r="G40">
        <f>Consolidated!G278</f>
        <v>0</v>
      </c>
      <c r="H40" s="91" t="str">
        <f>Consolidated!H278</f>
        <v>NIFTY 200</v>
      </c>
      <c r="I40">
        <f>Consolidated!I278</f>
        <v>0</v>
      </c>
      <c r="J40" s="91" t="str">
        <f>Consolidated!J278</f>
        <v>SBI BSE100 ETF</v>
      </c>
      <c r="K40">
        <f>Consolidated!K278</f>
        <v>0</v>
      </c>
      <c r="L40" s="91" t="str">
        <f>Consolidated!L278</f>
        <v>Smart Beta Benchmark</v>
      </c>
      <c r="M40">
        <f>Consolidated!M278</f>
        <v>0</v>
      </c>
      <c r="N40" s="91" t="str">
        <f>Consolidated!N278</f>
        <v>SBI NIFTY 50 ETF</v>
      </c>
      <c r="O40" s="12">
        <f>Consolidated!O278</f>
        <v>0</v>
      </c>
    </row>
    <row r="41" spans="1:15" ht="15.75" x14ac:dyDescent="0.3">
      <c r="A41" s="8" t="str">
        <f>Consolidated!A279</f>
        <v>Active share</v>
      </c>
      <c r="B41" s="99">
        <f ca="1">Consolidated!B279</f>
        <v>59.214683568868253</v>
      </c>
      <c r="C41" s="12">
        <f>Consolidated!C279</f>
        <v>0</v>
      </c>
      <c r="D41" s="99">
        <f ca="1">Consolidated!D279</f>
        <v>68.790499258887905</v>
      </c>
      <c r="E41" s="12">
        <f>Consolidated!E279</f>
        <v>0</v>
      </c>
      <c r="F41" s="99">
        <f ca="1">Consolidated!F279</f>
        <v>49.235236152834901</v>
      </c>
      <c r="G41" s="12">
        <f>Consolidated!G279</f>
        <v>0</v>
      </c>
      <c r="H41" s="99">
        <f ca="1">Consolidated!H279</f>
        <v>61.133440904279418</v>
      </c>
      <c r="I41" s="12">
        <f>Consolidated!I279</f>
        <v>0</v>
      </c>
      <c r="J41" s="99">
        <f ca="1">Consolidated!J279</f>
        <v>67.784647758169072</v>
      </c>
      <c r="K41" s="44">
        <f>Consolidated!K279</f>
        <v>0</v>
      </c>
      <c r="L41" s="99">
        <f ca="1">Consolidated!L279</f>
        <v>75.380312928116055</v>
      </c>
      <c r="M41" s="12">
        <f>Consolidated!M279</f>
        <v>0</v>
      </c>
      <c r="N41" s="99">
        <f ca="1">Consolidated!N279</f>
        <v>66.762010668559043</v>
      </c>
      <c r="O41" s="12">
        <f>Consolidated!O279</f>
        <v>0</v>
      </c>
    </row>
    <row r="42" spans="1:15" ht="15.75" x14ac:dyDescent="0.3">
      <c r="A42" s="8" t="str">
        <f>Consolidated!A280</f>
        <v>Active share stocks</v>
      </c>
      <c r="B42" s="12" t="str">
        <f ca="1">Consolidated!B316</f>
        <v>HDFC BANK LIMITED</v>
      </c>
      <c r="C42" s="67">
        <f ca="1">Consolidated!C316</f>
        <v>6.1290406367591999</v>
      </c>
      <c r="D42" s="12" t="str">
        <f ca="1">Consolidated!D316</f>
        <v>HDFC BANK LIMITED</v>
      </c>
      <c r="E42" s="67">
        <f ca="1">Consolidated!E316</f>
        <v>5.4088957996380396</v>
      </c>
      <c r="F42" s="12" t="str">
        <f ca="1">Consolidated!F316</f>
        <v>HDFC BANK LIMITED</v>
      </c>
      <c r="G42" s="67">
        <f ca="1">Consolidated!G316</f>
        <v>6.5471568624027601</v>
      </c>
      <c r="H42" s="12" t="str">
        <f ca="1">Consolidated!H316</f>
        <v>CRISIL LTD</v>
      </c>
      <c r="I42" s="67">
        <f ca="1">Consolidated!I316</f>
        <v>5.5905244423552301</v>
      </c>
      <c r="J42" s="12" t="str">
        <f ca="1">Consolidated!J316</f>
        <v>NESTLE INDIA LTD</v>
      </c>
      <c r="K42" s="67">
        <f ca="1">Consolidated!K316</f>
        <v>4.4494986828227248</v>
      </c>
      <c r="L42" s="12" t="str">
        <f ca="1">Consolidated!L316</f>
        <v>NESTLE INDIA LTD</v>
      </c>
      <c r="M42" s="67">
        <f ca="1">Consolidated!M316</f>
        <v>4.6899445305808598</v>
      </c>
      <c r="N42" s="12" t="str">
        <f ca="1">Consolidated!N316</f>
        <v>NESTLE INDIA LTD</v>
      </c>
      <c r="O42" s="67">
        <f ca="1">Consolidated!O316</f>
        <v>4.303638004948362</v>
      </c>
    </row>
    <row r="43" spans="1:15" ht="15.75" x14ac:dyDescent="0.3">
      <c r="A43" s="8">
        <f>Consolidated!A281</f>
        <v>0</v>
      </c>
      <c r="B43" s="12" t="str">
        <f ca="1">Consolidated!B317</f>
        <v>MARUTI SUZUKI INDIA LTD</v>
      </c>
      <c r="C43" s="67">
        <f ca="1">Consolidated!C317</f>
        <v>4.8531325147981699</v>
      </c>
      <c r="D43" s="12" t="str">
        <f ca="1">Consolidated!D317</f>
        <v>ICICI BANK LTD</v>
      </c>
      <c r="E43" s="67">
        <f ca="1">Consolidated!E317</f>
        <v>4.5690129880495407</v>
      </c>
      <c r="F43" s="12" t="str">
        <f ca="1">Consolidated!F317</f>
        <v>MARUTI SUZUKI INDIA LTD</v>
      </c>
      <c r="G43" s="67">
        <f ca="1">Consolidated!G317</f>
        <v>6.2624796137533103</v>
      </c>
      <c r="H43" s="12" t="str">
        <f ca="1">Consolidated!H317</f>
        <v>BHARAT ELECTRONICS LTD</v>
      </c>
      <c r="I43" s="67">
        <f ca="1">Consolidated!I317</f>
        <v>5.4310668063621099</v>
      </c>
      <c r="J43" s="12" t="str">
        <f ca="1">Consolidated!J317</f>
        <v>HCL TECHNOLOGIES LTD</v>
      </c>
      <c r="K43" s="67">
        <f ca="1">Consolidated!K317</f>
        <v>3.6334136656763496</v>
      </c>
      <c r="L43" s="12" t="str">
        <f ca="1">Consolidated!L317</f>
        <v>HCL TECHNOLOGIES LTD</v>
      </c>
      <c r="M43" s="67">
        <f ca="1">Consolidated!M317</f>
        <v>4.0004207854650815</v>
      </c>
      <c r="N43" s="12" t="str">
        <f ca="1">Consolidated!N317</f>
        <v>COAL INDIA LTD</v>
      </c>
      <c r="O43" s="67">
        <f ca="1">Consolidated!O317</f>
        <v>3.432417791594617</v>
      </c>
    </row>
    <row r="44" spans="1:15" ht="15.75" x14ac:dyDescent="0.3">
      <c r="A44" s="8">
        <f>Consolidated!A282</f>
        <v>0</v>
      </c>
      <c r="B44" s="12" t="str">
        <f ca="1">Consolidated!B318</f>
        <v>BAJAJ FINANCE LTD</v>
      </c>
      <c r="C44" s="67">
        <f ca="1">Consolidated!C318</f>
        <v>4.2607806763054707</v>
      </c>
      <c r="D44" s="12" t="str">
        <f ca="1">Consolidated!D318</f>
        <v>MARUTI SUZUKI INDIA LTD</v>
      </c>
      <c r="E44" s="67">
        <f ca="1">Consolidated!E318</f>
        <v>4.0355079125846967</v>
      </c>
      <c r="F44" s="12" t="str">
        <f ca="1">Consolidated!F318</f>
        <v>ICICI BANK LTD</v>
      </c>
      <c r="G44" s="67">
        <f ca="1">Consolidated!G318</f>
        <v>5.7767998073896702</v>
      </c>
      <c r="H44" s="12" t="str">
        <f ca="1">Consolidated!H318</f>
        <v>BANK OF BARODA</v>
      </c>
      <c r="I44" s="67">
        <f ca="1">Consolidated!I318</f>
        <v>5.2973014862594496</v>
      </c>
      <c r="J44" s="12" t="str">
        <f ca="1">Consolidated!J318</f>
        <v>COAL INDIA LTD</v>
      </c>
      <c r="K44" s="67">
        <f ca="1">Consolidated!K318</f>
        <v>3.5230594430375408</v>
      </c>
      <c r="L44" s="12" t="str">
        <f ca="1">Consolidated!L318</f>
        <v>COAL INDIA LTD</v>
      </c>
      <c r="M44" s="67">
        <f ca="1">Consolidated!M318</f>
        <v>3.6826905023138821</v>
      </c>
      <c r="N44" s="12" t="str">
        <f ca="1">Consolidated!N318</f>
        <v>HCL TECHNOLOGIES LTD</v>
      </c>
      <c r="O44" s="67">
        <f ca="1">Consolidated!O318</f>
        <v>3.4249221082554193</v>
      </c>
    </row>
    <row r="45" spans="1:15" ht="15.75" x14ac:dyDescent="0.3">
      <c r="A45" s="8">
        <f>Consolidated!A283</f>
        <v>0</v>
      </c>
      <c r="B45" s="12" t="str">
        <f ca="1">Consolidated!B319</f>
        <v>EICHER MOTORS LTD</v>
      </c>
      <c r="C45" s="67">
        <f ca="1">Consolidated!C319</f>
        <v>4.1550516131533941</v>
      </c>
      <c r="D45" s="12" t="str">
        <f ca="1">Consolidated!D319</f>
        <v>BAJAJ FINANCE LTD</v>
      </c>
      <c r="E45" s="67">
        <f ca="1">Consolidated!E319</f>
        <v>3.7760893916191005</v>
      </c>
      <c r="F45" s="12" t="str">
        <f ca="1">Consolidated!F319</f>
        <v>NESTLE INDIA LTD</v>
      </c>
      <c r="G45" s="67">
        <f ca="1">Consolidated!G319</f>
        <v>5.5352031392719923</v>
      </c>
      <c r="H45" s="12" t="str">
        <f ca="1">Consolidated!H319</f>
        <v>UNITED SPIRITS LTD</v>
      </c>
      <c r="I45" s="67">
        <f ca="1">Consolidated!I319</f>
        <v>3.94541348476</v>
      </c>
      <c r="J45" s="12" t="str">
        <f ca="1">Consolidated!J319</f>
        <v>ASIAN PAINTS LTD</v>
      </c>
      <c r="K45" s="67">
        <f ca="1">Consolidated!K319</f>
        <v>3.2392881256866204</v>
      </c>
      <c r="L45" s="12" t="str">
        <f ca="1">Consolidated!L319</f>
        <v>ASIAN PAINTS LTD</v>
      </c>
      <c r="M45" s="67">
        <f ca="1">Consolidated!M319</f>
        <v>3.6680195048058302</v>
      </c>
      <c r="N45" s="12" t="str">
        <f ca="1">Consolidated!N319</f>
        <v>COLGATE PALMOLIVE (INDIA)</v>
      </c>
      <c r="O45" s="67">
        <f ca="1">Consolidated!O319</f>
        <v>3.07568617523745</v>
      </c>
    </row>
    <row r="46" spans="1:15" ht="15.75" x14ac:dyDescent="0.3">
      <c r="A46" s="8">
        <f>Consolidated!A284</f>
        <v>0</v>
      </c>
      <c r="B46" s="12" t="str">
        <f ca="1">Consolidated!B320</f>
        <v>ICICI BANK LTD</v>
      </c>
      <c r="C46" s="67">
        <f ca="1">Consolidated!C320</f>
        <v>4.0307777358554207</v>
      </c>
      <c r="D46" s="12" t="str">
        <f ca="1">Consolidated!D320</f>
        <v>INFOSYS LTD</v>
      </c>
      <c r="E46" s="67">
        <f ca="1">Consolidated!E320</f>
        <v>3.50359166342359</v>
      </c>
      <c r="F46" s="12" t="str">
        <f ca="1">Consolidated!F320</f>
        <v>LARSEN &amp; TOUBRO LTD</v>
      </c>
      <c r="G46" s="67">
        <f ca="1">Consolidated!G320</f>
        <v>4.3752542618648995</v>
      </c>
      <c r="H46" s="12" t="str">
        <f ca="1">Consolidated!H320</f>
        <v>MARUTI SUZUKI INDIA LTD</v>
      </c>
      <c r="I46" s="67">
        <f ca="1">Consolidated!I320</f>
        <v>3.9015759687556999</v>
      </c>
      <c r="J46" s="12" t="str">
        <f ca="1">Consolidated!J320</f>
        <v>BAJAJ AUTO LTD</v>
      </c>
      <c r="K46" s="67">
        <f ca="1">Consolidated!K320</f>
        <v>2.9123743744915438</v>
      </c>
      <c r="L46" s="12" t="str">
        <f ca="1">Consolidated!L320</f>
        <v>ITC LTD</v>
      </c>
      <c r="M46" s="67">
        <f ca="1">Consolidated!M320</f>
        <v>3.4009672526894903</v>
      </c>
      <c r="N46" s="12" t="str">
        <f ca="1">Consolidated!N320</f>
        <v>LTIMINDTREE LTD</v>
      </c>
      <c r="O46" s="67">
        <f ca="1">Consolidated!O320</f>
        <v>3.0045070518629098</v>
      </c>
    </row>
    <row r="47" spans="1:15" ht="15.75" x14ac:dyDescent="0.3">
      <c r="A47" s="8">
        <f>Consolidated!A285</f>
        <v>0</v>
      </c>
      <c r="B47" s="12" t="str">
        <f ca="1">Consolidated!B321</f>
        <v>TITAN CO LTD</v>
      </c>
      <c r="C47" s="67">
        <f ca="1">Consolidated!C321</f>
        <v>3.9611861500036203</v>
      </c>
      <c r="D47" s="12" t="str">
        <f ca="1">Consolidated!D321</f>
        <v>EICHER MOTORS LTD</v>
      </c>
      <c r="E47" s="67">
        <f ca="1">Consolidated!E321</f>
        <v>3.3467510251004797</v>
      </c>
      <c r="F47" s="12" t="str">
        <f ca="1">Consolidated!F321</f>
        <v>BAJAJ AUTO LTD</v>
      </c>
      <c r="G47" s="67">
        <f ca="1">Consolidated!G321</f>
        <v>4.2536292234547881</v>
      </c>
      <c r="H47" s="12" t="str">
        <f ca="1">Consolidated!H321</f>
        <v>LARSEN &amp; TOUBRO LTD</v>
      </c>
      <c r="I47" s="67">
        <f ca="1">Consolidated!I321</f>
        <v>3.3595155801079106</v>
      </c>
      <c r="J47" s="12" t="str">
        <f ca="1">Consolidated!J321</f>
        <v>COLGATE PALMOLIVE (INDIA)</v>
      </c>
      <c r="K47" s="67">
        <f ca="1">Consolidated!K321</f>
        <v>2.8469865928064859</v>
      </c>
      <c r="L47" s="12" t="str">
        <f ca="1">Consolidated!L321</f>
        <v>MARUTI SUZUKI INDIA LTD</v>
      </c>
      <c r="M47" s="67">
        <f ca="1">Consolidated!M321</f>
        <v>3.148176529451967</v>
      </c>
      <c r="N47" s="12" t="str">
        <f ca="1">Consolidated!N321</f>
        <v>ASIAN PAINTS LTD</v>
      </c>
      <c r="O47" s="67">
        <f ca="1">Consolidated!O321</f>
        <v>2.9954487091991906</v>
      </c>
    </row>
    <row r="48" spans="1:15" ht="15.75" x14ac:dyDescent="0.3">
      <c r="A48" s="8">
        <f>Consolidated!A286</f>
        <v>0</v>
      </c>
      <c r="B48" s="12" t="str">
        <f ca="1">Consolidated!B322</f>
        <v>INFOSYS LTD</v>
      </c>
      <c r="C48" s="67">
        <f ca="1">Consolidated!C322</f>
        <v>3.4650498889006709</v>
      </c>
      <c r="D48" s="12" t="str">
        <f ca="1">Consolidated!D322</f>
        <v>TITAN CO LTD</v>
      </c>
      <c r="E48" s="67">
        <f ca="1">Consolidated!E322</f>
        <v>3.3177377287670984</v>
      </c>
      <c r="F48" s="12" t="str">
        <f ca="1">Consolidated!F322</f>
        <v>BHARTI AIRTEL LTD</v>
      </c>
      <c r="G48" s="67">
        <f ca="1">Consolidated!G322</f>
        <v>4.0223537655184698</v>
      </c>
      <c r="H48" s="12" t="str">
        <f ca="1">Consolidated!H322</f>
        <v>LTIMINDTREE LTD</v>
      </c>
      <c r="I48" s="67">
        <f ca="1">Consolidated!I322</f>
        <v>2.9937206474995799</v>
      </c>
      <c r="J48" s="12" t="str">
        <f ca="1">Consolidated!J322</f>
        <v>TECH MAHINDRA LTD</v>
      </c>
      <c r="K48" s="67">
        <f ca="1">Consolidated!K322</f>
        <v>2.7950340876254138</v>
      </c>
      <c r="L48" s="12" t="str">
        <f ca="1">Consolidated!L322</f>
        <v>HINDUSTAN UNILEVER LTD</v>
      </c>
      <c r="M48" s="67">
        <f ca="1">Consolidated!M322</f>
        <v>3.1320690965796096</v>
      </c>
      <c r="N48" s="12" t="str">
        <f ca="1">Consolidated!N322</f>
        <v>BAJAJ AUTO LTD</v>
      </c>
      <c r="O48" s="67">
        <f ca="1">Consolidated!O322</f>
        <v>2.9006309772838379</v>
      </c>
    </row>
    <row r="49" spans="1:15" ht="15.75" x14ac:dyDescent="0.3">
      <c r="A49" s="8">
        <f>Consolidated!A287</f>
        <v>0</v>
      </c>
      <c r="B49" s="12" t="str">
        <f ca="1">Consolidated!B323</f>
        <v>PAGE INDUSTRIES LTD</v>
      </c>
      <c r="C49" s="67">
        <f ca="1">Consolidated!C323</f>
        <v>3.424148677704252</v>
      </c>
      <c r="D49" s="12" t="str">
        <f ca="1">Consolidated!D323</f>
        <v>LTIMINDTREE LTD</v>
      </c>
      <c r="E49" s="67">
        <f ca="1">Consolidated!E323</f>
        <v>2.9810632557140906</v>
      </c>
      <c r="F49" s="12" t="str">
        <f ca="1">Consolidated!F323</f>
        <v>ULTRATECH CEMENT LTD</v>
      </c>
      <c r="G49" s="67">
        <f ca="1">Consolidated!G323</f>
        <v>3.3311951512987301</v>
      </c>
      <c r="H49" s="12" t="str">
        <f ca="1">Consolidated!H323</f>
        <v>BHARTI AIRTEL LTD</v>
      </c>
      <c r="I49" s="67">
        <f ca="1">Consolidated!I323</f>
        <v>2.9775090061546399</v>
      </c>
      <c r="J49" s="12" t="str">
        <f ca="1">Consolidated!J323</f>
        <v>MARUTI SUZUKI INDIA LTD</v>
      </c>
      <c r="K49" s="67">
        <f ca="1">Consolidated!K323</f>
        <v>2.7782246038527605</v>
      </c>
      <c r="L49" s="12" t="str">
        <f ca="1">Consolidated!L323</f>
        <v>BAJAJ AUTO LTD</v>
      </c>
      <c r="M49" s="67">
        <f ca="1">Consolidated!M323</f>
        <v>3.0976497787967867</v>
      </c>
      <c r="N49" s="12" t="str">
        <f ca="1">Consolidated!N323</f>
        <v>TECH MAHINDRA LTD</v>
      </c>
      <c r="O49" s="67">
        <f ca="1">Consolidated!O323</f>
        <v>2.688364204462856</v>
      </c>
    </row>
    <row r="50" spans="1:15" ht="15.75" x14ac:dyDescent="0.3">
      <c r="A50" s="8">
        <f>Consolidated!A288</f>
        <v>0</v>
      </c>
      <c r="B50" s="12" t="str">
        <f ca="1">Consolidated!B324</f>
        <v>COAL INDIA LTD</v>
      </c>
      <c r="C50" s="67">
        <f ca="1">Consolidated!C324</f>
        <v>3.2961049431443206</v>
      </c>
      <c r="D50" s="12" t="str">
        <f ca="1">Consolidated!D324</f>
        <v>AXIS BANK LTD</v>
      </c>
      <c r="E50" s="67">
        <f ca="1">Consolidated!E324</f>
        <v>2.86062502977782</v>
      </c>
      <c r="F50" s="12" t="str">
        <f ca="1">Consolidated!F324</f>
        <v>AXIS BANK LTD</v>
      </c>
      <c r="G50" s="67">
        <f ca="1">Consolidated!G324</f>
        <v>3.0520526536951098</v>
      </c>
      <c r="H50" s="12" t="str">
        <f ca="1">Consolidated!H324</f>
        <v>EICHER MOTORS LTD</v>
      </c>
      <c r="I50" s="67">
        <f ca="1">Consolidated!I324</f>
        <v>2.9660818869546932</v>
      </c>
      <c r="J50" s="12" t="str">
        <f ca="1">Consolidated!J324</f>
        <v>DIVI'S LABORATORIES LTD</v>
      </c>
      <c r="K50" s="67">
        <f ca="1">Consolidated!K324</f>
        <v>2.6004396771914222</v>
      </c>
      <c r="L50" s="12" t="str">
        <f ca="1">Consolidated!L324</f>
        <v>TECH MAHINDRA LTD</v>
      </c>
      <c r="M50" s="67">
        <f ca="1">Consolidated!M324</f>
        <v>3.004566214894592</v>
      </c>
      <c r="N50" s="12" t="str">
        <f ca="1">Consolidated!N324</f>
        <v>PIDILITE INDUSTRIES LTD</v>
      </c>
      <c r="O50" s="67">
        <f ca="1">Consolidated!O324</f>
        <v>2.6006542734037801</v>
      </c>
    </row>
    <row r="51" spans="1:15" ht="15.75" x14ac:dyDescent="0.3">
      <c r="A51" s="8">
        <f>Consolidated!A289</f>
        <v>0</v>
      </c>
      <c r="B51" s="12" t="str">
        <f ca="1">Consolidated!B325</f>
        <v>AXIS BANK LTD</v>
      </c>
      <c r="C51" s="67">
        <f ca="1">Consolidated!C325</f>
        <v>3.2148226286294097</v>
      </c>
      <c r="D51" s="12" t="str">
        <f ca="1">Consolidated!D325</f>
        <v>PAGE INDUSTRIES LTD</v>
      </c>
      <c r="E51" s="67">
        <f ca="1">Consolidated!E325</f>
        <v>2.7966686764925131</v>
      </c>
      <c r="F51" s="12" t="str">
        <f ca="1">Consolidated!F325</f>
        <v>TATA CONSULTANCY SVCS LTD</v>
      </c>
      <c r="G51" s="67">
        <f ca="1">Consolidated!G325</f>
        <v>2.8080122307460194</v>
      </c>
      <c r="H51" s="12" t="str">
        <f ca="1">Consolidated!H325</f>
        <v>ICICI BANK LTD</v>
      </c>
      <c r="I51" s="67">
        <f ca="1">Consolidated!I325</f>
        <v>2.9370765182339689</v>
      </c>
      <c r="J51" s="12" t="str">
        <f ca="1">Consolidated!J325</f>
        <v>LTIMINDTREE LTD</v>
      </c>
      <c r="K51" s="67">
        <f ca="1">Consolidated!K325</f>
        <v>2.5831423373173688</v>
      </c>
      <c r="L51" s="12" t="str">
        <f ca="1">Consolidated!L325</f>
        <v>COLGATE PALMOLIVE (INDIA)</v>
      </c>
      <c r="M51" s="67">
        <f ca="1">Consolidated!M325</f>
        <v>2.9155964675357748</v>
      </c>
      <c r="N51" s="12" t="str">
        <f ca="1">Consolidated!N325</f>
        <v>MARUTI SUZUKI INDIA LTD</v>
      </c>
      <c r="O51" s="67">
        <f ca="1">Consolidated!O325</f>
        <v>2.5669963512727101</v>
      </c>
    </row>
    <row r="52" spans="1:15" ht="15.75" x14ac:dyDescent="0.3">
      <c r="A52" s="8">
        <f>Consolidated!A290</f>
        <v>0</v>
      </c>
      <c r="B52" s="12" t="str">
        <f ca="1">Consolidated!B326</f>
        <v>BHARAT ELECTRONICS LTD</v>
      </c>
      <c r="C52" s="67">
        <f ca="1">Consolidated!C326</f>
        <v>3.0915687485745749</v>
      </c>
      <c r="D52" s="12" t="str">
        <f ca="1">Consolidated!D326</f>
        <v>TATA CONSULTANCY SVCS LTD</v>
      </c>
      <c r="E52" s="67">
        <f ca="1">Consolidated!E326</f>
        <v>2.5488576927711297</v>
      </c>
      <c r="F52" s="12" t="str">
        <f ca="1">Consolidated!F326</f>
        <v>INFOSYS LTD</v>
      </c>
      <c r="G52" s="67">
        <f ca="1">Consolidated!G326</f>
        <v>2.2592244839864506</v>
      </c>
      <c r="H52" s="12" t="str">
        <f ca="1">Consolidated!H326</f>
        <v>COROMANDEL INTERNATIONAL LTD</v>
      </c>
      <c r="I52" s="67">
        <f ca="1">Consolidated!I326</f>
        <v>2.7862885335415002</v>
      </c>
      <c r="J52" s="12" t="str">
        <f ca="1">Consolidated!J326</f>
        <v>BRITANNIA INDUSTRIES LTD</v>
      </c>
      <c r="K52" s="67">
        <f ca="1">Consolidated!K326</f>
        <v>2.5248143952993649</v>
      </c>
      <c r="L52" s="12" t="str">
        <f ca="1">Consolidated!L326</f>
        <v>DIVI'S LABORATORIES LTD</v>
      </c>
      <c r="M52" s="67">
        <f ca="1">Consolidated!M326</f>
        <v>2.7340230787442152</v>
      </c>
      <c r="N52" s="12" t="str">
        <f ca="1">Consolidated!N326</f>
        <v>MARICO LTD</v>
      </c>
      <c r="O52" s="67">
        <f ca="1">Consolidated!O326</f>
        <v>2.5586514549655401</v>
      </c>
    </row>
    <row r="53" spans="1:15" ht="15.75" x14ac:dyDescent="0.3">
      <c r="A53" s="8">
        <f>Consolidated!A291</f>
        <v>0</v>
      </c>
      <c r="B53" s="12" t="str">
        <f ca="1">Consolidated!B327</f>
        <v>LTIMINDTREE LTD</v>
      </c>
      <c r="C53" s="67">
        <f ca="1">Consolidated!C327</f>
        <v>3.0312287810006389</v>
      </c>
      <c r="D53" s="12" t="str">
        <f ca="1">Consolidated!D327</f>
        <v>BHARAT ELECTRONICS LTD</v>
      </c>
      <c r="E53" s="67">
        <f ca="1">Consolidated!E327</f>
        <v>2.4752053028108874</v>
      </c>
      <c r="F53" s="12" t="str">
        <f ca="1">Consolidated!F327</f>
        <v>RELIANCE INDUSTRIES LTD</v>
      </c>
      <c r="G53" s="67">
        <f ca="1">Consolidated!G327</f>
        <v>1.011874959452701</v>
      </c>
      <c r="H53" s="12" t="str">
        <f ca="1">Consolidated!H327</f>
        <v>ITC LTD</v>
      </c>
      <c r="I53" s="67">
        <f ca="1">Consolidated!I327</f>
        <v>2.6783548269666397</v>
      </c>
      <c r="J53" s="12" t="str">
        <f ca="1">Consolidated!J327</f>
        <v>HINDUSTAN UNILEVER LTD</v>
      </c>
      <c r="K53" s="67">
        <f ca="1">Consolidated!K327</f>
        <v>2.3976480493223598</v>
      </c>
      <c r="L53" s="12" t="str">
        <f ca="1">Consolidated!L327</f>
        <v>LTIMINDTREE LTD</v>
      </c>
      <c r="M53" s="67">
        <f ca="1">Consolidated!M327</f>
        <v>2.7095517516810306</v>
      </c>
      <c r="N53" s="12" t="str">
        <f ca="1">Consolidated!N327</f>
        <v>HAVELLS INDIA LTD</v>
      </c>
      <c r="O53" s="67">
        <f ca="1">Consolidated!O327</f>
        <v>2.5357419396405398</v>
      </c>
    </row>
    <row r="54" spans="1:15" ht="15.75" x14ac:dyDescent="0.3">
      <c r="A54" s="8">
        <f>Consolidated!A292</f>
        <v>0</v>
      </c>
      <c r="B54" s="12" t="str">
        <f ca="1">Consolidated!B328</f>
        <v>UNITED SPIRITS LTD</v>
      </c>
      <c r="C54" s="67">
        <f ca="1">Consolidated!C328</f>
        <v>2.87428145491308</v>
      </c>
      <c r="D54" s="12" t="str">
        <f ca="1">Consolidated!D328</f>
        <v>UNITED SPIRITS LTD</v>
      </c>
      <c r="E54" s="67">
        <f ca="1">Consolidated!E328</f>
        <v>2.3656105227540198</v>
      </c>
      <c r="F54" s="12">
        <f>Consolidated!F328</f>
        <v>0</v>
      </c>
      <c r="G54" s="67">
        <f>Consolidated!G328</f>
        <v>0</v>
      </c>
      <c r="H54" s="12" t="str">
        <f ca="1">Consolidated!H328</f>
        <v>BLUE DART EXPRESS LTD</v>
      </c>
      <c r="I54" s="67">
        <f ca="1">Consolidated!I328</f>
        <v>2.3294416376795901</v>
      </c>
      <c r="J54" s="12" t="str">
        <f ca="1">Consolidated!J328</f>
        <v>WIPRO LTD</v>
      </c>
      <c r="K54" s="67">
        <f ca="1">Consolidated!K328</f>
        <v>2.3883976296266063</v>
      </c>
      <c r="L54" s="12" t="str">
        <f ca="1">Consolidated!L328</f>
        <v>BRITANNIA INDUSTRIES LTD</v>
      </c>
      <c r="M54" s="67">
        <f ca="1">Consolidated!M328</f>
        <v>2.693154955505376</v>
      </c>
      <c r="N54" s="12" t="str">
        <f ca="1">Consolidated!N328</f>
        <v>DIVI'S LABORATORIES LTD</v>
      </c>
      <c r="O54" s="67">
        <f ca="1">Consolidated!O328</f>
        <v>2.5235067096864712</v>
      </c>
    </row>
    <row r="55" spans="1:15" ht="15.75" x14ac:dyDescent="0.3">
      <c r="A55" s="8">
        <f>Consolidated!A293</f>
        <v>0</v>
      </c>
      <c r="B55" s="12" t="str">
        <f ca="1">Consolidated!B329</f>
        <v>TATA CONSULTANCY SVCS LTD</v>
      </c>
      <c r="C55" s="67">
        <f ca="1">Consolidated!C329</f>
        <v>2.6927228553288098</v>
      </c>
      <c r="D55" s="12" t="str">
        <f ca="1">Consolidated!D329</f>
        <v>INDRAPRASTHA GAS LTD</v>
      </c>
      <c r="E55" s="67">
        <f ca="1">Consolidated!E329</f>
        <v>2.2971894994040687</v>
      </c>
      <c r="F55" s="12">
        <f>Consolidated!F329</f>
        <v>0</v>
      </c>
      <c r="G55" s="67">
        <f>Consolidated!G329</f>
        <v>0</v>
      </c>
      <c r="H55" s="12" t="str">
        <f ca="1">Consolidated!H329</f>
        <v>AXIS BANK LTD</v>
      </c>
      <c r="I55" s="67">
        <f ca="1">Consolidated!I329</f>
        <v>2.2473267722015096</v>
      </c>
      <c r="J55" s="12" t="str">
        <f ca="1">Consolidated!J329</f>
        <v>HINDUSTAN AERONAUTICS LTD</v>
      </c>
      <c r="K55" s="67">
        <f ca="1">Consolidated!K329</f>
        <v>2.3712338085249698</v>
      </c>
      <c r="L55" s="12" t="str">
        <f ca="1">Consolidated!L329</f>
        <v>BAJAJ FINANCE LTD</v>
      </c>
      <c r="M55" s="67">
        <f ca="1">Consolidated!M329</f>
        <v>2.6412223085530702</v>
      </c>
      <c r="N55" s="12" t="str">
        <f ca="1">Consolidated!N329</f>
        <v>GODREJ CONSUMER PRODUCTS LTD</v>
      </c>
      <c r="O55" s="67">
        <f ca="1">Consolidated!O329</f>
        <v>2.5007377792963701</v>
      </c>
    </row>
    <row r="56" spans="1:15" ht="15.75" x14ac:dyDescent="0.3">
      <c r="A56" s="8">
        <f>Consolidated!A294</f>
        <v>0</v>
      </c>
      <c r="B56" s="12" t="str">
        <f ca="1">Consolidated!B330</f>
        <v>KOTAK MAHINDRA BANK LTD</v>
      </c>
      <c r="C56" s="67">
        <f ca="1">Consolidated!C330</f>
        <v>2.3198914380161497</v>
      </c>
      <c r="D56" s="12" t="str">
        <f ca="1">Consolidated!D330</f>
        <v>COROMANDEL INTERNATIONAL LTD</v>
      </c>
      <c r="E56" s="67">
        <f ca="1">Consolidated!E330</f>
        <v>2.211155158784524</v>
      </c>
      <c r="F56" s="12">
        <f>Consolidated!F330</f>
        <v>0</v>
      </c>
      <c r="G56" s="67">
        <f>Consolidated!G330</f>
        <v>0</v>
      </c>
      <c r="H56" s="12" t="str">
        <f ca="1">Consolidated!H330</f>
        <v>ULTRATECH CEMENT LTD</v>
      </c>
      <c r="I56" s="67">
        <f ca="1">Consolidated!I330</f>
        <v>2.0328613829917401</v>
      </c>
      <c r="J56" s="12" t="str">
        <f ca="1">Consolidated!J330</f>
        <v>MARICO LTD</v>
      </c>
      <c r="K56" s="67">
        <f ca="1">Consolidated!K330</f>
        <v>2.2892876849165762</v>
      </c>
      <c r="L56" s="12" t="str">
        <f ca="1">Consolidated!L330</f>
        <v>WIPRO LTD</v>
      </c>
      <c r="M56" s="67">
        <f ca="1">Consolidated!M330</f>
        <v>2.5725287058239732</v>
      </c>
      <c r="N56" s="12" t="str">
        <f ca="1">Consolidated!N330</f>
        <v>BRITANNIA INDUSTRIES LTD</v>
      </c>
      <c r="O56" s="67">
        <f ca="1">Consolidated!O330</f>
        <v>2.4328621970158331</v>
      </c>
    </row>
    <row r="57" spans="1:15" ht="15.75" x14ac:dyDescent="0.3">
      <c r="A57" s="8">
        <f>Consolidated!A295</f>
        <v>0</v>
      </c>
      <c r="B57" s="12" t="str">
        <f ca="1">Consolidated!B331</f>
        <v>NESTLE INDIA LTD</v>
      </c>
      <c r="C57" s="67">
        <f ca="1">Consolidated!C331</f>
        <v>2.0693165810290051</v>
      </c>
      <c r="D57" s="12" t="str">
        <f ca="1">Consolidated!D331</f>
        <v>COAL INDIA LTD</v>
      </c>
      <c r="E57" s="67">
        <f ca="1">Consolidated!E331</f>
        <v>2.1736240328530121</v>
      </c>
      <c r="F57" s="12">
        <f>Consolidated!F331</f>
        <v>0</v>
      </c>
      <c r="G57" s="67">
        <f>Consolidated!G331</f>
        <v>0</v>
      </c>
      <c r="H57" s="12">
        <f>Consolidated!H331</f>
        <v>0</v>
      </c>
      <c r="I57" s="67">
        <f>Consolidated!I331</f>
        <v>0</v>
      </c>
      <c r="J57" s="12" t="str">
        <f ca="1">Consolidated!J331</f>
        <v>ITC LTD</v>
      </c>
      <c r="K57" s="67">
        <f ca="1">Consolidated!K331</f>
        <v>2.21598501388234</v>
      </c>
      <c r="L57" s="12" t="str">
        <f ca="1">Consolidated!L331</f>
        <v>TATA CONSULTANCY SVCS LTD</v>
      </c>
      <c r="M57" s="67">
        <f ca="1">Consolidated!M331</f>
        <v>2.3978155227336297</v>
      </c>
      <c r="N57" s="12" t="str">
        <f ca="1">Consolidated!N331</f>
        <v>HINDUSTAN AERONAUTICS LTD</v>
      </c>
      <c r="O57" s="67">
        <f ca="1">Consolidated!O331</f>
        <v>2.3712338085249698</v>
      </c>
    </row>
    <row r="58" spans="1:15" ht="15.75" x14ac:dyDescent="0.3">
      <c r="A58" s="8">
        <f>Consolidated!A296</f>
        <v>0</v>
      </c>
      <c r="B58" s="12" t="str">
        <f ca="1">Consolidated!B332</f>
        <v>BAJAJ AUTO LTD</v>
      </c>
      <c r="C58" s="67">
        <f ca="1">Consolidated!C332</f>
        <v>1.5728847178824341</v>
      </c>
      <c r="D58" s="12" t="str">
        <f ca="1">Consolidated!D332</f>
        <v>KOTAK MAHINDRA BANK LTD</v>
      </c>
      <c r="E58" s="67">
        <f ca="1">Consolidated!E332</f>
        <v>1.9133359259604399</v>
      </c>
      <c r="F58" s="12">
        <f>Consolidated!F332</f>
        <v>0</v>
      </c>
      <c r="G58" s="67">
        <f>Consolidated!G332</f>
        <v>0</v>
      </c>
      <c r="H58" s="12">
        <f>Consolidated!H332</f>
        <v>0</v>
      </c>
      <c r="I58" s="67">
        <f>Consolidated!I332</f>
        <v>0</v>
      </c>
      <c r="J58" s="12" t="str">
        <f ca="1">Consolidated!J332</f>
        <v>EICHER MOTORS LTD</v>
      </c>
      <c r="K58" s="67">
        <f ca="1">Consolidated!K332</f>
        <v>2.2102409224081341</v>
      </c>
      <c r="L58" s="12" t="str">
        <f ca="1">Consolidated!L332</f>
        <v>HINDUSTAN AERONAUTICS LTD</v>
      </c>
      <c r="M58" s="67">
        <f ca="1">Consolidated!M332</f>
        <v>2.3712338085249698</v>
      </c>
      <c r="N58" s="12" t="str">
        <f ca="1">Consolidated!N332</f>
        <v>DABUR INDIA LTD</v>
      </c>
      <c r="O58" s="67">
        <f ca="1">Consolidated!O332</f>
        <v>2.35938914915238</v>
      </c>
    </row>
    <row r="59" spans="1:15" ht="15.75" x14ac:dyDescent="0.3">
      <c r="A59" s="8">
        <f>Consolidated!A297</f>
        <v>0</v>
      </c>
      <c r="B59" s="12" t="str">
        <f ca="1">Consolidated!B333</f>
        <v>ITC LTD</v>
      </c>
      <c r="C59" s="67">
        <f ca="1">Consolidated!C333</f>
        <v>0.77269352686962955</v>
      </c>
      <c r="D59" s="12" t="str">
        <f ca="1">Consolidated!D333</f>
        <v>BALKRISHNA INDUSTRIES LTD</v>
      </c>
      <c r="E59" s="67">
        <f ca="1">Consolidated!E333</f>
        <v>1.80076657138398</v>
      </c>
      <c r="F59" s="12">
        <f>Consolidated!F333</f>
        <v>0</v>
      </c>
      <c r="G59" s="67">
        <f>Consolidated!G333</f>
        <v>0</v>
      </c>
      <c r="H59" s="12">
        <f>Consolidated!H333</f>
        <v>0</v>
      </c>
      <c r="I59" s="67">
        <f>Consolidated!I333</f>
        <v>0</v>
      </c>
      <c r="J59" s="12" t="str">
        <f ca="1">Consolidated!J333</f>
        <v>HAVELLS INDIA LTD</v>
      </c>
      <c r="K59" s="67">
        <f ca="1">Consolidated!K333</f>
        <v>2.2060929067295838</v>
      </c>
      <c r="L59" s="12" t="str">
        <f ca="1">Consolidated!L333</f>
        <v>MARICO LTD</v>
      </c>
      <c r="M59" s="67">
        <f ca="1">Consolidated!M333</f>
        <v>2.370096815931265</v>
      </c>
      <c r="N59" s="12" t="str">
        <f ca="1">Consolidated!N333</f>
        <v>WIPRO LTD</v>
      </c>
      <c r="O59" s="67">
        <f ca="1">Consolidated!O333</f>
        <v>2.2833472092692553</v>
      </c>
    </row>
    <row r="60" spans="1:15" ht="15.75" x14ac:dyDescent="0.3">
      <c r="A60" s="8">
        <f>Consolidated!A298</f>
        <v>0</v>
      </c>
      <c r="B60" s="12">
        <f>Consolidated!B334</f>
        <v>0</v>
      </c>
      <c r="C60" s="67">
        <f>Consolidated!C334</f>
        <v>0</v>
      </c>
      <c r="D60" s="12" t="str">
        <f ca="1">Consolidated!D334</f>
        <v>FEDERAL BANK LTD</v>
      </c>
      <c r="E60" s="67">
        <f ca="1">Consolidated!E334</f>
        <v>1.799937966786028</v>
      </c>
      <c r="F60" s="12">
        <f>Consolidated!F334</f>
        <v>0</v>
      </c>
      <c r="G60" s="67">
        <f>Consolidated!G334</f>
        <v>0</v>
      </c>
      <c r="H60" s="12">
        <f>Consolidated!H334</f>
        <v>0</v>
      </c>
      <c r="I60" s="67">
        <f>Consolidated!I334</f>
        <v>0</v>
      </c>
      <c r="J60" s="12" t="str">
        <f ca="1">Consolidated!J334</f>
        <v>PIDILITE INDUSTRIES LTD</v>
      </c>
      <c r="K60" s="67">
        <f ca="1">Consolidated!K334</f>
        <v>2.1954671469411808</v>
      </c>
      <c r="L60" s="12" t="str">
        <f ca="1">Consolidated!L334</f>
        <v>EICHER MOTORS LTD</v>
      </c>
      <c r="M60" s="67">
        <f ca="1">Consolidated!M334</f>
        <v>2.3567201371725401</v>
      </c>
      <c r="N60" s="12" t="str">
        <f ca="1">Consolidated!N334</f>
        <v>EICHER MOTORS LTD</v>
      </c>
      <c r="O60" s="67">
        <f ca="1">Consolidated!O334</f>
        <v>2.1398847778314933</v>
      </c>
    </row>
    <row r="61" spans="1:15" ht="15.75" x14ac:dyDescent="0.3">
      <c r="A61" s="8">
        <f>Consolidated!A299</f>
        <v>0</v>
      </c>
      <c r="B61" s="12">
        <f>Consolidated!B335</f>
        <v>0</v>
      </c>
      <c r="C61" s="67">
        <f>Consolidated!C335</f>
        <v>0</v>
      </c>
      <c r="D61" s="12" t="str">
        <f ca="1">Consolidated!D335</f>
        <v>NESTLE INDIA LTD</v>
      </c>
      <c r="E61" s="67">
        <f ca="1">Consolidated!E335</f>
        <v>1.7654761286610903</v>
      </c>
      <c r="F61" s="12">
        <f>Consolidated!F335</f>
        <v>0</v>
      </c>
      <c r="G61" s="67">
        <f>Consolidated!G335</f>
        <v>0</v>
      </c>
      <c r="H61" s="12">
        <f>Consolidated!H335</f>
        <v>0</v>
      </c>
      <c r="I61" s="67">
        <f>Consolidated!I335</f>
        <v>0</v>
      </c>
      <c r="J61" s="12" t="str">
        <f ca="1">Consolidated!J335</f>
        <v>BAJAJ FINANCE LTD</v>
      </c>
      <c r="K61" s="67">
        <f ca="1">Consolidated!K335</f>
        <v>2.1226389773322398</v>
      </c>
      <c r="L61" s="12" t="str">
        <f ca="1">Consolidated!L335</f>
        <v>PIDILITE INDUSTRIES LTD</v>
      </c>
      <c r="M61" s="67">
        <f ca="1">Consolidated!M335</f>
        <v>2.3170232848799599</v>
      </c>
      <c r="N61" s="12" t="str">
        <f ca="1">Consolidated!N335</f>
        <v>HINDUSTAN UNILEVER LTD</v>
      </c>
      <c r="O61" s="67">
        <f ca="1">Consolidated!O335</f>
        <v>1.9809803743800996</v>
      </c>
    </row>
    <row r="62" spans="1:15" ht="15.75" x14ac:dyDescent="0.3">
      <c r="A62" s="8">
        <f>Consolidated!A300</f>
        <v>0</v>
      </c>
      <c r="B62" s="12">
        <f>Consolidated!B336</f>
        <v>0</v>
      </c>
      <c r="C62" s="67">
        <f>Consolidated!C336</f>
        <v>0</v>
      </c>
      <c r="D62" s="12" t="str">
        <f ca="1">Consolidated!D336</f>
        <v>CRISIL LTD</v>
      </c>
      <c r="E62" s="67">
        <f ca="1">Consolidated!E336</f>
        <v>1.7294564413105811</v>
      </c>
      <c r="F62" s="12">
        <f>Consolidated!F336</f>
        <v>0</v>
      </c>
      <c r="G62" s="67">
        <f>Consolidated!G336</f>
        <v>0</v>
      </c>
      <c r="H62" s="12">
        <f>Consolidated!H336</f>
        <v>0</v>
      </c>
      <c r="I62" s="67">
        <f>Consolidated!I336</f>
        <v>0</v>
      </c>
      <c r="J62" s="12" t="str">
        <f ca="1">Consolidated!J336</f>
        <v>GODREJ CONSUMER PRODUCTS LTD</v>
      </c>
      <c r="K62" s="67">
        <f ca="1">Consolidated!K336</f>
        <v>2.089772922637648</v>
      </c>
      <c r="L62" s="12" t="str">
        <f ca="1">Consolidated!L336</f>
        <v>HAVELLS INDIA LTD</v>
      </c>
      <c r="M62" s="67">
        <f ca="1">Consolidated!M336</f>
        <v>2.3049876166028707</v>
      </c>
      <c r="N62" s="12" t="str">
        <f ca="1">Consolidated!N336</f>
        <v>HERO MOTOCORP LTD</v>
      </c>
      <c r="O62" s="67">
        <f ca="1">Consolidated!O336</f>
        <v>1.921648292325403</v>
      </c>
    </row>
    <row r="63" spans="1:15" ht="15.75" x14ac:dyDescent="0.3">
      <c r="A63" s="8">
        <f>Consolidated!A301</f>
        <v>0</v>
      </c>
      <c r="B63" s="12">
        <f>Consolidated!B337</f>
        <v>0</v>
      </c>
      <c r="C63" s="67">
        <f>Consolidated!C337</f>
        <v>0</v>
      </c>
      <c r="D63" s="12" t="str">
        <f ca="1">Consolidated!D337</f>
        <v>HONEYWELL AUTOMATION INDIA</v>
      </c>
      <c r="E63" s="67">
        <f ca="1">Consolidated!E337</f>
        <v>1.692160051368391</v>
      </c>
      <c r="F63" s="12">
        <f>Consolidated!F337</f>
        <v>0</v>
      </c>
      <c r="G63" s="67">
        <f>Consolidated!G337</f>
        <v>0</v>
      </c>
      <c r="H63" s="12">
        <f>Consolidated!H337</f>
        <v>0</v>
      </c>
      <c r="I63" s="67">
        <f>Consolidated!I337</f>
        <v>0</v>
      </c>
      <c r="J63" s="12" t="str">
        <f ca="1">Consolidated!J337</f>
        <v>DABUR INDIA LTD</v>
      </c>
      <c r="K63" s="67">
        <f ca="1">Consolidated!K337</f>
        <v>2.0226871095932988</v>
      </c>
      <c r="L63" s="12" t="str">
        <f ca="1">Consolidated!L337</f>
        <v>GODREJ CONSUMER PRODUCTS LTD</v>
      </c>
      <c r="M63" s="67">
        <f ca="1">Consolidated!M337</f>
        <v>2.2130623796352653</v>
      </c>
      <c r="N63" s="12" t="str">
        <f ca="1">Consolidated!N337</f>
        <v>BAJAJ FINANCE LTD</v>
      </c>
      <c r="O63" s="67">
        <f ca="1">Consolidated!O337</f>
        <v>1.82239445542923</v>
      </c>
    </row>
    <row r="64" spans="1:15" ht="15.75" x14ac:dyDescent="0.3">
      <c r="A64" s="8">
        <f>Consolidated!A302</f>
        <v>0</v>
      </c>
      <c r="B64" s="12">
        <f>Consolidated!B338</f>
        <v>0</v>
      </c>
      <c r="C64" s="67">
        <f>Consolidated!C338</f>
        <v>0</v>
      </c>
      <c r="D64" s="12" t="str">
        <f ca="1">Consolidated!D338</f>
        <v>BATA INDIA LTD</v>
      </c>
      <c r="E64" s="67">
        <f ca="1">Consolidated!E338</f>
        <v>1.6185590605181961</v>
      </c>
      <c r="F64" s="12">
        <f>Consolidated!F338</f>
        <v>0</v>
      </c>
      <c r="G64" s="67">
        <f>Consolidated!G338</f>
        <v>0</v>
      </c>
      <c r="H64" s="12">
        <f>Consolidated!H338</f>
        <v>0</v>
      </c>
      <c r="I64" s="67">
        <f>Consolidated!I338</f>
        <v>0</v>
      </c>
      <c r="J64" s="12" t="str">
        <f ca="1">Consolidated!J338</f>
        <v>HERO MOTOCORP LTD</v>
      </c>
      <c r="K64" s="67">
        <f ca="1">Consolidated!K338</f>
        <v>1.98208136083616</v>
      </c>
      <c r="L64" s="12" t="str">
        <f ca="1">Consolidated!L338</f>
        <v>DABUR INDIA LTD</v>
      </c>
      <c r="M64" s="67">
        <f ca="1">Consolidated!M338</f>
        <v>2.1236977214610229</v>
      </c>
      <c r="N64" s="12" t="str">
        <f ca="1">Consolidated!N338</f>
        <v>BOSCH LTD</v>
      </c>
      <c r="O64" s="67">
        <f ca="1">Consolidated!O338</f>
        <v>1.6926918566792699</v>
      </c>
    </row>
    <row r="65" spans="1:15" ht="15.75" x14ac:dyDescent="0.3">
      <c r="A65" s="8">
        <f>Consolidated!A303</f>
        <v>0</v>
      </c>
      <c r="B65" s="12">
        <f>Consolidated!B339</f>
        <v>0</v>
      </c>
      <c r="C65" s="67">
        <f>Consolidated!C339</f>
        <v>0</v>
      </c>
      <c r="D65" s="12" t="str">
        <f ca="1">Consolidated!D339</f>
        <v>BAJAJ AUTO LTD</v>
      </c>
      <c r="E65" s="67">
        <f ca="1">Consolidated!E339</f>
        <v>1.3967138632575371</v>
      </c>
      <c r="F65" s="12">
        <f>Consolidated!F339</f>
        <v>0</v>
      </c>
      <c r="G65" s="67">
        <f>Consolidated!G339</f>
        <v>0</v>
      </c>
      <c r="H65" s="12">
        <f>Consolidated!H339</f>
        <v>0</v>
      </c>
      <c r="I65" s="67">
        <f>Consolidated!I339</f>
        <v>0</v>
      </c>
      <c r="J65" s="12" t="str">
        <f ca="1">Consolidated!J339</f>
        <v>BOSCH LTD</v>
      </c>
      <c r="K65" s="67">
        <f ca="1">Consolidated!K339</f>
        <v>1.6926918566792699</v>
      </c>
      <c r="L65" s="12" t="str">
        <f ca="1">Consolidated!L339</f>
        <v>HERO MOTOCORP LTD</v>
      </c>
      <c r="M65" s="67">
        <f ca="1">Consolidated!M339</f>
        <v>2.0890463522355112</v>
      </c>
      <c r="N65" s="12" t="str">
        <f ca="1">Consolidated!N339</f>
        <v>BERGER PAINTS INDIA LTD</v>
      </c>
      <c r="O65" s="67">
        <f ca="1">Consolidated!O339</f>
        <v>1.5633607519074799</v>
      </c>
    </row>
    <row r="66" spans="1:15" ht="15.75" x14ac:dyDescent="0.3">
      <c r="A66" s="8">
        <f>Consolidated!A304</f>
        <v>0</v>
      </c>
      <c r="B66" s="12">
        <f>Consolidated!B340</f>
        <v>0</v>
      </c>
      <c r="C66" s="67">
        <f>Consolidated!C340</f>
        <v>0</v>
      </c>
      <c r="D66" s="12" t="str">
        <f ca="1">Consolidated!D340</f>
        <v>PI INDUSTRIES LTD</v>
      </c>
      <c r="E66" s="67">
        <f ca="1">Consolidated!E340</f>
        <v>0.98200419023383212</v>
      </c>
      <c r="F66" s="12">
        <f>Consolidated!F340</f>
        <v>0</v>
      </c>
      <c r="G66" s="67">
        <f>Consolidated!G340</f>
        <v>0</v>
      </c>
      <c r="H66" s="12">
        <f>Consolidated!H340</f>
        <v>0</v>
      </c>
      <c r="I66" s="67">
        <f>Consolidated!I340</f>
        <v>0</v>
      </c>
      <c r="J66" s="12" t="str">
        <f ca="1">Consolidated!J340</f>
        <v>BERGER PAINTS INDIA LTD</v>
      </c>
      <c r="K66" s="67">
        <f ca="1">Consolidated!K340</f>
        <v>1.5633607519074799</v>
      </c>
      <c r="L66" s="12" t="str">
        <f ca="1">Consolidated!L340</f>
        <v>BOSCH LTD</v>
      </c>
      <c r="M66" s="67">
        <f ca="1">Consolidated!M340</f>
        <v>1.6926918566792699</v>
      </c>
      <c r="N66" s="12" t="str">
        <f ca="1">Consolidated!N340</f>
        <v>ITC LTD</v>
      </c>
      <c r="O66" s="67">
        <f ca="1">Consolidated!O340</f>
        <v>1.5398599044330998</v>
      </c>
    </row>
    <row r="67" spans="1:15" ht="15.75" x14ac:dyDescent="0.3">
      <c r="A67" s="8">
        <f>Consolidated!A305</f>
        <v>0</v>
      </c>
      <c r="B67" s="12">
        <f>Consolidated!B341</f>
        <v>0</v>
      </c>
      <c r="C67" s="67">
        <f>Consolidated!C341</f>
        <v>0</v>
      </c>
      <c r="D67" s="12" t="str">
        <f ca="1">Consolidated!D341</f>
        <v>3M INDIA LTD</v>
      </c>
      <c r="E67" s="67">
        <f ca="1">Consolidated!E341</f>
        <v>0.91294992627844196</v>
      </c>
      <c r="F67" s="12">
        <f>Consolidated!F341</f>
        <v>0</v>
      </c>
      <c r="G67" s="67">
        <f>Consolidated!G341</f>
        <v>0</v>
      </c>
      <c r="H67" s="12">
        <f>Consolidated!H341</f>
        <v>0</v>
      </c>
      <c r="I67" s="67">
        <f>Consolidated!I341</f>
        <v>0</v>
      </c>
      <c r="J67" s="12" t="str">
        <f ca="1">Consolidated!J341</f>
        <v>HDFC ASSET MANAGEMENT CO LTD</v>
      </c>
      <c r="K67" s="67">
        <f ca="1">Consolidated!K341</f>
        <v>1.5169149954569201</v>
      </c>
      <c r="L67" s="12" t="str">
        <f ca="1">Consolidated!L341</f>
        <v>BERGER PAINTS INDIA LTD</v>
      </c>
      <c r="M67" s="67">
        <f ca="1">Consolidated!M341</f>
        <v>1.5633607519074799</v>
      </c>
      <c r="N67" s="12" t="str">
        <f ca="1">Consolidated!N341</f>
        <v>HDFC ASSET MANAGEMENT CO LTD</v>
      </c>
      <c r="O67" s="67">
        <f ca="1">Consolidated!O341</f>
        <v>1.5169149954569201</v>
      </c>
    </row>
    <row r="68" spans="1:15" ht="15.75" x14ac:dyDescent="0.3">
      <c r="A68" s="8">
        <f>Consolidated!A306</f>
        <v>0</v>
      </c>
      <c r="B68" s="12">
        <f>Consolidated!B342</f>
        <v>0</v>
      </c>
      <c r="C68" s="67">
        <f>Consolidated!C342</f>
        <v>0</v>
      </c>
      <c r="D68" s="12" t="str">
        <f ca="1">Consolidated!D342</f>
        <v>TIMKEN INDIA LTD</v>
      </c>
      <c r="E68" s="67">
        <f ca="1">Consolidated!E342</f>
        <v>0.76293071107755206</v>
      </c>
      <c r="F68" s="12">
        <f>Consolidated!F342</f>
        <v>0</v>
      </c>
      <c r="G68" s="67">
        <f>Consolidated!G342</f>
        <v>0</v>
      </c>
      <c r="H68" s="12">
        <f>Consolidated!H342</f>
        <v>0</v>
      </c>
      <c r="I68" s="67">
        <f>Consolidated!I342</f>
        <v>0</v>
      </c>
      <c r="J68" s="12" t="str">
        <f ca="1">Consolidated!J342</f>
        <v>TATA CONSULTANCY SVCS LTD</v>
      </c>
      <c r="K68" s="67">
        <f ca="1">Consolidated!K342</f>
        <v>1.3278104481100699</v>
      </c>
      <c r="L68" s="12" t="str">
        <f ca="1">Consolidated!L342</f>
        <v>HDFC ASSET MANAGEMENT CO LTD</v>
      </c>
      <c r="M68" s="67">
        <f ca="1">Consolidated!M342</f>
        <v>1.5169149954569201</v>
      </c>
      <c r="N68" s="12" t="str">
        <f ca="1">Consolidated!N342</f>
        <v>MUTHOOT FINANCE LTD</v>
      </c>
      <c r="O68" s="67">
        <f ca="1">Consolidated!O342</f>
        <v>1.30606018745664</v>
      </c>
    </row>
    <row r="69" spans="1:15" ht="15.75" x14ac:dyDescent="0.3">
      <c r="A69" s="8">
        <f>Consolidated!A307</f>
        <v>0</v>
      </c>
      <c r="B69" s="12">
        <f>Consolidated!B343</f>
        <v>0</v>
      </c>
      <c r="C69" s="67">
        <f>Consolidated!C343</f>
        <v>0</v>
      </c>
      <c r="D69" s="12" t="str">
        <f ca="1">Consolidated!D343</f>
        <v>ITC LTD</v>
      </c>
      <c r="E69" s="67">
        <f ca="1">Consolidated!E343</f>
        <v>0.72073625784992013</v>
      </c>
      <c r="F69" s="12">
        <f>Consolidated!F343</f>
        <v>0</v>
      </c>
      <c r="G69" s="67">
        <f>Consolidated!G343</f>
        <v>0</v>
      </c>
      <c r="H69" s="12">
        <f>Consolidated!H343</f>
        <v>0</v>
      </c>
      <c r="I69" s="67">
        <f>Consolidated!I343</f>
        <v>0</v>
      </c>
      <c r="J69" s="12" t="str">
        <f ca="1">Consolidated!J343</f>
        <v>MUTHOOT FINANCE LTD</v>
      </c>
      <c r="K69" s="67">
        <f ca="1">Consolidated!K343</f>
        <v>1.30606018745664</v>
      </c>
      <c r="L69" s="12" t="str">
        <f ca="1">Consolidated!L343</f>
        <v>MUTHOOT FINANCE LTD</v>
      </c>
      <c r="M69" s="67">
        <f ca="1">Consolidated!M343</f>
        <v>1.30606018745664</v>
      </c>
      <c r="N69" s="12" t="str">
        <f ca="1">Consolidated!N343</f>
        <v>TATA CONSULTANCY SVCS LTD</v>
      </c>
      <c r="O69" s="67">
        <f ca="1">Consolidated!O343</f>
        <v>0.71947917758690938</v>
      </c>
    </row>
    <row r="70" spans="1:15" ht="15.75" x14ac:dyDescent="0.3">
      <c r="A70" s="8">
        <f>Consolidated!A308</f>
        <v>0</v>
      </c>
      <c r="B70" s="12">
        <f>Consolidated!B344</f>
        <v>0</v>
      </c>
      <c r="C70" s="67">
        <f>Consolidated!C344</f>
        <v>0</v>
      </c>
      <c r="D70" s="12" t="str">
        <f ca="1">Consolidated!D344</f>
        <v>GRINDWELL NORTON LTD</v>
      </c>
      <c r="E70" s="67">
        <f ca="1">Consolidated!E344</f>
        <v>0.562848486390637</v>
      </c>
      <c r="F70" s="12">
        <f>Consolidated!F344</f>
        <v>0</v>
      </c>
      <c r="G70" s="67">
        <f>Consolidated!G344</f>
        <v>0</v>
      </c>
      <c r="H70" s="12">
        <f>Consolidated!H344</f>
        <v>0</v>
      </c>
      <c r="I70" s="67">
        <f>Consolidated!I344</f>
        <v>0</v>
      </c>
      <c r="J70" s="12">
        <f>Consolidated!J344</f>
        <v>0</v>
      </c>
      <c r="K70" s="67">
        <f>Consolidated!K344</f>
        <v>0</v>
      </c>
      <c r="L70" s="12" t="str">
        <f ca="1">Consolidated!L344</f>
        <v>INFOSYS LTD</v>
      </c>
      <c r="M70" s="67">
        <f ca="1">Consolidated!M344</f>
        <v>0.66702003401717036</v>
      </c>
      <c r="N70" s="12">
        <f>Consolidated!N344</f>
        <v>0</v>
      </c>
      <c r="O70" s="67">
        <f>Consolidated!O344</f>
        <v>0</v>
      </c>
    </row>
    <row r="71" spans="1:15" ht="15.75" x14ac:dyDescent="0.3">
      <c r="A71" s="8">
        <f>Consolidated!A309</f>
        <v>0</v>
      </c>
      <c r="B71" s="12">
        <f>Consolidated!B345</f>
        <v>0</v>
      </c>
      <c r="C71" s="67">
        <f>Consolidated!C345</f>
        <v>0</v>
      </c>
      <c r="D71" s="12" t="str">
        <f ca="1">Consolidated!D345</f>
        <v>AIA ENGINEERING LTD</v>
      </c>
      <c r="E71" s="67">
        <f ca="1">Consolidated!E345</f>
        <v>0.46503799726665307</v>
      </c>
      <c r="F71" s="12">
        <f>Consolidated!F345</f>
        <v>0</v>
      </c>
      <c r="G71" s="67">
        <f>Consolidated!G345</f>
        <v>0</v>
      </c>
      <c r="H71" s="12">
        <f>Consolidated!H345</f>
        <v>0</v>
      </c>
      <c r="I71" s="67">
        <f>Consolidated!I345</f>
        <v>0</v>
      </c>
      <c r="J71" s="12">
        <f>Consolidated!J345</f>
        <v>0</v>
      </c>
      <c r="K71" s="67">
        <f>Consolidated!K345</f>
        <v>0</v>
      </c>
      <c r="L71" s="12">
        <f>Consolidated!L345</f>
        <v>0</v>
      </c>
      <c r="M71" s="67">
        <f>Consolidated!M345</f>
        <v>0</v>
      </c>
      <c r="N71" s="12">
        <f>Consolidated!N345</f>
        <v>0</v>
      </c>
      <c r="O71" s="67">
        <f>Consolidated!O345</f>
        <v>0</v>
      </c>
    </row>
    <row r="72" spans="1:15" ht="15.75" x14ac:dyDescent="0.3">
      <c r="A72" s="8">
        <f>Consolidated!A310</f>
        <v>0</v>
      </c>
      <c r="B72" s="12">
        <f>Consolidated!B346</f>
        <v>0</v>
      </c>
      <c r="C72" s="67">
        <f>Consolidated!C346</f>
        <v>0</v>
      </c>
      <c r="D72" s="12">
        <f>Consolidated!D346</f>
        <v>0</v>
      </c>
      <c r="E72" s="67">
        <f>Consolidated!E346</f>
        <v>0</v>
      </c>
      <c r="F72" s="12">
        <f>Consolidated!F346</f>
        <v>0</v>
      </c>
      <c r="G72" s="67">
        <f>Consolidated!G346</f>
        <v>0</v>
      </c>
      <c r="H72" s="12">
        <f>Consolidated!H346</f>
        <v>0</v>
      </c>
      <c r="I72" s="67">
        <f>Consolidated!I346</f>
        <v>0</v>
      </c>
      <c r="J72" s="12">
        <f>Consolidated!J346</f>
        <v>0</v>
      </c>
      <c r="K72" s="67">
        <f>Consolidated!K346</f>
        <v>0</v>
      </c>
      <c r="L72" s="12">
        <f>Consolidated!L346</f>
        <v>0</v>
      </c>
      <c r="M72" s="67">
        <f>Consolidated!M346</f>
        <v>0</v>
      </c>
      <c r="N72" s="12">
        <f>Consolidated!N346</f>
        <v>0</v>
      </c>
      <c r="O72" s="67">
        <f>Consolidated!O346</f>
        <v>0</v>
      </c>
    </row>
    <row r="73" spans="1:15" ht="15.75" x14ac:dyDescent="0.3">
      <c r="A73" s="8">
        <f>Consolidated!A311</f>
        <v>0</v>
      </c>
      <c r="B73" s="12">
        <f>Consolidated!B347</f>
        <v>0</v>
      </c>
      <c r="C73" s="67">
        <f>Consolidated!C347</f>
        <v>0</v>
      </c>
      <c r="D73" s="12">
        <f>Consolidated!D347</f>
        <v>0</v>
      </c>
      <c r="E73" s="67">
        <f>Consolidated!E347</f>
        <v>0</v>
      </c>
      <c r="F73" s="12">
        <f>Consolidated!F347</f>
        <v>0</v>
      </c>
      <c r="G73" s="67">
        <f>Consolidated!G347</f>
        <v>0</v>
      </c>
      <c r="H73" s="12">
        <f>Consolidated!H347</f>
        <v>0</v>
      </c>
      <c r="I73" s="67">
        <f>Consolidated!I347</f>
        <v>0</v>
      </c>
      <c r="J73" s="12">
        <f>Consolidated!J347</f>
        <v>0</v>
      </c>
      <c r="K73" s="67">
        <f>Consolidated!K347</f>
        <v>0</v>
      </c>
      <c r="L73" s="12">
        <f>Consolidated!L347</f>
        <v>0</v>
      </c>
      <c r="M73" s="67">
        <f>Consolidated!M347</f>
        <v>0</v>
      </c>
      <c r="N73" s="12">
        <f>Consolidated!N347</f>
        <v>0</v>
      </c>
      <c r="O73" s="67">
        <f>Consolidated!O347</f>
        <v>0</v>
      </c>
    </row>
    <row r="74" spans="1:15" ht="15.75" x14ac:dyDescent="0.3">
      <c r="A74" s="8">
        <f>Consolidated!A312</f>
        <v>0</v>
      </c>
      <c r="B74" s="12">
        <f>Consolidated!B348</f>
        <v>0</v>
      </c>
      <c r="C74" s="67">
        <f>Consolidated!C348</f>
        <v>0</v>
      </c>
      <c r="D74" s="12">
        <f>Consolidated!D348</f>
        <v>0</v>
      </c>
      <c r="E74" s="67">
        <f>Consolidated!E348</f>
        <v>0</v>
      </c>
      <c r="F74" s="12">
        <f>Consolidated!F348</f>
        <v>0</v>
      </c>
      <c r="G74" s="67">
        <f>Consolidated!G348</f>
        <v>0</v>
      </c>
      <c r="H74" s="12">
        <f>Consolidated!H348</f>
        <v>0</v>
      </c>
      <c r="I74" s="67">
        <f>Consolidated!I348</f>
        <v>0</v>
      </c>
      <c r="J74" s="12">
        <f>Consolidated!J348</f>
        <v>0</v>
      </c>
      <c r="K74" s="67">
        <f>Consolidated!K348</f>
        <v>0</v>
      </c>
      <c r="L74" s="12">
        <f>Consolidated!L348</f>
        <v>0</v>
      </c>
      <c r="M74" s="67">
        <f>Consolidated!M348</f>
        <v>0</v>
      </c>
      <c r="N74" s="12">
        <f>Consolidated!N348</f>
        <v>0</v>
      </c>
      <c r="O74" s="67">
        <f>Consolidated!O348</f>
        <v>0</v>
      </c>
    </row>
    <row r="75" spans="1:15" ht="15.75" x14ac:dyDescent="0.3">
      <c r="A75" s="8">
        <f>Consolidated!A313</f>
        <v>0</v>
      </c>
      <c r="B75" s="12">
        <f>Consolidated!B349</f>
        <v>0</v>
      </c>
      <c r="C75" s="67">
        <f>Consolidated!C349</f>
        <v>0</v>
      </c>
      <c r="D75" s="12">
        <f>Consolidated!D349</f>
        <v>0</v>
      </c>
      <c r="E75" s="67">
        <f>Consolidated!E349</f>
        <v>0</v>
      </c>
      <c r="F75" s="12">
        <f>Consolidated!F349</f>
        <v>0</v>
      </c>
      <c r="G75" s="67">
        <f>Consolidated!G349</f>
        <v>0</v>
      </c>
      <c r="H75" s="12">
        <f>Consolidated!H349</f>
        <v>0</v>
      </c>
      <c r="I75" s="67">
        <f>Consolidated!I349</f>
        <v>0</v>
      </c>
      <c r="J75" s="12">
        <f>Consolidated!J349</f>
        <v>0</v>
      </c>
      <c r="K75" s="67">
        <f>Consolidated!K349</f>
        <v>0</v>
      </c>
      <c r="L75" s="12">
        <f>Consolidated!L349</f>
        <v>0</v>
      </c>
      <c r="M75" s="67">
        <f>Consolidated!M349</f>
        <v>0</v>
      </c>
      <c r="N75" s="12">
        <f>Consolidated!N349</f>
        <v>0</v>
      </c>
      <c r="O75" s="67">
        <f>Consolidated!O349</f>
        <v>0</v>
      </c>
    </row>
    <row r="76" spans="1:15" ht="15.75" x14ac:dyDescent="0.3">
      <c r="A76" s="8"/>
      <c r="B76" s="12"/>
      <c r="C76" s="119"/>
      <c r="D76" s="12"/>
      <c r="E76" s="12"/>
      <c r="F76" s="12"/>
      <c r="G76" s="12"/>
      <c r="H76" s="12"/>
      <c r="I76" s="12"/>
      <c r="J76" s="12"/>
      <c r="K76" s="44"/>
      <c r="L76" s="17"/>
      <c r="M76" s="12"/>
      <c r="N76" s="12"/>
      <c r="O76" s="12"/>
    </row>
    <row r="77" spans="1:15" x14ac:dyDescent="0.25">
      <c r="A77" s="130" t="str">
        <f>Consolidated!A351</f>
        <v>Portfolio</v>
      </c>
      <c r="B77" s="131" t="str">
        <f>Consolidated!B351</f>
        <v>LC_SB</v>
      </c>
      <c r="C77" s="131" t="str">
        <f>Consolidated!C351</f>
        <v>LCMC_SB</v>
      </c>
      <c r="D77" s="131" t="str">
        <f>Consolidated!D351</f>
        <v>Concentrated_SB</v>
      </c>
      <c r="E77" s="131" t="str">
        <f>Consolidated!E351</f>
        <v>Growth_SB</v>
      </c>
      <c r="F77" s="131" t="str">
        <f>Consolidated!F351</f>
        <v>Edelweiss N100 Q30</v>
      </c>
      <c r="G77" s="131" t="str">
        <f>Consolidated!G351</f>
        <v>Edelweiss N100 Q30</v>
      </c>
      <c r="H77" s="131" t="str">
        <f>Consolidated!H351</f>
        <v>Edelweiss N100 Q30</v>
      </c>
    </row>
    <row r="78" spans="1:15" ht="30.75" thickBot="1" x14ac:dyDescent="0.3">
      <c r="A78" s="128" t="str">
        <f>Consolidated!A352</f>
        <v>Benchmark</v>
      </c>
      <c r="B78" s="132" t="str">
        <f>Consolidated!B352</f>
        <v>SBI BSE100 ETF</v>
      </c>
      <c r="C78" s="132" t="str">
        <f>Consolidated!C352</f>
        <v>Smart Beta Benchmark</v>
      </c>
      <c r="D78" s="132" t="str">
        <f>Consolidated!D352</f>
        <v>SBI NIFTY 50 ETF</v>
      </c>
      <c r="E78" s="132" t="str">
        <f>Consolidated!E352</f>
        <v>NIFTY 200</v>
      </c>
      <c r="F78" s="132" t="str">
        <f>Consolidated!F352</f>
        <v>SBI BSE100 ETF</v>
      </c>
      <c r="G78" s="132" t="str">
        <f>Consolidated!G352</f>
        <v>Smart Beta Benchmark</v>
      </c>
      <c r="H78" s="132" t="str">
        <f>Consolidated!H352</f>
        <v>SBI NIFTY 50 ETF</v>
      </c>
    </row>
    <row r="79" spans="1:15" x14ac:dyDescent="0.25">
      <c r="A79" s="144" t="str">
        <f>Consolidated!A353</f>
        <v>Communication Services</v>
      </c>
      <c r="B79" s="145">
        <f ca="1">Consolidated!B353</f>
        <v>0</v>
      </c>
      <c r="C79" s="145">
        <f ca="1">Consolidated!C353</f>
        <v>0</v>
      </c>
      <c r="D79" s="145">
        <f ca="1">Consolidated!D353</f>
        <v>6.4160989966955499</v>
      </c>
      <c r="E79" s="145">
        <f ca="1">Consolidated!E353</f>
        <v>5.37125423733172</v>
      </c>
      <c r="F79" s="145">
        <f ca="1">Consolidated!F353</f>
        <v>0</v>
      </c>
      <c r="G79" s="145">
        <f ca="1">Consolidated!G353</f>
        <v>0</v>
      </c>
      <c r="H79" s="146">
        <f ca="1">Consolidated!H353</f>
        <v>0</v>
      </c>
    </row>
    <row r="80" spans="1:15" x14ac:dyDescent="0.25">
      <c r="A80" s="147">
        <f>Consolidated!A354</f>
        <v>0</v>
      </c>
      <c r="B80" s="148">
        <f ca="1">Consolidated!B354</f>
        <v>2.66995769894754</v>
      </c>
      <c r="C80" s="148">
        <f ca="1">Consolidated!C354</f>
        <v>2.7213873689251562</v>
      </c>
      <c r="D80" s="148">
        <f ca="1">Consolidated!D354</f>
        <v>2.3937452311770802</v>
      </c>
      <c r="E80" s="148">
        <f ca="1">Consolidated!E354</f>
        <v>2.7257240208909672</v>
      </c>
      <c r="F80" s="148">
        <f ca="1">Consolidated!F354</f>
        <v>2.66995769894754</v>
      </c>
      <c r="G80" s="148">
        <f ca="1">Consolidated!G354</f>
        <v>2.7213873689251562</v>
      </c>
      <c r="H80" s="149">
        <f ca="1">Consolidated!H354</f>
        <v>2.3937452311770802</v>
      </c>
    </row>
    <row r="81" spans="1:8" x14ac:dyDescent="0.25">
      <c r="A81" s="147">
        <f>Consolidated!A355</f>
        <v>0</v>
      </c>
      <c r="B81" s="134">
        <f ca="1">Consolidated!B355</f>
        <v>-2.66995769894754</v>
      </c>
      <c r="C81" s="134">
        <f ca="1">Consolidated!C355</f>
        <v>-2.7213873689251562</v>
      </c>
      <c r="D81" s="134">
        <f ca="1">Consolidated!D355</f>
        <v>4.0223537655184698</v>
      </c>
      <c r="E81" s="134">
        <f ca="1">Consolidated!E355</f>
        <v>2.6455302164407528</v>
      </c>
      <c r="F81" s="134">
        <f ca="1">Consolidated!F355</f>
        <v>-2.66995769894754</v>
      </c>
      <c r="G81" s="134">
        <f ca="1">Consolidated!G355</f>
        <v>-2.7213873689251562</v>
      </c>
      <c r="H81" s="150">
        <f ca="1">Consolidated!H355</f>
        <v>-2.3937452311770802</v>
      </c>
    </row>
    <row r="82" spans="1:8" x14ac:dyDescent="0.25">
      <c r="A82" s="151" t="str">
        <f>Consolidated!A356</f>
        <v>Consumer Discretionary</v>
      </c>
      <c r="B82" s="152">
        <f ca="1">Consolidated!B356</f>
        <v>21.758692048898538</v>
      </c>
      <c r="C82" s="152">
        <f ca="1">Consolidated!C356</f>
        <v>21.414675562711949</v>
      </c>
      <c r="D82" s="152">
        <f ca="1">Consolidated!D356</f>
        <v>12.589838253344031</v>
      </c>
      <c r="E82" s="152">
        <f ca="1">Consolidated!E356</f>
        <v>8.8706793874124692</v>
      </c>
      <c r="F82" s="152">
        <f ca="1">Consolidated!F356</f>
        <v>14.271184905161899</v>
      </c>
      <c r="G82" s="152">
        <f ca="1">Consolidated!G356</f>
        <v>14.271184905161899</v>
      </c>
      <c r="H82" s="153">
        <f ca="1">Consolidated!H356</f>
        <v>14.271184905161899</v>
      </c>
    </row>
    <row r="83" spans="1:8" x14ac:dyDescent="0.25">
      <c r="A83" s="151">
        <f>Consolidated!A357</f>
        <v>0</v>
      </c>
      <c r="B83" s="154">
        <f ca="1">Consolidated!B357</f>
        <v>7.9713831719203974</v>
      </c>
      <c r="C83" s="154">
        <f ca="1">Consolidated!C357</f>
        <v>11.692885801218598</v>
      </c>
      <c r="D83" s="154">
        <f ca="1">Consolidated!D357</f>
        <v>6.919291366587486</v>
      </c>
      <c r="E83" s="154">
        <f ca="1">Consolidated!E357</f>
        <v>8.728329489650859</v>
      </c>
      <c r="F83" s="154">
        <f ca="1">Consolidated!F357</f>
        <v>7.9713831719203974</v>
      </c>
      <c r="G83" s="154">
        <f ca="1">Consolidated!G357</f>
        <v>11.692885801218598</v>
      </c>
      <c r="H83" s="155">
        <f ca="1">Consolidated!H357</f>
        <v>6.919291366587486</v>
      </c>
    </row>
    <row r="84" spans="1:8" x14ac:dyDescent="0.25">
      <c r="A84" s="151">
        <f>Consolidated!A358</f>
        <v>0</v>
      </c>
      <c r="B84" s="142">
        <f ca="1">Consolidated!B358</f>
        <v>13.787308876978141</v>
      </c>
      <c r="C84" s="142">
        <f ca="1">Consolidated!C358</f>
        <v>9.7217897614933513</v>
      </c>
      <c r="D84" s="142">
        <f ca="1">Consolidated!D358</f>
        <v>5.6705468867565445</v>
      </c>
      <c r="E84" s="142">
        <f ca="1">Consolidated!E358</f>
        <v>0.14234989776161022</v>
      </c>
      <c r="F84" s="142">
        <f ca="1">Consolidated!F358</f>
        <v>6.2998017332415017</v>
      </c>
      <c r="G84" s="142">
        <f ca="1">Consolidated!G358</f>
        <v>2.5782991039433014</v>
      </c>
      <c r="H84" s="156">
        <f ca="1">Consolidated!H358</f>
        <v>7.3518935385744131</v>
      </c>
    </row>
    <row r="85" spans="1:8" x14ac:dyDescent="0.25">
      <c r="A85" s="147" t="str">
        <f>Consolidated!A359</f>
        <v>Consumer Staples</v>
      </c>
      <c r="B85" s="157">
        <f ca="1">Consolidated!B359</f>
        <v>10.467718518029329</v>
      </c>
      <c r="C85" s="157">
        <f ca="1">Consolidated!C359</f>
        <v>8.1778217779173605</v>
      </c>
      <c r="D85" s="157">
        <f ca="1">Consolidated!D359</f>
        <v>6.48254997634014</v>
      </c>
      <c r="E85" s="157">
        <f ca="1">Consolidated!E359</f>
        <v>11.249834217199711</v>
      </c>
      <c r="F85" s="157">
        <f ca="1">Consolidated!F359</f>
        <v>29.84304301340703</v>
      </c>
      <c r="G85" s="157">
        <f ca="1">Consolidated!G359</f>
        <v>29.84304301340703</v>
      </c>
      <c r="H85" s="158">
        <f ca="1">Consolidated!H359</f>
        <v>29.84304301340703</v>
      </c>
    </row>
    <row r="86" spans="1:8" x14ac:dyDescent="0.25">
      <c r="A86" s="147">
        <f>Consolidated!A360</f>
        <v>0</v>
      </c>
      <c r="B86" s="148">
        <f ca="1">Consolidated!B360</f>
        <v>10.055194128359123</v>
      </c>
      <c r="C86" s="148">
        <f ca="1">Consolidated!C360</f>
        <v>7.4567135658739527</v>
      </c>
      <c r="D86" s="148">
        <f ca="1">Consolidated!D360</f>
        <v>9.6502895231437744</v>
      </c>
      <c r="E86" s="148">
        <f ca="1">Consolidated!E360</f>
        <v>9.2794869226288199</v>
      </c>
      <c r="F86" s="148">
        <f ca="1">Consolidated!F360</f>
        <v>10.055194128359123</v>
      </c>
      <c r="G86" s="148">
        <f ca="1">Consolidated!G360</f>
        <v>7.4567135658739527</v>
      </c>
      <c r="H86" s="149">
        <f ca="1">Consolidated!H360</f>
        <v>9.6502895231437744</v>
      </c>
    </row>
    <row r="87" spans="1:8" x14ac:dyDescent="0.25">
      <c r="A87" s="147">
        <f>Consolidated!A361</f>
        <v>0</v>
      </c>
      <c r="B87" s="134">
        <f ca="1">Consolidated!B361</f>
        <v>0.41252438967020666</v>
      </c>
      <c r="C87" s="134">
        <f ca="1">Consolidated!C361</f>
        <v>0.7211082120434078</v>
      </c>
      <c r="D87" s="134">
        <f ca="1">Consolidated!D361</f>
        <v>-3.1677395468036345</v>
      </c>
      <c r="E87" s="134">
        <f ca="1">Consolidated!E361</f>
        <v>1.9703472945708906</v>
      </c>
      <c r="F87" s="134">
        <f ca="1">Consolidated!F361</f>
        <v>19.787848885047907</v>
      </c>
      <c r="G87" s="134">
        <f ca="1">Consolidated!G361</f>
        <v>22.386329447533079</v>
      </c>
      <c r="H87" s="150">
        <f ca="1">Consolidated!H361</f>
        <v>20.192753490263257</v>
      </c>
    </row>
    <row r="88" spans="1:8" x14ac:dyDescent="0.25">
      <c r="A88" s="151" t="str">
        <f>Consolidated!A362</f>
        <v>Energy</v>
      </c>
      <c r="B88" s="152">
        <f ca="1">Consolidated!B362</f>
        <v>3.8282084740654598</v>
      </c>
      <c r="C88" s="152">
        <f ca="1">Consolidated!C362</f>
        <v>2.5460965044978101</v>
      </c>
      <c r="D88" s="152">
        <f ca="1">Consolidated!D362</f>
        <v>11.2501616794514</v>
      </c>
      <c r="E88" s="152">
        <f ca="1">Consolidated!E362</f>
        <v>10.1279374144292</v>
      </c>
      <c r="F88" s="152">
        <f ca="1">Consolidated!F362</f>
        <v>4.0551629739586801</v>
      </c>
      <c r="G88" s="152">
        <f ca="1">Consolidated!G362</f>
        <v>4.0551629739586801</v>
      </c>
      <c r="H88" s="153">
        <f ca="1">Consolidated!H362</f>
        <v>4.0551629739586801</v>
      </c>
    </row>
    <row r="89" spans="1:8" x14ac:dyDescent="0.25">
      <c r="A89" s="151">
        <f>Consolidated!A363</f>
        <v>0</v>
      </c>
      <c r="B89" s="154">
        <f ca="1">Consolidated!B363</f>
        <v>10.826875244668434</v>
      </c>
      <c r="C89" s="154">
        <f ca="1">Consolidated!C363</f>
        <v>8.3138291709820233</v>
      </c>
      <c r="D89" s="154">
        <f ca="1">Consolidated!D363</f>
        <v>12.088553003804886</v>
      </c>
      <c r="E89" s="154">
        <f ca="1">Consolidated!E363</f>
        <v>9.8306443536067718</v>
      </c>
      <c r="F89" s="154">
        <f ca="1">Consolidated!F363</f>
        <v>10.826875244668434</v>
      </c>
      <c r="G89" s="154">
        <f ca="1">Consolidated!G363</f>
        <v>8.3138291709820233</v>
      </c>
      <c r="H89" s="155">
        <f ca="1">Consolidated!H363</f>
        <v>12.088553003804886</v>
      </c>
    </row>
    <row r="90" spans="1:8" x14ac:dyDescent="0.25">
      <c r="A90" s="151">
        <f>Consolidated!A364</f>
        <v>0</v>
      </c>
      <c r="B90" s="142">
        <f ca="1">Consolidated!B364</f>
        <v>-6.9986667706029744</v>
      </c>
      <c r="C90" s="142">
        <f ca="1">Consolidated!C364</f>
        <v>-5.7677326664842132</v>
      </c>
      <c r="D90" s="142">
        <f ca="1">Consolidated!D364</f>
        <v>-0.83839132435348596</v>
      </c>
      <c r="E90" s="142">
        <f ca="1">Consolidated!E364</f>
        <v>0.29729306082242779</v>
      </c>
      <c r="F90" s="142">
        <f ca="1">Consolidated!F364</f>
        <v>-6.7717122707097541</v>
      </c>
      <c r="G90" s="142">
        <f ca="1">Consolidated!G364</f>
        <v>-4.2586661970233433</v>
      </c>
      <c r="H90" s="156">
        <f ca="1">Consolidated!H364</f>
        <v>-8.0333900298462062</v>
      </c>
    </row>
    <row r="91" spans="1:8" x14ac:dyDescent="0.25">
      <c r="A91" s="147" t="str">
        <f>Consolidated!A365</f>
        <v>Financials</v>
      </c>
      <c r="B91" s="157">
        <f ca="1">Consolidated!B365</f>
        <v>42.418137727569516</v>
      </c>
      <c r="C91" s="157">
        <f ca="1">Consolidated!C365</f>
        <v>38.611338733534794</v>
      </c>
      <c r="D91" s="157">
        <f ca="1">Consolidated!D365</f>
        <v>36.136225618743183</v>
      </c>
      <c r="E91" s="157">
        <f ca="1">Consolidated!E365</f>
        <v>35.580615369647631</v>
      </c>
      <c r="F91" s="157">
        <f ca="1">Consolidated!F365</f>
        <v>11.87671282992024</v>
      </c>
      <c r="G91" s="157">
        <f ca="1">Consolidated!G365</f>
        <v>11.87671282992024</v>
      </c>
      <c r="H91" s="158">
        <f ca="1">Consolidated!H365</f>
        <v>11.87671282992024</v>
      </c>
    </row>
    <row r="92" spans="1:8" x14ac:dyDescent="0.25">
      <c r="A92" s="147">
        <f>Consolidated!A366</f>
        <v>0</v>
      </c>
      <c r="B92" s="148">
        <f ca="1">Consolidated!B366</f>
        <v>36.261590487199001</v>
      </c>
      <c r="C92" s="148">
        <f ca="1">Consolidated!C366</f>
        <v>31.873491014354475</v>
      </c>
      <c r="D92" s="148">
        <f ca="1">Consolidated!D366</f>
        <v>38.756404625664459</v>
      </c>
      <c r="E92" s="148">
        <f ca="1">Consolidated!E366</f>
        <v>32.748772420690052</v>
      </c>
      <c r="F92" s="148">
        <f ca="1">Consolidated!F366</f>
        <v>36.261590487199001</v>
      </c>
      <c r="G92" s="148">
        <f ca="1">Consolidated!G366</f>
        <v>31.873491014354475</v>
      </c>
      <c r="H92" s="149">
        <f ca="1">Consolidated!H366</f>
        <v>38.756404625664459</v>
      </c>
    </row>
    <row r="93" spans="1:8" x14ac:dyDescent="0.25">
      <c r="A93" s="147">
        <f>Consolidated!A367</f>
        <v>0</v>
      </c>
      <c r="B93" s="134">
        <f ca="1">Consolidated!B367</f>
        <v>6.1565472403705144</v>
      </c>
      <c r="C93" s="134">
        <f ca="1">Consolidated!C367</f>
        <v>6.7378477191803192</v>
      </c>
      <c r="D93" s="134">
        <f ca="1">Consolidated!D367</f>
        <v>-2.6201790069212763</v>
      </c>
      <c r="E93" s="134">
        <f ca="1">Consolidated!E367</f>
        <v>2.8318429489575792</v>
      </c>
      <c r="F93" s="134">
        <f ca="1">Consolidated!F367</f>
        <v>-24.384877657278761</v>
      </c>
      <c r="G93" s="134">
        <f ca="1">Consolidated!G367</f>
        <v>-19.996778184434234</v>
      </c>
      <c r="H93" s="150">
        <f ca="1">Consolidated!H367</f>
        <v>-26.879691795744218</v>
      </c>
    </row>
    <row r="94" spans="1:8" x14ac:dyDescent="0.25">
      <c r="A94" s="151" t="str">
        <f>Consolidated!A368</f>
        <v>Health Care</v>
      </c>
      <c r="B94" s="152">
        <f ca="1">Consolidated!B368</f>
        <v>0</v>
      </c>
      <c r="C94" s="152">
        <f ca="1">Consolidated!C368</f>
        <v>0</v>
      </c>
      <c r="D94" s="152">
        <f ca="1">Consolidated!D368</f>
        <v>0</v>
      </c>
      <c r="E94" s="152">
        <f ca="1">Consolidated!E368</f>
        <v>0</v>
      </c>
      <c r="F94" s="152">
        <f ca="1">Consolidated!F368</f>
        <v>3.0457176823674001</v>
      </c>
      <c r="G94" s="152">
        <f ca="1">Consolidated!G368</f>
        <v>3.0457176823674001</v>
      </c>
      <c r="H94" s="153">
        <f ca="1">Consolidated!H368</f>
        <v>3.0457176823674001</v>
      </c>
    </row>
    <row r="95" spans="1:8" x14ac:dyDescent="0.25">
      <c r="A95" s="151">
        <f>Consolidated!A369</f>
        <v>0</v>
      </c>
      <c r="B95" s="154">
        <f ca="1">Consolidated!B369</f>
        <v>3.632686053100036</v>
      </c>
      <c r="C95" s="154">
        <f ca="1">Consolidated!C369</f>
        <v>5.7314511886157042</v>
      </c>
      <c r="D95" s="154">
        <f ca="1">Consolidated!D369</f>
        <v>3.8054657577654019</v>
      </c>
      <c r="E95" s="154">
        <f ca="1">Consolidated!E369</f>
        <v>4.7199118148112067</v>
      </c>
      <c r="F95" s="154">
        <f ca="1">Consolidated!F369</f>
        <v>3.632686053100036</v>
      </c>
      <c r="G95" s="154">
        <f ca="1">Consolidated!G369</f>
        <v>5.7314511886157042</v>
      </c>
      <c r="H95" s="155">
        <f ca="1">Consolidated!H369</f>
        <v>3.8054657577654019</v>
      </c>
    </row>
    <row r="96" spans="1:8" x14ac:dyDescent="0.25">
      <c r="A96" s="151">
        <f>Consolidated!A370</f>
        <v>0</v>
      </c>
      <c r="B96" s="142">
        <f ca="1">Consolidated!B370</f>
        <v>-3.632686053100036</v>
      </c>
      <c r="C96" s="142">
        <f ca="1">Consolidated!C370</f>
        <v>-5.7314511886157042</v>
      </c>
      <c r="D96" s="142">
        <f ca="1">Consolidated!D370</f>
        <v>-3.8054657577654019</v>
      </c>
      <c r="E96" s="142">
        <f ca="1">Consolidated!E370</f>
        <v>-4.7199118148112067</v>
      </c>
      <c r="F96" s="142">
        <f ca="1">Consolidated!F370</f>
        <v>-0.58696837073263586</v>
      </c>
      <c r="G96" s="142">
        <f ca="1">Consolidated!G370</f>
        <v>-2.6857335062483041</v>
      </c>
      <c r="H96" s="156">
        <f ca="1">Consolidated!H370</f>
        <v>-0.75974807539800171</v>
      </c>
    </row>
    <row r="97" spans="1:8" x14ac:dyDescent="0.25">
      <c r="A97" s="147" t="str">
        <f>Consolidated!A371</f>
        <v>Industrials</v>
      </c>
      <c r="B97" s="157">
        <f ca="1">Consolidated!B371</f>
        <v>3.4912967691735499</v>
      </c>
      <c r="C97" s="157">
        <f ca="1">Consolidated!C371</f>
        <v>6.0241777158256751</v>
      </c>
      <c r="D97" s="157">
        <f ca="1">Consolidated!D371</f>
        <v>7.8331512873197298</v>
      </c>
      <c r="E97" s="157">
        <f ca="1">Consolidated!E371</f>
        <v>14.577921049604441</v>
      </c>
      <c r="F97" s="157">
        <f ca="1">Consolidated!F371</f>
        <v>4.9069757481655092</v>
      </c>
      <c r="G97" s="157">
        <f ca="1">Consolidated!G371</f>
        <v>4.9069757481655092</v>
      </c>
      <c r="H97" s="158">
        <f ca="1">Consolidated!H371</f>
        <v>4.9069757481655092</v>
      </c>
    </row>
    <row r="98" spans="1:8" x14ac:dyDescent="0.25">
      <c r="A98" s="147">
        <f>Consolidated!A372</f>
        <v>0</v>
      </c>
      <c r="B98" s="148">
        <f ca="1">Consolidated!B372</f>
        <v>5.9231508413026264</v>
      </c>
      <c r="C98" s="148">
        <f ca="1">Consolidated!C372</f>
        <v>8.307171089794549</v>
      </c>
      <c r="D98" s="148">
        <f ca="1">Consolidated!D372</f>
        <v>4.7421465052130367</v>
      </c>
      <c r="E98" s="148">
        <f ca="1">Consolidated!E372</f>
        <v>6.7541837847298281</v>
      </c>
      <c r="F98" s="148">
        <f ca="1">Consolidated!F372</f>
        <v>5.9231508413026264</v>
      </c>
      <c r="G98" s="148">
        <f ca="1">Consolidated!G372</f>
        <v>8.307171089794549</v>
      </c>
      <c r="H98" s="149">
        <f ca="1">Consolidated!H372</f>
        <v>4.7421465052130367</v>
      </c>
    </row>
    <row r="99" spans="1:8" x14ac:dyDescent="0.25">
      <c r="A99" s="147">
        <f>Consolidated!A373</f>
        <v>0</v>
      </c>
      <c r="B99" s="134">
        <f ca="1">Consolidated!B373</f>
        <v>-2.4318540721290764</v>
      </c>
      <c r="C99" s="134">
        <f ca="1">Consolidated!C373</f>
        <v>-2.2829933739688739</v>
      </c>
      <c r="D99" s="134">
        <f ca="1">Consolidated!D373</f>
        <v>3.091004782106693</v>
      </c>
      <c r="E99" s="134">
        <f ca="1">Consolidated!E373</f>
        <v>7.8237372648746133</v>
      </c>
      <c r="F99" s="134">
        <f ca="1">Consolidated!F373</f>
        <v>-1.0161750931371172</v>
      </c>
      <c r="G99" s="134">
        <f ca="1">Consolidated!G373</f>
        <v>-3.4001953416290398</v>
      </c>
      <c r="H99" s="150">
        <f ca="1">Consolidated!H373</f>
        <v>0.16482924295247248</v>
      </c>
    </row>
    <row r="100" spans="1:8" x14ac:dyDescent="0.25">
      <c r="A100" s="151" t="str">
        <f>Consolidated!A374</f>
        <v>Information Technology</v>
      </c>
      <c r="B100" s="152">
        <f ca="1">Consolidated!B374</f>
        <v>18.035946462263521</v>
      </c>
      <c r="C100" s="152">
        <f ca="1">Consolidated!C374</f>
        <v>17.056387462829328</v>
      </c>
      <c r="D100" s="152">
        <f ca="1">Consolidated!D374</f>
        <v>14.857973370528139</v>
      </c>
      <c r="E100" s="152">
        <f ca="1">Consolidated!E374</f>
        <v>8.299802741562651</v>
      </c>
      <c r="F100" s="152">
        <f ca="1">Consolidated!F374</f>
        <v>23.319661891467849</v>
      </c>
      <c r="G100" s="152">
        <f ca="1">Consolidated!G374</f>
        <v>23.319661891467849</v>
      </c>
      <c r="H100" s="153">
        <f ca="1">Consolidated!H374</f>
        <v>23.319661891467849</v>
      </c>
    </row>
    <row r="101" spans="1:8" x14ac:dyDescent="0.25">
      <c r="A101" s="151">
        <f>Consolidated!A375</f>
        <v>0</v>
      </c>
      <c r="B101" s="154">
        <f ca="1">Consolidated!B375</f>
        <v>11.543447088581877</v>
      </c>
      <c r="C101" s="154">
        <f ca="1">Consolidated!C375</f>
        <v>9.3292734938504491</v>
      </c>
      <c r="D101" s="154">
        <f ca="1">Consolidated!D375</f>
        <v>12.746516260920767</v>
      </c>
      <c r="E101" s="154">
        <f ca="1">Consolidated!E375</f>
        <v>12.145505561514181</v>
      </c>
      <c r="F101" s="154">
        <f ca="1">Consolidated!F375</f>
        <v>11.543447088581877</v>
      </c>
      <c r="G101" s="154">
        <f ca="1">Consolidated!G375</f>
        <v>9.3292734938504491</v>
      </c>
      <c r="H101" s="155">
        <f ca="1">Consolidated!H375</f>
        <v>12.746516260920767</v>
      </c>
    </row>
    <row r="102" spans="1:8" x14ac:dyDescent="0.25">
      <c r="A102" s="151">
        <f>Consolidated!A376</f>
        <v>0</v>
      </c>
      <c r="B102" s="142">
        <f ca="1">Consolidated!B376</f>
        <v>6.4924993736816443</v>
      </c>
      <c r="C102" s="142">
        <f ca="1">Consolidated!C376</f>
        <v>7.7271139689788786</v>
      </c>
      <c r="D102" s="142">
        <f ca="1">Consolidated!D376</f>
        <v>2.1114571096073718</v>
      </c>
      <c r="E102" s="142">
        <f ca="1">Consolidated!E376</f>
        <v>-3.84570281995153</v>
      </c>
      <c r="F102" s="142">
        <f ca="1">Consolidated!F376</f>
        <v>11.776214802885972</v>
      </c>
      <c r="G102" s="142">
        <f ca="1">Consolidated!G376</f>
        <v>13.9903883976174</v>
      </c>
      <c r="H102" s="156">
        <f ca="1">Consolidated!H376</f>
        <v>10.573145630547081</v>
      </c>
    </row>
    <row r="103" spans="1:8" x14ac:dyDescent="0.25">
      <c r="A103" s="147" t="str">
        <f>Consolidated!A377</f>
        <v>Materials</v>
      </c>
      <c r="B103" s="157">
        <f ca="1">Consolidated!B377</f>
        <v>0</v>
      </c>
      <c r="C103" s="157">
        <f ca="1">Consolidated!C377</f>
        <v>3.57764749807074</v>
      </c>
      <c r="D103" s="157">
        <f ca="1">Consolidated!D377</f>
        <v>4.4340008175777399</v>
      </c>
      <c r="E103" s="157">
        <f ca="1">Consolidated!E377</f>
        <v>5.9219555828122505</v>
      </c>
      <c r="F103" s="157">
        <f ca="1">Consolidated!F377</f>
        <v>8.832407748061911</v>
      </c>
      <c r="G103" s="157">
        <f ca="1">Consolidated!G377</f>
        <v>8.832407748061911</v>
      </c>
      <c r="H103" s="158">
        <f ca="1">Consolidated!H377</f>
        <v>8.832407748061911</v>
      </c>
    </row>
    <row r="104" spans="1:8" x14ac:dyDescent="0.25">
      <c r="A104" s="147">
        <f>Consolidated!A378</f>
        <v>0</v>
      </c>
      <c r="B104" s="148">
        <f ca="1">Consolidated!B378</f>
        <v>8.0112722566384669</v>
      </c>
      <c r="C104" s="148">
        <f ca="1">Consolidated!C378</f>
        <v>10.193711665700461</v>
      </c>
      <c r="D104" s="148">
        <f ca="1">Consolidated!D378</f>
        <v>6.836765537444756</v>
      </c>
      <c r="E104" s="148">
        <f ca="1">Consolidated!E378</f>
        <v>8.5780138316568788</v>
      </c>
      <c r="F104" s="148">
        <f ca="1">Consolidated!F378</f>
        <v>8.0112722566384669</v>
      </c>
      <c r="G104" s="148">
        <f ca="1">Consolidated!G378</f>
        <v>10.193711665700461</v>
      </c>
      <c r="H104" s="149">
        <f ca="1">Consolidated!H378</f>
        <v>6.836765537444756</v>
      </c>
    </row>
    <row r="105" spans="1:8" x14ac:dyDescent="0.25">
      <c r="A105" s="147">
        <f>Consolidated!A379</f>
        <v>0</v>
      </c>
      <c r="B105" s="134">
        <f ca="1">Consolidated!B379</f>
        <v>-8.0112722566384669</v>
      </c>
      <c r="C105" s="134">
        <f ca="1">Consolidated!C379</f>
        <v>-6.6160641676297205</v>
      </c>
      <c r="D105" s="134">
        <f ca="1">Consolidated!D379</f>
        <v>-2.4027647198670161</v>
      </c>
      <c r="E105" s="134">
        <f ca="1">Consolidated!E379</f>
        <v>-2.6560582488446283</v>
      </c>
      <c r="F105" s="134">
        <f ca="1">Consolidated!F379</f>
        <v>0.82113549142344411</v>
      </c>
      <c r="G105" s="134">
        <f ca="1">Consolidated!G379</f>
        <v>-1.3613039176385495</v>
      </c>
      <c r="H105" s="150">
        <f ca="1">Consolidated!H379</f>
        <v>1.995642210617155</v>
      </c>
    </row>
    <row r="106" spans="1:8" x14ac:dyDescent="0.25">
      <c r="A106" s="151" t="str">
        <f>Consolidated!A380</f>
        <v>Real Estate</v>
      </c>
      <c r="B106" s="152">
        <f ca="1">Consolidated!B380</f>
        <v>0</v>
      </c>
      <c r="C106" s="152">
        <f ca="1">Consolidated!C380</f>
        <v>0</v>
      </c>
      <c r="D106" s="152">
        <f ca="1">Consolidated!D380</f>
        <v>0</v>
      </c>
      <c r="E106" s="152">
        <f ca="1">Consolidated!E380</f>
        <v>0</v>
      </c>
      <c r="F106" s="152">
        <f ca="1">Consolidated!F380</f>
        <v>0</v>
      </c>
      <c r="G106" s="152">
        <f ca="1">Consolidated!G380</f>
        <v>0</v>
      </c>
      <c r="H106" s="153">
        <f ca="1">Consolidated!H380</f>
        <v>0</v>
      </c>
    </row>
    <row r="107" spans="1:8" x14ac:dyDescent="0.25">
      <c r="A107" s="151">
        <f>Consolidated!A381</f>
        <v>0</v>
      </c>
      <c r="B107" s="154">
        <f ca="1">Consolidated!B381</f>
        <v>0.44411488665345</v>
      </c>
      <c r="C107" s="154">
        <f ca="1">Consolidated!C381</f>
        <v>1.264043554401971</v>
      </c>
      <c r="D107" s="154">
        <f ca="1">Consolidated!D381</f>
        <v>0</v>
      </c>
      <c r="E107" s="154">
        <f ca="1">Consolidated!E381</f>
        <v>0.49103116598035829</v>
      </c>
      <c r="F107" s="154">
        <f ca="1">Consolidated!F381</f>
        <v>0.44411488665345</v>
      </c>
      <c r="G107" s="154">
        <f ca="1">Consolidated!G381</f>
        <v>1.264043554401971</v>
      </c>
      <c r="H107" s="155">
        <f ca="1">Consolidated!H381</f>
        <v>0</v>
      </c>
    </row>
    <row r="108" spans="1:8" x14ac:dyDescent="0.25">
      <c r="A108" s="151">
        <f>Consolidated!A382</f>
        <v>0</v>
      </c>
      <c r="B108" s="142">
        <f ca="1">Consolidated!B382</f>
        <v>-0.44411488665345</v>
      </c>
      <c r="C108" s="142">
        <f ca="1">Consolidated!C382</f>
        <v>-1.264043554401971</v>
      </c>
      <c r="D108" s="142">
        <f ca="1">Consolidated!D382</f>
        <v>0</v>
      </c>
      <c r="E108" s="142">
        <f ca="1">Consolidated!E382</f>
        <v>-0.49103116598035829</v>
      </c>
      <c r="F108" s="142">
        <f ca="1">Consolidated!F382</f>
        <v>-0.44411488665345</v>
      </c>
      <c r="G108" s="142">
        <f ca="1">Consolidated!G382</f>
        <v>-1.264043554401971</v>
      </c>
      <c r="H108" s="156">
        <f ca="1">Consolidated!H382</f>
        <v>0</v>
      </c>
    </row>
    <row r="109" spans="1:8" x14ac:dyDescent="0.25">
      <c r="A109" s="147" t="str">
        <f>Consolidated!A383</f>
        <v>Utilities</v>
      </c>
      <c r="B109" s="157">
        <f ca="1">Consolidated!B383</f>
        <v>0</v>
      </c>
      <c r="C109" s="157">
        <f ca="1">Consolidated!C383</f>
        <v>2.5918547446123199</v>
      </c>
      <c r="D109" s="157">
        <f ca="1">Consolidated!D383</f>
        <v>0</v>
      </c>
      <c r="E109" s="157">
        <f ca="1">Consolidated!E383</f>
        <v>0</v>
      </c>
      <c r="F109" s="157">
        <f ca="1">Consolidated!F383</f>
        <v>0</v>
      </c>
      <c r="G109" s="157">
        <f ca="1">Consolidated!G383</f>
        <v>0</v>
      </c>
      <c r="H109" s="158">
        <f ca="1">Consolidated!H383</f>
        <v>0</v>
      </c>
    </row>
    <row r="110" spans="1:8" x14ac:dyDescent="0.25">
      <c r="A110" s="147">
        <f>Consolidated!A384</f>
        <v>0</v>
      </c>
      <c r="B110" s="148">
        <f ca="1">Consolidated!B384</f>
        <v>2.6091924498203052</v>
      </c>
      <c r="C110" s="148">
        <f ca="1">Consolidated!C384</f>
        <v>3.0054571122427967</v>
      </c>
      <c r="D110" s="148">
        <f ca="1">Consolidated!D384</f>
        <v>2.0601598612506002</v>
      </c>
      <c r="E110" s="148">
        <f ca="1">Consolidated!E384</f>
        <v>3.9983966338400636</v>
      </c>
      <c r="F110" s="148">
        <f ca="1">Consolidated!F384</f>
        <v>2.6091924498203052</v>
      </c>
      <c r="G110" s="148">
        <f ca="1">Consolidated!G384</f>
        <v>3.0054571122427967</v>
      </c>
      <c r="H110" s="149">
        <f ca="1">Consolidated!H384</f>
        <v>2.0601598612506002</v>
      </c>
    </row>
    <row r="111" spans="1:8" x14ac:dyDescent="0.25">
      <c r="A111" s="147">
        <f>Consolidated!A385</f>
        <v>0</v>
      </c>
      <c r="B111" s="134">
        <f ca="1">Consolidated!B385</f>
        <v>-2.6091924498203052</v>
      </c>
      <c r="C111" s="134">
        <f ca="1">Consolidated!C385</f>
        <v>-0.41360236763047675</v>
      </c>
      <c r="D111" s="134">
        <f ca="1">Consolidated!D385</f>
        <v>-2.0601598612506002</v>
      </c>
      <c r="E111" s="134">
        <f ca="1">Consolidated!E385</f>
        <v>-3.9983966338400636</v>
      </c>
      <c r="F111" s="134">
        <f ca="1">Consolidated!F385</f>
        <v>-2.6091924498203052</v>
      </c>
      <c r="G111" s="134">
        <f ca="1">Consolidated!G385</f>
        <v>-3.0054571122427967</v>
      </c>
      <c r="H111" s="150">
        <f ca="1">Consolidated!H385</f>
        <v>-2.0601598612506002</v>
      </c>
    </row>
    <row r="112" spans="1:8" x14ac:dyDescent="0.25">
      <c r="A112" s="151" t="str">
        <f>Consolidated!A386</f>
        <v>CASH</v>
      </c>
      <c r="B112" s="152">
        <f ca="1">Consolidated!B386</f>
        <v>0</v>
      </c>
      <c r="C112" s="152">
        <f ca="1">Consolidated!C386</f>
        <v>0</v>
      </c>
      <c r="D112" s="152">
        <f ca="1">Consolidated!D386</f>
        <v>0</v>
      </c>
      <c r="E112" s="152">
        <f ca="1">Consolidated!E386</f>
        <v>0</v>
      </c>
      <c r="F112" s="152">
        <f ca="1">Consolidated!F386</f>
        <v>-0.15086679251054999</v>
      </c>
      <c r="G112" s="152">
        <f ca="1">Consolidated!G386</f>
        <v>-0.15086679251054999</v>
      </c>
      <c r="H112" s="153">
        <f ca="1">Consolidated!H386</f>
        <v>-0.15086679251054999</v>
      </c>
    </row>
    <row r="113" spans="1:8" x14ac:dyDescent="0.25">
      <c r="A113" s="151">
        <f>Consolidated!A387</f>
        <v>0</v>
      </c>
      <c r="B113" s="154">
        <f ca="1">Consolidated!B387</f>
        <v>5.1135692808709901E-2</v>
      </c>
      <c r="C113" s="154">
        <f ca="1">Consolidated!C387</f>
        <v>0.11058497403991099</v>
      </c>
      <c r="D113" s="154">
        <f ca="1">Consolidated!D387</f>
        <v>6.6232702777675398E-4</v>
      </c>
      <c r="E113" s="154">
        <f ca="1">Consolidated!E387</f>
        <v>0</v>
      </c>
      <c r="F113" s="154">
        <f ca="1">Consolidated!F387</f>
        <v>5.1135692808709901E-2</v>
      </c>
      <c r="G113" s="154">
        <f ca="1">Consolidated!G387</f>
        <v>0.11058497403991099</v>
      </c>
      <c r="H113" s="155">
        <f ca="1">Consolidated!H387</f>
        <v>6.6232702777675398E-4</v>
      </c>
    </row>
    <row r="114" spans="1:8" ht="15.75" thickBot="1" x14ac:dyDescent="0.3">
      <c r="A114" s="159">
        <f>Consolidated!A388</f>
        <v>0</v>
      </c>
      <c r="B114" s="160">
        <f ca="1">Consolidated!B388</f>
        <v>-5.1135692808709901E-2</v>
      </c>
      <c r="C114" s="160">
        <f ca="1">Consolidated!C388</f>
        <v>-0.11058497403991099</v>
      </c>
      <c r="D114" s="160">
        <f ca="1">Consolidated!D388</f>
        <v>-6.6232702777675398E-4</v>
      </c>
      <c r="E114" s="160">
        <f ca="1">Consolidated!E388</f>
        <v>0</v>
      </c>
      <c r="F114" s="160">
        <f ca="1">Consolidated!F388</f>
        <v>-0.20200248531925991</v>
      </c>
      <c r="G114" s="160">
        <f ca="1">Consolidated!G388</f>
        <v>-0.26145176655046098</v>
      </c>
      <c r="H114" s="161">
        <f ca="1">Consolidated!H388</f>
        <v>-0.15152911953832673</v>
      </c>
    </row>
    <row r="115" spans="1:8" ht="15.75" thickBot="1" x14ac:dyDescent="0.3">
      <c r="A115" s="135" t="str">
        <f>Consolidated!A389</f>
        <v>Check</v>
      </c>
      <c r="B115" s="143">
        <f ca="1">Consolidated!B389</f>
        <v>199.99999999999983</v>
      </c>
      <c r="C115" s="143">
        <f ca="1">Consolidated!C389</f>
        <v>199.99999999999989</v>
      </c>
      <c r="D115" s="143">
        <f ca="1">Consolidated!D389</f>
        <v>199.99999999999986</v>
      </c>
      <c r="E115" s="143">
        <f ca="1">Consolidated!E389</f>
        <v>200.00000000000014</v>
      </c>
      <c r="F115" s="143">
        <f ca="1">Consolidated!F389</f>
        <v>199.99999999999989</v>
      </c>
      <c r="G115" s="143">
        <f ca="1">Consolidated!G389</f>
        <v>199.99999999999994</v>
      </c>
      <c r="H115" s="143">
        <f ca="1">Consolidated!H389</f>
        <v>199.99999999999994</v>
      </c>
    </row>
    <row r="116" spans="1:8" ht="15.75" thickTop="1" x14ac:dyDescent="0.25"/>
  </sheetData>
  <conditionalFormatting sqref="B42:B75">
    <cfRule type="expression" dxfId="27" priority="20">
      <formula>EXACT(B42,0)=TRUE</formula>
    </cfRule>
  </conditionalFormatting>
  <conditionalFormatting sqref="D43:D75">
    <cfRule type="expression" dxfId="26" priority="19">
      <formula>EXACT(D43,0)=TRUE</formula>
    </cfRule>
  </conditionalFormatting>
  <conditionalFormatting sqref="F43:F75">
    <cfRule type="expression" dxfId="25" priority="18">
      <formula>EXACT(F43,0)=TRUE</formula>
    </cfRule>
  </conditionalFormatting>
  <conditionalFormatting sqref="H43:H75">
    <cfRule type="expression" dxfId="24" priority="17">
      <formula>EXACT(H43,0)=TRUE</formula>
    </cfRule>
  </conditionalFormatting>
  <conditionalFormatting sqref="J43:J75">
    <cfRule type="expression" dxfId="23" priority="16">
      <formula>EXACT(J43,0)=TRUE</formula>
    </cfRule>
  </conditionalFormatting>
  <conditionalFormatting sqref="L43:L75">
    <cfRule type="expression" dxfId="22" priority="15">
      <formula>EXACT(L43,0)=TRUE</formula>
    </cfRule>
  </conditionalFormatting>
  <conditionalFormatting sqref="N43:N75">
    <cfRule type="expression" dxfId="21" priority="14">
      <formula>EXACT(N43,0)=TRUE</formula>
    </cfRule>
  </conditionalFormatting>
  <conditionalFormatting sqref="D42">
    <cfRule type="expression" dxfId="20" priority="13">
      <formula>EXACT(D42,0)=TRUE</formula>
    </cfRule>
  </conditionalFormatting>
  <conditionalFormatting sqref="F42">
    <cfRule type="expression" dxfId="19" priority="12">
      <formula>EXACT(F42,0)=TRUE</formula>
    </cfRule>
  </conditionalFormatting>
  <conditionalFormatting sqref="H42">
    <cfRule type="expression" dxfId="18" priority="11">
      <formula>EXACT(H42,0)=TRUE</formula>
    </cfRule>
  </conditionalFormatting>
  <conditionalFormatting sqref="J42">
    <cfRule type="expression" dxfId="17" priority="10">
      <formula>EXACT(J42,0)=TRUE</formula>
    </cfRule>
  </conditionalFormatting>
  <conditionalFormatting sqref="L42">
    <cfRule type="expression" dxfId="16" priority="9">
      <formula>EXACT(L42,0)=TRUE</formula>
    </cfRule>
  </conditionalFormatting>
  <conditionalFormatting sqref="N42">
    <cfRule type="expression" dxfId="15" priority="8">
      <formula>EXACT(N42,0)=TRUE</formula>
    </cfRule>
  </conditionalFormatting>
  <conditionalFormatting sqref="A77:A87 A91:A115 A39:O75 A23:H37">
    <cfRule type="expression" dxfId="14" priority="7">
      <formula>A23=0</formula>
    </cfRule>
  </conditionalFormatting>
  <conditionalFormatting sqref="A88:A90">
    <cfRule type="expression" dxfId="13" priority="1">
      <formula>A88=0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836B3-DC37-44B9-BB06-E0666A6F6BE7}">
  <dimension ref="A1:Q213"/>
  <sheetViews>
    <sheetView zoomScale="80" zoomScaleNormal="80" workbookViewId="0">
      <pane ySplit="2" topLeftCell="A106" activePane="bottomLeft" state="frozen"/>
      <selection pane="bottomLeft"/>
    </sheetView>
  </sheetViews>
  <sheetFormatPr defaultRowHeight="15" x14ac:dyDescent="0.25"/>
  <sheetData>
    <row r="1" spans="1:1" x14ac:dyDescent="0.25">
      <c r="A1" s="180" t="s">
        <v>2119</v>
      </c>
    </row>
    <row r="2" spans="1:1" x14ac:dyDescent="0.25">
      <c r="A2" s="180" t="s">
        <v>2111</v>
      </c>
    </row>
    <row r="3" spans="1:1" x14ac:dyDescent="0.25">
      <c r="A3" s="181" t="s">
        <v>2112</v>
      </c>
    </row>
    <row r="38" spans="1:1" x14ac:dyDescent="0.25">
      <c r="A38" s="181" t="s">
        <v>2113</v>
      </c>
    </row>
    <row r="73" spans="1:17" x14ac:dyDescent="0.25">
      <c r="A73" s="181" t="s">
        <v>2114</v>
      </c>
      <c r="Q73" s="182" t="s">
        <v>2120</v>
      </c>
    </row>
    <row r="108" spans="1:1" x14ac:dyDescent="0.25">
      <c r="A108" s="181" t="s">
        <v>2115</v>
      </c>
    </row>
    <row r="143" spans="1:1" x14ac:dyDescent="0.25">
      <c r="A143" s="181" t="s">
        <v>2116</v>
      </c>
    </row>
    <row r="178" spans="1:1" x14ac:dyDescent="0.25">
      <c r="A178" s="181" t="s">
        <v>2117</v>
      </c>
    </row>
    <row r="213" spans="1:1" x14ac:dyDescent="0.25">
      <c r="A213" s="181" t="s">
        <v>2118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B9F1A-F276-41E1-AEFF-9BC1D4E376D5}">
  <dimension ref="A1:Q213"/>
  <sheetViews>
    <sheetView zoomScale="80" zoomScaleNormal="80" workbookViewId="0">
      <pane ySplit="2" topLeftCell="A3" activePane="bottomLeft" state="frozen"/>
      <selection pane="bottomLeft" activeCell="Q4" sqref="Q4"/>
    </sheetView>
  </sheetViews>
  <sheetFormatPr defaultRowHeight="15" x14ac:dyDescent="0.25"/>
  <sheetData>
    <row r="1" spans="1:15" x14ac:dyDescent="0.25">
      <c r="A1" s="180" t="s">
        <v>2119</v>
      </c>
      <c r="B1" s="179"/>
      <c r="C1" s="179"/>
      <c r="D1" s="179"/>
      <c r="E1" s="179"/>
      <c r="F1" s="179"/>
      <c r="G1" s="179"/>
      <c r="H1" s="179"/>
      <c r="I1" s="179"/>
      <c r="J1" s="179"/>
      <c r="K1" s="179"/>
      <c r="L1" s="179"/>
      <c r="M1" s="179"/>
      <c r="N1" s="179"/>
      <c r="O1" s="179"/>
    </row>
    <row r="2" spans="1:15" x14ac:dyDescent="0.25">
      <c r="A2" s="180" t="s">
        <v>2111</v>
      </c>
      <c r="B2" s="179"/>
      <c r="C2" s="179"/>
      <c r="D2" s="179"/>
      <c r="E2" s="179"/>
      <c r="F2" s="179"/>
      <c r="G2" s="179"/>
      <c r="H2" s="179"/>
      <c r="I2" s="179"/>
      <c r="J2" s="179"/>
      <c r="K2" s="179"/>
      <c r="L2" s="179"/>
      <c r="M2" s="179"/>
      <c r="N2" s="179"/>
      <c r="O2" s="179"/>
    </row>
    <row r="3" spans="1:15" x14ac:dyDescent="0.25">
      <c r="A3" s="181" t="s">
        <v>2112</v>
      </c>
    </row>
    <row r="38" spans="1:1" x14ac:dyDescent="0.25">
      <c r="A38" s="181" t="s">
        <v>2113</v>
      </c>
    </row>
    <row r="73" spans="1:17" x14ac:dyDescent="0.25">
      <c r="A73" s="181" t="s">
        <v>2114</v>
      </c>
      <c r="B73" s="179"/>
      <c r="C73" s="179"/>
      <c r="D73" s="179"/>
      <c r="E73" s="179"/>
      <c r="F73" s="179"/>
      <c r="G73" s="179"/>
      <c r="H73" s="179"/>
      <c r="I73" s="179"/>
      <c r="J73" s="179"/>
      <c r="K73" s="179"/>
      <c r="L73" s="179"/>
      <c r="M73" s="179"/>
      <c r="N73" s="179"/>
      <c r="O73" s="179"/>
      <c r="Q73" s="182" t="s">
        <v>2120</v>
      </c>
    </row>
    <row r="108" spans="1:1" x14ac:dyDescent="0.25">
      <c r="A108" s="181" t="s">
        <v>2115</v>
      </c>
    </row>
    <row r="143" spans="1:1" x14ac:dyDescent="0.25">
      <c r="A143" s="181" t="s">
        <v>2116</v>
      </c>
    </row>
    <row r="178" spans="1:1" x14ac:dyDescent="0.25">
      <c r="A178" s="181" t="s">
        <v>2117</v>
      </c>
    </row>
    <row r="213" spans="1:1" x14ac:dyDescent="0.25">
      <c r="A213" s="181" t="s">
        <v>2118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A9EC2-6450-4738-9063-DC3ECF496587}">
  <dimension ref="A1:A213"/>
  <sheetViews>
    <sheetView zoomScale="80" zoomScaleNormal="80" workbookViewId="0">
      <pane ySplit="2" topLeftCell="A3" activePane="bottomLeft" state="frozen"/>
      <selection pane="bottomLeft" activeCell="A227" sqref="A227"/>
    </sheetView>
  </sheetViews>
  <sheetFormatPr defaultRowHeight="15" x14ac:dyDescent="0.25"/>
  <sheetData>
    <row r="1" spans="1:1" x14ac:dyDescent="0.25">
      <c r="A1" s="180" t="s">
        <v>2119</v>
      </c>
    </row>
    <row r="2" spans="1:1" x14ac:dyDescent="0.25">
      <c r="A2" s="180" t="s">
        <v>2111</v>
      </c>
    </row>
    <row r="3" spans="1:1" x14ac:dyDescent="0.25">
      <c r="A3" s="181" t="s">
        <v>2112</v>
      </c>
    </row>
    <row r="38" spans="1:1" x14ac:dyDescent="0.25">
      <c r="A38" s="181" t="s">
        <v>2113</v>
      </c>
    </row>
    <row r="73" spans="1:1" x14ac:dyDescent="0.25">
      <c r="A73" s="181" t="s">
        <v>2114</v>
      </c>
    </row>
    <row r="108" spans="1:1" x14ac:dyDescent="0.25">
      <c r="A108" s="181" t="s">
        <v>2115</v>
      </c>
    </row>
    <row r="143" spans="1:1" x14ac:dyDescent="0.25">
      <c r="A143" s="181" t="s">
        <v>2116</v>
      </c>
    </row>
    <row r="178" spans="1:1" x14ac:dyDescent="0.25">
      <c r="A178" s="181" t="s">
        <v>2117</v>
      </c>
    </row>
    <row r="213" spans="1:1" x14ac:dyDescent="0.25">
      <c r="A213" s="181" t="s">
        <v>2118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FDC3B-A375-4027-A1BF-CBEAEB12AF62}">
  <sheetPr codeName="Sheet11"/>
  <dimension ref="A1:BH390"/>
  <sheetViews>
    <sheetView zoomScale="80" zoomScaleNormal="80" workbookViewId="0">
      <pane xSplit="1" ySplit="2" topLeftCell="AZ3" activePane="bottomRight" state="frozen"/>
      <selection pane="topRight" activeCell="B1" sqref="B1"/>
      <selection pane="bottomLeft" activeCell="A2" sqref="A2"/>
      <selection pane="bottomRight" activeCell="BB10" sqref="BB10"/>
    </sheetView>
  </sheetViews>
  <sheetFormatPr defaultRowHeight="15" x14ac:dyDescent="0.3"/>
  <cols>
    <col min="1" max="1" width="32.7109375" style="8" customWidth="1"/>
    <col min="2" max="2" width="9.7109375" style="12" customWidth="1"/>
    <col min="3" max="5" width="8.7109375" style="12" customWidth="1"/>
    <col min="6" max="6" width="9.7109375" style="12" customWidth="1"/>
    <col min="7" max="10" width="8.7109375" style="12" customWidth="1"/>
    <col min="11" max="11" width="8.7109375" style="44" customWidth="1"/>
    <col min="12" max="12" width="8.7109375" style="17" customWidth="1"/>
    <col min="13" max="13" width="24.5703125" style="12" bestFit="1" customWidth="1"/>
    <col min="14" max="23" width="8.7109375" style="12" customWidth="1"/>
    <col min="24" max="24" width="24.7109375" style="12" customWidth="1"/>
    <col min="25" max="25" width="9.140625" style="12"/>
    <col min="26" max="36" width="8.7109375" style="12" customWidth="1"/>
    <col min="37" max="40" width="20.7109375" style="12" customWidth="1"/>
    <col min="41" max="42" width="9.140625" style="12"/>
    <col min="43" max="43" width="27.7109375" style="48" customWidth="1"/>
    <col min="44" max="44" width="32.85546875" style="12" bestFit="1" customWidth="1"/>
    <col min="45" max="51" width="130.7109375" style="12" customWidth="1"/>
    <col min="52" max="52" width="27.7109375" style="12" customWidth="1"/>
    <col min="53" max="53" width="35.28515625" style="12" bestFit="1" customWidth="1"/>
    <col min="54" max="60" width="130.7109375" style="12" customWidth="1"/>
    <col min="61" max="16384" width="9.140625" style="12"/>
  </cols>
  <sheetData>
    <row r="1" spans="1:60" ht="15.75" thickBot="1" x14ac:dyDescent="0.35">
      <c r="K1" s="12"/>
      <c r="L1" s="44"/>
      <c r="N1" s="17"/>
      <c r="AL1" s="165">
        <v>1</v>
      </c>
      <c r="AM1" s="164" t="s">
        <v>1023</v>
      </c>
      <c r="AQ1" s="12"/>
      <c r="AR1" s="60" t="s">
        <v>2075</v>
      </c>
      <c r="AS1" s="93" t="str" cm="1">
        <f t="array" ref="AS1:AY1">$B261:$H261</f>
        <v>LC_SB</v>
      </c>
      <c r="AT1" s="93" t="str">
        <v>LCMC_SB</v>
      </c>
      <c r="AU1" s="93" t="str">
        <v>Concentrated_SB</v>
      </c>
      <c r="AV1" s="93" t="str">
        <v>Growth_SB</v>
      </c>
      <c r="AW1" s="93" t="str">
        <v>Edelweiss N100 Q30</v>
      </c>
      <c r="AX1" s="93" t="str">
        <v>Edelweiss N100 Q30</v>
      </c>
      <c r="AY1" s="93" t="str">
        <v>Edelweiss N100 Q30</v>
      </c>
      <c r="BA1" s="60" t="s">
        <v>2075</v>
      </c>
      <c r="BB1" s="93" t="str" cm="1">
        <f t="array" ref="BB1:BH1">$B261:$H261</f>
        <v>LC_SB</v>
      </c>
      <c r="BC1" s="93" t="str">
        <v>LCMC_SB</v>
      </c>
      <c r="BD1" s="93" t="str">
        <v>Concentrated_SB</v>
      </c>
      <c r="BE1" s="93" t="str">
        <v>Growth_SB</v>
      </c>
      <c r="BF1" s="93" t="str">
        <v>Edelweiss N100 Q30</v>
      </c>
      <c r="BG1" s="93" t="str">
        <v>Edelweiss N100 Q30</v>
      </c>
      <c r="BH1" s="93" t="str">
        <v>Edelweiss N100 Q30</v>
      </c>
    </row>
    <row r="2" spans="1:60" ht="135.75" thickBot="1" x14ac:dyDescent="0.35">
      <c r="A2" s="138" cm="1">
        <f t="array" ref="A2">MATCH(1,--ISBLANK($A$3:$A$10006),0)+1</f>
        <v>258</v>
      </c>
      <c r="B2" s="3" t="s">
        <v>2076</v>
      </c>
      <c r="C2" s="3" t="s">
        <v>2077</v>
      </c>
      <c r="D2" s="3" t="s">
        <v>2063</v>
      </c>
      <c r="E2" s="3" t="s">
        <v>2078</v>
      </c>
      <c r="F2" s="3" t="s">
        <v>2079</v>
      </c>
      <c r="G2" s="3" t="s">
        <v>2040</v>
      </c>
      <c r="H2" s="3" t="s">
        <v>2041</v>
      </c>
      <c r="I2" s="3" t="s">
        <v>2042</v>
      </c>
      <c r="J2" s="3" t="s">
        <v>2070</v>
      </c>
      <c r="K2" s="3" t="s">
        <v>2107</v>
      </c>
      <c r="L2" s="3" t="s">
        <v>2080</v>
      </c>
      <c r="M2" s="126"/>
      <c r="N2" s="86" t="s">
        <v>2121</v>
      </c>
      <c r="O2" s="4" t="s">
        <v>1023</v>
      </c>
      <c r="P2" s="5" t="s">
        <v>1022</v>
      </c>
      <c r="Q2" s="5" t="s">
        <v>1021</v>
      </c>
      <c r="R2" s="5" t="s">
        <v>1020</v>
      </c>
      <c r="S2" s="5" t="s">
        <v>1019</v>
      </c>
      <c r="T2" s="5" t="s">
        <v>1018</v>
      </c>
      <c r="U2" s="5" t="s">
        <v>1017</v>
      </c>
      <c r="V2" s="5" t="s">
        <v>1016</v>
      </c>
      <c r="W2" s="5" t="s">
        <v>1015</v>
      </c>
      <c r="X2" s="6" t="s">
        <v>1014</v>
      </c>
      <c r="Z2" s="3" t="str">
        <f t="shared" ref="Z2:AH2" si="0">B2</f>
        <v>LC_SB</v>
      </c>
      <c r="AA2" s="3" t="str">
        <f t="shared" si="0"/>
        <v>LCMC_SB</v>
      </c>
      <c r="AB2" s="3" t="str">
        <f t="shared" si="0"/>
        <v>Concentrated_SB</v>
      </c>
      <c r="AC2" s="3" t="str">
        <f t="shared" si="0"/>
        <v>Growth_SB</v>
      </c>
      <c r="AD2" s="3" t="str">
        <f t="shared" si="0"/>
        <v>Edelweiss N100 Q30</v>
      </c>
      <c r="AE2" s="3" t="str">
        <f t="shared" si="0"/>
        <v>Nippon Nifty Midcap 150 ETF</v>
      </c>
      <c r="AF2" s="3" t="str">
        <f t="shared" si="0"/>
        <v>Reliance NSE100 ETF</v>
      </c>
      <c r="AG2" s="3" t="str">
        <f t="shared" si="0"/>
        <v>SBI BSE100 ETF</v>
      </c>
      <c r="AH2" s="3" t="str">
        <f t="shared" si="0"/>
        <v>SBI NIFTY 50 ETF</v>
      </c>
      <c r="AI2" s="3" t="s">
        <v>2107</v>
      </c>
      <c r="AJ2" s="3" t="str">
        <f>L2</f>
        <v>Smart Beta Benchmark</v>
      </c>
      <c r="AK2" s="42"/>
      <c r="AL2" s="162" t="str">
        <f ca="1">OFFSET($A$261,0,$AL$1)</f>
        <v>LC_SB</v>
      </c>
      <c r="AM2" s="163" t="str">
        <f ca="1">OFFSET($A$262,0,$AL$1)</f>
        <v>SBI BSE100 ETF</v>
      </c>
      <c r="AN2" s="46" t="s">
        <v>2057</v>
      </c>
      <c r="AO2" s="47" t="s">
        <v>2058</v>
      </c>
      <c r="AP2" s="47" t="s">
        <v>2059</v>
      </c>
      <c r="AQ2" s="12"/>
      <c r="AR2" s="60" t="s">
        <v>2045</v>
      </c>
      <c r="AS2" s="93" t="str" cm="1">
        <f t="array" ref="AS2:AY2">$B262:$H262</f>
        <v>SBI BSE100 ETF</v>
      </c>
      <c r="AT2" s="93" t="str">
        <v>Smart Beta Benchmark</v>
      </c>
      <c r="AU2" s="93" t="str">
        <v>SBI NIFTY 50 ETF</v>
      </c>
      <c r="AV2" s="93" t="str">
        <v>NIFTY 200</v>
      </c>
      <c r="AW2" s="93" t="str">
        <v>SBI BSE100 ETF</v>
      </c>
      <c r="AX2" s="93" t="str">
        <v>Smart Beta Benchmark</v>
      </c>
      <c r="AY2" s="93" t="str">
        <v>SBI NIFTY 50 ETF</v>
      </c>
      <c r="BA2" s="60" t="s">
        <v>2045</v>
      </c>
      <c r="BB2" s="93" t="str" cm="1">
        <f t="array" ref="BB2:BH2">$B262:$H262</f>
        <v>SBI BSE100 ETF</v>
      </c>
      <c r="BC2" s="29" t="str">
        <v>Smart Beta Benchmark</v>
      </c>
      <c r="BD2" s="29" t="str">
        <v>SBI NIFTY 50 ETF</v>
      </c>
      <c r="BE2" s="29" t="str">
        <v>NIFTY 200</v>
      </c>
      <c r="BF2" s="29" t="str">
        <v>SBI BSE100 ETF</v>
      </c>
      <c r="BG2" s="29" t="str">
        <v>Smart Beta Benchmark</v>
      </c>
      <c r="BH2" s="29" t="str">
        <v>SBI NIFTY 50 ETF</v>
      </c>
    </row>
    <row r="3" spans="1:60" ht="15" customHeight="1" x14ac:dyDescent="0.3">
      <c r="A3" s="8" t="s">
        <v>149</v>
      </c>
      <c r="B3" s="9" cm="1">
        <f t="array" aca="1" ref="B3" ca="1">IF(ISNUMBER(Z3),CELL("contents",INDIRECT(ADDRESS(Z3,2,1,1,B$2))),0)</f>
        <v>0</v>
      </c>
      <c r="C3" s="9" cm="1">
        <f t="array" aca="1" ref="C3" ca="1">IF(ISNUMBER(AA3),CELL("contents",INDIRECT(ADDRESS(AA3,2,1,1,C$2))),0)</f>
        <v>1.0225362073827</v>
      </c>
      <c r="D3" s="9" cm="1">
        <f t="array" aca="1" ref="D3" ca="1">IF(ISNUMBER(AB3),CELL("contents",INDIRECT(ADDRESS(AB3,2,1,1,D$2))),0)</f>
        <v>0</v>
      </c>
      <c r="E3" s="9" cm="1">
        <f t="array" aca="1" ref="E3" ca="1">IF(ISNUMBER(AC3),CELL("contents",INDIRECT(ADDRESS(AC3,2,1,1,E$2))),0)</f>
        <v>0</v>
      </c>
      <c r="F3" s="9" cm="1">
        <f t="array" aca="1" ref="F3" ca="1">IF(ISNUMBER(AD3),CELL("contents",INDIRECT(ADDRESS(AD3,2,1,1,F$2))),0)</f>
        <v>0</v>
      </c>
      <c r="G3" s="9" cm="1">
        <f t="array" aca="1" ref="G3" ca="1">IF(ISNUMBER(AE3),CELL("contents",INDIRECT(ADDRESS(AE3,2,1,1,G$2))),0)</f>
        <v>0.362198280943416</v>
      </c>
      <c r="H3" s="9" cm="1">
        <f t="array" aca="1" ref="H3" ca="1">IF(ISNUMBER(AF3),CELL("contents",INDIRECT(ADDRESS(AF3,2,1,1,H$2))),0)</f>
        <v>0</v>
      </c>
      <c r="I3" s="9" cm="1">
        <f t="array" aca="1" ref="I3" ca="1">IF(ISNUMBER(AG3),CELL("contents",INDIRECT(ADDRESS(AG3,2,1,1,I$2))),0)</f>
        <v>0</v>
      </c>
      <c r="J3" s="9" cm="1">
        <f t="array" aca="1" ref="J3" ca="1">IF(ISNUMBER(AH3),CELL("contents",INDIRECT(ADDRESS(AH3,2,1,1,J$2))),0)</f>
        <v>0</v>
      </c>
      <c r="K3" s="9" cm="1">
        <f t="array" aca="1" ref="K3" ca="1">IF(ISNUMBER(AI3),CELL("contents",INDIRECT(ADDRESS(AI3,2,1,1,K$2))),0)</f>
        <v>0</v>
      </c>
      <c r="L3" s="9" cm="1">
        <f t="array" aca="1" ref="L3" ca="1">IF(ISNUMBER(AJ3),CELL("contents",INDIRECT(ADDRESS(AJ3,2,1,1,L$2))),0)</f>
        <v>0.109586281104258</v>
      </c>
      <c r="M3" s="127" t="str">
        <f>VLOOKUP($A3,[1]Classification!$A$2:$B$1001,2,0)</f>
        <v>Industrials</v>
      </c>
      <c r="N3" s="13">
        <f>MATCH($A3,'EKHAZAARSTK X standardized'!$A:$A,0)</f>
        <v>3</v>
      </c>
      <c r="O3" s="85" cm="1">
        <f t="array" aca="1" ref="O3:X3" ca="1">OFFSET(INDIRECT(ADDRESS(N3,2,1,1,"EKHAZAARSTK X standardized")),,,1,10)</f>
        <v>2.0602789847817102</v>
      </c>
      <c r="P3" s="85">
        <f ca="1"/>
        <v>-0.28181508492129226</v>
      </c>
      <c r="Q3" s="85">
        <f ca="1"/>
        <v>-0.20766507636526482</v>
      </c>
      <c r="R3" s="85">
        <f ca="1"/>
        <v>-0.90240488424864596</v>
      </c>
      <c r="S3" s="85">
        <f ca="1"/>
        <v>0.2908942013735214</v>
      </c>
      <c r="T3" s="85">
        <f ca="1"/>
        <v>0.29110232199639835</v>
      </c>
      <c r="U3" s="85">
        <f ca="1"/>
        <v>0.30479576428682364</v>
      </c>
      <c r="V3" s="85">
        <f ca="1"/>
        <v>-1.0067133047234142</v>
      </c>
      <c r="W3" s="85">
        <f ca="1"/>
        <v>-0.82627752971872881</v>
      </c>
      <c r="X3" s="85">
        <f ca="1"/>
        <v>-0.32746660195788663</v>
      </c>
      <c r="Z3" s="14" t="str">
        <f t="shared" ref="Z3:AJ13" ca="1" si="1">IFERROR(MATCH($A3,INDIRECT("'"&amp;Z$2&amp;"'!$A:$A"),0),"__Absent__")</f>
        <v>__Absent__</v>
      </c>
      <c r="AA3" s="14">
        <f t="shared" ca="1" si="1"/>
        <v>2</v>
      </c>
      <c r="AB3" s="14" t="str">
        <f t="shared" ca="1" si="1"/>
        <v>__Absent__</v>
      </c>
      <c r="AC3" s="14" t="str">
        <f t="shared" ca="1" si="1"/>
        <v>__Absent__</v>
      </c>
      <c r="AD3" s="14" t="str">
        <f t="shared" ca="1" si="1"/>
        <v>__Absent__</v>
      </c>
      <c r="AE3" s="14">
        <f t="shared" ca="1" si="1"/>
        <v>2</v>
      </c>
      <c r="AF3" s="14" t="str">
        <f t="shared" ca="1" si="1"/>
        <v>__Absent__</v>
      </c>
      <c r="AG3" s="14" t="str">
        <f t="shared" ca="1" si="1"/>
        <v>__Absent__</v>
      </c>
      <c r="AH3" s="14" t="str">
        <f t="shared" ca="1" si="1"/>
        <v>__Absent__</v>
      </c>
      <c r="AI3" s="14" t="str">
        <f t="shared" ca="1" si="1"/>
        <v>__Absent__</v>
      </c>
      <c r="AJ3" s="14">
        <f t="shared" ca="1" si="1"/>
        <v>2</v>
      </c>
      <c r="AK3" s="42"/>
      <c r="AL3" s="43" cm="1">
        <f t="array" aca="1" ref="AL3:AL258" ca="1">OFFSET($A$3:OFFSET($A$1,lastRowNumOfConsolPfBmSlab-1,0),0,MATCH($AL$2,$B$2:$F$2,0))*OFFSET($N$3:OFFSET($N$1,lastRowNumOfConsolPfBmSlab-1,0),0,MATCH($AM$1,$O$2:$X$2,0))/100</f>
        <v>0</v>
      </c>
      <c r="AM3" s="15" cm="1">
        <f t="array" aca="1" ref="AM3:AM258" ca="1">OFFSET($A$3:OFFSET($A$1,lastRowNumOfConsolPfBmSlab-1,0),0,MATCH($AM$2,$B$2:$L$2,0))*OFFSET($N$3:OFFSET($N$1,lastRowNumOfConsolPfBmSlab-1,0),0,MATCH($AM$1,$O$2:$X$2,0))/100</f>
        <v>0</v>
      </c>
      <c r="AN3" s="16">
        <f t="shared" ref="AN3:AN67" ca="1" si="2">AL3-AM3</f>
        <v>0</v>
      </c>
      <c r="AO3" s="30">
        <f t="shared" ref="AO3:AO66" ca="1" si="3">_xlfn.RANK.EQ($AN3,$AN$3:$AN$258,0)</f>
        <v>58</v>
      </c>
      <c r="AP3" s="30">
        <f t="shared" ref="AP3:AP66" ca="1" si="4">_xlfn.RANK.EQ($AN3,$AN$3:$AN$258,1)</f>
        <v>46</v>
      </c>
      <c r="AQ3" s="12"/>
      <c r="AR3" s="110" t="s">
        <v>2193</v>
      </c>
      <c r="AS3" s="111">
        <v>1</v>
      </c>
      <c r="AT3" s="111">
        <v>2</v>
      </c>
      <c r="AU3" s="111">
        <v>3</v>
      </c>
      <c r="AV3" s="111">
        <v>4</v>
      </c>
      <c r="AW3" s="111">
        <v>5</v>
      </c>
      <c r="AX3" s="111">
        <v>6</v>
      </c>
      <c r="AY3" s="112">
        <v>7</v>
      </c>
      <c r="BA3" s="110" t="s">
        <v>2263</v>
      </c>
      <c r="BB3" s="111">
        <v>1</v>
      </c>
      <c r="BC3" s="111">
        <v>2</v>
      </c>
      <c r="BD3" s="111">
        <v>3</v>
      </c>
      <c r="BE3" s="111">
        <v>4</v>
      </c>
      <c r="BF3" s="111">
        <v>5</v>
      </c>
      <c r="BG3" s="111">
        <v>6</v>
      </c>
      <c r="BH3" s="112">
        <v>7</v>
      </c>
    </row>
    <row r="4" spans="1:60" x14ac:dyDescent="0.3">
      <c r="A4" s="8" t="s">
        <v>1010</v>
      </c>
      <c r="B4" s="9" cm="1">
        <f t="array" aca="1" ref="B4" ca="1">IF(ISNUMBER(Z4),CELL("contents",INDIRECT(ADDRESS(Z4,2,1,1,B$2))),0)</f>
        <v>0</v>
      </c>
      <c r="C4" s="9" cm="1">
        <f t="array" aca="1" ref="C4" ca="1">IF(ISNUMBER(AA4),CELL("contents",INDIRECT(ADDRESS(AA4,2,1,1,C$2))),0)</f>
        <v>0</v>
      </c>
      <c r="D4" s="9" cm="1">
        <f t="array" aca="1" ref="D4" ca="1">IF(ISNUMBER(AB4),CELL("contents",INDIRECT(ADDRESS(AB4,2,1,1,D$2))),0)</f>
        <v>0</v>
      </c>
      <c r="E4" s="9" cm="1">
        <f t="array" aca="1" ref="E4" ca="1">IF(ISNUMBER(AC4),CELL("contents",INDIRECT(ADDRESS(AC4,2,1,1,E$2))),0)</f>
        <v>0</v>
      </c>
      <c r="F4" s="9" cm="1">
        <f t="array" aca="1" ref="F4" ca="1">IF(ISNUMBER(AD4),CELL("contents",INDIRECT(ADDRESS(AD4,2,1,1,F$2))),0)</f>
        <v>0</v>
      </c>
      <c r="G4" s="9" cm="1">
        <f t="array" aca="1" ref="G4" ca="1">IF(ISNUMBER(AE4),CELL("contents",INDIRECT(ADDRESS(AE4,2,1,1,G$2))),0)</f>
        <v>0.61582106120046398</v>
      </c>
      <c r="H4" s="9" cm="1">
        <f t="array" aca="1" ref="H4" ca="1">IF(ISNUMBER(AF4),CELL("contents",INDIRECT(ADDRESS(AF4,2,1,1,H$2))),0)</f>
        <v>0</v>
      </c>
      <c r="I4" s="9" cm="1">
        <f t="array" aca="1" ref="I4" ca="1">IF(ISNUMBER(AG4),CELL("contents",INDIRECT(ADDRESS(AG4,2,1,1,I$2))),0)</f>
        <v>0</v>
      </c>
      <c r="J4" s="9" cm="1">
        <f t="array" aca="1" ref="J4" ca="1">IF(ISNUMBER(AH4),CELL("contents",INDIRECT(ADDRESS(AH4,2,1,1,J$2))),0)</f>
        <v>0</v>
      </c>
      <c r="K4" s="9" cm="1">
        <f t="array" aca="1" ref="K4" ca="1">IF(ISNUMBER(AI4),CELL("contents",INDIRECT(ADDRESS(AI4,2,1,1,K$2))),0)</f>
        <v>0</v>
      </c>
      <c r="L4" s="9" cm="1">
        <f t="array" aca="1" ref="L4" ca="1">IF(ISNUMBER(AJ4),CELL("contents",INDIRECT(ADDRESS(AJ4,2,1,1,L$2))),0)</f>
        <v>0.187004226194184</v>
      </c>
      <c r="M4" s="127" t="str">
        <f>VLOOKUP($A4,[1]Classification!$A$2:$B$1001,2,0)</f>
        <v>Materials</v>
      </c>
      <c r="N4" s="13">
        <f>MATCH($A4,'EKHAZAARSTK X standardized'!$A:$A,0)</f>
        <v>5</v>
      </c>
      <c r="O4" s="85" cm="1">
        <f t="array" aca="1" ref="O4:X4" ca="1">OFFSET(INDIRECT(ADDRESS(N4,2,1,1,"EKHAZAARSTK X standardized")),,,1,10)</f>
        <v>-0.31585282491754857</v>
      </c>
      <c r="P4" s="85">
        <f ca="1"/>
        <v>-9.82166666978328E-2</v>
      </c>
      <c r="Q4" s="85">
        <f ca="1"/>
        <v>0.4893971129685471</v>
      </c>
      <c r="R4" s="85">
        <f ca="1"/>
        <v>0.40323005382129179</v>
      </c>
      <c r="S4" s="85">
        <f ca="1"/>
        <v>-1.3302752272880318</v>
      </c>
      <c r="T4" s="85">
        <f ca="1"/>
        <v>-0.14546819831787455</v>
      </c>
      <c r="U4" s="85">
        <f ca="1"/>
        <v>0.59250431487791066</v>
      </c>
      <c r="V4" s="85">
        <f ca="1"/>
        <v>-0.2289053039937384</v>
      </c>
      <c r="W4" s="85">
        <f ca="1"/>
        <v>-0.40440805338141378</v>
      </c>
      <c r="X4" s="85">
        <f ca="1"/>
        <v>-0.31359946627807977</v>
      </c>
      <c r="Z4" s="14" t="str">
        <f t="shared" ca="1" si="1"/>
        <v>__Absent__</v>
      </c>
      <c r="AA4" s="14" t="str">
        <f t="shared" ca="1" si="1"/>
        <v>__Absent__</v>
      </c>
      <c r="AB4" s="14" t="str">
        <f t="shared" ca="1" si="1"/>
        <v>__Absent__</v>
      </c>
      <c r="AC4" s="14" t="str">
        <f t="shared" ca="1" si="1"/>
        <v>__Absent__</v>
      </c>
      <c r="AD4" s="14" t="str">
        <f t="shared" ca="1" si="1"/>
        <v>__Absent__</v>
      </c>
      <c r="AE4" s="14">
        <f t="shared" ca="1" si="1"/>
        <v>3</v>
      </c>
      <c r="AF4" s="14" t="str">
        <f t="shared" ca="1" si="1"/>
        <v>__Absent__</v>
      </c>
      <c r="AG4" s="14" t="str">
        <f t="shared" ca="1" si="1"/>
        <v>__Absent__</v>
      </c>
      <c r="AH4" s="14" t="str">
        <f t="shared" ca="1" si="1"/>
        <v>__Absent__</v>
      </c>
      <c r="AI4" s="14" t="str">
        <f t="shared" ca="1" si="1"/>
        <v>__Absent__</v>
      </c>
      <c r="AJ4" s="14">
        <f t="shared" ca="1" si="1"/>
        <v>3</v>
      </c>
      <c r="AK4" s="42"/>
      <c r="AL4" s="43">
        <f ca="1"/>
        <v>0</v>
      </c>
      <c r="AM4" s="15">
        <f ca="1"/>
        <v>0</v>
      </c>
      <c r="AN4" s="16">
        <f t="shared" ca="1" si="2"/>
        <v>0</v>
      </c>
      <c r="AO4" s="30">
        <f t="shared" ca="1" si="3"/>
        <v>58</v>
      </c>
      <c r="AP4" s="30">
        <f t="shared" ca="1" si="4"/>
        <v>46</v>
      </c>
      <c r="AQ4" s="12"/>
      <c r="AR4" s="113" t="s">
        <v>1023</v>
      </c>
      <c r="AS4" s="172" t="s">
        <v>2194</v>
      </c>
      <c r="AT4" s="172" t="s">
        <v>2195</v>
      </c>
      <c r="AU4" s="172" t="s">
        <v>2196</v>
      </c>
      <c r="AV4" s="172" t="s">
        <v>2197</v>
      </c>
      <c r="AW4" s="172" t="s">
        <v>2198</v>
      </c>
      <c r="AX4" s="172" t="s">
        <v>2199</v>
      </c>
      <c r="AY4" s="173" t="s">
        <v>2200</v>
      </c>
      <c r="BA4" s="113" t="s">
        <v>1023</v>
      </c>
      <c r="BB4" s="168" t="s">
        <v>2264</v>
      </c>
      <c r="BC4" s="168" t="s">
        <v>2265</v>
      </c>
      <c r="BD4" s="168" t="s">
        <v>2266</v>
      </c>
      <c r="BE4" s="168" t="s">
        <v>2267</v>
      </c>
      <c r="BF4" s="168" t="s">
        <v>2268</v>
      </c>
      <c r="BG4" s="168" t="s">
        <v>2269</v>
      </c>
      <c r="BH4" s="169" t="s">
        <v>2270</v>
      </c>
    </row>
    <row r="5" spans="1:60" x14ac:dyDescent="0.3">
      <c r="A5" s="8" t="s">
        <v>114</v>
      </c>
      <c r="B5" s="9" cm="1">
        <f t="array" aca="1" ref="B5" ca="1">IF(ISNUMBER(Z5),CELL("contents",INDIRECT(ADDRESS(Z5,2,1,1,B$2))),0)</f>
        <v>0</v>
      </c>
      <c r="C5" s="9" cm="1">
        <f t="array" aca="1" ref="C5" ca="1">IF(ISNUMBER(AA5),CELL("contents",INDIRECT(ADDRESS(AA5,2,1,1,C$2))),0)</f>
        <v>0</v>
      </c>
      <c r="D5" s="9" cm="1">
        <f t="array" aca="1" ref="D5" ca="1">IF(ISNUMBER(AB5),CELL("contents",INDIRECT(ADDRESS(AB5,2,1,1,D$2))),0)</f>
        <v>0</v>
      </c>
      <c r="E5" s="9" cm="1">
        <f t="array" aca="1" ref="E5" ca="1">IF(ISNUMBER(AC5),CELL("contents",INDIRECT(ADDRESS(AC5,2,1,1,E$2))),0)</f>
        <v>0</v>
      </c>
      <c r="F5" s="9" cm="1">
        <f t="array" aca="1" ref="F5" ca="1">IF(ISNUMBER(AD5),CELL("contents",INDIRECT(ADDRESS(AD5,2,1,1,F$2))),0)</f>
        <v>0</v>
      </c>
      <c r="G5" s="9" cm="1">
        <f t="array" aca="1" ref="G5" ca="1">IF(ISNUMBER(AE5),CELL("contents",INDIRECT(ADDRESS(AE5,2,1,1,G$2))),0)</f>
        <v>0.394292106597878</v>
      </c>
      <c r="H5" s="9" cm="1">
        <f t="array" aca="1" ref="H5" ca="1">IF(ISNUMBER(AF5),CELL("contents",INDIRECT(ADDRESS(AF5,2,1,1,H$2))),0)</f>
        <v>0</v>
      </c>
      <c r="I5" s="9" cm="1">
        <f t="array" aca="1" ref="I5" ca="1">IF(ISNUMBER(AG5),CELL("contents",INDIRECT(ADDRESS(AG5,2,1,1,I$2))),0)</f>
        <v>0</v>
      </c>
      <c r="J5" s="9" cm="1">
        <f t="array" aca="1" ref="J5" ca="1">IF(ISNUMBER(AH5),CELL("contents",INDIRECT(ADDRESS(AH5,2,1,1,J$2))),0)</f>
        <v>0</v>
      </c>
      <c r="K5" s="9" cm="1">
        <f t="array" aca="1" ref="K5" ca="1">IF(ISNUMBER(AI5),CELL("contents",INDIRECT(ADDRESS(AI5,2,1,1,K$2))),0)</f>
        <v>0</v>
      </c>
      <c r="L5" s="9" cm="1">
        <f t="array" aca="1" ref="L5" ca="1">IF(ISNUMBER(AJ5),CELL("contents",INDIRECT(ADDRESS(AJ5,2,1,1,L$2))),0)</f>
        <v>0.11970069163592301</v>
      </c>
      <c r="M5" s="127" t="str">
        <f>VLOOKUP($A5,[1]Classification!$A$2:$B$1001,2,0)</f>
        <v>Financials</v>
      </c>
      <c r="N5" s="13">
        <f>MATCH($A5,'EKHAZAARSTK X standardized'!$A:$A,0)</f>
        <v>7</v>
      </c>
      <c r="O5" s="85" cm="1">
        <f t="array" aca="1" ref="O5:X5" ca="1">OFFSET(INDIRECT(ADDRESS(N5,2,1,1,"EKHAZAARSTK X standardized")),,,1,10)</f>
        <v>-0.64897097360151768</v>
      </c>
      <c r="P5" s="85">
        <f ca="1"/>
        <v>-1.3329782775181305</v>
      </c>
      <c r="Q5" s="85">
        <f ca="1"/>
        <v>5.5079277551655363E-2</v>
      </c>
      <c r="R5" s="85">
        <f ca="1"/>
        <v>1.9401211779091496</v>
      </c>
      <c r="S5" s="85">
        <f ca="1"/>
        <v>-1.2536090832484152</v>
      </c>
      <c r="T5" s="85">
        <f ca="1"/>
        <v>0.52071188665183266</v>
      </c>
      <c r="U5" s="85">
        <f ca="1"/>
        <v>0.30004174787122112</v>
      </c>
      <c r="V5" s="85">
        <f ca="1"/>
        <v>-0.59814658260541043</v>
      </c>
      <c r="W5" s="85">
        <f ca="1"/>
        <v>-0.82345312508280943</v>
      </c>
      <c r="X5" s="85">
        <f ca="1"/>
        <v>-0.9191017215695706</v>
      </c>
      <c r="Z5" s="14" t="str">
        <f t="shared" ca="1" si="1"/>
        <v>__Absent__</v>
      </c>
      <c r="AA5" s="14" t="str">
        <f t="shared" ca="1" si="1"/>
        <v>__Absent__</v>
      </c>
      <c r="AB5" s="14" t="str">
        <f t="shared" ca="1" si="1"/>
        <v>__Absent__</v>
      </c>
      <c r="AC5" s="14" t="str">
        <f t="shared" ca="1" si="1"/>
        <v>__Absent__</v>
      </c>
      <c r="AD5" s="14" t="str">
        <f t="shared" ca="1" si="1"/>
        <v>__Absent__</v>
      </c>
      <c r="AE5" s="14">
        <f t="shared" ca="1" si="1"/>
        <v>4</v>
      </c>
      <c r="AF5" s="14" t="str">
        <f t="shared" ca="1" si="1"/>
        <v>__Absent__</v>
      </c>
      <c r="AG5" s="14" t="str">
        <f t="shared" ca="1" si="1"/>
        <v>__Absent__</v>
      </c>
      <c r="AH5" s="14" t="str">
        <f t="shared" ca="1" si="1"/>
        <v>__Absent__</v>
      </c>
      <c r="AI5" s="14" t="str">
        <f t="shared" ca="1" si="1"/>
        <v>__Absent__</v>
      </c>
      <c r="AJ5" s="14">
        <f t="shared" ca="1" si="1"/>
        <v>4</v>
      </c>
      <c r="AK5" s="42"/>
      <c r="AL5" s="43">
        <f ca="1"/>
        <v>0</v>
      </c>
      <c r="AM5" s="15">
        <f ca="1"/>
        <v>0</v>
      </c>
      <c r="AN5" s="16">
        <f t="shared" ca="1" si="2"/>
        <v>0</v>
      </c>
      <c r="AO5" s="30">
        <f t="shared" ca="1" si="3"/>
        <v>58</v>
      </c>
      <c r="AP5" s="30">
        <f t="shared" ca="1" si="4"/>
        <v>46</v>
      </c>
      <c r="AQ5" s="12"/>
      <c r="AR5" s="113" t="s">
        <v>1022</v>
      </c>
      <c r="AS5" s="172" t="s">
        <v>2201</v>
      </c>
      <c r="AT5" s="172" t="s">
        <v>2202</v>
      </c>
      <c r="AU5" s="172" t="s">
        <v>2203</v>
      </c>
      <c r="AV5" s="172" t="s">
        <v>2204</v>
      </c>
      <c r="AW5" s="172" t="s">
        <v>2205</v>
      </c>
      <c r="AX5" s="172" t="s">
        <v>2206</v>
      </c>
      <c r="AY5" s="173" t="s">
        <v>2207</v>
      </c>
      <c r="BA5" s="113" t="s">
        <v>1022</v>
      </c>
      <c r="BB5" s="168" t="s">
        <v>2271</v>
      </c>
      <c r="BC5" s="168" t="s">
        <v>2272</v>
      </c>
      <c r="BD5" s="168" t="s">
        <v>2273</v>
      </c>
      <c r="BE5" s="168" t="s">
        <v>2274</v>
      </c>
      <c r="BF5" s="168" t="s">
        <v>2275</v>
      </c>
      <c r="BG5" s="168" t="s">
        <v>2276</v>
      </c>
      <c r="BH5" s="169" t="s">
        <v>2277</v>
      </c>
    </row>
    <row r="6" spans="1:60" x14ac:dyDescent="0.3">
      <c r="A6" s="8" t="s">
        <v>89</v>
      </c>
      <c r="B6" s="9" cm="1">
        <f t="array" aca="1" ref="B6" ca="1">IF(ISNUMBER(Z6),CELL("contents",INDIRECT(ADDRESS(Z6,2,1,1,B$2))),0)</f>
        <v>0</v>
      </c>
      <c r="C6" s="9" cm="1">
        <f t="array" aca="1" ref="C6" ca="1">IF(ISNUMBER(AA6),CELL("contents",INDIRECT(ADDRESS(AA6,2,1,1,C$2))),0)</f>
        <v>0</v>
      </c>
      <c r="D6" s="9" cm="1">
        <f t="array" aca="1" ref="D6" ca="1">IF(ISNUMBER(AB6),CELL("contents",INDIRECT(ADDRESS(AB6,2,1,1,D$2))),0)</f>
        <v>0</v>
      </c>
      <c r="E6" s="9" cm="1">
        <f t="array" aca="1" ref="E6" ca="1">IF(ISNUMBER(AC6),CELL("contents",INDIRECT(ADDRESS(AC6,2,1,1,E$2))),0)</f>
        <v>0</v>
      </c>
      <c r="F6" s="9" cm="1">
        <f t="array" aca="1" ref="F6" ca="1">IF(ISNUMBER(AD6),CELL("contents",INDIRECT(ADDRESS(AD6,2,1,1,F$2))),0)</f>
        <v>0</v>
      </c>
      <c r="G6" s="9" cm="1">
        <f t="array" aca="1" ref="G6" ca="1">IF(ISNUMBER(AE6),CELL("contents",INDIRECT(ADDRESS(AE6,2,1,1,G$2))),0)</f>
        <v>0</v>
      </c>
      <c r="H6" s="9" cm="1">
        <f t="array" aca="1" ref="H6" ca="1">IF(ISNUMBER(AF6),CELL("contents",INDIRECT(ADDRESS(AF6,2,1,1,H$2))),0)</f>
        <v>0.18901696792114001</v>
      </c>
      <c r="I6" s="9" cm="1">
        <f t="array" aca="1" ref="I6" ca="1">IF(ISNUMBER(AG6),CELL("contents",INDIRECT(ADDRESS(AG6,2,1,1,I$2))),0)</f>
        <v>0</v>
      </c>
      <c r="J6" s="9" cm="1">
        <f t="array" aca="1" ref="J6" ca="1">IF(ISNUMBER(AH6),CELL("contents",INDIRECT(ADDRESS(AH6,2,1,1,J$2))),0)</f>
        <v>0</v>
      </c>
      <c r="K6" s="9" cm="1">
        <f t="array" aca="1" ref="K6" ca="1">IF(ISNUMBER(AI6),CELL("contents",INDIRECT(ADDRESS(AI6,2,1,1,K$2))),0)</f>
        <v>0.140294618994388</v>
      </c>
      <c r="L6" s="9" cm="1">
        <f t="array" aca="1" ref="L6" ca="1">IF(ISNUMBER(AJ6),CELL("contents",INDIRECT(ADDRESS(AJ6,2,1,1,L$2))),0)</f>
        <v>0</v>
      </c>
      <c r="M6" s="127" t="str">
        <f>VLOOKUP($A6,[1]Classification!$A$2:$B$1001,2,0)</f>
        <v>Industrials</v>
      </c>
      <c r="N6" s="13">
        <f>MATCH($A6,'EKHAZAARSTK X standardized'!$A:$A,0)</f>
        <v>9</v>
      </c>
      <c r="O6" s="85" cm="1">
        <f t="array" aca="1" ref="O6:X6" ca="1">OFFSET(INDIRECT(ADDRESS(N6,2,1,1,"EKHAZAARSTK X standardized")),,,1,10)</f>
        <v>-0.52423106888333171</v>
      </c>
      <c r="P6" s="85">
        <f ca="1"/>
        <v>-1.0220821630636767</v>
      </c>
      <c r="Q6" s="85">
        <f ca="1"/>
        <v>-0.53722354259140448</v>
      </c>
      <c r="R6" s="85">
        <f ca="1"/>
        <v>-0.89152323043625215</v>
      </c>
      <c r="S6" s="85">
        <f ca="1"/>
        <v>1.0742968857581869</v>
      </c>
      <c r="T6" s="85">
        <f ca="1"/>
        <v>-0.13376804381919105</v>
      </c>
      <c r="U6" s="85">
        <f ca="1"/>
        <v>0.95472978497650529</v>
      </c>
      <c r="V6" s="85">
        <f ca="1"/>
        <v>-0.58344961185057043</v>
      </c>
      <c r="W6" s="85">
        <f ca="1"/>
        <v>-0.95509992452983683</v>
      </c>
      <c r="X6" s="85">
        <f ca="1"/>
        <v>-4.6165835694734016E-2</v>
      </c>
      <c r="Z6" s="14" t="str">
        <f t="shared" ca="1" si="1"/>
        <v>__Absent__</v>
      </c>
      <c r="AA6" s="14" t="str">
        <f t="shared" ca="1" si="1"/>
        <v>__Absent__</v>
      </c>
      <c r="AB6" s="14" t="str">
        <f t="shared" ca="1" si="1"/>
        <v>__Absent__</v>
      </c>
      <c r="AC6" s="14" t="str">
        <f t="shared" ca="1" si="1"/>
        <v>__Absent__</v>
      </c>
      <c r="AD6" s="14" t="str">
        <f t="shared" ca="1" si="1"/>
        <v>__Absent__</v>
      </c>
      <c r="AE6" s="14" t="str">
        <f t="shared" ca="1" si="1"/>
        <v>__Absent__</v>
      </c>
      <c r="AF6" s="14">
        <f t="shared" ca="1" si="1"/>
        <v>2</v>
      </c>
      <c r="AG6" s="14" t="str">
        <f t="shared" ca="1" si="1"/>
        <v>__Absent__</v>
      </c>
      <c r="AH6" s="14" t="str">
        <f t="shared" ca="1" si="1"/>
        <v>__Absent__</v>
      </c>
      <c r="AI6" s="14">
        <f t="shared" ca="1" si="1"/>
        <v>2</v>
      </c>
      <c r="AJ6" s="14" t="str">
        <f t="shared" ca="1" si="1"/>
        <v>__Absent__</v>
      </c>
      <c r="AK6" s="42"/>
      <c r="AL6" s="43">
        <f ca="1"/>
        <v>0</v>
      </c>
      <c r="AM6" s="15">
        <f ca="1"/>
        <v>0</v>
      </c>
      <c r="AN6" s="16">
        <f t="shared" ref="AN6" ca="1" si="5">AL6-AM6</f>
        <v>0</v>
      </c>
      <c r="AO6" s="30">
        <f t="shared" ca="1" si="3"/>
        <v>58</v>
      </c>
      <c r="AP6" s="30">
        <f t="shared" ca="1" si="4"/>
        <v>46</v>
      </c>
      <c r="AQ6" s="12"/>
      <c r="AR6" s="113" t="s">
        <v>1021</v>
      </c>
      <c r="AS6" s="172" t="s">
        <v>2208</v>
      </c>
      <c r="AT6" s="172" t="s">
        <v>2209</v>
      </c>
      <c r="AU6" s="172" t="s">
        <v>2210</v>
      </c>
      <c r="AV6" s="172" t="s">
        <v>2211</v>
      </c>
      <c r="AW6" s="172" t="s">
        <v>2212</v>
      </c>
      <c r="AX6" s="172" t="s">
        <v>2213</v>
      </c>
      <c r="AY6" s="173" t="s">
        <v>2214</v>
      </c>
      <c r="BA6" s="113" t="s">
        <v>1021</v>
      </c>
      <c r="BB6" s="168" t="s">
        <v>2278</v>
      </c>
      <c r="BC6" s="168" t="s">
        <v>2279</v>
      </c>
      <c r="BD6" s="168" t="s">
        <v>2280</v>
      </c>
      <c r="BE6" s="168" t="s">
        <v>2281</v>
      </c>
      <c r="BF6" s="168" t="s">
        <v>2282</v>
      </c>
      <c r="BG6" s="168" t="s">
        <v>2283</v>
      </c>
      <c r="BH6" s="169" t="s">
        <v>2284</v>
      </c>
    </row>
    <row r="7" spans="1:60" x14ac:dyDescent="0.3">
      <c r="A7" s="8" t="s">
        <v>111</v>
      </c>
      <c r="B7" s="9" cm="1">
        <f t="array" aca="1" ref="B7" ca="1">IF(ISNUMBER(Z7),CELL("contents",INDIRECT(ADDRESS(Z7,2,1,1,B$2))),0)</f>
        <v>0</v>
      </c>
      <c r="C7" s="9" cm="1">
        <f t="array" aca="1" ref="C7" ca="1">IF(ISNUMBER(AA7),CELL("contents",INDIRECT(ADDRESS(AA7,2,1,1,C$2))),0)</f>
        <v>0</v>
      </c>
      <c r="D7" s="9" cm="1">
        <f t="array" aca="1" ref="D7" ca="1">IF(ISNUMBER(AB7),CELL("contents",INDIRECT(ADDRESS(AB7,2,1,1,D$2))),0)</f>
        <v>0</v>
      </c>
      <c r="E7" s="9" cm="1">
        <f t="array" aca="1" ref="E7" ca="1">IF(ISNUMBER(AC7),CELL("contents",INDIRECT(ADDRESS(AC7,2,1,1,E$2))),0)</f>
        <v>0</v>
      </c>
      <c r="F7" s="9" cm="1">
        <f t="array" aca="1" ref="F7" ca="1">IF(ISNUMBER(AD7),CELL("contents",INDIRECT(ADDRESS(AD7,2,1,1,F$2))),0)</f>
        <v>0</v>
      </c>
      <c r="G7" s="9" cm="1">
        <f t="array" aca="1" ref="G7" ca="1">IF(ISNUMBER(AE7),CELL("contents",INDIRECT(ADDRESS(AE7,2,1,1,G$2))),0)</f>
        <v>0.68344327535873595</v>
      </c>
      <c r="H7" s="9" cm="1">
        <f t="array" aca="1" ref="H7" ca="1">IF(ISNUMBER(AF7),CELL("contents",INDIRECT(ADDRESS(AF7,2,1,1,H$2))),0)</f>
        <v>0</v>
      </c>
      <c r="I7" s="9" cm="1">
        <f t="array" aca="1" ref="I7" ca="1">IF(ISNUMBER(AG7),CELL("contents",INDIRECT(ADDRESS(AG7,2,1,1,I$2))),0)</f>
        <v>0</v>
      </c>
      <c r="J7" s="9" cm="1">
        <f t="array" aca="1" ref="J7" ca="1">IF(ISNUMBER(AH7),CELL("contents",INDIRECT(ADDRESS(AH7,2,1,1,J$2))),0)</f>
        <v>0</v>
      </c>
      <c r="K7" s="9" cm="1">
        <f t="array" aca="1" ref="K7" ca="1">IF(ISNUMBER(AI7),CELL("contents",INDIRECT(ADDRESS(AI7,2,1,1,K$2))),0)</f>
        <v>0.110231485995591</v>
      </c>
      <c r="L7" s="9" cm="1">
        <f t="array" aca="1" ref="L7" ca="1">IF(ISNUMBER(AJ7),CELL("contents",INDIRECT(ADDRESS(AJ7,2,1,1,L$2))),0)</f>
        <v>0</v>
      </c>
      <c r="M7" s="127" t="str">
        <f>VLOOKUP($A7,[1]Classification!$A$2:$B$1001,2,0)</f>
        <v>Health Care</v>
      </c>
      <c r="N7" s="13">
        <f>MATCH($A7,'EKHAZAARSTK X standardized'!$A:$A,0)</f>
        <v>10</v>
      </c>
      <c r="O7" s="85" cm="1">
        <f t="array" aca="1" ref="O7:X7" ca="1">OFFSET(INDIRECT(ADDRESS(N7,2,1,1,"EKHAZAARSTK X standardized")),,,1,10)</f>
        <v>-0.18591639118043854</v>
      </c>
      <c r="P7" s="85">
        <f ca="1"/>
        <v>-0.11911612778863051</v>
      </c>
      <c r="Q7" s="85">
        <f ca="1"/>
        <v>0.16581397976150555</v>
      </c>
      <c r="R7" s="85">
        <f ca="1"/>
        <v>-0.90240488424864596</v>
      </c>
      <c r="S7" s="85">
        <f ca="1"/>
        <v>0.50590612052620132</v>
      </c>
      <c r="T7" s="85">
        <f ca="1"/>
        <v>1.6287131020484553</v>
      </c>
      <c r="U7" s="85">
        <f ca="1"/>
        <v>0.58507230012945899</v>
      </c>
      <c r="V7" s="85">
        <f ca="1"/>
        <v>-0.84811323656620186</v>
      </c>
      <c r="W7" s="85">
        <f ca="1"/>
        <v>-0.81075123276622563</v>
      </c>
      <c r="X7" s="85">
        <f ca="1"/>
        <v>-1.0043946018858381</v>
      </c>
      <c r="Z7" s="14" t="str">
        <f t="shared" ca="1" si="1"/>
        <v>__Absent__</v>
      </c>
      <c r="AA7" s="14" t="str">
        <f t="shared" ca="1" si="1"/>
        <v>__Absent__</v>
      </c>
      <c r="AB7" s="14" t="str">
        <f t="shared" ca="1" si="1"/>
        <v>__Absent__</v>
      </c>
      <c r="AC7" s="14" t="str">
        <f t="shared" ca="1" si="1"/>
        <v>__Absent__</v>
      </c>
      <c r="AD7" s="14" t="str">
        <f t="shared" ca="1" si="1"/>
        <v>__Absent__</v>
      </c>
      <c r="AE7" s="14">
        <f t="shared" ca="1" si="1"/>
        <v>5</v>
      </c>
      <c r="AF7" s="14" t="str">
        <f t="shared" ca="1" si="1"/>
        <v>__Absent__</v>
      </c>
      <c r="AG7" s="14" t="str">
        <f t="shared" ca="1" si="1"/>
        <v>__Absent__</v>
      </c>
      <c r="AH7" s="14" t="str">
        <f t="shared" ca="1" si="1"/>
        <v>__Absent__</v>
      </c>
      <c r="AI7" s="14">
        <f t="shared" ca="1" si="1"/>
        <v>3</v>
      </c>
      <c r="AJ7" s="14" t="str">
        <f t="shared" ca="1" si="1"/>
        <v>__Absent__</v>
      </c>
      <c r="AK7" s="42"/>
      <c r="AL7" s="43">
        <f ca="1"/>
        <v>0</v>
      </c>
      <c r="AM7" s="15">
        <f ca="1"/>
        <v>0</v>
      </c>
      <c r="AN7" s="16">
        <f t="shared" ca="1" si="2"/>
        <v>0</v>
      </c>
      <c r="AO7" s="30">
        <f t="shared" ca="1" si="3"/>
        <v>58</v>
      </c>
      <c r="AP7" s="30">
        <f t="shared" ca="1" si="4"/>
        <v>46</v>
      </c>
      <c r="AQ7" s="12"/>
      <c r="AR7" s="113" t="s">
        <v>1020</v>
      </c>
      <c r="AS7" s="172" t="s">
        <v>2215</v>
      </c>
      <c r="AT7" s="172" t="s">
        <v>2216</v>
      </c>
      <c r="AU7" s="172" t="s">
        <v>2217</v>
      </c>
      <c r="AV7" s="172" t="s">
        <v>2218</v>
      </c>
      <c r="AW7" s="172" t="s">
        <v>2219</v>
      </c>
      <c r="AX7" s="172" t="s">
        <v>2220</v>
      </c>
      <c r="AY7" s="173" t="s">
        <v>2221</v>
      </c>
      <c r="BA7" s="113" t="s">
        <v>1020</v>
      </c>
      <c r="BB7" s="168" t="s">
        <v>2285</v>
      </c>
      <c r="BC7" s="168" t="s">
        <v>2286</v>
      </c>
      <c r="BD7" s="168" t="s">
        <v>2287</v>
      </c>
      <c r="BE7" s="168" t="s">
        <v>2288</v>
      </c>
      <c r="BF7" s="168" t="s">
        <v>2289</v>
      </c>
      <c r="BG7" s="168" t="s">
        <v>2290</v>
      </c>
      <c r="BH7" s="169" t="s">
        <v>2291</v>
      </c>
    </row>
    <row r="8" spans="1:60" x14ac:dyDescent="0.3">
      <c r="A8" s="8" t="s">
        <v>183</v>
      </c>
      <c r="B8" s="9" cm="1">
        <f t="array" aca="1" ref="B8" ca="1">IF(ISNUMBER(Z8),CELL("contents",INDIRECT(ADDRESS(Z8,2,1,1,B$2))),0)</f>
        <v>0</v>
      </c>
      <c r="C8" s="9" cm="1">
        <f t="array" aca="1" ref="C8" ca="1">IF(ISNUMBER(AA8),CELL("contents",INDIRECT(ADDRESS(AA8,2,1,1,C$2))),0)</f>
        <v>0</v>
      </c>
      <c r="D8" s="9" cm="1">
        <f t="array" aca="1" ref="D8" ca="1">IF(ISNUMBER(AB8),CELL("contents",INDIRECT(ADDRESS(AB8,2,1,1,D$2))),0)</f>
        <v>0</v>
      </c>
      <c r="E8" s="9" cm="1">
        <f t="array" aca="1" ref="E8" ca="1">IF(ISNUMBER(AC8),CELL("contents",INDIRECT(ADDRESS(AC8,2,1,1,E$2))),0)</f>
        <v>0</v>
      </c>
      <c r="F8" s="9" cm="1">
        <f t="array" aca="1" ref="F8" ca="1">IF(ISNUMBER(AD8),CELL("contents",INDIRECT(ADDRESS(AD8,2,1,1,F$2))),0)</f>
        <v>0</v>
      </c>
      <c r="G8" s="9" cm="1">
        <f t="array" aca="1" ref="G8" ca="1">IF(ISNUMBER(AE8),CELL("contents",INDIRECT(ADDRESS(AE8,2,1,1,G$2))),0)</f>
        <v>0</v>
      </c>
      <c r="H8" s="9" cm="1">
        <f t="array" aca="1" ref="H8" ca="1">IF(ISNUMBER(AF8),CELL("contents",INDIRECT(ADDRESS(AF8,2,1,1,H$2))),0)</f>
        <v>0.1552427886452</v>
      </c>
      <c r="I8" s="9" cm="1">
        <f t="array" aca="1" ref="I8" ca="1">IF(ISNUMBER(AG8),CELL("contents",INDIRECT(ADDRESS(AG8,2,1,1,I$2))),0)</f>
        <v>0.16127732641932499</v>
      </c>
      <c r="J8" s="9" cm="1">
        <f t="array" aca="1" ref="J8" ca="1">IF(ISNUMBER(AH8),CELL("contents",INDIRECT(ADDRESS(AH8,2,1,1,J$2))),0)</f>
        <v>0</v>
      </c>
      <c r="K8" s="9" cm="1">
        <f t="array" aca="1" ref="K8" ca="1">IF(ISNUMBER(AI8),CELL("contents",INDIRECT(ADDRESS(AI8,2,1,1,K$2))),0)</f>
        <v>0.15031566299398699</v>
      </c>
      <c r="L8" s="9" cm="1">
        <f t="array" aca="1" ref="L8" ca="1">IF(ISNUMBER(AJ8),CELL("contents",INDIRECT(ADDRESS(AJ8,2,1,1,L$2))),0)</f>
        <v>0.11289412849352699</v>
      </c>
      <c r="M8" s="127" t="str">
        <f>VLOOKUP($A8,[1]Classification!$A$2:$B$1001,2,0)</f>
        <v>Materials</v>
      </c>
      <c r="N8" s="13">
        <f>MATCH($A8,'EKHAZAARSTK X standardized'!$A:$A,0)</f>
        <v>11</v>
      </c>
      <c r="O8" s="85" cm="1">
        <f t="array" aca="1" ref="O8:X8" ca="1">OFFSET(INDIRECT(ADDRESS(N8,2,1,1,"EKHAZAARSTK X standardized")),,,1,10)</f>
        <v>1.8766929350816604</v>
      </c>
      <c r="P8" s="85">
        <f ca="1"/>
        <v>-1.0124119440712749</v>
      </c>
      <c r="Q8" s="85">
        <f ca="1"/>
        <v>-0.8320813090925433</v>
      </c>
      <c r="R8" s="85">
        <f ca="1"/>
        <v>-0.90240488424864596</v>
      </c>
      <c r="S8" s="85">
        <f ca="1"/>
        <v>-0.70673846235936721</v>
      </c>
      <c r="T8" s="85">
        <f ca="1"/>
        <v>-0.64488824317153604</v>
      </c>
      <c r="U8" s="85">
        <f ca="1"/>
        <v>1.1169099156482476</v>
      </c>
      <c r="V8" s="85">
        <f ca="1"/>
        <v>0.20900153485087844</v>
      </c>
      <c r="W8" s="85">
        <f ca="1"/>
        <v>-0.10062827727746386</v>
      </c>
      <c r="X8" s="85">
        <f ca="1"/>
        <v>0.56231452763916412</v>
      </c>
      <c r="Z8" s="14" t="str">
        <f t="shared" ca="1" si="1"/>
        <v>__Absent__</v>
      </c>
      <c r="AA8" s="14" t="str">
        <f t="shared" ca="1" si="1"/>
        <v>__Absent__</v>
      </c>
      <c r="AB8" s="14" t="str">
        <f t="shared" ca="1" si="1"/>
        <v>__Absent__</v>
      </c>
      <c r="AC8" s="14" t="str">
        <f t="shared" ca="1" si="1"/>
        <v>__Absent__</v>
      </c>
      <c r="AD8" s="14" t="str">
        <f t="shared" ca="1" si="1"/>
        <v>__Absent__</v>
      </c>
      <c r="AE8" s="14" t="str">
        <f t="shared" ca="1" si="1"/>
        <v>__Absent__</v>
      </c>
      <c r="AF8" s="14">
        <f t="shared" ca="1" si="1"/>
        <v>3</v>
      </c>
      <c r="AG8" s="14">
        <f t="shared" ca="1" si="1"/>
        <v>2</v>
      </c>
      <c r="AH8" s="14" t="str">
        <f t="shared" ca="1" si="1"/>
        <v>__Absent__</v>
      </c>
      <c r="AI8" s="14">
        <f t="shared" ca="1" si="1"/>
        <v>4</v>
      </c>
      <c r="AJ8" s="14">
        <f t="shared" ca="1" si="1"/>
        <v>5</v>
      </c>
      <c r="AK8" s="42"/>
      <c r="AL8" s="43">
        <f ca="1"/>
        <v>0</v>
      </c>
      <c r="AM8" s="15">
        <f ca="1"/>
        <v>3.0266801908000601E-3</v>
      </c>
      <c r="AN8" s="16">
        <f t="shared" ca="1" si="2"/>
        <v>-3.0266801908000601E-3</v>
      </c>
      <c r="AO8" s="30">
        <f t="shared" ca="1" si="3"/>
        <v>230</v>
      </c>
      <c r="AP8" s="30">
        <f t="shared" ca="1" si="4"/>
        <v>27</v>
      </c>
      <c r="AQ8" s="12"/>
      <c r="AR8" s="113" t="s">
        <v>1019</v>
      </c>
      <c r="AS8" s="172" t="s">
        <v>2193</v>
      </c>
      <c r="AT8" s="172" t="s">
        <v>2222</v>
      </c>
      <c r="AU8" s="172" t="s">
        <v>2223</v>
      </c>
      <c r="AV8" s="172" t="s">
        <v>2224</v>
      </c>
      <c r="AW8" s="172" t="s">
        <v>2225</v>
      </c>
      <c r="AX8" s="172" t="s">
        <v>2226</v>
      </c>
      <c r="AY8" s="173" t="s">
        <v>2227</v>
      </c>
      <c r="BA8" s="113" t="s">
        <v>1019</v>
      </c>
      <c r="BB8" s="168" t="s">
        <v>2263</v>
      </c>
      <c r="BC8" s="168" t="s">
        <v>2292</v>
      </c>
      <c r="BD8" s="168" t="s">
        <v>2293</v>
      </c>
      <c r="BE8" s="168" t="s">
        <v>2294</v>
      </c>
      <c r="BF8" s="168" t="s">
        <v>2295</v>
      </c>
      <c r="BG8" s="168" t="s">
        <v>2296</v>
      </c>
      <c r="BH8" s="169" t="s">
        <v>2297</v>
      </c>
    </row>
    <row r="9" spans="1:60" x14ac:dyDescent="0.3">
      <c r="A9" s="8" t="s">
        <v>184</v>
      </c>
      <c r="B9" s="9" cm="1">
        <f t="array" aca="1" ref="B9" ca="1">IF(ISNUMBER(Z9),CELL("contents",INDIRECT(ADDRESS(Z9,2,1,1,B$2))),0)</f>
        <v>0</v>
      </c>
      <c r="C9" s="9" cm="1">
        <f t="array" aca="1" ref="C9" ca="1">IF(ISNUMBER(AA9),CELL("contents",INDIRECT(ADDRESS(AA9,2,1,1,C$2))),0)</f>
        <v>0</v>
      </c>
      <c r="D9" s="9" cm="1">
        <f t="array" aca="1" ref="D9" ca="1">IF(ISNUMBER(AB9),CELL("contents",INDIRECT(ADDRESS(AB9,2,1,1,D$2))),0)</f>
        <v>0</v>
      </c>
      <c r="E9" s="9" cm="1">
        <f t="array" aca="1" ref="E9" ca="1">IF(ISNUMBER(AC9),CELL("contents",INDIRECT(ADDRESS(AC9,2,1,1,E$2))),0)</f>
        <v>0</v>
      </c>
      <c r="F9" s="9" cm="1">
        <f t="array" aca="1" ref="F9" ca="1">IF(ISNUMBER(AD9),CELL("contents",INDIRECT(ADDRESS(AD9,2,1,1,F$2))),0)</f>
        <v>0</v>
      </c>
      <c r="G9" s="9" cm="1">
        <f t="array" aca="1" ref="G9" ca="1">IF(ISNUMBER(AE9),CELL("contents",INDIRECT(ADDRESS(AE9,2,1,1,G$2))),0)</f>
        <v>0</v>
      </c>
      <c r="H9" s="9" cm="1">
        <f t="array" aca="1" ref="H9" ca="1">IF(ISNUMBER(AF9),CELL("contents",INDIRECT(ADDRESS(AF9,2,1,1,H$2))),0)</f>
        <v>0.54652291566664801</v>
      </c>
      <c r="I9" s="9" cm="1">
        <f t="array" aca="1" ref="I9" ca="1">IF(ISNUMBER(AG9),CELL("contents",INDIRECT(ADDRESS(AG9,2,1,1,I$2))),0)</f>
        <v>0.54169480489063704</v>
      </c>
      <c r="J9" s="9" cm="1">
        <f t="array" aca="1" ref="J9" ca="1">IF(ISNUMBER(AH9),CELL("contents",INDIRECT(ADDRESS(AH9,2,1,1,J$2))),0)</f>
        <v>0.63280234478101804</v>
      </c>
      <c r="K9" s="9" cm="1">
        <f t="array" aca="1" ref="K9" ca="1">IF(ISNUMBER(AI9),CELL("contents",INDIRECT(ADDRESS(AI9,2,1,1,K$2))),0)</f>
        <v>0.78164144696873405</v>
      </c>
      <c r="L9" s="9" cm="1">
        <f t="array" aca="1" ref="L9" ca="1">IF(ISNUMBER(AJ9),CELL("contents",INDIRECT(ADDRESS(AJ9,2,1,1,L$2))),0)</f>
        <v>0.37918636342344603</v>
      </c>
      <c r="M9" s="127" t="str">
        <f>VLOOKUP($A9,[1]Classification!$A$2:$B$1001,2,0)</f>
        <v>Industrials</v>
      </c>
      <c r="N9" s="13">
        <f>MATCH($A9,'EKHAZAARSTK X standardized'!$A:$A,0)</f>
        <v>14</v>
      </c>
      <c r="O9" s="85" cm="1">
        <f t="array" aca="1" ref="O9:X9" ca="1">OFFSET(INDIRECT(ADDRESS(N9,2,1,1,"EKHAZAARSTK X standardized")),,,1,10)</f>
        <v>-0.60980931418856843</v>
      </c>
      <c r="P9" s="85">
        <f ca="1"/>
        <v>0.43229692277710063</v>
      </c>
      <c r="Q9" s="85">
        <f ca="1"/>
        <v>1.1975893633326082</v>
      </c>
      <c r="R9" s="85">
        <f ca="1"/>
        <v>0.75520052789682779</v>
      </c>
      <c r="S9" s="85">
        <f ca="1"/>
        <v>-0.12646042366849725</v>
      </c>
      <c r="T9" s="85">
        <f ca="1"/>
        <v>-0.84136821567554765</v>
      </c>
      <c r="U9" s="85">
        <f ca="1"/>
        <v>2.4256565146924665</v>
      </c>
      <c r="V9" s="85">
        <f ca="1"/>
        <v>0.25079192081377849</v>
      </c>
      <c r="W9" s="85">
        <f ca="1"/>
        <v>-0.60673264716360409</v>
      </c>
      <c r="X9" s="85">
        <f ca="1"/>
        <v>1.7845865714581333</v>
      </c>
      <c r="Z9" s="14" t="str">
        <f t="shared" ca="1" si="1"/>
        <v>__Absent__</v>
      </c>
      <c r="AA9" s="14" t="str">
        <f t="shared" ca="1" si="1"/>
        <v>__Absent__</v>
      </c>
      <c r="AB9" s="14" t="str">
        <f t="shared" ca="1" si="1"/>
        <v>__Absent__</v>
      </c>
      <c r="AC9" s="14" t="str">
        <f t="shared" ca="1" si="1"/>
        <v>__Absent__</v>
      </c>
      <c r="AD9" s="14" t="str">
        <f t="shared" ca="1" si="1"/>
        <v>__Absent__</v>
      </c>
      <c r="AE9" s="14" t="str">
        <f t="shared" ca="1" si="1"/>
        <v>__Absent__</v>
      </c>
      <c r="AF9" s="14">
        <f t="shared" ca="1" si="1"/>
        <v>4</v>
      </c>
      <c r="AG9" s="14">
        <f t="shared" ca="1" si="1"/>
        <v>3</v>
      </c>
      <c r="AH9" s="14">
        <f t="shared" ca="1" si="1"/>
        <v>2</v>
      </c>
      <c r="AI9" s="14">
        <f t="shared" ca="1" si="1"/>
        <v>5</v>
      </c>
      <c r="AJ9" s="14">
        <f t="shared" ca="1" si="1"/>
        <v>6</v>
      </c>
      <c r="AK9" s="42"/>
      <c r="AL9" s="43">
        <f ca="1"/>
        <v>0</v>
      </c>
      <c r="AM9" s="15">
        <f ca="1"/>
        <v>-3.3033053746986973E-3</v>
      </c>
      <c r="AN9" s="16">
        <f t="shared" ca="1" si="2"/>
        <v>3.3033053746986973E-3</v>
      </c>
      <c r="AO9" s="30">
        <f t="shared" ca="1" si="3"/>
        <v>14</v>
      </c>
      <c r="AP9" s="30">
        <f t="shared" ca="1" si="4"/>
        <v>243</v>
      </c>
      <c r="AQ9" s="12"/>
      <c r="AR9" s="113" t="s">
        <v>1018</v>
      </c>
      <c r="AS9" s="172" t="s">
        <v>2228</v>
      </c>
      <c r="AT9" s="172" t="s">
        <v>2229</v>
      </c>
      <c r="AU9" s="172" t="s">
        <v>2230</v>
      </c>
      <c r="AV9" s="172" t="s">
        <v>2231</v>
      </c>
      <c r="AW9" s="172" t="s">
        <v>2232</v>
      </c>
      <c r="AX9" s="172" t="s">
        <v>2233</v>
      </c>
      <c r="AY9" s="173" t="s">
        <v>2234</v>
      </c>
      <c r="BA9" s="113" t="s">
        <v>1018</v>
      </c>
      <c r="BB9" s="168" t="s">
        <v>2298</v>
      </c>
      <c r="BC9" s="168" t="s">
        <v>2299</v>
      </c>
      <c r="BD9" s="168" t="s">
        <v>2110</v>
      </c>
      <c r="BE9" s="168" t="s">
        <v>2300</v>
      </c>
      <c r="BF9" s="168" t="s">
        <v>2301</v>
      </c>
      <c r="BG9" s="168" t="s">
        <v>2302</v>
      </c>
      <c r="BH9" s="169" t="s">
        <v>2303</v>
      </c>
    </row>
    <row r="10" spans="1:60" x14ac:dyDescent="0.3">
      <c r="A10" s="8" t="s">
        <v>1005</v>
      </c>
      <c r="B10" s="9" cm="1">
        <f t="array" aca="1" ref="B10" ca="1">IF(ISNUMBER(Z10),CELL("contents",INDIRECT(ADDRESS(Z10,2,1,1,B$2))),0)</f>
        <v>0</v>
      </c>
      <c r="C10" s="9" cm="1">
        <f t="array" aca="1" ref="C10" ca="1">IF(ISNUMBER(AA10),CELL("contents",INDIRECT(ADDRESS(AA10,2,1,1,C$2))),0)</f>
        <v>0</v>
      </c>
      <c r="D10" s="9" cm="1">
        <f t="array" aca="1" ref="D10" ca="1">IF(ISNUMBER(AB10),CELL("contents",INDIRECT(ADDRESS(AB10,2,1,1,D$2))),0)</f>
        <v>0</v>
      </c>
      <c r="E10" s="9" cm="1">
        <f t="array" aca="1" ref="E10" ca="1">IF(ISNUMBER(AC10),CELL("contents",INDIRECT(ADDRESS(AC10,2,1,1,E$2))),0)</f>
        <v>0</v>
      </c>
      <c r="F10" s="9" cm="1">
        <f t="array" aca="1" ref="F10" ca="1">IF(ISNUMBER(AD10),CELL("contents",INDIRECT(ADDRESS(AD10,2,1,1,F$2))),0)</f>
        <v>0</v>
      </c>
      <c r="G10" s="9" cm="1">
        <f t="array" aca="1" ref="G10" ca="1">IF(ISNUMBER(AE10),CELL("contents",INDIRECT(ADDRESS(AE10,2,1,1,G$2))),0)</f>
        <v>0</v>
      </c>
      <c r="H10" s="9" cm="1">
        <f t="array" aca="1" ref="H10" ca="1">IF(ISNUMBER(AF10),CELL("contents",INDIRECT(ADDRESS(AF10,2,1,1,H$2))),0)</f>
        <v>0.28040178842527402</v>
      </c>
      <c r="I10" s="9" cm="1">
        <f t="array" aca="1" ref="I10" ca="1">IF(ISNUMBER(AG10),CELL("contents",INDIRECT(ADDRESS(AG10,2,1,1,I$2))),0)</f>
        <v>0</v>
      </c>
      <c r="J10" s="9" cm="1">
        <f t="array" aca="1" ref="J10" ca="1">IF(ISNUMBER(AH10),CELL("contents",INDIRECT(ADDRESS(AH10,2,1,1,J$2))),0)</f>
        <v>0</v>
      </c>
      <c r="K10" s="9" cm="1">
        <f t="array" aca="1" ref="K10" ca="1">IF(ISNUMBER(AI10),CELL("contents",INDIRECT(ADDRESS(AI10,2,1,1,K$2))),0)</f>
        <v>0.410862811983565</v>
      </c>
      <c r="L10" s="9" cm="1">
        <f t="array" aca="1" ref="L10" ca="1">IF(ISNUMBER(AJ10),CELL("contents",INDIRECT(ADDRESS(AJ10,2,1,1,L$2))),0)</f>
        <v>0</v>
      </c>
      <c r="M10" s="127" t="str">
        <f>VLOOKUP($A10,[1]Classification!$A$2:$B$1001,2,0)</f>
        <v>Utilities</v>
      </c>
      <c r="N10" s="13">
        <f>MATCH($A10,'EKHAZAARSTK X standardized'!$A:$A,0)</f>
        <v>15</v>
      </c>
      <c r="O10" s="85" cm="1">
        <f t="array" aca="1" ref="O10:X10" ca="1">OFFSET(INDIRECT(ADDRESS(N10,2,1,1,"EKHAZAARSTK X standardized")),,,1,10)</f>
        <v>-0.64897097360151768</v>
      </c>
      <c r="P10" s="85">
        <f ca="1"/>
        <v>-1.2250018480582474</v>
      </c>
      <c r="Q10" s="85">
        <f ca="1"/>
        <v>0.22602569718783122</v>
      </c>
      <c r="R10" s="85">
        <f ca="1"/>
        <v>2.1876417612068915</v>
      </c>
      <c r="S10" s="85">
        <f ca="1"/>
        <v>-1.4206431884880641</v>
      </c>
      <c r="T10" s="85">
        <f ca="1"/>
        <v>-0.25860169644962289</v>
      </c>
      <c r="U10" s="85">
        <f ca="1"/>
        <v>1.614801845333393</v>
      </c>
      <c r="V10" s="85">
        <f ca="1"/>
        <v>-0.72084623880490828</v>
      </c>
      <c r="W10" s="85">
        <f ca="1"/>
        <v>-1.1918913763957013</v>
      </c>
      <c r="X10" s="85">
        <f ca="1"/>
        <v>3.0881159022564106</v>
      </c>
      <c r="Z10" s="14" t="str">
        <f t="shared" ca="1" si="1"/>
        <v>__Absent__</v>
      </c>
      <c r="AA10" s="14" t="str">
        <f t="shared" ca="1" si="1"/>
        <v>__Absent__</v>
      </c>
      <c r="AB10" s="14" t="str">
        <f t="shared" ca="1" si="1"/>
        <v>__Absent__</v>
      </c>
      <c r="AC10" s="14" t="str">
        <f t="shared" ca="1" si="1"/>
        <v>__Absent__</v>
      </c>
      <c r="AD10" s="14" t="str">
        <f t="shared" ca="1" si="1"/>
        <v>__Absent__</v>
      </c>
      <c r="AE10" s="14" t="str">
        <f t="shared" ca="1" si="1"/>
        <v>__Absent__</v>
      </c>
      <c r="AF10" s="14">
        <f t="shared" ca="1" si="1"/>
        <v>5</v>
      </c>
      <c r="AG10" s="14" t="str">
        <f t="shared" ca="1" si="1"/>
        <v>__Absent__</v>
      </c>
      <c r="AH10" s="14" t="str">
        <f t="shared" ca="1" si="1"/>
        <v>__Absent__</v>
      </c>
      <c r="AI10" s="14">
        <f t="shared" ca="1" si="1"/>
        <v>6</v>
      </c>
      <c r="AJ10" s="14" t="str">
        <f t="shared" ca="1" si="1"/>
        <v>__Absent__</v>
      </c>
      <c r="AK10" s="42"/>
      <c r="AL10" s="43">
        <f ca="1"/>
        <v>0</v>
      </c>
      <c r="AM10" s="15">
        <f ca="1"/>
        <v>0</v>
      </c>
      <c r="AN10" s="16">
        <f t="shared" ca="1" si="2"/>
        <v>0</v>
      </c>
      <c r="AO10" s="30">
        <f t="shared" ca="1" si="3"/>
        <v>58</v>
      </c>
      <c r="AP10" s="30">
        <f t="shared" ca="1" si="4"/>
        <v>46</v>
      </c>
      <c r="AQ10" s="12"/>
      <c r="AR10" s="113" t="s">
        <v>1017</v>
      </c>
      <c r="AS10" s="172" t="s">
        <v>2235</v>
      </c>
      <c r="AT10" s="172" t="s">
        <v>2236</v>
      </c>
      <c r="AU10" s="172" t="s">
        <v>2237</v>
      </c>
      <c r="AV10" s="172" t="s">
        <v>2238</v>
      </c>
      <c r="AW10" s="172" t="s">
        <v>2239</v>
      </c>
      <c r="AX10" s="172" t="s">
        <v>2240</v>
      </c>
      <c r="AY10" s="173" t="s">
        <v>2241</v>
      </c>
      <c r="BA10" s="113" t="s">
        <v>1017</v>
      </c>
      <c r="BB10" s="168" t="s">
        <v>2304</v>
      </c>
      <c r="BC10" s="168" t="s">
        <v>2304</v>
      </c>
      <c r="BD10" s="168" t="s">
        <v>2305</v>
      </c>
      <c r="BE10" s="168" t="s">
        <v>2306</v>
      </c>
      <c r="BF10" s="168" t="s">
        <v>2307</v>
      </c>
      <c r="BG10" s="168" t="s">
        <v>2308</v>
      </c>
      <c r="BH10" s="169" t="s">
        <v>2309</v>
      </c>
    </row>
    <row r="11" spans="1:60" x14ac:dyDescent="0.3">
      <c r="A11" s="8" t="s">
        <v>185</v>
      </c>
      <c r="B11" s="9" cm="1">
        <f t="array" aca="1" ref="B11" ca="1">IF(ISNUMBER(Z11),CELL("contents",INDIRECT(ADDRESS(Z11,2,1,1,B$2))),0)</f>
        <v>0</v>
      </c>
      <c r="C11" s="9" cm="1">
        <f t="array" aca="1" ref="C11" ca="1">IF(ISNUMBER(AA11),CELL("contents",INDIRECT(ADDRESS(AA11,2,1,1,C$2))),0)</f>
        <v>0</v>
      </c>
      <c r="D11" s="9" cm="1">
        <f t="array" aca="1" ref="D11" ca="1">IF(ISNUMBER(AB11),CELL("contents",INDIRECT(ADDRESS(AB11,2,1,1,D$2))),0)</f>
        <v>0</v>
      </c>
      <c r="E11" s="9" cm="1">
        <f t="array" aca="1" ref="E11" ca="1">IF(ISNUMBER(AC11),CELL("contents",INDIRECT(ADDRESS(AC11,2,1,1,E$2))),0)</f>
        <v>0</v>
      </c>
      <c r="F11" s="9" cm="1">
        <f t="array" aca="1" ref="F11" ca="1">IF(ISNUMBER(AD11),CELL("contents",INDIRECT(ADDRESS(AD11,2,1,1,F$2))),0)</f>
        <v>0</v>
      </c>
      <c r="G11" s="9" cm="1">
        <f t="array" aca="1" ref="G11" ca="1">IF(ISNUMBER(AE11),CELL("contents",INDIRECT(ADDRESS(AE11,2,1,1,G$2))),0)</f>
        <v>0</v>
      </c>
      <c r="H11" s="9" cm="1">
        <f t="array" aca="1" ref="H11" ca="1">IF(ISNUMBER(AF11),CELL("contents",INDIRECT(ADDRESS(AF11,2,1,1,H$2))),0)</f>
        <v>0.56263329178071197</v>
      </c>
      <c r="I11" s="9" cm="1">
        <f t="array" aca="1" ref="I11" ca="1">IF(ISNUMBER(AG11),CELL("contents",INDIRECT(ADDRESS(AG11,2,1,1,I$2))),0)</f>
        <v>0.54091645766343099</v>
      </c>
      <c r="J11" s="9" cm="1">
        <f t="array" aca="1" ref="J11" ca="1">IF(ISNUMBER(AH11),CELL("contents",INDIRECT(ADDRESS(AH11,2,1,1,J$2))),0)</f>
        <v>0.65144713497718898</v>
      </c>
      <c r="K11" s="9" cm="1">
        <f t="array" aca="1" ref="K11" ca="1">IF(ISNUMBER(AI11),CELL("contents",INDIRECT(ADDRESS(AI11,2,1,1,K$2))),0)</f>
        <v>0.450946988981962</v>
      </c>
      <c r="L11" s="9" cm="1">
        <f t="array" aca="1" ref="L11" ca="1">IF(ISNUMBER(AJ11),CELL("contents",INDIRECT(ADDRESS(AJ11,2,1,1,L$2))),0)</f>
        <v>0.37864152036440202</v>
      </c>
      <c r="M11" s="127" t="str">
        <f>VLOOKUP($A11,[1]Classification!$A$2:$B$1001,2,0)</f>
        <v>Industrials</v>
      </c>
      <c r="N11" s="13">
        <f>MATCH($A11,'EKHAZAARSTK X standardized'!$A:$A,0)</f>
        <v>16</v>
      </c>
      <c r="O11" s="85" cm="1">
        <f t="array" aca="1" ref="O11:X11" ca="1">OFFSET(INDIRECT(ADDRESS(N11,2,1,1,"EKHAZAARSTK X standardized")),,,1,10)</f>
        <v>-9.7636109751359085E-2</v>
      </c>
      <c r="P11" s="85">
        <f ca="1"/>
        <v>-1.3312758345951259</v>
      </c>
      <c r="Q11" s="85">
        <f ca="1"/>
        <v>-0.136785008414151</v>
      </c>
      <c r="R11" s="85">
        <f ca="1"/>
        <v>1.0702896302485974</v>
      </c>
      <c r="S11" s="85">
        <f ca="1"/>
        <v>-0.38813485440982454</v>
      </c>
      <c r="T11" s="85">
        <f ca="1"/>
        <v>0.12791834918007775</v>
      </c>
      <c r="U11" s="85">
        <f ca="1"/>
        <v>1.9099954474332503</v>
      </c>
      <c r="V11" s="85">
        <f ca="1"/>
        <v>0.39084275779679067</v>
      </c>
      <c r="W11" s="85">
        <f ca="1"/>
        <v>-0.30497597483509914</v>
      </c>
      <c r="X11" s="85">
        <f ca="1"/>
        <v>1.790438112440133</v>
      </c>
      <c r="Z11" s="14" t="str">
        <f t="shared" ca="1" si="1"/>
        <v>__Absent__</v>
      </c>
      <c r="AA11" s="14" t="str">
        <f t="shared" ca="1" si="1"/>
        <v>__Absent__</v>
      </c>
      <c r="AB11" s="14" t="str">
        <f t="shared" ca="1" si="1"/>
        <v>__Absent__</v>
      </c>
      <c r="AC11" s="14" t="str">
        <f t="shared" ca="1" si="1"/>
        <v>__Absent__</v>
      </c>
      <c r="AD11" s="14" t="str">
        <f t="shared" ca="1" si="1"/>
        <v>__Absent__</v>
      </c>
      <c r="AE11" s="14" t="str">
        <f t="shared" ca="1" si="1"/>
        <v>__Absent__</v>
      </c>
      <c r="AF11" s="14">
        <f t="shared" ca="1" si="1"/>
        <v>6</v>
      </c>
      <c r="AG11" s="14">
        <f t="shared" ca="1" si="1"/>
        <v>4</v>
      </c>
      <c r="AH11" s="14">
        <f t="shared" ca="1" si="1"/>
        <v>3</v>
      </c>
      <c r="AI11" s="14">
        <f t="shared" ca="1" si="1"/>
        <v>7</v>
      </c>
      <c r="AJ11" s="14">
        <f t="shared" ca="1" si="1"/>
        <v>7</v>
      </c>
      <c r="AK11" s="42"/>
      <c r="AL11" s="43">
        <f ca="1"/>
        <v>0</v>
      </c>
      <c r="AM11" s="15">
        <f ca="1"/>
        <v>-5.2812978626743127E-4</v>
      </c>
      <c r="AN11" s="16">
        <f t="shared" ca="1" si="2"/>
        <v>5.2812978626743127E-4</v>
      </c>
      <c r="AO11" s="30">
        <f t="shared" ca="1" si="3"/>
        <v>48</v>
      </c>
      <c r="AP11" s="30">
        <f t="shared" ca="1" si="4"/>
        <v>209</v>
      </c>
      <c r="AQ11" s="12"/>
      <c r="AR11" s="113" t="s">
        <v>1016</v>
      </c>
      <c r="AS11" s="172" t="s">
        <v>2242</v>
      </c>
      <c r="AT11" s="172" t="s">
        <v>2243</v>
      </c>
      <c r="AU11" s="172" t="s">
        <v>2244</v>
      </c>
      <c r="AV11" s="172" t="s">
        <v>2245</v>
      </c>
      <c r="AW11" s="172" t="s">
        <v>2246</v>
      </c>
      <c r="AX11" s="172" t="s">
        <v>2247</v>
      </c>
      <c r="AY11" s="173" t="s">
        <v>2248</v>
      </c>
      <c r="BA11" s="113" t="s">
        <v>1016</v>
      </c>
      <c r="BB11" s="168" t="s">
        <v>2310</v>
      </c>
      <c r="BC11" s="168" t="s">
        <v>2311</v>
      </c>
      <c r="BD11" s="168" t="s">
        <v>2312</v>
      </c>
      <c r="BE11" s="168" t="s">
        <v>2313</v>
      </c>
      <c r="BF11" s="168" t="s">
        <v>2314</v>
      </c>
      <c r="BG11" s="168" t="s">
        <v>2315</v>
      </c>
      <c r="BH11" s="169" t="s">
        <v>2316</v>
      </c>
    </row>
    <row r="12" spans="1:60" x14ac:dyDescent="0.3">
      <c r="A12" s="8" t="s">
        <v>1004</v>
      </c>
      <c r="B12" s="9" cm="1">
        <f t="array" aca="1" ref="B12" ca="1">IF(ISNUMBER(Z12),CELL("contents",INDIRECT(ADDRESS(Z12,2,1,1,B$2))),0)</f>
        <v>0</v>
      </c>
      <c r="C12" s="9" cm="1">
        <f t="array" aca="1" ref="C12" ca="1">IF(ISNUMBER(AA12),CELL("contents",INDIRECT(ADDRESS(AA12,2,1,1,C$2))),0)</f>
        <v>0</v>
      </c>
      <c r="D12" s="9" cm="1">
        <f t="array" aca="1" ref="D12" ca="1">IF(ISNUMBER(AB12),CELL("contents",INDIRECT(ADDRESS(AB12,2,1,1,D$2))),0)</f>
        <v>0</v>
      </c>
      <c r="E12" s="9" cm="1">
        <f t="array" aca="1" ref="E12" ca="1">IF(ISNUMBER(AC12),CELL("contents",INDIRECT(ADDRESS(AC12,2,1,1,E$2))),0)</f>
        <v>0</v>
      </c>
      <c r="F12" s="9" cm="1">
        <f t="array" aca="1" ref="F12" ca="1">IF(ISNUMBER(AD12),CELL("contents",INDIRECT(ADDRESS(AD12,2,1,1,F$2))),0)</f>
        <v>0</v>
      </c>
      <c r="G12" s="9" cm="1">
        <f t="array" aca="1" ref="G12" ca="1">IF(ISNUMBER(AE12),CELL("contents",INDIRECT(ADDRESS(AE12,2,1,1,G$2))),0)</f>
        <v>0.86026496720294199</v>
      </c>
      <c r="H12" s="9" cm="1">
        <f t="array" aca="1" ref="H12" ca="1">IF(ISNUMBER(AF12),CELL("contents",INDIRECT(ADDRESS(AF12,2,1,1,H$2))),0)</f>
        <v>0</v>
      </c>
      <c r="I12" s="9" cm="1">
        <f t="array" aca="1" ref="I12" ca="1">IF(ISNUMBER(AG12),CELL("contents",INDIRECT(ADDRESS(AG12,2,1,1,I$2))),0)</f>
        <v>0.17039714479679099</v>
      </c>
      <c r="J12" s="9" cm="1">
        <f t="array" aca="1" ref="J12" ca="1">IF(ISNUMBER(AH12),CELL("contents",INDIRECT(ADDRESS(AH12,2,1,1,J$2))),0)</f>
        <v>0</v>
      </c>
      <c r="K12" s="9" cm="1">
        <f t="array" aca="1" ref="K12" ca="1">IF(ISNUMBER(AI12),CELL("contents",INDIRECT(ADDRESS(AI12,2,1,1,K$2))),0)</f>
        <v>0</v>
      </c>
      <c r="L12" s="9" cm="1">
        <f t="array" aca="1" ref="L12" ca="1">IF(ISNUMBER(AJ12),CELL("contents",INDIRECT(ADDRESS(AJ12,2,1,1,L$2))),0)</f>
        <v>0.321897100086112</v>
      </c>
      <c r="M12" s="127" t="str">
        <f>VLOOKUP($A12,[1]Classification!$A$2:$B$1001,2,0)</f>
        <v>Utilities</v>
      </c>
      <c r="N12" s="13">
        <f>MATCH($A12,'EKHAZAARSTK X standardized'!$A:$A,0)</f>
        <v>17</v>
      </c>
      <c r="O12" s="85" cm="1">
        <f t="array" aca="1" ref="O12:X12" ca="1">OFFSET(INDIRECT(ADDRESS(N12,2,1,1,"EKHAZAARSTK X standardized")),,,1,10)</f>
        <v>-0.64897097360151768</v>
      </c>
      <c r="P12" s="85">
        <f ca="1"/>
        <v>-0.34688664261513685</v>
      </c>
      <c r="Q12" s="85">
        <f ca="1"/>
        <v>-0.19801433728811729</v>
      </c>
      <c r="R12" s="85">
        <f ca="1"/>
        <v>1.6560884521824177</v>
      </c>
      <c r="S12" s="85">
        <f ca="1"/>
        <v>0.69445392663118111</v>
      </c>
      <c r="T12" s="85">
        <f ca="1"/>
        <v>0.93234391861765875</v>
      </c>
      <c r="U12" s="85">
        <f ca="1"/>
        <v>1.8339636166323412</v>
      </c>
      <c r="V12" s="85">
        <f ca="1"/>
        <v>0.14678164204601182</v>
      </c>
      <c r="W12" s="85">
        <f ca="1"/>
        <v>0.72480759887750956</v>
      </c>
      <c r="X12" s="85">
        <f ca="1"/>
        <v>3.0881159022564106</v>
      </c>
      <c r="Z12" s="14" t="str">
        <f t="shared" ca="1" si="1"/>
        <v>__Absent__</v>
      </c>
      <c r="AA12" s="14" t="str">
        <f t="shared" ca="1" si="1"/>
        <v>__Absent__</v>
      </c>
      <c r="AB12" s="14" t="str">
        <f t="shared" ca="1" si="1"/>
        <v>__Absent__</v>
      </c>
      <c r="AC12" s="14" t="str">
        <f t="shared" ca="1" si="1"/>
        <v>__Absent__</v>
      </c>
      <c r="AD12" s="14" t="str">
        <f t="shared" ca="1" si="1"/>
        <v>__Absent__</v>
      </c>
      <c r="AE12" s="14">
        <f t="shared" ca="1" si="1"/>
        <v>6</v>
      </c>
      <c r="AF12" s="14" t="str">
        <f t="shared" ca="1" si="1"/>
        <v>__Absent__</v>
      </c>
      <c r="AG12" s="14">
        <f t="shared" ca="1" si="1"/>
        <v>5</v>
      </c>
      <c r="AH12" s="14" t="str">
        <f t="shared" ca="1" si="1"/>
        <v>__Absent__</v>
      </c>
      <c r="AI12" s="14" t="str">
        <f t="shared" ca="1" si="1"/>
        <v>__Absent__</v>
      </c>
      <c r="AJ12" s="14">
        <f t="shared" ca="1" si="1"/>
        <v>8</v>
      </c>
      <c r="AK12" s="42"/>
      <c r="AL12" s="43">
        <f ca="1"/>
        <v>0</v>
      </c>
      <c r="AM12" s="15">
        <f ca="1"/>
        <v>-1.1058280095769225E-3</v>
      </c>
      <c r="AN12" s="16">
        <f t="shared" ca="1" si="2"/>
        <v>1.1058280095769225E-3</v>
      </c>
      <c r="AO12" s="30">
        <f t="shared" ca="1" si="3"/>
        <v>38</v>
      </c>
      <c r="AP12" s="30">
        <f t="shared" ca="1" si="4"/>
        <v>219</v>
      </c>
      <c r="AQ12" s="12"/>
      <c r="AR12" s="113" t="s">
        <v>1015</v>
      </c>
      <c r="AS12" s="172" t="s">
        <v>2249</v>
      </c>
      <c r="AT12" s="172" t="s">
        <v>2250</v>
      </c>
      <c r="AU12" s="172" t="s">
        <v>2251</v>
      </c>
      <c r="AV12" s="172" t="s">
        <v>2252</v>
      </c>
      <c r="AW12" s="172" t="s">
        <v>2253</v>
      </c>
      <c r="AX12" s="172" t="s">
        <v>2254</v>
      </c>
      <c r="AY12" s="173" t="s">
        <v>2255</v>
      </c>
      <c r="BA12" s="113" t="s">
        <v>1015</v>
      </c>
      <c r="BB12" s="168" t="s">
        <v>2317</v>
      </c>
      <c r="BC12" s="168" t="s">
        <v>2318</v>
      </c>
      <c r="BD12" s="168" t="s">
        <v>2319</v>
      </c>
      <c r="BE12" s="168" t="s">
        <v>2320</v>
      </c>
      <c r="BF12" s="168" t="s">
        <v>2321</v>
      </c>
      <c r="BG12" s="168" t="s">
        <v>2322</v>
      </c>
      <c r="BH12" s="169" t="s">
        <v>2323</v>
      </c>
    </row>
    <row r="13" spans="1:60" ht="15.75" thickBot="1" x14ac:dyDescent="0.35">
      <c r="A13" s="8" t="s">
        <v>54</v>
      </c>
      <c r="B13" s="9" cm="1">
        <f t="array" aca="1" ref="B13" ca="1">IF(ISNUMBER(Z13),CELL("contents",INDIRECT(ADDRESS(Z13,2,1,1,B$2))),0)</f>
        <v>0</v>
      </c>
      <c r="C13" s="9" cm="1">
        <f t="array" aca="1" ref="C13" ca="1">IF(ISNUMBER(AA13),CELL("contents",INDIRECT(ADDRESS(AA13,2,1,1,C$2))),0)</f>
        <v>0</v>
      </c>
      <c r="D13" s="9" cm="1">
        <f t="array" aca="1" ref="D13" ca="1">IF(ISNUMBER(AB13),CELL("contents",INDIRECT(ADDRESS(AB13,2,1,1,D$2))),0)</f>
        <v>0</v>
      </c>
      <c r="E13" s="9" cm="1">
        <f t="array" aca="1" ref="E13" ca="1">IF(ISNUMBER(AC13),CELL("contents",INDIRECT(ADDRESS(AC13,2,1,1,E$2))),0)</f>
        <v>0</v>
      </c>
      <c r="F13" s="9" cm="1">
        <f t="array" aca="1" ref="F13" ca="1">IF(ISNUMBER(AD13),CELL("contents",INDIRECT(ADDRESS(AD13,2,1,1,F$2))),0)</f>
        <v>0</v>
      </c>
      <c r="G13" s="9" cm="1">
        <f t="array" aca="1" ref="G13" ca="1">IF(ISNUMBER(AE13),CELL("contents",INDIRECT(ADDRESS(AE13,2,1,1,G$2))),0)</f>
        <v>0</v>
      </c>
      <c r="H13" s="9" cm="1">
        <f t="array" aca="1" ref="H13" ca="1">IF(ISNUMBER(AF13),CELL("contents",INDIRECT(ADDRESS(AF13,2,1,1,H$2))),0)</f>
        <v>0.271602653961803</v>
      </c>
      <c r="I13" s="9" cm="1">
        <f t="array" aca="1" ref="I13" ca="1">IF(ISNUMBER(AG13),CELL("contents",INDIRECT(ADDRESS(AG13,2,1,1,I$2))),0)</f>
        <v>0</v>
      </c>
      <c r="J13" s="9" cm="1">
        <f t="array" aca="1" ref="J13" ca="1">IF(ISNUMBER(AH13),CELL("contents",INDIRECT(ADDRESS(AH13,2,1,1,J$2))),0)</f>
        <v>0</v>
      </c>
      <c r="K13" s="9" cm="1">
        <f t="array" aca="1" ref="K13" ca="1">IF(ISNUMBER(AI13),CELL("contents",INDIRECT(ADDRESS(AI13,2,1,1,K$2))),0)</f>
        <v>0.56117847497755302</v>
      </c>
      <c r="L13" s="9" cm="1">
        <f t="array" aca="1" ref="L13" ca="1">IF(ISNUMBER(AJ13),CELL("contents",INDIRECT(ADDRESS(AJ13,2,1,1,L$2))),0)</f>
        <v>0</v>
      </c>
      <c r="M13" s="127" t="str">
        <f>VLOOKUP($A13,[1]Classification!$A$2:$B$1001,2,0)</f>
        <v>Utilities</v>
      </c>
      <c r="N13" s="13">
        <f>MATCH($A13,'EKHAZAARSTK X standardized'!$A:$A,0)</f>
        <v>18</v>
      </c>
      <c r="O13" s="85" cm="1">
        <f t="array" aca="1" ref="O13:X13" ca="1">OFFSET(INDIRECT(ADDRESS(N13,2,1,1,"EKHAZAARSTK X standardized")),,,1,10)</f>
        <v>-0.62946223806179169</v>
      </c>
      <c r="P13" s="85">
        <f ca="1"/>
        <v>0.56733255799717286</v>
      </c>
      <c r="Q13" s="85">
        <f ca="1"/>
        <v>1.280809097291046</v>
      </c>
      <c r="R13" s="85">
        <f ca="1"/>
        <v>-0.21736971127378069</v>
      </c>
      <c r="S13" s="85">
        <f ca="1"/>
        <v>-1.7791166378665131</v>
      </c>
      <c r="T13" s="85">
        <f ca="1"/>
        <v>0.28151958314566078</v>
      </c>
      <c r="U13" s="85">
        <f ca="1"/>
        <v>0.79912285981033249</v>
      </c>
      <c r="V13" s="85">
        <f ca="1"/>
        <v>-0.91608054552215057</v>
      </c>
      <c r="W13" s="85">
        <f ca="1"/>
        <v>-1.1643631182770382</v>
      </c>
      <c r="X13" s="85">
        <f ca="1"/>
        <v>3.0881159022564106</v>
      </c>
      <c r="Z13" s="14" t="str">
        <f t="shared" ca="1" si="1"/>
        <v>__Absent__</v>
      </c>
      <c r="AA13" s="14" t="str">
        <f t="shared" ca="1" si="1"/>
        <v>__Absent__</v>
      </c>
      <c r="AB13" s="14" t="str">
        <f t="shared" ca="1" si="1"/>
        <v>__Absent__</v>
      </c>
      <c r="AC13" s="14" t="str">
        <f t="shared" ca="1" si="1"/>
        <v>__Absent__</v>
      </c>
      <c r="AD13" s="14" t="str">
        <f t="shared" ca="1" si="1"/>
        <v>__Absent__</v>
      </c>
      <c r="AE13" s="14" t="str">
        <f t="shared" ca="1" si="1"/>
        <v>__Absent__</v>
      </c>
      <c r="AF13" s="14">
        <f t="shared" ca="1" si="1"/>
        <v>7</v>
      </c>
      <c r="AG13" s="14" t="str">
        <f t="shared" ca="1" si="1"/>
        <v>__Absent__</v>
      </c>
      <c r="AH13" s="14" t="str">
        <f t="shared" ca="1" si="1"/>
        <v>__Absent__</v>
      </c>
      <c r="AI13" s="14">
        <f t="shared" ca="1" si="1"/>
        <v>8</v>
      </c>
      <c r="AJ13" s="14" t="str">
        <f t="shared" ca="1" si="1"/>
        <v>__Absent__</v>
      </c>
      <c r="AK13" s="42"/>
      <c r="AL13" s="43">
        <f ca="1"/>
        <v>0</v>
      </c>
      <c r="AM13" s="15">
        <f ca="1"/>
        <v>0</v>
      </c>
      <c r="AN13" s="16">
        <f t="shared" ca="1" si="2"/>
        <v>0</v>
      </c>
      <c r="AO13" s="30">
        <f t="shared" ca="1" si="3"/>
        <v>58</v>
      </c>
      <c r="AP13" s="30">
        <f t="shared" ca="1" si="4"/>
        <v>46</v>
      </c>
      <c r="AQ13" s="12"/>
      <c r="AR13" s="114" t="s">
        <v>1014</v>
      </c>
      <c r="AS13" s="174" t="s">
        <v>2256</v>
      </c>
      <c r="AT13" s="174" t="s">
        <v>2257</v>
      </c>
      <c r="AU13" s="174" t="s">
        <v>2258</v>
      </c>
      <c r="AV13" s="174" t="s">
        <v>2259</v>
      </c>
      <c r="AW13" s="174" t="s">
        <v>2260</v>
      </c>
      <c r="AX13" s="174" t="s">
        <v>2261</v>
      </c>
      <c r="AY13" s="175" t="s">
        <v>2262</v>
      </c>
      <c r="BA13" s="114" t="s">
        <v>1014</v>
      </c>
      <c r="BB13" s="170" t="s">
        <v>2324</v>
      </c>
      <c r="BC13" s="170" t="s">
        <v>2325</v>
      </c>
      <c r="BD13" s="170" t="s">
        <v>2326</v>
      </c>
      <c r="BE13" s="170" t="s">
        <v>2327</v>
      </c>
      <c r="BF13" s="170" t="s">
        <v>2328</v>
      </c>
      <c r="BG13" s="170" t="s">
        <v>2329</v>
      </c>
      <c r="BH13" s="171" t="s">
        <v>2330</v>
      </c>
    </row>
    <row r="14" spans="1:60" x14ac:dyDescent="0.3">
      <c r="A14" s="8" t="s">
        <v>1003</v>
      </c>
      <c r="B14" s="9" cm="1">
        <f t="array" aca="1" ref="B14" ca="1">IF(ISNUMBER(Z14),CELL("contents",INDIRECT(ADDRESS(Z14,2,1,1,B$2))),0)</f>
        <v>0</v>
      </c>
      <c r="C14" s="9" cm="1">
        <f t="array" aca="1" ref="C14" ca="1">IF(ISNUMBER(AA14),CELL("contents",INDIRECT(ADDRESS(AA14,2,1,1,C$2))),0)</f>
        <v>0</v>
      </c>
      <c r="D14" s="9" cm="1">
        <f t="array" aca="1" ref="D14" ca="1">IF(ISNUMBER(AB14),CELL("contents",INDIRECT(ADDRESS(AB14,2,1,1,D$2))),0)</f>
        <v>0</v>
      </c>
      <c r="E14" s="9" cm="1">
        <f t="array" aca="1" ref="E14" ca="1">IF(ISNUMBER(AC14),CELL("contents",INDIRECT(ADDRESS(AC14,2,1,1,E$2))),0)</f>
        <v>0</v>
      </c>
      <c r="F14" s="9" cm="1">
        <f t="array" aca="1" ref="F14" ca="1">IF(ISNUMBER(AD14),CELL("contents",INDIRECT(ADDRESS(AD14,2,1,1,F$2))),0)</f>
        <v>0</v>
      </c>
      <c r="G14" s="9" cm="1">
        <f t="array" aca="1" ref="G14" ca="1">IF(ISNUMBER(AE14),CELL("contents",INDIRECT(ADDRESS(AE14,2,1,1,G$2))),0)</f>
        <v>0</v>
      </c>
      <c r="H14" s="9" cm="1">
        <f t="array" aca="1" ref="H14" ca="1">IF(ISNUMBER(AF14),CELL("contents",INDIRECT(ADDRESS(AF14,2,1,1,H$2))),0)</f>
        <v>0.28640459703159998</v>
      </c>
      <c r="I14" s="9" cm="1">
        <f t="array" aca="1" ref="I14" ca="1">IF(ISNUMBER(AG14),CELL("contents",INDIRECT(ADDRESS(AG14,2,1,1,I$2))),0)</f>
        <v>0</v>
      </c>
      <c r="J14" s="9" cm="1">
        <f t="array" aca="1" ref="J14" ca="1">IF(ISNUMBER(AH14),CELL("contents",INDIRECT(ADDRESS(AH14,2,1,1,J$2))),0)</f>
        <v>0</v>
      </c>
      <c r="K14" s="9" cm="1">
        <f t="array" aca="1" ref="K14" ca="1">IF(ISNUMBER(AI14),CELL("contents",INDIRECT(ADDRESS(AI14,2,1,1,K$2))),0)</f>
        <v>0.48101012098076001</v>
      </c>
      <c r="L14" s="9" cm="1">
        <f t="array" aca="1" ref="L14" ca="1">IF(ISNUMBER(AJ14),CELL("contents",INDIRECT(ADDRESS(AJ14,2,1,1,L$2))),0)</f>
        <v>0</v>
      </c>
      <c r="M14" s="127" t="str">
        <f>VLOOKUP($A14,[1]Classification!$A$2:$B$1001,2,0)</f>
        <v>Utilities</v>
      </c>
      <c r="N14" s="13">
        <f>MATCH($A14,'EKHAZAARSTK X standardized'!$A:$A,0)</f>
        <v>19</v>
      </c>
      <c r="O14" s="85" cm="1">
        <f t="array" aca="1" ref="O14:X14" ca="1">OFFSET(INDIRECT(ADDRESS(N14,2,1,1,"EKHAZAARSTK X standardized")),,,1,10)</f>
        <v>-0.64897097360151768</v>
      </c>
      <c r="P14" s="85">
        <f ca="1"/>
        <v>-1.2902895087184612</v>
      </c>
      <c r="Q14" s="85">
        <f ca="1"/>
        <v>-0.63027230533470913</v>
      </c>
      <c r="R14" s="85">
        <f ca="1"/>
        <v>1.8035181393156758</v>
      </c>
      <c r="S14" s="85">
        <f ca="1"/>
        <v>-2.0264260766506652</v>
      </c>
      <c r="T14" s="85">
        <f ca="1"/>
        <v>-0.47350105421696526</v>
      </c>
      <c r="U14" s="85">
        <f ca="1"/>
        <v>1.6172209530972572</v>
      </c>
      <c r="V14" s="85">
        <f ca="1"/>
        <v>-0.8971952985589029</v>
      </c>
      <c r="W14" s="85">
        <f ca="1"/>
        <v>-0.90973066469030928</v>
      </c>
      <c r="X14" s="85">
        <f ca="1"/>
        <v>3.0881159022564106</v>
      </c>
      <c r="Z14" s="14" t="str">
        <f t="shared" ref="Z14:AJ23" ca="1" si="6">IFERROR(MATCH($A14,INDIRECT("'"&amp;Z$2&amp;"'!$A:$A"),0),"__Absent__")</f>
        <v>__Absent__</v>
      </c>
      <c r="AA14" s="14" t="str">
        <f t="shared" ca="1" si="6"/>
        <v>__Absent__</v>
      </c>
      <c r="AB14" s="14" t="str">
        <f t="shared" ca="1" si="6"/>
        <v>__Absent__</v>
      </c>
      <c r="AC14" s="14" t="str">
        <f t="shared" ca="1" si="6"/>
        <v>__Absent__</v>
      </c>
      <c r="AD14" s="14" t="str">
        <f t="shared" ca="1" si="6"/>
        <v>__Absent__</v>
      </c>
      <c r="AE14" s="14" t="str">
        <f t="shared" ca="1" si="6"/>
        <v>__Absent__</v>
      </c>
      <c r="AF14" s="14">
        <f t="shared" ca="1" si="6"/>
        <v>8</v>
      </c>
      <c r="AG14" s="14" t="str">
        <f t="shared" ca="1" si="6"/>
        <v>__Absent__</v>
      </c>
      <c r="AH14" s="14" t="str">
        <f t="shared" ca="1" si="6"/>
        <v>__Absent__</v>
      </c>
      <c r="AI14" s="14">
        <f t="shared" ca="1" si="6"/>
        <v>9</v>
      </c>
      <c r="AJ14" s="14" t="str">
        <f t="shared" ca="1" si="6"/>
        <v>__Absent__</v>
      </c>
      <c r="AK14" s="42"/>
      <c r="AL14" s="43">
        <f ca="1"/>
        <v>0</v>
      </c>
      <c r="AM14" s="15">
        <f ca="1"/>
        <v>0</v>
      </c>
      <c r="AN14" s="16">
        <f t="shared" ca="1" si="2"/>
        <v>0</v>
      </c>
      <c r="AO14" s="30">
        <f t="shared" ca="1" si="3"/>
        <v>58</v>
      </c>
      <c r="AP14" s="30">
        <f t="shared" ca="1" si="4"/>
        <v>46</v>
      </c>
      <c r="AQ14" s="12"/>
      <c r="AR14" s="48"/>
    </row>
    <row r="15" spans="1:60" ht="15" customHeight="1" x14ac:dyDescent="0.3">
      <c r="A15" s="8" t="s">
        <v>2066</v>
      </c>
      <c r="B15" s="9" cm="1">
        <f t="array" aca="1" ref="B15" ca="1">IF(ISNUMBER(Z15),CELL("contents",INDIRECT(ADDRESS(Z15,2,1,1,B$2))),0)</f>
        <v>0</v>
      </c>
      <c r="C15" s="9" cm="1">
        <f t="array" aca="1" ref="C15" ca="1">IF(ISNUMBER(AA15),CELL("contents",INDIRECT(ADDRESS(AA15,2,1,1,C$2))),0)</f>
        <v>0</v>
      </c>
      <c r="D15" s="9" cm="1">
        <f t="array" aca="1" ref="D15" ca="1">IF(ISNUMBER(AB15),CELL("contents",INDIRECT(ADDRESS(AB15,2,1,1,D$2))),0)</f>
        <v>0</v>
      </c>
      <c r="E15" s="9" cm="1">
        <f t="array" aca="1" ref="E15" ca="1">IF(ISNUMBER(AC15),CELL("contents",INDIRECT(ADDRESS(AC15,2,1,1,E$2))),0)</f>
        <v>0</v>
      </c>
      <c r="F15" s="9" cm="1">
        <f t="array" aca="1" ref="F15" ca="1">IF(ISNUMBER(AD15),CELL("contents",INDIRECT(ADDRESS(AD15,2,1,1,F$2))),0)</f>
        <v>0</v>
      </c>
      <c r="G15" s="9" cm="1">
        <f t="array" aca="1" ref="G15" ca="1">IF(ISNUMBER(AE15),CELL("contents",INDIRECT(ADDRESS(AE15,2,1,1,G$2))),0)</f>
        <v>0</v>
      </c>
      <c r="H15" s="9" cm="1">
        <f t="array" aca="1" ref="H15" ca="1">IF(ISNUMBER(AF15),CELL("contents",INDIRECT(ADDRESS(AF15,2,1,1,H$2))),0)</f>
        <v>0</v>
      </c>
      <c r="I15" s="9" cm="1">
        <f t="array" aca="1" ref="I15" ca="1">IF(ISNUMBER(AG15),CELL("contents",INDIRECT(ADDRESS(AG15,2,1,1,I$2))),0)</f>
        <v>0</v>
      </c>
      <c r="J15" s="9" cm="1">
        <f t="array" aca="1" ref="J15" ca="1">IF(ISNUMBER(AH15),CELL("contents",INDIRECT(ADDRESS(AH15,2,1,1,J$2))),0)</f>
        <v>0</v>
      </c>
      <c r="K15" s="9" cm="1">
        <f t="array" aca="1" ref="K15" ca="1">IF(ISNUMBER(AI15),CELL("contents",INDIRECT(ADDRESS(AI15,2,1,1,K$2))),0)</f>
        <v>7.0147308997194097E-2</v>
      </c>
      <c r="L15" s="9" cm="1">
        <f t="array" aca="1" ref="L15" ca="1">IF(ISNUMBER(AJ15),CELL("contents",INDIRECT(ADDRESS(AJ15,2,1,1,L$2))),0)</f>
        <v>0</v>
      </c>
      <c r="M15" s="127" t="str">
        <f>VLOOKUP($A15,[1]Classification!$A$2:$B$1001,2,0)</f>
        <v>Consumer Staples</v>
      </c>
      <c r="N15" s="13">
        <f>MATCH($A15,'EKHAZAARSTK X standardized'!$A:$A,0)</f>
        <v>20</v>
      </c>
      <c r="O15" s="85" cm="1">
        <f t="array" aca="1" ref="O15:X15" ca="1">OFFSET(INDIRECT(ADDRESS(N15,2,1,1,"EKHAZAARSTK X standardized")),,,1,10)</f>
        <v>-0.64897097360151768</v>
      </c>
      <c r="P15" s="85">
        <f ca="1"/>
        <v>0.38135768134401749</v>
      </c>
      <c r="Q15" s="85">
        <f ca="1"/>
        <v>1.1613378446718667</v>
      </c>
      <c r="R15" s="85">
        <f ca="1"/>
        <v>-0.85494009434794549</v>
      </c>
      <c r="S15" s="85">
        <f ca="1"/>
        <v>-0.42233577183459259</v>
      </c>
      <c r="T15" s="85">
        <f ca="1"/>
        <v>-0.53310669100540076</v>
      </c>
      <c r="U15" s="85">
        <f ca="1"/>
        <v>1.4564208523834994</v>
      </c>
      <c r="V15" s="85">
        <f ca="1"/>
        <v>0.29886814179364757</v>
      </c>
      <c r="W15" s="85">
        <f ca="1"/>
        <v>-0.43485284596402451</v>
      </c>
      <c r="X15" s="85">
        <f ca="1"/>
        <v>1.7228067922646058</v>
      </c>
      <c r="Z15" s="14" t="str">
        <f t="shared" ca="1" si="6"/>
        <v>__Absent__</v>
      </c>
      <c r="AA15" s="14" t="str">
        <f t="shared" ca="1" si="6"/>
        <v>__Absent__</v>
      </c>
      <c r="AB15" s="14" t="str">
        <f t="shared" ca="1" si="6"/>
        <v>__Absent__</v>
      </c>
      <c r="AC15" s="14" t="str">
        <f t="shared" ca="1" si="6"/>
        <v>__Absent__</v>
      </c>
      <c r="AD15" s="14" t="str">
        <f t="shared" ca="1" si="6"/>
        <v>__Absent__</v>
      </c>
      <c r="AE15" s="14" t="str">
        <f t="shared" ca="1" si="6"/>
        <v>__Absent__</v>
      </c>
      <c r="AF15" s="14" t="str">
        <f t="shared" ca="1" si="6"/>
        <v>__Absent__</v>
      </c>
      <c r="AG15" s="14" t="str">
        <f t="shared" ca="1" si="6"/>
        <v>__Absent__</v>
      </c>
      <c r="AH15" s="14" t="str">
        <f t="shared" ca="1" si="6"/>
        <v>__Absent__</v>
      </c>
      <c r="AI15" s="14">
        <f t="shared" ca="1" si="6"/>
        <v>10</v>
      </c>
      <c r="AJ15" s="14" t="str">
        <f t="shared" ca="1" si="6"/>
        <v>__Absent__</v>
      </c>
      <c r="AK15" s="42"/>
      <c r="AL15" s="43">
        <f ca="1"/>
        <v>0</v>
      </c>
      <c r="AM15" s="15">
        <f ca="1"/>
        <v>0</v>
      </c>
      <c r="AN15" s="16">
        <f t="shared" ca="1" si="2"/>
        <v>0</v>
      </c>
      <c r="AO15" s="30">
        <f t="shared" ca="1" si="3"/>
        <v>58</v>
      </c>
      <c r="AP15" s="30">
        <f t="shared" ca="1" si="4"/>
        <v>46</v>
      </c>
      <c r="AQ15" s="12"/>
      <c r="AR15" s="167" t="s">
        <v>2074</v>
      </c>
      <c r="AS15" s="166"/>
      <c r="BA15" s="176" t="s">
        <v>2071</v>
      </c>
      <c r="BB15" s="177"/>
    </row>
    <row r="16" spans="1:60" x14ac:dyDescent="0.3">
      <c r="A16" s="8" t="s">
        <v>137</v>
      </c>
      <c r="B16" s="9" cm="1">
        <f t="array" aca="1" ref="B16" ca="1">IF(ISNUMBER(Z16),CELL("contents",INDIRECT(ADDRESS(Z16,2,1,1,B$2))),0)</f>
        <v>0</v>
      </c>
      <c r="C16" s="9" cm="1">
        <f t="array" aca="1" ref="C16" ca="1">IF(ISNUMBER(AA16),CELL("contents",INDIRECT(ADDRESS(AA16,2,1,1,C$2))),0)</f>
        <v>0</v>
      </c>
      <c r="D16" s="9" cm="1">
        <f t="array" aca="1" ref="D16" ca="1">IF(ISNUMBER(AB16),CELL("contents",INDIRECT(ADDRESS(AB16,2,1,1,D$2))),0)</f>
        <v>0</v>
      </c>
      <c r="E16" s="9" cm="1">
        <f t="array" aca="1" ref="E16" ca="1">IF(ISNUMBER(AC16),CELL("contents",INDIRECT(ADDRESS(AC16,2,1,1,E$2))),0)</f>
        <v>0</v>
      </c>
      <c r="F16" s="9" cm="1">
        <f t="array" aca="1" ref="F16" ca="1">IF(ISNUMBER(AD16),CELL("contents",INDIRECT(ADDRESS(AD16,2,1,1,F$2))),0)</f>
        <v>0</v>
      </c>
      <c r="G16" s="9" cm="1">
        <f t="array" aca="1" ref="G16" ca="1">IF(ISNUMBER(AE16),CELL("contents",INDIRECT(ADDRESS(AE16,2,1,1,G$2))),0)</f>
        <v>0.46472206566986801</v>
      </c>
      <c r="H16" s="9" cm="1">
        <f t="array" aca="1" ref="H16" ca="1">IF(ISNUMBER(AF16),CELL("contents",INDIRECT(ADDRESS(AF16,2,1,1,H$2))),0)</f>
        <v>0</v>
      </c>
      <c r="I16" s="9" cm="1">
        <f t="array" aca="1" ref="I16" ca="1">IF(ISNUMBER(AG16),CELL("contents",INDIRECT(ADDRESS(AG16,2,1,1,I$2))),0)</f>
        <v>0</v>
      </c>
      <c r="J16" s="9" cm="1">
        <f t="array" aca="1" ref="J16" ca="1">IF(ISNUMBER(AH16),CELL("contents",INDIRECT(ADDRESS(AH16,2,1,1,J$2))),0)</f>
        <v>0</v>
      </c>
      <c r="K16" s="9" cm="1">
        <f t="array" aca="1" ref="K16" ca="1">IF(ISNUMBER(AI16),CELL("contents",INDIRECT(ADDRESS(AI16,2,1,1,K$2))),0)</f>
        <v>8.0168353996793298E-2</v>
      </c>
      <c r="L16" s="9" cm="1">
        <f t="array" aca="1" ref="L16" ca="1">IF(ISNUMBER(AJ16),CELL("contents",INDIRECT(ADDRESS(AJ16,2,1,1,L$2))),0)</f>
        <v>0.14111965540721699</v>
      </c>
      <c r="M16" s="127" t="str">
        <f>VLOOKUP($A16,[1]Classification!$A$2:$B$1001,2,0)</f>
        <v>Financials</v>
      </c>
      <c r="N16" s="13">
        <f>MATCH($A16,'EKHAZAARSTK X standardized'!$A:$A,0)</f>
        <v>22</v>
      </c>
      <c r="O16" s="85" cm="1">
        <f t="array" aca="1" ref="O16:X16" ca="1">OFFSET(INDIRECT(ADDRESS(N16,2,1,1,"EKHAZAARSTK X standardized")),,,1,10)</f>
        <v>-0.64897097360151768</v>
      </c>
      <c r="P16" s="85">
        <f ca="1"/>
        <v>-0.83400977294601975</v>
      </c>
      <c r="Q16" s="85">
        <f ca="1"/>
        <v>-0.84528316765940814</v>
      </c>
      <c r="R16" s="85">
        <f ca="1"/>
        <v>2.1209981381864056</v>
      </c>
      <c r="S16" s="85">
        <f ca="1"/>
        <v>0.81144987022985493</v>
      </c>
      <c r="T16" s="85">
        <f ca="1"/>
        <v>0.3076182886628791</v>
      </c>
      <c r="U16" s="85">
        <f ca="1"/>
        <v>1.7611698493151324</v>
      </c>
      <c r="V16" s="85">
        <f ca="1"/>
        <v>-0.50724717949947151</v>
      </c>
      <c r="W16" s="85">
        <f ca="1"/>
        <v>-9.7130343075415002E-2</v>
      </c>
      <c r="X16" s="85">
        <f ca="1"/>
        <v>0.66846952940498927</v>
      </c>
      <c r="Z16" s="14" t="str">
        <f t="shared" ca="1" si="6"/>
        <v>__Absent__</v>
      </c>
      <c r="AA16" s="14" t="str">
        <f t="shared" ca="1" si="6"/>
        <v>__Absent__</v>
      </c>
      <c r="AB16" s="14" t="str">
        <f t="shared" ca="1" si="6"/>
        <v>__Absent__</v>
      </c>
      <c r="AC16" s="14" t="str">
        <f t="shared" ca="1" si="6"/>
        <v>__Absent__</v>
      </c>
      <c r="AD16" s="14" t="str">
        <f t="shared" ca="1" si="6"/>
        <v>__Absent__</v>
      </c>
      <c r="AE16" s="14">
        <f t="shared" ca="1" si="6"/>
        <v>7</v>
      </c>
      <c r="AF16" s="14" t="str">
        <f t="shared" ca="1" si="6"/>
        <v>__Absent__</v>
      </c>
      <c r="AG16" s="14" t="str">
        <f t="shared" ca="1" si="6"/>
        <v>__Absent__</v>
      </c>
      <c r="AH16" s="14" t="str">
        <f t="shared" ca="1" si="6"/>
        <v>__Absent__</v>
      </c>
      <c r="AI16" s="14">
        <f t="shared" ca="1" si="6"/>
        <v>11</v>
      </c>
      <c r="AJ16" s="14">
        <f t="shared" ca="1" si="6"/>
        <v>9</v>
      </c>
      <c r="AK16" s="42"/>
      <c r="AL16" s="43">
        <f ca="1"/>
        <v>0</v>
      </c>
      <c r="AM16" s="15">
        <f ca="1"/>
        <v>0</v>
      </c>
      <c r="AN16" s="16">
        <f t="shared" ca="1" si="2"/>
        <v>0</v>
      </c>
      <c r="AO16" s="30">
        <f t="shared" ca="1" si="3"/>
        <v>58</v>
      </c>
      <c r="AP16" s="30">
        <f t="shared" ca="1" si="4"/>
        <v>46</v>
      </c>
      <c r="AQ16" s="12"/>
    </row>
    <row r="17" spans="1:44" x14ac:dyDescent="0.3">
      <c r="A17" s="8" t="s">
        <v>123</v>
      </c>
      <c r="B17" s="9" cm="1">
        <f t="array" aca="1" ref="B17" ca="1">IF(ISNUMBER(Z17),CELL("contents",INDIRECT(ADDRESS(Z17,2,1,1,B$2))),0)</f>
        <v>0</v>
      </c>
      <c r="C17" s="9" cm="1">
        <f t="array" aca="1" ref="C17" ca="1">IF(ISNUMBER(AA17),CELL("contents",INDIRECT(ADDRESS(AA17,2,1,1,C$2))),0)</f>
        <v>0</v>
      </c>
      <c r="D17" s="9" cm="1">
        <f t="array" aca="1" ref="D17" ca="1">IF(ISNUMBER(AB17),CELL("contents",INDIRECT(ADDRESS(AB17,2,1,1,D$2))),0)</f>
        <v>0</v>
      </c>
      <c r="E17" s="9" cm="1">
        <f t="array" aca="1" ref="E17" ca="1">IF(ISNUMBER(AC17),CELL("contents",INDIRECT(ADDRESS(AC17,2,1,1,E$2))),0)</f>
        <v>0</v>
      </c>
      <c r="F17" s="9" cm="1">
        <f t="array" aca="1" ref="F17" ca="1">IF(ISNUMBER(AD17),CELL("contents",INDIRECT(ADDRESS(AD17,2,1,1,F$2))),0)</f>
        <v>0</v>
      </c>
      <c r="G17" s="9" cm="1">
        <f t="array" aca="1" ref="G17" ca="1">IF(ISNUMBER(AE17),CELL("contents",INDIRECT(ADDRESS(AE17,2,1,1,G$2))),0)</f>
        <v>0.42332797280597301</v>
      </c>
      <c r="H17" s="9" cm="1">
        <f t="array" aca="1" ref="H17" ca="1">IF(ISNUMBER(AF17),CELL("contents",INDIRECT(ADDRESS(AF17,2,1,1,H$2))),0)</f>
        <v>0</v>
      </c>
      <c r="I17" s="9" cm="1">
        <f t="array" aca="1" ref="I17" ca="1">IF(ISNUMBER(AG17),CELL("contents",INDIRECT(ADDRESS(AG17,2,1,1,I$2))),0)</f>
        <v>0</v>
      </c>
      <c r="J17" s="9" cm="1">
        <f t="array" aca="1" ref="J17" ca="1">IF(ISNUMBER(AH17),CELL("contents",INDIRECT(ADDRESS(AH17,2,1,1,J$2))),0)</f>
        <v>0</v>
      </c>
      <c r="K17" s="9" cm="1">
        <f t="array" aca="1" ref="K17" ca="1">IF(ISNUMBER(AI17),CELL("contents",INDIRECT(ADDRESS(AI17,2,1,1,K$2))),0)</f>
        <v>8.0168353996793298E-2</v>
      </c>
      <c r="L17" s="9" cm="1">
        <f t="array" aca="1" ref="L17" ca="1">IF(ISNUMBER(AJ17),CELL("contents",INDIRECT(ADDRESS(AJ17,2,1,1,L$2))),0)</f>
        <v>0.12855960734140801</v>
      </c>
      <c r="M17" s="127" t="str">
        <f>VLOOKUP($A17,[1]Classification!$A$2:$B$1001,2,0)</f>
        <v>Consumer Discretionary</v>
      </c>
      <c r="N17" s="13">
        <f>MATCH($A17,'EKHAZAARSTK X standardized'!$A:$A,0)</f>
        <v>23</v>
      </c>
      <c r="O17" s="85" cm="1">
        <f t="array" aca="1" ref="O17:X17" ca="1">OFFSET(INDIRECT(ADDRESS(N17,2,1,1,"EKHAZAARSTK X standardized")),,,1,10)</f>
        <v>-0.64897097360151768</v>
      </c>
      <c r="P17" s="85">
        <f ca="1"/>
        <v>-0.54808163607455596</v>
      </c>
      <c r="Q17" s="85">
        <f ca="1"/>
        <v>-6.5374440133177808E-2</v>
      </c>
      <c r="R17" s="85">
        <f ca="1"/>
        <v>0.51673896249870299</v>
      </c>
      <c r="S17" s="85">
        <f ca="1"/>
        <v>-1.1222946340885358</v>
      </c>
      <c r="T17" s="85">
        <f ca="1"/>
        <v>-0.80465802032929712</v>
      </c>
      <c r="U17" s="85">
        <f ca="1"/>
        <v>0.84859040240516526</v>
      </c>
      <c r="V17" s="85">
        <f ca="1"/>
        <v>-6.1699709371839263E-3</v>
      </c>
      <c r="W17" s="85">
        <f ca="1"/>
        <v>-0.45094184769682488</v>
      </c>
      <c r="X17" s="85">
        <f ca="1"/>
        <v>-0.26473996656929516</v>
      </c>
      <c r="Z17" s="14" t="str">
        <f t="shared" ca="1" si="6"/>
        <v>__Absent__</v>
      </c>
      <c r="AA17" s="14" t="str">
        <f t="shared" ca="1" si="6"/>
        <v>__Absent__</v>
      </c>
      <c r="AB17" s="14" t="str">
        <f t="shared" ca="1" si="6"/>
        <v>__Absent__</v>
      </c>
      <c r="AC17" s="14" t="str">
        <f t="shared" ca="1" si="6"/>
        <v>__Absent__</v>
      </c>
      <c r="AD17" s="14" t="str">
        <f t="shared" ca="1" si="6"/>
        <v>__Absent__</v>
      </c>
      <c r="AE17" s="14">
        <f t="shared" ca="1" si="6"/>
        <v>8</v>
      </c>
      <c r="AF17" s="14" t="str">
        <f t="shared" ca="1" si="6"/>
        <v>__Absent__</v>
      </c>
      <c r="AG17" s="14" t="str">
        <f t="shared" ca="1" si="6"/>
        <v>__Absent__</v>
      </c>
      <c r="AH17" s="14" t="str">
        <f t="shared" ca="1" si="6"/>
        <v>__Absent__</v>
      </c>
      <c r="AI17" s="14">
        <f t="shared" ca="1" si="6"/>
        <v>12</v>
      </c>
      <c r="AJ17" s="14">
        <f t="shared" ca="1" si="6"/>
        <v>10</v>
      </c>
      <c r="AK17" s="42"/>
      <c r="AL17" s="43">
        <f ca="1"/>
        <v>0</v>
      </c>
      <c r="AM17" s="15">
        <f ca="1"/>
        <v>0</v>
      </c>
      <c r="AN17" s="16">
        <f t="shared" ca="1" si="2"/>
        <v>0</v>
      </c>
      <c r="AO17" s="30">
        <f t="shared" ca="1" si="3"/>
        <v>58</v>
      </c>
      <c r="AP17" s="30">
        <f t="shared" ca="1" si="4"/>
        <v>46</v>
      </c>
      <c r="AQ17" s="12"/>
      <c r="AR17" s="48"/>
    </row>
    <row r="18" spans="1:44" x14ac:dyDescent="0.3">
      <c r="A18" s="8" t="s">
        <v>159</v>
      </c>
      <c r="B18" s="9" cm="1">
        <f t="array" aca="1" ref="B18" ca="1">IF(ISNUMBER(Z18),CELL("contents",INDIRECT(ADDRESS(Z18,2,1,1,B$2))),0)</f>
        <v>0</v>
      </c>
      <c r="C18" s="9" cm="1">
        <f t="array" aca="1" ref="C18" ca="1">IF(ISNUMBER(AA18),CELL("contents",INDIRECT(ADDRESS(AA18,2,1,1,C$2))),0)</f>
        <v>0</v>
      </c>
      <c r="D18" s="9" cm="1">
        <f t="array" aca="1" ref="D18" ca="1">IF(ISNUMBER(AB18),CELL("contents",INDIRECT(ADDRESS(AB18,2,1,1,D$2))),0)</f>
        <v>0</v>
      </c>
      <c r="E18" s="9" cm="1">
        <f t="array" aca="1" ref="E18" ca="1">IF(ISNUMBER(AC18),CELL("contents",INDIRECT(ADDRESS(AC18,2,1,1,E$2))),0)</f>
        <v>0</v>
      </c>
      <c r="F18" s="9" cm="1">
        <f t="array" aca="1" ref="F18" ca="1">IF(ISNUMBER(AD18),CELL("contents",INDIRECT(ADDRESS(AD18,2,1,1,F$2))),0)</f>
        <v>0</v>
      </c>
      <c r="G18" s="9" cm="1">
        <f t="array" aca="1" ref="G18" ca="1">IF(ISNUMBER(AE18),CELL("contents",INDIRECT(ADDRESS(AE18,2,1,1,G$2))),0)</f>
        <v>0.27533420633107403</v>
      </c>
      <c r="H18" s="9" cm="1">
        <f t="array" aca="1" ref="H18" ca="1">IF(ISNUMBER(AF18),CELL("contents",INDIRECT(ADDRESS(AF18,2,1,1,H$2))),0)</f>
        <v>0</v>
      </c>
      <c r="I18" s="9" cm="1">
        <f t="array" aca="1" ref="I18" ca="1">IF(ISNUMBER(AG18),CELL("contents",INDIRECT(ADDRESS(AG18,2,1,1,I$2))),0)</f>
        <v>0</v>
      </c>
      <c r="J18" s="9" cm="1">
        <f t="array" aca="1" ref="J18" ca="1">IF(ISNUMBER(AH18),CELL("contents",INDIRECT(ADDRESS(AH18,2,1,1,J$2))),0)</f>
        <v>0</v>
      </c>
      <c r="K18" s="9" cm="1">
        <f t="array" aca="1" ref="K18" ca="1">IF(ISNUMBER(AI18),CELL("contents",INDIRECT(ADDRESS(AI18,2,1,1,K$2))),0)</f>
        <v>0</v>
      </c>
      <c r="L18" s="9" cm="1">
        <f t="array" aca="1" ref="L18" ca="1">IF(ISNUMBER(AJ18),CELL("contents",INDIRECT(ADDRESS(AJ18,2,1,1,L$2))),0)</f>
        <v>8.3602983233041106E-2</v>
      </c>
      <c r="M18" s="127" t="str">
        <f>VLOOKUP($A18,[1]Classification!$A$2:$B$1001,2,0)</f>
        <v>Communication Services</v>
      </c>
      <c r="N18" s="13">
        <f>MATCH($A18,'EKHAZAARSTK X standardized'!$A:$A,0)</f>
        <v>30</v>
      </c>
      <c r="O18" s="85" cm="1">
        <f t="array" aca="1" ref="O18:X18" ca="1">OFFSET(INDIRECT(ADDRESS(N18,2,1,1,"EKHAZAARSTK X standardized")),,,1,10)</f>
        <v>-0.64897097360151768</v>
      </c>
      <c r="P18" s="85">
        <f ca="1"/>
        <v>0.89466967913089213</v>
      </c>
      <c r="Q18" s="85">
        <f ca="1"/>
        <v>2.6886552489331703</v>
      </c>
      <c r="R18" s="85">
        <f ca="1"/>
        <v>-0.7348558411217867</v>
      </c>
      <c r="S18" s="85">
        <f ca="1"/>
        <v>-0.80130720485201323</v>
      </c>
      <c r="T18" s="85">
        <f ca="1"/>
        <v>0.9989550833959745</v>
      </c>
      <c r="U18" s="85">
        <f ca="1"/>
        <v>-0.22102211383340981</v>
      </c>
      <c r="V18" s="85">
        <f ca="1"/>
        <v>-0.1588994604829187</v>
      </c>
      <c r="W18" s="85">
        <f ca="1"/>
        <v>-0.80200785654378104</v>
      </c>
      <c r="X18" s="85">
        <f ca="1"/>
        <v>-1.3788874521313119</v>
      </c>
      <c r="Z18" s="14" t="str">
        <f t="shared" ca="1" si="6"/>
        <v>__Absent__</v>
      </c>
      <c r="AA18" s="14" t="str">
        <f t="shared" ca="1" si="6"/>
        <v>__Absent__</v>
      </c>
      <c r="AB18" s="14" t="str">
        <f t="shared" ca="1" si="6"/>
        <v>__Absent__</v>
      </c>
      <c r="AC18" s="14" t="str">
        <f t="shared" ca="1" si="6"/>
        <v>__Absent__</v>
      </c>
      <c r="AD18" s="14" t="str">
        <f t="shared" ca="1" si="6"/>
        <v>__Absent__</v>
      </c>
      <c r="AE18" s="14">
        <f t="shared" ca="1" si="6"/>
        <v>9</v>
      </c>
      <c r="AF18" s="14" t="str">
        <f t="shared" ca="1" si="6"/>
        <v>__Absent__</v>
      </c>
      <c r="AG18" s="14" t="str">
        <f t="shared" ca="1" si="6"/>
        <v>__Absent__</v>
      </c>
      <c r="AH18" s="14" t="str">
        <f t="shared" ca="1" si="6"/>
        <v>__Absent__</v>
      </c>
      <c r="AI18" s="14" t="str">
        <f t="shared" ca="1" si="6"/>
        <v>__Absent__</v>
      </c>
      <c r="AJ18" s="14">
        <f t="shared" ca="1" si="6"/>
        <v>11</v>
      </c>
      <c r="AK18" s="42"/>
      <c r="AL18" s="43">
        <f ca="1"/>
        <v>0</v>
      </c>
      <c r="AM18" s="15">
        <f ca="1"/>
        <v>0</v>
      </c>
      <c r="AN18" s="16">
        <f t="shared" ca="1" si="2"/>
        <v>0</v>
      </c>
      <c r="AO18" s="30">
        <f t="shared" ca="1" si="3"/>
        <v>58</v>
      </c>
      <c r="AP18" s="30">
        <f t="shared" ca="1" si="4"/>
        <v>46</v>
      </c>
      <c r="AQ18" s="12"/>
      <c r="AR18" s="48"/>
    </row>
    <row r="19" spans="1:44" x14ac:dyDescent="0.3">
      <c r="A19" s="8" t="s">
        <v>120</v>
      </c>
      <c r="B19" s="9" cm="1">
        <f t="array" aca="1" ref="B19" ca="1">IF(ISNUMBER(Z19),CELL("contents",INDIRECT(ADDRESS(Z19,2,1,1,B$2))),0)</f>
        <v>0</v>
      </c>
      <c r="C19" s="9" cm="1">
        <f t="array" aca="1" ref="C19" ca="1">IF(ISNUMBER(AA19),CELL("contents",INDIRECT(ADDRESS(AA19,2,1,1,C$2))),0)</f>
        <v>0.65256368359806605</v>
      </c>
      <c r="D19" s="9" cm="1">
        <f t="array" aca="1" ref="D19" ca="1">IF(ISNUMBER(AB19),CELL("contents",INDIRECT(ADDRESS(AB19,2,1,1,D$2))),0)</f>
        <v>0</v>
      </c>
      <c r="E19" s="9" cm="1">
        <f t="array" aca="1" ref="E19" ca="1">IF(ISNUMBER(AC19),CELL("contents",INDIRECT(ADDRESS(AC19,2,1,1,E$2))),0)</f>
        <v>0</v>
      </c>
      <c r="F19" s="9" cm="1">
        <f t="array" aca="1" ref="F19" ca="1">IF(ISNUMBER(AD19),CELL("contents",INDIRECT(ADDRESS(AD19,2,1,1,F$2))),0)</f>
        <v>0</v>
      </c>
      <c r="G19" s="9" cm="1">
        <f t="array" aca="1" ref="G19" ca="1">IF(ISNUMBER(AE19),CELL("contents",INDIRECT(ADDRESS(AE19,2,1,1,G$2))),0)</f>
        <v>0.61728515060039502</v>
      </c>
      <c r="H19" s="9" cm="1">
        <f t="array" aca="1" ref="H19" ca="1">IF(ISNUMBER(AF19),CELL("contents",INDIRECT(ADDRESS(AF19,2,1,1,H$2))),0)</f>
        <v>0</v>
      </c>
      <c r="I19" s="9" cm="1">
        <f t="array" aca="1" ref="I19" ca="1">IF(ISNUMBER(AG19),CELL("contents",INDIRECT(ADDRESS(AG19,2,1,1,I$2))),0)</f>
        <v>0</v>
      </c>
      <c r="J19" s="9" cm="1">
        <f t="array" aca="1" ref="J19" ca="1">IF(ISNUMBER(AH19),CELL("contents",INDIRECT(ADDRESS(AH19,2,1,1,J$2))),0)</f>
        <v>0</v>
      </c>
      <c r="K19" s="9" cm="1">
        <f t="array" aca="1" ref="K19" ca="1">IF(ISNUMBER(AI19),CELL("contents",INDIRECT(ADDRESS(AI19,2,1,1,K$2))),0)</f>
        <v>0</v>
      </c>
      <c r="L19" s="9" cm="1">
        <f t="array" aca="1" ref="L19" ca="1">IF(ISNUMBER(AJ19),CELL("contents",INDIRECT(ADDRESS(AJ19,2,1,1,L$2))),0)</f>
        <v>0.18752568633141301</v>
      </c>
      <c r="M19" s="127" t="str">
        <f>VLOOKUP($A19,[1]Classification!$A$2:$B$1001,2,0)</f>
        <v>Industrials</v>
      </c>
      <c r="N19" s="13">
        <f>MATCH($A19,'EKHAZAARSTK X standardized'!$A:$A,0)</f>
        <v>34</v>
      </c>
      <c r="O19" s="85" cm="1">
        <f t="array" aca="1" ref="O19:X19" ca="1">OFFSET(INDIRECT(ADDRESS(N19,2,1,1,"EKHAZAARSTK X standardized")),,,1,10)</f>
        <v>-0.41100825071020208</v>
      </c>
      <c r="P19" s="85">
        <f ca="1"/>
        <v>-0.35779551992249914</v>
      </c>
      <c r="Q19" s="85">
        <f ca="1"/>
        <v>-0.16190350684063523</v>
      </c>
      <c r="R19" s="85">
        <f ca="1"/>
        <v>-0.89956868303961646</v>
      </c>
      <c r="S19" s="85">
        <f ca="1"/>
        <v>1.4444368371135015</v>
      </c>
      <c r="T19" s="85">
        <f ca="1"/>
        <v>0.58155819044086132</v>
      </c>
      <c r="U19" s="85">
        <f ca="1"/>
        <v>0.4975007206020674</v>
      </c>
      <c r="V19" s="85">
        <f ca="1"/>
        <v>-0.88667529858456873</v>
      </c>
      <c r="W19" s="85">
        <f ca="1"/>
        <v>-0.54500641556300922</v>
      </c>
      <c r="X19" s="85">
        <f ca="1"/>
        <v>-6.7554245635232796E-2</v>
      </c>
      <c r="Z19" s="14" t="str">
        <f t="shared" ca="1" si="6"/>
        <v>__Absent__</v>
      </c>
      <c r="AA19" s="14">
        <f t="shared" ca="1" si="6"/>
        <v>3</v>
      </c>
      <c r="AB19" s="14" t="str">
        <f t="shared" ca="1" si="6"/>
        <v>__Absent__</v>
      </c>
      <c r="AC19" s="14" t="str">
        <f t="shared" ca="1" si="6"/>
        <v>__Absent__</v>
      </c>
      <c r="AD19" s="14" t="str">
        <f t="shared" ca="1" si="6"/>
        <v>__Absent__</v>
      </c>
      <c r="AE19" s="14">
        <f t="shared" ca="1" si="6"/>
        <v>10</v>
      </c>
      <c r="AF19" s="14" t="str">
        <f t="shared" ca="1" si="6"/>
        <v>__Absent__</v>
      </c>
      <c r="AG19" s="14" t="str">
        <f t="shared" ca="1" si="6"/>
        <v>__Absent__</v>
      </c>
      <c r="AH19" s="14" t="str">
        <f t="shared" ca="1" si="6"/>
        <v>__Absent__</v>
      </c>
      <c r="AI19" s="14" t="str">
        <f t="shared" ca="1" si="6"/>
        <v>__Absent__</v>
      </c>
      <c r="AJ19" s="14">
        <f t="shared" ca="1" si="6"/>
        <v>12</v>
      </c>
      <c r="AK19" s="42"/>
      <c r="AL19" s="43">
        <f ca="1"/>
        <v>0</v>
      </c>
      <c r="AM19" s="15">
        <f ca="1"/>
        <v>0</v>
      </c>
      <c r="AN19" s="16">
        <f t="shared" ca="1" si="2"/>
        <v>0</v>
      </c>
      <c r="AO19" s="30">
        <f t="shared" ca="1" si="3"/>
        <v>58</v>
      </c>
      <c r="AP19" s="30">
        <f t="shared" ca="1" si="4"/>
        <v>46</v>
      </c>
      <c r="AQ19" s="12"/>
      <c r="AR19" s="48"/>
    </row>
    <row r="20" spans="1:44" x14ac:dyDescent="0.3">
      <c r="A20" s="8" t="s">
        <v>38</v>
      </c>
      <c r="B20" s="9" cm="1">
        <f t="array" aca="1" ref="B20" ca="1">IF(ISNUMBER(Z20),CELL("contents",INDIRECT(ADDRESS(Z20,2,1,1,B$2))),0)</f>
        <v>0</v>
      </c>
      <c r="C20" s="9" cm="1">
        <f t="array" aca="1" ref="C20" ca="1">IF(ISNUMBER(AA20),CELL("contents",INDIRECT(ADDRESS(AA20,2,1,1,C$2))),0)</f>
        <v>0</v>
      </c>
      <c r="D20" s="9" cm="1">
        <f t="array" aca="1" ref="D20" ca="1">IF(ISNUMBER(AB20),CELL("contents",INDIRECT(ADDRESS(AB20,2,1,1,D$2))),0)</f>
        <v>0</v>
      </c>
      <c r="E20" s="9" cm="1">
        <f t="array" aca="1" ref="E20" ca="1">IF(ISNUMBER(AC20),CELL("contents",INDIRECT(ADDRESS(AC20,2,1,1,E$2))),0)</f>
        <v>0</v>
      </c>
      <c r="F20" s="9" cm="1">
        <f t="array" aca="1" ref="F20" ca="1">IF(ISNUMBER(AD20),CELL("contents",INDIRECT(ADDRESS(AD20,2,1,1,F$2))),0)</f>
        <v>0</v>
      </c>
      <c r="G20" s="9" cm="1">
        <f t="array" aca="1" ref="G20" ca="1">IF(ISNUMBER(AE20),CELL("contents",INDIRECT(ADDRESS(AE20,2,1,1,G$2))),0)</f>
        <v>0.320348740398476</v>
      </c>
      <c r="H20" s="9" cm="1">
        <f t="array" aca="1" ref="H20" ca="1">IF(ISNUMBER(AF20),CELL("contents",INDIRECT(ADDRESS(AF20,2,1,1,H$2))),0)</f>
        <v>0</v>
      </c>
      <c r="I20" s="9" cm="1">
        <f t="array" aca="1" ref="I20" ca="1">IF(ISNUMBER(AG20),CELL("contents",INDIRECT(ADDRESS(AG20,2,1,1,I$2))),0)</f>
        <v>0</v>
      </c>
      <c r="J20" s="9" cm="1">
        <f t="array" aca="1" ref="J20" ca="1">IF(ISNUMBER(AH20),CELL("contents",INDIRECT(ADDRESS(AH20,2,1,1,J$2))),0)</f>
        <v>0</v>
      </c>
      <c r="K20" s="9" cm="1">
        <f t="array" aca="1" ref="K20" ca="1">IF(ISNUMBER(AI20),CELL("contents",INDIRECT(ADDRESS(AI20,2,1,1,K$2))),0)</f>
        <v>0</v>
      </c>
      <c r="L20" s="9" cm="1">
        <f t="array" aca="1" ref="L20" ca="1">IF(ISNUMBER(AJ20),CELL("contents",INDIRECT(ADDRESS(AJ20,2,1,1,L$2))),0)</f>
        <v>9.7313226681664103E-2</v>
      </c>
      <c r="M20" s="127" t="str">
        <f>VLOOKUP($A20,[1]Classification!$A$2:$B$1001,2,0)</f>
        <v>Health Care</v>
      </c>
      <c r="N20" s="13">
        <f>MATCH($A20,'EKHAZAARSTK X standardized'!$A:$A,0)</f>
        <v>35</v>
      </c>
      <c r="O20" s="85" cm="1">
        <f t="array" aca="1" ref="O20:X20" ca="1">OFFSET(INDIRECT(ADDRESS(N20,2,1,1,"EKHAZAARSTK X standardized")),,,1,10)</f>
        <v>-0.25855968513323779</v>
      </c>
      <c r="P20" s="85">
        <f ca="1"/>
        <v>-0.7042530831112368</v>
      </c>
      <c r="Q20" s="85">
        <f ca="1"/>
        <v>0.11130212800074687</v>
      </c>
      <c r="R20" s="85">
        <f ca="1"/>
        <v>-0.88091190288327625</v>
      </c>
      <c r="S20" s="85">
        <f ca="1"/>
        <v>-0.16485620061029502</v>
      </c>
      <c r="T20" s="85">
        <f ca="1"/>
        <v>0.35127644102270622</v>
      </c>
      <c r="U20" s="85">
        <f ca="1"/>
        <v>0.26203395399595042</v>
      </c>
      <c r="V20" s="85">
        <f ca="1"/>
        <v>-0.84189679053712663</v>
      </c>
      <c r="W20" s="85">
        <f ca="1"/>
        <v>-0.39538870461279307</v>
      </c>
      <c r="X20" s="85">
        <f ca="1"/>
        <v>-1.1313180616911793</v>
      </c>
      <c r="Z20" s="14" t="str">
        <f t="shared" ca="1" si="6"/>
        <v>__Absent__</v>
      </c>
      <c r="AA20" s="14" t="str">
        <f t="shared" ca="1" si="6"/>
        <v>__Absent__</v>
      </c>
      <c r="AB20" s="14" t="str">
        <f t="shared" ca="1" si="6"/>
        <v>__Absent__</v>
      </c>
      <c r="AC20" s="14" t="str">
        <f t="shared" ca="1" si="6"/>
        <v>__Absent__</v>
      </c>
      <c r="AD20" s="14" t="str">
        <f t="shared" ca="1" si="6"/>
        <v>__Absent__</v>
      </c>
      <c r="AE20" s="14">
        <f t="shared" ca="1" si="6"/>
        <v>11</v>
      </c>
      <c r="AF20" s="14" t="str">
        <f t="shared" ca="1" si="6"/>
        <v>__Absent__</v>
      </c>
      <c r="AG20" s="14" t="str">
        <f t="shared" ca="1" si="6"/>
        <v>__Absent__</v>
      </c>
      <c r="AH20" s="14" t="str">
        <f t="shared" ca="1" si="6"/>
        <v>__Absent__</v>
      </c>
      <c r="AI20" s="14" t="str">
        <f t="shared" ca="1" si="6"/>
        <v>__Absent__</v>
      </c>
      <c r="AJ20" s="14">
        <f t="shared" ca="1" si="6"/>
        <v>13</v>
      </c>
      <c r="AK20" s="42"/>
      <c r="AL20" s="43">
        <f ca="1"/>
        <v>0</v>
      </c>
      <c r="AM20" s="15">
        <f ca="1"/>
        <v>0</v>
      </c>
      <c r="AN20" s="16">
        <f t="shared" ca="1" si="2"/>
        <v>0</v>
      </c>
      <c r="AO20" s="30">
        <f t="shared" ca="1" si="3"/>
        <v>58</v>
      </c>
      <c r="AP20" s="30">
        <f t="shared" ca="1" si="4"/>
        <v>46</v>
      </c>
      <c r="AQ20" s="12"/>
      <c r="AR20" s="48"/>
    </row>
    <row r="21" spans="1:44" x14ac:dyDescent="0.3">
      <c r="A21" s="8" t="s">
        <v>82</v>
      </c>
      <c r="B21" s="9" cm="1">
        <f t="array" aca="1" ref="B21" ca="1">IF(ISNUMBER(Z21),CELL("contents",INDIRECT(ADDRESS(Z21,2,1,1,B$2))),0)</f>
        <v>0</v>
      </c>
      <c r="C21" s="9" cm="1">
        <f t="array" aca="1" ref="C21" ca="1">IF(ISNUMBER(AA21),CELL("contents",INDIRECT(ADDRESS(AA21,2,1,1,C$2))),0)</f>
        <v>0</v>
      </c>
      <c r="D21" s="9" cm="1">
        <f t="array" aca="1" ref="D21" ca="1">IF(ISNUMBER(AB21),CELL("contents",INDIRECT(ADDRESS(AB21,2,1,1,D$2))),0)</f>
        <v>0</v>
      </c>
      <c r="E21" s="9" cm="1">
        <f t="array" aca="1" ref="E21" ca="1">IF(ISNUMBER(AC21),CELL("contents",INDIRECT(ADDRESS(AC21,2,1,1,E$2))),0)</f>
        <v>0</v>
      </c>
      <c r="F21" s="9" cm="1">
        <f t="array" aca="1" ref="F21" ca="1">IF(ISNUMBER(AD21),CELL("contents",INDIRECT(ADDRESS(AD21,2,1,1,F$2))),0)</f>
        <v>0</v>
      </c>
      <c r="G21" s="9" cm="1">
        <f t="array" aca="1" ref="G21" ca="1">IF(ISNUMBER(AE21),CELL("contents",INDIRECT(ADDRESS(AE21,2,1,1,G$2))),0)</f>
        <v>0.96003622570111302</v>
      </c>
      <c r="H21" s="9" cm="1">
        <f t="array" aca="1" ref="H21" ca="1">IF(ISNUMBER(AF21),CELL("contents",INDIRECT(ADDRESS(AF21,2,1,1,H$2))),0)</f>
        <v>0</v>
      </c>
      <c r="I21" s="9" cm="1">
        <f t="array" aca="1" ref="I21" ca="1">IF(ISNUMBER(AG21),CELL("contents",INDIRECT(ADDRESS(AG21,2,1,1,I$2))),0)</f>
        <v>0</v>
      </c>
      <c r="J21" s="9" cm="1">
        <f t="array" aca="1" ref="J21" ca="1">IF(ISNUMBER(AH21),CELL("contents",INDIRECT(ADDRESS(AH21,2,1,1,J$2))),0)</f>
        <v>0</v>
      </c>
      <c r="K21" s="9" cm="1">
        <f t="array" aca="1" ref="K21" ca="1">IF(ISNUMBER(AI21),CELL("contents",INDIRECT(ADDRESS(AI21,2,1,1,K$2))),0)</f>
        <v>0.140294618994388</v>
      </c>
      <c r="L21" s="9" cm="1">
        <f t="array" aca="1" ref="L21" ca="1">IF(ISNUMBER(AJ21),CELL("contents",INDIRECT(ADDRESS(AJ21,2,1,1,L$2))),0)</f>
        <v>0.29169436606388199</v>
      </c>
      <c r="M21" s="127" t="str">
        <f>VLOOKUP($A21,[1]Classification!$A$2:$B$1001,2,0)</f>
        <v>Health Care</v>
      </c>
      <c r="N21" s="13">
        <f>MATCH($A21,'EKHAZAARSTK X standardized'!$A:$A,0)</f>
        <v>40</v>
      </c>
      <c r="O21" s="85" cm="1">
        <f t="array" aca="1" ref="O21:X21" ca="1">OFFSET(INDIRECT(ADDRESS(N21,2,1,1,"EKHAZAARSTK X standardized")),,,1,10)</f>
        <v>-0.2361883655286251</v>
      </c>
      <c r="P21" s="85">
        <f ca="1"/>
        <v>-0.6074561897839027</v>
      </c>
      <c r="Q21" s="85">
        <f ca="1"/>
        <v>-6.80203771197761E-3</v>
      </c>
      <c r="R21" s="85">
        <f ca="1"/>
        <v>-0.87368774317446496</v>
      </c>
      <c r="S21" s="85">
        <f ca="1"/>
        <v>-0.40730613150126282</v>
      </c>
      <c r="T21" s="85">
        <f ca="1"/>
        <v>-0.20587966677830691</v>
      </c>
      <c r="U21" s="85">
        <f ca="1"/>
        <v>0.9817680621019258</v>
      </c>
      <c r="V21" s="85">
        <f ca="1"/>
        <v>-0.76512604236405524</v>
      </c>
      <c r="W21" s="85">
        <f ca="1"/>
        <v>-0.45490450627082285</v>
      </c>
      <c r="X21" s="85">
        <f ca="1"/>
        <v>-1.3443977633412336</v>
      </c>
      <c r="Z21" s="14" t="str">
        <f t="shared" ca="1" si="6"/>
        <v>__Absent__</v>
      </c>
      <c r="AA21" s="14" t="str">
        <f t="shared" ca="1" si="6"/>
        <v>__Absent__</v>
      </c>
      <c r="AB21" s="14" t="str">
        <f t="shared" ca="1" si="6"/>
        <v>__Absent__</v>
      </c>
      <c r="AC21" s="14" t="str">
        <f t="shared" ca="1" si="6"/>
        <v>__Absent__</v>
      </c>
      <c r="AD21" s="14" t="str">
        <f t="shared" ca="1" si="6"/>
        <v>__Absent__</v>
      </c>
      <c r="AE21" s="14">
        <f t="shared" ca="1" si="6"/>
        <v>12</v>
      </c>
      <c r="AF21" s="14" t="str">
        <f t="shared" ca="1" si="6"/>
        <v>__Absent__</v>
      </c>
      <c r="AG21" s="14" t="str">
        <f t="shared" ca="1" si="6"/>
        <v>__Absent__</v>
      </c>
      <c r="AH21" s="14" t="str">
        <f t="shared" ca="1" si="6"/>
        <v>__Absent__</v>
      </c>
      <c r="AI21" s="14">
        <f t="shared" ca="1" si="6"/>
        <v>13</v>
      </c>
      <c r="AJ21" s="14">
        <f t="shared" ca="1" si="6"/>
        <v>14</v>
      </c>
      <c r="AK21" s="42"/>
      <c r="AL21" s="43">
        <f ca="1"/>
        <v>0</v>
      </c>
      <c r="AM21" s="15">
        <f ca="1"/>
        <v>0</v>
      </c>
      <c r="AN21" s="16">
        <f t="shared" ca="1" si="2"/>
        <v>0</v>
      </c>
      <c r="AO21" s="30">
        <f t="shared" ca="1" si="3"/>
        <v>58</v>
      </c>
      <c r="AP21" s="30">
        <f t="shared" ca="1" si="4"/>
        <v>46</v>
      </c>
      <c r="AQ21" s="12"/>
      <c r="AR21" s="48"/>
    </row>
    <row r="22" spans="1:44" x14ac:dyDescent="0.3">
      <c r="A22" s="8" t="s">
        <v>171</v>
      </c>
      <c r="B22" s="9" cm="1">
        <f t="array" aca="1" ref="B22" ca="1">IF(ISNUMBER(Z22),CELL("contents",INDIRECT(ADDRESS(Z22,2,1,1,B$2))),0)</f>
        <v>0</v>
      </c>
      <c r="C22" s="9" cm="1">
        <f t="array" aca="1" ref="C22" ca="1">IF(ISNUMBER(AA22),CELL("contents",INDIRECT(ADDRESS(AA22,2,1,1,C$2))),0)</f>
        <v>0</v>
      </c>
      <c r="D22" s="9" cm="1">
        <f t="array" aca="1" ref="D22" ca="1">IF(ISNUMBER(AB22),CELL("contents",INDIRECT(ADDRESS(AB22,2,1,1,D$2))),0)</f>
        <v>0</v>
      </c>
      <c r="E22" s="9" cm="1">
        <f t="array" aca="1" ref="E22" ca="1">IF(ISNUMBER(AC22),CELL("contents",INDIRECT(ADDRESS(AC22,2,1,1,E$2))),0)</f>
        <v>0</v>
      </c>
      <c r="F22" s="9" cm="1">
        <f t="array" aca="1" ref="F22" ca="1">IF(ISNUMBER(AD22),CELL("contents",INDIRECT(ADDRESS(AD22,2,1,1,F$2))),0)</f>
        <v>0</v>
      </c>
      <c r="G22" s="9" cm="1">
        <f t="array" aca="1" ref="G22" ca="1">IF(ISNUMBER(AE22),CELL("contents",INDIRECT(ADDRESS(AE22,2,1,1,G$2))),0)</f>
        <v>0.18510968847314799</v>
      </c>
      <c r="H22" s="9" cm="1">
        <f t="array" aca="1" ref="H22" ca="1">IF(ISNUMBER(AF22),CELL("contents",INDIRECT(ADDRESS(AF22,2,1,1,H$2))),0)</f>
        <v>0</v>
      </c>
      <c r="I22" s="9" cm="1">
        <f t="array" aca="1" ref="I22" ca="1">IF(ISNUMBER(AG22),CELL("contents",INDIRECT(ADDRESS(AG22,2,1,1,I$2))),0)</f>
        <v>0</v>
      </c>
      <c r="J22" s="9" cm="1">
        <f t="array" aca="1" ref="J22" ca="1">IF(ISNUMBER(AH22),CELL("contents",INDIRECT(ADDRESS(AH22,2,1,1,J$2))),0)</f>
        <v>0</v>
      </c>
      <c r="K22" s="9" cm="1">
        <f t="array" aca="1" ref="K22" ca="1">IF(ISNUMBER(AI22),CELL("contents",INDIRECT(ADDRESS(AI22,2,1,1,K$2))),0)</f>
        <v>0</v>
      </c>
      <c r="L22" s="9" cm="1">
        <f t="array" aca="1" ref="L22" ca="1">IF(ISNUMBER(AJ22),CELL("contents",INDIRECT(ADDRESS(AJ22,2,1,1,L$2))),0)</f>
        <v>5.6251790256664602E-2</v>
      </c>
      <c r="M22" s="127" t="str">
        <f>VLOOKUP($A22,[1]Classification!$A$2:$B$1001,2,0)</f>
        <v>Materials</v>
      </c>
      <c r="N22" s="13">
        <f>MATCH($A22,'EKHAZAARSTK X standardized'!$A:$A,0)</f>
        <v>41</v>
      </c>
      <c r="O22" s="85" cm="1">
        <f t="array" aca="1" ref="O22:X22" ca="1">OFFSET(INDIRECT(ADDRESS(N22,2,1,1,"EKHAZAARSTK X standardized")),,,1,10)</f>
        <v>-0.35182669518964638</v>
      </c>
      <c r="P22" s="85">
        <f ca="1"/>
        <v>1.9710786742333677</v>
      </c>
      <c r="Q22" s="85">
        <f ca="1"/>
        <v>1.3357798310436557</v>
      </c>
      <c r="R22" s="85">
        <f ca="1"/>
        <v>-0.77192068761738164</v>
      </c>
      <c r="S22" s="85">
        <f ca="1"/>
        <v>-0.8789319717809041</v>
      </c>
      <c r="T22" s="85">
        <f ca="1"/>
        <v>0.62698438237447329</v>
      </c>
      <c r="U22" s="85">
        <f ca="1"/>
        <v>-0.24839268449089963</v>
      </c>
      <c r="V22" s="85">
        <f ca="1"/>
        <v>-0.7706920072524881</v>
      </c>
      <c r="W22" s="85">
        <f ca="1"/>
        <v>-0.77323587264595983</v>
      </c>
      <c r="X22" s="85">
        <f ca="1"/>
        <v>-1.4831349875612874</v>
      </c>
      <c r="Z22" s="14" t="str">
        <f t="shared" ca="1" si="6"/>
        <v>__Absent__</v>
      </c>
      <c r="AA22" s="14" t="str">
        <f t="shared" ca="1" si="6"/>
        <v>__Absent__</v>
      </c>
      <c r="AB22" s="14" t="str">
        <f t="shared" ca="1" si="6"/>
        <v>__Absent__</v>
      </c>
      <c r="AC22" s="14" t="str">
        <f t="shared" ca="1" si="6"/>
        <v>__Absent__</v>
      </c>
      <c r="AD22" s="14" t="str">
        <f t="shared" ca="1" si="6"/>
        <v>__Absent__</v>
      </c>
      <c r="AE22" s="14">
        <f t="shared" ca="1" si="6"/>
        <v>13</v>
      </c>
      <c r="AF22" s="14" t="str">
        <f t="shared" ca="1" si="6"/>
        <v>__Absent__</v>
      </c>
      <c r="AG22" s="14" t="str">
        <f t="shared" ca="1" si="6"/>
        <v>__Absent__</v>
      </c>
      <c r="AH22" s="14" t="str">
        <f t="shared" ca="1" si="6"/>
        <v>__Absent__</v>
      </c>
      <c r="AI22" s="14" t="str">
        <f t="shared" ca="1" si="6"/>
        <v>__Absent__</v>
      </c>
      <c r="AJ22" s="14">
        <f t="shared" ca="1" si="6"/>
        <v>15</v>
      </c>
      <c r="AK22" s="42"/>
      <c r="AL22" s="43">
        <f ca="1"/>
        <v>0</v>
      </c>
      <c r="AM22" s="15">
        <f ca="1"/>
        <v>0</v>
      </c>
      <c r="AN22" s="16">
        <f t="shared" ca="1" si="2"/>
        <v>0</v>
      </c>
      <c r="AO22" s="30">
        <f t="shared" ca="1" si="3"/>
        <v>58</v>
      </c>
      <c r="AP22" s="30">
        <f t="shared" ca="1" si="4"/>
        <v>46</v>
      </c>
      <c r="AQ22" s="12"/>
      <c r="AR22" s="48"/>
    </row>
    <row r="23" spans="1:44" x14ac:dyDescent="0.3">
      <c r="A23" s="8" t="s">
        <v>40</v>
      </c>
      <c r="B23" s="9" cm="1">
        <f t="array" aca="1" ref="B23" ca="1">IF(ISNUMBER(Z23),CELL("contents",INDIRECT(ADDRESS(Z23,2,1,1,B$2))),0)</f>
        <v>0</v>
      </c>
      <c r="C23" s="9" cm="1">
        <f t="array" aca="1" ref="C23" ca="1">IF(ISNUMBER(AA23),CELL("contents",INDIRECT(ADDRESS(AA23,2,1,1,C$2))),0)</f>
        <v>0</v>
      </c>
      <c r="D23" s="9" cm="1">
        <f t="array" aca="1" ref="D23" ca="1">IF(ISNUMBER(AB23),CELL("contents",INDIRECT(ADDRESS(AB23,2,1,1,D$2))),0)</f>
        <v>0</v>
      </c>
      <c r="E23" s="9" cm="1">
        <f t="array" aca="1" ref="E23" ca="1">IF(ISNUMBER(AC23),CELL("contents",INDIRECT(ADDRESS(AC23,2,1,1,E$2))),0)</f>
        <v>0</v>
      </c>
      <c r="F23" s="9" cm="1">
        <f t="array" aca="1" ref="F23" ca="1">IF(ISNUMBER(AD23),CELL("contents",INDIRECT(ADDRESS(AD23,2,1,1,F$2))),0)</f>
        <v>0</v>
      </c>
      <c r="G23" s="9" cm="1">
        <f t="array" aca="1" ref="G23" ca="1">IF(ISNUMBER(AE23),CELL("contents",INDIRECT(ADDRESS(AE23,2,1,1,G$2))),0)</f>
        <v>0</v>
      </c>
      <c r="H23" s="9" cm="1">
        <f t="array" aca="1" ref="H23" ca="1">IF(ISNUMBER(AF23),CELL("contents",INDIRECT(ADDRESS(AF23,2,1,1,H$2))),0)</f>
        <v>0.30973948409809099</v>
      </c>
      <c r="I23" s="9" cm="1">
        <f t="array" aca="1" ref="I23" ca="1">IF(ISNUMBER(AG23),CELL("contents",INDIRECT(ADDRESS(AG23,2,1,1,I$2))),0)</f>
        <v>0.30643606263876499</v>
      </c>
      <c r="J23" s="9" cm="1">
        <f t="array" aca="1" ref="J23" ca="1">IF(ISNUMBER(AH23),CELL("contents",INDIRECT(ADDRESS(AH23,2,1,1,J$2))),0)</f>
        <v>0</v>
      </c>
      <c r="K23" s="9" cm="1">
        <f t="array" aca="1" ref="K23" ca="1">IF(ISNUMBER(AI23),CELL("contents",INDIRECT(ADDRESS(AI23,2,1,1,K$2))),0)</f>
        <v>0.28058923698877603</v>
      </c>
      <c r="L23" s="9" cm="1">
        <f t="array" aca="1" ref="L23" ca="1">IF(ISNUMBER(AJ23),CELL("contents",INDIRECT(ADDRESS(AJ23,2,1,1,L$2))),0)</f>
        <v>0.21450524384713501</v>
      </c>
      <c r="M23" s="127" t="str">
        <f>VLOOKUP($A23,[1]Classification!$A$2:$B$1001,2,0)</f>
        <v>Materials</v>
      </c>
      <c r="N23" s="13">
        <f>MATCH($A23,'EKHAZAARSTK X standardized'!$A:$A,0)</f>
        <v>46</v>
      </c>
      <c r="O23" s="85" cm="1">
        <f t="array" aca="1" ref="O23:X23" ca="1">OFFSET(INDIRECT(ADDRESS(N23,2,1,1,"EKHAZAARSTK X standardized")),,,1,10)</f>
        <v>0.60223563719295214</v>
      </c>
      <c r="P23" s="85">
        <f ca="1"/>
        <v>-1.1171658153879174</v>
      </c>
      <c r="Q23" s="85">
        <f ca="1"/>
        <v>-1.0202297029820597</v>
      </c>
      <c r="R23" s="85">
        <f ca="1"/>
        <v>-0.85011454414866661</v>
      </c>
      <c r="S23" s="85">
        <f ca="1"/>
        <v>0.60080164069068998</v>
      </c>
      <c r="T23" s="85">
        <f ca="1"/>
        <v>-0.46018536092545026</v>
      </c>
      <c r="U23" s="85">
        <f ca="1"/>
        <v>1.6459476611296251</v>
      </c>
      <c r="V23" s="85">
        <f ca="1"/>
        <v>0.51220192547615206</v>
      </c>
      <c r="W23" s="85">
        <f ca="1"/>
        <v>-0.21654930860709984</v>
      </c>
      <c r="X23" s="85">
        <f ca="1"/>
        <v>1.2046953261568363</v>
      </c>
      <c r="Z23" s="14" t="str">
        <f t="shared" ca="1" si="6"/>
        <v>__Absent__</v>
      </c>
      <c r="AA23" s="14" t="str">
        <f t="shared" ca="1" si="6"/>
        <v>__Absent__</v>
      </c>
      <c r="AB23" s="14" t="str">
        <f t="shared" ca="1" si="6"/>
        <v>__Absent__</v>
      </c>
      <c r="AC23" s="14" t="str">
        <f t="shared" ca="1" si="6"/>
        <v>__Absent__</v>
      </c>
      <c r="AD23" s="14" t="str">
        <f t="shared" ca="1" si="6"/>
        <v>__Absent__</v>
      </c>
      <c r="AE23" s="14" t="str">
        <f t="shared" ca="1" si="6"/>
        <v>__Absent__</v>
      </c>
      <c r="AF23" s="14">
        <f t="shared" ca="1" si="6"/>
        <v>9</v>
      </c>
      <c r="AG23" s="14">
        <f t="shared" ca="1" si="6"/>
        <v>6</v>
      </c>
      <c r="AH23" s="14" t="str">
        <f t="shared" ca="1" si="6"/>
        <v>__Absent__</v>
      </c>
      <c r="AI23" s="14">
        <f t="shared" ca="1" si="6"/>
        <v>14</v>
      </c>
      <c r="AJ23" s="14">
        <f t="shared" ca="1" si="6"/>
        <v>16</v>
      </c>
      <c r="AK23" s="42"/>
      <c r="AL23" s="43">
        <f ca="1"/>
        <v>0</v>
      </c>
      <c r="AM23" s="15">
        <f ca="1"/>
        <v>1.8454671744215603E-3</v>
      </c>
      <c r="AN23" s="16">
        <f t="shared" ca="1" si="2"/>
        <v>-1.8454671744215603E-3</v>
      </c>
      <c r="AO23" s="30">
        <f t="shared" ca="1" si="3"/>
        <v>223</v>
      </c>
      <c r="AP23" s="30">
        <f t="shared" ca="1" si="4"/>
        <v>34</v>
      </c>
      <c r="AQ23" s="12"/>
      <c r="AR23" s="48"/>
    </row>
    <row r="24" spans="1:44" x14ac:dyDescent="0.3">
      <c r="A24" s="8" t="s">
        <v>96</v>
      </c>
      <c r="B24" s="9" cm="1">
        <f t="array" aca="1" ref="B24" ca="1">IF(ISNUMBER(Z24),CELL("contents",INDIRECT(ADDRESS(Z24,2,1,1,B$2))),0)</f>
        <v>0</v>
      </c>
      <c r="C24" s="9" cm="1">
        <f t="array" aca="1" ref="C24" ca="1">IF(ISNUMBER(AA24),CELL("contents",INDIRECT(ADDRESS(AA24,2,1,1,C$2))),0)</f>
        <v>0</v>
      </c>
      <c r="D24" s="9" cm="1">
        <f t="array" aca="1" ref="D24" ca="1">IF(ISNUMBER(AB24),CELL("contents",INDIRECT(ADDRESS(AB24,2,1,1,D$2))),0)</f>
        <v>0</v>
      </c>
      <c r="E24" s="9" cm="1">
        <f t="array" aca="1" ref="E24" ca="1">IF(ISNUMBER(AC24),CELL("contents",INDIRECT(ADDRESS(AC24,2,1,1,E$2))),0)</f>
        <v>0</v>
      </c>
      <c r="F24" s="9" cm="1">
        <f t="array" aca="1" ref="F24" ca="1">IF(ISNUMBER(AD24),CELL("contents",INDIRECT(ADDRESS(AD24,2,1,1,F$2))),0)</f>
        <v>0</v>
      </c>
      <c r="G24" s="9" cm="1">
        <f t="array" aca="1" ref="G24" ca="1">IF(ISNUMBER(AE24),CELL("contents",INDIRECT(ADDRESS(AE24,2,1,1,G$2))),0)</f>
        <v>1.1994059395244701</v>
      </c>
      <c r="H24" s="9" cm="1">
        <f t="array" aca="1" ref="H24" ca="1">IF(ISNUMBER(AF24),CELL("contents",INDIRECT(ADDRESS(AF24,2,1,1,H$2))),0)</f>
        <v>0</v>
      </c>
      <c r="I24" s="9" cm="1">
        <f t="array" aca="1" ref="I24" ca="1">IF(ISNUMBER(AG24),CELL("contents",INDIRECT(ADDRESS(AG24,2,1,1,I$2))),0)</f>
        <v>0</v>
      </c>
      <c r="J24" s="9" cm="1">
        <f t="array" aca="1" ref="J24" ca="1">IF(ISNUMBER(AH24),CELL("contents",INDIRECT(ADDRESS(AH24,2,1,1,J$2))),0)</f>
        <v>0</v>
      </c>
      <c r="K24" s="9" cm="1">
        <f t="array" aca="1" ref="K24" ca="1">IF(ISNUMBER(AI24),CELL("contents",INDIRECT(ADDRESS(AI24,2,1,1,K$2))),0)</f>
        <v>0</v>
      </c>
      <c r="L24" s="9" cm="1">
        <f t="array" aca="1" ref="L24" ca="1">IF(ISNUMBER(AJ24),CELL("contents",INDIRECT(ADDRESS(AJ24,2,1,1,L$2))),0)</f>
        <v>0.36423893008437702</v>
      </c>
      <c r="M24" s="127" t="str">
        <f>VLOOKUP($A24,[1]Classification!$A$2:$B$1001,2,0)</f>
        <v>Materials</v>
      </c>
      <c r="N24" s="13">
        <f>MATCH($A24,'EKHAZAARSTK X standardized'!$A:$A,0)</f>
        <v>57</v>
      </c>
      <c r="O24" s="85" cm="1">
        <f t="array" aca="1" ref="O24:X24" ca="1">OFFSET(INDIRECT(ADDRESS(N24,2,1,1,"EKHAZAARSTK X standardized")),,,1,10)</f>
        <v>-0.44241146270398485</v>
      </c>
      <c r="P24" s="85">
        <f ca="1"/>
        <v>1.5726669262025952</v>
      </c>
      <c r="Q24" s="85">
        <f ca="1"/>
        <v>1.5302243562037896</v>
      </c>
      <c r="R24" s="85">
        <f ca="1"/>
        <v>-0.48356518217838579</v>
      </c>
      <c r="S24" s="85">
        <f ca="1"/>
        <v>0.51125220250533066</v>
      </c>
      <c r="T24" s="85">
        <f ca="1"/>
        <v>0.3466897414025969</v>
      </c>
      <c r="U24" s="85">
        <f ca="1"/>
        <v>0.74028219827091535</v>
      </c>
      <c r="V24" s="85">
        <f ca="1"/>
        <v>-0.41301158053708231</v>
      </c>
      <c r="W24" s="85">
        <f ca="1"/>
        <v>-0.59716509229419212</v>
      </c>
      <c r="X24" s="85">
        <f ca="1"/>
        <v>-0.9071219068031755</v>
      </c>
      <c r="Z24" s="14" t="str">
        <f t="shared" ref="Z24:AJ33" ca="1" si="7">IFERROR(MATCH($A24,INDIRECT("'"&amp;Z$2&amp;"'!$A:$A"),0),"__Absent__")</f>
        <v>__Absent__</v>
      </c>
      <c r="AA24" s="14" t="str">
        <f t="shared" ca="1" si="7"/>
        <v>__Absent__</v>
      </c>
      <c r="AB24" s="14" t="str">
        <f t="shared" ca="1" si="7"/>
        <v>__Absent__</v>
      </c>
      <c r="AC24" s="14" t="str">
        <f t="shared" ca="1" si="7"/>
        <v>__Absent__</v>
      </c>
      <c r="AD24" s="14" t="str">
        <f t="shared" ca="1" si="7"/>
        <v>__Absent__</v>
      </c>
      <c r="AE24" s="14">
        <f t="shared" ca="1" si="7"/>
        <v>14</v>
      </c>
      <c r="AF24" s="14" t="str">
        <f t="shared" ca="1" si="7"/>
        <v>__Absent__</v>
      </c>
      <c r="AG24" s="14" t="str">
        <f t="shared" ca="1" si="7"/>
        <v>__Absent__</v>
      </c>
      <c r="AH24" s="14" t="str">
        <f t="shared" ca="1" si="7"/>
        <v>__Absent__</v>
      </c>
      <c r="AI24" s="14" t="str">
        <f t="shared" ca="1" si="7"/>
        <v>__Absent__</v>
      </c>
      <c r="AJ24" s="14">
        <f t="shared" ca="1" si="7"/>
        <v>17</v>
      </c>
      <c r="AK24" s="42"/>
      <c r="AL24" s="43">
        <f ca="1"/>
        <v>0</v>
      </c>
      <c r="AM24" s="15">
        <f ca="1"/>
        <v>0</v>
      </c>
      <c r="AN24" s="16">
        <f t="shared" ca="1" si="2"/>
        <v>0</v>
      </c>
      <c r="AO24" s="30">
        <f t="shared" ca="1" si="3"/>
        <v>58</v>
      </c>
      <c r="AP24" s="30">
        <f t="shared" ca="1" si="4"/>
        <v>46</v>
      </c>
      <c r="AQ24" s="12"/>
      <c r="AR24" s="48"/>
    </row>
    <row r="25" spans="1:44" x14ac:dyDescent="0.3">
      <c r="A25" s="8" t="s">
        <v>186</v>
      </c>
      <c r="B25" s="9" cm="1">
        <f t="array" aca="1" ref="B25" ca="1">IF(ISNUMBER(Z25),CELL("contents",INDIRECT(ADDRESS(Z25,2,1,1,B$2))),0)</f>
        <v>0</v>
      </c>
      <c r="C25" s="9" cm="1">
        <f t="array" aca="1" ref="C25" ca="1">IF(ISNUMBER(AA25),CELL("contents",INDIRECT(ADDRESS(AA25,2,1,1,C$2))),0)</f>
        <v>0</v>
      </c>
      <c r="D25" s="9" cm="1">
        <f t="array" aca="1" ref="D25" ca="1">IF(ISNUMBER(AB25),CELL("contents",INDIRECT(ADDRESS(AB25,2,1,1,D$2))),0)</f>
        <v>0</v>
      </c>
      <c r="E25" s="9" cm="1">
        <f t="array" aca="1" ref="E25" ca="1">IF(ISNUMBER(AC25),CELL("contents",INDIRECT(ADDRESS(AC25,2,1,1,E$2))),0)</f>
        <v>0</v>
      </c>
      <c r="F25" s="9" cm="1">
        <f t="array" aca="1" ref="F25" ca="1">IF(ISNUMBER(AD25),CELL("contents",INDIRECT(ADDRESS(AD25,2,1,1,F$2))),0)</f>
        <v>0</v>
      </c>
      <c r="G25" s="9" cm="1">
        <f t="array" aca="1" ref="G25" ca="1">IF(ISNUMBER(AE25),CELL("contents",INDIRECT(ADDRESS(AE25,2,1,1,G$2))),0)</f>
        <v>0</v>
      </c>
      <c r="H25" s="9" cm="1">
        <f t="array" aca="1" ref="H25" ca="1">IF(ISNUMBER(AF25),CELL("contents",INDIRECT(ADDRESS(AF25,2,1,1,H$2))),0)</f>
        <v>0.49078869747742798</v>
      </c>
      <c r="I25" s="9" cm="1">
        <f t="array" aca="1" ref="I25" ca="1">IF(ISNUMBER(AG25),CELL("contents",INDIRECT(ADDRESS(AG25,2,1,1,I$2))),0)</f>
        <v>0.483980018328309</v>
      </c>
      <c r="J25" s="9" cm="1">
        <f t="array" aca="1" ref="J25" ca="1">IF(ISNUMBER(AH25),CELL("contents",INDIRECT(ADDRESS(AH25,2,1,1,J$2))),0)</f>
        <v>0.56831676119150198</v>
      </c>
      <c r="K25" s="9" cm="1">
        <f t="array" aca="1" ref="K25" ca="1">IF(ISNUMBER(AI25),CELL("contents",INDIRECT(ADDRESS(AI25,2,1,1,K$2))),0)</f>
        <v>0.42088385598316502</v>
      </c>
      <c r="L25" s="9" cm="1">
        <f t="array" aca="1" ref="L25" ca="1">IF(ISNUMBER(AJ25),CELL("contents",INDIRECT(ADDRESS(AJ25,2,1,1,L$2))),0)</f>
        <v>0.33878601282981602</v>
      </c>
      <c r="M25" s="127" t="str">
        <f>VLOOKUP($A25,[1]Classification!$A$2:$B$1001,2,0)</f>
        <v>Health Care</v>
      </c>
      <c r="N25" s="13">
        <f>MATCH($A25,'EKHAZAARSTK X standardized'!$A:$A,0)</f>
        <v>58</v>
      </c>
      <c r="O25" s="85" cm="1">
        <f t="array" aca="1" ref="O25:X25" ca="1">OFFSET(INDIRECT(ADDRESS(N25,2,1,1,"EKHAZAARSTK X standardized")),,,1,10)</f>
        <v>-0.54814497601088052</v>
      </c>
      <c r="P25" s="85">
        <f ca="1"/>
        <v>-0.4388995188725513</v>
      </c>
      <c r="Q25" s="85">
        <f ca="1"/>
        <v>0.34777333382639364</v>
      </c>
      <c r="R25" s="85">
        <f ca="1"/>
        <v>0.28606236554186942</v>
      </c>
      <c r="S25" s="85">
        <f ca="1"/>
        <v>-0.44401916314711198</v>
      </c>
      <c r="T25" s="85">
        <f ca="1"/>
        <v>-0.3503161620726174</v>
      </c>
      <c r="U25" s="85">
        <f ca="1"/>
        <v>1.1641488835216041</v>
      </c>
      <c r="V25" s="85">
        <f ca="1"/>
        <v>0.55078656414327931</v>
      </c>
      <c r="W25" s="85">
        <f ca="1"/>
        <v>-0.720747909114834</v>
      </c>
      <c r="X25" s="85">
        <f ca="1"/>
        <v>-1.0609131607281634</v>
      </c>
      <c r="Z25" s="14" t="str">
        <f t="shared" ca="1" si="7"/>
        <v>__Absent__</v>
      </c>
      <c r="AA25" s="14" t="str">
        <f t="shared" ca="1" si="7"/>
        <v>__Absent__</v>
      </c>
      <c r="AB25" s="14" t="str">
        <f t="shared" ca="1" si="7"/>
        <v>__Absent__</v>
      </c>
      <c r="AC25" s="14" t="str">
        <f t="shared" ca="1" si="7"/>
        <v>__Absent__</v>
      </c>
      <c r="AD25" s="14" t="str">
        <f t="shared" ca="1" si="7"/>
        <v>__Absent__</v>
      </c>
      <c r="AE25" s="14" t="str">
        <f t="shared" ca="1" si="7"/>
        <v>__Absent__</v>
      </c>
      <c r="AF25" s="14">
        <f t="shared" ca="1" si="7"/>
        <v>10</v>
      </c>
      <c r="AG25" s="14">
        <f t="shared" ca="1" si="7"/>
        <v>7</v>
      </c>
      <c r="AH25" s="14">
        <f t="shared" ca="1" si="7"/>
        <v>4</v>
      </c>
      <c r="AI25" s="14">
        <f t="shared" ca="1" si="7"/>
        <v>15</v>
      </c>
      <c r="AJ25" s="14">
        <f t="shared" ca="1" si="7"/>
        <v>18</v>
      </c>
      <c r="AK25" s="42"/>
      <c r="AL25" s="43">
        <f ca="1"/>
        <v>0</v>
      </c>
      <c r="AM25" s="15">
        <f ca="1"/>
        <v>-2.6529121553631645E-3</v>
      </c>
      <c r="AN25" s="16">
        <f t="shared" ca="1" si="2"/>
        <v>2.6529121553631645E-3</v>
      </c>
      <c r="AO25" s="30">
        <f t="shared" ca="1" si="3"/>
        <v>21</v>
      </c>
      <c r="AP25" s="30">
        <f t="shared" ca="1" si="4"/>
        <v>236</v>
      </c>
      <c r="AQ25" s="12"/>
      <c r="AR25" s="48"/>
    </row>
    <row r="26" spans="1:44" x14ac:dyDescent="0.3">
      <c r="A26" s="8" t="s">
        <v>139</v>
      </c>
      <c r="B26" s="9" cm="1">
        <f t="array" aca="1" ref="B26" ca="1">IF(ISNUMBER(Z26),CELL("contents",INDIRECT(ADDRESS(Z26,2,1,1,B$2))),0)</f>
        <v>0</v>
      </c>
      <c r="C26" s="9" cm="1">
        <f t="array" aca="1" ref="C26" ca="1">IF(ISNUMBER(AA26),CELL("contents",INDIRECT(ADDRESS(AA26,2,1,1,C$2))),0)</f>
        <v>0</v>
      </c>
      <c r="D26" s="9" cm="1">
        <f t="array" aca="1" ref="D26" ca="1">IF(ISNUMBER(AB26),CELL("contents",INDIRECT(ADDRESS(AB26,2,1,1,D$2))),0)</f>
        <v>0</v>
      </c>
      <c r="E26" s="9" cm="1">
        <f t="array" aca="1" ref="E26" ca="1">IF(ISNUMBER(AC26),CELL("contents",INDIRECT(ADDRESS(AC26,2,1,1,E$2))),0)</f>
        <v>0</v>
      </c>
      <c r="F26" s="9" cm="1">
        <f t="array" aca="1" ref="F26" ca="1">IF(ISNUMBER(AD26),CELL("contents",INDIRECT(ADDRESS(AD26,2,1,1,F$2))),0)</f>
        <v>0</v>
      </c>
      <c r="G26" s="9" cm="1">
        <f t="array" aca="1" ref="G26" ca="1">IF(ISNUMBER(AE26),CELL("contents",INDIRECT(ADDRESS(AE26,2,1,1,G$2))),0)</f>
        <v>0.62674415815733897</v>
      </c>
      <c r="H26" s="9" cm="1">
        <f t="array" aca="1" ref="H26" ca="1">IF(ISNUMBER(AF26),CELL("contents",INDIRECT(ADDRESS(AF26,2,1,1,H$2))),0)</f>
        <v>0</v>
      </c>
      <c r="I26" s="9" cm="1">
        <f t="array" aca="1" ref="I26" ca="1">IF(ISNUMBER(AG26),CELL("contents",INDIRECT(ADDRESS(AG26,2,1,1,I$2))),0)</f>
        <v>0</v>
      </c>
      <c r="J26" s="9" cm="1">
        <f t="array" aca="1" ref="J26" ca="1">IF(ISNUMBER(AH26),CELL("contents",INDIRECT(ADDRESS(AH26,2,1,1,J$2))),0)</f>
        <v>0</v>
      </c>
      <c r="K26" s="9" cm="1">
        <f t="array" aca="1" ref="K26" ca="1">IF(ISNUMBER(AI26),CELL("contents",INDIRECT(ADDRESS(AI26,2,1,1,K$2))),0)</f>
        <v>0</v>
      </c>
      <c r="L26" s="9" cm="1">
        <f t="array" aca="1" ref="L26" ca="1">IF(ISNUMBER(AJ26),CELL("contents",INDIRECT(ADDRESS(AJ26,2,1,1,L$2))),0)</f>
        <v>0.19032756976194001</v>
      </c>
      <c r="M26" s="127" t="str">
        <f>VLOOKUP($A26,[1]Classification!$A$2:$B$1001,2,0)</f>
        <v>Consumer Discretionary</v>
      </c>
      <c r="N26" s="13">
        <f>MATCH($A26,'EKHAZAARSTK X standardized'!$A:$A,0)</f>
        <v>60</v>
      </c>
      <c r="O26" s="85" cm="1">
        <f t="array" aca="1" ref="O26:X26" ca="1">OFFSET(INDIRECT(ADDRESS(N26,2,1,1,"EKHAZAARSTK X standardized")),,,1,10)</f>
        <v>6.0650848644874508E-2</v>
      </c>
      <c r="P26" s="85">
        <f ca="1"/>
        <v>-1.0421459854208344</v>
      </c>
      <c r="Q26" s="85">
        <f ca="1"/>
        <v>-0.50494967020374104</v>
      </c>
      <c r="R26" s="85">
        <f ca="1"/>
        <v>0.49076262459000236</v>
      </c>
      <c r="S26" s="85">
        <f ca="1"/>
        <v>1.2594009551206218</v>
      </c>
      <c r="T26" s="85">
        <f ca="1"/>
        <v>-0.68164945487644191</v>
      </c>
      <c r="U26" s="85">
        <f ca="1"/>
        <v>1.1120933032690044</v>
      </c>
      <c r="V26" s="85">
        <f ca="1"/>
        <v>0.95337740126615655</v>
      </c>
      <c r="W26" s="85">
        <f ca="1"/>
        <v>0.35700322768066989</v>
      </c>
      <c r="X26" s="85">
        <f ca="1"/>
        <v>-0.47066620797182029</v>
      </c>
      <c r="Z26" s="14" t="str">
        <f t="shared" ca="1" si="7"/>
        <v>__Absent__</v>
      </c>
      <c r="AA26" s="14" t="str">
        <f t="shared" ca="1" si="7"/>
        <v>__Absent__</v>
      </c>
      <c r="AB26" s="14" t="str">
        <f t="shared" ca="1" si="7"/>
        <v>__Absent__</v>
      </c>
      <c r="AC26" s="14" t="str">
        <f t="shared" ca="1" si="7"/>
        <v>__Absent__</v>
      </c>
      <c r="AD26" s="14" t="str">
        <f t="shared" ca="1" si="7"/>
        <v>__Absent__</v>
      </c>
      <c r="AE26" s="14">
        <f t="shared" ca="1" si="7"/>
        <v>15</v>
      </c>
      <c r="AF26" s="14" t="str">
        <f t="shared" ca="1" si="7"/>
        <v>__Absent__</v>
      </c>
      <c r="AG26" s="14" t="str">
        <f t="shared" ca="1" si="7"/>
        <v>__Absent__</v>
      </c>
      <c r="AH26" s="14" t="str">
        <f t="shared" ca="1" si="7"/>
        <v>__Absent__</v>
      </c>
      <c r="AI26" s="14" t="str">
        <f t="shared" ca="1" si="7"/>
        <v>__Absent__</v>
      </c>
      <c r="AJ26" s="14">
        <f t="shared" ca="1" si="7"/>
        <v>19</v>
      </c>
      <c r="AK26" s="42"/>
      <c r="AL26" s="43">
        <f ca="1"/>
        <v>0</v>
      </c>
      <c r="AM26" s="15">
        <f ca="1"/>
        <v>0</v>
      </c>
      <c r="AN26" s="16">
        <f t="shared" ca="1" si="2"/>
        <v>0</v>
      </c>
      <c r="AO26" s="30">
        <f t="shared" ca="1" si="3"/>
        <v>58</v>
      </c>
      <c r="AP26" s="30">
        <f t="shared" ca="1" si="4"/>
        <v>46</v>
      </c>
      <c r="AQ26" s="12"/>
      <c r="AR26" s="48"/>
    </row>
    <row r="27" spans="1:44" x14ac:dyDescent="0.3">
      <c r="A27" s="8" t="s">
        <v>65</v>
      </c>
      <c r="B27" s="9" cm="1">
        <f t="array" aca="1" ref="B27" ca="1">IF(ISNUMBER(Z27),CELL("contents",INDIRECT(ADDRESS(Z27,2,1,1,B$2))),0)</f>
        <v>0</v>
      </c>
      <c r="C27" s="9" cm="1">
        <f t="array" aca="1" ref="C27" ca="1">IF(ISNUMBER(AA27),CELL("contents",INDIRECT(ADDRESS(AA27,2,1,1,C$2))),0)</f>
        <v>0</v>
      </c>
      <c r="D27" s="9" cm="1">
        <f t="array" aca="1" ref="D27" ca="1">IF(ISNUMBER(AB27),CELL("contents",INDIRECT(ADDRESS(AB27,2,1,1,D$2))),0)</f>
        <v>0</v>
      </c>
      <c r="E27" s="9" cm="1">
        <f t="array" aca="1" ref="E27" ca="1">IF(ISNUMBER(AC27),CELL("contents",INDIRECT(ADDRESS(AC27,2,1,1,E$2))),0)</f>
        <v>0</v>
      </c>
      <c r="F27" s="9" cm="1">
        <f t="array" aca="1" ref="F27" ca="1">IF(ISNUMBER(AD27),CELL("contents",INDIRECT(ADDRESS(AD27,2,1,1,F$2))),0)</f>
        <v>0</v>
      </c>
      <c r="G27" s="9" cm="1">
        <f t="array" aca="1" ref="G27" ca="1">IF(ISNUMBER(AE27),CELL("contents",INDIRECT(ADDRESS(AE27,2,1,1,G$2))),0)</f>
        <v>1.12180955609986</v>
      </c>
      <c r="H27" s="9" cm="1">
        <f t="array" aca="1" ref="H27" ca="1">IF(ISNUMBER(AF27),CELL("contents",INDIRECT(ADDRESS(AF27,2,1,1,H$2))),0)</f>
        <v>0</v>
      </c>
      <c r="I27" s="9" cm="1">
        <f t="array" aca="1" ref="I27" ca="1">IF(ISNUMBER(AG27),CELL("contents",INDIRECT(ADDRESS(AG27,2,1,1,I$2))),0)</f>
        <v>0.215244232086544</v>
      </c>
      <c r="J27" s="9" cm="1">
        <f t="array" aca="1" ref="J27" ca="1">IF(ISNUMBER(AH27),CELL("contents",INDIRECT(ADDRESS(AH27,2,1,1,J$2))),0)</f>
        <v>0</v>
      </c>
      <c r="K27" s="9" cm="1">
        <f t="array" aca="1" ref="K27" ca="1">IF(ISNUMBER(AI27),CELL("contents",INDIRECT(ADDRESS(AI27,2,1,1,K$2))),0)</f>
        <v>0.21044192799158201</v>
      </c>
      <c r="L27" s="9" cm="1">
        <f t="array" aca="1" ref="L27" ca="1">IF(ISNUMBER(AJ27),CELL("contents",INDIRECT(ADDRESS(AJ27,2,1,1,L$2))),0)</f>
        <v>0.49133838807784103</v>
      </c>
      <c r="M27" s="127" t="str">
        <f>VLOOKUP($A27,[1]Classification!$A$2:$B$1001,2,0)</f>
        <v>Industrials</v>
      </c>
      <c r="N27" s="13">
        <f>MATCH($A27,'EKHAZAARSTK X standardized'!$A:$A,0)</f>
        <v>71</v>
      </c>
      <c r="O27" s="85" cm="1">
        <f t="array" aca="1" ref="O27:X27" ca="1">OFFSET(INDIRECT(ADDRESS(N27,2,1,1,"EKHAZAARSTK X standardized")),,,1,10)</f>
        <v>-0.12173952209698966</v>
      </c>
      <c r="P27" s="85">
        <f ca="1"/>
        <v>-0.16046912079773668</v>
      </c>
      <c r="Q27" s="85">
        <f ca="1"/>
        <v>-0.72777060003752647</v>
      </c>
      <c r="R27" s="85">
        <f ca="1"/>
        <v>1.9273447596705813</v>
      </c>
      <c r="S27" s="85">
        <f ca="1"/>
        <v>0.20084194311819575</v>
      </c>
      <c r="T27" s="85">
        <f ca="1"/>
        <v>-0.55162830836604659</v>
      </c>
      <c r="U27" s="85">
        <f ca="1"/>
        <v>1.5100780386338677</v>
      </c>
      <c r="V27" s="85">
        <f ca="1"/>
        <v>0.64951004170523707</v>
      </c>
      <c r="W27" s="85">
        <f ca="1"/>
        <v>-0.14209244287349843</v>
      </c>
      <c r="X27" s="85">
        <f ca="1"/>
        <v>-1.1844909012125882</v>
      </c>
      <c r="Z27" s="14" t="str">
        <f t="shared" ca="1" si="7"/>
        <v>__Absent__</v>
      </c>
      <c r="AA27" s="14" t="str">
        <f t="shared" ca="1" si="7"/>
        <v>__Absent__</v>
      </c>
      <c r="AB27" s="14" t="str">
        <f t="shared" ca="1" si="7"/>
        <v>__Absent__</v>
      </c>
      <c r="AC27" s="14" t="str">
        <f t="shared" ca="1" si="7"/>
        <v>__Absent__</v>
      </c>
      <c r="AD27" s="14" t="str">
        <f t="shared" ca="1" si="7"/>
        <v>__Absent__</v>
      </c>
      <c r="AE27" s="14">
        <f t="shared" ca="1" si="7"/>
        <v>16</v>
      </c>
      <c r="AF27" s="14" t="str">
        <f t="shared" ca="1" si="7"/>
        <v>__Absent__</v>
      </c>
      <c r="AG27" s="14">
        <f t="shared" ca="1" si="7"/>
        <v>8</v>
      </c>
      <c r="AH27" s="14" t="str">
        <f t="shared" ca="1" si="7"/>
        <v>__Absent__</v>
      </c>
      <c r="AI27" s="14">
        <f t="shared" ca="1" si="7"/>
        <v>16</v>
      </c>
      <c r="AJ27" s="14">
        <f t="shared" ca="1" si="7"/>
        <v>20</v>
      </c>
      <c r="AK27" s="42"/>
      <c r="AL27" s="43">
        <f ca="1"/>
        <v>0</v>
      </c>
      <c r="AM27" s="15">
        <f ca="1"/>
        <v>-2.6203729948349395E-4</v>
      </c>
      <c r="AN27" s="16">
        <f t="shared" ca="1" si="2"/>
        <v>2.6203729948349395E-4</v>
      </c>
      <c r="AO27" s="30">
        <f t="shared" ca="1" si="3"/>
        <v>55</v>
      </c>
      <c r="AP27" s="30">
        <f t="shared" ca="1" si="4"/>
        <v>202</v>
      </c>
      <c r="AQ27" s="12"/>
      <c r="AR27" s="48"/>
    </row>
    <row r="28" spans="1:44" x14ac:dyDescent="0.3">
      <c r="A28" s="8" t="s">
        <v>0</v>
      </c>
      <c r="B28" s="9" cm="1">
        <f t="array" aca="1" ref="B28" ca="1">IF(ISNUMBER(Z28),CELL("contents",INDIRECT(ADDRESS(Z28,2,1,1,B$2))),0)</f>
        <v>0</v>
      </c>
      <c r="C28" s="9" cm="1">
        <f t="array" aca="1" ref="C28" ca="1">IF(ISNUMBER(AA28),CELL("contents",INDIRECT(ADDRESS(AA28,2,1,1,C$2))),0)</f>
        <v>0</v>
      </c>
      <c r="D28" s="9" cm="1">
        <f t="array" aca="1" ref="D28" ca="1">IF(ISNUMBER(AB28),CELL("contents",INDIRECT(ADDRESS(AB28,2,1,1,D$2))),0)</f>
        <v>0</v>
      </c>
      <c r="E28" s="9" cm="1">
        <f t="array" aca="1" ref="E28" ca="1">IF(ISNUMBER(AC28),CELL("contents",INDIRECT(ADDRESS(AC28,2,1,1,E$2))),0)</f>
        <v>0</v>
      </c>
      <c r="F28" s="9" cm="1">
        <f t="array" aca="1" ref="F28" ca="1">IF(ISNUMBER(AD28),CELL("contents",INDIRECT(ADDRESS(AD28,2,1,1,F$2))),0)</f>
        <v>4.6683927227506503</v>
      </c>
      <c r="G28" s="9" cm="1">
        <f t="array" aca="1" ref="G28" ca="1">IF(ISNUMBER(AE28),CELL("contents",INDIRECT(ADDRESS(AE28,2,1,1,G$2))),0)</f>
        <v>0</v>
      </c>
      <c r="H28" s="9" cm="1">
        <f t="array" aca="1" ref="H28" ca="1">IF(ISNUMBER(AF28),CELL("contents",INDIRECT(ADDRESS(AF28,2,1,1,H$2))),0)</f>
        <v>1.44481396418575</v>
      </c>
      <c r="I28" s="9" cm="1">
        <f t="array" aca="1" ref="I28" ca="1">IF(ISNUMBER(AG28),CELL("contents",INDIRECT(ADDRESS(AG28,2,1,1,I$2))),0)</f>
        <v>1.4291045970640299</v>
      </c>
      <c r="J28" s="9" cm="1">
        <f t="array" aca="1" ref="J28" ca="1">IF(ISNUMBER(AH28),CELL("contents",INDIRECT(ADDRESS(AH28,2,1,1,J$2))),0)</f>
        <v>1.6729440135514599</v>
      </c>
      <c r="K28" s="9" cm="1">
        <f t="array" aca="1" ref="K28" ca="1">IF(ISNUMBER(AI28),CELL("contents",INDIRECT(ADDRESS(AI28,2,1,1,K$2))),0)</f>
        <v>1.1824832149527</v>
      </c>
      <c r="L28" s="9" cm="1">
        <f t="array" aca="1" ref="L28" ca="1">IF(ISNUMBER(AJ28),CELL("contents",INDIRECT(ADDRESS(AJ28,2,1,1,L$2))),0)</f>
        <v>1.0003732179448199</v>
      </c>
      <c r="M28" s="127" t="str">
        <f>VLOOKUP($A28,[1]Classification!$A$2:$B$1001,2,0)</f>
        <v>Materials</v>
      </c>
      <c r="N28" s="13">
        <f>MATCH($A28,'EKHAZAARSTK X standardized'!$A:$A,0)</f>
        <v>73</v>
      </c>
      <c r="O28" s="85" cm="1">
        <f t="array" aca="1" ref="O28:X28" ca="1">OFFSET(INDIRECT(ADDRESS(N28,2,1,1,"EKHAZAARSTK X standardized")),,,1,10)</f>
        <v>-0.13477533197331301</v>
      </c>
      <c r="P28" s="85">
        <f ca="1"/>
        <v>-2.9139260523429238E-2</v>
      </c>
      <c r="Q28" s="85">
        <f ca="1"/>
        <v>0.30100642841649056</v>
      </c>
      <c r="R28" s="85">
        <f ca="1"/>
        <v>-0.76780639968152353</v>
      </c>
      <c r="S28" s="85">
        <f ca="1"/>
        <v>-0.46434514071413058</v>
      </c>
      <c r="T28" s="85">
        <f ca="1"/>
        <v>0.80850882335608787</v>
      </c>
      <c r="U28" s="85">
        <f ca="1"/>
        <v>1.8317266545508557</v>
      </c>
      <c r="V28" s="85">
        <f ca="1"/>
        <v>-0.64925484751377338</v>
      </c>
      <c r="W28" s="85">
        <f ca="1"/>
        <v>-0.90503582280127259</v>
      </c>
      <c r="X28" s="85">
        <f ca="1"/>
        <v>-0.66483529060901425</v>
      </c>
      <c r="Z28" s="14" t="str">
        <f t="shared" ca="1" si="7"/>
        <v>__Absent__</v>
      </c>
      <c r="AA28" s="14" t="str">
        <f t="shared" ca="1" si="7"/>
        <v>__Absent__</v>
      </c>
      <c r="AB28" s="14" t="str">
        <f t="shared" ca="1" si="7"/>
        <v>__Absent__</v>
      </c>
      <c r="AC28" s="14" t="str">
        <f t="shared" ca="1" si="7"/>
        <v>__Absent__</v>
      </c>
      <c r="AD28" s="14">
        <f t="shared" ca="1" si="7"/>
        <v>2</v>
      </c>
      <c r="AE28" s="14" t="str">
        <f t="shared" ca="1" si="7"/>
        <v>__Absent__</v>
      </c>
      <c r="AF28" s="14">
        <f t="shared" ca="1" si="7"/>
        <v>11</v>
      </c>
      <c r="AG28" s="14">
        <f t="shared" ca="1" si="7"/>
        <v>9</v>
      </c>
      <c r="AH28" s="14">
        <f t="shared" ca="1" si="7"/>
        <v>5</v>
      </c>
      <c r="AI28" s="14">
        <f t="shared" ca="1" si="7"/>
        <v>17</v>
      </c>
      <c r="AJ28" s="14">
        <f t="shared" ca="1" si="7"/>
        <v>21</v>
      </c>
      <c r="AK28" s="42"/>
      <c r="AL28" s="43">
        <f ca="1"/>
        <v>0</v>
      </c>
      <c r="AM28" s="15">
        <f ca="1"/>
        <v>-1.9260804649389235E-3</v>
      </c>
      <c r="AN28" s="16">
        <f t="shared" ca="1" si="2"/>
        <v>1.9260804649389235E-3</v>
      </c>
      <c r="AO28" s="30">
        <f t="shared" ca="1" si="3"/>
        <v>25</v>
      </c>
      <c r="AP28" s="30">
        <f t="shared" ca="1" si="4"/>
        <v>232</v>
      </c>
      <c r="AQ28" s="12"/>
      <c r="AR28" s="48"/>
    </row>
    <row r="29" spans="1:44" x14ac:dyDescent="0.3">
      <c r="A29" s="8" t="s">
        <v>26</v>
      </c>
      <c r="B29" s="9" cm="1">
        <f t="array" aca="1" ref="B29" ca="1">IF(ISNUMBER(Z29),CELL("contents",INDIRECT(ADDRESS(Z29,2,1,1,B$2))),0)</f>
        <v>0</v>
      </c>
      <c r="C29" s="9" cm="1">
        <f t="array" aca="1" ref="C29" ca="1">IF(ISNUMBER(AA29),CELL("contents",INDIRECT(ADDRESS(AA29,2,1,1,C$2))),0)</f>
        <v>0</v>
      </c>
      <c r="D29" s="9" cm="1">
        <f t="array" aca="1" ref="D29" ca="1">IF(ISNUMBER(AB29),CELL("contents",INDIRECT(ADDRESS(AB29,2,1,1,D$2))),0)</f>
        <v>0</v>
      </c>
      <c r="E29" s="9" cm="1">
        <f t="array" aca="1" ref="E29" ca="1">IF(ISNUMBER(AC29),CELL("contents",INDIRECT(ADDRESS(AC29,2,1,1,E$2))),0)</f>
        <v>0</v>
      </c>
      <c r="F29" s="9" cm="1">
        <f t="array" aca="1" ref="F29" ca="1">IF(ISNUMBER(AD29),CELL("contents",INDIRECT(ADDRESS(AD29,2,1,1,F$2))),0)</f>
        <v>0</v>
      </c>
      <c r="G29" s="9" cm="1">
        <f t="array" aca="1" ref="G29" ca="1">IF(ISNUMBER(AE29),CELL("contents",INDIRECT(ADDRESS(AE29,2,1,1,G$2))),0)</f>
        <v>0.94135746702713097</v>
      </c>
      <c r="H29" s="9" cm="1">
        <f t="array" aca="1" ref="H29" ca="1">IF(ISNUMBER(AF29),CELL("contents",INDIRECT(ADDRESS(AF29,2,1,1,H$2))),0)</f>
        <v>0</v>
      </c>
      <c r="I29" s="9" cm="1">
        <f t="array" aca="1" ref="I29" ca="1">IF(ISNUMBER(AG29),CELL("contents",INDIRECT(ADDRESS(AG29,2,1,1,I$2))),0)</f>
        <v>0</v>
      </c>
      <c r="J29" s="9" cm="1">
        <f t="array" aca="1" ref="J29" ca="1">IF(ISNUMBER(AH29),CELL("contents",INDIRECT(ADDRESS(AH29,2,1,1,J$2))),0)</f>
        <v>0</v>
      </c>
      <c r="K29" s="9" cm="1">
        <f t="array" aca="1" ref="K29" ca="1">IF(ISNUMBER(AI29),CELL("contents",INDIRECT(ADDRESS(AI29,2,1,1,K$2))),0)</f>
        <v>0.180378794992785</v>
      </c>
      <c r="L29" s="9" cm="1">
        <f t="array" aca="1" ref="L29" ca="1">IF(ISNUMBER(AJ29),CELL("contents",INDIRECT(ADDRESS(AJ29,2,1,1,L$2))),0)</f>
        <v>0.28588752352298702</v>
      </c>
      <c r="M29" s="127" t="str">
        <f>VLOOKUP($A29,[1]Classification!$A$2:$B$1001,2,0)</f>
        <v>Industrials</v>
      </c>
      <c r="N29" s="13">
        <f>MATCH($A29,'EKHAZAARSTK X standardized'!$A:$A,0)</f>
        <v>78</v>
      </c>
      <c r="O29" s="85" cm="1">
        <f t="array" aca="1" ref="O29:X29" ca="1">OFFSET(INDIRECT(ADDRESS(N29,2,1,1,"EKHAZAARSTK X standardized")),,,1,10)</f>
        <v>-0.53496771726364478</v>
      </c>
      <c r="P29" s="85">
        <f ca="1"/>
        <v>0.68728800560995673</v>
      </c>
      <c r="Q29" s="85">
        <f ca="1"/>
        <v>0.88926018931908912</v>
      </c>
      <c r="R29" s="85">
        <f ca="1"/>
        <v>-0.85159327910289473</v>
      </c>
      <c r="S29" s="85">
        <f ca="1"/>
        <v>-0.47559415293597773</v>
      </c>
      <c r="T29" s="85">
        <f ca="1"/>
        <v>0.13400993169051301</v>
      </c>
      <c r="U29" s="85">
        <f ca="1"/>
        <v>0.50944396319229035</v>
      </c>
      <c r="V29" s="85">
        <f ca="1"/>
        <v>-0.33968024797445173</v>
      </c>
      <c r="W29" s="85">
        <f ca="1"/>
        <v>-0.90069933231924004</v>
      </c>
      <c r="X29" s="85">
        <f ca="1"/>
        <v>-0.40964333327301955</v>
      </c>
      <c r="Z29" s="14" t="str">
        <f t="shared" ca="1" si="7"/>
        <v>__Absent__</v>
      </c>
      <c r="AA29" s="14" t="str">
        <f t="shared" ca="1" si="7"/>
        <v>__Absent__</v>
      </c>
      <c r="AB29" s="14" t="str">
        <f t="shared" ca="1" si="7"/>
        <v>__Absent__</v>
      </c>
      <c r="AC29" s="14" t="str">
        <f t="shared" ca="1" si="7"/>
        <v>__Absent__</v>
      </c>
      <c r="AD29" s="14" t="str">
        <f t="shared" ca="1" si="7"/>
        <v>__Absent__</v>
      </c>
      <c r="AE29" s="14">
        <f t="shared" ca="1" si="7"/>
        <v>17</v>
      </c>
      <c r="AF29" s="14" t="str">
        <f t="shared" ca="1" si="7"/>
        <v>__Absent__</v>
      </c>
      <c r="AG29" s="14" t="str">
        <f t="shared" ca="1" si="7"/>
        <v>__Absent__</v>
      </c>
      <c r="AH29" s="14" t="str">
        <f t="shared" ca="1" si="7"/>
        <v>__Absent__</v>
      </c>
      <c r="AI29" s="14">
        <f t="shared" ca="1" si="7"/>
        <v>18</v>
      </c>
      <c r="AJ29" s="14">
        <f t="shared" ca="1" si="7"/>
        <v>22</v>
      </c>
      <c r="AK29" s="42"/>
      <c r="AL29" s="43">
        <f ca="1"/>
        <v>0</v>
      </c>
      <c r="AM29" s="15">
        <f ca="1"/>
        <v>0</v>
      </c>
      <c r="AN29" s="16">
        <f t="shared" ca="1" si="2"/>
        <v>0</v>
      </c>
      <c r="AO29" s="30">
        <f t="shared" ca="1" si="3"/>
        <v>58</v>
      </c>
      <c r="AP29" s="30">
        <f t="shared" ca="1" si="4"/>
        <v>46</v>
      </c>
      <c r="AQ29" s="12"/>
      <c r="AR29" s="48"/>
    </row>
    <row r="30" spans="1:44" x14ac:dyDescent="0.3">
      <c r="A30" s="8" t="s">
        <v>91</v>
      </c>
      <c r="B30" s="9" cm="1">
        <f t="array" aca="1" ref="B30" ca="1">IF(ISNUMBER(Z30),CELL("contents",INDIRECT(ADDRESS(Z30,2,1,1,B$2))),0)</f>
        <v>0</v>
      </c>
      <c r="C30" s="9" cm="1">
        <f t="array" aca="1" ref="C30" ca="1">IF(ISNUMBER(AA30),CELL("contents",INDIRECT(ADDRESS(AA30,2,1,1,C$2))),0)</f>
        <v>0</v>
      </c>
      <c r="D30" s="9" cm="1">
        <f t="array" aca="1" ref="D30" ca="1">IF(ISNUMBER(AB30),CELL("contents",INDIRECT(ADDRESS(AB30,2,1,1,D$2))),0)</f>
        <v>0</v>
      </c>
      <c r="E30" s="9" cm="1">
        <f t="array" aca="1" ref="E30" ca="1">IF(ISNUMBER(AC30),CELL("contents",INDIRECT(ADDRESS(AC30,2,1,1,E$2))),0)</f>
        <v>0</v>
      </c>
      <c r="F30" s="9" cm="1">
        <f t="array" aca="1" ref="F30" ca="1">IF(ISNUMBER(AD30),CELL("contents",INDIRECT(ADDRESS(AD30,2,1,1,F$2))),0)</f>
        <v>0</v>
      </c>
      <c r="G30" s="9" cm="1">
        <f t="array" aca="1" ref="G30" ca="1">IF(ISNUMBER(AE30),CELL("contents",INDIRECT(ADDRESS(AE30,2,1,1,G$2))),0)</f>
        <v>0.63489780671371498</v>
      </c>
      <c r="H30" s="9" cm="1">
        <f t="array" aca="1" ref="H30" ca="1">IF(ISNUMBER(AF30),CELL("contents",INDIRECT(ADDRESS(AF30,2,1,1,H$2))),0)</f>
        <v>0</v>
      </c>
      <c r="I30" s="9" cm="1">
        <f t="array" aca="1" ref="I30" ca="1">IF(ISNUMBER(AG30),CELL("contents",INDIRECT(ADDRESS(AG30,2,1,1,I$2))),0)</f>
        <v>0</v>
      </c>
      <c r="J30" s="9" cm="1">
        <f t="array" aca="1" ref="J30" ca="1">IF(ISNUMBER(AH30),CELL("contents",INDIRECT(ADDRESS(AH30,2,1,1,J$2))),0)</f>
        <v>0</v>
      </c>
      <c r="K30" s="9" cm="1">
        <f t="array" aca="1" ref="K30" ca="1">IF(ISNUMBER(AI30),CELL("contents",INDIRECT(ADDRESS(AI30,2,1,1,K$2))),0)</f>
        <v>0</v>
      </c>
      <c r="L30" s="9" cm="1">
        <f t="array" aca="1" ref="L30" ca="1">IF(ISNUMBER(AJ30),CELL("contents",INDIRECT(ADDRESS(AJ30,2,1,1,L$2))),0)</f>
        <v>0.19311635203168701</v>
      </c>
      <c r="M30" s="127" t="str">
        <f>VLOOKUP($A30,[1]Classification!$A$2:$B$1001,2,0)</f>
        <v>Materials</v>
      </c>
      <c r="N30" s="13">
        <f>MATCH($A30,'EKHAZAARSTK X standardized'!$A:$A,0)</f>
        <v>80</v>
      </c>
      <c r="O30" s="85" cm="1">
        <f t="array" aca="1" ref="O30:X30" ca="1">OFFSET(INDIRECT(ADDRESS(N30,2,1,1,"EKHAZAARSTK X standardized")),,,1,10)</f>
        <v>-0.38688363646752655</v>
      </c>
      <c r="P30" s="85">
        <f ca="1"/>
        <v>-0.34755752635237647</v>
      </c>
      <c r="Q30" s="85">
        <f ca="1"/>
        <v>0.14932838492384623</v>
      </c>
      <c r="R30" s="85">
        <f ca="1"/>
        <v>-0.86323869975515677</v>
      </c>
      <c r="S30" s="85">
        <f ca="1"/>
        <v>-1.2540250078973674</v>
      </c>
      <c r="T30" s="85">
        <f ca="1"/>
        <v>-7.5853685302802218E-2</v>
      </c>
      <c r="U30" s="85">
        <f ca="1"/>
        <v>0.45753875864780302</v>
      </c>
      <c r="V30" s="85">
        <f ca="1"/>
        <v>-0.6894014653081918</v>
      </c>
      <c r="W30" s="85">
        <f ca="1"/>
        <v>-0.51152821140614979</v>
      </c>
      <c r="X30" s="85">
        <f ca="1"/>
        <v>-0.80537429238883407</v>
      </c>
      <c r="Z30" s="14" t="str">
        <f t="shared" ca="1" si="7"/>
        <v>__Absent__</v>
      </c>
      <c r="AA30" s="14" t="str">
        <f t="shared" ca="1" si="7"/>
        <v>__Absent__</v>
      </c>
      <c r="AB30" s="14" t="str">
        <f t="shared" ca="1" si="7"/>
        <v>__Absent__</v>
      </c>
      <c r="AC30" s="14" t="str">
        <f t="shared" ca="1" si="7"/>
        <v>__Absent__</v>
      </c>
      <c r="AD30" s="14" t="str">
        <f t="shared" ca="1" si="7"/>
        <v>__Absent__</v>
      </c>
      <c r="AE30" s="14">
        <f t="shared" ca="1" si="7"/>
        <v>18</v>
      </c>
      <c r="AF30" s="14" t="str">
        <f t="shared" ca="1" si="7"/>
        <v>__Absent__</v>
      </c>
      <c r="AG30" s="14" t="str">
        <f t="shared" ca="1" si="7"/>
        <v>__Absent__</v>
      </c>
      <c r="AH30" s="14" t="str">
        <f t="shared" ca="1" si="7"/>
        <v>__Absent__</v>
      </c>
      <c r="AI30" s="14" t="str">
        <f t="shared" ca="1" si="7"/>
        <v>__Absent__</v>
      </c>
      <c r="AJ30" s="14">
        <f t="shared" ca="1" si="7"/>
        <v>23</v>
      </c>
      <c r="AK30" s="42"/>
      <c r="AL30" s="43">
        <f ca="1"/>
        <v>0</v>
      </c>
      <c r="AM30" s="15">
        <f ca="1"/>
        <v>0</v>
      </c>
      <c r="AN30" s="16">
        <f t="shared" ca="1" si="2"/>
        <v>0</v>
      </c>
      <c r="AO30" s="30">
        <f t="shared" ca="1" si="3"/>
        <v>58</v>
      </c>
      <c r="AP30" s="30">
        <f t="shared" ca="1" si="4"/>
        <v>46</v>
      </c>
      <c r="AQ30" s="12"/>
      <c r="AR30" s="48"/>
    </row>
    <row r="31" spans="1:44" x14ac:dyDescent="0.3">
      <c r="A31" s="8" t="s">
        <v>58</v>
      </c>
      <c r="B31" s="9" cm="1">
        <f t="array" aca="1" ref="B31" ca="1">IF(ISNUMBER(Z31),CELL("contents",INDIRECT(ADDRESS(Z31,2,1,1,B$2))),0)</f>
        <v>0</v>
      </c>
      <c r="C31" s="9" cm="1">
        <f t="array" aca="1" ref="C31" ca="1">IF(ISNUMBER(AA31),CELL("contents",INDIRECT(ADDRESS(AA31,2,1,1,C$2))),0)</f>
        <v>0</v>
      </c>
      <c r="D31" s="9" cm="1">
        <f t="array" aca="1" ref="D31" ca="1">IF(ISNUMBER(AB31),CELL("contents",INDIRECT(ADDRESS(AB31,2,1,1,D$2))),0)</f>
        <v>0</v>
      </c>
      <c r="E31" s="9" cm="1">
        <f t="array" aca="1" ref="E31" ca="1">IF(ISNUMBER(AC31),CELL("contents",INDIRECT(ADDRESS(AC31,2,1,1,E$2))),0)</f>
        <v>0</v>
      </c>
      <c r="F31" s="9" cm="1">
        <f t="array" aca="1" ref="F31" ca="1">IF(ISNUMBER(AD31),CELL("contents",INDIRECT(ADDRESS(AD31,2,1,1,F$2))),0)</f>
        <v>0</v>
      </c>
      <c r="G31" s="9" cm="1">
        <f t="array" aca="1" ref="G31" ca="1">IF(ISNUMBER(AE31),CELL("contents",INDIRECT(ADDRESS(AE31,2,1,1,G$2))),0)</f>
        <v>1.82110283256503</v>
      </c>
      <c r="H31" s="9" cm="1">
        <f t="array" aca="1" ref="H31" ca="1">IF(ISNUMBER(AF31),CELL("contents",INDIRECT(ADDRESS(AF31,2,1,1,H$2))),0)</f>
        <v>0</v>
      </c>
      <c r="I31" s="9" cm="1">
        <f t="array" aca="1" ref="I31" ca="1">IF(ISNUMBER(AG31),CELL("contents",INDIRECT(ADDRESS(AG31,2,1,1,I$2))),0)</f>
        <v>0.34463365038364702</v>
      </c>
      <c r="J31" s="9" cm="1">
        <f t="array" aca="1" ref="J31" ca="1">IF(ISNUMBER(AH31),CELL("contents",INDIRECT(ADDRESS(AH31,2,1,1,J$2))),0)</f>
        <v>0</v>
      </c>
      <c r="K31" s="9" cm="1">
        <f t="array" aca="1" ref="K31" ca="1">IF(ISNUMBER(AI31),CELL("contents",INDIRECT(ADDRESS(AI31,2,1,1,K$2))),0)</f>
        <v>0.29061028198837602</v>
      </c>
      <c r="L31" s="9" cm="1">
        <f t="array" aca="1" ref="L31" ca="1">IF(ISNUMBER(AJ31),CELL("contents",INDIRECT(ADDRESS(AJ31,2,1,1,L$2))),0)</f>
        <v>0.79426017444480501</v>
      </c>
      <c r="M31" s="127" t="str">
        <f>VLOOKUP($A31,[1]Classification!$A$2:$B$1001,2,0)</f>
        <v>Financials</v>
      </c>
      <c r="N31" s="13">
        <f>MATCH($A31,'EKHAZAARSTK X standardized'!$A:$A,0)</f>
        <v>81</v>
      </c>
      <c r="O31" s="85" cm="1">
        <f t="array" aca="1" ref="O31:X31" ca="1">OFFSET(INDIRECT(ADDRESS(N31,2,1,1,"EKHAZAARSTK X standardized")),,,1,10)</f>
        <v>-0.5954786838172863</v>
      </c>
      <c r="P31" s="85">
        <f ca="1"/>
        <v>-0.87506949966920955</v>
      </c>
      <c r="Q31" s="85">
        <f ca="1"/>
        <v>0.5665779983745437</v>
      </c>
      <c r="R31" s="85">
        <f ca="1"/>
        <v>-0.42333479030323967</v>
      </c>
      <c r="S31" s="85">
        <f ca="1"/>
        <v>-0.37559803447542517</v>
      </c>
      <c r="T31" s="85">
        <f ca="1"/>
        <v>-0.52312341018684339</v>
      </c>
      <c r="U31" s="85">
        <f ca="1"/>
        <v>1.404965245056802</v>
      </c>
      <c r="V31" s="85">
        <f ca="1"/>
        <v>0.12716646808341664</v>
      </c>
      <c r="W31" s="85">
        <f ca="1"/>
        <v>-0.20646193976346097</v>
      </c>
      <c r="X31" s="85">
        <f ca="1"/>
        <v>-0.6284700501856878</v>
      </c>
      <c r="Z31" s="14" t="str">
        <f t="shared" ca="1" si="7"/>
        <v>__Absent__</v>
      </c>
      <c r="AA31" s="14" t="str">
        <f t="shared" ca="1" si="7"/>
        <v>__Absent__</v>
      </c>
      <c r="AB31" s="14" t="str">
        <f t="shared" ca="1" si="7"/>
        <v>__Absent__</v>
      </c>
      <c r="AC31" s="14" t="str">
        <f t="shared" ca="1" si="7"/>
        <v>__Absent__</v>
      </c>
      <c r="AD31" s="14" t="str">
        <f t="shared" ca="1" si="7"/>
        <v>__Absent__</v>
      </c>
      <c r="AE31" s="14">
        <f t="shared" ca="1" si="7"/>
        <v>19</v>
      </c>
      <c r="AF31" s="14" t="str">
        <f t="shared" ca="1" si="7"/>
        <v>__Absent__</v>
      </c>
      <c r="AG31" s="14">
        <f t="shared" ca="1" si="7"/>
        <v>10</v>
      </c>
      <c r="AH31" s="14" t="str">
        <f t="shared" ca="1" si="7"/>
        <v>__Absent__</v>
      </c>
      <c r="AI31" s="14">
        <f t="shared" ca="1" si="7"/>
        <v>19</v>
      </c>
      <c r="AJ31" s="14">
        <f t="shared" ca="1" si="7"/>
        <v>24</v>
      </c>
      <c r="AK31" s="42"/>
      <c r="AL31" s="43">
        <f ca="1"/>
        <v>0</v>
      </c>
      <c r="AM31" s="15">
        <f ca="1"/>
        <v>-2.0522199252960092E-3</v>
      </c>
      <c r="AN31" s="16">
        <f t="shared" ca="1" si="2"/>
        <v>2.0522199252960092E-3</v>
      </c>
      <c r="AO31" s="30">
        <f t="shared" ca="1" si="3"/>
        <v>23</v>
      </c>
      <c r="AP31" s="30">
        <f t="shared" ca="1" si="4"/>
        <v>234</v>
      </c>
      <c r="AQ31" s="12"/>
      <c r="AR31" s="48"/>
    </row>
    <row r="32" spans="1:44" x14ac:dyDescent="0.3">
      <c r="A32" s="8" t="s">
        <v>83</v>
      </c>
      <c r="B32" s="9" cm="1">
        <f t="array" aca="1" ref="B32" ca="1">IF(ISNUMBER(Z32),CELL("contents",INDIRECT(ADDRESS(Z32,2,1,1,B$2))),0)</f>
        <v>0</v>
      </c>
      <c r="C32" s="9" cm="1">
        <f t="array" aca="1" ref="C32" ca="1">IF(ISNUMBER(AA32),CELL("contents",INDIRECT(ADDRESS(AA32,2,1,1,C$2))),0)</f>
        <v>0</v>
      </c>
      <c r="D32" s="9" cm="1">
        <f t="array" aca="1" ref="D32" ca="1">IF(ISNUMBER(AB32),CELL("contents",INDIRECT(ADDRESS(AB32,2,1,1,D$2))),0)</f>
        <v>0</v>
      </c>
      <c r="E32" s="9" cm="1">
        <f t="array" aca="1" ref="E32" ca="1">IF(ISNUMBER(AC32),CELL("contents",INDIRECT(ADDRESS(AC32,2,1,1,E$2))),0)</f>
        <v>0</v>
      </c>
      <c r="F32" s="9" cm="1">
        <f t="array" aca="1" ref="F32" ca="1">IF(ISNUMBER(AD32),CELL("contents",INDIRECT(ADDRESS(AD32,2,1,1,F$2))),0)</f>
        <v>0</v>
      </c>
      <c r="G32" s="9" cm="1">
        <f t="array" aca="1" ref="G32" ca="1">IF(ISNUMBER(AE32),CELL("contents",INDIRECT(ADDRESS(AE32,2,1,1,G$2))),0)</f>
        <v>0.947657224258593</v>
      </c>
      <c r="H32" s="9" cm="1">
        <f t="array" aca="1" ref="H32" ca="1">IF(ISNUMBER(AF32),CELL("contents",INDIRECT(ADDRESS(AF32,2,1,1,H$2))),0)</f>
        <v>0</v>
      </c>
      <c r="I32" s="9" cm="1">
        <f t="array" aca="1" ref="I32" ca="1">IF(ISNUMBER(AG32),CELL("contents",INDIRECT(ADDRESS(AG32,2,1,1,I$2))),0)</f>
        <v>0.18182666944443901</v>
      </c>
      <c r="J32" s="9" cm="1">
        <f t="array" aca="1" ref="J32" ca="1">IF(ISNUMBER(AH32),CELL("contents",INDIRECT(ADDRESS(AH32,2,1,1,J$2))),0)</f>
        <v>0</v>
      </c>
      <c r="K32" s="9" cm="1">
        <f t="array" aca="1" ref="K32" ca="1">IF(ISNUMBER(AI32),CELL("contents",INDIRECT(ADDRESS(AI32,2,1,1,K$2))),0)</f>
        <v>0.110231485995591</v>
      </c>
      <c r="L32" s="9" cm="1">
        <f t="array" aca="1" ref="L32" ca="1">IF(ISNUMBER(AJ32),CELL("contents",INDIRECT(ADDRESS(AJ32,2,1,1,L$2))),0)</f>
        <v>0.415067110392706</v>
      </c>
      <c r="M32" s="127" t="str">
        <f>VLOOKUP($A32,[1]Classification!$A$2:$B$1001,2,0)</f>
        <v>Health Care</v>
      </c>
      <c r="N32" s="13">
        <f>MATCH($A32,'EKHAZAARSTK X standardized'!$A:$A,0)</f>
        <v>82</v>
      </c>
      <c r="O32" s="85" cm="1">
        <f t="array" aca="1" ref="O32:X32" ca="1">OFFSET(INDIRECT(ADDRESS(N32,2,1,1,"EKHAZAARSTK X standardized")),,,1,10)</f>
        <v>-0.27815407710870466</v>
      </c>
      <c r="P32" s="85">
        <f ca="1"/>
        <v>-0.63733935990520219</v>
      </c>
      <c r="Q32" s="85">
        <f ca="1"/>
        <v>-0.5191737610573125</v>
      </c>
      <c r="R32" s="85">
        <f ca="1"/>
        <v>-0.80681251953472566</v>
      </c>
      <c r="S32" s="85">
        <f ca="1"/>
        <v>-0.82393347646647341</v>
      </c>
      <c r="T32" s="85">
        <f ca="1"/>
        <v>-0.43886320217639002</v>
      </c>
      <c r="U32" s="85">
        <f ca="1"/>
        <v>1.3330613299798713</v>
      </c>
      <c r="V32" s="85">
        <f ca="1"/>
        <v>0.16772127852882801</v>
      </c>
      <c r="W32" s="85">
        <f ca="1"/>
        <v>0.61432677336968133</v>
      </c>
      <c r="X32" s="85">
        <f ca="1"/>
        <v>-0.25177911881330844</v>
      </c>
      <c r="Z32" s="14" t="str">
        <f t="shared" ca="1" si="7"/>
        <v>__Absent__</v>
      </c>
      <c r="AA32" s="14" t="str">
        <f t="shared" ca="1" si="7"/>
        <v>__Absent__</v>
      </c>
      <c r="AB32" s="14" t="str">
        <f t="shared" ca="1" si="7"/>
        <v>__Absent__</v>
      </c>
      <c r="AC32" s="14" t="str">
        <f t="shared" ca="1" si="7"/>
        <v>__Absent__</v>
      </c>
      <c r="AD32" s="14" t="str">
        <f t="shared" ca="1" si="7"/>
        <v>__Absent__</v>
      </c>
      <c r="AE32" s="14">
        <f t="shared" ca="1" si="7"/>
        <v>20</v>
      </c>
      <c r="AF32" s="14" t="str">
        <f t="shared" ca="1" si="7"/>
        <v>__Absent__</v>
      </c>
      <c r="AG32" s="14">
        <f t="shared" ca="1" si="7"/>
        <v>11</v>
      </c>
      <c r="AH32" s="14" t="str">
        <f t="shared" ca="1" si="7"/>
        <v>__Absent__</v>
      </c>
      <c r="AI32" s="14">
        <f t="shared" ca="1" si="7"/>
        <v>20</v>
      </c>
      <c r="AJ32" s="14">
        <f t="shared" ca="1" si="7"/>
        <v>25</v>
      </c>
      <c r="AK32" s="42"/>
      <c r="AL32" s="43">
        <f ca="1"/>
        <v>0</v>
      </c>
      <c r="AM32" s="15">
        <f ca="1"/>
        <v>-5.0575829433067434E-4</v>
      </c>
      <c r="AN32" s="16">
        <f t="shared" ca="1" si="2"/>
        <v>5.0575829433067434E-4</v>
      </c>
      <c r="AO32" s="30">
        <f t="shared" ca="1" si="3"/>
        <v>49</v>
      </c>
      <c r="AP32" s="30">
        <f t="shared" ca="1" si="4"/>
        <v>208</v>
      </c>
      <c r="AQ32" s="12"/>
      <c r="AR32" s="48"/>
    </row>
    <row r="33" spans="1:44" x14ac:dyDescent="0.3">
      <c r="A33" s="8" t="s">
        <v>187</v>
      </c>
      <c r="B33" s="9" cm="1">
        <f t="array" aca="1" ref="B33" ca="1">IF(ISNUMBER(Z33),CELL("contents",INDIRECT(ADDRESS(Z33,2,1,1,B$2))),0)</f>
        <v>0</v>
      </c>
      <c r="C33" s="9" cm="1">
        <f t="array" aca="1" ref="C33" ca="1">IF(ISNUMBER(AA33),CELL("contents",INDIRECT(ADDRESS(AA33,2,1,1,C$2))),0)</f>
        <v>0</v>
      </c>
      <c r="D33" s="9" cm="1">
        <f t="array" aca="1" ref="D33" ca="1">IF(ISNUMBER(AB33),CELL("contents",INDIRECT(ADDRESS(AB33,2,1,1,D$2))),0)</f>
        <v>0</v>
      </c>
      <c r="E33" s="9" cm="1">
        <f t="array" aca="1" ref="E33" ca="1">IF(ISNUMBER(AC33),CELL("contents",INDIRECT(ADDRESS(AC33,2,1,1,E$2))),0)</f>
        <v>0</v>
      </c>
      <c r="F33" s="9" cm="1">
        <f t="array" aca="1" ref="F33" ca="1">IF(ISNUMBER(AD33),CELL("contents",INDIRECT(ADDRESS(AD33,2,1,1,F$2))),0)</f>
        <v>0</v>
      </c>
      <c r="G33" s="9" cm="1">
        <f t="array" aca="1" ref="G33" ca="1">IF(ISNUMBER(AE33),CELL("contents",INDIRECT(ADDRESS(AE33,2,1,1,G$2))),0)</f>
        <v>0</v>
      </c>
      <c r="H33" s="9" cm="1">
        <f t="array" aca="1" ref="H33" ca="1">IF(ISNUMBER(AF33),CELL("contents",INDIRECT(ADDRESS(AF33,2,1,1,H$2))),0)</f>
        <v>0.54768484841947096</v>
      </c>
      <c r="I33" s="9" cm="1">
        <f t="array" aca="1" ref="I33" ca="1">IF(ISNUMBER(AG33),CELL("contents",INDIRECT(ADDRESS(AG33,2,1,1,I$2))),0)</f>
        <v>0.56412896306568805</v>
      </c>
      <c r="J33" s="9" cm="1">
        <f t="array" aca="1" ref="J33" ca="1">IF(ISNUMBER(AH33),CELL("contents",INDIRECT(ADDRESS(AH33,2,1,1,J$2))),0)</f>
        <v>0</v>
      </c>
      <c r="K33" s="9" cm="1">
        <f t="array" aca="1" ref="K33" ca="1">IF(ISNUMBER(AI33),CELL("contents",INDIRECT(ADDRESS(AI33,2,1,1,K$2))),0)</f>
        <v>0.48101012098076001</v>
      </c>
      <c r="L33" s="9" cm="1">
        <f t="array" aca="1" ref="L33" ca="1">IF(ISNUMBER(AJ33),CELL("contents",INDIRECT(ADDRESS(AJ33,2,1,1,L$2))),0)</f>
        <v>0.39489027414598199</v>
      </c>
      <c r="M33" s="127" t="str">
        <f>VLOOKUP($A33,[1]Classification!$A$2:$B$1001,2,0)</f>
        <v>Consumer Staples</v>
      </c>
      <c r="N33" s="13">
        <f>MATCH($A33,'EKHAZAARSTK X standardized'!$A:$A,0)</f>
        <v>86</v>
      </c>
      <c r="O33" s="85" cm="1">
        <f t="array" aca="1" ref="O33:X33" ca="1">OFFSET(INDIRECT(ADDRESS(N33,2,1,1,"EKHAZAARSTK X standardized")),,,1,10)</f>
        <v>-0.64897097360151768</v>
      </c>
      <c r="P33" s="85">
        <f ca="1"/>
        <v>0.70703696552102047</v>
      </c>
      <c r="Q33" s="85">
        <f ca="1"/>
        <v>1.7787980996449344</v>
      </c>
      <c r="R33" s="85">
        <f ca="1"/>
        <v>-0.78250130380945915</v>
      </c>
      <c r="S33" s="85">
        <f ca="1"/>
        <v>-0.40848341160646628</v>
      </c>
      <c r="T33" s="85">
        <f ca="1"/>
        <v>0.14626354015922868</v>
      </c>
      <c r="U33" s="85">
        <f ca="1"/>
        <v>1.7298260354005917</v>
      </c>
      <c r="V33" s="85">
        <f ca="1"/>
        <v>-0.91370578993597074</v>
      </c>
      <c r="W33" s="85">
        <f ca="1"/>
        <v>-0.89410840477094766</v>
      </c>
      <c r="X33" s="85">
        <f ca="1"/>
        <v>-0.49757720591321014</v>
      </c>
      <c r="Z33" s="14" t="str">
        <f t="shared" ca="1" si="7"/>
        <v>__Absent__</v>
      </c>
      <c r="AA33" s="14" t="str">
        <f t="shared" ca="1" si="7"/>
        <v>__Absent__</v>
      </c>
      <c r="AB33" s="14" t="str">
        <f t="shared" ca="1" si="7"/>
        <v>__Absent__</v>
      </c>
      <c r="AC33" s="14" t="str">
        <f t="shared" ca="1" si="7"/>
        <v>__Absent__</v>
      </c>
      <c r="AD33" s="14" t="str">
        <f t="shared" ca="1" si="7"/>
        <v>__Absent__</v>
      </c>
      <c r="AE33" s="14" t="str">
        <f t="shared" ca="1" si="7"/>
        <v>__Absent__</v>
      </c>
      <c r="AF33" s="14">
        <f t="shared" ca="1" si="7"/>
        <v>12</v>
      </c>
      <c r="AG33" s="14">
        <f t="shared" ca="1" si="7"/>
        <v>12</v>
      </c>
      <c r="AH33" s="14" t="str">
        <f t="shared" ca="1" si="7"/>
        <v>__Absent__</v>
      </c>
      <c r="AI33" s="14">
        <f t="shared" ca="1" si="7"/>
        <v>21</v>
      </c>
      <c r="AJ33" s="14">
        <f t="shared" ca="1" si="7"/>
        <v>26</v>
      </c>
      <c r="AK33" s="42"/>
      <c r="AL33" s="43">
        <f ca="1"/>
        <v>0</v>
      </c>
      <c r="AM33" s="15">
        <f ca="1"/>
        <v>-3.6610332239755418E-3</v>
      </c>
      <c r="AN33" s="16">
        <f t="shared" ca="1" si="2"/>
        <v>3.6610332239755418E-3</v>
      </c>
      <c r="AO33" s="30">
        <f t="shared" ca="1" si="3"/>
        <v>13</v>
      </c>
      <c r="AP33" s="30">
        <f t="shared" ca="1" si="4"/>
        <v>244</v>
      </c>
      <c r="AQ33" s="12"/>
      <c r="AR33" s="48"/>
    </row>
    <row r="34" spans="1:44" x14ac:dyDescent="0.3">
      <c r="A34" s="8" t="s">
        <v>1</v>
      </c>
      <c r="B34" s="9" cm="1">
        <f t="array" aca="1" ref="B34" ca="1">IF(ISNUMBER(Z34),CELL("contents",INDIRECT(ADDRESS(Z34,2,1,1,B$2))),0)</f>
        <v>5.8931331025045397</v>
      </c>
      <c r="C34" s="9" cm="1">
        <f t="array" aca="1" ref="C34" ca="1">IF(ISNUMBER(AA34),CELL("contents",INDIRECT(ADDRESS(AA34,2,1,1,C$2))),0)</f>
        <v>4.73544236149041</v>
      </c>
      <c r="D34" s="9" cm="1">
        <f t="array" aca="1" ref="D34" ca="1">IF(ISNUMBER(AB34),CELL("contents",INDIRECT(ADDRESS(AB34,2,1,1,D$2))),0)</f>
        <v>6.1529210187876799</v>
      </c>
      <c r="E34" s="9" cm="1">
        <f t="array" aca="1" ref="E34" ca="1">IF(ISNUMBER(AC34),CELL("contents",INDIRECT(ADDRESS(AC34,2,1,1,E$2))),0)</f>
        <v>5.3481951372940797</v>
      </c>
      <c r="F34" s="9" cm="1">
        <f t="array" aca="1" ref="F34" ca="1">IF(ISNUMBER(AD34),CELL("contents",INDIRECT(ADDRESS(AD34,2,1,1,F$2))),0)</f>
        <v>0</v>
      </c>
      <c r="G34" s="9" cm="1">
        <f t="array" aca="1" ref="G34" ca="1">IF(ISNUMBER(AE34),CELL("contents",INDIRECT(ADDRESS(AE34,2,1,1,G$2))),0)</f>
        <v>0</v>
      </c>
      <c r="H34" s="9" cm="1">
        <f t="array" aca="1" ref="H34" ca="1">IF(ISNUMBER(AF34),CELL("contents",INDIRECT(ADDRESS(AF34,2,1,1,H$2))),0)</f>
        <v>2.6780572219202998</v>
      </c>
      <c r="I34" s="9" cm="1">
        <f t="array" aca="1" ref="I34" ca="1">IF(ISNUMBER(AG34),CELL("contents",INDIRECT(ADDRESS(AG34,2,1,1,I$2))),0)</f>
        <v>2.67831047387513</v>
      </c>
      <c r="J34" s="9" cm="1">
        <f t="array" aca="1" ref="J34" ca="1">IF(ISNUMBER(AH34),CELL("contents",INDIRECT(ADDRESS(AH34,2,1,1,J$2))),0)</f>
        <v>3.1008683650925701</v>
      </c>
      <c r="K34" s="9" cm="1">
        <f t="array" aca="1" ref="K34" ca="1">IF(ISNUMBER(AI34),CELL("contents",INDIRECT(ADDRESS(AI34,2,1,1,K$2))),0)</f>
        <v>2.2747770319090099</v>
      </c>
      <c r="L34" s="9" cm="1">
        <f t="array" aca="1" ref="L34" ca="1">IF(ISNUMBER(AJ34),CELL("contents",INDIRECT(ADDRESS(AJ34,2,1,1,L$2))),0)</f>
        <v>1.87481733171259</v>
      </c>
      <c r="M34" s="127" t="str">
        <f>VLOOKUP($A34,[1]Classification!$A$2:$B$1001,2,0)</f>
        <v>Financials</v>
      </c>
      <c r="N34" s="13">
        <f>MATCH($A34,'EKHAZAARSTK X standardized'!$A:$A,0)</f>
        <v>88</v>
      </c>
      <c r="O34" s="85" cm="1">
        <f t="array" aca="1" ref="O34:X34" ca="1">OFFSET(INDIRECT(ADDRESS(N34,2,1,1,"EKHAZAARSTK X standardized")),,,1,10)</f>
        <v>-0.5658477883637375</v>
      </c>
      <c r="P34" s="85">
        <f ca="1"/>
        <v>-1.5150928785992352</v>
      </c>
      <c r="Q34" s="85">
        <f ca="1"/>
        <v>-0.4185075684513162</v>
      </c>
      <c r="R34" s="85">
        <f ca="1"/>
        <v>0.96401991558583933</v>
      </c>
      <c r="S34" s="85">
        <f ca="1"/>
        <v>0.14562578822854499</v>
      </c>
      <c r="T34" s="85">
        <f ca="1"/>
        <v>-0.44066526096344516</v>
      </c>
      <c r="U34" s="85">
        <f ca="1"/>
        <v>3.0256902028407482</v>
      </c>
      <c r="V34" s="85">
        <f ca="1"/>
        <v>0.18212798541540345</v>
      </c>
      <c r="W34" s="85">
        <f ca="1"/>
        <v>0.20056794980521256</v>
      </c>
      <c r="X34" s="85">
        <f ca="1"/>
        <v>-0.17640696274705672</v>
      </c>
      <c r="Z34" s="14">
        <f t="shared" ref="Z34:AJ43" ca="1" si="8">IFERROR(MATCH($A34,INDIRECT("'"&amp;Z$2&amp;"'!$A:$A"),0),"__Absent__")</f>
        <v>2</v>
      </c>
      <c r="AA34" s="14">
        <f t="shared" ca="1" si="8"/>
        <v>4</v>
      </c>
      <c r="AB34" s="14">
        <f t="shared" ca="1" si="8"/>
        <v>2</v>
      </c>
      <c r="AC34" s="14">
        <f t="shared" ca="1" si="8"/>
        <v>2</v>
      </c>
      <c r="AD34" s="14" t="str">
        <f t="shared" ca="1" si="8"/>
        <v>__Absent__</v>
      </c>
      <c r="AE34" s="14" t="str">
        <f t="shared" ca="1" si="8"/>
        <v>__Absent__</v>
      </c>
      <c r="AF34" s="14">
        <f t="shared" ca="1" si="8"/>
        <v>13</v>
      </c>
      <c r="AG34" s="14">
        <f t="shared" ca="1" si="8"/>
        <v>13</v>
      </c>
      <c r="AH34" s="14">
        <f t="shared" ca="1" si="8"/>
        <v>6</v>
      </c>
      <c r="AI34" s="14">
        <f t="shared" ca="1" si="8"/>
        <v>22</v>
      </c>
      <c r="AJ34" s="14">
        <f t="shared" ca="1" si="8"/>
        <v>27</v>
      </c>
      <c r="AK34" s="42"/>
      <c r="AL34" s="43">
        <f ca="1"/>
        <v>-3.3346163325853245E-2</v>
      </c>
      <c r="AM34" s="15">
        <f ca="1"/>
        <v>-1.515516058193676E-2</v>
      </c>
      <c r="AN34" s="16">
        <f t="shared" ca="1" si="2"/>
        <v>-1.8191002743916485E-2</v>
      </c>
      <c r="AO34" s="30">
        <f t="shared" ca="1" si="3"/>
        <v>249</v>
      </c>
      <c r="AP34" s="30">
        <f t="shared" ca="1" si="4"/>
        <v>8</v>
      </c>
      <c r="AQ34" s="12"/>
      <c r="AR34" s="48"/>
    </row>
    <row r="35" spans="1:44" x14ac:dyDescent="0.3">
      <c r="A35" s="8" t="s">
        <v>2</v>
      </c>
      <c r="B35" s="9" cm="1">
        <f t="array" aca="1" ref="B35" ca="1">IF(ISNUMBER(Z35),CELL("contents",INDIRECT(ADDRESS(Z35,2,1,1,B$2))),0)</f>
        <v>2.1904693988999102</v>
      </c>
      <c r="C35" s="9" cm="1">
        <f t="array" aca="1" ref="C35" ca="1">IF(ISNUMBER(AA35),CELL("contents",INDIRECT(ADDRESS(AA35,2,1,1,C$2))),0)</f>
        <v>1.8290231399697701</v>
      </c>
      <c r="D35" s="9" cm="1">
        <f t="array" aca="1" ref="D35" ca="1">IF(ISNUMBER(AB35),CELL("contents",INDIRECT(ADDRESS(AB35,2,1,1,D$2))),0)</f>
        <v>4.8829573016799701</v>
      </c>
      <c r="E35" s="9" cm="1">
        <f t="array" aca="1" ref="E35" ca="1">IF(ISNUMBER(AC35),CELL("contents",INDIRECT(ADDRESS(AC35,2,1,1,E$2))),0)</f>
        <v>0</v>
      </c>
      <c r="F35" s="9" cm="1">
        <f t="array" aca="1" ref="F35" ca="1">IF(ISNUMBER(AD35),CELL("contents",INDIRECT(ADDRESS(AD35,2,1,1,F$2))),0)</f>
        <v>3.5299590555090199</v>
      </c>
      <c r="G35" s="9" cm="1">
        <f t="array" aca="1" ref="G35" ca="1">IF(ISNUMBER(AE35),CELL("contents",INDIRECT(ADDRESS(AE35,2,1,1,G$2))),0)</f>
        <v>0</v>
      </c>
      <c r="H35" s="9" cm="1">
        <f t="array" aca="1" ref="H35" ca="1">IF(ISNUMBER(AF35),CELL("contents",INDIRECT(ADDRESS(AF35,2,1,1,H$2))),0)</f>
        <v>0.54349638290545599</v>
      </c>
      <c r="I35" s="9" cm="1">
        <f t="array" aca="1" ref="I35" ca="1">IF(ISNUMBER(AG35),CELL("contents",INDIRECT(ADDRESS(AG35,2,1,1,I$2))),0)</f>
        <v>0.61758468101747599</v>
      </c>
      <c r="J35" s="9" cm="1">
        <f t="array" aca="1" ref="J35" ca="1">IF(ISNUMBER(AH35),CELL("contents",INDIRECT(ADDRESS(AH35,2,1,1,J$2))),0)</f>
        <v>0.629328078225182</v>
      </c>
      <c r="K35" s="9" cm="1">
        <f t="array" aca="1" ref="K35" ca="1">IF(ISNUMBER(AI35),CELL("contents",INDIRECT(ADDRESS(AI35,2,1,1,K$2))),0)</f>
        <v>0.42088385598316502</v>
      </c>
      <c r="L35" s="9" cm="1">
        <f t="array" aca="1" ref="L35" ca="1">IF(ISNUMBER(AJ35),CELL("contents",INDIRECT(ADDRESS(AJ35,2,1,1,L$2))),0)</f>
        <v>0.43230927671223301</v>
      </c>
      <c r="M35" s="127" t="str">
        <f>VLOOKUP($A35,[1]Classification!$A$2:$B$1001,2,0)</f>
        <v>Consumer Discretionary</v>
      </c>
      <c r="N35" s="13">
        <f>MATCH($A35,'EKHAZAARSTK X standardized'!$A:$A,0)</f>
        <v>91</v>
      </c>
      <c r="O35" s="85" cm="1">
        <f t="array" aca="1" ref="O35:X35" ca="1">OFFSET(INDIRECT(ADDRESS(N35,2,1,1,"EKHAZAARSTK X standardized")),,,1,10)</f>
        <v>1.7336929110025814</v>
      </c>
      <c r="P35" s="85">
        <f ca="1"/>
        <v>-0.90433829926799403</v>
      </c>
      <c r="Q35" s="85">
        <f ca="1"/>
        <v>-0.46998658150002026</v>
      </c>
      <c r="R35" s="85">
        <f ca="1"/>
        <v>-0.90240488424864596</v>
      </c>
      <c r="S35" s="85">
        <f ca="1"/>
        <v>8.4140221154652084E-2</v>
      </c>
      <c r="T35" s="85">
        <f ca="1"/>
        <v>1.8122065701096557</v>
      </c>
      <c r="U35" s="85">
        <f ca="1"/>
        <v>1.7017101506951731</v>
      </c>
      <c r="V35" s="85">
        <f ca="1"/>
        <v>-0.59203985566860551</v>
      </c>
      <c r="W35" s="85">
        <f ca="1"/>
        <v>-0.27719416467001506</v>
      </c>
      <c r="X35" s="85">
        <f ca="1"/>
        <v>-0.28976172295318481</v>
      </c>
      <c r="Z35" s="14">
        <f t="shared" ca="1" si="8"/>
        <v>3</v>
      </c>
      <c r="AA35" s="14">
        <f t="shared" ca="1" si="8"/>
        <v>5</v>
      </c>
      <c r="AB35" s="14">
        <f t="shared" ca="1" si="8"/>
        <v>3</v>
      </c>
      <c r="AC35" s="14" t="str">
        <f t="shared" ca="1" si="8"/>
        <v>__Absent__</v>
      </c>
      <c r="AD35" s="14">
        <f t="shared" ca="1" si="8"/>
        <v>3</v>
      </c>
      <c r="AE35" s="14" t="str">
        <f t="shared" ca="1" si="8"/>
        <v>__Absent__</v>
      </c>
      <c r="AF35" s="14">
        <f t="shared" ca="1" si="8"/>
        <v>14</v>
      </c>
      <c r="AG35" s="14">
        <f t="shared" ca="1" si="8"/>
        <v>14</v>
      </c>
      <c r="AH35" s="14">
        <f t="shared" ca="1" si="8"/>
        <v>7</v>
      </c>
      <c r="AI35" s="14">
        <f t="shared" ca="1" si="8"/>
        <v>23</v>
      </c>
      <c r="AJ35" s="14">
        <f t="shared" ca="1" si="8"/>
        <v>28</v>
      </c>
      <c r="AK35" s="42"/>
      <c r="AL35" s="43">
        <f ca="1"/>
        <v>3.79760126864086E-2</v>
      </c>
      <c r="AM35" s="15">
        <f ca="1"/>
        <v>1.0707021834237886E-2</v>
      </c>
      <c r="AN35" s="16">
        <f t="shared" ca="1" si="2"/>
        <v>2.7268990852170716E-2</v>
      </c>
      <c r="AO35" s="30">
        <f t="shared" ca="1" si="3"/>
        <v>4</v>
      </c>
      <c r="AP35" s="30">
        <f t="shared" ca="1" si="4"/>
        <v>253</v>
      </c>
      <c r="AQ35" s="12"/>
      <c r="AR35" s="48"/>
    </row>
    <row r="36" spans="1:44" x14ac:dyDescent="0.3">
      <c r="A36" s="8" t="s">
        <v>3</v>
      </c>
      <c r="B36" s="9" cm="1">
        <f t="array" aca="1" ref="B36" ca="1">IF(ISNUMBER(Z36),CELL("contents",INDIRECT(ADDRESS(Z36,2,1,1,B$2))),0)</f>
        <v>5.9893917803749304</v>
      </c>
      <c r="C36" s="9" cm="1">
        <f t="array" aca="1" ref="C36" ca="1">IF(ISNUMBER(AA36),CELL("contents",INDIRECT(ADDRESS(AA36,2,1,1,C$2))),0)</f>
        <v>4.9861171644677302</v>
      </c>
      <c r="D36" s="9" cm="1">
        <f t="array" aca="1" ref="D36" ca="1">IF(ISNUMBER(AB36),CELL("contents",INDIRECT(ADDRESS(AB36,2,1,1,D$2))),0)</f>
        <v>0</v>
      </c>
      <c r="E36" s="9" cm="1">
        <f t="array" aca="1" ref="E36" ca="1">IF(ISNUMBER(AC36),CELL("contents",INDIRECT(ADDRESS(AC36,2,1,1,E$2))),0)</f>
        <v>0</v>
      </c>
      <c r="F36" s="9" cm="1">
        <f t="array" aca="1" ref="F36" ca="1">IF(ISNUMBER(AD36),CELL("contents",INDIRECT(ADDRESS(AD36,2,1,1,F$2))),0)</f>
        <v>3.8512500814016999</v>
      </c>
      <c r="G36" s="9" cm="1">
        <f t="array" aca="1" ref="G36" ca="1">IF(ISNUMBER(AE36),CELL("contents",INDIRECT(ADDRESS(AE36,2,1,1,G$2))),0)</f>
        <v>0</v>
      </c>
      <c r="H36" s="9" cm="1">
        <f t="array" aca="1" ref="H36" ca="1">IF(ISNUMBER(AF36),CELL("contents",INDIRECT(ADDRESS(AF36,2,1,1,H$2))),0)</f>
        <v>1.7521126016050399</v>
      </c>
      <c r="I36" s="9" cm="1">
        <f t="array" aca="1" ref="I36" ca="1">IF(ISNUMBER(AG36),CELL("contents",INDIRECT(ADDRESS(AG36,2,1,1,I$2))),0)</f>
        <v>1.7286111040694601</v>
      </c>
      <c r="J36" s="9" cm="1">
        <f t="array" aca="1" ref="J36" ca="1">IF(ISNUMBER(AH36),CELL("contents",INDIRECT(ADDRESS(AH36,2,1,1,J$2))),0)</f>
        <v>2.0288556259724699</v>
      </c>
      <c r="K36" s="9" cm="1">
        <f t="array" aca="1" ref="K36" ca="1">IF(ISNUMBER(AI36),CELL("contents",INDIRECT(ADDRESS(AI36,2,1,1,K$2))),0)</f>
        <v>1.5131776729394699</v>
      </c>
      <c r="L36" s="9" cm="1">
        <f t="array" aca="1" ref="L36" ca="1">IF(ISNUMBER(AJ36),CELL("contents",INDIRECT(ADDRESS(AJ36,2,1,1,L$2))),0)</f>
        <v>1.2100277728486299</v>
      </c>
      <c r="M36" s="127" t="str">
        <f>VLOOKUP($A36,[1]Classification!$A$2:$B$1001,2,0)</f>
        <v>Financials</v>
      </c>
      <c r="N36" s="13">
        <f>MATCH($A36,'EKHAZAARSTK X standardized'!$A:$A,0)</f>
        <v>94</v>
      </c>
      <c r="O36" s="85" cm="1">
        <f t="array" aca="1" ref="O36:X36" ca="1">OFFSET(INDIRECT(ADDRESS(N36,2,1,1,"EKHAZAARSTK X standardized")),,,1,10)</f>
        <v>-0.40484581033436978</v>
      </c>
      <c r="P36" s="85">
        <f ca="1"/>
        <v>-1.2015682091484201</v>
      </c>
      <c r="Q36" s="85">
        <f ca="1"/>
        <v>0.27029768556312989</v>
      </c>
      <c r="R36" s="85">
        <f ca="1"/>
        <v>1.8903069186849455</v>
      </c>
      <c r="S36" s="85">
        <f ca="1"/>
        <v>-0.76658730374726081</v>
      </c>
      <c r="T36" s="85">
        <f ca="1"/>
        <v>0.77207382226106869</v>
      </c>
      <c r="U36" s="85">
        <f ca="1"/>
        <v>2.5082624081806277</v>
      </c>
      <c r="V36" s="85">
        <f ca="1"/>
        <v>-0.3447478846520689</v>
      </c>
      <c r="W36" s="85">
        <f ca="1"/>
        <v>-0.61144916982384978</v>
      </c>
      <c r="X36" s="85">
        <f ca="1"/>
        <v>-0.26957783428244636</v>
      </c>
      <c r="Z36" s="14">
        <f t="shared" ca="1" si="8"/>
        <v>4</v>
      </c>
      <c r="AA36" s="14">
        <f t="shared" ca="1" si="8"/>
        <v>6</v>
      </c>
      <c r="AB36" s="14" t="str">
        <f t="shared" ca="1" si="8"/>
        <v>__Absent__</v>
      </c>
      <c r="AC36" s="14" t="str">
        <f t="shared" ca="1" si="8"/>
        <v>__Absent__</v>
      </c>
      <c r="AD36" s="14">
        <f t="shared" ca="1" si="8"/>
        <v>4</v>
      </c>
      <c r="AE36" s="14" t="str">
        <f t="shared" ca="1" si="8"/>
        <v>__Absent__</v>
      </c>
      <c r="AF36" s="14">
        <f t="shared" ca="1" si="8"/>
        <v>15</v>
      </c>
      <c r="AG36" s="14">
        <f t="shared" ca="1" si="8"/>
        <v>15</v>
      </c>
      <c r="AH36" s="14">
        <f t="shared" ca="1" si="8"/>
        <v>8</v>
      </c>
      <c r="AI36" s="14">
        <f t="shared" ca="1" si="8"/>
        <v>24</v>
      </c>
      <c r="AJ36" s="14">
        <f t="shared" ca="1" si="8"/>
        <v>29</v>
      </c>
      <c r="AK36" s="42"/>
      <c r="AL36" s="43">
        <f ca="1"/>
        <v>-2.4247801687359023E-2</v>
      </c>
      <c r="AM36" s="15">
        <f ca="1"/>
        <v>-6.9982096317999024E-3</v>
      </c>
      <c r="AN36" s="16">
        <f t="shared" ca="1" si="2"/>
        <v>-1.7249592055559121E-2</v>
      </c>
      <c r="AO36" s="30">
        <f t="shared" ca="1" si="3"/>
        <v>247</v>
      </c>
      <c r="AP36" s="30">
        <f t="shared" ca="1" si="4"/>
        <v>10</v>
      </c>
      <c r="AQ36" s="12"/>
      <c r="AR36" s="48"/>
    </row>
    <row r="37" spans="1:44" x14ac:dyDescent="0.3">
      <c r="A37" s="8" t="s">
        <v>188</v>
      </c>
      <c r="B37" s="9" cm="1">
        <f t="array" aca="1" ref="B37" ca="1">IF(ISNUMBER(Z37),CELL("contents",INDIRECT(ADDRESS(Z37,2,1,1,B$2))),0)</f>
        <v>0</v>
      </c>
      <c r="C37" s="9" cm="1">
        <f t="array" aca="1" ref="C37" ca="1">IF(ISNUMBER(AA37),CELL("contents",INDIRECT(ADDRESS(AA37,2,1,1,C$2))),0)</f>
        <v>0</v>
      </c>
      <c r="D37" s="9" cm="1">
        <f t="array" aca="1" ref="D37" ca="1">IF(ISNUMBER(AB37),CELL("contents",INDIRECT(ADDRESS(AB37,2,1,1,D$2))),0)</f>
        <v>0</v>
      </c>
      <c r="E37" s="9" cm="1">
        <f t="array" aca="1" ref="E37" ca="1">IF(ISNUMBER(AC37),CELL("contents",INDIRECT(ADDRESS(AC37,2,1,1,E$2))),0)</f>
        <v>0</v>
      </c>
      <c r="F37" s="9" cm="1">
        <f t="array" aca="1" ref="F37" ca="1">IF(ISNUMBER(AD37),CELL("contents",INDIRECT(ADDRESS(AD37,2,1,1,F$2))),0)</f>
        <v>0</v>
      </c>
      <c r="G37" s="9" cm="1">
        <f t="array" aca="1" ref="G37" ca="1">IF(ISNUMBER(AE37),CELL("contents",INDIRECT(ADDRESS(AE37,2,1,1,G$2))),0)</f>
        <v>0</v>
      </c>
      <c r="H37" s="9" cm="1">
        <f t="array" aca="1" ref="H37" ca="1">IF(ISNUMBER(AF37),CELL("contents",INDIRECT(ADDRESS(AF37,2,1,1,H$2))),0)</f>
        <v>0.7922873298352</v>
      </c>
      <c r="I37" s="9" cm="1">
        <f t="array" aca="1" ref="I37" ca="1">IF(ISNUMBER(AG37),CELL("contents",INDIRECT(ADDRESS(AG37,2,1,1,I$2))),0)</f>
        <v>0.89981774112393198</v>
      </c>
      <c r="J37" s="9" cm="1">
        <f t="array" aca="1" ref="J37" ca="1">IF(ISNUMBER(AH37),CELL("contents",INDIRECT(ADDRESS(AH37,2,1,1,J$2))),0)</f>
        <v>0.91738492889460899</v>
      </c>
      <c r="K37" s="9" cm="1">
        <f t="array" aca="1" ref="K37" ca="1">IF(ISNUMBER(AI37),CELL("contents",INDIRECT(ADDRESS(AI37,2,1,1,K$2))),0)</f>
        <v>0.70147309297194105</v>
      </c>
      <c r="L37" s="9" cm="1">
        <f t="array" aca="1" ref="L37" ca="1">IF(ISNUMBER(AJ37),CELL("contents",INDIRECT(ADDRESS(AJ37,2,1,1,L$2))),0)</f>
        <v>0.62987241878675304</v>
      </c>
      <c r="M37" s="127" t="str">
        <f>VLOOKUP($A37,[1]Classification!$A$2:$B$1001,2,0)</f>
        <v>Financials</v>
      </c>
      <c r="N37" s="13">
        <f>MATCH($A37,'EKHAZAARSTK X standardized'!$A:$A,0)</f>
        <v>95</v>
      </c>
      <c r="O37" s="85" cm="1">
        <f t="array" aca="1" ref="O37:X37" ca="1">OFFSET(INDIRECT(ADDRESS(N37,2,1,1,"EKHAZAARSTK X standardized")),,,1,10)</f>
        <v>-0.62715860082409403</v>
      </c>
      <c r="P37" s="85">
        <f ca="1"/>
        <v>-0.97723811705184049</v>
      </c>
      <c r="Q37" s="85">
        <f ca="1"/>
        <v>-0.3165295149669749</v>
      </c>
      <c r="R37" s="85">
        <f ca="1"/>
        <v>1.6249778938072015</v>
      </c>
      <c r="S37" s="85">
        <f ca="1"/>
        <v>-0.91817593553129817</v>
      </c>
      <c r="T37" s="85">
        <f ca="1"/>
        <v>0.42908580867708956</v>
      </c>
      <c r="U37" s="85">
        <f ca="1"/>
        <v>2.5738141621221216</v>
      </c>
      <c r="V37" s="85">
        <f ca="1"/>
        <v>-0.46462019187183207</v>
      </c>
      <c r="W37" s="85">
        <f ca="1"/>
        <v>-0.19453557885472389</v>
      </c>
      <c r="X37" s="85">
        <f ca="1"/>
        <v>0.18858588033595292</v>
      </c>
      <c r="Z37" s="14" t="str">
        <f t="shared" ca="1" si="8"/>
        <v>__Absent__</v>
      </c>
      <c r="AA37" s="14" t="str">
        <f t="shared" ca="1" si="8"/>
        <v>__Absent__</v>
      </c>
      <c r="AB37" s="14" t="str">
        <f t="shared" ca="1" si="8"/>
        <v>__Absent__</v>
      </c>
      <c r="AC37" s="14" t="str">
        <f t="shared" ca="1" si="8"/>
        <v>__Absent__</v>
      </c>
      <c r="AD37" s="14" t="str">
        <f t="shared" ca="1" si="8"/>
        <v>__Absent__</v>
      </c>
      <c r="AE37" s="14" t="str">
        <f t="shared" ca="1" si="8"/>
        <v>__Absent__</v>
      </c>
      <c r="AF37" s="14">
        <f t="shared" ca="1" si="8"/>
        <v>16</v>
      </c>
      <c r="AG37" s="14">
        <f t="shared" ca="1" si="8"/>
        <v>16</v>
      </c>
      <c r="AH37" s="14">
        <f t="shared" ca="1" si="8"/>
        <v>9</v>
      </c>
      <c r="AI37" s="14">
        <f t="shared" ca="1" si="8"/>
        <v>25</v>
      </c>
      <c r="AJ37" s="14">
        <f t="shared" ca="1" si="8"/>
        <v>30</v>
      </c>
      <c r="AK37" s="42"/>
      <c r="AL37" s="43">
        <f ca="1"/>
        <v>0</v>
      </c>
      <c r="AM37" s="15">
        <f ca="1"/>
        <v>-5.6432843551998202E-3</v>
      </c>
      <c r="AN37" s="16">
        <f t="shared" ca="1" si="2"/>
        <v>5.6432843551998202E-3</v>
      </c>
      <c r="AO37" s="30">
        <f t="shared" ca="1" si="3"/>
        <v>12</v>
      </c>
      <c r="AP37" s="30">
        <f t="shared" ca="1" si="4"/>
        <v>245</v>
      </c>
      <c r="AQ37" s="12"/>
      <c r="AR37" s="48"/>
    </row>
    <row r="38" spans="1:44" x14ac:dyDescent="0.3">
      <c r="A38" s="8" t="s">
        <v>189</v>
      </c>
      <c r="B38" s="9" cm="1">
        <f t="array" aca="1" ref="B38" ca="1">IF(ISNUMBER(Z38),CELL("contents",INDIRECT(ADDRESS(Z38,2,1,1,B$2))),0)</f>
        <v>0</v>
      </c>
      <c r="C38" s="9" cm="1">
        <f t="array" aca="1" ref="C38" ca="1">IF(ISNUMBER(AA38),CELL("contents",INDIRECT(ADDRESS(AA38,2,1,1,C$2))),0)</f>
        <v>0</v>
      </c>
      <c r="D38" s="9" cm="1">
        <f t="array" aca="1" ref="D38" ca="1">IF(ISNUMBER(AB38),CELL("contents",INDIRECT(ADDRESS(AB38,2,1,1,D$2))),0)</f>
        <v>0</v>
      </c>
      <c r="E38" s="9" cm="1">
        <f t="array" aca="1" ref="E38" ca="1">IF(ISNUMBER(AC38),CELL("contents",INDIRECT(ADDRESS(AC38,2,1,1,E$2))),0)</f>
        <v>0</v>
      </c>
      <c r="F38" s="9" cm="1">
        <f t="array" aca="1" ref="F38" ca="1">IF(ISNUMBER(AD38),CELL("contents",INDIRECT(ADDRESS(AD38,2,1,1,F$2))),0)</f>
        <v>0</v>
      </c>
      <c r="G38" s="9" cm="1">
        <f t="array" aca="1" ref="G38" ca="1">IF(ISNUMBER(AE38),CELL("contents",INDIRECT(ADDRESS(AE38,2,1,1,G$2))),0)</f>
        <v>0</v>
      </c>
      <c r="H38" s="9" cm="1">
        <f t="array" aca="1" ref="H38" ca="1">IF(ISNUMBER(AF38),CELL("contents",INDIRECT(ADDRESS(AF38,2,1,1,H$2))),0)</f>
        <v>0.31199905102799902</v>
      </c>
      <c r="I38" s="9" cm="1">
        <f t="array" aca="1" ref="I38" ca="1">IF(ISNUMBER(AG38),CELL("contents",INDIRECT(ADDRESS(AG38,2,1,1,I$2))),0)</f>
        <v>0.351815885450115</v>
      </c>
      <c r="J38" s="9" cm="1">
        <f t="array" aca="1" ref="J38" ca="1">IF(ISNUMBER(AH38),CELL("contents",INDIRECT(ADDRESS(AH38,2,1,1,J$2))),0)</f>
        <v>0</v>
      </c>
      <c r="K38" s="9" cm="1">
        <f t="array" aca="1" ref="K38" ca="1">IF(ISNUMBER(AI38),CELL("contents",INDIRECT(ADDRESS(AI38,2,1,1,K$2))),0)</f>
        <v>0.25052610498997901</v>
      </c>
      <c r="L38" s="9" cm="1">
        <f t="array" aca="1" ref="L38" ca="1">IF(ISNUMBER(AJ38),CELL("contents",INDIRECT(ADDRESS(AJ38,2,1,1,L$2))),0)</f>
        <v>0.24627111981507999</v>
      </c>
      <c r="M38" s="127" t="str">
        <f>VLOOKUP($A38,[1]Classification!$A$2:$B$1001,2,0)</f>
        <v>Financials</v>
      </c>
      <c r="N38" s="13">
        <f>MATCH($A38,'EKHAZAARSTK X standardized'!$A:$A,0)</f>
        <v>97</v>
      </c>
      <c r="O38" s="85" cm="1">
        <f t="array" aca="1" ref="O38:X38" ca="1">OFFSET(INDIRECT(ADDRESS(N38,2,1,1,"EKHAZAARSTK X standardized")),,,1,10)</f>
        <v>1.8800169256721355</v>
      </c>
      <c r="P38" s="85">
        <f ca="1"/>
        <v>-1.3748547762388532</v>
      </c>
      <c r="Q38" s="85">
        <f ca="1"/>
        <v>-0.26617059330786358</v>
      </c>
      <c r="R38" s="85">
        <f ca="1"/>
        <v>-0.90240488424864596</v>
      </c>
      <c r="S38" s="85">
        <f ca="1"/>
        <v>0.39513026538901352</v>
      </c>
      <c r="T38" s="85">
        <f ca="1"/>
        <v>0.69504679682190051</v>
      </c>
      <c r="U38" s="85">
        <f ca="1"/>
        <v>0.89967581574893574</v>
      </c>
      <c r="V38" s="85">
        <f ca="1"/>
        <v>-0.9351778932590914</v>
      </c>
      <c r="W38" s="85">
        <f ca="1"/>
        <v>-0.93770207400659211</v>
      </c>
      <c r="X38" s="85">
        <f ca="1"/>
        <v>0.41795389227382612</v>
      </c>
      <c r="Z38" s="14" t="str">
        <f t="shared" ca="1" si="8"/>
        <v>__Absent__</v>
      </c>
      <c r="AA38" s="14" t="str">
        <f t="shared" ca="1" si="8"/>
        <v>__Absent__</v>
      </c>
      <c r="AB38" s="14" t="str">
        <f t="shared" ca="1" si="8"/>
        <v>__Absent__</v>
      </c>
      <c r="AC38" s="14" t="str">
        <f t="shared" ca="1" si="8"/>
        <v>__Absent__</v>
      </c>
      <c r="AD38" s="14" t="str">
        <f t="shared" ca="1" si="8"/>
        <v>__Absent__</v>
      </c>
      <c r="AE38" s="14" t="str">
        <f t="shared" ca="1" si="8"/>
        <v>__Absent__</v>
      </c>
      <c r="AF38" s="14">
        <f t="shared" ca="1" si="8"/>
        <v>17</v>
      </c>
      <c r="AG38" s="14">
        <f t="shared" ca="1" si="8"/>
        <v>17</v>
      </c>
      <c r="AH38" s="14" t="str">
        <f t="shared" ca="1" si="8"/>
        <v>__Absent__</v>
      </c>
      <c r="AI38" s="14">
        <f t="shared" ca="1" si="8"/>
        <v>26</v>
      </c>
      <c r="AJ38" s="14">
        <f t="shared" ca="1" si="8"/>
        <v>31</v>
      </c>
      <c r="AK38" s="42"/>
      <c r="AL38" s="43">
        <f ca="1"/>
        <v>0</v>
      </c>
      <c r="AM38" s="15">
        <f ca="1"/>
        <v>6.6141981936654534E-3</v>
      </c>
      <c r="AN38" s="16">
        <f t="shared" ca="1" si="2"/>
        <v>-6.6141981936654534E-3</v>
      </c>
      <c r="AO38" s="30">
        <f t="shared" ca="1" si="3"/>
        <v>237</v>
      </c>
      <c r="AP38" s="30">
        <f t="shared" ca="1" si="4"/>
        <v>20</v>
      </c>
      <c r="AQ38" s="12"/>
      <c r="AR38" s="48"/>
    </row>
    <row r="39" spans="1:44" x14ac:dyDescent="0.3">
      <c r="A39" s="8" t="s">
        <v>72</v>
      </c>
      <c r="B39" s="9" cm="1">
        <f t="array" aca="1" ref="B39" ca="1">IF(ISNUMBER(Z39),CELL("contents",INDIRECT(ADDRESS(Z39,2,1,1,B$2))),0)</f>
        <v>0</v>
      </c>
      <c r="C39" s="9" cm="1">
        <f t="array" aca="1" ref="C39" ca="1">IF(ISNUMBER(AA39),CELL("contents",INDIRECT(ADDRESS(AA39,2,1,1,C$2))),0)</f>
        <v>2.0829282408032799</v>
      </c>
      <c r="D39" s="9" cm="1">
        <f t="array" aca="1" ref="D39" ca="1">IF(ISNUMBER(AB39),CELL("contents",INDIRECT(ADDRESS(AB39,2,1,1,D$2))),0)</f>
        <v>0</v>
      </c>
      <c r="E39" s="9" cm="1">
        <f t="array" aca="1" ref="E39" ca="1">IF(ISNUMBER(AC39),CELL("contents",INDIRECT(ADDRESS(AC39,2,1,1,E$2))),0)</f>
        <v>0</v>
      </c>
      <c r="F39" s="9" cm="1">
        <f t="array" aca="1" ref="F39" ca="1">IF(ISNUMBER(AD39),CELL("contents",INDIRECT(ADDRESS(AD39,2,1,1,F$2))),0)</f>
        <v>0</v>
      </c>
      <c r="G39" s="9" cm="1">
        <f t="array" aca="1" ref="G39" ca="1">IF(ISNUMBER(AE39),CELL("contents",INDIRECT(ADDRESS(AE39,2,1,1,G$2))),0)</f>
        <v>0.92918764509104801</v>
      </c>
      <c r="H39" s="9" cm="1">
        <f t="array" aca="1" ref="H39" ca="1">IF(ISNUMBER(AF39),CELL("contents",INDIRECT(ADDRESS(AF39,2,1,1,H$2))),0)</f>
        <v>0</v>
      </c>
      <c r="I39" s="9" cm="1">
        <f t="array" aca="1" ref="I39" ca="1">IF(ISNUMBER(AG39),CELL("contents",INDIRECT(ADDRESS(AG39,2,1,1,I$2))),0)</f>
        <v>0</v>
      </c>
      <c r="J39" s="9" cm="1">
        <f t="array" aca="1" ref="J39" ca="1">IF(ISNUMBER(AH39),CELL("contents",INDIRECT(ADDRESS(AH39,2,1,1,J$2))),0)</f>
        <v>0</v>
      </c>
      <c r="K39" s="9" cm="1">
        <f t="array" aca="1" ref="K39" ca="1">IF(ISNUMBER(AI39),CELL("contents",INDIRECT(ADDRESS(AI39,2,1,1,K$2))),0)</f>
        <v>0.17035775099318601</v>
      </c>
      <c r="L39" s="9" cm="1">
        <f t="array" aca="1" ref="L39" ca="1">IF(ISNUMBER(AJ39),CELL("contents",INDIRECT(ADDRESS(AJ39,2,1,1,L$2))),0)</f>
        <v>0.28216166941929999</v>
      </c>
      <c r="M39" s="127" t="str">
        <f>VLOOKUP($A39,[1]Classification!$A$2:$B$1001,2,0)</f>
        <v>Consumer Discretionary</v>
      </c>
      <c r="N39" s="13">
        <f>MATCH($A39,'EKHAZAARSTK X standardized'!$A:$A,0)</f>
        <v>99</v>
      </c>
      <c r="O39" s="85" cm="1">
        <f t="array" aca="1" ref="O39:X39" ca="1">OFFSET(INDIRECT(ADDRESS(N39,2,1,1,"EKHAZAARSTK X standardized")),,,1,10)</f>
        <v>-7.5031357067362608E-2</v>
      </c>
      <c r="P39" s="85">
        <f ca="1"/>
        <v>-0.35186734133114528</v>
      </c>
      <c r="Q39" s="85">
        <f ca="1"/>
        <v>0.16607474444528131</v>
      </c>
      <c r="R39" s="85">
        <f ca="1"/>
        <v>-8.6741177272068232E-2</v>
      </c>
      <c r="S39" s="85">
        <f ca="1"/>
        <v>-0.37083664317306358</v>
      </c>
      <c r="T39" s="85">
        <f ca="1"/>
        <v>6.205063505484635E-2</v>
      </c>
      <c r="U39" s="85">
        <f ca="1"/>
        <v>0.92409514242400548</v>
      </c>
      <c r="V39" s="85">
        <f ca="1"/>
        <v>-0.47808370794588512</v>
      </c>
      <c r="W39" s="85">
        <f ca="1"/>
        <v>-0.49630914389330238</v>
      </c>
      <c r="X39" s="85">
        <f ca="1"/>
        <v>-0.88236735469295424</v>
      </c>
      <c r="Z39" s="14" t="str">
        <f t="shared" ca="1" si="8"/>
        <v>__Absent__</v>
      </c>
      <c r="AA39" s="14">
        <f t="shared" ca="1" si="8"/>
        <v>7</v>
      </c>
      <c r="AB39" s="14" t="str">
        <f t="shared" ca="1" si="8"/>
        <v>__Absent__</v>
      </c>
      <c r="AC39" s="14" t="str">
        <f t="shared" ca="1" si="8"/>
        <v>__Absent__</v>
      </c>
      <c r="AD39" s="14" t="str">
        <f t="shared" ca="1" si="8"/>
        <v>__Absent__</v>
      </c>
      <c r="AE39" s="14">
        <f t="shared" ca="1" si="8"/>
        <v>21</v>
      </c>
      <c r="AF39" s="14" t="str">
        <f t="shared" ca="1" si="8"/>
        <v>__Absent__</v>
      </c>
      <c r="AG39" s="14" t="str">
        <f t="shared" ca="1" si="8"/>
        <v>__Absent__</v>
      </c>
      <c r="AH39" s="14" t="str">
        <f t="shared" ca="1" si="8"/>
        <v>__Absent__</v>
      </c>
      <c r="AI39" s="14">
        <f t="shared" ca="1" si="8"/>
        <v>27</v>
      </c>
      <c r="AJ39" s="14">
        <f t="shared" ca="1" si="8"/>
        <v>32</v>
      </c>
      <c r="AK39" s="42"/>
      <c r="AL39" s="43">
        <f ca="1"/>
        <v>0</v>
      </c>
      <c r="AM39" s="15">
        <f ca="1"/>
        <v>0</v>
      </c>
      <c r="AN39" s="16">
        <f t="shared" ca="1" si="2"/>
        <v>0</v>
      </c>
      <c r="AO39" s="30">
        <f t="shared" ca="1" si="3"/>
        <v>58</v>
      </c>
      <c r="AP39" s="30">
        <f t="shared" ca="1" si="4"/>
        <v>46</v>
      </c>
      <c r="AQ39" s="12"/>
      <c r="AR39" s="48"/>
    </row>
    <row r="40" spans="1:44" x14ac:dyDescent="0.3">
      <c r="A40" s="8" t="s">
        <v>190</v>
      </c>
      <c r="B40" s="9" cm="1">
        <f t="array" aca="1" ref="B40" ca="1">IF(ISNUMBER(Z40),CELL("contents",INDIRECT(ADDRESS(Z40,2,1,1,B$2))),0)</f>
        <v>0</v>
      </c>
      <c r="C40" s="9" cm="1">
        <f t="array" aca="1" ref="C40" ca="1">IF(ISNUMBER(AA40),CELL("contents",INDIRECT(ADDRESS(AA40,2,1,1,C$2))),0)</f>
        <v>0</v>
      </c>
      <c r="D40" s="9" cm="1">
        <f t="array" aca="1" ref="D40" ca="1">IF(ISNUMBER(AB40),CELL("contents",INDIRECT(ADDRESS(AB40,2,1,1,D$2))),0)</f>
        <v>0</v>
      </c>
      <c r="E40" s="9" cm="1">
        <f t="array" aca="1" ref="E40" ca="1">IF(ISNUMBER(AC40),CELL("contents",INDIRECT(ADDRESS(AC40,2,1,1,E$2))),0)</f>
        <v>0</v>
      </c>
      <c r="F40" s="9" cm="1">
        <f t="array" aca="1" ref="F40" ca="1">IF(ISNUMBER(AD40),CELL("contents",INDIRECT(ADDRESS(AD40,2,1,1,F$2))),0)</f>
        <v>0</v>
      </c>
      <c r="G40" s="9" cm="1">
        <f t="array" aca="1" ref="G40" ca="1">IF(ISNUMBER(AE40),CELL("contents",INDIRECT(ADDRESS(AE40,2,1,1,G$2))),0)</f>
        <v>0.93069736881804899</v>
      </c>
      <c r="H40" s="9" cm="1">
        <f t="array" aca="1" ref="H40" ca="1">IF(ISNUMBER(AF40),CELL("contents",INDIRECT(ADDRESS(AF40,2,1,1,H$2))),0)</f>
        <v>0</v>
      </c>
      <c r="I40" s="9" cm="1">
        <f t="array" aca="1" ref="I40" ca="1">IF(ISNUMBER(AG40),CELL("contents",INDIRECT(ADDRESS(AG40,2,1,1,I$2))),0)</f>
        <v>0.182558762113151</v>
      </c>
      <c r="J40" s="9" cm="1">
        <f t="array" aca="1" ref="J40" ca="1">IF(ISNUMBER(AH40),CELL("contents",INDIRECT(ADDRESS(AH40,2,1,1,J$2))),0)</f>
        <v>0</v>
      </c>
      <c r="K40" s="9" cm="1">
        <f t="array" aca="1" ref="K40" ca="1">IF(ISNUMBER(AI40),CELL("contents",INDIRECT(ADDRESS(AI40,2,1,1,K$2))),0)</f>
        <v>0.180378794992785</v>
      </c>
      <c r="L40" s="9" cm="1">
        <f t="array" aca="1" ref="L40" ca="1">IF(ISNUMBER(AJ40),CELL("contents",INDIRECT(ADDRESS(AJ40,2,1,1,L$2))),0)</f>
        <v>0.41042462898544801</v>
      </c>
      <c r="M40" s="127" t="str">
        <f>VLOOKUP($A40,[1]Classification!$A$2:$B$1001,2,0)</f>
        <v>Financials</v>
      </c>
      <c r="N40" s="13">
        <f>MATCH($A40,'EKHAZAARSTK X standardized'!$A:$A,0)</f>
        <v>103</v>
      </c>
      <c r="O40" s="85" cm="1">
        <f t="array" aca="1" ref="O40:X40" ca="1">OFFSET(INDIRECT(ADDRESS(N40,2,1,1,"EKHAZAARSTK X standardized")),,,1,10)</f>
        <v>-0.37345000646475912</v>
      </c>
      <c r="P40" s="85">
        <f ca="1"/>
        <v>-1.224790747223641</v>
      </c>
      <c r="Q40" s="85">
        <f ca="1"/>
        <v>-4.5641793548677296E-3</v>
      </c>
      <c r="R40" s="85">
        <f ca="1"/>
        <v>0.77286175982082983</v>
      </c>
      <c r="S40" s="85">
        <f ca="1"/>
        <v>-1.0738531735205312</v>
      </c>
      <c r="T40" s="85">
        <f ca="1"/>
        <v>-1.1650507618723818</v>
      </c>
      <c r="U40" s="85">
        <f ca="1"/>
        <v>1.6293647219492327</v>
      </c>
      <c r="V40" s="85">
        <f ca="1"/>
        <v>0.96844842604250048</v>
      </c>
      <c r="W40" s="85">
        <f ca="1"/>
        <v>0.23347182871879446</v>
      </c>
      <c r="X40" s="85">
        <f ca="1"/>
        <v>0.30475299699966418</v>
      </c>
      <c r="Z40" s="14" t="str">
        <f t="shared" ca="1" si="8"/>
        <v>__Absent__</v>
      </c>
      <c r="AA40" s="14" t="str">
        <f t="shared" ca="1" si="8"/>
        <v>__Absent__</v>
      </c>
      <c r="AB40" s="14" t="str">
        <f t="shared" ca="1" si="8"/>
        <v>__Absent__</v>
      </c>
      <c r="AC40" s="14" t="str">
        <f t="shared" ca="1" si="8"/>
        <v>__Absent__</v>
      </c>
      <c r="AD40" s="14" t="str">
        <f t="shared" ca="1" si="8"/>
        <v>__Absent__</v>
      </c>
      <c r="AE40" s="14">
        <f t="shared" ca="1" si="8"/>
        <v>22</v>
      </c>
      <c r="AF40" s="14" t="str">
        <f t="shared" ca="1" si="8"/>
        <v>__Absent__</v>
      </c>
      <c r="AG40" s="14">
        <f t="shared" ca="1" si="8"/>
        <v>18</v>
      </c>
      <c r="AH40" s="14" t="str">
        <f t="shared" ca="1" si="8"/>
        <v>__Absent__</v>
      </c>
      <c r="AI40" s="14">
        <f t="shared" ca="1" si="8"/>
        <v>28</v>
      </c>
      <c r="AJ40" s="14">
        <f t="shared" ca="1" si="8"/>
        <v>33</v>
      </c>
      <c r="AK40" s="42"/>
      <c r="AL40" s="43">
        <f ca="1"/>
        <v>0</v>
      </c>
      <c r="AM40" s="15">
        <f ca="1"/>
        <v>-6.8176570891354666E-4</v>
      </c>
      <c r="AN40" s="16">
        <f t="shared" ca="1" si="2"/>
        <v>6.8176570891354666E-4</v>
      </c>
      <c r="AO40" s="30">
        <f t="shared" ca="1" si="3"/>
        <v>47</v>
      </c>
      <c r="AP40" s="30">
        <f t="shared" ca="1" si="4"/>
        <v>210</v>
      </c>
      <c r="AQ40" s="12"/>
      <c r="AR40" s="48"/>
    </row>
    <row r="41" spans="1:44" x14ac:dyDescent="0.3">
      <c r="A41" s="8" t="s">
        <v>943</v>
      </c>
      <c r="B41" s="9" cm="1">
        <f t="array" aca="1" ref="B41" ca="1">IF(ISNUMBER(Z41),CELL("contents",INDIRECT(ADDRESS(Z41,2,1,1,B$2))),0)</f>
        <v>0</v>
      </c>
      <c r="C41" s="9" cm="1">
        <f t="array" aca="1" ref="C41" ca="1">IF(ISNUMBER(AA41),CELL("contents",INDIRECT(ADDRESS(AA41,2,1,1,C$2))),0)</f>
        <v>0</v>
      </c>
      <c r="D41" s="9" cm="1">
        <f t="array" aca="1" ref="D41" ca="1">IF(ISNUMBER(AB41),CELL("contents",INDIRECT(ADDRESS(AB41,2,1,1,D$2))),0)</f>
        <v>0</v>
      </c>
      <c r="E41" s="9" cm="1">
        <f t="array" aca="1" ref="E41" ca="1">IF(ISNUMBER(AC41),CELL("contents",INDIRECT(ADDRESS(AC41,2,1,1,E$2))),0)</f>
        <v>5.2973014862594496</v>
      </c>
      <c r="F41" s="9" cm="1">
        <f t="array" aca="1" ref="F41" ca="1">IF(ISNUMBER(AD41),CELL("contents",INDIRECT(ADDRESS(AD41,2,1,1,F$2))),0)</f>
        <v>0</v>
      </c>
      <c r="G41" s="9" cm="1">
        <f t="array" aca="1" ref="G41" ca="1">IF(ISNUMBER(AE41),CELL("contents",INDIRECT(ADDRESS(AE41,2,1,1,G$2))),0)</f>
        <v>0</v>
      </c>
      <c r="H41" s="9" cm="1">
        <f t="array" aca="1" ref="H41" ca="1">IF(ISNUMBER(AF41),CELL("contents",INDIRECT(ADDRESS(AF41,2,1,1,H$2))),0)</f>
        <v>0.371891262983571</v>
      </c>
      <c r="I41" s="9" cm="1">
        <f t="array" aca="1" ref="I41" ca="1">IF(ISNUMBER(AG41),CELL("contents",INDIRECT(ADDRESS(AG41,2,1,1,I$2))),0)</f>
        <v>0.367748378142987</v>
      </c>
      <c r="J41" s="9" cm="1">
        <f t="array" aca="1" ref="J41" ca="1">IF(ISNUMBER(AH41),CELL("contents",INDIRECT(ADDRESS(AH41,2,1,1,J$2))),0)</f>
        <v>0</v>
      </c>
      <c r="K41" s="9" cm="1">
        <f t="array" aca="1" ref="K41" ca="1">IF(ISNUMBER(AI41),CELL("contents",INDIRECT(ADDRESS(AI41,2,1,1,K$2))),0)</f>
        <v>0.30063132598797498</v>
      </c>
      <c r="L41" s="9" cm="1">
        <f t="array" aca="1" ref="L41" ca="1">IF(ISNUMBER(AJ41),CELL("contents",INDIRECT(ADDRESS(AJ41,2,1,1,L$2))),0)</f>
        <v>0.25742386470009099</v>
      </c>
      <c r="M41" s="127" t="str">
        <f>VLOOKUP($A41,[1]Classification!$A$2:$B$1001,2,0)</f>
        <v>Financials</v>
      </c>
      <c r="N41" s="13">
        <f>MATCH($A41,'EKHAZAARSTK X standardized'!$A:$A,0)</f>
        <v>104</v>
      </c>
      <c r="O41" s="85" cm="1">
        <f t="array" aca="1" ref="O41:X41" ca="1">OFFSET(INDIRECT(ADDRESS(N41,2,1,1,"EKHAZAARSTK X standardized")),,,1,10)</f>
        <v>0.51835958204418409</v>
      </c>
      <c r="P41" s="85">
        <f ca="1"/>
        <v>-1.4173870870563294</v>
      </c>
      <c r="Q41" s="85">
        <f ca="1"/>
        <v>-0.35345416385674538</v>
      </c>
      <c r="R41" s="85">
        <f ca="1"/>
        <v>0.82643509765335377</v>
      </c>
      <c r="S41" s="85">
        <f ca="1"/>
        <v>0.94966455169269826</v>
      </c>
      <c r="T41" s="85">
        <f ca="1"/>
        <v>-0.67432848279691882</v>
      </c>
      <c r="U41" s="85">
        <f ca="1"/>
        <v>2.7807333065651538</v>
      </c>
      <c r="V41" s="85">
        <f ca="1"/>
        <v>1.3672915736782296</v>
      </c>
      <c r="W41" s="85">
        <f ca="1"/>
        <v>0.66893235108523785</v>
      </c>
      <c r="X41" s="85">
        <f ca="1"/>
        <v>0.80265130595483791</v>
      </c>
      <c r="Z41" s="14" t="str">
        <f t="shared" ca="1" si="8"/>
        <v>__Absent__</v>
      </c>
      <c r="AA41" s="14" t="str">
        <f t="shared" ca="1" si="8"/>
        <v>__Absent__</v>
      </c>
      <c r="AB41" s="14" t="str">
        <f t="shared" ca="1" si="8"/>
        <v>__Absent__</v>
      </c>
      <c r="AC41" s="14">
        <f t="shared" ca="1" si="8"/>
        <v>3</v>
      </c>
      <c r="AD41" s="14" t="str">
        <f t="shared" ca="1" si="8"/>
        <v>__Absent__</v>
      </c>
      <c r="AE41" s="14" t="str">
        <f t="shared" ca="1" si="8"/>
        <v>__Absent__</v>
      </c>
      <c r="AF41" s="14">
        <f t="shared" ca="1" si="8"/>
        <v>18</v>
      </c>
      <c r="AG41" s="14">
        <f t="shared" ca="1" si="8"/>
        <v>19</v>
      </c>
      <c r="AH41" s="14" t="str">
        <f t="shared" ca="1" si="8"/>
        <v>__Absent__</v>
      </c>
      <c r="AI41" s="14">
        <f t="shared" ca="1" si="8"/>
        <v>29</v>
      </c>
      <c r="AJ41" s="14">
        <f t="shared" ca="1" si="8"/>
        <v>34</v>
      </c>
      <c r="AK41" s="42"/>
      <c r="AL41" s="43">
        <f ca="1"/>
        <v>0</v>
      </c>
      <c r="AM41" s="15">
        <f ca="1"/>
        <v>1.9062589559162529E-3</v>
      </c>
      <c r="AN41" s="16">
        <f t="shared" ca="1" si="2"/>
        <v>-1.9062589559162529E-3</v>
      </c>
      <c r="AO41" s="30">
        <f t="shared" ca="1" si="3"/>
        <v>224</v>
      </c>
      <c r="AP41" s="30">
        <f t="shared" ca="1" si="4"/>
        <v>33</v>
      </c>
      <c r="AQ41" s="12"/>
      <c r="AR41" s="48"/>
    </row>
    <row r="42" spans="1:44" x14ac:dyDescent="0.3">
      <c r="A42" s="8" t="s">
        <v>175</v>
      </c>
      <c r="B42" s="9" cm="1">
        <f t="array" aca="1" ref="B42" ca="1">IF(ISNUMBER(Z42),CELL("contents",INDIRECT(ADDRESS(Z42,2,1,1,B$2))),0)</f>
        <v>0</v>
      </c>
      <c r="C42" s="9" cm="1">
        <f t="array" aca="1" ref="C42" ca="1">IF(ISNUMBER(AA42),CELL("contents",INDIRECT(ADDRESS(AA42,2,1,1,C$2))),0)</f>
        <v>0</v>
      </c>
      <c r="D42" s="9" cm="1">
        <f t="array" aca="1" ref="D42" ca="1">IF(ISNUMBER(AB42),CELL("contents",INDIRECT(ADDRESS(AB42,2,1,1,D$2))),0)</f>
        <v>0</v>
      </c>
      <c r="E42" s="9" cm="1">
        <f t="array" aca="1" ref="E42" ca="1">IF(ISNUMBER(AC42),CELL("contents",INDIRECT(ADDRESS(AC42,2,1,1,E$2))),0)</f>
        <v>0</v>
      </c>
      <c r="F42" s="9" cm="1">
        <f t="array" aca="1" ref="F42" ca="1">IF(ISNUMBER(AD42),CELL("contents",INDIRECT(ADDRESS(AD42,2,1,1,F$2))),0)</f>
        <v>0</v>
      </c>
      <c r="G42" s="9" cm="1">
        <f t="array" aca="1" ref="G42" ca="1">IF(ISNUMBER(AE42),CELL("contents",INDIRECT(ADDRESS(AE42,2,1,1,G$2))),0)</f>
        <v>0.35510633967572303</v>
      </c>
      <c r="H42" s="9" cm="1">
        <f t="array" aca="1" ref="H42" ca="1">IF(ISNUMBER(AF42),CELL("contents",INDIRECT(ADDRESS(AF42,2,1,1,H$2))),0)</f>
        <v>0</v>
      </c>
      <c r="I42" s="9" cm="1">
        <f t="array" aca="1" ref="I42" ca="1">IF(ISNUMBER(AG42),CELL("contents",INDIRECT(ADDRESS(AG42,2,1,1,I$2))),0)</f>
        <v>0</v>
      </c>
      <c r="J42" s="9" cm="1">
        <f t="array" aca="1" ref="J42" ca="1">IF(ISNUMBER(AH42),CELL("contents",INDIRECT(ADDRESS(AH42,2,1,1,J$2))),0)</f>
        <v>0</v>
      </c>
      <c r="K42" s="9" cm="1">
        <f t="array" aca="1" ref="K42" ca="1">IF(ISNUMBER(AI42),CELL("contents",INDIRECT(ADDRESS(AI42,2,1,1,K$2))),0)</f>
        <v>6.0126264997594901E-2</v>
      </c>
      <c r="L42" s="9" cm="1">
        <f t="array" aca="1" ref="L42" ca="1">IF(ISNUMBER(AJ42),CELL("contents",INDIRECT(ADDRESS(AJ42,2,1,1,L$2))),0)</f>
        <v>0.10783494975348799</v>
      </c>
      <c r="M42" s="127" t="str">
        <f>VLOOKUP($A42,[1]Classification!$A$2:$B$1001,2,0)</f>
        <v>Financials</v>
      </c>
      <c r="N42" s="13">
        <f>MATCH($A42,'EKHAZAARSTK X standardized'!$A:$A,0)</f>
        <v>105</v>
      </c>
      <c r="O42" s="85" cm="1">
        <f t="array" aca="1" ref="O42:X42" ca="1">OFFSET(INDIRECT(ADDRESS(N42,2,1,1,"EKHAZAARSTK X standardized")),,,1,10)</f>
        <v>1.1626266048797707</v>
      </c>
      <c r="P42" s="85">
        <f ca="1"/>
        <v>-1.5141931799564281</v>
      </c>
      <c r="Q42" s="85">
        <f ca="1"/>
        <v>-0.60687616632614017</v>
      </c>
      <c r="R42" s="85">
        <f ca="1"/>
        <v>0.97518974199130581</v>
      </c>
      <c r="S42" s="85">
        <f ca="1"/>
        <v>1.4228440938154887</v>
      </c>
      <c r="T42" s="85">
        <f ca="1"/>
        <v>-0.9555875497731332</v>
      </c>
      <c r="U42" s="85">
        <f ca="1"/>
        <v>2.2300591344188794</v>
      </c>
      <c r="V42" s="85">
        <f ca="1"/>
        <v>-7.5508999444054037E-2</v>
      </c>
      <c r="W42" s="85">
        <f ca="1"/>
        <v>2.7607281397574468</v>
      </c>
      <c r="X42" s="85">
        <f ca="1"/>
        <v>2.199399033559446</v>
      </c>
      <c r="Z42" s="14" t="str">
        <f t="shared" ca="1" si="8"/>
        <v>__Absent__</v>
      </c>
      <c r="AA42" s="14" t="str">
        <f t="shared" ca="1" si="8"/>
        <v>__Absent__</v>
      </c>
      <c r="AB42" s="14" t="str">
        <f t="shared" ca="1" si="8"/>
        <v>__Absent__</v>
      </c>
      <c r="AC42" s="14" t="str">
        <f t="shared" ca="1" si="8"/>
        <v>__Absent__</v>
      </c>
      <c r="AD42" s="14" t="str">
        <f t="shared" ca="1" si="8"/>
        <v>__Absent__</v>
      </c>
      <c r="AE42" s="14">
        <f t="shared" ca="1" si="8"/>
        <v>23</v>
      </c>
      <c r="AF42" s="14" t="str">
        <f t="shared" ca="1" si="8"/>
        <v>__Absent__</v>
      </c>
      <c r="AG42" s="14" t="str">
        <f t="shared" ca="1" si="8"/>
        <v>__Absent__</v>
      </c>
      <c r="AH42" s="14" t="str">
        <f t="shared" ca="1" si="8"/>
        <v>__Absent__</v>
      </c>
      <c r="AI42" s="14">
        <f t="shared" ca="1" si="8"/>
        <v>30</v>
      </c>
      <c r="AJ42" s="14">
        <f t="shared" ca="1" si="8"/>
        <v>35</v>
      </c>
      <c r="AK42" s="42"/>
      <c r="AL42" s="43">
        <f ca="1"/>
        <v>0</v>
      </c>
      <c r="AM42" s="15">
        <f ca="1"/>
        <v>0</v>
      </c>
      <c r="AN42" s="16">
        <f t="shared" ca="1" si="2"/>
        <v>0</v>
      </c>
      <c r="AO42" s="30">
        <f t="shared" ca="1" si="3"/>
        <v>58</v>
      </c>
      <c r="AP42" s="30">
        <f t="shared" ca="1" si="4"/>
        <v>46</v>
      </c>
      <c r="AQ42" s="12"/>
      <c r="AR42" s="48"/>
    </row>
    <row r="43" spans="1:44" x14ac:dyDescent="0.3">
      <c r="A43" s="8" t="s">
        <v>110</v>
      </c>
      <c r="B43" s="9" cm="1">
        <f t="array" aca="1" ref="B43" ca="1">IF(ISNUMBER(Z43),CELL("contents",INDIRECT(ADDRESS(Z43,2,1,1,B$2))),0)</f>
        <v>0</v>
      </c>
      <c r="C43" s="9" cm="1">
        <f t="array" aca="1" ref="C43" ca="1">IF(ISNUMBER(AA43),CELL("contents",INDIRECT(ADDRESS(AA43,2,1,1,C$2))),0)</f>
        <v>1.78376625295667</v>
      </c>
      <c r="D43" s="9" cm="1">
        <f t="array" aca="1" ref="D43" ca="1">IF(ISNUMBER(AB43),CELL("contents",INDIRECT(ADDRESS(AB43,2,1,1,D$2))),0)</f>
        <v>0</v>
      </c>
      <c r="E43" s="9" cm="1">
        <f t="array" aca="1" ref="E43" ca="1">IF(ISNUMBER(AC43),CELL("contents",INDIRECT(ADDRESS(AC43,2,1,1,E$2))),0)</f>
        <v>0</v>
      </c>
      <c r="F43" s="9" cm="1">
        <f t="array" aca="1" ref="F43" ca="1">IF(ISNUMBER(AD43),CELL("contents",INDIRECT(ADDRESS(AD43,2,1,1,F$2))),0)</f>
        <v>0</v>
      </c>
      <c r="G43" s="9" cm="1">
        <f t="array" aca="1" ref="G43" ca="1">IF(ISNUMBER(AE43),CELL("contents",INDIRECT(ADDRESS(AE43,2,1,1,G$2))),0)</f>
        <v>0.54392812843468297</v>
      </c>
      <c r="H43" s="9" cm="1">
        <f t="array" aca="1" ref="H43" ca="1">IF(ISNUMBER(AF43),CELL("contents",INDIRECT(ADDRESS(AF43,2,1,1,H$2))),0)</f>
        <v>0</v>
      </c>
      <c r="I43" s="9" cm="1">
        <f t="array" aca="1" ref="I43" ca="1">IF(ISNUMBER(AG43),CELL("contents",INDIRECT(ADDRESS(AG43,2,1,1,I$2))),0)</f>
        <v>0</v>
      </c>
      <c r="J43" s="9" cm="1">
        <f t="array" aca="1" ref="J43" ca="1">IF(ISNUMBER(AH43),CELL("contents",INDIRECT(ADDRESS(AH43,2,1,1,J$2))),0)</f>
        <v>0</v>
      </c>
      <c r="K43" s="9" cm="1">
        <f t="array" aca="1" ref="K43" ca="1">IF(ISNUMBER(AI43),CELL("contents",INDIRECT(ADDRESS(AI43,2,1,1,K$2))),0)</f>
        <v>9.0189397996392404E-2</v>
      </c>
      <c r="L43" s="9" cm="1">
        <f t="array" aca="1" ref="L43" ca="1">IF(ISNUMBER(AJ43),CELL("contents",INDIRECT(ADDRESS(AJ43,2,1,1,L$2))),0)</f>
        <v>0.16520719243847401</v>
      </c>
      <c r="M43" s="127" t="str">
        <f>VLOOKUP($A43,[1]Classification!$A$2:$B$1001,2,0)</f>
        <v>Consumer Discretionary</v>
      </c>
      <c r="N43" s="13">
        <f>MATCH($A43,'EKHAZAARSTK X standardized'!$A:$A,0)</f>
        <v>110</v>
      </c>
      <c r="O43" s="85" cm="1">
        <f t="array" aca="1" ref="O43:X43" ca="1">OFFSET(INDIRECT(ADDRESS(N43,2,1,1,"EKHAZAARSTK X standardized")),,,1,10)</f>
        <v>-0.44604368141919687</v>
      </c>
      <c r="P43" s="85">
        <f ca="1"/>
        <v>2.4066251989460303E-4</v>
      </c>
      <c r="Q43" s="85">
        <f ca="1"/>
        <v>-0.75065044662948543</v>
      </c>
      <c r="R43" s="85">
        <f ca="1"/>
        <v>0.4805511673920061</v>
      </c>
      <c r="S43" s="85">
        <f ca="1"/>
        <v>-0.97599443163385213</v>
      </c>
      <c r="T43" s="85">
        <f ca="1"/>
        <v>0.34516034723296596</v>
      </c>
      <c r="U43" s="85">
        <f ca="1"/>
        <v>0.17974671508574197</v>
      </c>
      <c r="V43" s="85">
        <f ca="1"/>
        <v>7.1561755711069444E-2</v>
      </c>
      <c r="W43" s="85">
        <f ca="1"/>
        <v>-0.71989158590013147</v>
      </c>
      <c r="X43" s="85">
        <f ca="1"/>
        <v>-1.1252842409149506</v>
      </c>
      <c r="Z43" s="14" t="str">
        <f t="shared" ca="1" si="8"/>
        <v>__Absent__</v>
      </c>
      <c r="AA43" s="14">
        <f t="shared" ca="1" si="8"/>
        <v>8</v>
      </c>
      <c r="AB43" s="14" t="str">
        <f t="shared" ca="1" si="8"/>
        <v>__Absent__</v>
      </c>
      <c r="AC43" s="14" t="str">
        <f t="shared" ca="1" si="8"/>
        <v>__Absent__</v>
      </c>
      <c r="AD43" s="14" t="str">
        <f t="shared" ca="1" si="8"/>
        <v>__Absent__</v>
      </c>
      <c r="AE43" s="14">
        <f t="shared" ca="1" si="8"/>
        <v>24</v>
      </c>
      <c r="AF43" s="14" t="str">
        <f t="shared" ca="1" si="8"/>
        <v>__Absent__</v>
      </c>
      <c r="AG43" s="14" t="str">
        <f t="shared" ca="1" si="8"/>
        <v>__Absent__</v>
      </c>
      <c r="AH43" s="14" t="str">
        <f t="shared" ca="1" si="8"/>
        <v>__Absent__</v>
      </c>
      <c r="AI43" s="14">
        <f t="shared" ca="1" si="8"/>
        <v>31</v>
      </c>
      <c r="AJ43" s="14">
        <f t="shared" ca="1" si="8"/>
        <v>36</v>
      </c>
      <c r="AK43" s="42"/>
      <c r="AL43" s="43">
        <f ca="1"/>
        <v>0</v>
      </c>
      <c r="AM43" s="15">
        <f ca="1"/>
        <v>0</v>
      </c>
      <c r="AN43" s="16">
        <f t="shared" ca="1" si="2"/>
        <v>0</v>
      </c>
      <c r="AO43" s="30">
        <f t="shared" ca="1" si="3"/>
        <v>58</v>
      </c>
      <c r="AP43" s="30">
        <f t="shared" ca="1" si="4"/>
        <v>46</v>
      </c>
      <c r="AQ43" s="12"/>
      <c r="AR43" s="48"/>
    </row>
    <row r="44" spans="1:44" x14ac:dyDescent="0.3">
      <c r="A44" s="8" t="s">
        <v>143</v>
      </c>
      <c r="B44" s="9" cm="1">
        <f t="array" aca="1" ref="B44" ca="1">IF(ISNUMBER(Z44),CELL("contents",INDIRECT(ADDRESS(Z44,2,1,1,B$2))),0)</f>
        <v>0</v>
      </c>
      <c r="C44" s="9" cm="1">
        <f t="array" aca="1" ref="C44" ca="1">IF(ISNUMBER(AA44),CELL("contents",INDIRECT(ADDRESS(AA44,2,1,1,C$2))),0)</f>
        <v>0</v>
      </c>
      <c r="D44" s="9" cm="1">
        <f t="array" aca="1" ref="D44" ca="1">IF(ISNUMBER(AB44),CELL("contents",INDIRECT(ADDRESS(AB44,2,1,1,D$2))),0)</f>
        <v>0</v>
      </c>
      <c r="E44" s="9" cm="1">
        <f t="array" aca="1" ref="E44" ca="1">IF(ISNUMBER(AC44),CELL("contents",INDIRECT(ADDRESS(AC44,2,1,1,E$2))),0)</f>
        <v>0</v>
      </c>
      <c r="F44" s="9" cm="1">
        <f t="array" aca="1" ref="F44" ca="1">IF(ISNUMBER(AD44),CELL("contents",INDIRECT(ADDRESS(AD44,2,1,1,F$2))),0)</f>
        <v>0</v>
      </c>
      <c r="G44" s="9" cm="1">
        <f t="array" aca="1" ref="G44" ca="1">IF(ISNUMBER(AE44),CELL("contents",INDIRECT(ADDRESS(AE44,2,1,1,G$2))),0)</f>
        <v>0.29490840164915699</v>
      </c>
      <c r="H44" s="9" cm="1">
        <f t="array" aca="1" ref="H44" ca="1">IF(ISNUMBER(AF44),CELL("contents",INDIRECT(ADDRESS(AF44,2,1,1,H$2))),0)</f>
        <v>0</v>
      </c>
      <c r="I44" s="9" cm="1">
        <f t="array" aca="1" ref="I44" ca="1">IF(ISNUMBER(AG44),CELL("contents",INDIRECT(ADDRESS(AG44,2,1,1,I$2))),0)</f>
        <v>0</v>
      </c>
      <c r="J44" s="9" cm="1">
        <f t="array" aca="1" ref="J44" ca="1">IF(ISNUMBER(AH44),CELL("contents",INDIRECT(ADDRESS(AH44,2,1,1,J$2))),0)</f>
        <v>0</v>
      </c>
      <c r="K44" s="9" cm="1">
        <f t="array" aca="1" ref="K44" ca="1">IF(ISNUMBER(AI44),CELL("contents",INDIRECT(ADDRESS(AI44,2,1,1,K$2))),0)</f>
        <v>0</v>
      </c>
      <c r="L44" s="9" cm="1">
        <f t="array" aca="1" ref="L44" ca="1">IF(ISNUMBER(AJ44),CELL("contents",INDIRECT(ADDRESS(AJ44,2,1,1,L$2))),0)</f>
        <v>8.9793392752627904E-2</v>
      </c>
      <c r="M44" s="127" t="str">
        <f>VLOOKUP($A44,[1]Classification!$A$2:$B$1001,2,0)</f>
        <v>Materials</v>
      </c>
      <c r="N44" s="13">
        <f>MATCH($A44,'EKHAZAARSTK X standardized'!$A:$A,0)</f>
        <v>111</v>
      </c>
      <c r="O44" s="85" cm="1">
        <f t="array" aca="1" ref="O44:X44" ca="1">OFFSET(INDIRECT(ADDRESS(N44,2,1,1,"EKHAZAARSTK X standardized")),,,1,10)</f>
        <v>1.1191891845481312</v>
      </c>
      <c r="P44" s="85">
        <f ca="1"/>
        <v>-0.23633660548889088</v>
      </c>
      <c r="Q44" s="85">
        <f ca="1"/>
        <v>0.22834587182551441</v>
      </c>
      <c r="R44" s="85">
        <f ca="1"/>
        <v>-0.85394280868413752</v>
      </c>
      <c r="S44" s="85">
        <f ca="1"/>
        <v>-0.62534743700626882</v>
      </c>
      <c r="T44" s="85">
        <f ca="1"/>
        <v>0.8134542325268197</v>
      </c>
      <c r="U44" s="85">
        <f ca="1"/>
        <v>0.35703611601885554</v>
      </c>
      <c r="V44" s="85">
        <f ca="1"/>
        <v>-1.011244814407064</v>
      </c>
      <c r="W44" s="85">
        <f ca="1"/>
        <v>-0.41969578115295941</v>
      </c>
      <c r="X44" s="85">
        <f ca="1"/>
        <v>-0.89654058768921852</v>
      </c>
      <c r="Z44" s="14" t="str">
        <f t="shared" ref="Z44:AJ53" ca="1" si="9">IFERROR(MATCH($A44,INDIRECT("'"&amp;Z$2&amp;"'!$A:$A"),0),"__Absent__")</f>
        <v>__Absent__</v>
      </c>
      <c r="AA44" s="14" t="str">
        <f t="shared" ca="1" si="9"/>
        <v>__Absent__</v>
      </c>
      <c r="AB44" s="14" t="str">
        <f t="shared" ca="1" si="9"/>
        <v>__Absent__</v>
      </c>
      <c r="AC44" s="14" t="str">
        <f t="shared" ca="1" si="9"/>
        <v>__Absent__</v>
      </c>
      <c r="AD44" s="14" t="str">
        <f t="shared" ca="1" si="9"/>
        <v>__Absent__</v>
      </c>
      <c r="AE44" s="14">
        <f t="shared" ca="1" si="9"/>
        <v>25</v>
      </c>
      <c r="AF44" s="14" t="str">
        <f t="shared" ca="1" si="9"/>
        <v>__Absent__</v>
      </c>
      <c r="AG44" s="14" t="str">
        <f t="shared" ca="1" si="9"/>
        <v>__Absent__</v>
      </c>
      <c r="AH44" s="14" t="str">
        <f t="shared" ca="1" si="9"/>
        <v>__Absent__</v>
      </c>
      <c r="AI44" s="14" t="str">
        <f t="shared" ca="1" si="9"/>
        <v>__Absent__</v>
      </c>
      <c r="AJ44" s="14">
        <f t="shared" ca="1" si="9"/>
        <v>37</v>
      </c>
      <c r="AK44" s="42"/>
      <c r="AL44" s="43">
        <f ca="1"/>
        <v>0</v>
      </c>
      <c r="AM44" s="15">
        <f ca="1"/>
        <v>0</v>
      </c>
      <c r="AN44" s="16">
        <f t="shared" ca="1" si="2"/>
        <v>0</v>
      </c>
      <c r="AO44" s="30">
        <f t="shared" ca="1" si="3"/>
        <v>58</v>
      </c>
      <c r="AP44" s="30">
        <f t="shared" ca="1" si="4"/>
        <v>46</v>
      </c>
      <c r="AQ44" s="12"/>
      <c r="AR44" s="48"/>
    </row>
    <row r="45" spans="1:44" x14ac:dyDescent="0.3">
      <c r="A45" s="8" t="s">
        <v>4</v>
      </c>
      <c r="B45" s="9" cm="1">
        <f t="array" aca="1" ref="B45" ca="1">IF(ISNUMBER(Z45),CELL("contents",INDIRECT(ADDRESS(Z45,2,1,1,B$2))),0)</f>
        <v>0</v>
      </c>
      <c r="C45" s="9" cm="1">
        <f t="array" aca="1" ref="C45" ca="1">IF(ISNUMBER(AA45),CELL("contents",INDIRECT(ADDRESS(AA45,2,1,1,C$2))),0)</f>
        <v>0</v>
      </c>
      <c r="D45" s="9" cm="1">
        <f t="array" aca="1" ref="D45" ca="1">IF(ISNUMBER(AB45),CELL("contents",INDIRECT(ADDRESS(AB45,2,1,1,D$2))),0)</f>
        <v>0</v>
      </c>
      <c r="E45" s="9" cm="1">
        <f t="array" aca="1" ref="E45" ca="1">IF(ISNUMBER(AC45),CELL("contents",INDIRECT(ADDRESS(AC45,2,1,1,E$2))),0)</f>
        <v>0</v>
      </c>
      <c r="F45" s="9" cm="1">
        <f t="array" aca="1" ref="F45" ca="1">IF(ISNUMBER(AD45),CELL("contents",INDIRECT(ADDRESS(AD45,2,1,1,F$2))),0)</f>
        <v>1.5633607519074799</v>
      </c>
      <c r="G45" s="9" cm="1">
        <f t="array" aca="1" ref="G45" ca="1">IF(ISNUMBER(AE45),CELL("contents",INDIRECT(ADDRESS(AE45,2,1,1,G$2))),0)</f>
        <v>0</v>
      </c>
      <c r="H45" s="9" cm="1">
        <f t="array" aca="1" ref="H45" ca="1">IF(ISNUMBER(AF45),CELL("contents",INDIRECT(ADDRESS(AF45,2,1,1,H$2))),0)</f>
        <v>0.15321489682870501</v>
      </c>
      <c r="I45" s="9" cm="1">
        <f t="array" aca="1" ref="I45" ca="1">IF(ISNUMBER(AG45),CELL("contents",INDIRECT(ADDRESS(AG45,2,1,1,I$2))),0)</f>
        <v>0</v>
      </c>
      <c r="J45" s="9" cm="1">
        <f t="array" aca="1" ref="J45" ca="1">IF(ISNUMBER(AH45),CELL("contents",INDIRECT(ADDRESS(AH45,2,1,1,J$2))),0)</f>
        <v>0</v>
      </c>
      <c r="K45" s="9" cm="1">
        <f t="array" aca="1" ref="K45" ca="1">IF(ISNUMBER(AI45),CELL("contents",INDIRECT(ADDRESS(AI45,2,1,1,K$2))),0)</f>
        <v>0.130273574994789</v>
      </c>
      <c r="L45" s="9" cm="1">
        <f t="array" aca="1" ref="L45" ca="1">IF(ISNUMBER(AJ45),CELL("contents",INDIRECT(ADDRESS(AJ45,2,1,1,L$2))),0)</f>
        <v>0</v>
      </c>
      <c r="M45" s="127" t="str">
        <f>VLOOKUP($A45,[1]Classification!$A$2:$B$1001,2,0)</f>
        <v>Materials</v>
      </c>
      <c r="N45" s="13">
        <f>MATCH($A45,'EKHAZAARSTK X standardized'!$A:$A,0)</f>
        <v>114</v>
      </c>
      <c r="O45" s="85" cm="1">
        <f t="array" aca="1" ref="O45:X45" ca="1">OFFSET(INDIRECT(ADDRESS(N45,2,1,1,"EKHAZAARSTK X standardized")),,,1,10)</f>
        <v>-0.2580054841355966</v>
      </c>
      <c r="P45" s="85">
        <f ca="1"/>
        <v>-0.37071128511585333</v>
      </c>
      <c r="Q45" s="85">
        <f ca="1"/>
        <v>0.30480771733273138</v>
      </c>
      <c r="R45" s="85">
        <f ca="1"/>
        <v>-0.15745906704686238</v>
      </c>
      <c r="S45" s="85">
        <f ca="1"/>
        <v>-0.62078529011301409</v>
      </c>
      <c r="T45" s="85">
        <f ca="1"/>
        <v>0.33057003003383884</v>
      </c>
      <c r="U45" s="85">
        <f ca="1"/>
        <v>0.92288244735097025</v>
      </c>
      <c r="V45" s="85">
        <f ca="1"/>
        <v>-0.82169807861816768</v>
      </c>
      <c r="W45" s="85">
        <f ca="1"/>
        <v>-0.79328933520048894</v>
      </c>
      <c r="X45" s="85">
        <f ca="1"/>
        <v>-0.82321144208022867</v>
      </c>
      <c r="Z45" s="14" t="str">
        <f t="shared" ca="1" si="9"/>
        <v>__Absent__</v>
      </c>
      <c r="AA45" s="14" t="str">
        <f t="shared" ca="1" si="9"/>
        <v>__Absent__</v>
      </c>
      <c r="AB45" s="14" t="str">
        <f t="shared" ca="1" si="9"/>
        <v>__Absent__</v>
      </c>
      <c r="AC45" s="14" t="str">
        <f t="shared" ca="1" si="9"/>
        <v>__Absent__</v>
      </c>
      <c r="AD45" s="14">
        <f t="shared" ca="1" si="9"/>
        <v>5</v>
      </c>
      <c r="AE45" s="14" t="str">
        <f t="shared" ca="1" si="9"/>
        <v>__Absent__</v>
      </c>
      <c r="AF45" s="14">
        <f t="shared" ca="1" si="9"/>
        <v>19</v>
      </c>
      <c r="AG45" s="14" t="str">
        <f t="shared" ca="1" si="9"/>
        <v>__Absent__</v>
      </c>
      <c r="AH45" s="14" t="str">
        <f t="shared" ca="1" si="9"/>
        <v>__Absent__</v>
      </c>
      <c r="AI45" s="14">
        <f t="shared" ca="1" si="9"/>
        <v>32</v>
      </c>
      <c r="AJ45" s="14" t="str">
        <f t="shared" ca="1" si="9"/>
        <v>__Absent__</v>
      </c>
      <c r="AK45" s="42"/>
      <c r="AL45" s="43">
        <f ca="1"/>
        <v>0</v>
      </c>
      <c r="AM45" s="15">
        <f ca="1"/>
        <v>0</v>
      </c>
      <c r="AN45" s="16">
        <f t="shared" ca="1" si="2"/>
        <v>0</v>
      </c>
      <c r="AO45" s="30">
        <f t="shared" ca="1" si="3"/>
        <v>58</v>
      </c>
      <c r="AP45" s="30">
        <f t="shared" ca="1" si="4"/>
        <v>46</v>
      </c>
      <c r="AQ45" s="12"/>
      <c r="AR45" s="48"/>
    </row>
    <row r="46" spans="1:44" x14ac:dyDescent="0.3">
      <c r="A46" s="8" t="s">
        <v>27</v>
      </c>
      <c r="B46" s="9" cm="1">
        <f t="array" aca="1" ref="B46" ca="1">IF(ISNUMBER(Z46),CELL("contents",INDIRECT(ADDRESS(Z46,2,1,1,B$2))),0)</f>
        <v>3.4912967691735499</v>
      </c>
      <c r="C46" s="9" cm="1">
        <f t="array" aca="1" ref="C46" ca="1">IF(ISNUMBER(AA46),CELL("contents",INDIRECT(ADDRESS(AA46,2,1,1,C$2))),0)</f>
        <v>2.7550149172301701</v>
      </c>
      <c r="D46" s="9" cm="1">
        <f t="array" aca="1" ref="D46" ca="1">IF(ISNUMBER(AB46),CELL("contents",INDIRECT(ADDRESS(AB46,2,1,1,D$2))),0)</f>
        <v>0</v>
      </c>
      <c r="E46" s="9" cm="1">
        <f t="array" aca="1" ref="E46" ca="1">IF(ISNUMBER(AC46),CELL("contents",INDIRECT(ADDRESS(AC46,2,1,1,E$2))),0)</f>
        <v>5.4310668063621099</v>
      </c>
      <c r="F46" s="9" cm="1">
        <f t="array" aca="1" ref="F46" ca="1">IF(ISNUMBER(AD46),CELL("contents",INDIRECT(ADDRESS(AD46,2,1,1,F$2))),0)</f>
        <v>0</v>
      </c>
      <c r="G46" s="9" cm="1">
        <f t="array" aca="1" ref="G46" ca="1">IF(ISNUMBER(AE46),CELL("contents",INDIRECT(ADDRESS(AE46,2,1,1,G$2))),0)</f>
        <v>0</v>
      </c>
      <c r="H46" s="9" cm="1">
        <f t="array" aca="1" ref="H46" ca="1">IF(ISNUMBER(AF46),CELL("contents",INDIRECT(ADDRESS(AF46,2,1,1,H$2))),0)</f>
        <v>0.404203574805444</v>
      </c>
      <c r="I46" s="9" cm="1">
        <f t="array" aca="1" ref="I46" ca="1">IF(ISNUMBER(AG46),CELL("contents",INDIRECT(ADDRESS(AG46,2,1,1,I$2))),0)</f>
        <v>0.399728020598975</v>
      </c>
      <c r="J46" s="9" cm="1">
        <f t="array" aca="1" ref="J46" ca="1">IF(ISNUMBER(AH46),CELL("contents",INDIRECT(ADDRESS(AH46,2,1,1,J$2))),0)</f>
        <v>0</v>
      </c>
      <c r="K46" s="9" cm="1">
        <f t="array" aca="1" ref="K46" ca="1">IF(ISNUMBER(AI46),CELL("contents",INDIRECT(ADDRESS(AI46,2,1,1,K$2))),0)</f>
        <v>0.33069445798677199</v>
      </c>
      <c r="L46" s="9" cm="1">
        <f t="array" aca="1" ref="L46" ca="1">IF(ISNUMBER(AJ46),CELL("contents",INDIRECT(ADDRESS(AJ46,2,1,1,L$2))),0)</f>
        <v>0.27980961441928298</v>
      </c>
      <c r="M46" s="127" t="str">
        <f>VLOOKUP($A46,[1]Classification!$A$2:$B$1001,2,0)</f>
        <v>Industrials</v>
      </c>
      <c r="N46" s="13">
        <f>MATCH($A46,'EKHAZAARSTK X standardized'!$A:$A,0)</f>
        <v>122</v>
      </c>
      <c r="O46" s="85" cm="1">
        <f t="array" aca="1" ref="O46:X46" ca="1">OFFSET(INDIRECT(ADDRESS(N46,2,1,1,"EKHAZAARSTK X standardized")),,,1,10)</f>
        <v>0.56818496611512637</v>
      </c>
      <c r="P46" s="85">
        <f ca="1"/>
        <v>-0.40041406314189287</v>
      </c>
      <c r="Q46" s="85">
        <f ca="1"/>
        <v>-7.939826662213835E-2</v>
      </c>
      <c r="R46" s="85">
        <f ca="1"/>
        <v>-0.90240488424864596</v>
      </c>
      <c r="S46" s="85">
        <f ca="1"/>
        <v>0.76293061199188805</v>
      </c>
      <c r="T46" s="85">
        <f ca="1"/>
        <v>0.31407154650150398</v>
      </c>
      <c r="U46" s="85">
        <f ca="1"/>
        <v>1.4514776049736346</v>
      </c>
      <c r="V46" s="85">
        <f ca="1"/>
        <v>1.1054900337925977E-2</v>
      </c>
      <c r="W46" s="85">
        <f ca="1"/>
        <v>-0.34164712983920992</v>
      </c>
      <c r="X46" s="85">
        <f ca="1"/>
        <v>0.18878656630269508</v>
      </c>
      <c r="Z46" s="14">
        <f t="shared" ca="1" si="9"/>
        <v>5</v>
      </c>
      <c r="AA46" s="14">
        <f t="shared" ca="1" si="9"/>
        <v>9</v>
      </c>
      <c r="AB46" s="14" t="str">
        <f t="shared" ca="1" si="9"/>
        <v>__Absent__</v>
      </c>
      <c r="AC46" s="14">
        <f t="shared" ca="1" si="9"/>
        <v>4</v>
      </c>
      <c r="AD46" s="14" t="str">
        <f t="shared" ca="1" si="9"/>
        <v>__Absent__</v>
      </c>
      <c r="AE46" s="14" t="str">
        <f t="shared" ca="1" si="9"/>
        <v>__Absent__</v>
      </c>
      <c r="AF46" s="14">
        <f t="shared" ca="1" si="9"/>
        <v>20</v>
      </c>
      <c r="AG46" s="14">
        <f t="shared" ca="1" si="9"/>
        <v>20</v>
      </c>
      <c r="AH46" s="14" t="str">
        <f t="shared" ca="1" si="9"/>
        <v>__Absent__</v>
      </c>
      <c r="AI46" s="14">
        <f t="shared" ca="1" si="9"/>
        <v>33</v>
      </c>
      <c r="AJ46" s="14">
        <f t="shared" ca="1" si="9"/>
        <v>38</v>
      </c>
      <c r="AK46" s="42"/>
      <c r="AL46" s="43">
        <f ca="1"/>
        <v>1.9837023364907235E-2</v>
      </c>
      <c r="AM46" s="15">
        <f ca="1"/>
        <v>2.2711945183929512E-3</v>
      </c>
      <c r="AN46" s="16">
        <f t="shared" ca="1" si="2"/>
        <v>1.7565828846514284E-2</v>
      </c>
      <c r="AO46" s="30">
        <f t="shared" ca="1" si="3"/>
        <v>5</v>
      </c>
      <c r="AP46" s="30">
        <f t="shared" ca="1" si="4"/>
        <v>252</v>
      </c>
      <c r="AQ46" s="12"/>
      <c r="AR46" s="48"/>
    </row>
    <row r="47" spans="1:44" x14ac:dyDescent="0.3">
      <c r="A47" s="8" t="s">
        <v>74</v>
      </c>
      <c r="B47" s="9" cm="1">
        <f t="array" aca="1" ref="B47" ca="1">IF(ISNUMBER(Z47),CELL("contents",INDIRECT(ADDRESS(Z47,2,1,1,B$2))),0)</f>
        <v>0</v>
      </c>
      <c r="C47" s="9" cm="1">
        <f t="array" aca="1" ref="C47" ca="1">IF(ISNUMBER(AA47),CELL("contents",INDIRECT(ADDRESS(AA47,2,1,1,C$2))),0)</f>
        <v>0</v>
      </c>
      <c r="D47" s="9" cm="1">
        <f t="array" aca="1" ref="D47" ca="1">IF(ISNUMBER(AB47),CELL("contents",INDIRECT(ADDRESS(AB47,2,1,1,D$2))),0)</f>
        <v>0</v>
      </c>
      <c r="E47" s="9" cm="1">
        <f t="array" aca="1" ref="E47" ca="1">IF(ISNUMBER(AC47),CELL("contents",INDIRECT(ADDRESS(AC47,2,1,1,E$2))),0)</f>
        <v>0</v>
      </c>
      <c r="F47" s="9" cm="1">
        <f t="array" aca="1" ref="F47" ca="1">IF(ISNUMBER(AD47),CELL("contents",INDIRECT(ADDRESS(AD47,2,1,1,F$2))),0)</f>
        <v>0</v>
      </c>
      <c r="G47" s="9" cm="1">
        <f t="array" aca="1" ref="G47" ca="1">IF(ISNUMBER(AE47),CELL("contents",INDIRECT(ADDRESS(AE47,2,1,1,G$2))),0)</f>
        <v>1.15701253328794</v>
      </c>
      <c r="H47" s="9" cm="1">
        <f t="array" aca="1" ref="H47" ca="1">IF(ISNUMBER(AF47),CELL("contents",INDIRECT(ADDRESS(AF47,2,1,1,H$2))),0)</f>
        <v>0</v>
      </c>
      <c r="I47" s="9" cm="1">
        <f t="array" aca="1" ref="I47" ca="1">IF(ISNUMBER(AG47),CELL("contents",INDIRECT(ADDRESS(AG47,2,1,1,I$2))),0)</f>
        <v>0.221768836575645</v>
      </c>
      <c r="J47" s="9" cm="1">
        <f t="array" aca="1" ref="J47" ca="1">IF(ISNUMBER(AH47),CELL("contents",INDIRECT(ADDRESS(AH47,2,1,1,J$2))),0)</f>
        <v>0</v>
      </c>
      <c r="K47" s="9" cm="1">
        <f t="array" aca="1" ref="K47" ca="1">IF(ISNUMBER(AI47),CELL("contents",INDIRECT(ADDRESS(AI47,2,1,1,K$2))),0)</f>
        <v>0.22046297199118101</v>
      </c>
      <c r="L47" s="9" cm="1">
        <f t="array" aca="1" ref="L47" ca="1">IF(ISNUMBER(AJ47),CELL("contents",INDIRECT(ADDRESS(AJ47,2,1,1,L$2))),0)</f>
        <v>0.50660841907520604</v>
      </c>
      <c r="M47" s="127" t="str">
        <f>VLOOKUP($A47,[1]Classification!$A$2:$B$1001,2,0)</f>
        <v>Consumer Discretionary</v>
      </c>
      <c r="N47" s="13">
        <f>MATCH($A47,'EKHAZAARSTK X standardized'!$A:$A,0)</f>
        <v>123</v>
      </c>
      <c r="O47" s="85" cm="1">
        <f t="array" aca="1" ref="O47:X47" ca="1">OFFSET(INDIRECT(ADDRESS(N47,2,1,1,"EKHAZAARSTK X standardized")),,,1,10)</f>
        <v>-0.36993784180351452</v>
      </c>
      <c r="P47" s="85">
        <f ca="1"/>
        <v>-0.36628949850498532</v>
      </c>
      <c r="Q47" s="85">
        <f ca="1"/>
        <v>-0.38746049616307021</v>
      </c>
      <c r="R47" s="85">
        <f ca="1"/>
        <v>0.48771667623500781</v>
      </c>
      <c r="S47" s="85">
        <f ca="1"/>
        <v>2.0211505205932834E-2</v>
      </c>
      <c r="T47" s="85">
        <f ca="1"/>
        <v>-0.50745727586710598</v>
      </c>
      <c r="U47" s="85">
        <f ca="1"/>
        <v>1.025365841541477</v>
      </c>
      <c r="V47" s="85">
        <f ca="1"/>
        <v>0.16387485041039754</v>
      </c>
      <c r="W47" s="85">
        <f ca="1"/>
        <v>-0.50596164649903919</v>
      </c>
      <c r="X47" s="85">
        <f ca="1"/>
        <v>-0.79077849635264397</v>
      </c>
      <c r="Z47" s="14" t="str">
        <f t="shared" ca="1" si="9"/>
        <v>__Absent__</v>
      </c>
      <c r="AA47" s="14" t="str">
        <f t="shared" ca="1" si="9"/>
        <v>__Absent__</v>
      </c>
      <c r="AB47" s="14" t="str">
        <f t="shared" ca="1" si="9"/>
        <v>__Absent__</v>
      </c>
      <c r="AC47" s="14" t="str">
        <f t="shared" ca="1" si="9"/>
        <v>__Absent__</v>
      </c>
      <c r="AD47" s="14" t="str">
        <f t="shared" ca="1" si="9"/>
        <v>__Absent__</v>
      </c>
      <c r="AE47" s="14">
        <f t="shared" ca="1" si="9"/>
        <v>26</v>
      </c>
      <c r="AF47" s="14" t="str">
        <f t="shared" ca="1" si="9"/>
        <v>__Absent__</v>
      </c>
      <c r="AG47" s="14">
        <f t="shared" ca="1" si="9"/>
        <v>21</v>
      </c>
      <c r="AH47" s="14" t="str">
        <f t="shared" ca="1" si="9"/>
        <v>__Absent__</v>
      </c>
      <c r="AI47" s="14">
        <f t="shared" ca="1" si="9"/>
        <v>34</v>
      </c>
      <c r="AJ47" s="14">
        <f t="shared" ca="1" si="9"/>
        <v>39</v>
      </c>
      <c r="AK47" s="42"/>
      <c r="AL47" s="43">
        <f ca="1"/>
        <v>0</v>
      </c>
      <c r="AM47" s="15">
        <f ca="1"/>
        <v>-8.2040684782070424E-4</v>
      </c>
      <c r="AN47" s="16">
        <f t="shared" ca="1" si="2"/>
        <v>8.2040684782070424E-4</v>
      </c>
      <c r="AO47" s="30">
        <f t="shared" ca="1" si="3"/>
        <v>44</v>
      </c>
      <c r="AP47" s="30">
        <f t="shared" ca="1" si="4"/>
        <v>213</v>
      </c>
      <c r="AQ47" s="12"/>
      <c r="AR47" s="48"/>
    </row>
    <row r="48" spans="1:44" x14ac:dyDescent="0.3">
      <c r="A48" s="8" t="s">
        <v>145</v>
      </c>
      <c r="B48" s="9" cm="1">
        <f t="array" aca="1" ref="B48" ca="1">IF(ISNUMBER(Z48),CELL("contents",INDIRECT(ADDRESS(Z48,2,1,1,B$2))),0)</f>
        <v>0</v>
      </c>
      <c r="C48" s="9" cm="1">
        <f t="array" aca="1" ref="C48" ca="1">IF(ISNUMBER(AA48),CELL("contents",INDIRECT(ADDRESS(AA48,2,1,1,C$2))),0)</f>
        <v>0</v>
      </c>
      <c r="D48" s="9" cm="1">
        <f t="array" aca="1" ref="D48" ca="1">IF(ISNUMBER(AB48),CELL("contents",INDIRECT(ADDRESS(AB48,2,1,1,D$2))),0)</f>
        <v>0</v>
      </c>
      <c r="E48" s="9" cm="1">
        <f t="array" aca="1" ref="E48" ca="1">IF(ISNUMBER(AC48),CELL("contents",INDIRECT(ADDRESS(AC48,2,1,1,E$2))),0)</f>
        <v>0</v>
      </c>
      <c r="F48" s="9" cm="1">
        <f t="array" aca="1" ref="F48" ca="1">IF(ISNUMBER(AD48),CELL("contents",INDIRECT(ADDRESS(AD48,2,1,1,F$2))),0)</f>
        <v>0</v>
      </c>
      <c r="G48" s="9" cm="1">
        <f t="array" aca="1" ref="G48" ca="1">IF(ISNUMBER(AE48),CELL("contents",INDIRECT(ADDRESS(AE48,2,1,1,G$2))),0)</f>
        <v>0.56358290484201001</v>
      </c>
      <c r="H48" s="9" cm="1">
        <f t="array" aca="1" ref="H48" ca="1">IF(ISNUMBER(AF48),CELL("contents",INDIRECT(ADDRESS(AF48,2,1,1,H$2))),0)</f>
        <v>0</v>
      </c>
      <c r="I48" s="9" cm="1">
        <f t="array" aca="1" ref="I48" ca="1">IF(ISNUMBER(AG48),CELL("contents",INDIRECT(ADDRESS(AG48,2,1,1,I$2))),0)</f>
        <v>0</v>
      </c>
      <c r="J48" s="9" cm="1">
        <f t="array" aca="1" ref="J48" ca="1">IF(ISNUMBER(AH48),CELL("contents",INDIRECT(ADDRESS(AH48,2,1,1,J$2))),0)</f>
        <v>0</v>
      </c>
      <c r="K48" s="9" cm="1">
        <f t="array" aca="1" ref="K48" ca="1">IF(ISNUMBER(AI48),CELL("contents",INDIRECT(ADDRESS(AI48,2,1,1,K$2))),0)</f>
        <v>0.10021044199599199</v>
      </c>
      <c r="L48" s="9" cm="1">
        <f t="array" aca="1" ref="L48" ca="1">IF(ISNUMBER(AJ48),CELL("contents",INDIRECT(ADDRESS(AJ48,2,1,1,L$2))),0)</f>
        <v>0.17114718937970999</v>
      </c>
      <c r="M48" s="127" t="str">
        <f>VLOOKUP($A48,[1]Classification!$A$2:$B$1001,2,0)</f>
        <v>Industrials</v>
      </c>
      <c r="N48" s="13">
        <f>MATCH($A48,'EKHAZAARSTK X standardized'!$A:$A,0)</f>
        <v>124</v>
      </c>
      <c r="O48" s="85" cm="1">
        <f t="array" aca="1" ref="O48:X48" ca="1">OFFSET(INDIRECT(ADDRESS(N48,2,1,1,"EKHAZAARSTK X standardized")),,,1,10)</f>
        <v>-0.26382630195194706</v>
      </c>
      <c r="P48" s="85">
        <f ca="1"/>
        <v>-0.69714872935516436</v>
      </c>
      <c r="Q48" s="85">
        <f ca="1"/>
        <v>-1.238797425838952</v>
      </c>
      <c r="R48" s="85">
        <f ca="1"/>
        <v>-0.8984048148567696</v>
      </c>
      <c r="S48" s="85">
        <f ca="1"/>
        <v>0.68350174455457458</v>
      </c>
      <c r="T48" s="85">
        <f ca="1"/>
        <v>-0.83964615811530396</v>
      </c>
      <c r="U48" s="85">
        <f ca="1"/>
        <v>1.3614091203068708</v>
      </c>
      <c r="V48" s="85">
        <f ca="1"/>
        <v>2.370807944242785</v>
      </c>
      <c r="W48" s="85">
        <f ca="1"/>
        <v>-8.0264680167533686E-2</v>
      </c>
      <c r="X48" s="85">
        <f ca="1"/>
        <v>3.4706884986862384E-2</v>
      </c>
      <c r="Z48" s="14" t="str">
        <f t="shared" ca="1" si="9"/>
        <v>__Absent__</v>
      </c>
      <c r="AA48" s="14" t="str">
        <f t="shared" ca="1" si="9"/>
        <v>__Absent__</v>
      </c>
      <c r="AB48" s="14" t="str">
        <f t="shared" ca="1" si="9"/>
        <v>__Absent__</v>
      </c>
      <c r="AC48" s="14" t="str">
        <f t="shared" ca="1" si="9"/>
        <v>__Absent__</v>
      </c>
      <c r="AD48" s="14" t="str">
        <f t="shared" ca="1" si="9"/>
        <v>__Absent__</v>
      </c>
      <c r="AE48" s="14">
        <f t="shared" ca="1" si="9"/>
        <v>27</v>
      </c>
      <c r="AF48" s="14" t="str">
        <f t="shared" ca="1" si="9"/>
        <v>__Absent__</v>
      </c>
      <c r="AG48" s="14" t="str">
        <f t="shared" ca="1" si="9"/>
        <v>__Absent__</v>
      </c>
      <c r="AH48" s="14" t="str">
        <f t="shared" ca="1" si="9"/>
        <v>__Absent__</v>
      </c>
      <c r="AI48" s="14">
        <f t="shared" ca="1" si="9"/>
        <v>35</v>
      </c>
      <c r="AJ48" s="14">
        <f t="shared" ca="1" si="9"/>
        <v>40</v>
      </c>
      <c r="AK48" s="42"/>
      <c r="AL48" s="43">
        <f ca="1"/>
        <v>0</v>
      </c>
      <c r="AM48" s="15">
        <f ca="1"/>
        <v>0</v>
      </c>
      <c r="AN48" s="16">
        <f t="shared" ca="1" si="2"/>
        <v>0</v>
      </c>
      <c r="AO48" s="30">
        <f t="shared" ca="1" si="3"/>
        <v>58</v>
      </c>
      <c r="AP48" s="30">
        <f t="shared" ca="1" si="4"/>
        <v>46</v>
      </c>
      <c r="AQ48" s="12"/>
      <c r="AR48" s="48"/>
    </row>
    <row r="49" spans="1:44" x14ac:dyDescent="0.3">
      <c r="A49" s="8" t="s">
        <v>191</v>
      </c>
      <c r="B49" s="9" cm="1">
        <f t="array" aca="1" ref="B49" ca="1">IF(ISNUMBER(Z49),CELL("contents",INDIRECT(ADDRESS(Z49,2,1,1,B$2))),0)</f>
        <v>0</v>
      </c>
      <c r="C49" s="9" cm="1">
        <f t="array" aca="1" ref="C49" ca="1">IF(ISNUMBER(AA49),CELL("contents",INDIRECT(ADDRESS(AA49,2,1,1,C$2))),0)</f>
        <v>0</v>
      </c>
      <c r="D49" s="9" cm="1">
        <f t="array" aca="1" ref="D49" ca="1">IF(ISNUMBER(AB49),CELL("contents",INDIRECT(ADDRESS(AB49,2,1,1,D$2))),0)</f>
        <v>0</v>
      </c>
      <c r="E49" s="9" cm="1">
        <f t="array" aca="1" ref="E49" ca="1">IF(ISNUMBER(AC49),CELL("contents",INDIRECT(ADDRESS(AC49,2,1,1,E$2))),0)</f>
        <v>0</v>
      </c>
      <c r="F49" s="9" cm="1">
        <f t="array" aca="1" ref="F49" ca="1">IF(ISNUMBER(AD49),CELL("contents",INDIRECT(ADDRESS(AD49,2,1,1,F$2))),0)</f>
        <v>0</v>
      </c>
      <c r="G49" s="9" cm="1">
        <f t="array" aca="1" ref="G49" ca="1">IF(ISNUMBER(AE49),CELL("contents",INDIRECT(ADDRESS(AE49,2,1,1,G$2))),0)</f>
        <v>0</v>
      </c>
      <c r="H49" s="9" cm="1">
        <f t="array" aca="1" ref="H49" ca="1">IF(ISNUMBER(AF49),CELL("contents",INDIRECT(ADDRESS(AF49,2,1,1,H$2))),0)</f>
        <v>0.36736344451290498</v>
      </c>
      <c r="I49" s="9" cm="1">
        <f t="array" aca="1" ref="I49" ca="1">IF(ISNUMBER(AG49),CELL("contents",INDIRECT(ADDRESS(AG49,2,1,1,I$2))),0)</f>
        <v>0.363156392928765</v>
      </c>
      <c r="J49" s="9" cm="1">
        <f t="array" aca="1" ref="J49" ca="1">IF(ISNUMBER(AH49),CELL("contents",INDIRECT(ADDRESS(AH49,2,1,1,J$2))),0)</f>
        <v>0.42535728845918602</v>
      </c>
      <c r="K49" s="9" cm="1">
        <f t="array" aca="1" ref="K49" ca="1">IF(ISNUMBER(AI49),CELL("contents",INDIRECT(ADDRESS(AI49,2,1,1,K$2))),0)</f>
        <v>0.32067341398717297</v>
      </c>
      <c r="L49" s="9" cm="1">
        <f t="array" aca="1" ref="L49" ca="1">IF(ISNUMBER(AJ49),CELL("contents",INDIRECT(ADDRESS(AJ49,2,1,1,L$2))),0)</f>
        <v>0.25420947505013602</v>
      </c>
      <c r="M49" s="127" t="str">
        <f>VLOOKUP($A49,[1]Classification!$A$2:$B$1001,2,0)</f>
        <v>Energy</v>
      </c>
      <c r="N49" s="13">
        <f>MATCH($A49,'EKHAZAARSTK X standardized'!$A:$A,0)</f>
        <v>125</v>
      </c>
      <c r="O49" s="85" cm="1">
        <f t="array" aca="1" ref="O49:X49" ca="1">OFFSET(INDIRECT(ADDRESS(N49,2,1,1,"EKHAZAARSTK X standardized")),,,1,10)</f>
        <v>0.62470924292871299</v>
      </c>
      <c r="P49" s="85">
        <f ca="1"/>
        <v>0.70319588291106139</v>
      </c>
      <c r="Q49" s="85">
        <f ca="1"/>
        <v>-8.6722548587478632E-2</v>
      </c>
      <c r="R49" s="85">
        <f ca="1"/>
        <v>1.5685685355388648</v>
      </c>
      <c r="S49" s="85">
        <f ca="1"/>
        <v>-0.41935019014678854</v>
      </c>
      <c r="T49" s="85">
        <f ca="1"/>
        <v>-1.3595964741850948</v>
      </c>
      <c r="U49" s="85">
        <f ca="1"/>
        <v>2.4984445855491257</v>
      </c>
      <c r="V49" s="85">
        <f ca="1"/>
        <v>-0.35227526431563072</v>
      </c>
      <c r="W49" s="85">
        <f ca="1"/>
        <v>0.70088079660853497</v>
      </c>
      <c r="X49" s="85">
        <f ca="1"/>
        <v>-1.1841117233885694</v>
      </c>
      <c r="Z49" s="14" t="str">
        <f t="shared" ca="1" si="9"/>
        <v>__Absent__</v>
      </c>
      <c r="AA49" s="14" t="str">
        <f t="shared" ca="1" si="9"/>
        <v>__Absent__</v>
      </c>
      <c r="AB49" s="14" t="str">
        <f t="shared" ca="1" si="9"/>
        <v>__Absent__</v>
      </c>
      <c r="AC49" s="14" t="str">
        <f t="shared" ca="1" si="9"/>
        <v>__Absent__</v>
      </c>
      <c r="AD49" s="14" t="str">
        <f t="shared" ca="1" si="9"/>
        <v>__Absent__</v>
      </c>
      <c r="AE49" s="14" t="str">
        <f t="shared" ca="1" si="9"/>
        <v>__Absent__</v>
      </c>
      <c r="AF49" s="14">
        <f t="shared" ca="1" si="9"/>
        <v>21</v>
      </c>
      <c r="AG49" s="14">
        <f t="shared" ca="1" si="9"/>
        <v>22</v>
      </c>
      <c r="AH49" s="14">
        <f t="shared" ca="1" si="9"/>
        <v>10</v>
      </c>
      <c r="AI49" s="14">
        <f t="shared" ca="1" si="9"/>
        <v>36</v>
      </c>
      <c r="AJ49" s="14">
        <f t="shared" ca="1" si="9"/>
        <v>41</v>
      </c>
      <c r="AK49" s="42"/>
      <c r="AL49" s="43">
        <f ca="1"/>
        <v>0</v>
      </c>
      <c r="AM49" s="15">
        <f ca="1"/>
        <v>2.2686715529125099E-3</v>
      </c>
      <c r="AN49" s="16">
        <f t="shared" ca="1" si="2"/>
        <v>-2.2686715529125099E-3</v>
      </c>
      <c r="AO49" s="30">
        <f t="shared" ca="1" si="3"/>
        <v>227</v>
      </c>
      <c r="AP49" s="30">
        <f t="shared" ca="1" si="4"/>
        <v>30</v>
      </c>
      <c r="AQ49" s="12"/>
      <c r="AR49" s="48"/>
    </row>
    <row r="50" spans="1:44" x14ac:dyDescent="0.3">
      <c r="A50" s="8" t="s">
        <v>192</v>
      </c>
      <c r="B50" s="9" cm="1">
        <f t="array" aca="1" ref="B50" ca="1">IF(ISNUMBER(Z50),CELL("contents",INDIRECT(ADDRESS(Z50,2,1,1,B$2))),0)</f>
        <v>0</v>
      </c>
      <c r="C50" s="9" cm="1">
        <f t="array" aca="1" ref="C50" ca="1">IF(ISNUMBER(AA50),CELL("contents",INDIRECT(ADDRESS(AA50,2,1,1,C$2))),0)</f>
        <v>0</v>
      </c>
      <c r="D50" s="9" cm="1">
        <f t="array" aca="1" ref="D50" ca="1">IF(ISNUMBER(AB50),CELL("contents",INDIRECT(ADDRESS(AB50,2,1,1,D$2))),0)</f>
        <v>6.4160989966955499</v>
      </c>
      <c r="E50" s="9" cm="1">
        <f t="array" aca="1" ref="E50" ca="1">IF(ISNUMBER(AC50),CELL("contents",INDIRECT(ADDRESS(AC50,2,1,1,E$2))),0)</f>
        <v>5.37125423733172</v>
      </c>
      <c r="F50" s="9" cm="1">
        <f t="array" aca="1" ref="F50" ca="1">IF(ISNUMBER(AD50),CELL("contents",INDIRECT(ADDRESS(AD50,2,1,1,F$2))),0)</f>
        <v>0</v>
      </c>
      <c r="G50" s="9" cm="1">
        <f t="array" aca="1" ref="G50" ca="1">IF(ISNUMBER(AE50),CELL("contents",INDIRECT(ADDRESS(AE50,2,1,1,G$2))),0)</f>
        <v>0</v>
      </c>
      <c r="H50" s="9" cm="1">
        <f t="array" aca="1" ref="H50" ca="1">IF(ISNUMBER(AF50),CELL("contents",INDIRECT(ADDRESS(AF50,2,1,1,H$2))),0)</f>
        <v>2.0673746676443701</v>
      </c>
      <c r="I50" s="9" cm="1">
        <f t="array" aca="1" ref="I50" ca="1">IF(ISNUMBER(AG50),CELL("contents",INDIRECT(ADDRESS(AG50,2,1,1,I$2))),0)</f>
        <v>2.0439304437672901</v>
      </c>
      <c r="J50" s="9" cm="1">
        <f t="array" aca="1" ref="J50" ca="1">IF(ISNUMBER(AH50),CELL("contents",INDIRECT(ADDRESS(AH50,2,1,1,J$2))),0)</f>
        <v>2.3937452311770802</v>
      </c>
      <c r="K50" s="9" cm="1">
        <f t="array" aca="1" ref="K50" ca="1">IF(ISNUMBER(AI50),CELL("contents",INDIRECT(ADDRESS(AI50,2,1,1,K$2))),0)</f>
        <v>1.8639142199254399</v>
      </c>
      <c r="L50" s="9" cm="1">
        <f t="array" aca="1" ref="L50" ca="1">IF(ISNUMBER(AJ50),CELL("contents",INDIRECT(ADDRESS(AJ50,2,1,1,L$2))),0)</f>
        <v>1.4307513106371099</v>
      </c>
      <c r="M50" s="127" t="str">
        <f>VLOOKUP($A50,[1]Classification!$A$2:$B$1001,2,0)</f>
        <v>Communication Services</v>
      </c>
      <c r="N50" s="13">
        <f>MATCH($A50,'EKHAZAARSTK X standardized'!$A:$A,0)</f>
        <v>127</v>
      </c>
      <c r="O50" s="85" cm="1">
        <f t="array" aca="1" ref="O50:X50" ca="1">OFFSET(INDIRECT(ADDRESS(N50,2,1,1,"EKHAZAARSTK X standardized")),,,1,10)</f>
        <v>-0.36413566004953457</v>
      </c>
      <c r="P50" s="85">
        <f ca="1"/>
        <v>-0.70178467245069387</v>
      </c>
      <c r="Q50" s="85">
        <f ca="1"/>
        <v>-0.15785466230582756</v>
      </c>
      <c r="R50" s="85">
        <f ca="1"/>
        <v>1.6777890315010671</v>
      </c>
      <c r="S50" s="85">
        <f ca="1"/>
        <v>-0.19071667696042446</v>
      </c>
      <c r="T50" s="85">
        <f ca="1"/>
        <v>6.1927654975811659E-2</v>
      </c>
      <c r="U50" s="85">
        <f ca="1"/>
        <v>2.9435202784666612</v>
      </c>
      <c r="V50" s="85">
        <f ca="1"/>
        <v>-0.62718526686403142</v>
      </c>
      <c r="W50" s="85">
        <f ca="1"/>
        <v>-0.12498389345987151</v>
      </c>
      <c r="X50" s="85">
        <f ca="1"/>
        <v>-0.62004762038898964</v>
      </c>
      <c r="Z50" s="14" t="str">
        <f t="shared" ca="1" si="9"/>
        <v>__Absent__</v>
      </c>
      <c r="AA50" s="14" t="str">
        <f t="shared" ca="1" si="9"/>
        <v>__Absent__</v>
      </c>
      <c r="AB50" s="14">
        <f t="shared" ca="1" si="9"/>
        <v>4</v>
      </c>
      <c r="AC50" s="14">
        <f t="shared" ca="1" si="9"/>
        <v>5</v>
      </c>
      <c r="AD50" s="14" t="str">
        <f t="shared" ca="1" si="9"/>
        <v>__Absent__</v>
      </c>
      <c r="AE50" s="14" t="str">
        <f t="shared" ca="1" si="9"/>
        <v>__Absent__</v>
      </c>
      <c r="AF50" s="14">
        <f t="shared" ca="1" si="9"/>
        <v>22</v>
      </c>
      <c r="AG50" s="14">
        <f t="shared" ca="1" si="9"/>
        <v>23</v>
      </c>
      <c r="AH50" s="14">
        <f t="shared" ca="1" si="9"/>
        <v>11</v>
      </c>
      <c r="AI50" s="14">
        <f t="shared" ca="1" si="9"/>
        <v>37</v>
      </c>
      <c r="AJ50" s="14">
        <f t="shared" ca="1" si="9"/>
        <v>42</v>
      </c>
      <c r="AK50" s="42"/>
      <c r="AL50" s="43">
        <f ca="1"/>
        <v>0</v>
      </c>
      <c r="AM50" s="15">
        <f ca="1"/>
        <v>-7.442679612365403E-3</v>
      </c>
      <c r="AN50" s="16">
        <f t="shared" ca="1" si="2"/>
        <v>7.442679612365403E-3</v>
      </c>
      <c r="AO50" s="30">
        <f t="shared" ca="1" si="3"/>
        <v>9</v>
      </c>
      <c r="AP50" s="30">
        <f t="shared" ca="1" si="4"/>
        <v>248</v>
      </c>
      <c r="AQ50" s="12"/>
      <c r="AR50" s="48"/>
    </row>
    <row r="51" spans="1:44" x14ac:dyDescent="0.3">
      <c r="A51" s="8" t="s">
        <v>924</v>
      </c>
      <c r="B51" s="9" cm="1">
        <f t="array" aca="1" ref="B51" ca="1">IF(ISNUMBER(Z51),CELL("contents",INDIRECT(ADDRESS(Z51,2,1,1,B$2))),0)</f>
        <v>0</v>
      </c>
      <c r="C51" s="9" cm="1">
        <f t="array" aca="1" ref="C51" ca="1">IF(ISNUMBER(AA51),CELL("contents",INDIRECT(ADDRESS(AA51,2,1,1,C$2))),0)</f>
        <v>0</v>
      </c>
      <c r="D51" s="9" cm="1">
        <f t="array" aca="1" ref="D51" ca="1">IF(ISNUMBER(AB51),CELL("contents",INDIRECT(ADDRESS(AB51,2,1,1,D$2))),0)</f>
        <v>0</v>
      </c>
      <c r="E51" s="9" cm="1">
        <f t="array" aca="1" ref="E51" ca="1">IF(ISNUMBER(AC51),CELL("contents",INDIRECT(ADDRESS(AC51,2,1,1,E$2))),0)</f>
        <v>0</v>
      </c>
      <c r="F51" s="9" cm="1">
        <f t="array" aca="1" ref="F51" ca="1">IF(ISNUMBER(AD51),CELL("contents",INDIRECT(ADDRESS(AD51,2,1,1,F$2))),0)</f>
        <v>0</v>
      </c>
      <c r="G51" s="9" cm="1">
        <f t="array" aca="1" ref="G51" ca="1">IF(ISNUMBER(AE51),CELL("contents",INDIRECT(ADDRESS(AE51,2,1,1,G$2))),0)</f>
        <v>0.57280143275538098</v>
      </c>
      <c r="H51" s="9" cm="1">
        <f t="array" aca="1" ref="H51" ca="1">IF(ISNUMBER(AF51),CELL("contents",INDIRECT(ADDRESS(AF51,2,1,1,H$2))),0)</f>
        <v>0</v>
      </c>
      <c r="I51" s="9" cm="1">
        <f t="array" aca="1" ref="I51" ca="1">IF(ISNUMBER(AG51),CELL("contents",INDIRECT(ADDRESS(AG51,2,1,1,I$2))),0)</f>
        <v>0</v>
      </c>
      <c r="J51" s="9" cm="1">
        <f t="array" aca="1" ref="J51" ca="1">IF(ISNUMBER(AH51),CELL("contents",INDIRECT(ADDRESS(AH51,2,1,1,J$2))),0)</f>
        <v>0</v>
      </c>
      <c r="K51" s="9" cm="1">
        <f t="array" aca="1" ref="K51" ca="1">IF(ISNUMBER(AI51),CELL("contents",INDIRECT(ADDRESS(AI51,2,1,1,K$2))),0)</f>
        <v>0.10021044199599199</v>
      </c>
      <c r="L51" s="9" cm="1">
        <f t="array" aca="1" ref="L51" ca="1">IF(ISNUMBER(AJ51),CELL("contents",INDIRECT(ADDRESS(AJ51,2,1,1,L$2))),0)</f>
        <v>0.17394865320258199</v>
      </c>
      <c r="M51" s="127" t="str">
        <f>VLOOKUP($A51,[1]Classification!$A$2:$B$1001,2,0)</f>
        <v>Health Care</v>
      </c>
      <c r="N51" s="13">
        <f>MATCH($A51,'EKHAZAARSTK X standardized'!$A:$A,0)</f>
        <v>129</v>
      </c>
      <c r="O51" s="85" cm="1">
        <f t="array" aca="1" ref="O51:X51" ca="1">OFFSET(INDIRECT(ADDRESS(N51,2,1,1,"EKHAZAARSTK X standardized")),,,1,10)</f>
        <v>-0.49073257314419377</v>
      </c>
      <c r="P51" s="85">
        <f ca="1"/>
        <v>-1.2482003432784061</v>
      </c>
      <c r="Q51" s="85">
        <f ca="1"/>
        <v>9.9806871323830884E-2</v>
      </c>
      <c r="R51" s="85">
        <f ca="1"/>
        <v>0.22465203675351772</v>
      </c>
      <c r="S51" s="85">
        <f ca="1"/>
        <v>-1.4390289196242261</v>
      </c>
      <c r="T51" s="85">
        <f ca="1"/>
        <v>-0.67379845597741705</v>
      </c>
      <c r="U51" s="85">
        <f ca="1"/>
        <v>0.98474115879205459</v>
      </c>
      <c r="V51" s="85">
        <f ca="1"/>
        <v>-0.16853105222501752</v>
      </c>
      <c r="W51" s="85">
        <f ca="1"/>
        <v>-0.26927738802432549</v>
      </c>
      <c r="X51" s="85">
        <f ca="1"/>
        <v>-0.34645488968363058</v>
      </c>
      <c r="Z51" s="14" t="str">
        <f t="shared" ca="1" si="9"/>
        <v>__Absent__</v>
      </c>
      <c r="AA51" s="14" t="str">
        <f t="shared" ca="1" si="9"/>
        <v>__Absent__</v>
      </c>
      <c r="AB51" s="14" t="str">
        <f t="shared" ca="1" si="9"/>
        <v>__Absent__</v>
      </c>
      <c r="AC51" s="14" t="str">
        <f t="shared" ca="1" si="9"/>
        <v>__Absent__</v>
      </c>
      <c r="AD51" s="14" t="str">
        <f t="shared" ca="1" si="9"/>
        <v>__Absent__</v>
      </c>
      <c r="AE51" s="14">
        <f t="shared" ca="1" si="9"/>
        <v>28</v>
      </c>
      <c r="AF51" s="14" t="str">
        <f t="shared" ca="1" si="9"/>
        <v>__Absent__</v>
      </c>
      <c r="AG51" s="14" t="str">
        <f t="shared" ca="1" si="9"/>
        <v>__Absent__</v>
      </c>
      <c r="AH51" s="14" t="str">
        <f t="shared" ca="1" si="9"/>
        <v>__Absent__</v>
      </c>
      <c r="AI51" s="14">
        <f t="shared" ca="1" si="9"/>
        <v>38</v>
      </c>
      <c r="AJ51" s="14">
        <f t="shared" ca="1" si="9"/>
        <v>43</v>
      </c>
      <c r="AK51" s="42"/>
      <c r="AL51" s="43">
        <f ca="1"/>
        <v>0</v>
      </c>
      <c r="AM51" s="15">
        <f ca="1"/>
        <v>0</v>
      </c>
      <c r="AN51" s="16">
        <f t="shared" ca="1" si="2"/>
        <v>0</v>
      </c>
      <c r="AO51" s="30">
        <f t="shared" ca="1" si="3"/>
        <v>58</v>
      </c>
      <c r="AP51" s="30">
        <f t="shared" ca="1" si="4"/>
        <v>46</v>
      </c>
      <c r="AQ51" s="12"/>
      <c r="AR51" s="48"/>
    </row>
    <row r="52" spans="1:44" x14ac:dyDescent="0.3">
      <c r="A52" s="8" t="s">
        <v>168</v>
      </c>
      <c r="B52" s="9" cm="1">
        <f t="array" aca="1" ref="B52" ca="1">IF(ISNUMBER(Z52),CELL("contents",INDIRECT(ADDRESS(Z52,2,1,1,B$2))),0)</f>
        <v>0</v>
      </c>
      <c r="C52" s="9" cm="1">
        <f t="array" aca="1" ref="C52" ca="1">IF(ISNUMBER(AA52),CELL("contents",INDIRECT(ADDRESS(AA52,2,1,1,C$2))),0)</f>
        <v>0</v>
      </c>
      <c r="D52" s="9" cm="1">
        <f t="array" aca="1" ref="D52" ca="1">IF(ISNUMBER(AB52),CELL("contents",INDIRECT(ADDRESS(AB52,2,1,1,D$2))),0)</f>
        <v>0</v>
      </c>
      <c r="E52" s="9" cm="1">
        <f t="array" aca="1" ref="E52" ca="1">IF(ISNUMBER(AC52),CELL("contents",INDIRECT(ADDRESS(AC52,2,1,1,E$2))),0)</f>
        <v>2.3294416376795901</v>
      </c>
      <c r="F52" s="9" cm="1">
        <f t="array" aca="1" ref="F52" ca="1">IF(ISNUMBER(AD52),CELL("contents",INDIRECT(ADDRESS(AD52,2,1,1,F$2))),0)</f>
        <v>0</v>
      </c>
      <c r="G52" s="9" cm="1">
        <f t="array" aca="1" ref="G52" ca="1">IF(ISNUMBER(AE52),CELL("contents",INDIRECT(ADDRESS(AE52,2,1,1,G$2))),0)</f>
        <v>0.201940779497539</v>
      </c>
      <c r="H52" s="9" cm="1">
        <f t="array" aca="1" ref="H52" ca="1">IF(ISNUMBER(AF52),CELL("contents",INDIRECT(ADDRESS(AF52,2,1,1,H$2))),0)</f>
        <v>0</v>
      </c>
      <c r="I52" s="9" cm="1">
        <f t="array" aca="1" ref="I52" ca="1">IF(ISNUMBER(AG52),CELL("contents",INDIRECT(ADDRESS(AG52,2,1,1,I$2))),0)</f>
        <v>0</v>
      </c>
      <c r="J52" s="9" cm="1">
        <f t="array" aca="1" ref="J52" ca="1">IF(ISNUMBER(AH52),CELL("contents",INDIRECT(ADDRESS(AH52,2,1,1,J$2))),0)</f>
        <v>0</v>
      </c>
      <c r="K52" s="9" cm="1">
        <f t="array" aca="1" ref="K52" ca="1">IF(ISNUMBER(AI52),CELL("contents",INDIRECT(ADDRESS(AI52,2,1,1,K$2))),0)</f>
        <v>0</v>
      </c>
      <c r="L52" s="9" cm="1">
        <f t="array" aca="1" ref="L52" ca="1">IF(ISNUMBER(AJ52),CELL("contents",INDIRECT(ADDRESS(AJ52,2,1,1,L$2))),0)</f>
        <v>6.1461823999896699E-2</v>
      </c>
      <c r="M52" s="127" t="str">
        <f>VLOOKUP($A52,[1]Classification!$A$2:$B$1001,2,0)</f>
        <v>Industrials</v>
      </c>
      <c r="N52" s="13">
        <f>MATCH($A52,'EKHAZAARSTK X standardized'!$A:$A,0)</f>
        <v>134</v>
      </c>
      <c r="O52" s="85" cm="1">
        <f t="array" aca="1" ref="O52:X52" ca="1">OFFSET(INDIRECT(ADDRESS(N52,2,1,1,"EKHAZAARSTK X standardized")),,,1,10)</f>
        <v>-0.23026647697649841</v>
      </c>
      <c r="P52" s="85">
        <f ca="1"/>
        <v>0.74302902168071905</v>
      </c>
      <c r="Q52" s="85">
        <f ca="1"/>
        <v>0.50268603934544898</v>
      </c>
      <c r="R52" s="85">
        <f ca="1"/>
        <v>0.20728678079976881</v>
      </c>
      <c r="S52" s="85">
        <f ca="1"/>
        <v>-0.43617111725466479</v>
      </c>
      <c r="T52" s="85">
        <f ca="1"/>
        <v>1.1414570069677292</v>
      </c>
      <c r="U52" s="85">
        <f ca="1"/>
        <v>0.18706541909605834</v>
      </c>
      <c r="V52" s="85">
        <f ca="1"/>
        <v>-0.72957442252616367</v>
      </c>
      <c r="W52" s="85">
        <f ca="1"/>
        <v>-0.34224639065929979</v>
      </c>
      <c r="X52" s="85">
        <f ca="1"/>
        <v>-0.40447754759251836</v>
      </c>
      <c r="Z52" s="14" t="str">
        <f t="shared" ca="1" si="9"/>
        <v>__Absent__</v>
      </c>
      <c r="AA52" s="14" t="str">
        <f t="shared" ca="1" si="9"/>
        <v>__Absent__</v>
      </c>
      <c r="AB52" s="14" t="str">
        <f t="shared" ca="1" si="9"/>
        <v>__Absent__</v>
      </c>
      <c r="AC52" s="14">
        <f t="shared" ca="1" si="9"/>
        <v>6</v>
      </c>
      <c r="AD52" s="14" t="str">
        <f t="shared" ca="1" si="9"/>
        <v>__Absent__</v>
      </c>
      <c r="AE52" s="14">
        <f t="shared" ca="1" si="9"/>
        <v>29</v>
      </c>
      <c r="AF52" s="14" t="str">
        <f t="shared" ca="1" si="9"/>
        <v>__Absent__</v>
      </c>
      <c r="AG52" s="14" t="str">
        <f t="shared" ca="1" si="9"/>
        <v>__Absent__</v>
      </c>
      <c r="AH52" s="14" t="str">
        <f t="shared" ca="1" si="9"/>
        <v>__Absent__</v>
      </c>
      <c r="AI52" s="14" t="str">
        <f t="shared" ca="1" si="9"/>
        <v>__Absent__</v>
      </c>
      <c r="AJ52" s="14">
        <f t="shared" ca="1" si="9"/>
        <v>44</v>
      </c>
      <c r="AK52" s="42"/>
      <c r="AL52" s="43">
        <f ca="1"/>
        <v>0</v>
      </c>
      <c r="AM52" s="15">
        <f ca="1"/>
        <v>0</v>
      </c>
      <c r="AN52" s="16">
        <f t="shared" ca="1" si="2"/>
        <v>0</v>
      </c>
      <c r="AO52" s="30">
        <f t="shared" ca="1" si="3"/>
        <v>58</v>
      </c>
      <c r="AP52" s="30">
        <f t="shared" ca="1" si="4"/>
        <v>46</v>
      </c>
      <c r="AQ52" s="12"/>
      <c r="AR52" s="48"/>
    </row>
    <row r="53" spans="1:44" x14ac:dyDescent="0.3">
      <c r="A53" s="8" t="s">
        <v>912</v>
      </c>
      <c r="B53" s="9" cm="1">
        <f t="array" aca="1" ref="B53" ca="1">IF(ISNUMBER(Z53),CELL("contents",INDIRECT(ADDRESS(Z53,2,1,1,B$2))),0)</f>
        <v>0</v>
      </c>
      <c r="C53" s="9" cm="1">
        <f t="array" aca="1" ref="C53" ca="1">IF(ISNUMBER(AA53),CELL("contents",INDIRECT(ADDRESS(AA53,2,1,1,C$2))),0)</f>
        <v>0</v>
      </c>
      <c r="D53" s="9" cm="1">
        <f t="array" aca="1" ref="D53" ca="1">IF(ISNUMBER(AB53),CELL("contents",INDIRECT(ADDRESS(AB53,2,1,1,D$2))),0)</f>
        <v>0</v>
      </c>
      <c r="E53" s="9" cm="1">
        <f t="array" aca="1" ref="E53" ca="1">IF(ISNUMBER(AC53),CELL("contents",INDIRECT(ADDRESS(AC53,2,1,1,E$2))),0)</f>
        <v>0</v>
      </c>
      <c r="F53" s="9" cm="1">
        <f t="array" aca="1" ref="F53" ca="1">IF(ISNUMBER(AD53),CELL("contents",INDIRECT(ADDRESS(AD53,2,1,1,F$2))),0)</f>
        <v>1.6926918566792699</v>
      </c>
      <c r="G53" s="9" cm="1">
        <f t="array" aca="1" ref="G53" ca="1">IF(ISNUMBER(AE53),CELL("contents",INDIRECT(ADDRESS(AE53,2,1,1,G$2))),0)</f>
        <v>0</v>
      </c>
      <c r="H53" s="9" cm="1">
        <f t="array" aca="1" ref="H53" ca="1">IF(ISNUMBER(AF53),CELL("contents",INDIRECT(ADDRESS(AF53,2,1,1,H$2))),0)</f>
        <v>0.177928578763238</v>
      </c>
      <c r="I53" s="9" cm="1">
        <f t="array" aca="1" ref="I53" ca="1">IF(ISNUMBER(AG53),CELL("contents",INDIRECT(ADDRESS(AG53,2,1,1,I$2))),0)</f>
        <v>0</v>
      </c>
      <c r="J53" s="9" cm="1">
        <f t="array" aca="1" ref="J53" ca="1">IF(ISNUMBER(AH53),CELL("contents",INDIRECT(ADDRESS(AH53,2,1,1,J$2))),0)</f>
        <v>0</v>
      </c>
      <c r="K53" s="9" cm="1">
        <f t="array" aca="1" ref="K53" ca="1">IF(ISNUMBER(AI53),CELL("contents",INDIRECT(ADDRESS(AI53,2,1,1,K$2))),0)</f>
        <v>0.140294618994388</v>
      </c>
      <c r="L53" s="9" cm="1">
        <f t="array" aca="1" ref="L53" ca="1">IF(ISNUMBER(AJ53),CELL("contents",INDIRECT(ADDRESS(AJ53,2,1,1,L$2))),0)</f>
        <v>0</v>
      </c>
      <c r="M53" s="127" t="str">
        <f>VLOOKUP($A53,[1]Classification!$A$2:$B$1001,2,0)</f>
        <v>Consumer Discretionary</v>
      </c>
      <c r="N53" s="13">
        <f>MATCH($A53,'EKHAZAARSTK X standardized'!$A:$A,0)</f>
        <v>141</v>
      </c>
      <c r="O53" s="85" cm="1">
        <f t="array" aca="1" ref="O53:X53" ca="1">OFFSET(INDIRECT(ADDRESS(N53,2,1,1,"EKHAZAARSTK X standardized")),,,1,10)</f>
        <v>0.12807062408469536</v>
      </c>
      <c r="P53" s="85">
        <f ca="1"/>
        <v>-0.65053279778241113</v>
      </c>
      <c r="Q53" s="85">
        <f ca="1"/>
        <v>-1.1088607568777225</v>
      </c>
      <c r="R53" s="85">
        <f ca="1"/>
        <v>-0.88921978798226986</v>
      </c>
      <c r="S53" s="85">
        <f ca="1"/>
        <v>0.56446797794157755</v>
      </c>
      <c r="T53" s="85">
        <f ca="1"/>
        <v>5.23045167516593E-2</v>
      </c>
      <c r="U53" s="85">
        <f ca="1"/>
        <v>1.1444829873404803</v>
      </c>
      <c r="V53" s="85">
        <f ca="1"/>
        <v>-0.68704270151488356</v>
      </c>
      <c r="W53" s="85">
        <f ca="1"/>
        <v>-0.57499464768689901</v>
      </c>
      <c r="X53" s="85">
        <f ca="1"/>
        <v>-0.47858967577485656</v>
      </c>
      <c r="Z53" s="14" t="str">
        <f t="shared" ca="1" si="9"/>
        <v>__Absent__</v>
      </c>
      <c r="AA53" s="14" t="str">
        <f t="shared" ca="1" si="9"/>
        <v>__Absent__</v>
      </c>
      <c r="AB53" s="14" t="str">
        <f t="shared" ca="1" si="9"/>
        <v>__Absent__</v>
      </c>
      <c r="AC53" s="14" t="str">
        <f t="shared" ca="1" si="9"/>
        <v>__Absent__</v>
      </c>
      <c r="AD53" s="14">
        <f t="shared" ca="1" si="9"/>
        <v>6</v>
      </c>
      <c r="AE53" s="14" t="str">
        <f t="shared" ca="1" si="9"/>
        <v>__Absent__</v>
      </c>
      <c r="AF53" s="14">
        <f t="shared" ca="1" si="9"/>
        <v>23</v>
      </c>
      <c r="AG53" s="14" t="str">
        <f t="shared" ca="1" si="9"/>
        <v>__Absent__</v>
      </c>
      <c r="AH53" s="14" t="str">
        <f t="shared" ca="1" si="9"/>
        <v>__Absent__</v>
      </c>
      <c r="AI53" s="14">
        <f t="shared" ca="1" si="9"/>
        <v>39</v>
      </c>
      <c r="AJ53" s="14" t="str">
        <f t="shared" ca="1" si="9"/>
        <v>__Absent__</v>
      </c>
      <c r="AK53" s="42"/>
      <c r="AL53" s="43">
        <f ca="1"/>
        <v>0</v>
      </c>
      <c r="AM53" s="15">
        <f ca="1"/>
        <v>0</v>
      </c>
      <c r="AN53" s="16">
        <f t="shared" ca="1" si="2"/>
        <v>0</v>
      </c>
      <c r="AO53" s="30">
        <f t="shared" ca="1" si="3"/>
        <v>58</v>
      </c>
      <c r="AP53" s="30">
        <f t="shared" ca="1" si="4"/>
        <v>46</v>
      </c>
      <c r="AQ53" s="12"/>
      <c r="AR53" s="48"/>
    </row>
    <row r="54" spans="1:44" x14ac:dyDescent="0.3">
      <c r="A54" s="8" t="s">
        <v>193</v>
      </c>
      <c r="B54" s="9" cm="1">
        <f t="array" aca="1" ref="B54" ca="1">IF(ISNUMBER(Z54),CELL("contents",INDIRECT(ADDRESS(Z54,2,1,1,B$2))),0)</f>
        <v>0</v>
      </c>
      <c r="C54" s="9" cm="1">
        <f t="array" aca="1" ref="C54" ca="1">IF(ISNUMBER(AA54),CELL("contents",INDIRECT(ADDRESS(AA54,2,1,1,C$2))),0)</f>
        <v>0</v>
      </c>
      <c r="D54" s="9" cm="1">
        <f t="array" aca="1" ref="D54" ca="1">IF(ISNUMBER(AB54),CELL("contents",INDIRECT(ADDRESS(AB54,2,1,1,D$2))),0)</f>
        <v>0</v>
      </c>
      <c r="E54" s="9" cm="1">
        <f t="array" aca="1" ref="E54" ca="1">IF(ISNUMBER(AC54),CELL("contents",INDIRECT(ADDRESS(AC54,2,1,1,E$2))),0)</f>
        <v>0</v>
      </c>
      <c r="F54" s="9" cm="1">
        <f t="array" aca="1" ref="F54" ca="1">IF(ISNUMBER(AD54),CELL("contents",INDIRECT(ADDRESS(AD54,2,1,1,F$2))),0)</f>
        <v>3.0859495959860701</v>
      </c>
      <c r="G54" s="9" cm="1">
        <f t="array" aca="1" ref="G54" ca="1">IF(ISNUMBER(AE54),CELL("contents",INDIRECT(ADDRESS(AE54,2,1,1,G$2))),0)</f>
        <v>0</v>
      </c>
      <c r="H54" s="9" cm="1">
        <f t="array" aca="1" ref="H54" ca="1">IF(ISNUMBER(AF54),CELL("contents",INDIRECT(ADDRESS(AF54,2,1,1,H$2))),0)</f>
        <v>0.56404536626605195</v>
      </c>
      <c r="I54" s="9" cm="1">
        <f t="array" aca="1" ref="I54" ca="1">IF(ISNUMBER(AG54),CELL("contents",INDIRECT(ADDRESS(AG54,2,1,1,I$2))),0)</f>
        <v>0.56113520068670497</v>
      </c>
      <c r="J54" s="9" cm="1">
        <f t="array" aca="1" ref="J54" ca="1">IF(ISNUMBER(AH54),CELL("contents",INDIRECT(ADDRESS(AH54,2,1,1,J$2))),0)</f>
        <v>0.65308739897023704</v>
      </c>
      <c r="K54" s="9" cm="1">
        <f t="array" aca="1" ref="K54" ca="1">IF(ISNUMBER(AI54),CELL("contents",INDIRECT(ADDRESS(AI54,2,1,1,K$2))),0)</f>
        <v>0.49103116498035898</v>
      </c>
      <c r="L54" s="9" cm="1">
        <f t="array" aca="1" ref="L54" ca="1">IF(ISNUMBER(AJ54),CELL("contents",INDIRECT(ADDRESS(AJ54,2,1,1,L$2))),0)</f>
        <v>0.39279464048069401</v>
      </c>
      <c r="M54" s="127" t="str">
        <f>VLOOKUP($A54,[1]Classification!$A$2:$B$1001,2,0)</f>
        <v>Consumer Staples</v>
      </c>
      <c r="N54" s="13">
        <f>MATCH($A54,'EKHAZAARSTK X standardized'!$A:$A,0)</f>
        <v>144</v>
      </c>
      <c r="O54" s="85" cm="1">
        <f t="array" aca="1" ref="O54:X54" ca="1">OFFSET(INDIRECT(ADDRESS(N54,2,1,1,"EKHAZAARSTK X standardized")),,,1,10)</f>
        <v>0.56839418774702033</v>
      </c>
      <c r="P54" s="85">
        <f ca="1"/>
        <v>-0.40710721991863191</v>
      </c>
      <c r="Q54" s="85">
        <f ca="1"/>
        <v>6.1134863810046791E-2</v>
      </c>
      <c r="R54" s="85">
        <f ca="1"/>
        <v>0.59135159113787117</v>
      </c>
      <c r="S54" s="85">
        <f ca="1"/>
        <v>0.62543632780022762</v>
      </c>
      <c r="T54" s="85">
        <f ca="1"/>
        <v>3.3469787785986549</v>
      </c>
      <c r="U54" s="85">
        <f ca="1"/>
        <v>1.1512621226075237</v>
      </c>
      <c r="V54" s="85">
        <f ca="1"/>
        <v>-0.58496074220758598</v>
      </c>
      <c r="W54" s="85">
        <f ca="1"/>
        <v>-0.8262101202737544</v>
      </c>
      <c r="X54" s="85">
        <f ca="1"/>
        <v>6.5164992452076395E-2</v>
      </c>
      <c r="Z54" s="14" t="str">
        <f t="shared" ref="Z54:AJ63" ca="1" si="10">IFERROR(MATCH($A54,INDIRECT("'"&amp;Z$2&amp;"'!$A:$A"),0),"__Absent__")</f>
        <v>__Absent__</v>
      </c>
      <c r="AA54" s="14" t="str">
        <f t="shared" ca="1" si="10"/>
        <v>__Absent__</v>
      </c>
      <c r="AB54" s="14" t="str">
        <f t="shared" ca="1" si="10"/>
        <v>__Absent__</v>
      </c>
      <c r="AC54" s="14" t="str">
        <f t="shared" ca="1" si="10"/>
        <v>__Absent__</v>
      </c>
      <c r="AD54" s="14">
        <f t="shared" ca="1" si="10"/>
        <v>7</v>
      </c>
      <c r="AE54" s="14" t="str">
        <f t="shared" ca="1" si="10"/>
        <v>__Absent__</v>
      </c>
      <c r="AF54" s="14">
        <f t="shared" ca="1" si="10"/>
        <v>24</v>
      </c>
      <c r="AG54" s="14">
        <f t="shared" ca="1" si="10"/>
        <v>24</v>
      </c>
      <c r="AH54" s="14">
        <f t="shared" ca="1" si="10"/>
        <v>12</v>
      </c>
      <c r="AI54" s="14">
        <f t="shared" ca="1" si="10"/>
        <v>40</v>
      </c>
      <c r="AJ54" s="14">
        <f t="shared" ca="1" si="10"/>
        <v>45</v>
      </c>
      <c r="AK54" s="42"/>
      <c r="AL54" s="43">
        <f ca="1"/>
        <v>0</v>
      </c>
      <c r="AM54" s="15">
        <f ca="1"/>
        <v>3.1894598661058094E-3</v>
      </c>
      <c r="AN54" s="16">
        <f t="shared" ca="1" si="2"/>
        <v>-3.1894598661058094E-3</v>
      </c>
      <c r="AO54" s="30">
        <f t="shared" ca="1" si="3"/>
        <v>231</v>
      </c>
      <c r="AP54" s="30">
        <f t="shared" ca="1" si="4"/>
        <v>26</v>
      </c>
      <c r="AQ54" s="12"/>
      <c r="AR54" s="48"/>
    </row>
    <row r="55" spans="1:44" x14ac:dyDescent="0.3">
      <c r="A55" s="8" t="s">
        <v>84</v>
      </c>
      <c r="B55" s="9" cm="1">
        <f t="array" aca="1" ref="B55" ca="1">IF(ISNUMBER(Z55),CELL("contents",INDIRECT(ADDRESS(Z55,2,1,1,B$2))),0)</f>
        <v>0</v>
      </c>
      <c r="C55" s="9" cm="1">
        <f t="array" aca="1" ref="C55" ca="1">IF(ISNUMBER(AA55),CELL("contents",INDIRECT(ADDRESS(AA55,2,1,1,C$2))),0)</f>
        <v>0</v>
      </c>
      <c r="D55" s="9" cm="1">
        <f t="array" aca="1" ref="D55" ca="1">IF(ISNUMBER(AB55),CELL("contents",INDIRECT(ADDRESS(AB55,2,1,1,D$2))),0)</f>
        <v>0</v>
      </c>
      <c r="E55" s="9" cm="1">
        <f t="array" aca="1" ref="E55" ca="1">IF(ISNUMBER(AC55),CELL("contents",INDIRECT(ADDRESS(AC55,2,1,1,E$2))),0)</f>
        <v>0</v>
      </c>
      <c r="F55" s="9" cm="1">
        <f t="array" aca="1" ref="F55" ca="1">IF(ISNUMBER(AD55),CELL("contents",INDIRECT(ADDRESS(AD55,2,1,1,F$2))),0)</f>
        <v>0</v>
      </c>
      <c r="G55" s="9" cm="1">
        <f t="array" aca="1" ref="G55" ca="1">IF(ISNUMBER(AE55),CELL("contents",INDIRECT(ADDRESS(AE55,2,1,1,G$2))),0)</f>
        <v>0</v>
      </c>
      <c r="H55" s="9" cm="1">
        <f t="array" aca="1" ref="H55" ca="1">IF(ISNUMBER(AF55),CELL("contents",INDIRECT(ADDRESS(AF55,2,1,1,H$2))),0)</f>
        <v>0.22541682081779801</v>
      </c>
      <c r="I55" s="9" cm="1">
        <f t="array" aca="1" ref="I55" ca="1">IF(ISNUMBER(AG55),CELL("contents",INDIRECT(ADDRESS(AG55,2,1,1,I$2))),0)</f>
        <v>0</v>
      </c>
      <c r="J55" s="9" cm="1">
        <f t="array" aca="1" ref="J55" ca="1">IF(ISNUMBER(AH55),CELL("contents",INDIRECT(ADDRESS(AH55,2,1,1,J$2))),0)</f>
        <v>0</v>
      </c>
      <c r="K55" s="9" cm="1">
        <f t="array" aca="1" ref="K55" ca="1">IF(ISNUMBER(AI55),CELL("contents",INDIRECT(ADDRESS(AI55,2,1,1,K$2))),0)</f>
        <v>0.20042088399198299</v>
      </c>
      <c r="L55" s="9" cm="1">
        <f t="array" aca="1" ref="L55" ca="1">IF(ISNUMBER(AJ55),CELL("contents",INDIRECT(ADDRESS(AJ55,2,1,1,L$2))),0)</f>
        <v>0</v>
      </c>
      <c r="M55" s="127" t="str">
        <f>VLOOKUP($A55,[1]Classification!$A$2:$B$1001,2,0)</f>
        <v>Financials</v>
      </c>
      <c r="N55" s="13">
        <f>MATCH($A55,'EKHAZAARSTK X standardized'!$A:$A,0)</f>
        <v>150</v>
      </c>
      <c r="O55" s="85" cm="1">
        <f t="array" aca="1" ref="O55:X55" ca="1">OFFSET(INDIRECT(ADDRESS(N55,2,1,1,"EKHAZAARSTK X standardized")),,,1,10)</f>
        <v>0.95041388497528279</v>
      </c>
      <c r="P55" s="85">
        <f ca="1"/>
        <v>-1.5158330636097943</v>
      </c>
      <c r="Q55" s="85">
        <f ca="1"/>
        <v>-0.50681990580679603</v>
      </c>
      <c r="R55" s="85">
        <f ca="1"/>
        <v>0.57378966396748665</v>
      </c>
      <c r="S55" s="85">
        <f ca="1"/>
        <v>0.58017012879206209</v>
      </c>
      <c r="T55" s="85">
        <f ca="1"/>
        <v>-0.62825861744123179</v>
      </c>
      <c r="U55" s="85">
        <f ca="1"/>
        <v>2.6260485678343795</v>
      </c>
      <c r="V55" s="85">
        <f ca="1"/>
        <v>1.4476788273263348</v>
      </c>
      <c r="W55" s="85">
        <f ca="1"/>
        <v>1.0603581780567866</v>
      </c>
      <c r="X55" s="85">
        <f ca="1"/>
        <v>1.0060070640119723</v>
      </c>
      <c r="Z55" s="14" t="str">
        <f t="shared" ca="1" si="10"/>
        <v>__Absent__</v>
      </c>
      <c r="AA55" s="14" t="str">
        <f t="shared" ca="1" si="10"/>
        <v>__Absent__</v>
      </c>
      <c r="AB55" s="14" t="str">
        <f t="shared" ca="1" si="10"/>
        <v>__Absent__</v>
      </c>
      <c r="AC55" s="14" t="str">
        <f t="shared" ca="1" si="10"/>
        <v>__Absent__</v>
      </c>
      <c r="AD55" s="14" t="str">
        <f t="shared" ca="1" si="10"/>
        <v>__Absent__</v>
      </c>
      <c r="AE55" s="14" t="str">
        <f t="shared" ca="1" si="10"/>
        <v>__Absent__</v>
      </c>
      <c r="AF55" s="14">
        <f t="shared" ca="1" si="10"/>
        <v>25</v>
      </c>
      <c r="AG55" s="14" t="str">
        <f t="shared" ca="1" si="10"/>
        <v>__Absent__</v>
      </c>
      <c r="AH55" s="14" t="str">
        <f t="shared" ca="1" si="10"/>
        <v>__Absent__</v>
      </c>
      <c r="AI55" s="14">
        <f t="shared" ca="1" si="10"/>
        <v>41</v>
      </c>
      <c r="AJ55" s="14" t="str">
        <f t="shared" ca="1" si="10"/>
        <v>__Absent__</v>
      </c>
      <c r="AK55" s="42"/>
      <c r="AL55" s="43">
        <f ca="1"/>
        <v>0</v>
      </c>
      <c r="AM55" s="15">
        <f ca="1"/>
        <v>0</v>
      </c>
      <c r="AN55" s="16">
        <f t="shared" ca="1" si="2"/>
        <v>0</v>
      </c>
      <c r="AO55" s="30">
        <f t="shared" ca="1" si="3"/>
        <v>58</v>
      </c>
      <c r="AP55" s="30">
        <f t="shared" ca="1" si="4"/>
        <v>46</v>
      </c>
      <c r="AQ55" s="12"/>
      <c r="AR55" s="48"/>
    </row>
    <row r="56" spans="1:44" x14ac:dyDescent="0.3">
      <c r="A56" s="8" t="s">
        <v>88</v>
      </c>
      <c r="B56" s="9" cm="1">
        <f t="array" aca="1" ref="B56" ca="1">IF(ISNUMBER(Z56),CELL("contents",INDIRECT(ADDRESS(Z56,2,1,1,B$2))),0)</f>
        <v>0</v>
      </c>
      <c r="C56" s="9" cm="1">
        <f t="array" aca="1" ref="C56" ca="1">IF(ISNUMBER(AA56),CELL("contents",INDIRECT(ADDRESS(AA56,2,1,1,C$2))),0)</f>
        <v>0</v>
      </c>
      <c r="D56" s="9" cm="1">
        <f t="array" aca="1" ref="D56" ca="1">IF(ISNUMBER(AB56),CELL("contents",INDIRECT(ADDRESS(AB56,2,1,1,D$2))),0)</f>
        <v>0</v>
      </c>
      <c r="E56" s="9" cm="1">
        <f t="array" aca="1" ref="E56" ca="1">IF(ISNUMBER(AC56),CELL("contents",INDIRECT(ADDRESS(AC56,2,1,1,E$2))),0)</f>
        <v>0</v>
      </c>
      <c r="F56" s="9" cm="1">
        <f t="array" aca="1" ref="F56" ca="1">IF(ISNUMBER(AD56),CELL("contents",INDIRECT(ADDRESS(AD56,2,1,1,F$2))),0)</f>
        <v>0</v>
      </c>
      <c r="G56" s="9" cm="1">
        <f t="array" aca="1" ref="G56" ca="1">IF(ISNUMBER(AE56),CELL("contents",INDIRECT(ADDRESS(AE56,2,1,1,G$2))),0)</f>
        <v>1.10858152353752</v>
      </c>
      <c r="H56" s="9" cm="1">
        <f t="array" aca="1" ref="H56" ca="1">IF(ISNUMBER(AF56),CELL("contents",INDIRECT(ADDRESS(AF56,2,1,1,H$2))),0)</f>
        <v>0</v>
      </c>
      <c r="I56" s="9" cm="1">
        <f t="array" aca="1" ref="I56" ca="1">IF(ISNUMBER(AG56),CELL("contents",INDIRECT(ADDRESS(AG56,2,1,1,I$2))),0)</f>
        <v>0</v>
      </c>
      <c r="J56" s="9" cm="1">
        <f t="array" aca="1" ref="J56" ca="1">IF(ISNUMBER(AH56),CELL("contents",INDIRECT(ADDRESS(AH56,2,1,1,J$2))),0)</f>
        <v>0</v>
      </c>
      <c r="K56" s="9" cm="1">
        <f t="array" aca="1" ref="K56" ca="1">IF(ISNUMBER(AI56),CELL("contents",INDIRECT(ADDRESS(AI56,2,1,1,K$2))),0)</f>
        <v>0</v>
      </c>
      <c r="L56" s="9" cm="1">
        <f t="array" aca="1" ref="L56" ca="1">IF(ISNUMBER(AJ56),CELL("contents",INDIRECT(ADDRESS(AJ56,2,1,1,L$2))),0)</f>
        <v>0.33663950481829702</v>
      </c>
      <c r="M56" s="127" t="str">
        <f>VLOOKUP($A56,[1]Classification!$A$2:$B$1001,2,0)</f>
        <v>Industrials</v>
      </c>
      <c r="N56" s="13">
        <f>MATCH($A56,'EKHAZAARSTK X standardized'!$A:$A,0)</f>
        <v>168</v>
      </c>
      <c r="O56" s="85" cm="1">
        <f t="array" aca="1" ref="O56:X56" ca="1">OFFSET(INDIRECT(ADDRESS(N56,2,1,1,"EKHAZAARSTK X standardized")),,,1,10)</f>
        <v>-0.28427017812448074</v>
      </c>
      <c r="P56" s="85">
        <f ca="1"/>
        <v>0.82704776280918413</v>
      </c>
      <c r="Q56" s="85">
        <f ca="1"/>
        <v>-0.8101164259757615</v>
      </c>
      <c r="R56" s="85">
        <f ca="1"/>
        <v>-0.57556817416248862</v>
      </c>
      <c r="S56" s="85">
        <f ca="1"/>
        <v>0.96816385827433837</v>
      </c>
      <c r="T56" s="85">
        <f ca="1"/>
        <v>1.8935535621066435</v>
      </c>
      <c r="U56" s="85">
        <f ca="1"/>
        <v>0.63822455211669682</v>
      </c>
      <c r="V56" s="85">
        <f ca="1"/>
        <v>-0.56394862099943222</v>
      </c>
      <c r="W56" s="85">
        <f ca="1"/>
        <v>-0.88322227704311118</v>
      </c>
      <c r="X56" s="85">
        <f ca="1"/>
        <v>0.7252539373998762</v>
      </c>
      <c r="Z56" s="14" t="str">
        <f t="shared" ca="1" si="10"/>
        <v>__Absent__</v>
      </c>
      <c r="AA56" s="14" t="str">
        <f t="shared" ca="1" si="10"/>
        <v>__Absent__</v>
      </c>
      <c r="AB56" s="14" t="str">
        <f t="shared" ca="1" si="10"/>
        <v>__Absent__</v>
      </c>
      <c r="AC56" s="14" t="str">
        <f t="shared" ca="1" si="10"/>
        <v>__Absent__</v>
      </c>
      <c r="AD56" s="14" t="str">
        <f t="shared" ca="1" si="10"/>
        <v>__Absent__</v>
      </c>
      <c r="AE56" s="14">
        <f t="shared" ca="1" si="10"/>
        <v>30</v>
      </c>
      <c r="AF56" s="14" t="str">
        <f t="shared" ca="1" si="10"/>
        <v>__Absent__</v>
      </c>
      <c r="AG56" s="14" t="str">
        <f t="shared" ca="1" si="10"/>
        <v>__Absent__</v>
      </c>
      <c r="AH56" s="14" t="str">
        <f t="shared" ca="1" si="10"/>
        <v>__Absent__</v>
      </c>
      <c r="AI56" s="14" t="str">
        <f t="shared" ca="1" si="10"/>
        <v>__Absent__</v>
      </c>
      <c r="AJ56" s="14">
        <f t="shared" ca="1" si="10"/>
        <v>46</v>
      </c>
      <c r="AK56" s="42"/>
      <c r="AL56" s="43">
        <f ca="1"/>
        <v>0</v>
      </c>
      <c r="AM56" s="15">
        <f ca="1"/>
        <v>0</v>
      </c>
      <c r="AN56" s="16">
        <f t="shared" ca="1" si="2"/>
        <v>0</v>
      </c>
      <c r="AO56" s="30">
        <f t="shared" ca="1" si="3"/>
        <v>58</v>
      </c>
      <c r="AP56" s="30">
        <f t="shared" ca="1" si="4"/>
        <v>46</v>
      </c>
      <c r="AQ56" s="12"/>
      <c r="AR56" s="48"/>
    </row>
    <row r="57" spans="1:44" x14ac:dyDescent="0.3">
      <c r="A57" s="8" t="s">
        <v>194</v>
      </c>
      <c r="B57" s="9" cm="1">
        <f t="array" aca="1" ref="B57" ca="1">IF(ISNUMBER(Z57),CELL("contents",INDIRECT(ADDRESS(Z57,2,1,1,B$2))),0)</f>
        <v>0</v>
      </c>
      <c r="C57" s="9" cm="1">
        <f t="array" aca="1" ref="C57" ca="1">IF(ISNUMBER(AA57),CELL("contents",INDIRECT(ADDRESS(AA57,2,1,1,C$2))),0)</f>
        <v>0</v>
      </c>
      <c r="D57" s="9" cm="1">
        <f t="array" aca="1" ref="D57" ca="1">IF(ISNUMBER(AB57),CELL("contents",INDIRECT(ADDRESS(AB57,2,1,1,D$2))),0)</f>
        <v>0</v>
      </c>
      <c r="E57" s="9" cm="1">
        <f t="array" aca="1" ref="E57" ca="1">IF(ISNUMBER(AC57),CELL("contents",INDIRECT(ADDRESS(AC57,2,1,1,E$2))),0)</f>
        <v>0</v>
      </c>
      <c r="F57" s="9" cm="1">
        <f t="array" aca="1" ref="F57" ca="1">IF(ISNUMBER(AD57),CELL("contents",INDIRECT(ADDRESS(AD57,2,1,1,F$2))),0)</f>
        <v>0</v>
      </c>
      <c r="G57" s="9" cm="1">
        <f t="array" aca="1" ref="G57" ca="1">IF(ISNUMBER(AE57),CELL("contents",INDIRECT(ADDRESS(AE57,2,1,1,G$2))),0)</f>
        <v>0</v>
      </c>
      <c r="H57" s="9" cm="1">
        <f t="array" aca="1" ref="H57" ca="1">IF(ISNUMBER(AF57),CELL("contents",INDIRECT(ADDRESS(AF57,2,1,1,H$2))),0)</f>
        <v>0.36759279646359699</v>
      </c>
      <c r="I57" s="9" cm="1">
        <f t="array" aca="1" ref="I57" ca="1">IF(ISNUMBER(AG57),CELL("contents",INDIRECT(ADDRESS(AG57,2,1,1,I$2))),0)</f>
        <v>0.36330770809248603</v>
      </c>
      <c r="J57" s="9" cm="1">
        <f t="array" aca="1" ref="J57" ca="1">IF(ISNUMBER(AH57),CELL("contents",INDIRECT(ADDRESS(AH57,2,1,1,J$2))),0)</f>
        <v>0</v>
      </c>
      <c r="K57" s="9" cm="1">
        <f t="array" aca="1" ref="K57" ca="1">IF(ISNUMBER(AI57),CELL("contents",INDIRECT(ADDRESS(AI57,2,1,1,K$2))),0)</f>
        <v>0.270568192989177</v>
      </c>
      <c r="L57" s="9" cm="1">
        <f t="array" aca="1" ref="L57" ca="1">IF(ISNUMBER(AJ57),CELL("contents",INDIRECT(ADDRESS(AJ57,2,1,1,L$2))),0)</f>
        <v>0.25431539566473998</v>
      </c>
      <c r="M57" s="127" t="str">
        <f>VLOOKUP($A57,[1]Classification!$A$2:$B$1001,2,0)</f>
        <v>Financials</v>
      </c>
      <c r="N57" s="13">
        <f>MATCH($A57,'EKHAZAARSTK X standardized'!$A:$A,0)</f>
        <v>175</v>
      </c>
      <c r="O57" s="85" cm="1">
        <f t="array" aca="1" ref="O57:X57" ca="1">OFFSET(INDIRECT(ADDRESS(N57,2,1,1,"EKHAZAARSTK X standardized")),,,1,10)</f>
        <v>-0.47752267234982426</v>
      </c>
      <c r="P57" s="85">
        <f ca="1"/>
        <v>-1.1118457437801752</v>
      </c>
      <c r="Q57" s="85">
        <f ca="1"/>
        <v>7.783255049332026E-2</v>
      </c>
      <c r="R57" s="85">
        <f ca="1"/>
        <v>2.5568509801134698</v>
      </c>
      <c r="S57" s="85">
        <f ca="1"/>
        <v>-1.3640356955382437E-2</v>
      </c>
      <c r="T57" s="85">
        <f ca="1"/>
        <v>0.61361038289288794</v>
      </c>
      <c r="U57" s="85">
        <f ca="1"/>
        <v>1.6250480526486379</v>
      </c>
      <c r="V57" s="85">
        <f ca="1"/>
        <v>-0.17163393894075721</v>
      </c>
      <c r="W57" s="85">
        <f ca="1"/>
        <v>-0.75337551959082139</v>
      </c>
      <c r="X57" s="85">
        <f ca="1"/>
        <v>-0.33284319966757359</v>
      </c>
      <c r="Z57" s="14" t="str">
        <f t="shared" ca="1" si="10"/>
        <v>__Absent__</v>
      </c>
      <c r="AA57" s="14" t="str">
        <f t="shared" ca="1" si="10"/>
        <v>__Absent__</v>
      </c>
      <c r="AB57" s="14" t="str">
        <f t="shared" ca="1" si="10"/>
        <v>__Absent__</v>
      </c>
      <c r="AC57" s="14" t="str">
        <f t="shared" ca="1" si="10"/>
        <v>__Absent__</v>
      </c>
      <c r="AD57" s="14" t="str">
        <f t="shared" ca="1" si="10"/>
        <v>__Absent__</v>
      </c>
      <c r="AE57" s="14" t="str">
        <f t="shared" ca="1" si="10"/>
        <v>__Absent__</v>
      </c>
      <c r="AF57" s="14">
        <f t="shared" ca="1" si="10"/>
        <v>26</v>
      </c>
      <c r="AG57" s="14">
        <f t="shared" ca="1" si="10"/>
        <v>25</v>
      </c>
      <c r="AH57" s="14" t="str">
        <f t="shared" ca="1" si="10"/>
        <v>__Absent__</v>
      </c>
      <c r="AI57" s="14">
        <f t="shared" ca="1" si="10"/>
        <v>42</v>
      </c>
      <c r="AJ57" s="14">
        <f t="shared" ca="1" si="10"/>
        <v>47</v>
      </c>
      <c r="AK57" s="42"/>
      <c r="AL57" s="43">
        <f ca="1"/>
        <v>0</v>
      </c>
      <c r="AM57" s="15">
        <f ca="1"/>
        <v>-1.7348766765361381E-3</v>
      </c>
      <c r="AN57" s="16">
        <f t="shared" ca="1" si="2"/>
        <v>1.7348766765361381E-3</v>
      </c>
      <c r="AO57" s="30">
        <f t="shared" ca="1" si="3"/>
        <v>28</v>
      </c>
      <c r="AP57" s="30">
        <f t="shared" ca="1" si="4"/>
        <v>229</v>
      </c>
      <c r="AQ57" s="12"/>
      <c r="AR57" s="48"/>
    </row>
    <row r="58" spans="1:44" x14ac:dyDescent="0.3">
      <c r="A58" s="8" t="s">
        <v>195</v>
      </c>
      <c r="B58" s="9" cm="1">
        <f t="array" aca="1" ref="B58" ca="1">IF(ISNUMBER(Z58),CELL("contents",INDIRECT(ADDRESS(Z58,2,1,1,B$2))),0)</f>
        <v>0</v>
      </c>
      <c r="C58" s="9" cm="1">
        <f t="array" aca="1" ref="C58" ca="1">IF(ISNUMBER(AA58),CELL("contents",INDIRECT(ADDRESS(AA58,2,1,1,C$2))),0)</f>
        <v>0</v>
      </c>
      <c r="D58" s="9" cm="1">
        <f t="array" aca="1" ref="D58" ca="1">IF(ISNUMBER(AB58),CELL("contents",INDIRECT(ADDRESS(AB58,2,1,1,D$2))),0)</f>
        <v>0</v>
      </c>
      <c r="E58" s="9" cm="1">
        <f t="array" aca="1" ref="E58" ca="1">IF(ISNUMBER(AC58),CELL("contents",INDIRECT(ADDRESS(AC58,2,1,1,E$2))),0)</f>
        <v>0</v>
      </c>
      <c r="F58" s="9" cm="1">
        <f t="array" aca="1" ref="F58" ca="1">IF(ISNUMBER(AD58),CELL("contents",INDIRECT(ADDRESS(AD58,2,1,1,F$2))),0)</f>
        <v>0</v>
      </c>
      <c r="G58" s="9" cm="1">
        <f t="array" aca="1" ref="G58" ca="1">IF(ISNUMBER(AE58),CELL("contents",INDIRECT(ADDRESS(AE58,2,1,1,G$2))),0)</f>
        <v>0</v>
      </c>
      <c r="H58" s="9" cm="1">
        <f t="array" aca="1" ref="H58" ca="1">IF(ISNUMBER(AF58),CELL("contents",INDIRECT(ADDRESS(AF58,2,1,1,H$2))),0)</f>
        <v>0.52519271481441199</v>
      </c>
      <c r="I58" s="9" cm="1">
        <f t="array" aca="1" ref="I58" ca="1">IF(ISNUMBER(AG58),CELL("contents",INDIRECT(ADDRESS(AG58,2,1,1,I$2))),0)</f>
        <v>0.53591600673331896</v>
      </c>
      <c r="J58" s="9" cm="1">
        <f t="array" aca="1" ref="J58" ca="1">IF(ISNUMBER(AH58),CELL("contents",INDIRECT(ADDRESS(AH58,2,1,1,J$2))),0)</f>
        <v>0.60808995403913702</v>
      </c>
      <c r="K58" s="9" cm="1">
        <f t="array" aca="1" ref="K58" ca="1">IF(ISNUMBER(AI58),CELL("contents",INDIRECT(ADDRESS(AI58,2,1,1,K$2))),0)</f>
        <v>0.53111534197875498</v>
      </c>
      <c r="L58" s="9" cm="1">
        <f t="array" aca="1" ref="L58" ca="1">IF(ISNUMBER(AJ58),CELL("contents",INDIRECT(ADDRESS(AJ58,2,1,1,L$2))),0)</f>
        <v>0.37514120471332302</v>
      </c>
      <c r="M58" s="127" t="str">
        <f>VLOOKUP($A58,[1]Classification!$A$2:$B$1001,2,0)</f>
        <v>Health Care</v>
      </c>
      <c r="N58" s="13">
        <f>MATCH($A58,'EKHAZAARSTK X standardized'!$A:$A,0)</f>
        <v>177</v>
      </c>
      <c r="O58" s="85" cm="1">
        <f t="array" aca="1" ref="O58:X58" ca="1">OFFSET(INDIRECT(ADDRESS(N58,2,1,1,"EKHAZAARSTK X standardized")),,,1,10)</f>
        <v>-0.25090226986586756</v>
      </c>
      <c r="P58" s="85">
        <f ca="1"/>
        <v>-0.92701093994944761</v>
      </c>
      <c r="Q58" s="85">
        <f ca="1"/>
        <v>-0.37039679235062933</v>
      </c>
      <c r="R58" s="85">
        <f ca="1"/>
        <v>-0.87716367066794898</v>
      </c>
      <c r="S58" s="85">
        <f ca="1"/>
        <v>-0.61249246121239231</v>
      </c>
      <c r="T58" s="85">
        <f ca="1"/>
        <v>3.109422264638213E-2</v>
      </c>
      <c r="U58" s="85">
        <f ca="1"/>
        <v>1.4463039167463303</v>
      </c>
      <c r="V58" s="85">
        <f ca="1"/>
        <v>-0.12322370328388975</v>
      </c>
      <c r="W58" s="85">
        <f ca="1"/>
        <v>-0.21299656724458177</v>
      </c>
      <c r="X58" s="85">
        <f ca="1"/>
        <v>-1.1714339679009595</v>
      </c>
      <c r="Z58" s="14" t="str">
        <f t="shared" ca="1" si="10"/>
        <v>__Absent__</v>
      </c>
      <c r="AA58" s="14" t="str">
        <f t="shared" ca="1" si="10"/>
        <v>__Absent__</v>
      </c>
      <c r="AB58" s="14" t="str">
        <f t="shared" ca="1" si="10"/>
        <v>__Absent__</v>
      </c>
      <c r="AC58" s="14" t="str">
        <f t="shared" ca="1" si="10"/>
        <v>__Absent__</v>
      </c>
      <c r="AD58" s="14" t="str">
        <f t="shared" ca="1" si="10"/>
        <v>__Absent__</v>
      </c>
      <c r="AE58" s="14" t="str">
        <f t="shared" ca="1" si="10"/>
        <v>__Absent__</v>
      </c>
      <c r="AF58" s="14">
        <f t="shared" ca="1" si="10"/>
        <v>27</v>
      </c>
      <c r="AG58" s="14">
        <f t="shared" ca="1" si="10"/>
        <v>26</v>
      </c>
      <c r="AH58" s="14">
        <f t="shared" ca="1" si="10"/>
        <v>13</v>
      </c>
      <c r="AI58" s="14">
        <f t="shared" ca="1" si="10"/>
        <v>43</v>
      </c>
      <c r="AJ58" s="14">
        <f t="shared" ca="1" si="10"/>
        <v>48</v>
      </c>
      <c r="AK58" s="42"/>
      <c r="AL58" s="43">
        <f ca="1"/>
        <v>0</v>
      </c>
      <c r="AM58" s="15">
        <f ca="1"/>
        <v>-1.3446254254684128E-3</v>
      </c>
      <c r="AN58" s="16">
        <f t="shared" ca="1" si="2"/>
        <v>1.3446254254684128E-3</v>
      </c>
      <c r="AO58" s="30">
        <f t="shared" ca="1" si="3"/>
        <v>33</v>
      </c>
      <c r="AP58" s="30">
        <f t="shared" ca="1" si="4"/>
        <v>224</v>
      </c>
      <c r="AQ58" s="12"/>
      <c r="AR58" s="48"/>
    </row>
    <row r="59" spans="1:44" x14ac:dyDescent="0.3">
      <c r="A59" s="8" t="s">
        <v>178</v>
      </c>
      <c r="B59" s="9" cm="1">
        <f t="array" aca="1" ref="B59" ca="1">IF(ISNUMBER(Z59),CELL("contents",INDIRECT(ADDRESS(Z59,2,1,1,B$2))),0)</f>
        <v>0</v>
      </c>
      <c r="C59" s="9" cm="1">
        <f t="array" aca="1" ref="C59" ca="1">IF(ISNUMBER(AA59),CELL("contents",INDIRECT(ADDRESS(AA59,2,1,1,C$2))),0)</f>
        <v>0</v>
      </c>
      <c r="D59" s="9" cm="1">
        <f t="array" aca="1" ref="D59" ca="1">IF(ISNUMBER(AB59),CELL("contents",INDIRECT(ADDRESS(AB59,2,1,1,D$2))),0)</f>
        <v>0</v>
      </c>
      <c r="E59" s="9" cm="1">
        <f t="array" aca="1" ref="E59" ca="1">IF(ISNUMBER(AC59),CELL("contents",INDIRECT(ADDRESS(AC59,2,1,1,E$2))),0)</f>
        <v>0</v>
      </c>
      <c r="F59" s="9" cm="1">
        <f t="array" aca="1" ref="F59" ca="1">IF(ISNUMBER(AD59),CELL("contents",INDIRECT(ADDRESS(AD59,2,1,1,F$2))),0)</f>
        <v>0</v>
      </c>
      <c r="G59" s="9" cm="1">
        <f t="array" aca="1" ref="G59" ca="1">IF(ISNUMBER(AE59),CELL("contents",INDIRECT(ADDRESS(AE59,2,1,1,G$2))),0)</f>
        <v>0.14219488791321999</v>
      </c>
      <c r="H59" s="9" cm="1">
        <f t="array" aca="1" ref="H59" ca="1">IF(ISNUMBER(AF59),CELL("contents",INDIRECT(ADDRESS(AF59,2,1,1,H$2))),0)</f>
        <v>0</v>
      </c>
      <c r="I59" s="9" cm="1">
        <f t="array" aca="1" ref="I59" ca="1">IF(ISNUMBER(AG59),CELL("contents",INDIRECT(ADDRESS(AG59,2,1,1,I$2))),0)</f>
        <v>0</v>
      </c>
      <c r="J59" s="9" cm="1">
        <f t="array" aca="1" ref="J59" ca="1">IF(ISNUMBER(AH59),CELL("contents",INDIRECT(ADDRESS(AH59,2,1,1,J$2))),0)</f>
        <v>0</v>
      </c>
      <c r="K59" s="9" cm="1">
        <f t="array" aca="1" ref="K59" ca="1">IF(ISNUMBER(AI59),CELL("contents",INDIRECT(ADDRESS(AI59,2,1,1,K$2))),0)</f>
        <v>2.0042087999198301E-2</v>
      </c>
      <c r="L59" s="9" cm="1">
        <f t="array" aca="1" ref="L59" ca="1">IF(ISNUMBER(AJ59),CELL("contents",INDIRECT(ADDRESS(AJ59,2,1,1,L$2))),0)</f>
        <v>4.32048984974511E-2</v>
      </c>
      <c r="M59" s="127" t="str">
        <f>VLOOKUP($A59,[1]Classification!$A$2:$B$1001,2,0)</f>
        <v>Materials</v>
      </c>
      <c r="N59" s="13">
        <f>MATCH($A59,'EKHAZAARSTK X standardized'!$A:$A,0)</f>
        <v>179</v>
      </c>
      <c r="O59" s="85" cm="1">
        <f t="array" aca="1" ref="O59:X59" ca="1">OFFSET(INDIRECT(ADDRESS(N59,2,1,1,"EKHAZAARSTK X standardized")),,,1,10)</f>
        <v>-0.5462657046779108</v>
      </c>
      <c r="P59" s="85">
        <f ca="1"/>
        <v>2.6052280063370774</v>
      </c>
      <c r="Q59" s="85">
        <f ca="1"/>
        <v>2.2070674620950879</v>
      </c>
      <c r="R59" s="85">
        <f ca="1"/>
        <v>-0.8996169896602576</v>
      </c>
      <c r="S59" s="85">
        <f ca="1"/>
        <v>-1.1384638272334708</v>
      </c>
      <c r="T59" s="85">
        <f ca="1"/>
        <v>1.7525568952627231</v>
      </c>
      <c r="U59" s="85">
        <f ca="1"/>
        <v>-0.39464208273879231</v>
      </c>
      <c r="V59" s="85">
        <f ca="1"/>
        <v>-0.49873070317090828</v>
      </c>
      <c r="W59" s="85">
        <f ca="1"/>
        <v>-0.93672926372027598</v>
      </c>
      <c r="X59" s="85">
        <f ca="1"/>
        <v>-0.8119174893177814</v>
      </c>
      <c r="Z59" s="14" t="str">
        <f t="shared" ca="1" si="10"/>
        <v>__Absent__</v>
      </c>
      <c r="AA59" s="14" t="str">
        <f t="shared" ca="1" si="10"/>
        <v>__Absent__</v>
      </c>
      <c r="AB59" s="14" t="str">
        <f t="shared" ca="1" si="10"/>
        <v>__Absent__</v>
      </c>
      <c r="AC59" s="14" t="str">
        <f t="shared" ca="1" si="10"/>
        <v>__Absent__</v>
      </c>
      <c r="AD59" s="14" t="str">
        <f t="shared" ca="1" si="10"/>
        <v>__Absent__</v>
      </c>
      <c r="AE59" s="14">
        <f t="shared" ca="1" si="10"/>
        <v>31</v>
      </c>
      <c r="AF59" s="14" t="str">
        <f t="shared" ca="1" si="10"/>
        <v>__Absent__</v>
      </c>
      <c r="AG59" s="14" t="str">
        <f t="shared" ca="1" si="10"/>
        <v>__Absent__</v>
      </c>
      <c r="AH59" s="14" t="str">
        <f t="shared" ca="1" si="10"/>
        <v>__Absent__</v>
      </c>
      <c r="AI59" s="14">
        <f t="shared" ca="1" si="10"/>
        <v>44</v>
      </c>
      <c r="AJ59" s="14">
        <f t="shared" ca="1" si="10"/>
        <v>49</v>
      </c>
      <c r="AK59" s="42"/>
      <c r="AL59" s="43">
        <f ca="1"/>
        <v>0</v>
      </c>
      <c r="AM59" s="15">
        <f ca="1"/>
        <v>0</v>
      </c>
      <c r="AN59" s="16">
        <f t="shared" ca="1" si="2"/>
        <v>0</v>
      </c>
      <c r="AO59" s="30">
        <f t="shared" ca="1" si="3"/>
        <v>58</v>
      </c>
      <c r="AP59" s="30">
        <f t="shared" ca="1" si="4"/>
        <v>46</v>
      </c>
      <c r="AQ59" s="12"/>
      <c r="AR59" s="48"/>
    </row>
    <row r="60" spans="1:44" x14ac:dyDescent="0.3">
      <c r="A60" s="8" t="s">
        <v>42</v>
      </c>
      <c r="B60" s="9" cm="1">
        <f t="array" aca="1" ref="B60" ca="1">IF(ISNUMBER(Z60),CELL("contents",INDIRECT(ADDRESS(Z60,2,1,1,B$2))),0)</f>
        <v>3.8282084740654598</v>
      </c>
      <c r="C60" s="9" cm="1">
        <f t="array" aca="1" ref="C60" ca="1">IF(ISNUMBER(AA60),CELL("contents",INDIRECT(ADDRESS(AA60,2,1,1,C$2))),0)</f>
        <v>2.5460965044978101</v>
      </c>
      <c r="D60" s="9" cm="1">
        <f t="array" aca="1" ref="D60" ca="1">IF(ISNUMBER(AB60),CELL("contents",INDIRECT(ADDRESS(AB60,2,1,1,D$2))),0)</f>
        <v>0</v>
      </c>
      <c r="E60" s="9" cm="1">
        <f t="array" aca="1" ref="E60" ca="1">IF(ISNUMBER(AC60),CELL("contents",INDIRECT(ADDRESS(AC60,2,1,1,E$2))),0)</f>
        <v>0</v>
      </c>
      <c r="F60" s="9" cm="1">
        <f t="array" aca="1" ref="F60" ca="1">IF(ISNUMBER(AD60),CELL("contents",INDIRECT(ADDRESS(AD60,2,1,1,F$2))),0)</f>
        <v>4.0551629739586801</v>
      </c>
      <c r="G60" s="9" cm="1">
        <f t="array" aca="1" ref="G60" ca="1">IF(ISNUMBER(AE60),CELL("contents",INDIRECT(ADDRESS(AE60,2,1,1,G$2))),0)</f>
        <v>0</v>
      </c>
      <c r="H60" s="9" cm="1">
        <f t="array" aca="1" ref="H60" ca="1">IF(ISNUMBER(AF60),CELL("contents",INDIRECT(ADDRESS(AF60,2,1,1,H$2))),0)</f>
        <v>0.537834250082175</v>
      </c>
      <c r="I60" s="9" cm="1">
        <f t="array" aca="1" ref="I60" ca="1">IF(ISNUMBER(AG60),CELL("contents",INDIRECT(ADDRESS(AG60,2,1,1,I$2))),0)</f>
        <v>0.53210353092113905</v>
      </c>
      <c r="J60" s="9" cm="1">
        <f t="array" aca="1" ref="J60" ca="1">IF(ISNUMBER(AH60),CELL("contents",INDIRECT(ADDRESS(AH60,2,1,1,J$2))),0)</f>
        <v>0.62274518236406295</v>
      </c>
      <c r="K60" s="9" cm="1">
        <f t="array" aca="1" ref="K60" ca="1">IF(ISNUMBER(AI60),CELL("contents",INDIRECT(ADDRESS(AI60,2,1,1,K$2))),0)</f>
        <v>0.450946988981962</v>
      </c>
      <c r="L60" s="9" cm="1">
        <f t="array" aca="1" ref="L60" ca="1">IF(ISNUMBER(AJ60),CELL("contents",INDIRECT(ADDRESS(AJ60,2,1,1,L$2))),0)</f>
        <v>0.37247247164479802</v>
      </c>
      <c r="M60" s="127" t="str">
        <f>VLOOKUP($A60,[1]Classification!$A$2:$B$1001,2,0)</f>
        <v>Energy</v>
      </c>
      <c r="N60" s="13">
        <f>MATCH($A60,'EKHAZAARSTK X standardized'!$A:$A,0)</f>
        <v>181</v>
      </c>
      <c r="O60" s="85" cm="1">
        <f t="array" aca="1" ref="O60:X60" ca="1">OFFSET(INDIRECT(ADDRESS(N60,2,1,1,"EKHAZAARSTK X standardized")),,,1,10)</f>
        <v>6.0464504841083579</v>
      </c>
      <c r="P60" s="85">
        <f ca="1"/>
        <v>-0.26513892367815906</v>
      </c>
      <c r="Q60" s="85">
        <f ca="1"/>
        <v>-0.56404185634217896</v>
      </c>
      <c r="R60" s="85">
        <f ca="1"/>
        <v>-0.72554271633745748</v>
      </c>
      <c r="S60" s="85">
        <f ca="1"/>
        <v>0.56822582506476205</v>
      </c>
      <c r="T60" s="85">
        <f ca="1"/>
        <v>1.4257172165394003</v>
      </c>
      <c r="U60" s="85">
        <f ca="1"/>
        <v>2.4261655612575939</v>
      </c>
      <c r="V60" s="85">
        <f ca="1"/>
        <v>-0.43005323888679892</v>
      </c>
      <c r="W60" s="85">
        <f ca="1"/>
        <v>2.2784374474711502</v>
      </c>
      <c r="X60" s="85">
        <f ca="1"/>
        <v>0.35008206477745835</v>
      </c>
      <c r="Z60" s="14">
        <f t="shared" ca="1" si="10"/>
        <v>6</v>
      </c>
      <c r="AA60" s="14">
        <f t="shared" ca="1" si="10"/>
        <v>10</v>
      </c>
      <c r="AB60" s="14" t="str">
        <f t="shared" ca="1" si="10"/>
        <v>__Absent__</v>
      </c>
      <c r="AC60" s="14" t="str">
        <f t="shared" ca="1" si="10"/>
        <v>__Absent__</v>
      </c>
      <c r="AD60" s="14">
        <f t="shared" ca="1" si="10"/>
        <v>8</v>
      </c>
      <c r="AE60" s="14" t="str">
        <f t="shared" ca="1" si="10"/>
        <v>__Absent__</v>
      </c>
      <c r="AF60" s="14">
        <f t="shared" ca="1" si="10"/>
        <v>28</v>
      </c>
      <c r="AG60" s="14">
        <f t="shared" ca="1" si="10"/>
        <v>27</v>
      </c>
      <c r="AH60" s="14">
        <f t="shared" ca="1" si="10"/>
        <v>14</v>
      </c>
      <c r="AI60" s="14">
        <f t="shared" ca="1" si="10"/>
        <v>45</v>
      </c>
      <c r="AJ60" s="14">
        <f t="shared" ca="1" si="10"/>
        <v>50</v>
      </c>
      <c r="AK60" s="42"/>
      <c r="AL60" s="43">
        <f ca="1"/>
        <v>0.23147072981280817</v>
      </c>
      <c r="AM60" s="15">
        <f ca="1"/>
        <v>3.2173376521338878E-2</v>
      </c>
      <c r="AN60" s="16">
        <f t="shared" ca="1" si="2"/>
        <v>0.1992973532914693</v>
      </c>
      <c r="AO60" s="30">
        <f t="shared" ca="1" si="3"/>
        <v>1</v>
      </c>
      <c r="AP60" s="30">
        <f t="shared" ca="1" si="4"/>
        <v>256</v>
      </c>
      <c r="AQ60" s="12"/>
      <c r="AR60" s="48"/>
    </row>
    <row r="61" spans="1:44" x14ac:dyDescent="0.3">
      <c r="A61" s="8" t="s">
        <v>93</v>
      </c>
      <c r="B61" s="9" cm="1">
        <f t="array" aca="1" ref="B61" ca="1">IF(ISNUMBER(Z61),CELL("contents",INDIRECT(ADDRESS(Z61,2,1,1,B$2))),0)</f>
        <v>0</v>
      </c>
      <c r="C61" s="9" cm="1">
        <f t="array" aca="1" ref="C61" ca="1">IF(ISNUMBER(AA61),CELL("contents",INDIRECT(ADDRESS(AA61,2,1,1,C$2))),0)</f>
        <v>0</v>
      </c>
      <c r="D61" s="9" cm="1">
        <f t="array" aca="1" ref="D61" ca="1">IF(ISNUMBER(AB61),CELL("contents",INDIRECT(ADDRESS(AB61,2,1,1,D$2))),0)</f>
        <v>0</v>
      </c>
      <c r="E61" s="9" cm="1">
        <f t="array" aca="1" ref="E61" ca="1">IF(ISNUMBER(AC61),CELL("contents",INDIRECT(ADDRESS(AC61,2,1,1,E$2))),0)</f>
        <v>0</v>
      </c>
      <c r="F61" s="9" cm="1">
        <f t="array" aca="1" ref="F61" ca="1">IF(ISNUMBER(AD61),CELL("contents",INDIRECT(ADDRESS(AD61,2,1,1,F$2))),0)</f>
        <v>0</v>
      </c>
      <c r="G61" s="9" cm="1">
        <f t="array" aca="1" ref="G61" ca="1">IF(ISNUMBER(AE61),CELL("contents",INDIRECT(ADDRESS(AE61,2,1,1,G$2))),0)</f>
        <v>0.80093600702164103</v>
      </c>
      <c r="H61" s="9" cm="1">
        <f t="array" aca="1" ref="H61" ca="1">IF(ISNUMBER(AF61),CELL("contents",INDIRECT(ADDRESS(AF61,2,1,1,H$2))),0)</f>
        <v>0</v>
      </c>
      <c r="I61" s="9" cm="1">
        <f t="array" aca="1" ref="I61" ca="1">IF(ISNUMBER(AG61),CELL("contents",INDIRECT(ADDRESS(AG61,2,1,1,I$2))),0)</f>
        <v>0</v>
      </c>
      <c r="J61" s="9" cm="1">
        <f t="array" aca="1" ref="J61" ca="1">IF(ISNUMBER(AH61),CELL("contents",INDIRECT(ADDRESS(AH61,2,1,1,J$2))),0)</f>
        <v>0</v>
      </c>
      <c r="K61" s="9" cm="1">
        <f t="array" aca="1" ref="K61" ca="1">IF(ISNUMBER(AI61),CELL("contents",INDIRECT(ADDRESS(AI61,2,1,1,K$2))),0)</f>
        <v>0.15031566299398699</v>
      </c>
      <c r="L61" s="9" cm="1">
        <f t="array" aca="1" ref="L61" ca="1">IF(ISNUMBER(AJ61),CELL("contents",INDIRECT(ADDRESS(AJ61,2,1,1,L$2))),0)</f>
        <v>0.243346547866897</v>
      </c>
      <c r="M61" s="127" t="str">
        <f>VLOOKUP($A61,[1]Classification!$A$2:$B$1001,2,0)</f>
        <v>Information Technology</v>
      </c>
      <c r="N61" s="13">
        <f>MATCH($A61,'EKHAZAARSTK X standardized'!$A:$A,0)</f>
        <v>183</v>
      </c>
      <c r="O61" s="85" cm="1">
        <f t="array" aca="1" ref="O61:X61" ca="1">OFFSET(INDIRECT(ADDRESS(N61,2,1,1,"EKHAZAARSTK X standardized")),,,1,10)</f>
        <v>0.43017838427590749</v>
      </c>
      <c r="P61" s="85">
        <f ca="1"/>
        <v>0.42476939954806137</v>
      </c>
      <c r="Q61" s="85">
        <f ca="1"/>
        <v>0.81845454021450859</v>
      </c>
      <c r="R61" s="85">
        <f ca="1"/>
        <v>-0.43190303904882865</v>
      </c>
      <c r="S61" s="85">
        <f ca="1"/>
        <v>-0.37746403447113652</v>
      </c>
      <c r="T61" s="85">
        <f ca="1"/>
        <v>1.1391567847781439</v>
      </c>
      <c r="U61" s="85">
        <f ca="1"/>
        <v>0.54389576598277845</v>
      </c>
      <c r="V61" s="85">
        <f ca="1"/>
        <v>1.4031582403874565</v>
      </c>
      <c r="W61" s="85">
        <f ca="1"/>
        <v>-0.38270956903621273</v>
      </c>
      <c r="X61" s="85">
        <f ca="1"/>
        <v>-1.073004970385399</v>
      </c>
      <c r="Z61" s="14" t="str">
        <f t="shared" ca="1" si="10"/>
        <v>__Absent__</v>
      </c>
      <c r="AA61" s="14" t="str">
        <f t="shared" ca="1" si="10"/>
        <v>__Absent__</v>
      </c>
      <c r="AB61" s="14" t="str">
        <f t="shared" ca="1" si="10"/>
        <v>__Absent__</v>
      </c>
      <c r="AC61" s="14" t="str">
        <f t="shared" ca="1" si="10"/>
        <v>__Absent__</v>
      </c>
      <c r="AD61" s="14" t="str">
        <f t="shared" ca="1" si="10"/>
        <v>__Absent__</v>
      </c>
      <c r="AE61" s="14">
        <f t="shared" ca="1" si="10"/>
        <v>32</v>
      </c>
      <c r="AF61" s="14" t="str">
        <f t="shared" ca="1" si="10"/>
        <v>__Absent__</v>
      </c>
      <c r="AG61" s="14" t="str">
        <f t="shared" ca="1" si="10"/>
        <v>__Absent__</v>
      </c>
      <c r="AH61" s="14" t="str">
        <f t="shared" ca="1" si="10"/>
        <v>__Absent__</v>
      </c>
      <c r="AI61" s="14">
        <f t="shared" ca="1" si="10"/>
        <v>46</v>
      </c>
      <c r="AJ61" s="14">
        <f t="shared" ca="1" si="10"/>
        <v>51</v>
      </c>
      <c r="AK61" s="42"/>
      <c r="AL61" s="43">
        <f ca="1"/>
        <v>0</v>
      </c>
      <c r="AM61" s="15">
        <f ca="1"/>
        <v>0</v>
      </c>
      <c r="AN61" s="16">
        <f t="shared" ca="1" si="2"/>
        <v>0</v>
      </c>
      <c r="AO61" s="30">
        <f t="shared" ca="1" si="3"/>
        <v>58</v>
      </c>
      <c r="AP61" s="30">
        <f t="shared" ca="1" si="4"/>
        <v>46</v>
      </c>
      <c r="AQ61" s="12"/>
      <c r="AR61" s="48"/>
    </row>
    <row r="62" spans="1:44" x14ac:dyDescent="0.3">
      <c r="A62" s="8" t="s">
        <v>5</v>
      </c>
      <c r="B62" s="9" cm="1">
        <f t="array" aca="1" ref="B62" ca="1">IF(ISNUMBER(Z62),CELL("contents",INDIRECT(ADDRESS(Z62,2,1,1,B$2))),0)</f>
        <v>0</v>
      </c>
      <c r="C62" s="9" cm="1">
        <f t="array" aca="1" ref="C62" ca="1">IF(ISNUMBER(AA62),CELL("contents",INDIRECT(ADDRESS(AA62,2,1,1,C$2))),0)</f>
        <v>0</v>
      </c>
      <c r="D62" s="9" cm="1">
        <f t="array" aca="1" ref="D62" ca="1">IF(ISNUMBER(AB62),CELL("contents",INDIRECT(ADDRESS(AB62,2,1,1,D$2))),0)</f>
        <v>0</v>
      </c>
      <c r="E62" s="9" cm="1">
        <f t="array" aca="1" ref="E62" ca="1">IF(ISNUMBER(AC62),CELL("contents",INDIRECT(ADDRESS(AC62,2,1,1,E$2))),0)</f>
        <v>0</v>
      </c>
      <c r="F62" s="9" cm="1">
        <f t="array" aca="1" ref="F62" ca="1">IF(ISNUMBER(AD62),CELL("contents",INDIRECT(ADDRESS(AD62,2,1,1,F$2))),0)</f>
        <v>3.07568617523745</v>
      </c>
      <c r="G62" s="9" cm="1">
        <f t="array" aca="1" ref="G62" ca="1">IF(ISNUMBER(AE62),CELL("contents",INDIRECT(ADDRESS(AE62,2,1,1,G$2))),0)</f>
        <v>0</v>
      </c>
      <c r="H62" s="9" cm="1">
        <f t="array" aca="1" ref="H62" ca="1">IF(ISNUMBER(AF62),CELL("contents",INDIRECT(ADDRESS(AF62,2,1,1,H$2))),0)</f>
        <v>0.23198130218021701</v>
      </c>
      <c r="I62" s="9" cm="1">
        <f t="array" aca="1" ref="I62" ca="1">IF(ISNUMBER(AG62),CELL("contents",INDIRECT(ADDRESS(AG62,2,1,1,I$2))),0)</f>
        <v>0.228699582430964</v>
      </c>
      <c r="J62" s="9" cm="1">
        <f t="array" aca="1" ref="J62" ca="1">IF(ISNUMBER(AH62),CELL("contents",INDIRECT(ADDRESS(AH62,2,1,1,J$2))),0)</f>
        <v>0</v>
      </c>
      <c r="K62" s="9" cm="1">
        <f t="array" aca="1" ref="K62" ca="1">IF(ISNUMBER(AI62),CELL("contents",INDIRECT(ADDRESS(AI62,2,1,1,K$2))),0)</f>
        <v>0.190399839992384</v>
      </c>
      <c r="L62" s="9" cm="1">
        <f t="array" aca="1" ref="L62" ca="1">IF(ISNUMBER(AJ62),CELL("contents",INDIRECT(ADDRESS(AJ62,2,1,1,L$2))),0)</f>
        <v>0.16008970770167499</v>
      </c>
      <c r="M62" s="127" t="str">
        <f>VLOOKUP($A62,[1]Classification!$A$2:$B$1001,2,0)</f>
        <v>Consumer Staples</v>
      </c>
      <c r="N62" s="13">
        <f>MATCH($A62,'EKHAZAARSTK X standardized'!$A:$A,0)</f>
        <v>184</v>
      </c>
      <c r="O62" s="85" cm="1">
        <f t="array" aca="1" ref="O62:X62" ca="1">OFFSET(INDIRECT(ADDRESS(N62,2,1,1,"EKHAZAARSTK X standardized")),,,1,10)</f>
        <v>1.2028822551714484</v>
      </c>
      <c r="P62" s="85">
        <f ca="1"/>
        <v>-1.3349422657736677E-2</v>
      </c>
      <c r="Q62" s="85">
        <f ca="1"/>
        <v>-0.56497103706563379</v>
      </c>
      <c r="R62" s="85">
        <f ca="1"/>
        <v>-0.79145496105270474</v>
      </c>
      <c r="S62" s="85">
        <f ca="1"/>
        <v>-0.19050509475612842</v>
      </c>
      <c r="T62" s="85">
        <f ca="1"/>
        <v>3.4223115849107097</v>
      </c>
      <c r="U62" s="85">
        <f ca="1"/>
        <v>0.45462224679913515</v>
      </c>
      <c r="V62" s="85">
        <f ca="1"/>
        <v>-0.62477001013825739</v>
      </c>
      <c r="W62" s="85">
        <f ca="1"/>
        <v>-0.67475764043595843</v>
      </c>
      <c r="X62" s="85">
        <f ca="1"/>
        <v>-0.28349595239255387</v>
      </c>
      <c r="Z62" s="14" t="str">
        <f t="shared" ca="1" si="10"/>
        <v>__Absent__</v>
      </c>
      <c r="AA62" s="14" t="str">
        <f t="shared" ca="1" si="10"/>
        <v>__Absent__</v>
      </c>
      <c r="AB62" s="14" t="str">
        <f t="shared" ca="1" si="10"/>
        <v>__Absent__</v>
      </c>
      <c r="AC62" s="14" t="str">
        <f t="shared" ca="1" si="10"/>
        <v>__Absent__</v>
      </c>
      <c r="AD62" s="14">
        <f t="shared" ca="1" si="10"/>
        <v>9</v>
      </c>
      <c r="AE62" s="14" t="str">
        <f t="shared" ca="1" si="10"/>
        <v>__Absent__</v>
      </c>
      <c r="AF62" s="14">
        <f t="shared" ca="1" si="10"/>
        <v>29</v>
      </c>
      <c r="AG62" s="14">
        <f t="shared" ca="1" si="10"/>
        <v>28</v>
      </c>
      <c r="AH62" s="14" t="str">
        <f t="shared" ca="1" si="10"/>
        <v>__Absent__</v>
      </c>
      <c r="AI62" s="14">
        <f t="shared" ca="1" si="10"/>
        <v>47</v>
      </c>
      <c r="AJ62" s="14">
        <f t="shared" ca="1" si="10"/>
        <v>52</v>
      </c>
      <c r="AK62" s="42"/>
      <c r="AL62" s="43">
        <f ca="1"/>
        <v>0</v>
      </c>
      <c r="AM62" s="15">
        <f ca="1"/>
        <v>2.7509866947132656E-3</v>
      </c>
      <c r="AN62" s="16">
        <f t="shared" ca="1" si="2"/>
        <v>-2.7509866947132656E-3</v>
      </c>
      <c r="AO62" s="30">
        <f t="shared" ca="1" si="3"/>
        <v>228</v>
      </c>
      <c r="AP62" s="30">
        <f t="shared" ca="1" si="4"/>
        <v>29</v>
      </c>
      <c r="AQ62" s="12"/>
      <c r="AR62" s="48"/>
    </row>
    <row r="63" spans="1:44" x14ac:dyDescent="0.3">
      <c r="A63" s="8" t="s">
        <v>71</v>
      </c>
      <c r="B63" s="9" cm="1">
        <f t="array" aca="1" ref="B63" ca="1">IF(ISNUMBER(Z63),CELL("contents",INDIRECT(ADDRESS(Z63,2,1,1,B$2))),0)</f>
        <v>0</v>
      </c>
      <c r="C63" s="9" cm="1">
        <f t="array" aca="1" ref="C63" ca="1">IF(ISNUMBER(AA63),CELL("contents",INDIRECT(ADDRESS(AA63,2,1,1,C$2))),0)</f>
        <v>0</v>
      </c>
      <c r="D63" s="9" cm="1">
        <f t="array" aca="1" ref="D63" ca="1">IF(ISNUMBER(AB63),CELL("contents",INDIRECT(ADDRESS(AB63,2,1,1,D$2))),0)</f>
        <v>0</v>
      </c>
      <c r="E63" s="9" cm="1">
        <f t="array" aca="1" ref="E63" ca="1">IF(ISNUMBER(AC63),CELL("contents",INDIRECT(ADDRESS(AC63,2,1,1,E$2))),0)</f>
        <v>0</v>
      </c>
      <c r="F63" s="9" cm="1">
        <f t="array" aca="1" ref="F63" ca="1">IF(ISNUMBER(AD63),CELL("contents",INDIRECT(ADDRESS(AD63,2,1,1,F$2))),0)</f>
        <v>0</v>
      </c>
      <c r="G63" s="9" cm="1">
        <f t="array" aca="1" ref="G63" ca="1">IF(ISNUMBER(AE63),CELL("contents",INDIRECT(ADDRESS(AE63,2,1,1,G$2))),0)</f>
        <v>0.94498941829683303</v>
      </c>
      <c r="H63" s="9" cm="1">
        <f t="array" aca="1" ref="H63" ca="1">IF(ISNUMBER(AF63),CELL("contents",INDIRECT(ADDRESS(AF63,2,1,1,H$2))),0)</f>
        <v>0</v>
      </c>
      <c r="I63" s="9" cm="1">
        <f t="array" aca="1" ref="I63" ca="1">IF(ISNUMBER(AG63),CELL("contents",INDIRECT(ADDRESS(AG63,2,1,1,I$2))),0)</f>
        <v>0</v>
      </c>
      <c r="J63" s="9" cm="1">
        <f t="array" aca="1" ref="J63" ca="1">IF(ISNUMBER(AH63),CELL("contents",INDIRECT(ADDRESS(AH63,2,1,1,J$2))),0)</f>
        <v>0</v>
      </c>
      <c r="K63" s="9" cm="1">
        <f t="array" aca="1" ref="K63" ca="1">IF(ISNUMBER(AI63),CELL("contents",INDIRECT(ADDRESS(AI63,2,1,1,K$2))),0)</f>
        <v>0.17035775099318601</v>
      </c>
      <c r="L63" s="9" cm="1">
        <f t="array" aca="1" ref="L63" ca="1">IF(ISNUMBER(AJ63),CELL("contents",INDIRECT(ADDRESS(AJ63,2,1,1,L$2))),0)</f>
        <v>0.28695664661800802</v>
      </c>
      <c r="M63" s="127" t="str">
        <f>VLOOKUP($A63,[1]Classification!$A$2:$B$1001,2,0)</f>
        <v>Industrials</v>
      </c>
      <c r="N63" s="13">
        <f>MATCH($A63,'EKHAZAARSTK X standardized'!$A:$A,0)</f>
        <v>187</v>
      </c>
      <c r="O63" s="85" cm="1">
        <f t="array" aca="1" ref="O63:X63" ca="1">OFFSET(INDIRECT(ADDRESS(N63,2,1,1,"EKHAZAARSTK X standardized")),,,1,10)</f>
        <v>1.2889608382381579</v>
      </c>
      <c r="P63" s="85">
        <f ca="1"/>
        <v>0.43927214541428627</v>
      </c>
      <c r="Q63" s="85">
        <f ca="1"/>
        <v>-0.52554859595250669</v>
      </c>
      <c r="R63" s="85">
        <f ca="1"/>
        <v>-0.73097866738828621</v>
      </c>
      <c r="S63" s="85">
        <f ca="1"/>
        <v>-0.49748051379309505</v>
      </c>
      <c r="T63" s="85">
        <f ca="1"/>
        <v>-0.10253272370691133</v>
      </c>
      <c r="U63" s="85">
        <f ca="1"/>
        <v>0.89006314165003209</v>
      </c>
      <c r="V63" s="85">
        <f ca="1"/>
        <v>-7.7423020360308195E-2</v>
      </c>
      <c r="W63" s="85">
        <f ca="1"/>
        <v>-0.38880631756680695</v>
      </c>
      <c r="X63" s="85">
        <f ca="1"/>
        <v>-0.60712882406829283</v>
      </c>
      <c r="Z63" s="14" t="str">
        <f t="shared" ca="1" si="10"/>
        <v>__Absent__</v>
      </c>
      <c r="AA63" s="14" t="str">
        <f t="shared" ca="1" si="10"/>
        <v>__Absent__</v>
      </c>
      <c r="AB63" s="14" t="str">
        <f t="shared" ca="1" si="10"/>
        <v>__Absent__</v>
      </c>
      <c r="AC63" s="14" t="str">
        <f t="shared" ca="1" si="10"/>
        <v>__Absent__</v>
      </c>
      <c r="AD63" s="14" t="str">
        <f t="shared" ca="1" si="10"/>
        <v>__Absent__</v>
      </c>
      <c r="AE63" s="14">
        <f t="shared" ca="1" si="10"/>
        <v>33</v>
      </c>
      <c r="AF63" s="14" t="str">
        <f t="shared" ca="1" si="10"/>
        <v>__Absent__</v>
      </c>
      <c r="AG63" s="14" t="str">
        <f t="shared" ca="1" si="10"/>
        <v>__Absent__</v>
      </c>
      <c r="AH63" s="14" t="str">
        <f t="shared" ca="1" si="10"/>
        <v>__Absent__</v>
      </c>
      <c r="AI63" s="14">
        <f t="shared" ca="1" si="10"/>
        <v>48</v>
      </c>
      <c r="AJ63" s="14">
        <f t="shared" ca="1" si="10"/>
        <v>53</v>
      </c>
      <c r="AK63" s="42"/>
      <c r="AL63" s="43">
        <f ca="1"/>
        <v>0</v>
      </c>
      <c r="AM63" s="15">
        <f ca="1"/>
        <v>0</v>
      </c>
      <c r="AN63" s="16">
        <f t="shared" ca="1" si="2"/>
        <v>0</v>
      </c>
      <c r="AO63" s="30">
        <f t="shared" ca="1" si="3"/>
        <v>58</v>
      </c>
      <c r="AP63" s="30">
        <f t="shared" ca="1" si="4"/>
        <v>46</v>
      </c>
      <c r="AQ63" s="12"/>
      <c r="AR63" s="48"/>
    </row>
    <row r="64" spans="1:44" x14ac:dyDescent="0.3">
      <c r="A64" s="8" t="s">
        <v>28</v>
      </c>
      <c r="B64" s="9" cm="1">
        <f t="array" aca="1" ref="B64" ca="1">IF(ISNUMBER(Z64),CELL("contents",INDIRECT(ADDRESS(Z64,2,1,1,B$2))),0)</f>
        <v>0</v>
      </c>
      <c r="C64" s="9" cm="1">
        <f t="array" aca="1" ref="C64" ca="1">IF(ISNUMBER(AA64),CELL("contents",INDIRECT(ADDRESS(AA64,2,1,1,C$2))),0)</f>
        <v>2.4031767650592699</v>
      </c>
      <c r="D64" s="9" cm="1">
        <f t="array" aca="1" ref="D64" ca="1">IF(ISNUMBER(AB64),CELL("contents",INDIRECT(ADDRESS(AB64,2,1,1,D$2))),0)</f>
        <v>0</v>
      </c>
      <c r="E64" s="9" cm="1">
        <f t="array" aca="1" ref="E64" ca="1">IF(ISNUMBER(AC64),CELL("contents",INDIRECT(ADDRESS(AC64,2,1,1,E$2))),0)</f>
        <v>2.7862885335415002</v>
      </c>
      <c r="F64" s="9" cm="1">
        <f t="array" aca="1" ref="F64" ca="1">IF(ISNUMBER(AD64),CELL("contents",INDIRECT(ADDRESS(AD64,2,1,1,F$2))),0)</f>
        <v>0</v>
      </c>
      <c r="G64" s="9" cm="1">
        <f t="array" aca="1" ref="G64" ca="1">IF(ISNUMBER(AE64),CELL("contents",INDIRECT(ADDRESS(AE64,2,1,1,G$2))),0)</f>
        <v>0.63230669806950102</v>
      </c>
      <c r="H64" s="9" cm="1">
        <f t="array" aca="1" ref="H64" ca="1">IF(ISNUMBER(AF64),CELL("contents",INDIRECT(ADDRESS(AF64,2,1,1,H$2))),0)</f>
        <v>0</v>
      </c>
      <c r="I64" s="9" cm="1">
        <f t="array" aca="1" ref="I64" ca="1">IF(ISNUMBER(AG64),CELL("contents",INDIRECT(ADDRESS(AG64,2,1,1,I$2))),0)</f>
        <v>0</v>
      </c>
      <c r="J64" s="9" cm="1">
        <f t="array" aca="1" ref="J64" ca="1">IF(ISNUMBER(AH64),CELL("contents",INDIRECT(ADDRESS(AH64,2,1,1,J$2))),0)</f>
        <v>0</v>
      </c>
      <c r="K64" s="9" cm="1">
        <f t="array" aca="1" ref="K64" ca="1">IF(ISNUMBER(AI64),CELL("contents",INDIRECT(ADDRESS(AI64,2,1,1,K$2))),0)</f>
        <v>0.10021044199599199</v>
      </c>
      <c r="L64" s="9" cm="1">
        <f t="array" aca="1" ref="L64" ca="1">IF(ISNUMBER(AJ64),CELL("contents",INDIRECT(ADDRESS(AJ64,2,1,1,L$2))),0)</f>
        <v>0.19202160627474599</v>
      </c>
      <c r="M64" s="127" t="str">
        <f>VLOOKUP($A64,[1]Classification!$A$2:$B$1001,2,0)</f>
        <v>Materials</v>
      </c>
      <c r="N64" s="13">
        <f>MATCH($A64,'EKHAZAARSTK X standardized'!$A:$A,0)</f>
        <v>188</v>
      </c>
      <c r="O64" s="85" cm="1">
        <f t="array" aca="1" ref="O64:X64" ca="1">OFFSET(INDIRECT(ADDRESS(N64,2,1,1,"EKHAZAARSTK X standardized")),,,1,10)</f>
        <v>0.27122685540706115</v>
      </c>
      <c r="P64" s="85">
        <f ca="1"/>
        <v>1.8204046678722321</v>
      </c>
      <c r="Q64" s="85">
        <f ca="1"/>
        <v>0.58885030264712512</v>
      </c>
      <c r="R64" s="85">
        <f ca="1"/>
        <v>-0.53244501460335458</v>
      </c>
      <c r="S64" s="85">
        <f ca="1"/>
        <v>9.8378869695808405E-2</v>
      </c>
      <c r="T64" s="85">
        <f ca="1"/>
        <v>0.55611109616214771</v>
      </c>
      <c r="U64" s="85">
        <f ca="1"/>
        <v>1.1058847797426297</v>
      </c>
      <c r="V64" s="85">
        <f ca="1"/>
        <v>-0.46840092536307476</v>
      </c>
      <c r="W64" s="85">
        <f ca="1"/>
        <v>0.36709679679448703</v>
      </c>
      <c r="X64" s="85">
        <f ca="1"/>
        <v>-1.5065519817878954</v>
      </c>
      <c r="Z64" s="14" t="str">
        <f t="shared" ref="Z64:AJ73" ca="1" si="11">IFERROR(MATCH($A64,INDIRECT("'"&amp;Z$2&amp;"'!$A:$A"),0),"__Absent__")</f>
        <v>__Absent__</v>
      </c>
      <c r="AA64" s="14">
        <f t="shared" ca="1" si="11"/>
        <v>11</v>
      </c>
      <c r="AB64" s="14" t="str">
        <f t="shared" ca="1" si="11"/>
        <v>__Absent__</v>
      </c>
      <c r="AC64" s="14">
        <f t="shared" ca="1" si="11"/>
        <v>7</v>
      </c>
      <c r="AD64" s="14" t="str">
        <f t="shared" ca="1" si="11"/>
        <v>__Absent__</v>
      </c>
      <c r="AE64" s="14">
        <f t="shared" ca="1" si="11"/>
        <v>34</v>
      </c>
      <c r="AF64" s="14" t="str">
        <f t="shared" ca="1" si="11"/>
        <v>__Absent__</v>
      </c>
      <c r="AG64" s="14" t="str">
        <f t="shared" ca="1" si="11"/>
        <v>__Absent__</v>
      </c>
      <c r="AH64" s="14" t="str">
        <f t="shared" ca="1" si="11"/>
        <v>__Absent__</v>
      </c>
      <c r="AI64" s="14">
        <f t="shared" ca="1" si="11"/>
        <v>49</v>
      </c>
      <c r="AJ64" s="14">
        <f t="shared" ca="1" si="11"/>
        <v>54</v>
      </c>
      <c r="AK64" s="42"/>
      <c r="AL64" s="43">
        <f ca="1"/>
        <v>0</v>
      </c>
      <c r="AM64" s="15">
        <f ca="1"/>
        <v>0</v>
      </c>
      <c r="AN64" s="16">
        <f t="shared" ca="1" si="2"/>
        <v>0</v>
      </c>
      <c r="AO64" s="30">
        <f t="shared" ca="1" si="3"/>
        <v>58</v>
      </c>
      <c r="AP64" s="30">
        <f t="shared" ca="1" si="4"/>
        <v>46</v>
      </c>
      <c r="AQ64" s="12"/>
      <c r="AR64" s="48"/>
    </row>
    <row r="65" spans="1:44" x14ac:dyDescent="0.3">
      <c r="A65" s="8" t="s">
        <v>131</v>
      </c>
      <c r="B65" s="9" cm="1">
        <f t="array" aca="1" ref="B65" ca="1">IF(ISNUMBER(Z65),CELL("contents",INDIRECT(ADDRESS(Z65,2,1,1,B$2))),0)</f>
        <v>0</v>
      </c>
      <c r="C65" s="9" cm="1">
        <f t="array" aca="1" ref="C65" ca="1">IF(ISNUMBER(AA65),CELL("contents",INDIRECT(ADDRESS(AA65,2,1,1,C$2))),0)</f>
        <v>1.8705114736500601</v>
      </c>
      <c r="D65" s="9" cm="1">
        <f t="array" aca="1" ref="D65" ca="1">IF(ISNUMBER(AB65),CELL("contents",INDIRECT(ADDRESS(AB65,2,1,1,D$2))),0)</f>
        <v>0</v>
      </c>
      <c r="E65" s="9" cm="1">
        <f t="array" aca="1" ref="E65" ca="1">IF(ISNUMBER(AC65),CELL("contents",INDIRECT(ADDRESS(AC65,2,1,1,E$2))),0)</f>
        <v>5.5905244423552301</v>
      </c>
      <c r="F65" s="9" cm="1">
        <f t="array" aca="1" ref="F65" ca="1">IF(ISNUMBER(AD65),CELL("contents",INDIRECT(ADDRESS(AD65,2,1,1,F$2))),0)</f>
        <v>0</v>
      </c>
      <c r="G65" s="9" cm="1">
        <f t="array" aca="1" ref="G65" ca="1">IF(ISNUMBER(AE65),CELL("contents",INDIRECT(ADDRESS(AE65,2,1,1,G$2))),0)</f>
        <v>0.46404448954401201</v>
      </c>
      <c r="H65" s="9" cm="1">
        <f t="array" aca="1" ref="H65" ca="1">IF(ISNUMBER(AF65),CELL("contents",INDIRECT(ADDRESS(AF65,2,1,1,H$2))),0)</f>
        <v>0</v>
      </c>
      <c r="I65" s="9" cm="1">
        <f t="array" aca="1" ref="I65" ca="1">IF(ISNUMBER(AG65),CELL("contents",INDIRECT(ADDRESS(AG65,2,1,1,I$2))),0)</f>
        <v>0</v>
      </c>
      <c r="J65" s="9" cm="1">
        <f t="array" aca="1" ref="J65" ca="1">IF(ISNUMBER(AH65),CELL("contents",INDIRECT(ADDRESS(AH65,2,1,1,J$2))),0)</f>
        <v>0</v>
      </c>
      <c r="K65" s="9" cm="1">
        <f t="array" aca="1" ref="K65" ca="1">IF(ISNUMBER(AI65),CELL("contents",INDIRECT(ADDRESS(AI65,2,1,1,K$2))),0)</f>
        <v>0</v>
      </c>
      <c r="L65" s="9" cm="1">
        <f t="array" aca="1" ref="L65" ca="1">IF(ISNUMBER(AJ65),CELL("contents",INDIRECT(ADDRESS(AJ65,2,1,1,L$2))),0)</f>
        <v>0.141055032339479</v>
      </c>
      <c r="M65" s="127" t="str">
        <f>VLOOKUP($A65,[1]Classification!$A$2:$B$1001,2,0)</f>
        <v>Financials</v>
      </c>
      <c r="N65" s="13">
        <f>MATCH($A65,'EKHAZAARSTK X standardized'!$A:$A,0)</f>
        <v>192</v>
      </c>
      <c r="O65" s="85" cm="1">
        <f t="array" aca="1" ref="O65:X65" ca="1">OFFSET(INDIRECT(ADDRESS(N65,2,1,1,"EKHAZAARSTK X standardized")),,,1,10)</f>
        <v>0.38972977549993232</v>
      </c>
      <c r="P65" s="85">
        <f ca="1"/>
        <v>-0.88643570231012159</v>
      </c>
      <c r="Q65" s="85">
        <f ca="1"/>
        <v>8.6982026549607669E-2</v>
      </c>
      <c r="R65" s="85">
        <f ca="1"/>
        <v>-0.76586331859175105</v>
      </c>
      <c r="S65" s="85">
        <f ca="1"/>
        <v>-0.21683047167661795</v>
      </c>
      <c r="T65" s="85">
        <f ca="1"/>
        <v>1.7019130407622145</v>
      </c>
      <c r="U65" s="85">
        <f ca="1"/>
        <v>0.16780760649831789</v>
      </c>
      <c r="V65" s="85">
        <f ca="1"/>
        <v>-0.88975326546906319</v>
      </c>
      <c r="W65" s="85">
        <f ca="1"/>
        <v>-0.81182209070893907</v>
      </c>
      <c r="X65" s="85">
        <f ca="1"/>
        <v>-0.22879704377026089</v>
      </c>
      <c r="Z65" s="14" t="str">
        <f t="shared" ca="1" si="11"/>
        <v>__Absent__</v>
      </c>
      <c r="AA65" s="14">
        <f t="shared" ca="1" si="11"/>
        <v>12</v>
      </c>
      <c r="AB65" s="14" t="str">
        <f t="shared" ca="1" si="11"/>
        <v>__Absent__</v>
      </c>
      <c r="AC65" s="14">
        <f t="shared" ca="1" si="11"/>
        <v>8</v>
      </c>
      <c r="AD65" s="14" t="str">
        <f t="shared" ca="1" si="11"/>
        <v>__Absent__</v>
      </c>
      <c r="AE65" s="14">
        <f t="shared" ca="1" si="11"/>
        <v>35</v>
      </c>
      <c r="AF65" s="14" t="str">
        <f t="shared" ca="1" si="11"/>
        <v>__Absent__</v>
      </c>
      <c r="AG65" s="14" t="str">
        <f t="shared" ca="1" si="11"/>
        <v>__Absent__</v>
      </c>
      <c r="AH65" s="14" t="str">
        <f t="shared" ca="1" si="11"/>
        <v>__Absent__</v>
      </c>
      <c r="AI65" s="14" t="str">
        <f t="shared" ca="1" si="11"/>
        <v>__Absent__</v>
      </c>
      <c r="AJ65" s="14">
        <f t="shared" ca="1" si="11"/>
        <v>55</v>
      </c>
      <c r="AK65" s="42"/>
      <c r="AL65" s="43">
        <f ca="1"/>
        <v>0</v>
      </c>
      <c r="AM65" s="15">
        <f ca="1"/>
        <v>0</v>
      </c>
      <c r="AN65" s="16">
        <f t="shared" ca="1" si="2"/>
        <v>0</v>
      </c>
      <c r="AO65" s="30">
        <f t="shared" ca="1" si="3"/>
        <v>58</v>
      </c>
      <c r="AP65" s="30">
        <f t="shared" ca="1" si="4"/>
        <v>46</v>
      </c>
      <c r="AQ65" s="12"/>
      <c r="AR65" s="48"/>
    </row>
    <row r="66" spans="1:44" x14ac:dyDescent="0.3">
      <c r="A66" s="8" t="s">
        <v>60</v>
      </c>
      <c r="B66" s="9" cm="1">
        <f t="array" aca="1" ref="B66" ca="1">IF(ISNUMBER(Z66),CELL("contents",INDIRECT(ADDRESS(Z66,2,1,1,B$2))),0)</f>
        <v>0</v>
      </c>
      <c r="C66" s="9" cm="1">
        <f t="array" aca="1" ref="C66" ca="1">IF(ISNUMBER(AA66),CELL("contents",INDIRECT(ADDRESS(AA66,2,1,1,C$2))),0)</f>
        <v>0</v>
      </c>
      <c r="D66" s="9" cm="1">
        <f t="array" aca="1" ref="D66" ca="1">IF(ISNUMBER(AB66),CELL("contents",INDIRECT(ADDRESS(AB66,2,1,1,D$2))),0)</f>
        <v>0</v>
      </c>
      <c r="E66" s="9" cm="1">
        <f t="array" aca="1" ref="E66" ca="1">IF(ISNUMBER(AC66),CELL("contents",INDIRECT(ADDRESS(AC66,2,1,1,E$2))),0)</f>
        <v>0</v>
      </c>
      <c r="F66" s="9" cm="1">
        <f t="array" aca="1" ref="F66" ca="1">IF(ISNUMBER(AD66),CELL("contents",INDIRECT(ADDRESS(AD66,2,1,1,F$2))),0)</f>
        <v>0</v>
      </c>
      <c r="G66" s="9" cm="1">
        <f t="array" aca="1" ref="G66" ca="1">IF(ISNUMBER(AE66),CELL("contents",INDIRECT(ADDRESS(AE66,2,1,1,G$2))),0)</f>
        <v>1.0693925188753199</v>
      </c>
      <c r="H66" s="9" cm="1">
        <f t="array" aca="1" ref="H66" ca="1">IF(ISNUMBER(AF66),CELL("contents",INDIRECT(ADDRESS(AF66,2,1,1,H$2))),0)</f>
        <v>0</v>
      </c>
      <c r="I66" s="9" cm="1">
        <f t="array" aca="1" ref="I66" ca="1">IF(ISNUMBER(AG66),CELL("contents",INDIRECT(ADDRESS(AG66,2,1,1,I$2))),0)</f>
        <v>0.19287104935125199</v>
      </c>
      <c r="J66" s="9" cm="1">
        <f t="array" aca="1" ref="J66" ca="1">IF(ISNUMBER(AH66),CELL("contents",INDIRECT(ADDRESS(AH66,2,1,1,J$2))),0)</f>
        <v>0</v>
      </c>
      <c r="K66" s="9" cm="1">
        <f t="array" aca="1" ref="K66" ca="1">IF(ISNUMBER(AI66),CELL("contents",INDIRECT(ADDRESS(AI66,2,1,1,K$2))),0)</f>
        <v>0.20042088399198299</v>
      </c>
      <c r="L66" s="9" cm="1">
        <f t="array" aca="1" ref="L66" ca="1">IF(ISNUMBER(AJ66),CELL("contents",INDIRECT(ADDRESS(AJ66,2,1,1,L$2))),0)</f>
        <v>0.45976032581472298</v>
      </c>
      <c r="M66" s="127" t="str">
        <f>VLOOKUP($A66,[1]Classification!$A$2:$B$1001,2,0)</f>
        <v>Consumer Discretionary</v>
      </c>
      <c r="N66" s="13">
        <f>MATCH($A66,'EKHAZAARSTK X standardized'!$A:$A,0)</f>
        <v>193</v>
      </c>
      <c r="O66" s="85" cm="1">
        <f t="array" aca="1" ref="O66:X66" ca="1">OFFSET(INDIRECT(ADDRESS(N66,2,1,1,"EKHAZAARSTK X standardized")),,,1,10)</f>
        <v>-2.7929307477257991E-2</v>
      </c>
      <c r="P66" s="85">
        <f ca="1"/>
        <v>4.4855349916188711E-2</v>
      </c>
      <c r="Q66" s="85">
        <f ca="1"/>
        <v>0.34472790216100568</v>
      </c>
      <c r="R66" s="85">
        <f ca="1"/>
        <v>-5.8796590624670519E-2</v>
      </c>
      <c r="S66" s="85">
        <f ca="1"/>
        <v>-0.75842414983346551</v>
      </c>
      <c r="T66" s="85">
        <f ca="1"/>
        <v>0.58502281677931278</v>
      </c>
      <c r="U66" s="85">
        <f ca="1"/>
        <v>0.46955779128934039</v>
      </c>
      <c r="V66" s="85">
        <f ca="1"/>
        <v>-4.5665269518392615E-2</v>
      </c>
      <c r="W66" s="85">
        <f ca="1"/>
        <v>-0.46540105259739539</v>
      </c>
      <c r="X66" s="85">
        <f ca="1"/>
        <v>-0.83225956436968485</v>
      </c>
      <c r="Z66" s="14" t="str">
        <f t="shared" ca="1" si="11"/>
        <v>__Absent__</v>
      </c>
      <c r="AA66" s="14" t="str">
        <f t="shared" ca="1" si="11"/>
        <v>__Absent__</v>
      </c>
      <c r="AB66" s="14" t="str">
        <f t="shared" ca="1" si="11"/>
        <v>__Absent__</v>
      </c>
      <c r="AC66" s="14" t="str">
        <f t="shared" ca="1" si="11"/>
        <v>__Absent__</v>
      </c>
      <c r="AD66" s="14" t="str">
        <f t="shared" ca="1" si="11"/>
        <v>__Absent__</v>
      </c>
      <c r="AE66" s="14">
        <f t="shared" ca="1" si="11"/>
        <v>36</v>
      </c>
      <c r="AF66" s="14" t="str">
        <f t="shared" ca="1" si="11"/>
        <v>__Absent__</v>
      </c>
      <c r="AG66" s="14">
        <f t="shared" ca="1" si="11"/>
        <v>29</v>
      </c>
      <c r="AH66" s="14" t="str">
        <f t="shared" ca="1" si="11"/>
        <v>__Absent__</v>
      </c>
      <c r="AI66" s="14">
        <f t="shared" ca="1" si="11"/>
        <v>50</v>
      </c>
      <c r="AJ66" s="14">
        <f t="shared" ca="1" si="11"/>
        <v>56</v>
      </c>
      <c r="AK66" s="42"/>
      <c r="AL66" s="43">
        <f ca="1"/>
        <v>0</v>
      </c>
      <c r="AM66" s="15">
        <f ca="1"/>
        <v>-5.3867548407925169E-5</v>
      </c>
      <c r="AN66" s="16">
        <f t="shared" ca="1" si="2"/>
        <v>5.3867548407925169E-5</v>
      </c>
      <c r="AO66" s="30">
        <f t="shared" ca="1" si="3"/>
        <v>57</v>
      </c>
      <c r="AP66" s="30">
        <f t="shared" ca="1" si="4"/>
        <v>200</v>
      </c>
      <c r="AQ66" s="12"/>
      <c r="AR66" s="48"/>
    </row>
    <row r="67" spans="1:44" x14ac:dyDescent="0.3">
      <c r="A67" s="8" t="s">
        <v>79</v>
      </c>
      <c r="B67" s="9" cm="1">
        <f t="array" aca="1" ref="B67" ca="1">IF(ISNUMBER(Z67),CELL("contents",INDIRECT(ADDRESS(Z67,2,1,1,B$2))),0)</f>
        <v>0</v>
      </c>
      <c r="C67" s="9" cm="1">
        <f t="array" aca="1" ref="C67" ca="1">IF(ISNUMBER(AA67),CELL("contents",INDIRECT(ADDRESS(AA67,2,1,1,C$2))),0)</f>
        <v>0</v>
      </c>
      <c r="D67" s="9" cm="1">
        <f t="array" aca="1" ref="D67" ca="1">IF(ISNUMBER(AB67),CELL("contents",INDIRECT(ADDRESS(AB67,2,1,1,D$2))),0)</f>
        <v>0</v>
      </c>
      <c r="E67" s="9" cm="1">
        <f t="array" aca="1" ref="E67" ca="1">IF(ISNUMBER(AC67),CELL("contents",INDIRECT(ADDRESS(AC67,2,1,1,E$2))),0)</f>
        <v>0</v>
      </c>
      <c r="F67" s="9" cm="1">
        <f t="array" aca="1" ref="F67" ca="1">IF(ISNUMBER(AD67),CELL("contents",INDIRECT(ADDRESS(AD67,2,1,1,F$2))),0)</f>
        <v>0</v>
      </c>
      <c r="G67" s="9" cm="1">
        <f t="array" aca="1" ref="G67" ca="1">IF(ISNUMBER(AE67),CELL("contents",INDIRECT(ADDRESS(AE67,2,1,1,G$2))),0)</f>
        <v>1.20664110818883</v>
      </c>
      <c r="H67" s="9" cm="1">
        <f t="array" aca="1" ref="H67" ca="1">IF(ISNUMBER(AF67),CELL("contents",INDIRECT(ADDRESS(AF67,2,1,1,H$2))),0)</f>
        <v>0</v>
      </c>
      <c r="I67" s="9" cm="1">
        <f t="array" aca="1" ref="I67" ca="1">IF(ISNUMBER(AG67),CELL("contents",INDIRECT(ADDRESS(AG67,2,1,1,I$2))),0)</f>
        <v>0</v>
      </c>
      <c r="J67" s="9" cm="1">
        <f t="array" aca="1" ref="J67" ca="1">IF(ISNUMBER(AH67),CELL("contents",INDIRECT(ADDRESS(AH67,2,1,1,J$2))),0)</f>
        <v>0</v>
      </c>
      <c r="K67" s="9" cm="1">
        <f t="array" aca="1" ref="K67" ca="1">IF(ISNUMBER(AI67),CELL("contents",INDIRECT(ADDRESS(AI67,2,1,1,K$2))),0)</f>
        <v>0.190399839992384</v>
      </c>
      <c r="L67" s="9" cm="1">
        <f t="array" aca="1" ref="L67" ca="1">IF(ISNUMBER(AJ67),CELL("contents",INDIRECT(ADDRESS(AJ67,2,1,1,L$2))),0)</f>
        <v>0.36638480416918801</v>
      </c>
      <c r="M67" s="127" t="str">
        <f>VLOOKUP($A67,[1]Classification!$A$2:$B$1001,2,0)</f>
        <v>Industrials</v>
      </c>
      <c r="N67" s="13">
        <f>MATCH($A67,'EKHAZAARSTK X standardized'!$A:$A,0)</f>
        <v>195</v>
      </c>
      <c r="O67" s="85" cm="1">
        <f t="array" aca="1" ref="O67:X67" ca="1">OFFSET(INDIRECT(ADDRESS(N67,2,1,1,"EKHAZAARSTK X standardized")),,,1,10)</f>
        <v>0.43926381193741565</v>
      </c>
      <c r="P67" s="85">
        <f ca="1"/>
        <v>-0.92077820765311147</v>
      </c>
      <c r="Q67" s="85">
        <f ca="1"/>
        <v>-0.48911891827444381</v>
      </c>
      <c r="R67" s="85">
        <f ca="1"/>
        <v>-0.89246268875668133</v>
      </c>
      <c r="S67" s="85">
        <f ca="1"/>
        <v>0.7313737719417911</v>
      </c>
      <c r="T67" s="85">
        <f ca="1"/>
        <v>0.46891863134779754</v>
      </c>
      <c r="U67" s="85">
        <f ca="1"/>
        <v>0.75085643491061793</v>
      </c>
      <c r="V67" s="85">
        <f ca="1"/>
        <v>-8.7527934964368809E-2</v>
      </c>
      <c r="W67" s="85">
        <f ca="1"/>
        <v>-0.67781317661854368</v>
      </c>
      <c r="X67" s="85">
        <f ca="1"/>
        <v>-8.6787948994487468E-2</v>
      </c>
      <c r="Z67" s="14" t="str">
        <f t="shared" ca="1" si="11"/>
        <v>__Absent__</v>
      </c>
      <c r="AA67" s="14" t="str">
        <f t="shared" ca="1" si="11"/>
        <v>__Absent__</v>
      </c>
      <c r="AB67" s="14" t="str">
        <f t="shared" ca="1" si="11"/>
        <v>__Absent__</v>
      </c>
      <c r="AC67" s="14" t="str">
        <f t="shared" ca="1" si="11"/>
        <v>__Absent__</v>
      </c>
      <c r="AD67" s="14" t="str">
        <f t="shared" ca="1" si="11"/>
        <v>__Absent__</v>
      </c>
      <c r="AE67" s="14">
        <f t="shared" ca="1" si="11"/>
        <v>37</v>
      </c>
      <c r="AF67" s="14" t="str">
        <f t="shared" ca="1" si="11"/>
        <v>__Absent__</v>
      </c>
      <c r="AG67" s="14" t="str">
        <f t="shared" ca="1" si="11"/>
        <v>__Absent__</v>
      </c>
      <c r="AH67" s="14" t="str">
        <f t="shared" ca="1" si="11"/>
        <v>__Absent__</v>
      </c>
      <c r="AI67" s="14">
        <f t="shared" ca="1" si="11"/>
        <v>51</v>
      </c>
      <c r="AJ67" s="14">
        <f t="shared" ca="1" si="11"/>
        <v>57</v>
      </c>
      <c r="AK67" s="42"/>
      <c r="AL67" s="43">
        <f ca="1"/>
        <v>0</v>
      </c>
      <c r="AM67" s="15">
        <f ca="1"/>
        <v>0</v>
      </c>
      <c r="AN67" s="16">
        <f t="shared" ca="1" si="2"/>
        <v>0</v>
      </c>
      <c r="AO67" s="30">
        <f t="shared" ref="AO67:AO130" ca="1" si="12">_xlfn.RANK.EQ($AN67,$AN$3:$AN$258,0)</f>
        <v>58</v>
      </c>
      <c r="AP67" s="30">
        <f t="shared" ref="AP67:AP130" ca="1" si="13">_xlfn.RANK.EQ($AN67,$AN$3:$AN$258,1)</f>
        <v>46</v>
      </c>
      <c r="AQ67" s="12"/>
      <c r="AR67" s="48"/>
    </row>
    <row r="68" spans="1:44" x14ac:dyDescent="0.3">
      <c r="A68" s="8" t="s">
        <v>196</v>
      </c>
      <c r="B68" s="9" cm="1">
        <f t="array" aca="1" ref="B68" ca="1">IF(ISNUMBER(Z68),CELL("contents",INDIRECT(ADDRESS(Z68,2,1,1,B$2))),0)</f>
        <v>0</v>
      </c>
      <c r="C68" s="9" cm="1">
        <f t="array" aca="1" ref="C68" ca="1">IF(ISNUMBER(AA68),CELL("contents",INDIRECT(ADDRESS(AA68,2,1,1,C$2))),0)</f>
        <v>0</v>
      </c>
      <c r="D68" s="9" cm="1">
        <f t="array" aca="1" ref="D68" ca="1">IF(ISNUMBER(AB68),CELL("contents",INDIRECT(ADDRESS(AB68,2,1,1,D$2))),0)</f>
        <v>0</v>
      </c>
      <c r="E68" s="9" cm="1">
        <f t="array" aca="1" ref="E68" ca="1">IF(ISNUMBER(AC68),CELL("contents",INDIRECT(ADDRESS(AC68,2,1,1,E$2))),0)</f>
        <v>0</v>
      </c>
      <c r="F68" s="9" cm="1">
        <f t="array" aca="1" ref="F68" ca="1">IF(ISNUMBER(AD68),CELL("contents",INDIRECT(ADDRESS(AD68,2,1,1,F$2))),0)</f>
        <v>2.35938914915238</v>
      </c>
      <c r="G68" s="9" cm="1">
        <f t="array" aca="1" ref="G68" ca="1">IF(ISNUMBER(AE68),CELL("contents",INDIRECT(ADDRESS(AE68,2,1,1,G$2))),0)</f>
        <v>0</v>
      </c>
      <c r="H68" s="9" cm="1">
        <f t="array" aca="1" ref="H68" ca="1">IF(ISNUMBER(AF68),CELL("contents",INDIRECT(ADDRESS(AF68,2,1,1,H$2))),0)</f>
        <v>0.340183436098904</v>
      </c>
      <c r="I68" s="9" cm="1">
        <f t="array" aca="1" ref="I68" ca="1">IF(ISNUMBER(AG68),CELL("contents",INDIRECT(ADDRESS(AG68,2,1,1,I$2))),0)</f>
        <v>0.33670203955908101</v>
      </c>
      <c r="J68" s="9" cm="1">
        <f t="array" aca="1" ref="J68" ca="1">IF(ISNUMBER(AH68),CELL("contents",INDIRECT(ADDRESS(AH68,2,1,1,J$2))),0)</f>
        <v>0</v>
      </c>
      <c r="K68" s="9" cm="1">
        <f t="array" aca="1" ref="K68" ca="1">IF(ISNUMBER(AI68),CELL("contents",INDIRECT(ADDRESS(AI68,2,1,1,K$2))),0)</f>
        <v>0.30063132598797498</v>
      </c>
      <c r="L68" s="9" cm="1">
        <f t="array" aca="1" ref="L68" ca="1">IF(ISNUMBER(AJ68),CELL("contents",INDIRECT(ADDRESS(AJ68,2,1,1,L$2))),0)</f>
        <v>0.23569142769135701</v>
      </c>
      <c r="M68" s="127" t="str">
        <f>VLOOKUP($A68,[1]Classification!$A$2:$B$1001,2,0)</f>
        <v>Consumer Staples</v>
      </c>
      <c r="N68" s="13">
        <f>MATCH($A68,'EKHAZAARSTK X standardized'!$A:$A,0)</f>
        <v>199</v>
      </c>
      <c r="O68" s="85" cm="1">
        <f t="array" aca="1" ref="O68:X68" ca="1">OFFSET(INDIRECT(ADDRESS(N68,2,1,1,"EKHAZAARSTK X standardized")),,,1,10)</f>
        <v>7.695694021142481E-2</v>
      </c>
      <c r="P68" s="85">
        <f ca="1"/>
        <v>-1.065120287270207</v>
      </c>
      <c r="Q68" s="85">
        <f ca="1"/>
        <v>-0.27384910226148174</v>
      </c>
      <c r="R68" s="85">
        <f ca="1"/>
        <v>-0.77048258646504841</v>
      </c>
      <c r="S68" s="85">
        <f ca="1"/>
        <v>-0.13856748927402532</v>
      </c>
      <c r="T68" s="85">
        <f ca="1"/>
        <v>0.89247950667748543</v>
      </c>
      <c r="U68" s="85">
        <f ca="1"/>
        <v>1.1839925635238855</v>
      </c>
      <c r="V68" s="85">
        <f ca="1"/>
        <v>-0.71123736053974407</v>
      </c>
      <c r="W68" s="85">
        <f ca="1"/>
        <v>-0.80286860468015098</v>
      </c>
      <c r="X68" s="85">
        <f ca="1"/>
        <v>-0.35985218246820366</v>
      </c>
      <c r="Z68" s="14" t="str">
        <f t="shared" ca="1" si="11"/>
        <v>__Absent__</v>
      </c>
      <c r="AA68" s="14" t="str">
        <f t="shared" ca="1" si="11"/>
        <v>__Absent__</v>
      </c>
      <c r="AB68" s="14" t="str">
        <f t="shared" ca="1" si="11"/>
        <v>__Absent__</v>
      </c>
      <c r="AC68" s="14" t="str">
        <f t="shared" ca="1" si="11"/>
        <v>__Absent__</v>
      </c>
      <c r="AD68" s="14">
        <f t="shared" ca="1" si="11"/>
        <v>10</v>
      </c>
      <c r="AE68" s="14" t="str">
        <f t="shared" ca="1" si="11"/>
        <v>__Absent__</v>
      </c>
      <c r="AF68" s="14">
        <f t="shared" ca="1" si="11"/>
        <v>30</v>
      </c>
      <c r="AG68" s="14">
        <f t="shared" ca="1" si="11"/>
        <v>30</v>
      </c>
      <c r="AH68" s="14" t="str">
        <f t="shared" ca="1" si="11"/>
        <v>__Absent__</v>
      </c>
      <c r="AI68" s="14">
        <f t="shared" ca="1" si="11"/>
        <v>52</v>
      </c>
      <c r="AJ68" s="14">
        <f t="shared" ca="1" si="11"/>
        <v>58</v>
      </c>
      <c r="AK68" s="42"/>
      <c r="AL68" s="43">
        <f ca="1"/>
        <v>0</v>
      </c>
      <c r="AM68" s="15">
        <f ca="1"/>
        <v>2.5911558727412991E-4</v>
      </c>
      <c r="AN68" s="16">
        <f t="shared" ref="AN68:AN131" ca="1" si="14">AL68-AM68</f>
        <v>-2.5911558727412991E-4</v>
      </c>
      <c r="AO68" s="30">
        <f t="shared" ca="1" si="12"/>
        <v>217</v>
      </c>
      <c r="AP68" s="30">
        <f t="shared" ca="1" si="13"/>
        <v>40</v>
      </c>
      <c r="AQ68" s="12"/>
      <c r="AR68" s="48"/>
    </row>
    <row r="69" spans="1:44" x14ac:dyDescent="0.3">
      <c r="A69" s="8" t="s">
        <v>97</v>
      </c>
      <c r="B69" s="9" cm="1">
        <f t="array" aca="1" ref="B69" ca="1">IF(ISNUMBER(Z69),CELL("contents",INDIRECT(ADDRESS(Z69,2,1,1,B$2))),0)</f>
        <v>0</v>
      </c>
      <c r="C69" s="9" cm="1">
        <f t="array" aca="1" ref="C69" ca="1">IF(ISNUMBER(AA69),CELL("contents",INDIRECT(ADDRESS(AA69,2,1,1,C$2))),0)</f>
        <v>0</v>
      </c>
      <c r="D69" s="9" cm="1">
        <f t="array" aca="1" ref="D69" ca="1">IF(ISNUMBER(AB69),CELL("contents",INDIRECT(ADDRESS(AB69,2,1,1,D$2))),0)</f>
        <v>0</v>
      </c>
      <c r="E69" s="9" cm="1">
        <f t="array" aca="1" ref="E69" ca="1">IF(ISNUMBER(AC69),CELL("contents",INDIRECT(ADDRESS(AC69,2,1,1,E$2))),0)</f>
        <v>0</v>
      </c>
      <c r="F69" s="9" cm="1">
        <f t="array" aca="1" ref="F69" ca="1">IF(ISNUMBER(AD69),CELL("contents",INDIRECT(ADDRESS(AD69,2,1,1,F$2))),0)</f>
        <v>0</v>
      </c>
      <c r="G69" s="9" cm="1">
        <f t="array" aca="1" ref="G69" ca="1">IF(ISNUMBER(AE69),CELL("contents",INDIRECT(ADDRESS(AE69,2,1,1,G$2))),0)</f>
        <v>0.86815209981777897</v>
      </c>
      <c r="H69" s="9" cm="1">
        <f t="array" aca="1" ref="H69" ca="1">IF(ISNUMBER(AF69),CELL("contents",INDIRECT(ADDRESS(AF69,2,1,1,H$2))),0)</f>
        <v>0</v>
      </c>
      <c r="I69" s="9" cm="1">
        <f t="array" aca="1" ref="I69" ca="1">IF(ISNUMBER(AG69),CELL("contents",INDIRECT(ADDRESS(AG69,2,1,1,I$2))),0)</f>
        <v>0</v>
      </c>
      <c r="J69" s="9" cm="1">
        <f t="array" aca="1" ref="J69" ca="1">IF(ISNUMBER(AH69),CELL("contents",INDIRECT(ADDRESS(AH69,2,1,1,J$2))),0)</f>
        <v>0</v>
      </c>
      <c r="K69" s="9" cm="1">
        <f t="array" aca="1" ref="K69" ca="1">IF(ISNUMBER(AI69),CELL("contents",INDIRECT(ADDRESS(AI69,2,1,1,K$2))),0)</f>
        <v>0.140294618994388</v>
      </c>
      <c r="L69" s="9" cm="1">
        <f t="array" aca="1" ref="L69" ca="1">IF(ISNUMBER(AJ69),CELL("contents",INDIRECT(ADDRESS(AJ69,2,1,1,L$2))),0)</f>
        <v>0.26361683895148602</v>
      </c>
      <c r="M69" s="127" t="str">
        <f>VLOOKUP($A69,[1]Classification!$A$2:$B$1001,2,0)</f>
        <v>Materials</v>
      </c>
      <c r="N69" s="13">
        <f>MATCH($A69,'EKHAZAARSTK X standardized'!$A:$A,0)</f>
        <v>200</v>
      </c>
      <c r="O69" s="85" cm="1">
        <f t="array" aca="1" ref="O69:X69" ca="1">OFFSET(INDIRECT(ADDRESS(N69,2,1,1,"EKHAZAARSTK X standardized")),,,1,10)</f>
        <v>-0.3306284829148825</v>
      </c>
      <c r="P69" s="85">
        <f ca="1"/>
        <v>-1.0213367475631654</v>
      </c>
      <c r="Q69" s="85">
        <f ca="1"/>
        <v>-0.47139271683033968</v>
      </c>
      <c r="R69" s="85">
        <f ca="1"/>
        <v>-0.41583065305383854</v>
      </c>
      <c r="S69" s="85">
        <f ca="1"/>
        <v>0.56858790457343311</v>
      </c>
      <c r="T69" s="85">
        <f ca="1"/>
        <v>-0.49280634714660637</v>
      </c>
      <c r="U69" s="85">
        <f ca="1"/>
        <v>1.1345340159115211</v>
      </c>
      <c r="V69" s="85">
        <f ca="1"/>
        <v>-0.54377057013479313</v>
      </c>
      <c r="W69" s="85">
        <f ca="1"/>
        <v>-0.3245072966328833</v>
      </c>
      <c r="X69" s="85">
        <f ca="1"/>
        <v>0.12974071726647662</v>
      </c>
      <c r="Z69" s="14" t="str">
        <f t="shared" ca="1" si="11"/>
        <v>__Absent__</v>
      </c>
      <c r="AA69" s="14" t="str">
        <f t="shared" ca="1" si="11"/>
        <v>__Absent__</v>
      </c>
      <c r="AB69" s="14" t="str">
        <f t="shared" ca="1" si="11"/>
        <v>__Absent__</v>
      </c>
      <c r="AC69" s="14" t="str">
        <f t="shared" ca="1" si="11"/>
        <v>__Absent__</v>
      </c>
      <c r="AD69" s="14" t="str">
        <f t="shared" ca="1" si="11"/>
        <v>__Absent__</v>
      </c>
      <c r="AE69" s="14">
        <f t="shared" ca="1" si="11"/>
        <v>38</v>
      </c>
      <c r="AF69" s="14" t="str">
        <f t="shared" ca="1" si="11"/>
        <v>__Absent__</v>
      </c>
      <c r="AG69" s="14" t="str">
        <f t="shared" ca="1" si="11"/>
        <v>__Absent__</v>
      </c>
      <c r="AH69" s="14" t="str">
        <f t="shared" ca="1" si="11"/>
        <v>__Absent__</v>
      </c>
      <c r="AI69" s="14">
        <f t="shared" ca="1" si="11"/>
        <v>53</v>
      </c>
      <c r="AJ69" s="14">
        <f t="shared" ca="1" si="11"/>
        <v>59</v>
      </c>
      <c r="AK69" s="42"/>
      <c r="AL69" s="43">
        <f ca="1"/>
        <v>0</v>
      </c>
      <c r="AM69" s="15">
        <f ca="1"/>
        <v>0</v>
      </c>
      <c r="AN69" s="16">
        <f t="shared" ca="1" si="14"/>
        <v>0</v>
      </c>
      <c r="AO69" s="30">
        <f t="shared" ca="1" si="12"/>
        <v>58</v>
      </c>
      <c r="AP69" s="30">
        <f t="shared" ca="1" si="13"/>
        <v>46</v>
      </c>
      <c r="AQ69" s="12"/>
      <c r="AR69" s="48"/>
    </row>
    <row r="70" spans="1:44" x14ac:dyDescent="0.3">
      <c r="A70" s="8" t="s">
        <v>94</v>
      </c>
      <c r="B70" s="9" cm="1">
        <f t="array" aca="1" ref="B70" ca="1">IF(ISNUMBER(Z70),CELL("contents",INDIRECT(ADDRESS(Z70,2,1,1,B$2))),0)</f>
        <v>0</v>
      </c>
      <c r="C70" s="9" cm="1">
        <f t="array" aca="1" ref="C70" ca="1">IF(ISNUMBER(AA70),CELL("contents",INDIRECT(ADDRESS(AA70,2,1,1,C$2))),0)</f>
        <v>0</v>
      </c>
      <c r="D70" s="9" cm="1">
        <f t="array" aca="1" ref="D70" ca="1">IF(ISNUMBER(AB70),CELL("contents",INDIRECT(ADDRESS(AB70,2,1,1,D$2))),0)</f>
        <v>0</v>
      </c>
      <c r="E70" s="9" cm="1">
        <f t="array" aca="1" ref="E70" ca="1">IF(ISNUMBER(AC70),CELL("contents",INDIRECT(ADDRESS(AC70,2,1,1,E$2))),0)</f>
        <v>0</v>
      </c>
      <c r="F70" s="9" cm="1">
        <f t="array" aca="1" ref="F70" ca="1">IF(ISNUMBER(AD70),CELL("contents",INDIRECT(ADDRESS(AD70,2,1,1,F$2))),0)</f>
        <v>0</v>
      </c>
      <c r="G70" s="9" cm="1">
        <f t="array" aca="1" ref="G70" ca="1">IF(ISNUMBER(AE70),CELL("contents",INDIRECT(ADDRESS(AE70,2,1,1,G$2))),0)</f>
        <v>0.77446182328868096</v>
      </c>
      <c r="H70" s="9" cm="1">
        <f t="array" aca="1" ref="H70" ca="1">IF(ISNUMBER(AF70),CELL("contents",INDIRECT(ADDRESS(AF70,2,1,1,H$2))),0)</f>
        <v>0</v>
      </c>
      <c r="I70" s="9" cm="1">
        <f t="array" aca="1" ref="I70" ca="1">IF(ISNUMBER(AG70),CELL("contents",INDIRECT(ADDRESS(AG70,2,1,1,I$2))),0)</f>
        <v>0</v>
      </c>
      <c r="J70" s="9" cm="1">
        <f t="array" aca="1" ref="J70" ca="1">IF(ISNUMBER(AH70),CELL("contents",INDIRECT(ADDRESS(AH70,2,1,1,J$2))),0)</f>
        <v>0</v>
      </c>
      <c r="K70" s="9" cm="1">
        <f t="array" aca="1" ref="K70" ca="1">IF(ISNUMBER(AI70),CELL("contents",INDIRECT(ADDRESS(AI70,2,1,1,K$2))),0)</f>
        <v>0.130273574994789</v>
      </c>
      <c r="L70" s="9" cm="1">
        <f t="array" aca="1" ref="L70" ca="1">IF(ISNUMBER(AJ70),CELL("contents",INDIRECT(ADDRESS(AJ70,2,1,1,L$2))),0)</f>
        <v>0.23515223189442799</v>
      </c>
      <c r="M70" s="127" t="str">
        <f>VLOOKUP($A70,[1]Classification!$A$2:$B$1001,2,0)</f>
        <v>Materials</v>
      </c>
      <c r="N70" s="13">
        <f>MATCH($A70,'EKHAZAARSTK X standardized'!$A:$A,0)</f>
        <v>209</v>
      </c>
      <c r="O70" s="85" cm="1">
        <f t="array" aca="1" ref="O70:X70" ca="1">OFFSET(INDIRECT(ADDRESS(N70,2,1,1,"EKHAZAARSTK X standardized")),,,1,10)</f>
        <v>-0.37403875941654718</v>
      </c>
      <c r="P70" s="85">
        <f ca="1"/>
        <v>2.6514773360225852</v>
      </c>
      <c r="Q70" s="85">
        <f ca="1"/>
        <v>1.711621144116209</v>
      </c>
      <c r="R70" s="85">
        <f ca="1"/>
        <v>-0.80472128475104465</v>
      </c>
      <c r="S70" s="85">
        <f ca="1"/>
        <v>-0.68107782534170291</v>
      </c>
      <c r="T70" s="85">
        <f ca="1"/>
        <v>1.3598136763196078</v>
      </c>
      <c r="U70" s="85">
        <f ca="1"/>
        <v>0.50225888187086987</v>
      </c>
      <c r="V70" s="85">
        <f ca="1"/>
        <v>0.92033714284296597</v>
      </c>
      <c r="W70" s="85">
        <f ca="1"/>
        <v>-0.29424318611008693</v>
      </c>
      <c r="X70" s="85">
        <f ca="1"/>
        <v>-1.4117473356992454</v>
      </c>
      <c r="Z70" s="14" t="str">
        <f t="shared" ca="1" si="11"/>
        <v>__Absent__</v>
      </c>
      <c r="AA70" s="14" t="str">
        <f t="shared" ca="1" si="11"/>
        <v>__Absent__</v>
      </c>
      <c r="AB70" s="14" t="str">
        <f t="shared" ca="1" si="11"/>
        <v>__Absent__</v>
      </c>
      <c r="AC70" s="14" t="str">
        <f t="shared" ca="1" si="11"/>
        <v>__Absent__</v>
      </c>
      <c r="AD70" s="14" t="str">
        <f t="shared" ca="1" si="11"/>
        <v>__Absent__</v>
      </c>
      <c r="AE70" s="14">
        <f t="shared" ca="1" si="11"/>
        <v>39</v>
      </c>
      <c r="AF70" s="14" t="str">
        <f t="shared" ca="1" si="11"/>
        <v>__Absent__</v>
      </c>
      <c r="AG70" s="14" t="str">
        <f t="shared" ca="1" si="11"/>
        <v>__Absent__</v>
      </c>
      <c r="AH70" s="14" t="str">
        <f t="shared" ca="1" si="11"/>
        <v>__Absent__</v>
      </c>
      <c r="AI70" s="14">
        <f t="shared" ca="1" si="11"/>
        <v>54</v>
      </c>
      <c r="AJ70" s="14">
        <f t="shared" ca="1" si="11"/>
        <v>60</v>
      </c>
      <c r="AK70" s="42"/>
      <c r="AL70" s="43">
        <f ca="1"/>
        <v>0</v>
      </c>
      <c r="AM70" s="15">
        <f ca="1"/>
        <v>0</v>
      </c>
      <c r="AN70" s="16">
        <f t="shared" ca="1" si="14"/>
        <v>0</v>
      </c>
      <c r="AO70" s="30">
        <f t="shared" ca="1" si="12"/>
        <v>58</v>
      </c>
      <c r="AP70" s="30">
        <f t="shared" ca="1" si="13"/>
        <v>46</v>
      </c>
      <c r="AQ70" s="12"/>
      <c r="AR70" s="48"/>
    </row>
    <row r="71" spans="1:44" x14ac:dyDescent="0.3">
      <c r="A71" s="8" t="s">
        <v>2067</v>
      </c>
      <c r="B71" s="9" cm="1">
        <f t="array" aca="1" ref="B71" ca="1">IF(ISNUMBER(Z71),CELL("contents",INDIRECT(ADDRESS(Z71,2,1,1,B$2))),0)</f>
        <v>0</v>
      </c>
      <c r="C71" s="9" cm="1">
        <f t="array" aca="1" ref="C71" ca="1">IF(ISNUMBER(AA71),CELL("contents",INDIRECT(ADDRESS(AA71,2,1,1,C$2))),0)</f>
        <v>0</v>
      </c>
      <c r="D71" s="9" cm="1">
        <f t="array" aca="1" ref="D71" ca="1">IF(ISNUMBER(AB71),CELL("contents",INDIRECT(ADDRESS(AB71,2,1,1,D$2))),0)</f>
        <v>0</v>
      </c>
      <c r="E71" s="9" cm="1">
        <f t="array" aca="1" ref="E71" ca="1">IF(ISNUMBER(AC71),CELL("contents",INDIRECT(ADDRESS(AC71,2,1,1,E$2))),0)</f>
        <v>0</v>
      </c>
      <c r="F71" s="9" cm="1">
        <f t="array" aca="1" ref="F71" ca="1">IF(ISNUMBER(AD71),CELL("contents",INDIRECT(ADDRESS(AD71,2,1,1,F$2))),0)</f>
        <v>0</v>
      </c>
      <c r="G71" s="9" cm="1">
        <f t="array" aca="1" ref="G71" ca="1">IF(ISNUMBER(AE71),CELL("contents",INDIRECT(ADDRESS(AE71,2,1,1,G$2))),0)</f>
        <v>0.45665942020745198</v>
      </c>
      <c r="H71" s="9" cm="1">
        <f t="array" aca="1" ref="H71" ca="1">IF(ISNUMBER(AF71),CELL("contents",INDIRECT(ADDRESS(AF71,2,1,1,H$2))),0)</f>
        <v>0</v>
      </c>
      <c r="I71" s="9" cm="1">
        <f t="array" aca="1" ref="I71" ca="1">IF(ISNUMBER(AG71),CELL("contents",INDIRECT(ADDRESS(AG71,2,1,1,I$2))),0)</f>
        <v>0</v>
      </c>
      <c r="J71" s="9" cm="1">
        <f t="array" aca="1" ref="J71" ca="1">IF(ISNUMBER(AH71),CELL("contents",INDIRECT(ADDRESS(AH71,2,1,1,J$2))),0)</f>
        <v>0</v>
      </c>
      <c r="K71" s="9" cm="1">
        <f t="array" aca="1" ref="K71" ca="1">IF(ISNUMBER(AI71),CELL("contents",INDIRECT(ADDRESS(AI71,2,1,1,K$2))),0)</f>
        <v>4.0084176998396601E-2</v>
      </c>
      <c r="L71" s="9" cm="1">
        <f t="array" aca="1" ref="L71" ca="1">IF(ISNUMBER(AJ71),CELL("contents",INDIRECT(ADDRESS(AJ71,2,1,1,L$2))),0)</f>
        <v>0.13867660077562799</v>
      </c>
      <c r="M71" s="127" t="str">
        <f>VLOOKUP($A71,[1]Classification!$A$2:$B$1001,2,0)</f>
        <v>Industrials</v>
      </c>
      <c r="N71" s="13">
        <f>MATCH($A71,'EKHAZAARSTK X standardized'!$A:$A,0)</f>
        <v>210</v>
      </c>
      <c r="O71" s="85" cm="1">
        <f t="array" aca="1" ref="O71:X71" ca="1">OFFSET(INDIRECT(ADDRESS(N71,2,1,1,"EKHAZAARSTK X standardized")),,,1,10)</f>
        <v>-0.64897097360151768</v>
      </c>
      <c r="P71" s="85">
        <f ca="1"/>
        <v>1.9004798044379918</v>
      </c>
      <c r="Q71" s="85">
        <f ca="1"/>
        <v>1.3826283059318587</v>
      </c>
      <c r="R71" s="85">
        <f ca="1"/>
        <v>-0.60521472055766812</v>
      </c>
      <c r="S71" s="85">
        <f ca="1"/>
        <v>-1.3347397243764834</v>
      </c>
      <c r="T71" s="85">
        <f ca="1"/>
        <v>-2.0642482643796893</v>
      </c>
      <c r="U71" s="85">
        <f ca="1"/>
        <v>0.72796035263695413</v>
      </c>
      <c r="V71" s="85">
        <f ca="1"/>
        <v>-0.37252904957474714</v>
      </c>
      <c r="W71" s="85">
        <f ca="1"/>
        <v>-1.1848836723348641</v>
      </c>
      <c r="X71" s="85">
        <f ca="1"/>
        <v>-0.14380928977816171</v>
      </c>
      <c r="Z71" s="14" t="str">
        <f t="shared" ca="1" si="11"/>
        <v>__Absent__</v>
      </c>
      <c r="AA71" s="14" t="str">
        <f t="shared" ca="1" si="11"/>
        <v>__Absent__</v>
      </c>
      <c r="AB71" s="14" t="str">
        <f t="shared" ca="1" si="11"/>
        <v>__Absent__</v>
      </c>
      <c r="AC71" s="14" t="str">
        <f t="shared" ca="1" si="11"/>
        <v>__Absent__</v>
      </c>
      <c r="AD71" s="14" t="str">
        <f t="shared" ca="1" si="11"/>
        <v>__Absent__</v>
      </c>
      <c r="AE71" s="14">
        <f t="shared" ca="1" si="11"/>
        <v>40</v>
      </c>
      <c r="AF71" s="14" t="str">
        <f t="shared" ca="1" si="11"/>
        <v>__Absent__</v>
      </c>
      <c r="AG71" s="14" t="str">
        <f t="shared" ca="1" si="11"/>
        <v>__Absent__</v>
      </c>
      <c r="AH71" s="14" t="str">
        <f t="shared" ca="1" si="11"/>
        <v>__Absent__</v>
      </c>
      <c r="AI71" s="14">
        <f t="shared" ca="1" si="11"/>
        <v>55</v>
      </c>
      <c r="AJ71" s="14">
        <f t="shared" ca="1" si="11"/>
        <v>61</v>
      </c>
      <c r="AK71" s="42"/>
      <c r="AL71" s="43">
        <f ca="1"/>
        <v>0</v>
      </c>
      <c r="AM71" s="15">
        <f ca="1"/>
        <v>0</v>
      </c>
      <c r="AN71" s="16">
        <f t="shared" ca="1" si="14"/>
        <v>0</v>
      </c>
      <c r="AO71" s="30">
        <f t="shared" ca="1" si="12"/>
        <v>58</v>
      </c>
      <c r="AP71" s="30">
        <f t="shared" ca="1" si="13"/>
        <v>46</v>
      </c>
      <c r="AQ71" s="12"/>
      <c r="AR71" s="48"/>
    </row>
    <row r="72" spans="1:44" x14ac:dyDescent="0.3">
      <c r="A72" s="8" t="s">
        <v>855</v>
      </c>
      <c r="B72" s="9" cm="1">
        <f t="array" aca="1" ref="B72" ca="1">IF(ISNUMBER(Z72),CELL("contents",INDIRECT(ADDRESS(Z72,2,1,1,B$2))),0)</f>
        <v>0</v>
      </c>
      <c r="C72" s="9" cm="1">
        <f t="array" aca="1" ref="C72" ca="1">IF(ISNUMBER(AA72),CELL("contents",INDIRECT(ADDRESS(AA72,2,1,1,C$2))),0)</f>
        <v>0</v>
      </c>
      <c r="D72" s="9" cm="1">
        <f t="array" aca="1" ref="D72" ca="1">IF(ISNUMBER(AB72),CELL("contents",INDIRECT(ADDRESS(AB72,2,1,1,D$2))),0)</f>
        <v>0</v>
      </c>
      <c r="E72" s="9" cm="1">
        <f t="array" aca="1" ref="E72" ca="1">IF(ISNUMBER(AC72),CELL("contents",INDIRECT(ADDRESS(AC72,2,1,1,E$2))),0)</f>
        <v>0</v>
      </c>
      <c r="F72" s="9" cm="1">
        <f t="array" aca="1" ref="F72" ca="1">IF(ISNUMBER(AD72),CELL("contents",INDIRECT(ADDRESS(AD72,2,1,1,F$2))),0)</f>
        <v>0</v>
      </c>
      <c r="G72" s="9" cm="1">
        <f t="array" aca="1" ref="G72" ca="1">IF(ISNUMBER(AE72),CELL("contents",INDIRECT(ADDRESS(AE72,2,1,1,G$2))),0)</f>
        <v>0.35144007320248799</v>
      </c>
      <c r="H72" s="9" cm="1">
        <f t="array" aca="1" ref="H72" ca="1">IF(ISNUMBER(AF72),CELL("contents",INDIRECT(ADDRESS(AF72,2,1,1,H$2))),0)</f>
        <v>0</v>
      </c>
      <c r="I72" s="9" cm="1">
        <f t="array" aca="1" ref="I72" ca="1">IF(ISNUMBER(AG72),CELL("contents",INDIRECT(ADDRESS(AG72,2,1,1,I$2))),0)</f>
        <v>0</v>
      </c>
      <c r="J72" s="9" cm="1">
        <f t="array" aca="1" ref="J72" ca="1">IF(ISNUMBER(AH72),CELL("contents",INDIRECT(ADDRESS(AH72,2,1,1,J$2))),0)</f>
        <v>0</v>
      </c>
      <c r="K72" s="9" cm="1">
        <f t="array" aca="1" ref="K72" ca="1">IF(ISNUMBER(AI72),CELL("contents",INDIRECT(ADDRESS(AI72,2,1,1,K$2))),0)</f>
        <v>0</v>
      </c>
      <c r="L72" s="9" cm="1">
        <f t="array" aca="1" ref="L72" ca="1">IF(ISNUMBER(AJ72),CELL("contents",INDIRECT(ADDRESS(AJ72,2,1,1,L$2))),0)</f>
        <v>0.106725586042675</v>
      </c>
      <c r="M72" s="127" t="str">
        <f>VLOOKUP($A72,[1]Classification!$A$2:$B$1001,2,0)</f>
        <v>Consumer Discretionary</v>
      </c>
      <c r="N72" s="13">
        <f>MATCH($A72,'EKHAZAARSTK X standardized'!$A:$A,0)</f>
        <v>213</v>
      </c>
      <c r="O72" s="85" cm="1">
        <f t="array" aca="1" ref="O72:X72" ca="1">OFFSET(INDIRECT(ADDRESS(N72,2,1,1,"EKHAZAARSTK X standardized")),,,1,10)</f>
        <v>-0.64897097360151768</v>
      </c>
      <c r="P72" s="85">
        <f ca="1"/>
        <v>0.78426112621414812</v>
      </c>
      <c r="Q72" s="85">
        <f ca="1"/>
        <v>0.86121194823437797</v>
      </c>
      <c r="R72" s="85">
        <f ca="1"/>
        <v>1.2310059981529684</v>
      </c>
      <c r="S72" s="85">
        <f ca="1"/>
        <v>-0.56544954647563073</v>
      </c>
      <c r="T72" s="85">
        <f ca="1"/>
        <v>0.56911930810295042</v>
      </c>
      <c r="U72" s="85">
        <f ca="1"/>
        <v>0.1149729131985272</v>
      </c>
      <c r="V72" s="85">
        <f ca="1"/>
        <v>3.1485382080634464E-2</v>
      </c>
      <c r="W72" s="85">
        <f ca="1"/>
        <v>-0.82271744486918841</v>
      </c>
      <c r="X72" s="85">
        <f ca="1"/>
        <v>-9.5353242700623703E-2</v>
      </c>
      <c r="Z72" s="14" t="str">
        <f t="shared" ca="1" si="11"/>
        <v>__Absent__</v>
      </c>
      <c r="AA72" s="14" t="str">
        <f t="shared" ca="1" si="11"/>
        <v>__Absent__</v>
      </c>
      <c r="AB72" s="14" t="str">
        <f t="shared" ca="1" si="11"/>
        <v>__Absent__</v>
      </c>
      <c r="AC72" s="14" t="str">
        <f t="shared" ca="1" si="11"/>
        <v>__Absent__</v>
      </c>
      <c r="AD72" s="14" t="str">
        <f t="shared" ca="1" si="11"/>
        <v>__Absent__</v>
      </c>
      <c r="AE72" s="14">
        <f t="shared" ca="1" si="11"/>
        <v>41</v>
      </c>
      <c r="AF72" s="14" t="str">
        <f t="shared" ca="1" si="11"/>
        <v>__Absent__</v>
      </c>
      <c r="AG72" s="14" t="str">
        <f t="shared" ca="1" si="11"/>
        <v>__Absent__</v>
      </c>
      <c r="AH72" s="14" t="str">
        <f t="shared" ca="1" si="11"/>
        <v>__Absent__</v>
      </c>
      <c r="AI72" s="14" t="str">
        <f t="shared" ca="1" si="11"/>
        <v>__Absent__</v>
      </c>
      <c r="AJ72" s="14">
        <f t="shared" ca="1" si="11"/>
        <v>62</v>
      </c>
      <c r="AK72" s="42"/>
      <c r="AL72" s="43">
        <f ca="1"/>
        <v>0</v>
      </c>
      <c r="AM72" s="15">
        <f ca="1"/>
        <v>0</v>
      </c>
      <c r="AN72" s="16">
        <f t="shared" ca="1" si="14"/>
        <v>0</v>
      </c>
      <c r="AO72" s="30">
        <f t="shared" ca="1" si="12"/>
        <v>58</v>
      </c>
      <c r="AP72" s="30">
        <f t="shared" ca="1" si="13"/>
        <v>46</v>
      </c>
      <c r="AQ72" s="12"/>
      <c r="AR72" s="48"/>
    </row>
    <row r="73" spans="1:44" x14ac:dyDescent="0.3">
      <c r="A73" s="8" t="s">
        <v>6</v>
      </c>
      <c r="B73" s="9" cm="1">
        <f t="array" aca="1" ref="B73" ca="1">IF(ISNUMBER(Z73),CELL("contents",INDIRECT(ADDRESS(Z73,2,1,1,B$2))),0)</f>
        <v>0</v>
      </c>
      <c r="C73" s="9" cm="1">
        <f t="array" aca="1" ref="C73" ca="1">IF(ISNUMBER(AA73),CELL("contents",INDIRECT(ADDRESS(AA73,2,1,1,C$2))),0)</f>
        <v>0</v>
      </c>
      <c r="D73" s="9" cm="1">
        <f t="array" aca="1" ref="D73" ca="1">IF(ISNUMBER(AB73),CELL("contents",INDIRECT(ADDRESS(AB73,2,1,1,D$2))),0)</f>
        <v>0</v>
      </c>
      <c r="E73" s="9" cm="1">
        <f t="array" aca="1" ref="E73" ca="1">IF(ISNUMBER(AC73),CELL("contents",INDIRECT(ADDRESS(AC73,2,1,1,E$2))),0)</f>
        <v>0</v>
      </c>
      <c r="F73" s="9" cm="1">
        <f t="array" aca="1" ref="F73" ca="1">IF(ISNUMBER(AD73),CELL("contents",INDIRECT(ADDRESS(AD73,2,1,1,F$2))),0)</f>
        <v>3.0457176823674001</v>
      </c>
      <c r="G73" s="9" cm="1">
        <f t="array" aca="1" ref="G73" ca="1">IF(ISNUMBER(AE73),CELL("contents",INDIRECT(ADDRESS(AE73,2,1,1,G$2))),0)</f>
        <v>0</v>
      </c>
      <c r="H73" s="9" cm="1">
        <f t="array" aca="1" ref="H73" ca="1">IF(ISNUMBER(AF73),CELL("contents",INDIRECT(ADDRESS(AF73,2,1,1,H$2))),0)</f>
        <v>0.45105581515711002</v>
      </c>
      <c r="I73" s="9" cm="1">
        <f t="array" aca="1" ref="I73" ca="1">IF(ISNUMBER(AG73),CELL("contents",INDIRECT(ADDRESS(AG73,2,1,1,I$2))),0)</f>
        <v>0.44527800517597799</v>
      </c>
      <c r="J73" s="9" cm="1">
        <f t="array" aca="1" ref="J73" ca="1">IF(ISNUMBER(AH73),CELL("contents",INDIRECT(ADDRESS(AH73,2,1,1,J$2))),0)</f>
        <v>0.52221097268092898</v>
      </c>
      <c r="K73" s="9" cm="1">
        <f t="array" aca="1" ref="K73" ca="1">IF(ISNUMBER(AI73),CELL("contents",INDIRECT(ADDRESS(AI73,2,1,1,K$2))),0)</f>
        <v>0.410862811983566</v>
      </c>
      <c r="L73" s="9" cm="1">
        <f t="array" aca="1" ref="L73" ca="1">IF(ISNUMBER(AJ73),CELL("contents",INDIRECT(ADDRESS(AJ73,2,1,1,L$2))),0)</f>
        <v>0.31169460362318502</v>
      </c>
      <c r="M73" s="127" t="str">
        <f>VLOOKUP($A73,[1]Classification!$A$2:$B$1001,2,0)</f>
        <v>Health Care</v>
      </c>
      <c r="N73" s="13">
        <f>MATCH($A73,'EKHAZAARSTK X standardized'!$A:$A,0)</f>
        <v>222</v>
      </c>
      <c r="O73" s="85" cm="1">
        <f t="array" aca="1" ref="O73:X73" ca="1">OFFSET(INDIRECT(ADDRESS(N73,2,1,1,"EKHAZAARSTK X standardized")),,,1,10)</f>
        <v>2.6155652960335868E-3</v>
      </c>
      <c r="P73" s="85">
        <f ca="1"/>
        <v>-7.6934248923764686E-2</v>
      </c>
      <c r="Q73" s="85">
        <f ca="1"/>
        <v>0.4653161936154856</v>
      </c>
      <c r="R73" s="85">
        <f ca="1"/>
        <v>-0.90168907252594221</v>
      </c>
      <c r="S73" s="85">
        <f ca="1"/>
        <v>-1.2923288920619393</v>
      </c>
      <c r="T73" s="85">
        <f ca="1"/>
        <v>0.79611566134546219</v>
      </c>
      <c r="U73" s="85">
        <f ca="1"/>
        <v>1.1335573170612614</v>
      </c>
      <c r="V73" s="85">
        <f ca="1"/>
        <v>-0.39647023440670903</v>
      </c>
      <c r="W73" s="85">
        <f ca="1"/>
        <v>-0.76049157370926346</v>
      </c>
      <c r="X73" s="85">
        <f ca="1"/>
        <v>-7.9001956627197001E-2</v>
      </c>
      <c r="Z73" s="14" t="str">
        <f t="shared" ca="1" si="11"/>
        <v>__Absent__</v>
      </c>
      <c r="AA73" s="14" t="str">
        <f t="shared" ca="1" si="11"/>
        <v>__Absent__</v>
      </c>
      <c r="AB73" s="14" t="str">
        <f t="shared" ca="1" si="11"/>
        <v>__Absent__</v>
      </c>
      <c r="AC73" s="14" t="str">
        <f t="shared" ca="1" si="11"/>
        <v>__Absent__</v>
      </c>
      <c r="AD73" s="14">
        <f t="shared" ca="1" si="11"/>
        <v>11</v>
      </c>
      <c r="AE73" s="14" t="str">
        <f t="shared" ca="1" si="11"/>
        <v>__Absent__</v>
      </c>
      <c r="AF73" s="14">
        <f t="shared" ca="1" si="11"/>
        <v>31</v>
      </c>
      <c r="AG73" s="14">
        <f t="shared" ca="1" si="11"/>
        <v>31</v>
      </c>
      <c r="AH73" s="14">
        <f t="shared" ca="1" si="11"/>
        <v>15</v>
      </c>
      <c r="AI73" s="14">
        <f t="shared" ca="1" si="11"/>
        <v>56</v>
      </c>
      <c r="AJ73" s="14">
        <f t="shared" ca="1" si="11"/>
        <v>63</v>
      </c>
      <c r="AK73" s="42"/>
      <c r="AL73" s="43">
        <f ca="1"/>
        <v>0</v>
      </c>
      <c r="AM73" s="15">
        <f ca="1"/>
        <v>1.1646536974253519E-5</v>
      </c>
      <c r="AN73" s="16">
        <f t="shared" ca="1" si="14"/>
        <v>-1.1646536974253519E-5</v>
      </c>
      <c r="AO73" s="30">
        <f t="shared" ca="1" si="12"/>
        <v>212</v>
      </c>
      <c r="AP73" s="30">
        <f t="shared" ca="1" si="13"/>
        <v>45</v>
      </c>
      <c r="AQ73" s="12"/>
      <c r="AR73" s="48"/>
    </row>
    <row r="74" spans="1:44" x14ac:dyDescent="0.3">
      <c r="A74" s="8" t="s">
        <v>90</v>
      </c>
      <c r="B74" s="9" cm="1">
        <f t="array" aca="1" ref="B74" ca="1">IF(ISNUMBER(Z74),CELL("contents",INDIRECT(ADDRESS(Z74,2,1,1,B$2))),0)</f>
        <v>0</v>
      </c>
      <c r="C74" s="9" cm="1">
        <f t="array" aca="1" ref="C74" ca="1">IF(ISNUMBER(AA74),CELL("contents",INDIRECT(ADDRESS(AA74,2,1,1,C$2))),0)</f>
        <v>0</v>
      </c>
      <c r="D74" s="9" cm="1">
        <f t="array" aca="1" ref="D74" ca="1">IF(ISNUMBER(AB74),CELL("contents",INDIRECT(ADDRESS(AB74,2,1,1,D$2))),0)</f>
        <v>0</v>
      </c>
      <c r="E74" s="9" cm="1">
        <f t="array" aca="1" ref="E74" ca="1">IF(ISNUMBER(AC74),CELL("contents",INDIRECT(ADDRESS(AC74,2,1,1,E$2))),0)</f>
        <v>0</v>
      </c>
      <c r="F74" s="9" cm="1">
        <f t="array" aca="1" ref="F74" ca="1">IF(ISNUMBER(AD74),CELL("contents",INDIRECT(ADDRESS(AD74,2,1,1,F$2))),0)</f>
        <v>0</v>
      </c>
      <c r="G74" s="9" cm="1">
        <f t="array" aca="1" ref="G74" ca="1">IF(ISNUMBER(AE74),CELL("contents",INDIRECT(ADDRESS(AE74,2,1,1,G$2))),0)</f>
        <v>0.61073968021330405</v>
      </c>
      <c r="H74" s="9" cm="1">
        <f t="array" aca="1" ref="H74" ca="1">IF(ISNUMBER(AF74),CELL("contents",INDIRECT(ADDRESS(AF74,2,1,1,H$2))),0)</f>
        <v>0</v>
      </c>
      <c r="I74" s="9" cm="1">
        <f t="array" aca="1" ref="I74" ca="1">IF(ISNUMBER(AG74),CELL("contents",INDIRECT(ADDRESS(AG74,2,1,1,I$2))),0)</f>
        <v>0</v>
      </c>
      <c r="J74" s="9" cm="1">
        <f t="array" aca="1" ref="J74" ca="1">IF(ISNUMBER(AH74),CELL("contents",INDIRECT(ADDRESS(AH74,2,1,1,J$2))),0)</f>
        <v>0</v>
      </c>
      <c r="K74" s="9" cm="1">
        <f t="array" aca="1" ref="K74" ca="1">IF(ISNUMBER(AI74),CELL("contents",INDIRECT(ADDRESS(AI74,2,1,1,K$2))),0)</f>
        <v>0.10021044199599199</v>
      </c>
      <c r="L74" s="9" cm="1">
        <f t="array" aca="1" ref="L74" ca="1">IF(ISNUMBER(AJ74),CELL("contents",INDIRECT(ADDRESS(AJ74,2,1,1,L$2))),0)</f>
        <v>0.18543630598559199</v>
      </c>
      <c r="M74" s="127" t="str">
        <f>VLOOKUP($A74,[1]Classification!$A$2:$B$1001,2,0)</f>
        <v>Consumer Discretionary</v>
      </c>
      <c r="N74" s="13">
        <f>MATCH($A74,'EKHAZAARSTK X standardized'!$A:$A,0)</f>
        <v>223</v>
      </c>
      <c r="O74" s="85" cm="1">
        <f t="array" aca="1" ref="O74:X74" ca="1">OFFSET(INDIRECT(ADDRESS(N74,2,1,1,"EKHAZAARSTK X standardized")),,,1,10)</f>
        <v>-0.60073833622759398</v>
      </c>
      <c r="P74" s="85">
        <f ca="1"/>
        <v>0.86851801231133918</v>
      </c>
      <c r="Q74" s="85">
        <f ca="1"/>
        <v>2.0026228997645323</v>
      </c>
      <c r="R74" s="85">
        <f ca="1"/>
        <v>-0.21485516587470918</v>
      </c>
      <c r="S74" s="85">
        <f ca="1"/>
        <v>-1.1418142159247282</v>
      </c>
      <c r="T74" s="85">
        <f ca="1"/>
        <v>-0.19113292350438776</v>
      </c>
      <c r="U74" s="85">
        <f ca="1"/>
        <v>0.52850025129138212</v>
      </c>
      <c r="V74" s="85">
        <f ca="1"/>
        <v>1.0050362627479197</v>
      </c>
      <c r="W74" s="85">
        <f ca="1"/>
        <v>-0.6062438479898784</v>
      </c>
      <c r="X74" s="85">
        <f ca="1"/>
        <v>-0.97840384854864371</v>
      </c>
      <c r="Z74" s="14" t="str">
        <f t="shared" ref="Z74:AJ83" ca="1" si="15">IFERROR(MATCH($A74,INDIRECT("'"&amp;Z$2&amp;"'!$A:$A"),0),"__Absent__")</f>
        <v>__Absent__</v>
      </c>
      <c r="AA74" s="14" t="str">
        <f t="shared" ca="1" si="15"/>
        <v>__Absent__</v>
      </c>
      <c r="AB74" s="14" t="str">
        <f t="shared" ca="1" si="15"/>
        <v>__Absent__</v>
      </c>
      <c r="AC74" s="14" t="str">
        <f t="shared" ca="1" si="15"/>
        <v>__Absent__</v>
      </c>
      <c r="AD74" s="14" t="str">
        <f t="shared" ca="1" si="15"/>
        <v>__Absent__</v>
      </c>
      <c r="AE74" s="14">
        <f t="shared" ca="1" si="15"/>
        <v>42</v>
      </c>
      <c r="AF74" s="14" t="str">
        <f t="shared" ca="1" si="15"/>
        <v>__Absent__</v>
      </c>
      <c r="AG74" s="14" t="str">
        <f t="shared" ca="1" si="15"/>
        <v>__Absent__</v>
      </c>
      <c r="AH74" s="14" t="str">
        <f t="shared" ca="1" si="15"/>
        <v>__Absent__</v>
      </c>
      <c r="AI74" s="14">
        <f t="shared" ca="1" si="15"/>
        <v>57</v>
      </c>
      <c r="AJ74" s="14">
        <f t="shared" ca="1" si="15"/>
        <v>64</v>
      </c>
      <c r="AK74" s="42"/>
      <c r="AL74" s="43">
        <f ca="1"/>
        <v>0</v>
      </c>
      <c r="AM74" s="15">
        <f ca="1"/>
        <v>0</v>
      </c>
      <c r="AN74" s="16">
        <f t="shared" ca="1" si="14"/>
        <v>0</v>
      </c>
      <c r="AO74" s="30">
        <f t="shared" ca="1" si="12"/>
        <v>58</v>
      </c>
      <c r="AP74" s="30">
        <f t="shared" ca="1" si="13"/>
        <v>46</v>
      </c>
      <c r="AQ74" s="12"/>
      <c r="AR74" s="48"/>
    </row>
    <row r="75" spans="1:44" x14ac:dyDescent="0.3">
      <c r="A75" s="8" t="s">
        <v>197</v>
      </c>
      <c r="B75" s="9" cm="1">
        <f t="array" aca="1" ref="B75" ca="1">IF(ISNUMBER(Z75),CELL("contents",INDIRECT(ADDRESS(Z75,2,1,1,B$2))),0)</f>
        <v>0</v>
      </c>
      <c r="C75" s="9" cm="1">
        <f t="array" aca="1" ref="C75" ca="1">IF(ISNUMBER(AA75),CELL("contents",INDIRECT(ADDRESS(AA75,2,1,1,C$2))),0)</f>
        <v>0</v>
      </c>
      <c r="D75" s="9" cm="1">
        <f t="array" aca="1" ref="D75" ca="1">IF(ISNUMBER(AB75),CELL("contents",INDIRECT(ADDRESS(AB75,2,1,1,D$2))),0)</f>
        <v>0</v>
      </c>
      <c r="E75" s="9" cm="1">
        <f t="array" aca="1" ref="E75" ca="1">IF(ISNUMBER(AC75),CELL("contents",INDIRECT(ADDRESS(AC75,2,1,1,E$2))),0)</f>
        <v>0</v>
      </c>
      <c r="F75" s="9" cm="1">
        <f t="array" aca="1" ref="F75" ca="1">IF(ISNUMBER(AD75),CELL("contents",INDIRECT(ADDRESS(AD75,2,1,1,F$2))),0)</f>
        <v>0</v>
      </c>
      <c r="G75" s="9" cm="1">
        <f t="array" aca="1" ref="G75" ca="1">IF(ISNUMBER(AE75),CELL("contents",INDIRECT(ADDRESS(AE75,2,1,1,G$2))),0)</f>
        <v>0</v>
      </c>
      <c r="H75" s="9" cm="1">
        <f t="array" aca="1" ref="H75" ca="1">IF(ISNUMBER(AF75),CELL("contents",INDIRECT(ADDRESS(AF75,2,1,1,H$2))),0)</f>
        <v>0.28204198773434602</v>
      </c>
      <c r="I75" s="9" cm="1">
        <f t="array" aca="1" ref="I75" ca="1">IF(ISNUMBER(AG75),CELL("contents",INDIRECT(ADDRESS(AG75,2,1,1,I$2))),0)</f>
        <v>0.27905165948654198</v>
      </c>
      <c r="J75" s="9" cm="1">
        <f t="array" aca="1" ref="J75" ca="1">IF(ISNUMBER(AH75),CELL("contents",INDIRECT(ADDRESS(AH75,2,1,1,J$2))),0)</f>
        <v>0</v>
      </c>
      <c r="K75" s="9" cm="1">
        <f t="array" aca="1" ref="K75" ca="1">IF(ISNUMBER(AI75),CELL("contents",INDIRECT(ADDRESS(AI75,2,1,1,K$2))),0)</f>
        <v>0.21044192799158201</v>
      </c>
      <c r="L75" s="9" cm="1">
        <f t="array" aca="1" ref="L75" ca="1">IF(ISNUMBER(AJ75),CELL("contents",INDIRECT(ADDRESS(AJ75,2,1,1,L$2))),0)</f>
        <v>0.19533616164057899</v>
      </c>
      <c r="M75" s="127" t="str">
        <f>VLOOKUP($A75,[1]Classification!$A$2:$B$1001,2,0)</f>
        <v>Real Estate</v>
      </c>
      <c r="N75" s="13">
        <f>MATCH($A75,'EKHAZAARSTK X standardized'!$A:$A,0)</f>
        <v>224</v>
      </c>
      <c r="O75" s="85" cm="1">
        <f t="array" aca="1" ref="O75:X75" ca="1">OFFSET(INDIRECT(ADDRESS(N75,2,1,1,"EKHAZAARSTK X standardized")),,,1,10)</f>
        <v>-0.13249168123728827</v>
      </c>
      <c r="P75" s="85">
        <f ca="1"/>
        <v>-1.1524425014602824</v>
      </c>
      <c r="Q75" s="85">
        <f ca="1"/>
        <v>-1.0804482909892996</v>
      </c>
      <c r="R75" s="85">
        <f ca="1"/>
        <v>-0.70199825021013207</v>
      </c>
      <c r="S75" s="85">
        <f ca="1"/>
        <v>-0.2976378039936573</v>
      </c>
      <c r="T75" s="85">
        <f ca="1"/>
        <v>-0.4227091725243548</v>
      </c>
      <c r="U75" s="85">
        <f ca="1"/>
        <v>1.4545956738721542</v>
      </c>
      <c r="V75" s="85">
        <f ca="1"/>
        <v>-0.24313553674250504</v>
      </c>
      <c r="W75" s="85">
        <f ca="1"/>
        <v>-0.83399791516020461</v>
      </c>
      <c r="X75" s="85">
        <f ca="1"/>
        <v>-0.26697021848468078</v>
      </c>
      <c r="Z75" s="14" t="str">
        <f t="shared" ca="1" si="15"/>
        <v>__Absent__</v>
      </c>
      <c r="AA75" s="14" t="str">
        <f t="shared" ca="1" si="15"/>
        <v>__Absent__</v>
      </c>
      <c r="AB75" s="14" t="str">
        <f t="shared" ca="1" si="15"/>
        <v>__Absent__</v>
      </c>
      <c r="AC75" s="14" t="str">
        <f t="shared" ca="1" si="15"/>
        <v>__Absent__</v>
      </c>
      <c r="AD75" s="14" t="str">
        <f t="shared" ca="1" si="15"/>
        <v>__Absent__</v>
      </c>
      <c r="AE75" s="14" t="str">
        <f t="shared" ca="1" si="15"/>
        <v>__Absent__</v>
      </c>
      <c r="AF75" s="14">
        <f t="shared" ca="1" si="15"/>
        <v>32</v>
      </c>
      <c r="AG75" s="14">
        <f t="shared" ca="1" si="15"/>
        <v>32</v>
      </c>
      <c r="AH75" s="14" t="str">
        <f t="shared" ca="1" si="15"/>
        <v>__Absent__</v>
      </c>
      <c r="AI75" s="14">
        <f t="shared" ca="1" si="15"/>
        <v>58</v>
      </c>
      <c r="AJ75" s="14">
        <f t="shared" ca="1" si="15"/>
        <v>65</v>
      </c>
      <c r="AK75" s="42"/>
      <c r="AL75" s="43">
        <f ca="1"/>
        <v>0</v>
      </c>
      <c r="AM75" s="15">
        <f ca="1"/>
        <v>-3.6972023517427234E-4</v>
      </c>
      <c r="AN75" s="16">
        <f t="shared" ca="1" si="14"/>
        <v>3.6972023517427234E-4</v>
      </c>
      <c r="AO75" s="30">
        <f t="shared" ca="1" si="12"/>
        <v>54</v>
      </c>
      <c r="AP75" s="30">
        <f t="shared" ca="1" si="13"/>
        <v>203</v>
      </c>
      <c r="AQ75" s="12"/>
      <c r="AR75" s="48"/>
    </row>
    <row r="76" spans="1:44" x14ac:dyDescent="0.3">
      <c r="A76" s="8" t="s">
        <v>43</v>
      </c>
      <c r="B76" s="9" cm="1">
        <f t="array" aca="1" ref="B76" ca="1">IF(ISNUMBER(Z76),CELL("contents",INDIRECT(ADDRESS(Z76,2,1,1,B$2))),0)</f>
        <v>0</v>
      </c>
      <c r="C76" s="9" cm="1">
        <f t="array" aca="1" ref="C76" ca="1">IF(ISNUMBER(AA76),CELL("contents",INDIRECT(ADDRESS(AA76,2,1,1,C$2))),0)</f>
        <v>0</v>
      </c>
      <c r="D76" s="9" cm="1">
        <f t="array" aca="1" ref="D76" ca="1">IF(ISNUMBER(AB76),CELL("contents",INDIRECT(ADDRESS(AB76,2,1,1,D$2))),0)</f>
        <v>0</v>
      </c>
      <c r="E76" s="9" cm="1">
        <f t="array" aca="1" ref="E76" ca="1">IF(ISNUMBER(AC76),CELL("contents",INDIRECT(ADDRESS(AC76,2,1,1,E$2))),0)</f>
        <v>0</v>
      </c>
      <c r="F76" s="9" cm="1">
        <f t="array" aca="1" ref="F76" ca="1">IF(ISNUMBER(AD76),CELL("contents",INDIRECT(ADDRESS(AD76,2,1,1,F$2))),0)</f>
        <v>0</v>
      </c>
      <c r="G76" s="9" cm="1">
        <f t="array" aca="1" ref="G76" ca="1">IF(ISNUMBER(AE76),CELL("contents",INDIRECT(ADDRESS(AE76,2,1,1,G$2))),0)</f>
        <v>0.37423335448899497</v>
      </c>
      <c r="H76" s="9" cm="1">
        <f t="array" aca="1" ref="H76" ca="1">IF(ISNUMBER(AF76),CELL("contents",INDIRECT(ADDRESS(AF76,2,1,1,H$2))),0)</f>
        <v>0</v>
      </c>
      <c r="I76" s="9" cm="1">
        <f t="array" aca="1" ref="I76" ca="1">IF(ISNUMBER(AG76),CELL("contents",INDIRECT(ADDRESS(AG76,2,1,1,I$2))),0)</f>
        <v>0</v>
      </c>
      <c r="J76" s="9" cm="1">
        <f t="array" aca="1" ref="J76" ca="1">IF(ISNUMBER(AH76),CELL("contents",INDIRECT(ADDRESS(AH76,2,1,1,J$2))),0)</f>
        <v>0</v>
      </c>
      <c r="K76" s="9" cm="1">
        <f t="array" aca="1" ref="K76" ca="1">IF(ISNUMBER(AI76),CELL("contents",INDIRECT(ADDRESS(AI76,2,1,1,K$2))),0)</f>
        <v>7.0147308997194097E-2</v>
      </c>
      <c r="L76" s="9" cm="1">
        <f t="array" aca="1" ref="L76" ca="1">IF(ISNUMBER(AJ76),CELL("contents",INDIRECT(ADDRESS(AJ76,2,1,1,L$2))),0)</f>
        <v>0.11366896025591</v>
      </c>
      <c r="M76" s="127" t="str">
        <f>VLOOKUP($A76,[1]Classification!$A$2:$B$1001,2,0)</f>
        <v>Health Care</v>
      </c>
      <c r="N76" s="13">
        <f>MATCH($A76,'EKHAZAARSTK X standardized'!$A:$A,0)</f>
        <v>227</v>
      </c>
      <c r="O76" s="85" cm="1">
        <f t="array" aca="1" ref="O76:X76" ca="1">OFFSET(INDIRECT(ADDRESS(N76,2,1,1,"EKHAZAARSTK X standardized")),,,1,10)</f>
        <v>-0.42017817728804918</v>
      </c>
      <c r="P76" s="85">
        <f ca="1"/>
        <v>-4.8227166973587844E-2</v>
      </c>
      <c r="Q76" s="85">
        <f ca="1"/>
        <v>0.35407206956993958</v>
      </c>
      <c r="R76" s="85">
        <f ca="1"/>
        <v>-0.41900219862250038</v>
      </c>
      <c r="S76" s="85">
        <f ca="1"/>
        <v>-0.96835767506035519</v>
      </c>
      <c r="T76" s="85">
        <f ca="1"/>
        <v>0.43949886555662854</v>
      </c>
      <c r="U76" s="85">
        <f ca="1"/>
        <v>-3.0554727222110164E-2</v>
      </c>
      <c r="V76" s="85">
        <f ca="1"/>
        <v>0.12520979098382318</v>
      </c>
      <c r="W76" s="85">
        <f ca="1"/>
        <v>-0.77769907190315335</v>
      </c>
      <c r="X76" s="85">
        <f ca="1"/>
        <v>0.33713512035062226</v>
      </c>
      <c r="Z76" s="14" t="str">
        <f t="shared" ca="1" si="15"/>
        <v>__Absent__</v>
      </c>
      <c r="AA76" s="14" t="str">
        <f t="shared" ca="1" si="15"/>
        <v>__Absent__</v>
      </c>
      <c r="AB76" s="14" t="str">
        <f t="shared" ca="1" si="15"/>
        <v>__Absent__</v>
      </c>
      <c r="AC76" s="14" t="str">
        <f t="shared" ca="1" si="15"/>
        <v>__Absent__</v>
      </c>
      <c r="AD76" s="14" t="str">
        <f t="shared" ca="1" si="15"/>
        <v>__Absent__</v>
      </c>
      <c r="AE76" s="14">
        <f t="shared" ca="1" si="15"/>
        <v>43</v>
      </c>
      <c r="AF76" s="14" t="str">
        <f t="shared" ca="1" si="15"/>
        <v>__Absent__</v>
      </c>
      <c r="AG76" s="14" t="str">
        <f t="shared" ca="1" si="15"/>
        <v>__Absent__</v>
      </c>
      <c r="AH76" s="14" t="str">
        <f t="shared" ca="1" si="15"/>
        <v>__Absent__</v>
      </c>
      <c r="AI76" s="14">
        <f t="shared" ca="1" si="15"/>
        <v>59</v>
      </c>
      <c r="AJ76" s="14">
        <f t="shared" ca="1" si="15"/>
        <v>66</v>
      </c>
      <c r="AK76" s="42"/>
      <c r="AL76" s="43">
        <f ca="1"/>
        <v>0</v>
      </c>
      <c r="AM76" s="15">
        <f ca="1"/>
        <v>0</v>
      </c>
      <c r="AN76" s="16">
        <f t="shared" ca="1" si="14"/>
        <v>0</v>
      </c>
      <c r="AO76" s="30">
        <f t="shared" ca="1" si="12"/>
        <v>58</v>
      </c>
      <c r="AP76" s="30">
        <f t="shared" ca="1" si="13"/>
        <v>46</v>
      </c>
      <c r="AQ76" s="12"/>
      <c r="AR76" s="48"/>
    </row>
    <row r="77" spans="1:44" x14ac:dyDescent="0.3">
      <c r="A77" s="8" t="s">
        <v>198</v>
      </c>
      <c r="B77" s="9" cm="1">
        <f t="array" aca="1" ref="B77" ca="1">IF(ISNUMBER(Z77),CELL("contents",INDIRECT(ADDRESS(Z77,2,1,1,B$2))),0)</f>
        <v>0</v>
      </c>
      <c r="C77" s="9" cm="1">
        <f t="array" aca="1" ref="C77" ca="1">IF(ISNUMBER(AA77),CELL("contents",INDIRECT(ADDRESS(AA77,2,1,1,C$2))),0)</f>
        <v>0</v>
      </c>
      <c r="D77" s="9" cm="1">
        <f t="array" aca="1" ref="D77" ca="1">IF(ISNUMBER(AB77),CELL("contents",INDIRECT(ADDRESS(AB77,2,1,1,D$2))),0)</f>
        <v>0</v>
      </c>
      <c r="E77" s="9" cm="1">
        <f t="array" aca="1" ref="E77" ca="1">IF(ISNUMBER(AC77),CELL("contents",INDIRECT(ADDRESS(AC77,2,1,1,E$2))),0)</f>
        <v>0</v>
      </c>
      <c r="F77" s="9" cm="1">
        <f t="array" aca="1" ref="F77" ca="1">IF(ISNUMBER(AD77),CELL("contents",INDIRECT(ADDRESS(AD77,2,1,1,F$2))),0)</f>
        <v>0</v>
      </c>
      <c r="G77" s="9" cm="1">
        <f t="array" aca="1" ref="G77" ca="1">IF(ISNUMBER(AE77),CELL("contents",INDIRECT(ADDRESS(AE77,2,1,1,G$2))),0)</f>
        <v>0</v>
      </c>
      <c r="H77" s="9" cm="1">
        <f t="array" aca="1" ref="H77" ca="1">IF(ISNUMBER(AF77),CELL("contents",INDIRECT(ADDRESS(AF77,2,1,1,H$2))),0)</f>
        <v>0.64755899574389897</v>
      </c>
      <c r="I77" s="9" cm="1">
        <f t="array" aca="1" ref="I77" ca="1">IF(ISNUMBER(AG77),CELL("contents",INDIRECT(ADDRESS(AG77,2,1,1,I$2))),0)</f>
        <v>0.64047394592878304</v>
      </c>
      <c r="J77" s="9" cm="1">
        <f t="array" aca="1" ref="J77" ca="1">IF(ISNUMBER(AH77),CELL("contents",INDIRECT(ADDRESS(AH77,2,1,1,J$2))),0)</f>
        <v>0.74989355138982405</v>
      </c>
      <c r="K77" s="9" cm="1">
        <f t="array" aca="1" ref="K77" ca="1">IF(ISNUMBER(AI77),CELL("contents",INDIRECT(ADDRESS(AI77,2,1,1,K$2))),0)</f>
        <v>0.51107325397955705</v>
      </c>
      <c r="L77" s="9" cm="1">
        <f t="array" aca="1" ref="L77" ca="1">IF(ISNUMBER(AJ77),CELL("contents",INDIRECT(ADDRESS(AJ77,2,1,1,L$2))),0)</f>
        <v>0.44833176215014903</v>
      </c>
      <c r="M77" s="127" t="str">
        <f>VLOOKUP($A77,[1]Classification!$A$2:$B$1001,2,0)</f>
        <v>Health Care</v>
      </c>
      <c r="N77" s="13">
        <f>MATCH($A77,'EKHAZAARSTK X standardized'!$A:$A,0)</f>
        <v>228</v>
      </c>
      <c r="O77" s="85" cm="1">
        <f t="array" aca="1" ref="O77:X77" ca="1">OFFSET(INDIRECT(ADDRESS(N77,2,1,1,"EKHAZAARSTK X standardized")),,,1,10)</f>
        <v>-0.20532911048577671</v>
      </c>
      <c r="P77" s="85">
        <f ca="1"/>
        <v>-0.97014046180265101</v>
      </c>
      <c r="Q77" s="85">
        <f ca="1"/>
        <v>-0.33459681834940386</v>
      </c>
      <c r="R77" s="85">
        <f ca="1"/>
        <v>-0.87340848872674126</v>
      </c>
      <c r="S77" s="85">
        <f ca="1"/>
        <v>-5.1743019734763737E-2</v>
      </c>
      <c r="T77" s="85">
        <f ca="1"/>
        <v>0.40587623157654146</v>
      </c>
      <c r="U77" s="85">
        <f ca="1"/>
        <v>1.4964329106393985</v>
      </c>
      <c r="V77" s="85">
        <f ca="1"/>
        <v>-0.10752236241909162</v>
      </c>
      <c r="W77" s="85">
        <f ca="1"/>
        <v>-0.20281759310770225</v>
      </c>
      <c r="X77" s="85">
        <f ca="1"/>
        <v>-1.0796517647224226</v>
      </c>
      <c r="Z77" s="14" t="str">
        <f t="shared" ca="1" si="15"/>
        <v>__Absent__</v>
      </c>
      <c r="AA77" s="14" t="str">
        <f t="shared" ca="1" si="15"/>
        <v>__Absent__</v>
      </c>
      <c r="AB77" s="14" t="str">
        <f t="shared" ca="1" si="15"/>
        <v>__Absent__</v>
      </c>
      <c r="AC77" s="14" t="str">
        <f t="shared" ca="1" si="15"/>
        <v>__Absent__</v>
      </c>
      <c r="AD77" s="14" t="str">
        <f t="shared" ca="1" si="15"/>
        <v>__Absent__</v>
      </c>
      <c r="AE77" s="14" t="str">
        <f t="shared" ca="1" si="15"/>
        <v>__Absent__</v>
      </c>
      <c r="AF77" s="14">
        <f t="shared" ca="1" si="15"/>
        <v>33</v>
      </c>
      <c r="AG77" s="14">
        <f t="shared" ca="1" si="15"/>
        <v>33</v>
      </c>
      <c r="AH77" s="14">
        <f t="shared" ca="1" si="15"/>
        <v>16</v>
      </c>
      <c r="AI77" s="14">
        <f t="shared" ca="1" si="15"/>
        <v>60</v>
      </c>
      <c r="AJ77" s="14">
        <f t="shared" ca="1" si="15"/>
        <v>67</v>
      </c>
      <c r="AK77" s="42"/>
      <c r="AL77" s="43">
        <f ca="1"/>
        <v>0</v>
      </c>
      <c r="AM77" s="15">
        <f ca="1"/>
        <v>-1.3150794560687245E-3</v>
      </c>
      <c r="AN77" s="16">
        <f t="shared" ca="1" si="14"/>
        <v>1.3150794560687245E-3</v>
      </c>
      <c r="AO77" s="30">
        <f t="shared" ca="1" si="12"/>
        <v>36</v>
      </c>
      <c r="AP77" s="30">
        <f t="shared" ca="1" si="13"/>
        <v>221</v>
      </c>
      <c r="AQ77" s="12"/>
      <c r="AR77" s="48"/>
    </row>
    <row r="78" spans="1:44" x14ac:dyDescent="0.3">
      <c r="A78" s="8" t="s">
        <v>7</v>
      </c>
      <c r="B78" s="9" cm="1">
        <f t="array" aca="1" ref="B78" ca="1">IF(ISNUMBER(Z78),CELL("contents",INDIRECT(ADDRESS(Z78,2,1,1,B$2))),0)</f>
        <v>4.6433156623680798</v>
      </c>
      <c r="C78" s="9" cm="1">
        <f t="array" aca="1" ref="C78" ca="1">IF(ISNUMBER(AA78),CELL("contents",INDIRECT(ADDRESS(AA78,2,1,1,C$2))),0)</f>
        <v>3.6885358595507598</v>
      </c>
      <c r="D78" s="9" cm="1">
        <f t="array" aca="1" ref="D78" ca="1">IF(ISNUMBER(AB78),CELL("contents",INDIRECT(ADDRESS(AB78,2,1,1,D$2))),0)</f>
        <v>0</v>
      </c>
      <c r="E78" s="9" cm="1">
        <f t="array" aca="1" ref="E78" ca="1">IF(ISNUMBER(AC78),CELL("contents",INDIRECT(ADDRESS(AC78,2,1,1,E$2))),0)</f>
        <v>3.5247020807460201</v>
      </c>
      <c r="F78" s="9" cm="1">
        <f t="array" aca="1" ref="F78" ca="1">IF(ISNUMBER(AD78),CELL("contents",INDIRECT(ADDRESS(AD78,2,1,1,F$2))),0)</f>
        <v>2.6985049716228202</v>
      </c>
      <c r="G78" s="9" cm="1">
        <f t="array" aca="1" ref="G78" ca="1">IF(ISNUMBER(AE78),CELL("contents",INDIRECT(ADDRESS(AE78,2,1,1,G$2))),0)</f>
        <v>0</v>
      </c>
      <c r="H78" s="9" cm="1">
        <f t="array" aca="1" ref="H78" ca="1">IF(ISNUMBER(AF78),CELL("contents",INDIRECT(ADDRESS(AF78,2,1,1,H$2))),0)</f>
        <v>0.482489344449549</v>
      </c>
      <c r="I78" s="9" cm="1">
        <f t="array" aca="1" ref="I78" ca="1">IF(ISNUMBER(AG78),CELL("contents",INDIRECT(ADDRESS(AG78,2,1,1,I$2))),0)</f>
        <v>0.48826404921468602</v>
      </c>
      <c r="J78" s="9" cm="1">
        <f t="array" aca="1" ref="J78" ca="1">IF(ISNUMBER(AH78),CELL("contents",INDIRECT(ADDRESS(AH78,2,1,1,J$2))),0)</f>
        <v>0.55862019379132699</v>
      </c>
      <c r="K78" s="9" cm="1">
        <f t="array" aca="1" ref="K78" ca="1">IF(ISNUMBER(AI78),CELL("contents",INDIRECT(ADDRESS(AI78,2,1,1,K$2))),0)</f>
        <v>0.44092594398236301</v>
      </c>
      <c r="L78" s="9" cm="1">
        <f t="array" aca="1" ref="L78" ca="1">IF(ISNUMBER(AJ78),CELL("contents",INDIRECT(ADDRESS(AJ78,2,1,1,L$2))),0)</f>
        <v>0.34178483445028002</v>
      </c>
      <c r="M78" s="127" t="str">
        <f>VLOOKUP($A78,[1]Classification!$A$2:$B$1001,2,0)</f>
        <v>Consumer Discretionary</v>
      </c>
      <c r="N78" s="13">
        <f>MATCH($A78,'EKHAZAARSTK X standardized'!$A:$A,0)</f>
        <v>235</v>
      </c>
      <c r="O78" s="85" cm="1">
        <f t="array" aca="1" ref="O78:X78" ca="1">OFFSET(INDIRECT(ADDRESS(N78,2,1,1,"EKHAZAARSTK X standardized")),,,1,10)</f>
        <v>-0.18551183814947336</v>
      </c>
      <c r="P78" s="85">
        <f ca="1"/>
        <v>-0.56163118223650643</v>
      </c>
      <c r="Q78" s="85">
        <f ca="1"/>
        <v>-0.26302218694401741</v>
      </c>
      <c r="R78" s="85">
        <f ca="1"/>
        <v>-0.87991127291496229</v>
      </c>
      <c r="S78" s="85">
        <f ca="1"/>
        <v>0.23044829490300239</v>
      </c>
      <c r="T78" s="85">
        <f ca="1"/>
        <v>1.1843184866745171</v>
      </c>
      <c r="U78" s="85">
        <f ca="1"/>
        <v>1.280102974659346</v>
      </c>
      <c r="V78" s="85">
        <f ca="1"/>
        <v>-7.3823652614105714E-2</v>
      </c>
      <c r="W78" s="85">
        <f ca="1"/>
        <v>-0.58887877416603573</v>
      </c>
      <c r="X78" s="85">
        <f ca="1"/>
        <v>-0.30446206604925036</v>
      </c>
      <c r="Z78" s="14">
        <f t="shared" ca="1" si="15"/>
        <v>7</v>
      </c>
      <c r="AA78" s="14">
        <f t="shared" ca="1" si="15"/>
        <v>13</v>
      </c>
      <c r="AB78" s="14" t="str">
        <f t="shared" ca="1" si="15"/>
        <v>__Absent__</v>
      </c>
      <c r="AC78" s="14">
        <f t="shared" ca="1" si="15"/>
        <v>9</v>
      </c>
      <c r="AD78" s="14">
        <f t="shared" ca="1" si="15"/>
        <v>12</v>
      </c>
      <c r="AE78" s="14" t="str">
        <f t="shared" ca="1" si="15"/>
        <v>__Absent__</v>
      </c>
      <c r="AF78" s="14">
        <f t="shared" ca="1" si="15"/>
        <v>34</v>
      </c>
      <c r="AG78" s="14">
        <f t="shared" ca="1" si="15"/>
        <v>34</v>
      </c>
      <c r="AH78" s="14">
        <f t="shared" ca="1" si="15"/>
        <v>17</v>
      </c>
      <c r="AI78" s="14">
        <f t="shared" ca="1" si="15"/>
        <v>61</v>
      </c>
      <c r="AJ78" s="14">
        <f t="shared" ca="1" si="15"/>
        <v>68</v>
      </c>
      <c r="AK78" s="42"/>
      <c r="AL78" s="43">
        <f ca="1"/>
        <v>-8.6139002363414194E-3</v>
      </c>
      <c r="AM78" s="15">
        <f ca="1"/>
        <v>-9.0578761272121331E-4</v>
      </c>
      <c r="AN78" s="16">
        <f t="shared" ca="1" si="14"/>
        <v>-7.7081126236202063E-3</v>
      </c>
      <c r="AO78" s="30">
        <f t="shared" ca="1" si="12"/>
        <v>240</v>
      </c>
      <c r="AP78" s="30">
        <f t="shared" ca="1" si="13"/>
        <v>17</v>
      </c>
      <c r="AQ78" s="12"/>
      <c r="AR78" s="48"/>
    </row>
    <row r="79" spans="1:44" x14ac:dyDescent="0.3">
      <c r="A79" s="8" t="s">
        <v>119</v>
      </c>
      <c r="B79" s="9" cm="1">
        <f t="array" aca="1" ref="B79" ca="1">IF(ISNUMBER(Z79),CELL("contents",INDIRECT(ADDRESS(Z79,2,1,1,B$2))),0)</f>
        <v>0</v>
      </c>
      <c r="C79" s="9" cm="1">
        <f t="array" aca="1" ref="C79" ca="1">IF(ISNUMBER(AA79),CELL("contents",INDIRECT(ADDRESS(AA79,2,1,1,C$2))),0)</f>
        <v>0</v>
      </c>
      <c r="D79" s="9" cm="1">
        <f t="array" aca="1" ref="D79" ca="1">IF(ISNUMBER(AB79),CELL("contents",INDIRECT(ADDRESS(AB79,2,1,1,D$2))),0)</f>
        <v>0</v>
      </c>
      <c r="E79" s="9" cm="1">
        <f t="array" aca="1" ref="E79" ca="1">IF(ISNUMBER(AC79),CELL("contents",INDIRECT(ADDRESS(AC79,2,1,1,E$2))),0)</f>
        <v>0</v>
      </c>
      <c r="F79" s="9" cm="1">
        <f t="array" aca="1" ref="F79" ca="1">IF(ISNUMBER(AD79),CELL("contents",INDIRECT(ADDRESS(AD79,2,1,1,F$2))),0)</f>
        <v>0</v>
      </c>
      <c r="G79" s="9" cm="1">
        <f t="array" aca="1" ref="G79" ca="1">IF(ISNUMBER(AE79),CELL("contents",INDIRECT(ADDRESS(AE79,2,1,1,G$2))),0)</f>
        <v>0.41871702377218001</v>
      </c>
      <c r="H79" s="9" cm="1">
        <f t="array" aca="1" ref="H79" ca="1">IF(ISNUMBER(AF79),CELL("contents",INDIRECT(ADDRESS(AF79,2,1,1,H$2))),0)</f>
        <v>0</v>
      </c>
      <c r="I79" s="9" cm="1">
        <f t="array" aca="1" ref="I79" ca="1">IF(ISNUMBER(AG79),CELL("contents",INDIRECT(ADDRESS(AG79,2,1,1,I$2))),0)</f>
        <v>0</v>
      </c>
      <c r="J79" s="9" cm="1">
        <f t="array" aca="1" ref="J79" ca="1">IF(ISNUMBER(AH79),CELL("contents",INDIRECT(ADDRESS(AH79,2,1,1,J$2))),0)</f>
        <v>0</v>
      </c>
      <c r="K79" s="9" cm="1">
        <f t="array" aca="1" ref="K79" ca="1">IF(ISNUMBER(AI79),CELL("contents",INDIRECT(ADDRESS(AI79,2,1,1,K$2))),0)</f>
        <v>9.0189397996392404E-2</v>
      </c>
      <c r="L79" s="9" cm="1">
        <f t="array" aca="1" ref="L79" ca="1">IF(ISNUMBER(AJ79),CELL("contents",INDIRECT(ADDRESS(AJ79,2,1,1,L$2))),0)</f>
        <v>0.12714513110949199</v>
      </c>
      <c r="M79" s="127" t="str">
        <f>VLOOKUP($A79,[1]Classification!$A$2:$B$1001,2,0)</f>
        <v>Consumer Staples</v>
      </c>
      <c r="N79" s="13">
        <f>MATCH($A79,'EKHAZAARSTK X standardized'!$A:$A,0)</f>
        <v>245</v>
      </c>
      <c r="O79" s="85" cm="1">
        <f t="array" aca="1" ref="O79:X79" ca="1">OFFSET(INDIRECT(ADDRESS(N79,2,1,1,"EKHAZAARSTK X standardized")),,,1,10)</f>
        <v>0.94794454883520285</v>
      </c>
      <c r="P79" s="85">
        <f ca="1"/>
        <v>-0.28301600976403918</v>
      </c>
      <c r="Q79" s="85">
        <f ca="1"/>
        <v>-0.23090139968734996</v>
      </c>
      <c r="R79" s="85">
        <f ca="1"/>
        <v>-0.88854414808546323</v>
      </c>
      <c r="S79" s="85">
        <f ca="1"/>
        <v>-0.72112291288669972</v>
      </c>
      <c r="T79" s="85">
        <f ca="1"/>
        <v>2.3735056947144817</v>
      </c>
      <c r="U79" s="85">
        <f ca="1"/>
        <v>0.14578112961657824</v>
      </c>
      <c r="V79" s="85">
        <f ca="1"/>
        <v>-0.82750058521292913</v>
      </c>
      <c r="W79" s="85">
        <f ca="1"/>
        <v>-0.32602750604339475</v>
      </c>
      <c r="X79" s="85">
        <f ca="1"/>
        <v>0.43972092518560713</v>
      </c>
      <c r="Z79" s="14" t="str">
        <f t="shared" ca="1" si="15"/>
        <v>__Absent__</v>
      </c>
      <c r="AA79" s="14" t="str">
        <f t="shared" ca="1" si="15"/>
        <v>__Absent__</v>
      </c>
      <c r="AB79" s="14" t="str">
        <f t="shared" ca="1" si="15"/>
        <v>__Absent__</v>
      </c>
      <c r="AC79" s="14" t="str">
        <f t="shared" ca="1" si="15"/>
        <v>__Absent__</v>
      </c>
      <c r="AD79" s="14" t="str">
        <f t="shared" ca="1" si="15"/>
        <v>__Absent__</v>
      </c>
      <c r="AE79" s="14">
        <f t="shared" ca="1" si="15"/>
        <v>44</v>
      </c>
      <c r="AF79" s="14" t="str">
        <f t="shared" ca="1" si="15"/>
        <v>__Absent__</v>
      </c>
      <c r="AG79" s="14" t="str">
        <f t="shared" ca="1" si="15"/>
        <v>__Absent__</v>
      </c>
      <c r="AH79" s="14" t="str">
        <f t="shared" ca="1" si="15"/>
        <v>__Absent__</v>
      </c>
      <c r="AI79" s="14">
        <f t="shared" ca="1" si="15"/>
        <v>62</v>
      </c>
      <c r="AJ79" s="14">
        <f t="shared" ca="1" si="15"/>
        <v>69</v>
      </c>
      <c r="AK79" s="42"/>
      <c r="AL79" s="43">
        <f ca="1"/>
        <v>0</v>
      </c>
      <c r="AM79" s="15">
        <f ca="1"/>
        <v>0</v>
      </c>
      <c r="AN79" s="16">
        <f t="shared" ca="1" si="14"/>
        <v>0</v>
      </c>
      <c r="AO79" s="30">
        <f t="shared" ca="1" si="12"/>
        <v>58</v>
      </c>
      <c r="AP79" s="30">
        <f t="shared" ca="1" si="13"/>
        <v>46</v>
      </c>
      <c r="AQ79" s="12"/>
      <c r="AR79" s="48"/>
    </row>
    <row r="80" spans="1:44" x14ac:dyDescent="0.3">
      <c r="A80" s="8" t="s">
        <v>165</v>
      </c>
      <c r="B80" s="9" cm="1">
        <f t="array" aca="1" ref="B80" ca="1">IF(ISNUMBER(Z80),CELL("contents",INDIRECT(ADDRESS(Z80,2,1,1,B$2))),0)</f>
        <v>0</v>
      </c>
      <c r="C80" s="9" cm="1">
        <f t="array" aca="1" ref="C80" ca="1">IF(ISNUMBER(AA80),CELL("contents",INDIRECT(ADDRESS(AA80,2,1,1,C$2))),0)</f>
        <v>0</v>
      </c>
      <c r="D80" s="9" cm="1">
        <f t="array" aca="1" ref="D80" ca="1">IF(ISNUMBER(AB80),CELL("contents",INDIRECT(ADDRESS(AB80,2,1,1,D$2))),0)</f>
        <v>0</v>
      </c>
      <c r="E80" s="9" cm="1">
        <f t="array" aca="1" ref="E80" ca="1">IF(ISNUMBER(AC80),CELL("contents",INDIRECT(ADDRESS(AC80,2,1,1,E$2))),0)</f>
        <v>0</v>
      </c>
      <c r="F80" s="9" cm="1">
        <f t="array" aca="1" ref="F80" ca="1">IF(ISNUMBER(AD80),CELL("contents",INDIRECT(ADDRESS(AD80,2,1,1,F$2))),0)</f>
        <v>0</v>
      </c>
      <c r="G80" s="9" cm="1">
        <f t="array" aca="1" ref="G80" ca="1">IF(ISNUMBER(AE80),CELL("contents",INDIRECT(ADDRESS(AE80,2,1,1,G$2))),0)</f>
        <v>0.25759680776101301</v>
      </c>
      <c r="H80" s="9" cm="1">
        <f t="array" aca="1" ref="H80" ca="1">IF(ISNUMBER(AF80),CELL("contents",INDIRECT(ADDRESS(AF80,2,1,1,H$2))),0)</f>
        <v>0</v>
      </c>
      <c r="I80" s="9" cm="1">
        <f t="array" aca="1" ref="I80" ca="1">IF(ISNUMBER(AG80),CELL("contents",INDIRECT(ADDRESS(AG80,2,1,1,I$2))),0)</f>
        <v>0</v>
      </c>
      <c r="J80" s="9" cm="1">
        <f t="array" aca="1" ref="J80" ca="1">IF(ISNUMBER(AH80),CELL("contents",INDIRECT(ADDRESS(AH80,2,1,1,J$2))),0)</f>
        <v>0</v>
      </c>
      <c r="K80" s="9" cm="1">
        <f t="array" aca="1" ref="K80" ca="1">IF(ISNUMBER(AI80),CELL("contents",INDIRECT(ADDRESS(AI80,2,1,1,K$2))),0)</f>
        <v>0</v>
      </c>
      <c r="L80" s="9" cm="1">
        <f t="array" aca="1" ref="L80" ca="1">IF(ISNUMBER(AJ80),CELL("contents",INDIRECT(ADDRESS(AJ80,2,1,1,L$2))),0)</f>
        <v>7.8254807855768702E-2</v>
      </c>
      <c r="M80" s="127" t="str">
        <f>VLOOKUP($A80,[1]Classification!$A$2:$B$1001,2,0)</f>
        <v>Consumer Discretionary</v>
      </c>
      <c r="N80" s="13">
        <f>MATCH($A80,'EKHAZAARSTK X standardized'!$A:$A,0)</f>
        <v>247</v>
      </c>
      <c r="O80" s="85" cm="1">
        <f t="array" aca="1" ref="O80:X80" ca="1">OFFSET(INDIRECT(ADDRESS(N80,2,1,1,"EKHAZAARSTK X standardized")),,,1,10)</f>
        <v>-0.28458743490055233</v>
      </c>
      <c r="P80" s="85">
        <f ca="1"/>
        <v>-0.84087163205357229</v>
      </c>
      <c r="Q80" s="85">
        <f ca="1"/>
        <v>-0.49184087253515651</v>
      </c>
      <c r="R80" s="85">
        <f ca="1"/>
        <v>-0.65474399080600187</v>
      </c>
      <c r="S80" s="85">
        <f ca="1"/>
        <v>0.12926712572291713</v>
      </c>
      <c r="T80" s="85">
        <f ca="1"/>
        <v>-0.24835317791880962</v>
      </c>
      <c r="U80" s="85">
        <f ca="1"/>
        <v>0.52545672464805626</v>
      </c>
      <c r="V80" s="85">
        <f ca="1"/>
        <v>-0.89481819979023791</v>
      </c>
      <c r="W80" s="85">
        <f ca="1"/>
        <v>-0.27151306288473132</v>
      </c>
      <c r="X80" s="85">
        <f ca="1"/>
        <v>-1.0141121753425317</v>
      </c>
      <c r="Z80" s="14" t="str">
        <f t="shared" ca="1" si="15"/>
        <v>__Absent__</v>
      </c>
      <c r="AA80" s="14" t="str">
        <f t="shared" ca="1" si="15"/>
        <v>__Absent__</v>
      </c>
      <c r="AB80" s="14" t="str">
        <f t="shared" ca="1" si="15"/>
        <v>__Absent__</v>
      </c>
      <c r="AC80" s="14" t="str">
        <f t="shared" ca="1" si="15"/>
        <v>__Absent__</v>
      </c>
      <c r="AD80" s="14" t="str">
        <f t="shared" ca="1" si="15"/>
        <v>__Absent__</v>
      </c>
      <c r="AE80" s="14">
        <f t="shared" ca="1" si="15"/>
        <v>45</v>
      </c>
      <c r="AF80" s="14" t="str">
        <f t="shared" ca="1" si="15"/>
        <v>__Absent__</v>
      </c>
      <c r="AG80" s="14" t="str">
        <f t="shared" ca="1" si="15"/>
        <v>__Absent__</v>
      </c>
      <c r="AH80" s="14" t="str">
        <f t="shared" ca="1" si="15"/>
        <v>__Absent__</v>
      </c>
      <c r="AI80" s="14" t="str">
        <f t="shared" ca="1" si="15"/>
        <v>__Absent__</v>
      </c>
      <c r="AJ80" s="14">
        <f t="shared" ca="1" si="15"/>
        <v>70</v>
      </c>
      <c r="AK80" s="42"/>
      <c r="AL80" s="43">
        <f ca="1"/>
        <v>0</v>
      </c>
      <c r="AM80" s="15">
        <f ca="1"/>
        <v>0</v>
      </c>
      <c r="AN80" s="16">
        <f t="shared" ca="1" si="14"/>
        <v>0</v>
      </c>
      <c r="AO80" s="30">
        <f t="shared" ca="1" si="12"/>
        <v>58</v>
      </c>
      <c r="AP80" s="30">
        <f t="shared" ca="1" si="13"/>
        <v>46</v>
      </c>
      <c r="AQ80" s="12"/>
      <c r="AR80" s="48"/>
    </row>
    <row r="81" spans="1:44" x14ac:dyDescent="0.3">
      <c r="A81" s="8" t="s">
        <v>102</v>
      </c>
      <c r="B81" s="9" cm="1">
        <f t="array" aca="1" ref="B81" ca="1">IF(ISNUMBER(Z81),CELL("contents",INDIRECT(ADDRESS(Z81,2,1,1,B$2))),0)</f>
        <v>0</v>
      </c>
      <c r="C81" s="9" cm="1">
        <f t="array" aca="1" ref="C81" ca="1">IF(ISNUMBER(AA81),CELL("contents",INDIRECT(ADDRESS(AA81,2,1,1,C$2))),0)</f>
        <v>0</v>
      </c>
      <c r="D81" s="9" cm="1">
        <f t="array" aca="1" ref="D81" ca="1">IF(ISNUMBER(AB81),CELL("contents",INDIRECT(ADDRESS(AB81,2,1,1,D$2))),0)</f>
        <v>0</v>
      </c>
      <c r="E81" s="9" cm="1">
        <f t="array" aca="1" ref="E81" ca="1">IF(ISNUMBER(AC81),CELL("contents",INDIRECT(ADDRESS(AC81,2,1,1,E$2))),0)</f>
        <v>0</v>
      </c>
      <c r="F81" s="9" cm="1">
        <f t="array" aca="1" ref="F81" ca="1">IF(ISNUMBER(AD81),CELL("contents",INDIRECT(ADDRESS(AD81,2,1,1,F$2))),0)</f>
        <v>0</v>
      </c>
      <c r="G81" s="9" cm="1">
        <f t="array" aca="1" ref="G81" ca="1">IF(ISNUMBER(AE81),CELL("contents",INDIRECT(ADDRESS(AE81,2,1,1,G$2))),0)</f>
        <v>0.36879587620155901</v>
      </c>
      <c r="H81" s="9" cm="1">
        <f t="array" aca="1" ref="H81" ca="1">IF(ISNUMBER(AF81),CELL("contents",INDIRECT(ADDRESS(AF81,2,1,1,H$2))),0)</f>
        <v>0</v>
      </c>
      <c r="I81" s="9" cm="1">
        <f t="array" aca="1" ref="I81" ca="1">IF(ISNUMBER(AG81),CELL("contents",INDIRECT(ADDRESS(AG81,2,1,1,I$2))),0)</f>
        <v>0</v>
      </c>
      <c r="J81" s="9" cm="1">
        <f t="array" aca="1" ref="J81" ca="1">IF(ISNUMBER(AH81),CELL("contents",INDIRECT(ADDRESS(AH81,2,1,1,J$2))),0)</f>
        <v>0</v>
      </c>
      <c r="K81" s="9" cm="1">
        <f t="array" aca="1" ref="K81" ca="1">IF(ISNUMBER(AI81),CELL("contents",INDIRECT(ADDRESS(AI81,2,1,1,K$2))),0)</f>
        <v>7.0147308997194097E-2</v>
      </c>
      <c r="L81" s="9" cm="1">
        <f t="array" aca="1" ref="L81" ca="1">IF(ISNUMBER(AJ81),CELL("contents",INDIRECT(ADDRESS(AJ81,2,1,1,L$2))),0)</f>
        <v>0.111980285251703</v>
      </c>
      <c r="M81" s="127" t="str">
        <f>VLOOKUP($A81,[1]Classification!$A$2:$B$1001,2,0)</f>
        <v>Industrials</v>
      </c>
      <c r="N81" s="13">
        <f>MATCH($A81,'EKHAZAARSTK X standardized'!$A:$A,0)</f>
        <v>253</v>
      </c>
      <c r="O81" s="85" cm="1">
        <f t="array" aca="1" ref="O81:X81" ca="1">OFFSET(INDIRECT(ADDRESS(N81,2,1,1,"EKHAZAARSTK X standardized")),,,1,10)</f>
        <v>-0.39363338289589445</v>
      </c>
      <c r="P81" s="85">
        <f ca="1"/>
        <v>-0.2117672325622306</v>
      </c>
      <c r="Q81" s="85">
        <f ca="1"/>
        <v>0.18216359124022738</v>
      </c>
      <c r="R81" s="85">
        <f ca="1"/>
        <v>-0.88483026278127785</v>
      </c>
      <c r="S81" s="85">
        <f ca="1"/>
        <v>0.15642420549863803</v>
      </c>
      <c r="T81" s="85">
        <f ca="1"/>
        <v>-0.40581246481675276</v>
      </c>
      <c r="U81" s="85">
        <f ca="1"/>
        <v>0.71968228871725148</v>
      </c>
      <c r="V81" s="85">
        <f ca="1"/>
        <v>0.86447050713795692</v>
      </c>
      <c r="W81" s="85">
        <f ca="1"/>
        <v>-0.5094334750082119</v>
      </c>
      <c r="X81" s="85">
        <f ca="1"/>
        <v>-1.2559313387763247</v>
      </c>
      <c r="Z81" s="14" t="str">
        <f t="shared" ca="1" si="15"/>
        <v>__Absent__</v>
      </c>
      <c r="AA81" s="14" t="str">
        <f t="shared" ca="1" si="15"/>
        <v>__Absent__</v>
      </c>
      <c r="AB81" s="14" t="str">
        <f t="shared" ca="1" si="15"/>
        <v>__Absent__</v>
      </c>
      <c r="AC81" s="14" t="str">
        <f t="shared" ca="1" si="15"/>
        <v>__Absent__</v>
      </c>
      <c r="AD81" s="14" t="str">
        <f t="shared" ca="1" si="15"/>
        <v>__Absent__</v>
      </c>
      <c r="AE81" s="14">
        <f t="shared" ca="1" si="15"/>
        <v>46</v>
      </c>
      <c r="AF81" s="14" t="str">
        <f t="shared" ca="1" si="15"/>
        <v>__Absent__</v>
      </c>
      <c r="AG81" s="14" t="str">
        <f t="shared" ca="1" si="15"/>
        <v>__Absent__</v>
      </c>
      <c r="AH81" s="14" t="str">
        <f t="shared" ca="1" si="15"/>
        <v>__Absent__</v>
      </c>
      <c r="AI81" s="14">
        <f t="shared" ca="1" si="15"/>
        <v>63</v>
      </c>
      <c r="AJ81" s="14">
        <f t="shared" ca="1" si="15"/>
        <v>71</v>
      </c>
      <c r="AK81" s="42"/>
      <c r="AL81" s="43">
        <f ca="1"/>
        <v>0</v>
      </c>
      <c r="AM81" s="15">
        <f ca="1"/>
        <v>0</v>
      </c>
      <c r="AN81" s="16">
        <f t="shared" ca="1" si="14"/>
        <v>0</v>
      </c>
      <c r="AO81" s="30">
        <f t="shared" ca="1" si="12"/>
        <v>58</v>
      </c>
      <c r="AP81" s="30">
        <f t="shared" ca="1" si="13"/>
        <v>46</v>
      </c>
      <c r="AQ81" s="12"/>
      <c r="AR81" s="48"/>
    </row>
    <row r="82" spans="1:44" x14ac:dyDescent="0.3">
      <c r="A82" s="8" t="s">
        <v>64</v>
      </c>
      <c r="B82" s="9" cm="1">
        <f t="array" aca="1" ref="B82" ca="1">IF(ISNUMBER(Z82),CELL("contents",INDIRECT(ADDRESS(Z82,2,1,1,B$2))),0)</f>
        <v>0</v>
      </c>
      <c r="C82" s="9" cm="1">
        <f t="array" aca="1" ref="C82" ca="1">IF(ISNUMBER(AA82),CELL("contents",INDIRECT(ADDRESS(AA82,2,1,1,C$2))),0)</f>
        <v>2.4888908964370602</v>
      </c>
      <c r="D82" s="9" cm="1">
        <f t="array" aca="1" ref="D82" ca="1">IF(ISNUMBER(AB82),CELL("contents",INDIRECT(ADDRESS(AB82,2,1,1,D$2))),0)</f>
        <v>0</v>
      </c>
      <c r="E82" s="9" cm="1">
        <f t="array" aca="1" ref="E82" ca="1">IF(ISNUMBER(AC82),CELL("contents",INDIRECT(ADDRESS(AC82,2,1,1,E$2))),0)</f>
        <v>0</v>
      </c>
      <c r="F82" s="9" cm="1">
        <f t="array" aca="1" ref="F82" ca="1">IF(ISNUMBER(AD82),CELL("contents",INDIRECT(ADDRESS(AD82,2,1,1,F$2))),0)</f>
        <v>0</v>
      </c>
      <c r="G82" s="9" cm="1">
        <f t="array" aca="1" ref="G82" ca="1">IF(ISNUMBER(AE82),CELL("contents",INDIRECT(ADDRESS(AE82,2,1,1,G$2))),0)</f>
        <v>1.5982341142306999</v>
      </c>
      <c r="H82" s="9" cm="1">
        <f t="array" aca="1" ref="H82" ca="1">IF(ISNUMBER(AF82),CELL("contents",INDIRECT(ADDRESS(AF82,2,1,1,H$2))),0)</f>
        <v>0</v>
      </c>
      <c r="I82" s="9" cm="1">
        <f t="array" aca="1" ref="I82" ca="1">IF(ISNUMBER(AG82),CELL("contents",INDIRECT(ADDRESS(AG82,2,1,1,I$2))),0)</f>
        <v>0.29087547131707397</v>
      </c>
      <c r="J82" s="9" cm="1">
        <f t="array" aca="1" ref="J82" ca="1">IF(ISNUMBER(AH82),CELL("contents",INDIRECT(ADDRESS(AH82,2,1,1,J$2))),0)</f>
        <v>0</v>
      </c>
      <c r="K82" s="9" cm="1">
        <f t="array" aca="1" ref="K82" ca="1">IF(ISNUMBER(AI82),CELL("contents",INDIRECT(ADDRESS(AI82,2,1,1,K$2))),0)</f>
        <v>0.270568192989177</v>
      </c>
      <c r="L82" s="9" cm="1">
        <f t="array" aca="1" ref="L82" ca="1">IF(ISNUMBER(AJ82),CELL("contents",INDIRECT(ADDRESS(AJ82,2,1,1,L$2))),0)</f>
        <v>0.68895292965103205</v>
      </c>
      <c r="M82" s="127" t="str">
        <f>VLOOKUP($A82,[1]Classification!$A$2:$B$1001,2,0)</f>
        <v>Financials</v>
      </c>
      <c r="N82" s="13">
        <f>MATCH($A82,'EKHAZAARSTK X standardized'!$A:$A,0)</f>
        <v>264</v>
      </c>
      <c r="O82" s="85" cm="1">
        <f t="array" aca="1" ref="O82:X82" ca="1">OFFSET(INDIRECT(ADDRESS(N82,2,1,1,"EKHAZAARSTK X standardized")),,,1,10)</f>
        <v>0.34328102986026188</v>
      </c>
      <c r="P82" s="85">
        <f ca="1"/>
        <v>-1.6052902093847996</v>
      </c>
      <c r="Q82" s="85">
        <f ca="1"/>
        <v>-0.57488461320286532</v>
      </c>
      <c r="R82" s="85">
        <f ca="1"/>
        <v>0.86836337638004846</v>
      </c>
      <c r="S82" s="85">
        <f ca="1"/>
        <v>0.55186029805884318</v>
      </c>
      <c r="T82" s="85">
        <f ca="1"/>
        <v>-0.54584995184270391</v>
      </c>
      <c r="U82" s="85">
        <f ca="1"/>
        <v>1.7099946055010924</v>
      </c>
      <c r="V82" s="85">
        <f ca="1"/>
        <v>1.6146391311405772</v>
      </c>
      <c r="W82" s="85">
        <f ca="1"/>
        <v>0.42721706427164985</v>
      </c>
      <c r="X82" s="85">
        <f ca="1"/>
        <v>-0.64029900902918846</v>
      </c>
      <c r="Z82" s="14" t="str">
        <f t="shared" ca="1" si="15"/>
        <v>__Absent__</v>
      </c>
      <c r="AA82" s="14">
        <f t="shared" ca="1" si="15"/>
        <v>14</v>
      </c>
      <c r="AB82" s="14" t="str">
        <f t="shared" ca="1" si="15"/>
        <v>__Absent__</v>
      </c>
      <c r="AC82" s="14" t="str">
        <f t="shared" ca="1" si="15"/>
        <v>__Absent__</v>
      </c>
      <c r="AD82" s="14" t="str">
        <f t="shared" ca="1" si="15"/>
        <v>__Absent__</v>
      </c>
      <c r="AE82" s="14">
        <f t="shared" ca="1" si="15"/>
        <v>47</v>
      </c>
      <c r="AF82" s="14" t="str">
        <f t="shared" ca="1" si="15"/>
        <v>__Absent__</v>
      </c>
      <c r="AG82" s="14">
        <f t="shared" ca="1" si="15"/>
        <v>35</v>
      </c>
      <c r="AH82" s="14" t="str">
        <f t="shared" ca="1" si="15"/>
        <v>__Absent__</v>
      </c>
      <c r="AI82" s="14">
        <f t="shared" ca="1" si="15"/>
        <v>64</v>
      </c>
      <c r="AJ82" s="14">
        <f t="shared" ca="1" si="15"/>
        <v>72</v>
      </c>
      <c r="AK82" s="42"/>
      <c r="AL82" s="43">
        <f ca="1"/>
        <v>0</v>
      </c>
      <c r="AM82" s="15">
        <f ca="1"/>
        <v>9.9852031354814223E-4</v>
      </c>
      <c r="AN82" s="16">
        <f t="shared" ca="1" si="14"/>
        <v>-9.9852031354814223E-4</v>
      </c>
      <c r="AO82" s="30">
        <f t="shared" ca="1" si="12"/>
        <v>220</v>
      </c>
      <c r="AP82" s="30">
        <f t="shared" ca="1" si="13"/>
        <v>37</v>
      </c>
      <c r="AQ82" s="12"/>
      <c r="AR82" s="48"/>
    </row>
    <row r="83" spans="1:44" x14ac:dyDescent="0.3">
      <c r="A83" s="8" t="s">
        <v>805</v>
      </c>
      <c r="B83" s="9" cm="1">
        <f t="array" aca="1" ref="B83" ca="1">IF(ISNUMBER(Z83),CELL("contents",INDIRECT(ADDRESS(Z83,2,1,1,B$2))),0)</f>
        <v>0</v>
      </c>
      <c r="C83" s="9" cm="1">
        <f t="array" aca="1" ref="C83" ca="1">IF(ISNUMBER(AA83),CELL("contents",INDIRECT(ADDRESS(AA83,2,1,1,C$2))),0)</f>
        <v>0</v>
      </c>
      <c r="D83" s="9" cm="1">
        <f t="array" aca="1" ref="D83" ca="1">IF(ISNUMBER(AB83),CELL("contents",INDIRECT(ADDRESS(AB83,2,1,1,D$2))),0)</f>
        <v>0</v>
      </c>
      <c r="E83" s="9" cm="1">
        <f t="array" aca="1" ref="E83" ca="1">IF(ISNUMBER(AC83),CELL("contents",INDIRECT(ADDRESS(AC83,2,1,1,E$2))),0)</f>
        <v>0</v>
      </c>
      <c r="F83" s="9" cm="1">
        <f t="array" aca="1" ref="F83" ca="1">IF(ISNUMBER(AD83),CELL("contents",INDIRECT(ADDRESS(AD83,2,1,1,F$2))),0)</f>
        <v>0</v>
      </c>
      <c r="G83" s="9" cm="1">
        <f t="array" aca="1" ref="G83" ca="1">IF(ISNUMBER(AE83),CELL("contents",INDIRECT(ADDRESS(AE83,2,1,1,G$2))),0)</f>
        <v>0.190154484894307</v>
      </c>
      <c r="H83" s="9" cm="1">
        <f t="array" aca="1" ref="H83" ca="1">IF(ISNUMBER(AF83),CELL("contents",INDIRECT(ADDRESS(AF83,2,1,1,H$2))),0)</f>
        <v>0</v>
      </c>
      <c r="I83" s="9" cm="1">
        <f t="array" aca="1" ref="I83" ca="1">IF(ISNUMBER(AG83),CELL("contents",INDIRECT(ADDRESS(AG83,2,1,1,I$2))),0)</f>
        <v>0</v>
      </c>
      <c r="J83" s="9" cm="1">
        <f t="array" aca="1" ref="J83" ca="1">IF(ISNUMBER(AH83),CELL("contents",INDIRECT(ADDRESS(AH83,2,1,1,J$2))),0)</f>
        <v>0</v>
      </c>
      <c r="K83" s="9" cm="1">
        <f t="array" aca="1" ref="K83" ca="1">IF(ISNUMBER(AI83),CELL("contents",INDIRECT(ADDRESS(AI83,2,1,1,K$2))),0)</f>
        <v>0</v>
      </c>
      <c r="L83" s="9" cm="1">
        <f t="array" aca="1" ref="L83" ca="1">IF(ISNUMBER(AJ83),CELL("contents",INDIRECT(ADDRESS(AJ83,2,1,1,L$2))),0)</f>
        <v>5.7934234667246502E-2</v>
      </c>
      <c r="M83" s="127" t="str">
        <f>VLOOKUP($A83,[1]Classification!$A$2:$B$1001,2,0)</f>
        <v>Materials</v>
      </c>
      <c r="N83" s="13">
        <f>MATCH($A83,'EKHAZAARSTK X standardized'!$A:$A,0)</f>
        <v>269</v>
      </c>
      <c r="O83" s="85" cm="1">
        <f t="array" aca="1" ref="O83:X83" ca="1">OFFSET(INDIRECT(ADDRESS(N83,2,1,1,"EKHAZAARSTK X standardized")),,,1,10)</f>
        <v>-0.50235246670412925</v>
      </c>
      <c r="P83" s="85">
        <f ca="1"/>
        <v>2.4337234051904839</v>
      </c>
      <c r="Q83" s="85">
        <f ca="1"/>
        <v>1.821793317513704</v>
      </c>
      <c r="R83" s="85">
        <f ca="1"/>
        <v>-0.87963094387089602</v>
      </c>
      <c r="S83" s="85">
        <f ca="1"/>
        <v>6.8604301043209359E-2</v>
      </c>
      <c r="T83" s="85">
        <f ca="1"/>
        <v>2.5647348826483469</v>
      </c>
      <c r="U83" s="85">
        <f ca="1"/>
        <v>-8.2858195737033527E-2</v>
      </c>
      <c r="V83" s="85">
        <f ca="1"/>
        <v>-0.40101812926423169</v>
      </c>
      <c r="W83" s="85">
        <f ca="1"/>
        <v>-0.4938909443765217</v>
      </c>
      <c r="X83" s="85">
        <f ca="1"/>
        <v>-0.3584681983488775</v>
      </c>
      <c r="Z83" s="14" t="str">
        <f t="shared" ca="1" si="15"/>
        <v>__Absent__</v>
      </c>
      <c r="AA83" s="14" t="str">
        <f t="shared" ca="1" si="15"/>
        <v>__Absent__</v>
      </c>
      <c r="AB83" s="14" t="str">
        <f t="shared" ca="1" si="15"/>
        <v>__Absent__</v>
      </c>
      <c r="AC83" s="14" t="str">
        <f t="shared" ca="1" si="15"/>
        <v>__Absent__</v>
      </c>
      <c r="AD83" s="14" t="str">
        <f t="shared" ca="1" si="15"/>
        <v>__Absent__</v>
      </c>
      <c r="AE83" s="14">
        <f t="shared" ca="1" si="15"/>
        <v>48</v>
      </c>
      <c r="AF83" s="14" t="str">
        <f t="shared" ca="1" si="15"/>
        <v>__Absent__</v>
      </c>
      <c r="AG83" s="14" t="str">
        <f t="shared" ca="1" si="15"/>
        <v>__Absent__</v>
      </c>
      <c r="AH83" s="14" t="str">
        <f t="shared" ca="1" si="15"/>
        <v>__Absent__</v>
      </c>
      <c r="AI83" s="14" t="str">
        <f t="shared" ca="1" si="15"/>
        <v>__Absent__</v>
      </c>
      <c r="AJ83" s="14">
        <f t="shared" ca="1" si="15"/>
        <v>73</v>
      </c>
      <c r="AK83" s="42"/>
      <c r="AL83" s="43">
        <f ca="1"/>
        <v>0</v>
      </c>
      <c r="AM83" s="15">
        <f ca="1"/>
        <v>0</v>
      </c>
      <c r="AN83" s="16">
        <f t="shared" ca="1" si="14"/>
        <v>0</v>
      </c>
      <c r="AO83" s="30">
        <f t="shared" ca="1" si="12"/>
        <v>58</v>
      </c>
      <c r="AP83" s="30">
        <f t="shared" ca="1" si="13"/>
        <v>46</v>
      </c>
      <c r="AQ83" s="12"/>
      <c r="AR83" s="48"/>
    </row>
    <row r="84" spans="1:44" x14ac:dyDescent="0.3">
      <c r="A84" s="8" t="s">
        <v>87</v>
      </c>
      <c r="B84" s="9" cm="1">
        <f t="array" aca="1" ref="B84" ca="1">IF(ISNUMBER(Z84),CELL("contents",INDIRECT(ADDRESS(Z84,2,1,1,B$2))),0)</f>
        <v>0</v>
      </c>
      <c r="C84" s="9" cm="1">
        <f t="array" aca="1" ref="C84" ca="1">IF(ISNUMBER(AA84),CELL("contents",INDIRECT(ADDRESS(AA84,2,1,1,C$2))),0)</f>
        <v>0</v>
      </c>
      <c r="D84" s="9" cm="1">
        <f t="array" aca="1" ref="D84" ca="1">IF(ISNUMBER(AB84),CELL("contents",INDIRECT(ADDRESS(AB84,2,1,1,D$2))),0)</f>
        <v>0</v>
      </c>
      <c r="E84" s="9" cm="1">
        <f t="array" aca="1" ref="E84" ca="1">IF(ISNUMBER(AC84),CELL("contents",INDIRECT(ADDRESS(AC84,2,1,1,E$2))),0)</f>
        <v>0</v>
      </c>
      <c r="F84" s="9" cm="1">
        <f t="array" aca="1" ref="F84" ca="1">IF(ISNUMBER(AD84),CELL("contents",INDIRECT(ADDRESS(AD84,2,1,1,F$2))),0)</f>
        <v>0</v>
      </c>
      <c r="G84" s="9" cm="1">
        <f t="array" aca="1" ref="G84" ca="1">IF(ISNUMBER(AE84),CELL("contents",INDIRECT(ADDRESS(AE84,2,1,1,G$2))),0)</f>
        <v>0.78991242557086305</v>
      </c>
      <c r="H84" s="9" cm="1">
        <f t="array" aca="1" ref="H84" ca="1">IF(ISNUMBER(AF84),CELL("contents",INDIRECT(ADDRESS(AF84,2,1,1,H$2))),0)</f>
        <v>0</v>
      </c>
      <c r="I84" s="9" cm="1">
        <f t="array" aca="1" ref="I84" ca="1">IF(ISNUMBER(AG84),CELL("contents",INDIRECT(ADDRESS(AG84,2,1,1,I$2))),0)</f>
        <v>0</v>
      </c>
      <c r="J84" s="9" cm="1">
        <f t="array" aca="1" ref="J84" ca="1">IF(ISNUMBER(AH84),CELL("contents",INDIRECT(ADDRESS(AH84,2,1,1,J$2))),0)</f>
        <v>0</v>
      </c>
      <c r="K84" s="9" cm="1">
        <f t="array" aca="1" ref="K84" ca="1">IF(ISNUMBER(AI84),CELL("contents",INDIRECT(ADDRESS(AI84,2,1,1,K$2))),0)</f>
        <v>0.140294618994388</v>
      </c>
      <c r="L84" s="9" cm="1">
        <f t="array" aca="1" ref="L84" ca="1">IF(ISNUMBER(AJ84),CELL("contents",INDIRECT(ADDRESS(AJ84,2,1,1,L$2))),0)</f>
        <v>0.239870820234138</v>
      </c>
      <c r="M84" s="127" t="str">
        <f>VLOOKUP($A84,[1]Classification!$A$2:$B$1001,2,0)</f>
        <v>Health Care</v>
      </c>
      <c r="N84" s="13">
        <f>MATCH($A84,'EKHAZAARSTK X standardized'!$A:$A,0)</f>
        <v>277</v>
      </c>
      <c r="O84" s="85" cm="1">
        <f t="array" aca="1" ref="O84:X84" ca="1">OFFSET(INDIRECT(ADDRESS(N84,2,1,1,"EKHAZAARSTK X standardized")),,,1,10)</f>
        <v>-0.64897097360151768</v>
      </c>
      <c r="P84" s="85">
        <f ca="1"/>
        <v>-0.20153809059048886</v>
      </c>
      <c r="Q84" s="85">
        <f ca="1"/>
        <v>-0.36053827421099588</v>
      </c>
      <c r="R84" s="85">
        <f ca="1"/>
        <v>-0.37166855969039753</v>
      </c>
      <c r="S84" s="85">
        <f ca="1"/>
        <v>-0.44034625277419231</v>
      </c>
      <c r="T84" s="85">
        <f ca="1"/>
        <v>-0.33012138509783517</v>
      </c>
      <c r="U84" s="85">
        <f ca="1"/>
        <v>0.57736063799481896</v>
      </c>
      <c r="V84" s="85">
        <f ca="1"/>
        <v>-0.3686206553968786</v>
      </c>
      <c r="W84" s="85">
        <f ca="1"/>
        <v>-0.37417532079858667</v>
      </c>
      <c r="X84" s="85">
        <f ca="1"/>
        <v>-0.71719673269481221</v>
      </c>
      <c r="Z84" s="14" t="str">
        <f t="shared" ref="Z84:AJ93" ca="1" si="16">IFERROR(MATCH($A84,INDIRECT("'"&amp;Z$2&amp;"'!$A:$A"),0),"__Absent__")</f>
        <v>__Absent__</v>
      </c>
      <c r="AA84" s="14" t="str">
        <f t="shared" ca="1" si="16"/>
        <v>__Absent__</v>
      </c>
      <c r="AB84" s="14" t="str">
        <f t="shared" ca="1" si="16"/>
        <v>__Absent__</v>
      </c>
      <c r="AC84" s="14" t="str">
        <f t="shared" ca="1" si="16"/>
        <v>__Absent__</v>
      </c>
      <c r="AD84" s="14" t="str">
        <f t="shared" ca="1" si="16"/>
        <v>__Absent__</v>
      </c>
      <c r="AE84" s="14">
        <f t="shared" ca="1" si="16"/>
        <v>49</v>
      </c>
      <c r="AF84" s="14" t="str">
        <f t="shared" ca="1" si="16"/>
        <v>__Absent__</v>
      </c>
      <c r="AG84" s="14" t="str">
        <f t="shared" ca="1" si="16"/>
        <v>__Absent__</v>
      </c>
      <c r="AH84" s="14" t="str">
        <f t="shared" ca="1" si="16"/>
        <v>__Absent__</v>
      </c>
      <c r="AI84" s="14">
        <f t="shared" ca="1" si="16"/>
        <v>65</v>
      </c>
      <c r="AJ84" s="14">
        <f t="shared" ca="1" si="16"/>
        <v>74</v>
      </c>
      <c r="AK84" s="42"/>
      <c r="AL84" s="43">
        <f ca="1"/>
        <v>0</v>
      </c>
      <c r="AM84" s="15">
        <f ca="1"/>
        <v>0</v>
      </c>
      <c r="AN84" s="16">
        <f t="shared" ca="1" si="14"/>
        <v>0</v>
      </c>
      <c r="AO84" s="30">
        <f t="shared" ca="1" si="12"/>
        <v>58</v>
      </c>
      <c r="AP84" s="30">
        <f t="shared" ca="1" si="13"/>
        <v>46</v>
      </c>
      <c r="AQ84" s="12"/>
      <c r="AR84" s="48"/>
    </row>
    <row r="85" spans="1:44" x14ac:dyDescent="0.3">
      <c r="A85" s="8" t="s">
        <v>797</v>
      </c>
      <c r="B85" s="9" cm="1">
        <f t="array" aca="1" ref="B85" ca="1">IF(ISNUMBER(Z85),CELL("contents",INDIRECT(ADDRESS(Z85,2,1,1,B$2))),0)</f>
        <v>0</v>
      </c>
      <c r="C85" s="9" cm="1">
        <f t="array" aca="1" ref="C85" ca="1">IF(ISNUMBER(AA85),CELL("contents",INDIRECT(ADDRESS(AA85,2,1,1,C$2))),0)</f>
        <v>0</v>
      </c>
      <c r="D85" s="9" cm="1">
        <f t="array" aca="1" ref="D85" ca="1">IF(ISNUMBER(AB85),CELL("contents",INDIRECT(ADDRESS(AB85,2,1,1,D$2))),0)</f>
        <v>0</v>
      </c>
      <c r="E85" s="9" cm="1">
        <f t="array" aca="1" ref="E85" ca="1">IF(ISNUMBER(AC85),CELL("contents",INDIRECT(ADDRESS(AC85,2,1,1,E$2))),0)</f>
        <v>0</v>
      </c>
      <c r="F85" s="9" cm="1">
        <f t="array" aca="1" ref="F85" ca="1">IF(ISNUMBER(AD85),CELL("contents",INDIRECT(ADDRESS(AD85,2,1,1,F$2))),0)</f>
        <v>0</v>
      </c>
      <c r="G85" s="9" cm="1">
        <f t="array" aca="1" ref="G85" ca="1">IF(ISNUMBER(AE85),CELL("contents",INDIRECT(ADDRESS(AE85,2,1,1,G$2))),0)</f>
        <v>0</v>
      </c>
      <c r="H85" s="9" cm="1">
        <f t="array" aca="1" ref="H85" ca="1">IF(ISNUMBER(AF85),CELL("contents",INDIRECT(ADDRESS(AF85,2,1,1,H$2))),0)</f>
        <v>0.180716961556591</v>
      </c>
      <c r="I85" s="9" cm="1">
        <f t="array" aca="1" ref="I85" ca="1">IF(ISNUMBER(AG85),CELL("contents",INDIRECT(ADDRESS(AG85,2,1,1,I$2))),0)</f>
        <v>0</v>
      </c>
      <c r="J85" s="9" cm="1">
        <f t="array" aca="1" ref="J85" ca="1">IF(ISNUMBER(AH85),CELL("contents",INDIRECT(ADDRESS(AH85,2,1,1,J$2))),0)</f>
        <v>0</v>
      </c>
      <c r="K85" s="9" cm="1">
        <f t="array" aca="1" ref="K85" ca="1">IF(ISNUMBER(AI85),CELL("contents",INDIRECT(ADDRESS(AI85,2,1,1,K$2))),0)</f>
        <v>0.180378794992785</v>
      </c>
      <c r="L85" s="9" cm="1">
        <f t="array" aca="1" ref="L85" ca="1">IF(ISNUMBER(AJ85),CELL("contents",INDIRECT(ADDRESS(AJ85,2,1,1,L$2))),0)</f>
        <v>0</v>
      </c>
      <c r="M85" s="127" t="str">
        <f>VLOOKUP($A85,[1]Classification!$A$2:$B$1001,2,0)</f>
        <v>Consumer Discretionary</v>
      </c>
      <c r="N85" s="13">
        <f>MATCH($A85,'EKHAZAARSTK X standardized'!$A:$A,0)</f>
        <v>279</v>
      </c>
      <c r="O85" s="85" cm="1">
        <f t="array" aca="1" ref="O85:X85" ca="1">OFFSET(INDIRECT(ADDRESS(N85,2,1,1,"EKHAZAARSTK X standardized")),,,1,10)</f>
        <v>-0.64897097360151768</v>
      </c>
      <c r="P85" s="85">
        <f ca="1"/>
        <v>2.1589628754547334</v>
      </c>
      <c r="Q85" s="85">
        <f ca="1"/>
        <v>0.5318704654087425</v>
      </c>
      <c r="R85" s="85">
        <f ca="1"/>
        <v>-0.90230305871295324</v>
      </c>
      <c r="S85" s="85">
        <f ca="1"/>
        <v>-1.9055771897181122</v>
      </c>
      <c r="T85" s="85">
        <f ca="1"/>
        <v>1.2175717816574909</v>
      </c>
      <c r="U85" s="85">
        <f ca="1"/>
        <v>-5.8716248714333154E-2</v>
      </c>
      <c r="V85" s="85">
        <f ca="1"/>
        <v>0.20170228196092529</v>
      </c>
      <c r="W85" s="85">
        <f ca="1"/>
        <v>-1.0882899860187976</v>
      </c>
      <c r="X85" s="85">
        <f ca="1"/>
        <v>0.47620948162965021</v>
      </c>
      <c r="Z85" s="14" t="str">
        <f t="shared" ca="1" si="16"/>
        <v>__Absent__</v>
      </c>
      <c r="AA85" s="14" t="str">
        <f t="shared" ca="1" si="16"/>
        <v>__Absent__</v>
      </c>
      <c r="AB85" s="14" t="str">
        <f t="shared" ca="1" si="16"/>
        <v>__Absent__</v>
      </c>
      <c r="AC85" s="14" t="str">
        <f t="shared" ca="1" si="16"/>
        <v>__Absent__</v>
      </c>
      <c r="AD85" s="14" t="str">
        <f t="shared" ca="1" si="16"/>
        <v>__Absent__</v>
      </c>
      <c r="AE85" s="14" t="str">
        <f t="shared" ca="1" si="16"/>
        <v>__Absent__</v>
      </c>
      <c r="AF85" s="14">
        <f t="shared" ca="1" si="16"/>
        <v>35</v>
      </c>
      <c r="AG85" s="14" t="str">
        <f t="shared" ca="1" si="16"/>
        <v>__Absent__</v>
      </c>
      <c r="AH85" s="14" t="str">
        <f t="shared" ca="1" si="16"/>
        <v>__Absent__</v>
      </c>
      <c r="AI85" s="14">
        <f t="shared" ca="1" si="16"/>
        <v>66</v>
      </c>
      <c r="AJ85" s="14" t="str">
        <f t="shared" ca="1" si="16"/>
        <v>__Absent__</v>
      </c>
      <c r="AK85" s="42"/>
      <c r="AL85" s="43">
        <f ca="1"/>
        <v>0</v>
      </c>
      <c r="AM85" s="15">
        <f ca="1"/>
        <v>0</v>
      </c>
      <c r="AN85" s="16">
        <f t="shared" ca="1" si="14"/>
        <v>0</v>
      </c>
      <c r="AO85" s="30">
        <f t="shared" ca="1" si="12"/>
        <v>58</v>
      </c>
      <c r="AP85" s="30">
        <f t="shared" ca="1" si="13"/>
        <v>46</v>
      </c>
      <c r="AQ85" s="12"/>
      <c r="AR85" s="48"/>
    </row>
    <row r="86" spans="1:44" x14ac:dyDescent="0.3">
      <c r="A86" s="8" t="s">
        <v>199</v>
      </c>
      <c r="B86" s="9" cm="1">
        <f t="array" aca="1" ref="B86" ca="1">IF(ISNUMBER(Z86),CELL("contents",INDIRECT(ADDRESS(Z86,2,1,1,B$2))),0)</f>
        <v>0</v>
      </c>
      <c r="C86" s="9" cm="1">
        <f t="array" aca="1" ref="C86" ca="1">IF(ISNUMBER(AA86),CELL("contents",INDIRECT(ADDRESS(AA86,2,1,1,C$2))),0)</f>
        <v>0</v>
      </c>
      <c r="D86" s="9" cm="1">
        <f t="array" aca="1" ref="D86" ca="1">IF(ISNUMBER(AB86),CELL("contents",INDIRECT(ADDRESS(AB86,2,1,1,D$2))),0)</f>
        <v>0</v>
      </c>
      <c r="E86" s="9" cm="1">
        <f t="array" aca="1" ref="E86" ca="1">IF(ISNUMBER(AC86),CELL("contents",INDIRECT(ADDRESS(AC86,2,1,1,E$2))),0)</f>
        <v>0</v>
      </c>
      <c r="F86" s="9" cm="1">
        <f t="array" aca="1" ref="F86" ca="1">IF(ISNUMBER(AD86),CELL("contents",INDIRECT(ADDRESS(AD86,2,1,1,F$2))),0)</f>
        <v>0</v>
      </c>
      <c r="G86" s="9" cm="1">
        <f t="array" aca="1" ref="G86" ca="1">IF(ISNUMBER(AE86),CELL("contents",INDIRECT(ADDRESS(AE86,2,1,1,G$2))),0)</f>
        <v>0</v>
      </c>
      <c r="H86" s="9" cm="1">
        <f t="array" aca="1" ref="H86" ca="1">IF(ISNUMBER(AF86),CELL("contents",INDIRECT(ADDRESS(AF86,2,1,1,H$2))),0)</f>
        <v>0.32663482615114803</v>
      </c>
      <c r="I86" s="9" cm="1">
        <f t="array" aca="1" ref="I86" ca="1">IF(ISNUMBER(AG86),CELL("contents",INDIRECT(ADDRESS(AG86,2,1,1,I$2))),0)</f>
        <v>0.31519312751057899</v>
      </c>
      <c r="J86" s="9" cm="1">
        <f t="array" aca="1" ref="J86" ca="1">IF(ISNUMBER(AH86),CELL("contents",INDIRECT(ADDRESS(AH86,2,1,1,J$2))),0)</f>
        <v>0</v>
      </c>
      <c r="K86" s="9" cm="1">
        <f t="array" aca="1" ref="K86" ca="1">IF(ISNUMBER(AI86),CELL("contents",INDIRECT(ADDRESS(AI86,2,1,1,K$2))),0)</f>
        <v>0.25052610498997901</v>
      </c>
      <c r="L86" s="9" cm="1">
        <f t="array" aca="1" ref="L86" ca="1">IF(ISNUMBER(AJ86),CELL("contents",INDIRECT(ADDRESS(AJ86,2,1,1,L$2))),0)</f>
        <v>0.220635189257405</v>
      </c>
      <c r="M86" s="127" t="str">
        <f>VLOOKUP($A86,[1]Classification!$A$2:$B$1001,2,0)</f>
        <v>Utilities</v>
      </c>
      <c r="N86" s="13">
        <f>MATCH($A86,'EKHAZAARSTK X standardized'!$A:$A,0)</f>
        <v>283</v>
      </c>
      <c r="O86" s="85" cm="1">
        <f t="array" aca="1" ref="O86:X86" ca="1">OFFSET(INDIRECT(ADDRESS(N86,2,1,1,"EKHAZAARSTK X standardized")),,,1,10)</f>
        <v>2.0336995612674489</v>
      </c>
      <c r="P86" s="85">
        <f ca="1"/>
        <v>-0.25290779808439329</v>
      </c>
      <c r="Q86" s="85">
        <f ca="1"/>
        <v>-0.1340892109030602</v>
      </c>
      <c r="R86" s="85">
        <f ca="1"/>
        <v>-0.1816852691455742</v>
      </c>
      <c r="S86" s="85">
        <f ca="1"/>
        <v>-3.3410859158870848E-2</v>
      </c>
      <c r="T86" s="85">
        <f ca="1"/>
        <v>-0.20733104105992123</v>
      </c>
      <c r="U86" s="85">
        <f ca="1"/>
        <v>2.1129162299408071</v>
      </c>
      <c r="V86" s="85">
        <f ca="1"/>
        <v>-0.13655203312173025</v>
      </c>
      <c r="W86" s="85">
        <f ca="1"/>
        <v>1.3315121190332599</v>
      </c>
      <c r="X86" s="85">
        <f ca="1"/>
        <v>-0.49196225627215961</v>
      </c>
      <c r="Z86" s="14" t="str">
        <f t="shared" ca="1" si="16"/>
        <v>__Absent__</v>
      </c>
      <c r="AA86" s="14" t="str">
        <f t="shared" ca="1" si="16"/>
        <v>__Absent__</v>
      </c>
      <c r="AB86" s="14" t="str">
        <f t="shared" ca="1" si="16"/>
        <v>__Absent__</v>
      </c>
      <c r="AC86" s="14" t="str">
        <f t="shared" ca="1" si="16"/>
        <v>__Absent__</v>
      </c>
      <c r="AD86" s="14" t="str">
        <f t="shared" ca="1" si="16"/>
        <v>__Absent__</v>
      </c>
      <c r="AE86" s="14" t="str">
        <f t="shared" ca="1" si="16"/>
        <v>__Absent__</v>
      </c>
      <c r="AF86" s="14">
        <f t="shared" ca="1" si="16"/>
        <v>36</v>
      </c>
      <c r="AG86" s="14">
        <f t="shared" ca="1" si="16"/>
        <v>36</v>
      </c>
      <c r="AH86" s="14" t="str">
        <f t="shared" ca="1" si="16"/>
        <v>__Absent__</v>
      </c>
      <c r="AI86" s="14">
        <f t="shared" ca="1" si="16"/>
        <v>67</v>
      </c>
      <c r="AJ86" s="14">
        <f t="shared" ca="1" si="16"/>
        <v>75</v>
      </c>
      <c r="AK86" s="42"/>
      <c r="AL86" s="43">
        <f ca="1"/>
        <v>0</v>
      </c>
      <c r="AM86" s="15">
        <f ca="1"/>
        <v>6.410081251327796E-3</v>
      </c>
      <c r="AN86" s="16">
        <f t="shared" ca="1" si="14"/>
        <v>-6.410081251327796E-3</v>
      </c>
      <c r="AO86" s="30">
        <f t="shared" ca="1" si="12"/>
        <v>233</v>
      </c>
      <c r="AP86" s="30">
        <f t="shared" ca="1" si="13"/>
        <v>24</v>
      </c>
      <c r="AQ86" s="12"/>
      <c r="AR86" s="48"/>
    </row>
    <row r="87" spans="1:44" x14ac:dyDescent="0.3">
      <c r="A87" s="8" t="s">
        <v>180</v>
      </c>
      <c r="B87" s="9" cm="1">
        <f t="array" aca="1" ref="B87" ca="1">IF(ISNUMBER(Z87),CELL("contents",INDIRECT(ADDRESS(Z87,2,1,1,B$2))),0)</f>
        <v>0</v>
      </c>
      <c r="C87" s="9" cm="1">
        <f t="array" aca="1" ref="C87" ca="1">IF(ISNUMBER(AA87),CELL("contents",INDIRECT(ADDRESS(AA87,2,1,1,C$2))),0)</f>
        <v>0</v>
      </c>
      <c r="D87" s="9" cm="1">
        <f t="array" aca="1" ref="D87" ca="1">IF(ISNUMBER(AB87),CELL("contents",INDIRECT(ADDRESS(AB87,2,1,1,D$2))),0)</f>
        <v>0</v>
      </c>
      <c r="E87" s="9" cm="1">
        <f t="array" aca="1" ref="E87" ca="1">IF(ISNUMBER(AC87),CELL("contents",INDIRECT(ADDRESS(AC87,2,1,1,E$2))),0)</f>
        <v>0</v>
      </c>
      <c r="F87" s="9" cm="1">
        <f t="array" aca="1" ref="F87" ca="1">IF(ISNUMBER(AD87),CELL("contents",INDIRECT(ADDRESS(AD87,2,1,1,F$2))),0)</f>
        <v>0</v>
      </c>
      <c r="G87" s="9" cm="1">
        <f t="array" aca="1" ref="G87" ca="1">IF(ISNUMBER(AE87),CELL("contents",INDIRECT(ADDRESS(AE87,2,1,1,G$2))),0)</f>
        <v>0.212086783426292</v>
      </c>
      <c r="H87" s="9" cm="1">
        <f t="array" aca="1" ref="H87" ca="1">IF(ISNUMBER(AF87),CELL("contents",INDIRECT(ADDRESS(AF87,2,1,1,H$2))),0)</f>
        <v>0</v>
      </c>
      <c r="I87" s="9" cm="1">
        <f t="array" aca="1" ref="I87" ca="1">IF(ISNUMBER(AG87),CELL("contents",INDIRECT(ADDRESS(AG87,2,1,1,I$2))),0)</f>
        <v>0</v>
      </c>
      <c r="J87" s="9" cm="1">
        <f t="array" aca="1" ref="J87" ca="1">IF(ISNUMBER(AH87),CELL("contents",INDIRECT(ADDRESS(AH87,2,1,1,J$2))),0)</f>
        <v>0</v>
      </c>
      <c r="K87" s="9" cm="1">
        <f t="array" aca="1" ref="K87" ca="1">IF(ISNUMBER(AI87),CELL("contents",INDIRECT(ADDRESS(AI87,2,1,1,K$2))),0)</f>
        <v>0</v>
      </c>
      <c r="L87" s="9" cm="1">
        <f t="array" aca="1" ref="L87" ca="1">IF(ISNUMBER(AJ87),CELL("contents",INDIRECT(ADDRESS(AJ87,2,1,1,L$2))),0)</f>
        <v>6.4403276821854497E-2</v>
      </c>
      <c r="M87" s="127" t="str">
        <f>VLOOKUP($A87,[1]Classification!$A$2:$B$1001,2,0)</f>
        <v>Financials</v>
      </c>
      <c r="N87" s="13">
        <f>MATCH($A87,'EKHAZAARSTK X standardized'!$A:$A,0)</f>
        <v>295</v>
      </c>
      <c r="O87" s="85" cm="1">
        <f t="array" aca="1" ref="O87:X87" ca="1">OFFSET(INDIRECT(ADDRESS(N87,2,1,1,"EKHAZAARSTK X standardized")),,,1,10)</f>
        <v>0.45250905565752336</v>
      </c>
      <c r="P87" s="85">
        <f ca="1"/>
        <v>-1.3207495768708499</v>
      </c>
      <c r="Q87" s="85">
        <f ca="1"/>
        <v>-0.7544644218493437</v>
      </c>
      <c r="R87" s="85">
        <f ca="1"/>
        <v>-0.90240488424864596</v>
      </c>
      <c r="S87" s="85">
        <f ca="1"/>
        <v>0.41438264426322075</v>
      </c>
      <c r="T87" s="85">
        <f ca="1"/>
        <v>-8.510238787847603E-2</v>
      </c>
      <c r="U87" s="85">
        <f ca="1"/>
        <v>1.7526045101773056</v>
      </c>
      <c r="V87" s="85">
        <f ca="1"/>
        <v>-0.90623343230200093</v>
      </c>
      <c r="W87" s="85">
        <f ca="1"/>
        <v>2.8263772997843031</v>
      </c>
      <c r="X87" s="85">
        <f ca="1"/>
        <v>1.6544740955489947</v>
      </c>
      <c r="Z87" s="14" t="str">
        <f t="shared" ca="1" si="16"/>
        <v>__Absent__</v>
      </c>
      <c r="AA87" s="14" t="str">
        <f t="shared" ca="1" si="16"/>
        <v>__Absent__</v>
      </c>
      <c r="AB87" s="14" t="str">
        <f t="shared" ca="1" si="16"/>
        <v>__Absent__</v>
      </c>
      <c r="AC87" s="14" t="str">
        <f t="shared" ca="1" si="16"/>
        <v>__Absent__</v>
      </c>
      <c r="AD87" s="14" t="str">
        <f t="shared" ca="1" si="16"/>
        <v>__Absent__</v>
      </c>
      <c r="AE87" s="14">
        <f t="shared" ca="1" si="16"/>
        <v>50</v>
      </c>
      <c r="AF87" s="14" t="str">
        <f t="shared" ca="1" si="16"/>
        <v>__Absent__</v>
      </c>
      <c r="AG87" s="14" t="str">
        <f t="shared" ca="1" si="16"/>
        <v>__Absent__</v>
      </c>
      <c r="AH87" s="14" t="str">
        <f t="shared" ca="1" si="16"/>
        <v>__Absent__</v>
      </c>
      <c r="AI87" s="14" t="str">
        <f t="shared" ca="1" si="16"/>
        <v>__Absent__</v>
      </c>
      <c r="AJ87" s="14">
        <f t="shared" ca="1" si="16"/>
        <v>76</v>
      </c>
      <c r="AK87" s="42"/>
      <c r="AL87" s="43">
        <f ca="1"/>
        <v>0</v>
      </c>
      <c r="AM87" s="15">
        <f ca="1"/>
        <v>0</v>
      </c>
      <c r="AN87" s="16">
        <f t="shared" ca="1" si="14"/>
        <v>0</v>
      </c>
      <c r="AO87" s="30">
        <f t="shared" ca="1" si="12"/>
        <v>58</v>
      </c>
      <c r="AP87" s="30">
        <f t="shared" ca="1" si="13"/>
        <v>46</v>
      </c>
      <c r="AQ87" s="12"/>
      <c r="AR87" s="48"/>
    </row>
    <row r="88" spans="1:44" x14ac:dyDescent="0.3">
      <c r="A88" s="8" t="s">
        <v>8</v>
      </c>
      <c r="B88" s="9" cm="1">
        <f t="array" aca="1" ref="B88" ca="1">IF(ISNUMBER(Z88),CELL("contents",INDIRECT(ADDRESS(Z88,2,1,1,B$2))),0)</f>
        <v>0</v>
      </c>
      <c r="C88" s="9" cm="1">
        <f t="array" aca="1" ref="C88" ca="1">IF(ISNUMBER(AA88),CELL("contents",INDIRECT(ADDRESS(AA88,2,1,1,C$2))),0)</f>
        <v>0</v>
      </c>
      <c r="D88" s="9" cm="1">
        <f t="array" aca="1" ref="D88" ca="1">IF(ISNUMBER(AB88),CELL("contents",INDIRECT(ADDRESS(AB88,2,1,1,D$2))),0)</f>
        <v>0</v>
      </c>
      <c r="E88" s="9" cm="1">
        <f t="array" aca="1" ref="E88" ca="1">IF(ISNUMBER(AC88),CELL("contents",INDIRECT(ADDRESS(AC88,2,1,1,E$2))),0)</f>
        <v>0</v>
      </c>
      <c r="F88" s="9" cm="1">
        <f t="array" aca="1" ref="F88" ca="1">IF(ISNUMBER(AD88),CELL("contents",INDIRECT(ADDRESS(AD88,2,1,1,F$2))),0)</f>
        <v>0</v>
      </c>
      <c r="G88" s="9" cm="1">
        <f t="array" aca="1" ref="G88" ca="1">IF(ISNUMBER(AE88),CELL("contents",INDIRECT(ADDRESS(AE88,2,1,1,G$2))),0)</f>
        <v>0.51808489673733005</v>
      </c>
      <c r="H88" s="9" cm="1">
        <f t="array" aca="1" ref="H88" ca="1">IF(ISNUMBER(AF88),CELL("contents",INDIRECT(ADDRESS(AF88,2,1,1,H$2))),0)</f>
        <v>0</v>
      </c>
      <c r="I88" s="9" cm="1">
        <f t="array" aca="1" ref="I88" ca="1">IF(ISNUMBER(AG88),CELL("contents",INDIRECT(ADDRESS(AG88,2,1,1,I$2))),0)</f>
        <v>0</v>
      </c>
      <c r="J88" s="9" cm="1">
        <f t="array" aca="1" ref="J88" ca="1">IF(ISNUMBER(AH88),CELL("contents",INDIRECT(ADDRESS(AH88,2,1,1,J$2))),0)</f>
        <v>0</v>
      </c>
      <c r="K88" s="9" cm="1">
        <f t="array" aca="1" ref="K88" ca="1">IF(ISNUMBER(AI88),CELL("contents",INDIRECT(ADDRESS(AI88,2,1,1,K$2))),0)</f>
        <v>8.0168353996793298E-2</v>
      </c>
      <c r="L88" s="9" cm="1">
        <f t="array" aca="1" ref="L88" ca="1">IF(ISNUMBER(AJ88),CELL("contents",INDIRECT(ADDRESS(AJ88,2,1,1,L$2))),0)</f>
        <v>0.15729619381756901</v>
      </c>
      <c r="M88" s="127" t="str">
        <f>VLOOKUP($A88,[1]Classification!$A$2:$B$1001,2,0)</f>
        <v>Health Care</v>
      </c>
      <c r="N88" s="13">
        <f>MATCH($A88,'EKHAZAARSTK X standardized'!$A:$A,0)</f>
        <v>301</v>
      </c>
      <c r="O88" s="85" cm="1">
        <f t="array" aca="1" ref="O88:X88" ca="1">OFFSET(INDIRECT(ADDRESS(N88,2,1,1,"EKHAZAARSTK X standardized")),,,1,10)</f>
        <v>-0.64897097360151768</v>
      </c>
      <c r="P88" s="85">
        <f ca="1"/>
        <v>0.62360505056777427</v>
      </c>
      <c r="Q88" s="85">
        <f ca="1"/>
        <v>0.87253402146411807</v>
      </c>
      <c r="R88" s="85">
        <f ca="1"/>
        <v>-0.90048527354815378</v>
      </c>
      <c r="S88" s="85">
        <f ca="1"/>
        <v>-2.5504644817638624</v>
      </c>
      <c r="T88" s="85">
        <f ca="1"/>
        <v>0.26334683094791445</v>
      </c>
      <c r="U88" s="85">
        <f ca="1"/>
        <v>0.53902468459027808</v>
      </c>
      <c r="V88" s="85">
        <f ca="1"/>
        <v>-0.17219147954400324</v>
      </c>
      <c r="W88" s="85">
        <f ca="1"/>
        <v>-0.30834585530099407</v>
      </c>
      <c r="X88" s="85">
        <f ca="1"/>
        <v>1.0653523734722983</v>
      </c>
      <c r="Z88" s="14" t="str">
        <f t="shared" ca="1" si="16"/>
        <v>__Absent__</v>
      </c>
      <c r="AA88" s="14" t="str">
        <f t="shared" ca="1" si="16"/>
        <v>__Absent__</v>
      </c>
      <c r="AB88" s="14" t="str">
        <f t="shared" ca="1" si="16"/>
        <v>__Absent__</v>
      </c>
      <c r="AC88" s="14" t="str">
        <f t="shared" ca="1" si="16"/>
        <v>__Absent__</v>
      </c>
      <c r="AD88" s="14" t="str">
        <f t="shared" ca="1" si="16"/>
        <v>__Absent__</v>
      </c>
      <c r="AE88" s="14">
        <f t="shared" ca="1" si="16"/>
        <v>51</v>
      </c>
      <c r="AF88" s="14" t="str">
        <f t="shared" ca="1" si="16"/>
        <v>__Absent__</v>
      </c>
      <c r="AG88" s="14" t="str">
        <f t="shared" ca="1" si="16"/>
        <v>__Absent__</v>
      </c>
      <c r="AH88" s="14" t="str">
        <f t="shared" ca="1" si="16"/>
        <v>__Absent__</v>
      </c>
      <c r="AI88" s="14">
        <f t="shared" ca="1" si="16"/>
        <v>68</v>
      </c>
      <c r="AJ88" s="14">
        <f t="shared" ca="1" si="16"/>
        <v>77</v>
      </c>
      <c r="AK88" s="42"/>
      <c r="AL88" s="43">
        <f ca="1"/>
        <v>0</v>
      </c>
      <c r="AM88" s="15">
        <f ca="1"/>
        <v>0</v>
      </c>
      <c r="AN88" s="16">
        <f t="shared" ca="1" si="14"/>
        <v>0</v>
      </c>
      <c r="AO88" s="30">
        <f t="shared" ca="1" si="12"/>
        <v>58</v>
      </c>
      <c r="AP88" s="30">
        <f t="shared" ca="1" si="13"/>
        <v>46</v>
      </c>
      <c r="AQ88" s="12"/>
      <c r="AR88" s="48"/>
    </row>
    <row r="89" spans="1:44" x14ac:dyDescent="0.3">
      <c r="A89" s="8" t="s">
        <v>150</v>
      </c>
      <c r="B89" s="9" cm="1">
        <f t="array" aca="1" ref="B89" ca="1">IF(ISNUMBER(Z89),CELL("contents",INDIRECT(ADDRESS(Z89,2,1,1,B$2))),0)</f>
        <v>0</v>
      </c>
      <c r="C89" s="9" cm="1">
        <f t="array" aca="1" ref="C89" ca="1">IF(ISNUMBER(AA89),CELL("contents",INDIRECT(ADDRESS(AA89,2,1,1,C$2))),0)</f>
        <v>0</v>
      </c>
      <c r="D89" s="9" cm="1">
        <f t="array" aca="1" ref="D89" ca="1">IF(ISNUMBER(AB89),CELL("contents",INDIRECT(ADDRESS(AB89,2,1,1,D$2))),0)</f>
        <v>0</v>
      </c>
      <c r="E89" s="9" cm="1">
        <f t="array" aca="1" ref="E89" ca="1">IF(ISNUMBER(AC89),CELL("contents",INDIRECT(ADDRESS(AC89,2,1,1,E$2))),0)</f>
        <v>0</v>
      </c>
      <c r="F89" s="9" cm="1">
        <f t="array" aca="1" ref="F89" ca="1">IF(ISNUMBER(AD89),CELL("contents",INDIRECT(ADDRESS(AD89,2,1,1,F$2))),0)</f>
        <v>0</v>
      </c>
      <c r="G89" s="9" cm="1">
        <f t="array" aca="1" ref="G89" ca="1">IF(ISNUMBER(AE89),CELL("contents",INDIRECT(ADDRESS(AE89,2,1,1,G$2))),0)</f>
        <v>0.289975071754554</v>
      </c>
      <c r="H89" s="9" cm="1">
        <f t="array" aca="1" ref="H89" ca="1">IF(ISNUMBER(AF89),CELL("contents",INDIRECT(ADDRESS(AF89,2,1,1,H$2))),0)</f>
        <v>0</v>
      </c>
      <c r="I89" s="9" cm="1">
        <f t="array" aca="1" ref="I89" ca="1">IF(ISNUMBER(AG89),CELL("contents",INDIRECT(ADDRESS(AG89,2,1,1,I$2))),0)</f>
        <v>0</v>
      </c>
      <c r="J89" s="9" cm="1">
        <f t="array" aca="1" ref="J89" ca="1">IF(ISNUMBER(AH89),CELL("contents",INDIRECT(ADDRESS(AH89,2,1,1,J$2))),0)</f>
        <v>0</v>
      </c>
      <c r="K89" s="9" cm="1">
        <f t="array" aca="1" ref="K89" ca="1">IF(ISNUMBER(AI89),CELL("contents",INDIRECT(ADDRESS(AI89,2,1,1,K$2))),0)</f>
        <v>0</v>
      </c>
      <c r="L89" s="9" cm="1">
        <f t="array" aca="1" ref="L89" ca="1">IF(ISNUMBER(AJ89),CELL("contents",INDIRECT(ADDRESS(AJ89,2,1,1,L$2))),0)</f>
        <v>8.8041439602174601E-2</v>
      </c>
      <c r="M89" s="127" t="str">
        <f>VLOOKUP($A89,[1]Classification!$A$2:$B$1001,2,0)</f>
        <v>Health Care</v>
      </c>
      <c r="N89" s="13">
        <f>MATCH($A89,'EKHAZAARSTK X standardized'!$A:$A,0)</f>
        <v>302</v>
      </c>
      <c r="O89" s="85" cm="1">
        <f t="array" aca="1" ref="O89:X89" ca="1">OFFSET(INDIRECT(ADDRESS(N89,2,1,1,"EKHAZAARSTK X standardized")),,,1,10)</f>
        <v>1.0995082679973722</v>
      </c>
      <c r="P89" s="85">
        <f ca="1"/>
        <v>0.44999310568034484</v>
      </c>
      <c r="Q89" s="85">
        <f ca="1"/>
        <v>-0.37157148432142789</v>
      </c>
      <c r="R89" s="85">
        <f ca="1"/>
        <v>-0.88664589875339184</v>
      </c>
      <c r="S89" s="85">
        <f ca="1"/>
        <v>-0.72664025041908342</v>
      </c>
      <c r="T89" s="85">
        <f ca="1"/>
        <v>0.87957981976539024</v>
      </c>
      <c r="U89" s="85">
        <f ca="1"/>
        <v>0.20157632229088207</v>
      </c>
      <c r="V89" s="85">
        <f ca="1"/>
        <v>-1.0225523460421277</v>
      </c>
      <c r="W89" s="85">
        <f ca="1"/>
        <v>-0.65375425883121596</v>
      </c>
      <c r="X89" s="85">
        <f ca="1"/>
        <v>-1.5693256942971414</v>
      </c>
      <c r="Z89" s="14" t="str">
        <f t="shared" ca="1" si="16"/>
        <v>__Absent__</v>
      </c>
      <c r="AA89" s="14" t="str">
        <f t="shared" ca="1" si="16"/>
        <v>__Absent__</v>
      </c>
      <c r="AB89" s="14" t="str">
        <f t="shared" ca="1" si="16"/>
        <v>__Absent__</v>
      </c>
      <c r="AC89" s="14" t="str">
        <f t="shared" ca="1" si="16"/>
        <v>__Absent__</v>
      </c>
      <c r="AD89" s="14" t="str">
        <f t="shared" ca="1" si="16"/>
        <v>__Absent__</v>
      </c>
      <c r="AE89" s="14">
        <f t="shared" ca="1" si="16"/>
        <v>52</v>
      </c>
      <c r="AF89" s="14" t="str">
        <f t="shared" ca="1" si="16"/>
        <v>__Absent__</v>
      </c>
      <c r="AG89" s="14" t="str">
        <f t="shared" ca="1" si="16"/>
        <v>__Absent__</v>
      </c>
      <c r="AH89" s="14" t="str">
        <f t="shared" ca="1" si="16"/>
        <v>__Absent__</v>
      </c>
      <c r="AI89" s="14" t="str">
        <f t="shared" ca="1" si="16"/>
        <v>__Absent__</v>
      </c>
      <c r="AJ89" s="14">
        <f t="shared" ca="1" si="16"/>
        <v>78</v>
      </c>
      <c r="AK89" s="42"/>
      <c r="AL89" s="43">
        <f ca="1"/>
        <v>0</v>
      </c>
      <c r="AM89" s="15">
        <f ca="1"/>
        <v>0</v>
      </c>
      <c r="AN89" s="16">
        <f t="shared" ca="1" si="14"/>
        <v>0</v>
      </c>
      <c r="AO89" s="30">
        <f t="shared" ca="1" si="12"/>
        <v>58</v>
      </c>
      <c r="AP89" s="30">
        <f t="shared" ca="1" si="13"/>
        <v>46</v>
      </c>
      <c r="AQ89" s="12"/>
      <c r="AR89" s="48"/>
    </row>
    <row r="90" spans="1:44" x14ac:dyDescent="0.3">
      <c r="A90" s="8" t="s">
        <v>2064</v>
      </c>
      <c r="B90" s="9" cm="1">
        <f t="array" aca="1" ref="B90" ca="1">IF(ISNUMBER(Z90),CELL("contents",INDIRECT(ADDRESS(Z90,2,1,1,B$2))),0)</f>
        <v>0</v>
      </c>
      <c r="C90" s="9" cm="1">
        <f t="array" aca="1" ref="C90" ca="1">IF(ISNUMBER(AA90),CELL("contents",INDIRECT(ADDRESS(AA90,2,1,1,C$2))),0)</f>
        <v>0</v>
      </c>
      <c r="D90" s="9" cm="1">
        <f t="array" aca="1" ref="D90" ca="1">IF(ISNUMBER(AB90),CELL("contents",INDIRECT(ADDRESS(AB90,2,1,1,D$2))),0)</f>
        <v>0</v>
      </c>
      <c r="E90" s="9" cm="1">
        <f t="array" aca="1" ref="E90" ca="1">IF(ISNUMBER(AC90),CELL("contents",INDIRECT(ADDRESS(AC90,2,1,1,E$2))),0)</f>
        <v>0</v>
      </c>
      <c r="F90" s="9" cm="1">
        <f t="array" aca="1" ref="F90" ca="1">IF(ISNUMBER(AD90),CELL("contents",INDIRECT(ADDRESS(AD90,2,1,1,F$2))),0)</f>
        <v>0</v>
      </c>
      <c r="G90" s="9" cm="1">
        <f t="array" aca="1" ref="G90" ca="1">IF(ISNUMBER(AE90),CELL("contents",INDIRECT(ADDRESS(AE90,2,1,1,G$2))),0)</f>
        <v>0.63072577111385997</v>
      </c>
      <c r="H90" s="9" cm="1">
        <f t="array" aca="1" ref="H90" ca="1">IF(ISNUMBER(AF90),CELL("contents",INDIRECT(ADDRESS(AF90,2,1,1,H$2))),0)</f>
        <v>0</v>
      </c>
      <c r="I90" s="9" cm="1">
        <f t="array" aca="1" ref="I90" ca="1">IF(ISNUMBER(AG90),CELL("contents",INDIRECT(ADDRESS(AG90,2,1,1,I$2))),0)</f>
        <v>0</v>
      </c>
      <c r="J90" s="9" cm="1">
        <f t="array" aca="1" ref="J90" ca="1">IF(ISNUMBER(AH90),CELL("contents",INDIRECT(ADDRESS(AH90,2,1,1,J$2))),0)</f>
        <v>0</v>
      </c>
      <c r="K90" s="9" cm="1">
        <f t="array" aca="1" ref="K90" ca="1">IF(ISNUMBER(AI90),CELL("contents",INDIRECT(ADDRESS(AI90,2,1,1,K$2))),0)</f>
        <v>0</v>
      </c>
      <c r="L90" s="9" cm="1">
        <f t="array" aca="1" ref="L90" ca="1">IF(ISNUMBER(AJ90),CELL("contents",INDIRECT(ADDRESS(AJ90,2,1,1,L$2))),0)</f>
        <v>0.19153576461025101</v>
      </c>
      <c r="M90" s="127" t="str">
        <f>VLOOKUP($A90,[1]Classification!$A$2:$B$1001,2,0)</f>
        <v>Industrials</v>
      </c>
      <c r="N90" s="13">
        <f>MATCH($A90,'EKHAZAARSTK X standardized'!$A:$A,0)</f>
        <v>309</v>
      </c>
      <c r="O90" s="85" cm="1">
        <f t="array" aca="1" ref="O90:X90" ca="1">OFFSET(INDIRECT(ADDRESS(N90,2,1,1,"EKHAZAARSTK X standardized")),,,1,10)</f>
        <v>-0.64897097360151768</v>
      </c>
      <c r="P90" s="85">
        <f ca="1"/>
        <v>-0.98289690909934757</v>
      </c>
      <c r="Q90" s="85">
        <f ca="1"/>
        <v>-1.0084933318561839</v>
      </c>
      <c r="R90" s="85">
        <f ca="1"/>
        <v>2.7726394062879773</v>
      </c>
      <c r="S90" s="85">
        <f ca="1"/>
        <v>0.26165590578897252</v>
      </c>
      <c r="T90" s="85">
        <f ca="1"/>
        <v>-0.72690481552993558</v>
      </c>
      <c r="U90" s="85">
        <f ca="1"/>
        <v>1.0302800532781398</v>
      </c>
      <c r="V90" s="85">
        <f ca="1"/>
        <v>-0.23102588414262656</v>
      </c>
      <c r="W90" s="85">
        <f ca="1"/>
        <v>-1.113301270685346</v>
      </c>
      <c r="X90" s="85">
        <f ca="1"/>
        <v>-0.43446295253685596</v>
      </c>
      <c r="Z90" s="14" t="str">
        <f t="shared" ca="1" si="16"/>
        <v>__Absent__</v>
      </c>
      <c r="AA90" s="14" t="str">
        <f t="shared" ca="1" si="16"/>
        <v>__Absent__</v>
      </c>
      <c r="AB90" s="14" t="str">
        <f t="shared" ca="1" si="16"/>
        <v>__Absent__</v>
      </c>
      <c r="AC90" s="14" t="str">
        <f t="shared" ca="1" si="16"/>
        <v>__Absent__</v>
      </c>
      <c r="AD90" s="14" t="str">
        <f t="shared" ca="1" si="16"/>
        <v>__Absent__</v>
      </c>
      <c r="AE90" s="14">
        <f t="shared" ca="1" si="16"/>
        <v>53</v>
      </c>
      <c r="AF90" s="14" t="str">
        <f t="shared" ca="1" si="16"/>
        <v>__Absent__</v>
      </c>
      <c r="AG90" s="14" t="str">
        <f t="shared" ca="1" si="16"/>
        <v>__Absent__</v>
      </c>
      <c r="AH90" s="14" t="str">
        <f t="shared" ca="1" si="16"/>
        <v>__Absent__</v>
      </c>
      <c r="AI90" s="14" t="str">
        <f t="shared" ca="1" si="16"/>
        <v>__Absent__</v>
      </c>
      <c r="AJ90" s="14">
        <f t="shared" ca="1" si="16"/>
        <v>79</v>
      </c>
      <c r="AK90" s="42"/>
      <c r="AL90" s="43">
        <f ca="1"/>
        <v>0</v>
      </c>
      <c r="AM90" s="15">
        <f ca="1"/>
        <v>0</v>
      </c>
      <c r="AN90" s="16">
        <f t="shared" ca="1" si="14"/>
        <v>0</v>
      </c>
      <c r="AO90" s="30">
        <f t="shared" ca="1" si="12"/>
        <v>58</v>
      </c>
      <c r="AP90" s="30">
        <f t="shared" ca="1" si="13"/>
        <v>46</v>
      </c>
      <c r="AQ90" s="12"/>
      <c r="AR90" s="48"/>
    </row>
    <row r="91" spans="1:44" x14ac:dyDescent="0.3">
      <c r="A91" s="8" t="s">
        <v>200</v>
      </c>
      <c r="B91" s="9" cm="1">
        <f t="array" aca="1" ref="B91" ca="1">IF(ISNUMBER(Z91),CELL("contents",INDIRECT(ADDRESS(Z91,2,1,1,B$2))),0)</f>
        <v>0</v>
      </c>
      <c r="C91" s="9" cm="1">
        <f t="array" aca="1" ref="C91" ca="1">IF(ISNUMBER(AA91),CELL("contents",INDIRECT(ADDRESS(AA91,2,1,1,C$2))),0)</f>
        <v>0</v>
      </c>
      <c r="D91" s="9" cm="1">
        <f t="array" aca="1" ref="D91" ca="1">IF(ISNUMBER(AB91),CELL("contents",INDIRECT(ADDRESS(AB91,2,1,1,D$2))),0)</f>
        <v>0</v>
      </c>
      <c r="E91" s="9" cm="1">
        <f t="array" aca="1" ref="E91" ca="1">IF(ISNUMBER(AC91),CELL("contents",INDIRECT(ADDRESS(AC91,2,1,1,E$2))),0)</f>
        <v>0</v>
      </c>
      <c r="F91" s="9" cm="1">
        <f t="array" aca="1" ref="F91" ca="1">IF(ISNUMBER(AD91),CELL("contents",INDIRECT(ADDRESS(AD91,2,1,1,F$2))),0)</f>
        <v>2.5007377792963701</v>
      </c>
      <c r="G91" s="9" cm="1">
        <f t="array" aca="1" ref="G91" ca="1">IF(ISNUMBER(AE91),CELL("contents",INDIRECT(ADDRESS(AE91,2,1,1,G$2))),0)</f>
        <v>0</v>
      </c>
      <c r="H91" s="9" cm="1">
        <f t="array" aca="1" ref="H91" ca="1">IF(ISNUMBER(AF91),CELL("contents",INDIRECT(ADDRESS(AF91,2,1,1,H$2))),0)</f>
        <v>0.41511173970836301</v>
      </c>
      <c r="I91" s="9" cm="1">
        <f t="array" aca="1" ref="I91" ca="1">IF(ISNUMBER(AG91),CELL("contents",INDIRECT(ADDRESS(AG91,2,1,1,I$2))),0)</f>
        <v>0.41096485665872201</v>
      </c>
      <c r="J91" s="9" cm="1">
        <f t="array" aca="1" ref="J91" ca="1">IF(ISNUMBER(AH91),CELL("contents",INDIRECT(ADDRESS(AH91,2,1,1,J$2))),0)</f>
        <v>0</v>
      </c>
      <c r="K91" s="9" cm="1">
        <f t="array" aca="1" ref="K91" ca="1">IF(ISNUMBER(AI91),CELL("contents",INDIRECT(ADDRESS(AI91,2,1,1,K$2))),0)</f>
        <v>0.33069445798677199</v>
      </c>
      <c r="L91" s="9" cm="1">
        <f t="array" aca="1" ref="L91" ca="1">IF(ISNUMBER(AJ91),CELL("contents",INDIRECT(ADDRESS(AJ91,2,1,1,L$2))),0)</f>
        <v>0.287675399661105</v>
      </c>
      <c r="M91" s="127" t="str">
        <f>VLOOKUP($A91,[1]Classification!$A$2:$B$1001,2,0)</f>
        <v>Consumer Staples</v>
      </c>
      <c r="N91" s="13">
        <f>MATCH($A91,'EKHAZAARSTK X standardized'!$A:$A,0)</f>
        <v>316</v>
      </c>
      <c r="O91" s="85" cm="1">
        <f t="array" aca="1" ref="O91:X91" ca="1">OFFSET(INDIRECT(ADDRESS(N91,2,1,1,"EKHAZAARSTK X standardized")),,,1,10)</f>
        <v>-0.64897097360151768</v>
      </c>
      <c r="P91" s="85">
        <f ca="1"/>
        <v>-1.172068963514145</v>
      </c>
      <c r="Q91" s="85">
        <f ca="1"/>
        <v>-0.70215420853544042</v>
      </c>
      <c r="R91" s="85">
        <f ca="1"/>
        <v>-0.79411104183736814</v>
      </c>
      <c r="S91" s="85">
        <f ca="1"/>
        <v>0.51073224864263844</v>
      </c>
      <c r="T91" s="85">
        <f ca="1"/>
        <v>0.4935146720772402</v>
      </c>
      <c r="U91" s="85">
        <f ca="1"/>
        <v>1.2926105574584326</v>
      </c>
      <c r="V91" s="85">
        <f ca="1"/>
        <v>-0.669871056399578</v>
      </c>
      <c r="W91" s="85">
        <f ca="1"/>
        <v>-0.81379994999657601</v>
      </c>
      <c r="X91" s="85">
        <f ca="1"/>
        <v>-0.20258482949943551</v>
      </c>
      <c r="Z91" s="14" t="str">
        <f t="shared" ca="1" si="16"/>
        <v>__Absent__</v>
      </c>
      <c r="AA91" s="14" t="str">
        <f t="shared" ca="1" si="16"/>
        <v>__Absent__</v>
      </c>
      <c r="AB91" s="14" t="str">
        <f t="shared" ca="1" si="16"/>
        <v>__Absent__</v>
      </c>
      <c r="AC91" s="14" t="str">
        <f t="shared" ca="1" si="16"/>
        <v>__Absent__</v>
      </c>
      <c r="AD91" s="14">
        <f t="shared" ca="1" si="16"/>
        <v>13</v>
      </c>
      <c r="AE91" s="14" t="str">
        <f t="shared" ca="1" si="16"/>
        <v>__Absent__</v>
      </c>
      <c r="AF91" s="14">
        <f t="shared" ca="1" si="16"/>
        <v>37</v>
      </c>
      <c r="AG91" s="14">
        <f t="shared" ca="1" si="16"/>
        <v>37</v>
      </c>
      <c r="AH91" s="14" t="str">
        <f t="shared" ca="1" si="16"/>
        <v>__Absent__</v>
      </c>
      <c r="AI91" s="14">
        <f t="shared" ca="1" si="16"/>
        <v>69</v>
      </c>
      <c r="AJ91" s="14">
        <f t="shared" ca="1" si="16"/>
        <v>80</v>
      </c>
      <c r="AK91" s="42"/>
      <c r="AL91" s="43">
        <f ca="1"/>
        <v>0</v>
      </c>
      <c r="AM91" s="15">
        <f ca="1"/>
        <v>-2.66704263141819E-3</v>
      </c>
      <c r="AN91" s="16">
        <f t="shared" ca="1" si="14"/>
        <v>2.66704263141819E-3</v>
      </c>
      <c r="AO91" s="30">
        <f t="shared" ca="1" si="12"/>
        <v>18</v>
      </c>
      <c r="AP91" s="30">
        <f t="shared" ca="1" si="13"/>
        <v>239</v>
      </c>
      <c r="AQ91" s="12"/>
      <c r="AR91" s="48"/>
    </row>
    <row r="92" spans="1:44" x14ac:dyDescent="0.3">
      <c r="A92" s="8" t="s">
        <v>179</v>
      </c>
      <c r="B92" s="9" cm="1">
        <f t="array" aca="1" ref="B92" ca="1">IF(ISNUMBER(Z92),CELL("contents",INDIRECT(ADDRESS(Z92,2,1,1,B$2))),0)</f>
        <v>0</v>
      </c>
      <c r="C92" s="9" cm="1">
        <f t="array" aca="1" ref="C92" ca="1">IF(ISNUMBER(AA92),CELL("contents",INDIRECT(ADDRESS(AA92,2,1,1,C$2))),0)</f>
        <v>0</v>
      </c>
      <c r="D92" s="9" cm="1">
        <f t="array" aca="1" ref="D92" ca="1">IF(ISNUMBER(AB92),CELL("contents",INDIRECT(ADDRESS(AB92,2,1,1,D$2))),0)</f>
        <v>0</v>
      </c>
      <c r="E92" s="9" cm="1">
        <f t="array" aca="1" ref="E92" ca="1">IF(ISNUMBER(AC92),CELL("contents",INDIRECT(ADDRESS(AC92,2,1,1,E$2))),0)</f>
        <v>0</v>
      </c>
      <c r="F92" s="9" cm="1">
        <f t="array" aca="1" ref="F92" ca="1">IF(ISNUMBER(AD92),CELL("contents",INDIRECT(ADDRESS(AD92,2,1,1,F$2))),0)</f>
        <v>0</v>
      </c>
      <c r="G92" s="9" cm="1">
        <f t="array" aca="1" ref="G92" ca="1">IF(ISNUMBER(AE92),CELL("contents",INDIRECT(ADDRESS(AE92,2,1,1,G$2))),0)</f>
        <v>0.15917125668227999</v>
      </c>
      <c r="H92" s="9" cm="1">
        <f t="array" aca="1" ref="H92" ca="1">IF(ISNUMBER(AF92),CELL("contents",INDIRECT(ADDRESS(AF92,2,1,1,H$2))),0)</f>
        <v>0</v>
      </c>
      <c r="I92" s="9" cm="1">
        <f t="array" aca="1" ref="I92" ca="1">IF(ISNUMBER(AG92),CELL("contents",INDIRECT(ADDRESS(AG92,2,1,1,I$2))),0)</f>
        <v>0</v>
      </c>
      <c r="J92" s="9" cm="1">
        <f t="array" aca="1" ref="J92" ca="1">IF(ISNUMBER(AH92),CELL("contents",INDIRECT(ADDRESS(AH92,2,1,1,J$2))),0)</f>
        <v>0</v>
      </c>
      <c r="K92" s="9" cm="1">
        <f t="array" aca="1" ref="K92" ca="1">IF(ISNUMBER(AI92),CELL("contents",INDIRECT(ADDRESS(AI92,2,1,1,K$2))),0)</f>
        <v>0</v>
      </c>
      <c r="L92" s="9" cm="1">
        <f t="array" aca="1" ref="L92" ca="1">IF(ISNUMBER(AJ92),CELL("contents",INDIRECT(ADDRESS(AJ92,2,1,1,L$2))),0)</f>
        <v>4.8342918683573002E-2</v>
      </c>
      <c r="M92" s="127" t="str">
        <f>VLOOKUP($A92,[1]Classification!$A$2:$B$1001,2,0)</f>
        <v>Industrials</v>
      </c>
      <c r="N92" s="13">
        <f>MATCH($A92,'EKHAZAARSTK X standardized'!$A:$A,0)</f>
        <v>317</v>
      </c>
      <c r="O92" s="85" cm="1">
        <f t="array" aca="1" ref="O92:X92" ca="1">OFFSET(INDIRECT(ADDRESS(N92,2,1,1,"EKHAZAARSTK X standardized")),,,1,10)</f>
        <v>-0.64897097360151768</v>
      </c>
      <c r="P92" s="85">
        <f ca="1"/>
        <v>-0.71462805897227466</v>
      </c>
      <c r="Q92" s="85">
        <f ca="1"/>
        <v>-0.11809354636176381</v>
      </c>
      <c r="R92" s="85">
        <f ca="1"/>
        <v>1.2745961853170258</v>
      </c>
      <c r="S92" s="85">
        <f ca="1"/>
        <v>-0.45365659205935827</v>
      </c>
      <c r="T92" s="85">
        <f ca="1"/>
        <v>-0.22704027787870906</v>
      </c>
      <c r="U92" s="85">
        <f ca="1"/>
        <v>1.0390010739701914</v>
      </c>
      <c r="V92" s="85">
        <f ca="1"/>
        <v>-0.91485194824155147</v>
      </c>
      <c r="W92" s="85">
        <f ca="1"/>
        <v>-0.2999018539460056</v>
      </c>
      <c r="X92" s="85">
        <f ca="1"/>
        <v>-0.15479374141601721</v>
      </c>
      <c r="Z92" s="14" t="str">
        <f t="shared" ca="1" si="16"/>
        <v>__Absent__</v>
      </c>
      <c r="AA92" s="14" t="str">
        <f t="shared" ca="1" si="16"/>
        <v>__Absent__</v>
      </c>
      <c r="AB92" s="14" t="str">
        <f t="shared" ca="1" si="16"/>
        <v>__Absent__</v>
      </c>
      <c r="AC92" s="14" t="str">
        <f t="shared" ca="1" si="16"/>
        <v>__Absent__</v>
      </c>
      <c r="AD92" s="14" t="str">
        <f t="shared" ca="1" si="16"/>
        <v>__Absent__</v>
      </c>
      <c r="AE92" s="14">
        <f t="shared" ca="1" si="16"/>
        <v>54</v>
      </c>
      <c r="AF92" s="14" t="str">
        <f t="shared" ca="1" si="16"/>
        <v>__Absent__</v>
      </c>
      <c r="AG92" s="14" t="str">
        <f t="shared" ca="1" si="16"/>
        <v>__Absent__</v>
      </c>
      <c r="AH92" s="14" t="str">
        <f t="shared" ca="1" si="16"/>
        <v>__Absent__</v>
      </c>
      <c r="AI92" s="14" t="str">
        <f t="shared" ca="1" si="16"/>
        <v>__Absent__</v>
      </c>
      <c r="AJ92" s="14">
        <f t="shared" ca="1" si="16"/>
        <v>81</v>
      </c>
      <c r="AK92" s="42"/>
      <c r="AL92" s="43">
        <f ca="1"/>
        <v>0</v>
      </c>
      <c r="AM92" s="15">
        <f ca="1"/>
        <v>0</v>
      </c>
      <c r="AN92" s="16">
        <f t="shared" ca="1" si="14"/>
        <v>0</v>
      </c>
      <c r="AO92" s="30">
        <f t="shared" ca="1" si="12"/>
        <v>58</v>
      </c>
      <c r="AP92" s="30">
        <f t="shared" ca="1" si="13"/>
        <v>46</v>
      </c>
      <c r="AQ92" s="12"/>
      <c r="AR92" s="48"/>
    </row>
    <row r="93" spans="1:44" x14ac:dyDescent="0.3">
      <c r="A93" s="8" t="s">
        <v>76</v>
      </c>
      <c r="B93" s="9" cm="1">
        <f t="array" aca="1" ref="B93" ca="1">IF(ISNUMBER(Z93),CELL("contents",INDIRECT(ADDRESS(Z93,2,1,1,B$2))),0)</f>
        <v>0</v>
      </c>
      <c r="C93" s="9" cm="1">
        <f t="array" aca="1" ref="C93" ca="1">IF(ISNUMBER(AA93),CELL("contents",INDIRECT(ADDRESS(AA93,2,1,1,C$2))),0)</f>
        <v>0</v>
      </c>
      <c r="D93" s="9" cm="1">
        <f t="array" aca="1" ref="D93" ca="1">IF(ISNUMBER(AB93),CELL("contents",INDIRECT(ADDRESS(AB93,2,1,1,D$2))),0)</f>
        <v>0</v>
      </c>
      <c r="E93" s="9" cm="1">
        <f t="array" aca="1" ref="E93" ca="1">IF(ISNUMBER(AC93),CELL("contents",INDIRECT(ADDRESS(AC93,2,1,1,E$2))),0)</f>
        <v>0</v>
      </c>
      <c r="F93" s="9" cm="1">
        <f t="array" aca="1" ref="F93" ca="1">IF(ISNUMBER(AD93),CELL("contents",INDIRECT(ADDRESS(AD93,2,1,1,F$2))),0)</f>
        <v>0</v>
      </c>
      <c r="G93" s="9" cm="1">
        <f t="array" aca="1" ref="G93" ca="1">IF(ISNUMBER(AE93),CELL("contents",INDIRECT(ADDRESS(AE93,2,1,1,G$2))),0)</f>
        <v>0.83592377422735997</v>
      </c>
      <c r="H93" s="9" cm="1">
        <f t="array" aca="1" ref="H93" ca="1">IF(ISNUMBER(AF93),CELL("contents",INDIRECT(ADDRESS(AF93,2,1,1,H$2))),0)</f>
        <v>0</v>
      </c>
      <c r="I93" s="9" cm="1">
        <f t="array" aca="1" ref="I93" ca="1">IF(ISNUMBER(AG93),CELL("contents",INDIRECT(ADDRESS(AG93,2,1,1,I$2))),0)</f>
        <v>0.16506322716690799</v>
      </c>
      <c r="J93" s="9" cm="1">
        <f t="array" aca="1" ref="J93" ca="1">IF(ISNUMBER(AH93),CELL("contents",INDIRECT(ADDRESS(AH93,2,1,1,J$2))),0)</f>
        <v>0</v>
      </c>
      <c r="K93" s="9" cm="1">
        <f t="array" aca="1" ref="K93" ca="1">IF(ISNUMBER(AI93),CELL("contents",INDIRECT(ADDRESS(AI93,2,1,1,K$2))),0)</f>
        <v>0.130273574994789</v>
      </c>
      <c r="L93" s="9" cm="1">
        <f t="array" aca="1" ref="L93" ca="1">IF(ISNUMBER(AJ93),CELL("contents",INDIRECT(ADDRESS(AJ93,2,1,1,L$2))),0)</f>
        <v>0.36941382452911897</v>
      </c>
      <c r="M93" s="127" t="str">
        <f>VLOOKUP($A93,[1]Classification!$A$2:$B$1001,2,0)</f>
        <v>Real Estate</v>
      </c>
      <c r="N93" s="13">
        <f>MATCH($A93,'EKHAZAARSTK X standardized'!$A:$A,0)</f>
        <v>318</v>
      </c>
      <c r="O93" s="85" cm="1">
        <f t="array" aca="1" ref="O93:X93" ca="1">OFFSET(INDIRECT(ADDRESS(N93,2,1,1,"EKHAZAARSTK X standardized")),,,1,10)</f>
        <v>-0.64897097360151768</v>
      </c>
      <c r="P93" s="85">
        <f ca="1"/>
        <v>-0.76547061789773485</v>
      </c>
      <c r="Q93" s="85">
        <f ca="1"/>
        <v>0.53267604102093946</v>
      </c>
      <c r="R93" s="85">
        <f ca="1"/>
        <v>-0.28986677104573072</v>
      </c>
      <c r="S93" s="85">
        <f ca="1"/>
        <v>-1.3315994809207945</v>
      </c>
      <c r="T93" s="85">
        <f ca="1"/>
        <v>-0.77092767130177098</v>
      </c>
      <c r="U93" s="85">
        <f ca="1"/>
        <v>0.74418471861394142</v>
      </c>
      <c r="V93" s="85">
        <f ca="1"/>
        <v>-4.9075061829096635E-2</v>
      </c>
      <c r="W93" s="85">
        <f ca="1"/>
        <v>-1.027491750604228</v>
      </c>
      <c r="X93" s="85">
        <f ca="1"/>
        <v>-0.12862188201153696</v>
      </c>
      <c r="Z93" s="14" t="str">
        <f t="shared" ca="1" si="16"/>
        <v>__Absent__</v>
      </c>
      <c r="AA93" s="14" t="str">
        <f t="shared" ca="1" si="16"/>
        <v>__Absent__</v>
      </c>
      <c r="AB93" s="14" t="str">
        <f t="shared" ca="1" si="16"/>
        <v>__Absent__</v>
      </c>
      <c r="AC93" s="14" t="str">
        <f t="shared" ca="1" si="16"/>
        <v>__Absent__</v>
      </c>
      <c r="AD93" s="14" t="str">
        <f t="shared" ca="1" si="16"/>
        <v>__Absent__</v>
      </c>
      <c r="AE93" s="14">
        <f t="shared" ca="1" si="16"/>
        <v>55</v>
      </c>
      <c r="AF93" s="14" t="str">
        <f t="shared" ca="1" si="16"/>
        <v>__Absent__</v>
      </c>
      <c r="AG93" s="14">
        <f t="shared" ca="1" si="16"/>
        <v>38</v>
      </c>
      <c r="AH93" s="14" t="str">
        <f t="shared" ca="1" si="16"/>
        <v>__Absent__</v>
      </c>
      <c r="AI93" s="14">
        <f t="shared" ca="1" si="16"/>
        <v>70</v>
      </c>
      <c r="AJ93" s="14">
        <f t="shared" ca="1" si="16"/>
        <v>82</v>
      </c>
      <c r="AK93" s="42"/>
      <c r="AL93" s="43">
        <f ca="1"/>
        <v>0</v>
      </c>
      <c r="AM93" s="15">
        <f ca="1"/>
        <v>-1.0712124324031675E-3</v>
      </c>
      <c r="AN93" s="16">
        <f t="shared" ca="1" si="14"/>
        <v>1.0712124324031675E-3</v>
      </c>
      <c r="AO93" s="30">
        <f t="shared" ca="1" si="12"/>
        <v>39</v>
      </c>
      <c r="AP93" s="30">
        <f t="shared" ca="1" si="13"/>
        <v>218</v>
      </c>
      <c r="AQ93" s="12"/>
      <c r="AR93" s="48"/>
    </row>
    <row r="94" spans="1:44" x14ac:dyDescent="0.3">
      <c r="A94" s="8" t="s">
        <v>201</v>
      </c>
      <c r="B94" s="9" cm="1">
        <f t="array" aca="1" ref="B94" ca="1">IF(ISNUMBER(Z94),CELL("contents",INDIRECT(ADDRESS(Z94,2,1,1,B$2))),0)</f>
        <v>0</v>
      </c>
      <c r="C94" s="9" cm="1">
        <f t="array" aca="1" ref="C94" ca="1">IF(ISNUMBER(AA94),CELL("contents",INDIRECT(ADDRESS(AA94,2,1,1,C$2))),0)</f>
        <v>0</v>
      </c>
      <c r="D94" s="9" cm="1">
        <f t="array" aca="1" ref="D94" ca="1">IF(ISNUMBER(AB94),CELL("contents",INDIRECT(ADDRESS(AB94,2,1,1,D$2))),0)</f>
        <v>0</v>
      </c>
      <c r="E94" s="9" cm="1">
        <f t="array" aca="1" ref="E94" ca="1">IF(ISNUMBER(AC94),CELL("contents",INDIRECT(ADDRESS(AC94,2,1,1,E$2))),0)</f>
        <v>0</v>
      </c>
      <c r="F94" s="9" cm="1">
        <f t="array" aca="1" ref="F94" ca="1">IF(ISNUMBER(AD94),CELL("contents",INDIRECT(ADDRESS(AD94,2,1,1,F$2))),0)</f>
        <v>0</v>
      </c>
      <c r="G94" s="9" cm="1">
        <f t="array" aca="1" ref="G94" ca="1">IF(ISNUMBER(AE94),CELL("contents",INDIRECT(ADDRESS(AE94,2,1,1,G$2))),0)</f>
        <v>0</v>
      </c>
      <c r="H94" s="9" cm="1">
        <f t="array" aca="1" ref="H94" ca="1">IF(ISNUMBER(AF94),CELL("contents",INDIRECT(ADDRESS(AF94,2,1,1,H$2))),0)</f>
        <v>0.69053143659584804</v>
      </c>
      <c r="I94" s="9" cm="1">
        <f t="array" aca="1" ref="I94" ca="1">IF(ISNUMBER(AG94),CELL("contents",INDIRECT(ADDRESS(AG94,2,1,1,I$2))),0)</f>
        <v>0.69630357209777205</v>
      </c>
      <c r="J94" s="9" cm="1">
        <f t="array" aca="1" ref="J94" ca="1">IF(ISNUMBER(AH94),CELL("contents",INDIRECT(ADDRESS(AH94,2,1,1,J$2))),0)</f>
        <v>0.79948954674376005</v>
      </c>
      <c r="K94" s="9" cm="1">
        <f t="array" aca="1" ref="K94" ca="1">IF(ISNUMBER(AI94),CELL("contents",INDIRECT(ADDRESS(AI94,2,1,1,K$2))),0)</f>
        <v>0.57119951897715204</v>
      </c>
      <c r="L94" s="9" cm="1">
        <f t="array" aca="1" ref="L94" ca="1">IF(ISNUMBER(AJ94),CELL("contents",INDIRECT(ADDRESS(AJ94,2,1,1,L$2))),0)</f>
        <v>0.48741250046844098</v>
      </c>
      <c r="M94" s="127" t="str">
        <f>VLOOKUP($A94,[1]Classification!$A$2:$B$1001,2,0)</f>
        <v>Materials</v>
      </c>
      <c r="N94" s="13">
        <f>MATCH($A94,'EKHAZAARSTK X standardized'!$A:$A,0)</f>
        <v>326</v>
      </c>
      <c r="O94" s="85" cm="1">
        <f t="array" aca="1" ref="O94:X94" ca="1">OFFSET(INDIRECT(ADDRESS(N94,2,1,1,"EKHAZAARSTK X standardized")),,,1,10)</f>
        <v>-0.43419145442330964</v>
      </c>
      <c r="P94" s="85">
        <f ca="1"/>
        <v>-1.0950861339301925</v>
      </c>
      <c r="Q94" s="85">
        <f ca="1"/>
        <v>-0.44745270973121931</v>
      </c>
      <c r="R94" s="85">
        <f ca="1"/>
        <v>0.91641911392560793</v>
      </c>
      <c r="S94" s="85">
        <f ca="1"/>
        <v>-0.23695181391363482</v>
      </c>
      <c r="T94" s="85">
        <f ca="1"/>
        <v>-0.22763264833337249</v>
      </c>
      <c r="U94" s="85">
        <f ca="1"/>
        <v>2.4622198380779334</v>
      </c>
      <c r="V94" s="85">
        <f ca="1"/>
        <v>-0.63705748805416584</v>
      </c>
      <c r="W94" s="85">
        <f ca="1"/>
        <v>0.61017674827973334</v>
      </c>
      <c r="X94" s="85">
        <f ca="1"/>
        <v>-0.39580921133104241</v>
      </c>
      <c r="Z94" s="14" t="str">
        <f t="shared" ref="Z94:AJ103" ca="1" si="17">IFERROR(MATCH($A94,INDIRECT("'"&amp;Z$2&amp;"'!$A:$A"),0),"__Absent__")</f>
        <v>__Absent__</v>
      </c>
      <c r="AA94" s="14" t="str">
        <f t="shared" ca="1" si="17"/>
        <v>__Absent__</v>
      </c>
      <c r="AB94" s="14" t="str">
        <f t="shared" ca="1" si="17"/>
        <v>__Absent__</v>
      </c>
      <c r="AC94" s="14" t="str">
        <f t="shared" ca="1" si="17"/>
        <v>__Absent__</v>
      </c>
      <c r="AD94" s="14" t="str">
        <f t="shared" ca="1" si="17"/>
        <v>__Absent__</v>
      </c>
      <c r="AE94" s="14" t="str">
        <f t="shared" ca="1" si="17"/>
        <v>__Absent__</v>
      </c>
      <c r="AF94" s="14">
        <f t="shared" ca="1" si="17"/>
        <v>38</v>
      </c>
      <c r="AG94" s="14">
        <f t="shared" ca="1" si="17"/>
        <v>39</v>
      </c>
      <c r="AH94" s="14">
        <f t="shared" ca="1" si="17"/>
        <v>18</v>
      </c>
      <c r="AI94" s="14">
        <f t="shared" ca="1" si="17"/>
        <v>71</v>
      </c>
      <c r="AJ94" s="14">
        <f t="shared" ca="1" si="17"/>
        <v>83</v>
      </c>
      <c r="AK94" s="42"/>
      <c r="AL94" s="43">
        <f ca="1"/>
        <v>0</v>
      </c>
      <c r="AM94" s="15">
        <f ca="1"/>
        <v>-3.0232906068927753E-3</v>
      </c>
      <c r="AN94" s="16">
        <f t="shared" ca="1" si="14"/>
        <v>3.0232906068927753E-3</v>
      </c>
      <c r="AO94" s="30">
        <f t="shared" ca="1" si="12"/>
        <v>15</v>
      </c>
      <c r="AP94" s="30">
        <f t="shared" ca="1" si="13"/>
        <v>242</v>
      </c>
      <c r="AQ94" s="12"/>
      <c r="AR94" s="48"/>
    </row>
    <row r="95" spans="1:44" x14ac:dyDescent="0.3">
      <c r="A95" s="8" t="s">
        <v>130</v>
      </c>
      <c r="B95" s="9" cm="1">
        <f t="array" aca="1" ref="B95" ca="1">IF(ISNUMBER(Z95),CELL("contents",INDIRECT(ADDRESS(Z95,2,1,1,B$2))),0)</f>
        <v>0</v>
      </c>
      <c r="C95" s="9" cm="1">
        <f t="array" aca="1" ref="C95" ca="1">IF(ISNUMBER(AA95),CELL("contents",INDIRECT(ADDRESS(AA95,2,1,1,C$2))),0)</f>
        <v>0.71141700991726498</v>
      </c>
      <c r="D95" s="9" cm="1">
        <f t="array" aca="1" ref="D95" ca="1">IF(ISNUMBER(AB95),CELL("contents",INDIRECT(ADDRESS(AB95,2,1,1,D$2))),0)</f>
        <v>0</v>
      </c>
      <c r="E95" s="9" cm="1">
        <f t="array" aca="1" ref="E95" ca="1">IF(ISNUMBER(AC95),CELL("contents",INDIRECT(ADDRESS(AC95,2,1,1,E$2))),0)</f>
        <v>0</v>
      </c>
      <c r="F95" s="9" cm="1">
        <f t="array" aca="1" ref="F95" ca="1">IF(ISNUMBER(AD95),CELL("contents",INDIRECT(ADDRESS(AD95,2,1,1,F$2))),0)</f>
        <v>0</v>
      </c>
      <c r="G95" s="9" cm="1">
        <f t="array" aca="1" ref="G95" ca="1">IF(ISNUMBER(AE95),CELL("contents",INDIRECT(ADDRESS(AE95,2,1,1,G$2))),0)</f>
        <v>0.48920071096179601</v>
      </c>
      <c r="H95" s="9" cm="1">
        <f t="array" aca="1" ref="H95" ca="1">IF(ISNUMBER(AF95),CELL("contents",INDIRECT(ADDRESS(AF95,2,1,1,H$2))),0)</f>
        <v>0</v>
      </c>
      <c r="I95" s="9" cm="1">
        <f t="array" aca="1" ref="I95" ca="1">IF(ISNUMBER(AG95),CELL("contents",INDIRECT(ADDRESS(AG95,2,1,1,I$2))),0)</f>
        <v>0</v>
      </c>
      <c r="J95" s="9" cm="1">
        <f t="array" aca="1" ref="J95" ca="1">IF(ISNUMBER(AH95),CELL("contents",INDIRECT(ADDRESS(AH95,2,1,1,J$2))),0)</f>
        <v>0</v>
      </c>
      <c r="K95" s="9" cm="1">
        <f t="array" aca="1" ref="K95" ca="1">IF(ISNUMBER(AI95),CELL("contents",INDIRECT(ADDRESS(AI95,2,1,1,K$2))),0)</f>
        <v>0</v>
      </c>
      <c r="L95" s="9" cm="1">
        <f t="array" aca="1" ref="L95" ca="1">IF(ISNUMBER(AJ95),CELL("contents",INDIRECT(ADDRESS(AJ95,2,1,1,L$2))),0)</f>
        <v>0.148568523526628</v>
      </c>
      <c r="M95" s="127" t="str">
        <f>VLOOKUP($A95,[1]Classification!$A$2:$B$1001,2,0)</f>
        <v>Industrials</v>
      </c>
      <c r="N95" s="13">
        <f>MATCH($A95,'EKHAZAARSTK X standardized'!$A:$A,0)</f>
        <v>334</v>
      </c>
      <c r="O95" s="85" cm="1">
        <f t="array" aca="1" ref="O95:X95" ca="1">OFFSET(INDIRECT(ADDRESS(N95,2,1,1,"EKHAZAARSTK X standardized")),,,1,10)</f>
        <v>-0.18167821105833018</v>
      </c>
      <c r="P95" s="85">
        <f ca="1"/>
        <v>-5.3029137346857512E-2</v>
      </c>
      <c r="Q95" s="85">
        <f ca="1"/>
        <v>0.19734721099463443</v>
      </c>
      <c r="R95" s="85">
        <f ca="1"/>
        <v>-0.86769305224019022</v>
      </c>
      <c r="S95" s="85">
        <f ca="1"/>
        <v>-0.15830119775595514</v>
      </c>
      <c r="T95" s="85">
        <f ca="1"/>
        <v>0.70093129827514677</v>
      </c>
      <c r="U95" s="85">
        <f ca="1"/>
        <v>6.6505603973825517E-2</v>
      </c>
      <c r="V95" s="85">
        <f ca="1"/>
        <v>-0.85766095263745212</v>
      </c>
      <c r="W95" s="85">
        <f ca="1"/>
        <v>-0.8587243639876323</v>
      </c>
      <c r="X95" s="85">
        <f ca="1"/>
        <v>-9.6334361052174772E-2</v>
      </c>
      <c r="Z95" s="14" t="str">
        <f t="shared" ca="1" si="17"/>
        <v>__Absent__</v>
      </c>
      <c r="AA95" s="14">
        <f t="shared" ca="1" si="17"/>
        <v>15</v>
      </c>
      <c r="AB95" s="14" t="str">
        <f t="shared" ca="1" si="17"/>
        <v>__Absent__</v>
      </c>
      <c r="AC95" s="14" t="str">
        <f t="shared" ca="1" si="17"/>
        <v>__Absent__</v>
      </c>
      <c r="AD95" s="14" t="str">
        <f t="shared" ca="1" si="17"/>
        <v>__Absent__</v>
      </c>
      <c r="AE95" s="14">
        <f t="shared" ca="1" si="17"/>
        <v>56</v>
      </c>
      <c r="AF95" s="14" t="str">
        <f t="shared" ca="1" si="17"/>
        <v>__Absent__</v>
      </c>
      <c r="AG95" s="14" t="str">
        <f t="shared" ca="1" si="17"/>
        <v>__Absent__</v>
      </c>
      <c r="AH95" s="14" t="str">
        <f t="shared" ca="1" si="17"/>
        <v>__Absent__</v>
      </c>
      <c r="AI95" s="14" t="str">
        <f t="shared" ca="1" si="17"/>
        <v>__Absent__</v>
      </c>
      <c r="AJ95" s="14">
        <f t="shared" ca="1" si="17"/>
        <v>84</v>
      </c>
      <c r="AK95" s="42"/>
      <c r="AL95" s="43">
        <f ca="1"/>
        <v>0</v>
      </c>
      <c r="AM95" s="15">
        <f ca="1"/>
        <v>0</v>
      </c>
      <c r="AN95" s="16">
        <f t="shared" ca="1" si="14"/>
        <v>0</v>
      </c>
      <c r="AO95" s="30">
        <f t="shared" ca="1" si="12"/>
        <v>58</v>
      </c>
      <c r="AP95" s="30">
        <f t="shared" ca="1" si="13"/>
        <v>46</v>
      </c>
      <c r="AQ95" s="12"/>
      <c r="AR95" s="48"/>
    </row>
    <row r="96" spans="1:44" x14ac:dyDescent="0.3">
      <c r="A96" s="8" t="s">
        <v>103</v>
      </c>
      <c r="B96" s="9" cm="1">
        <f t="array" aca="1" ref="B96" ca="1">IF(ISNUMBER(Z96),CELL("contents",INDIRECT(ADDRESS(Z96,2,1,1,B$2))),0)</f>
        <v>0</v>
      </c>
      <c r="C96" s="9" cm="1">
        <f t="array" aca="1" ref="C96" ca="1">IF(ISNUMBER(AA96),CELL("contents",INDIRECT(ADDRESS(AA96,2,1,1,C$2))),0)</f>
        <v>0</v>
      </c>
      <c r="D96" s="9" cm="1">
        <f t="array" aca="1" ref="D96" ca="1">IF(ISNUMBER(AB96),CELL("contents",INDIRECT(ADDRESS(AB96,2,1,1,D$2))),0)</f>
        <v>0</v>
      </c>
      <c r="E96" s="9" cm="1">
        <f t="array" aca="1" ref="E96" ca="1">IF(ISNUMBER(AC96),CELL("contents",INDIRECT(ADDRESS(AC96,2,1,1,E$2))),0)</f>
        <v>0</v>
      </c>
      <c r="F96" s="9" cm="1">
        <f t="array" aca="1" ref="F96" ca="1">IF(ISNUMBER(AD96),CELL("contents",INDIRECT(ADDRESS(AD96,2,1,1,F$2))),0)</f>
        <v>0</v>
      </c>
      <c r="G96" s="9" cm="1">
        <f t="array" aca="1" ref="G96" ca="1">IF(ISNUMBER(AE96),CELL("contents",INDIRECT(ADDRESS(AE96,2,1,1,G$2))),0)</f>
        <v>0.75811343014807497</v>
      </c>
      <c r="H96" s="9" cm="1">
        <f t="array" aca="1" ref="H96" ca="1">IF(ISNUMBER(AF96),CELL("contents",INDIRECT(ADDRESS(AF96,2,1,1,H$2))),0)</f>
        <v>0</v>
      </c>
      <c r="I96" s="9" cm="1">
        <f t="array" aca="1" ref="I96" ca="1">IF(ISNUMBER(AG96),CELL("contents",INDIRECT(ADDRESS(AG96,2,1,1,I$2))),0)</f>
        <v>0</v>
      </c>
      <c r="J96" s="9" cm="1">
        <f t="array" aca="1" ref="J96" ca="1">IF(ISNUMBER(AH96),CELL("contents",INDIRECT(ADDRESS(AH96,2,1,1,J$2))),0)</f>
        <v>0</v>
      </c>
      <c r="K96" s="9" cm="1">
        <f t="array" aca="1" ref="K96" ca="1">IF(ISNUMBER(AI96),CELL("contents",INDIRECT(ADDRESS(AI96,2,1,1,K$2))),0)</f>
        <v>0</v>
      </c>
      <c r="L96" s="9" cm="1">
        <f t="array" aca="1" ref="L96" ca="1">IF(ISNUMBER(AJ96),CELL("contents",INDIRECT(ADDRESS(AJ96,2,1,1,L$2))),0)</f>
        <v>0.230500573753778</v>
      </c>
      <c r="M96" s="127" t="str">
        <f>VLOOKUP($A96,[1]Classification!$A$2:$B$1001,2,0)</f>
        <v>Materials</v>
      </c>
      <c r="N96" s="13">
        <f>MATCH($A96,'EKHAZAARSTK X standardized'!$A:$A,0)</f>
        <v>340</v>
      </c>
      <c r="O96" s="85" cm="1">
        <f t="array" aca="1" ref="O96:X96" ca="1">OFFSET(INDIRECT(ADDRESS(N96,2,1,1,"EKHAZAARSTK X standardized")),,,1,10)</f>
        <v>-0.60499040658252534</v>
      </c>
      <c r="P96" s="85">
        <f ca="1"/>
        <v>1.0662506180713629E-2</v>
      </c>
      <c r="Q96" s="85">
        <f ca="1"/>
        <v>-0.3937137236430876</v>
      </c>
      <c r="R96" s="85">
        <f ca="1"/>
        <v>-6.1148048453556321E-2</v>
      </c>
      <c r="S96" s="85">
        <f ca="1"/>
        <v>0.21340320067363033</v>
      </c>
      <c r="T96" s="85">
        <f ca="1"/>
        <v>0.87683291159819032</v>
      </c>
      <c r="U96" s="85">
        <f ca="1"/>
        <v>0.67649324388514664</v>
      </c>
      <c r="V96" s="85">
        <f ca="1"/>
        <v>-0.62725932511337346</v>
      </c>
      <c r="W96" s="85">
        <f ca="1"/>
        <v>-0.55828397808386365</v>
      </c>
      <c r="X96" s="85">
        <f ca="1"/>
        <v>0.98566714434954572</v>
      </c>
      <c r="Z96" s="14" t="str">
        <f t="shared" ca="1" si="17"/>
        <v>__Absent__</v>
      </c>
      <c r="AA96" s="14" t="str">
        <f t="shared" ca="1" si="17"/>
        <v>__Absent__</v>
      </c>
      <c r="AB96" s="14" t="str">
        <f t="shared" ca="1" si="17"/>
        <v>__Absent__</v>
      </c>
      <c r="AC96" s="14" t="str">
        <f t="shared" ca="1" si="17"/>
        <v>__Absent__</v>
      </c>
      <c r="AD96" s="14" t="str">
        <f t="shared" ca="1" si="17"/>
        <v>__Absent__</v>
      </c>
      <c r="AE96" s="14">
        <f t="shared" ca="1" si="17"/>
        <v>57</v>
      </c>
      <c r="AF96" s="14" t="str">
        <f t="shared" ca="1" si="17"/>
        <v>__Absent__</v>
      </c>
      <c r="AG96" s="14" t="str">
        <f t="shared" ca="1" si="17"/>
        <v>__Absent__</v>
      </c>
      <c r="AH96" s="14" t="str">
        <f t="shared" ca="1" si="17"/>
        <v>__Absent__</v>
      </c>
      <c r="AI96" s="14" t="str">
        <f t="shared" ca="1" si="17"/>
        <v>__Absent__</v>
      </c>
      <c r="AJ96" s="14">
        <f t="shared" ca="1" si="17"/>
        <v>85</v>
      </c>
      <c r="AK96" s="42"/>
      <c r="AL96" s="43">
        <f ca="1"/>
        <v>0</v>
      </c>
      <c r="AM96" s="15">
        <f ca="1"/>
        <v>0</v>
      </c>
      <c r="AN96" s="16">
        <f t="shared" ca="1" si="14"/>
        <v>0</v>
      </c>
      <c r="AO96" s="30">
        <f t="shared" ca="1" si="12"/>
        <v>58</v>
      </c>
      <c r="AP96" s="30">
        <f t="shared" ca="1" si="13"/>
        <v>46</v>
      </c>
      <c r="AQ96" s="12"/>
      <c r="AR96" s="48"/>
    </row>
    <row r="97" spans="1:44" x14ac:dyDescent="0.3">
      <c r="A97" s="8" t="s">
        <v>133</v>
      </c>
      <c r="B97" s="9" cm="1">
        <f t="array" aca="1" ref="B97" ca="1">IF(ISNUMBER(Z97),CELL("contents",INDIRECT(ADDRESS(Z97,2,1,1,B$2))),0)</f>
        <v>0</v>
      </c>
      <c r="C97" s="9" cm="1">
        <f t="array" aca="1" ref="C97" ca="1">IF(ISNUMBER(AA97),CELL("contents",INDIRECT(ADDRESS(AA97,2,1,1,C$2))),0)</f>
        <v>0</v>
      </c>
      <c r="D97" s="9" cm="1">
        <f t="array" aca="1" ref="D97" ca="1">IF(ISNUMBER(AB97),CELL("contents",INDIRECT(ADDRESS(AB97,2,1,1,D$2))),0)</f>
        <v>0</v>
      </c>
      <c r="E97" s="9" cm="1">
        <f t="array" aca="1" ref="E97" ca="1">IF(ISNUMBER(AC97),CELL("contents",INDIRECT(ADDRESS(AC97,2,1,1,E$2))),0)</f>
        <v>0</v>
      </c>
      <c r="F97" s="9" cm="1">
        <f t="array" aca="1" ref="F97" ca="1">IF(ISNUMBER(AD97),CELL("contents",INDIRECT(ADDRESS(AD97,2,1,1,F$2))),0)</f>
        <v>0</v>
      </c>
      <c r="G97" s="9" cm="1">
        <f t="array" aca="1" ref="G97" ca="1">IF(ISNUMBER(AE97),CELL("contents",INDIRECT(ADDRESS(AE97,2,1,1,G$2))),0)</f>
        <v>0.45581060265887902</v>
      </c>
      <c r="H97" s="9" cm="1">
        <f t="array" aca="1" ref="H97" ca="1">IF(ISNUMBER(AF97),CELL("contents",INDIRECT(ADDRESS(AF97,2,1,1,H$2))),0)</f>
        <v>0</v>
      </c>
      <c r="I97" s="9" cm="1">
        <f t="array" aca="1" ref="I97" ca="1">IF(ISNUMBER(AG97),CELL("contents",INDIRECT(ADDRESS(AG97,2,1,1,I$2))),0)</f>
        <v>0</v>
      </c>
      <c r="J97" s="9" cm="1">
        <f t="array" aca="1" ref="J97" ca="1">IF(ISNUMBER(AH97),CELL("contents",INDIRECT(ADDRESS(AH97,2,1,1,J$2))),0)</f>
        <v>0</v>
      </c>
      <c r="K97" s="9" cm="1">
        <f t="array" aca="1" ref="K97" ca="1">IF(ISNUMBER(AI97),CELL("contents",INDIRECT(ADDRESS(AI97,2,1,1,K$2))),0)</f>
        <v>8.0168353996793298E-2</v>
      </c>
      <c r="L97" s="9" cm="1">
        <f t="array" aca="1" ref="L97" ca="1">IF(ISNUMBER(AJ97),CELL("contents",INDIRECT(ADDRESS(AJ97,2,1,1,L$2))),0)</f>
        <v>0.13842282387565699</v>
      </c>
      <c r="M97" s="127" t="str">
        <f>VLOOKUP($A97,[1]Classification!$A$2:$B$1001,2,0)</f>
        <v>Utilities</v>
      </c>
      <c r="N97" s="13">
        <f>MATCH($A97,'EKHAZAARSTK X standardized'!$A:$A,0)</f>
        <v>341</v>
      </c>
      <c r="O97" s="85" cm="1">
        <f t="array" aca="1" ref="O97:X97" ca="1">OFFSET(INDIRECT(ADDRESS(N97,2,1,1,"EKHAZAARSTK X standardized")),,,1,10)</f>
        <v>-0.33657952166394711</v>
      </c>
      <c r="P97" s="85">
        <f ca="1"/>
        <v>0.75268752916027504</v>
      </c>
      <c r="Q97" s="85">
        <f ca="1"/>
        <v>0.73115654704672384</v>
      </c>
      <c r="R97" s="85">
        <f ca="1"/>
        <v>-0.76823039321795439</v>
      </c>
      <c r="S97" s="85">
        <f ca="1"/>
        <v>-0.34048384562663714</v>
      </c>
      <c r="T97" s="85">
        <f ca="1"/>
        <v>0.68538661130065925</v>
      </c>
      <c r="U97" s="85">
        <f ca="1"/>
        <v>0.92501583150405975</v>
      </c>
      <c r="V97" s="85">
        <f ca="1"/>
        <v>-0.3426743733951414</v>
      </c>
      <c r="W97" s="85">
        <f ca="1"/>
        <v>-6.6053190182674124E-2</v>
      </c>
      <c r="X97" s="85">
        <f ca="1"/>
        <v>-0.53985966267611285</v>
      </c>
      <c r="Z97" s="14" t="str">
        <f t="shared" ca="1" si="17"/>
        <v>__Absent__</v>
      </c>
      <c r="AA97" s="14" t="str">
        <f t="shared" ca="1" si="17"/>
        <v>__Absent__</v>
      </c>
      <c r="AB97" s="14" t="str">
        <f t="shared" ca="1" si="17"/>
        <v>__Absent__</v>
      </c>
      <c r="AC97" s="14" t="str">
        <f t="shared" ca="1" si="17"/>
        <v>__Absent__</v>
      </c>
      <c r="AD97" s="14" t="str">
        <f t="shared" ca="1" si="17"/>
        <v>__Absent__</v>
      </c>
      <c r="AE97" s="14">
        <f t="shared" ca="1" si="17"/>
        <v>58</v>
      </c>
      <c r="AF97" s="14" t="str">
        <f t="shared" ca="1" si="17"/>
        <v>__Absent__</v>
      </c>
      <c r="AG97" s="14" t="str">
        <f t="shared" ca="1" si="17"/>
        <v>__Absent__</v>
      </c>
      <c r="AH97" s="14" t="str">
        <f t="shared" ca="1" si="17"/>
        <v>__Absent__</v>
      </c>
      <c r="AI97" s="14">
        <f t="shared" ca="1" si="17"/>
        <v>72</v>
      </c>
      <c r="AJ97" s="14">
        <f t="shared" ca="1" si="17"/>
        <v>86</v>
      </c>
      <c r="AK97" s="42"/>
      <c r="AL97" s="43">
        <f ca="1"/>
        <v>0</v>
      </c>
      <c r="AM97" s="15">
        <f ca="1"/>
        <v>0</v>
      </c>
      <c r="AN97" s="16">
        <f t="shared" ca="1" si="14"/>
        <v>0</v>
      </c>
      <c r="AO97" s="30">
        <f t="shared" ca="1" si="12"/>
        <v>58</v>
      </c>
      <c r="AP97" s="30">
        <f t="shared" ca="1" si="13"/>
        <v>46</v>
      </c>
      <c r="AQ97" s="12"/>
      <c r="AR97" s="48"/>
    </row>
    <row r="98" spans="1:44" x14ac:dyDescent="0.3">
      <c r="A98" s="8" t="s">
        <v>146</v>
      </c>
      <c r="B98" s="9" cm="1">
        <f t="array" aca="1" ref="B98" ca="1">IF(ISNUMBER(Z98),CELL("contents",INDIRECT(ADDRESS(Z98,2,1,1,B$2))),0)</f>
        <v>0</v>
      </c>
      <c r="C98" s="9" cm="1">
        <f t="array" aca="1" ref="C98" ca="1">IF(ISNUMBER(AA98),CELL("contents",INDIRECT(ADDRESS(AA98,2,1,1,C$2))),0)</f>
        <v>0</v>
      </c>
      <c r="D98" s="9" cm="1">
        <f t="array" aca="1" ref="D98" ca="1">IF(ISNUMBER(AB98),CELL("contents",INDIRECT(ADDRESS(AB98,2,1,1,D$2))),0)</f>
        <v>0</v>
      </c>
      <c r="E98" s="9" cm="1">
        <f t="array" aca="1" ref="E98" ca="1">IF(ISNUMBER(AC98),CELL("contents",INDIRECT(ADDRESS(AC98,2,1,1,E$2))),0)</f>
        <v>0</v>
      </c>
      <c r="F98" s="9" cm="1">
        <f t="array" aca="1" ref="F98" ca="1">IF(ISNUMBER(AD98),CELL("contents",INDIRECT(ADDRESS(AD98,2,1,1,F$2))),0)</f>
        <v>0</v>
      </c>
      <c r="G98" s="9" cm="1">
        <f t="array" aca="1" ref="G98" ca="1">IF(ISNUMBER(AE98),CELL("contents",INDIRECT(ADDRESS(AE98,2,1,1,G$2))),0)</f>
        <v>0</v>
      </c>
      <c r="H98" s="9" cm="1">
        <f t="array" aca="1" ref="H98" ca="1">IF(ISNUMBER(AF98),CELL("contents",INDIRECT(ADDRESS(AF98,2,1,1,H$2))),0)</f>
        <v>0</v>
      </c>
      <c r="I98" s="9" cm="1">
        <f t="array" aca="1" ref="I98" ca="1">IF(ISNUMBER(AG98),CELL("contents",INDIRECT(ADDRESS(AG98,2,1,1,I$2))),0)</f>
        <v>0</v>
      </c>
      <c r="J98" s="9" cm="1">
        <f t="array" aca="1" ref="J98" ca="1">IF(ISNUMBER(AH98),CELL("contents",INDIRECT(ADDRESS(AH98,2,1,1,J$2))),0)</f>
        <v>0</v>
      </c>
      <c r="K98" s="9" cm="1">
        <f t="array" aca="1" ref="K98" ca="1">IF(ISNUMBER(AI98),CELL("contents",INDIRECT(ADDRESS(AI98,2,1,1,K$2))),0)</f>
        <v>7.0147308997194097E-2</v>
      </c>
      <c r="L98" s="9" cm="1">
        <f t="array" aca="1" ref="L98" ca="1">IF(ISNUMBER(AJ98),CELL("contents",INDIRECT(ADDRESS(AJ98,2,1,1,L$2))),0)</f>
        <v>0</v>
      </c>
      <c r="M98" s="127" t="str">
        <f>VLOOKUP($A98,[1]Classification!$A$2:$B$1001,2,0)</f>
        <v>Utilities</v>
      </c>
      <c r="N98" s="13">
        <f>MATCH($A98,'EKHAZAARSTK X standardized'!$A:$A,0)</f>
        <v>347</v>
      </c>
      <c r="O98" s="85" cm="1">
        <f t="array" aca="1" ref="O98:X98" ca="1">OFFSET(INDIRECT(ADDRESS(N98,2,1,1,"EKHAZAARSTK X standardized")),,,1,10)</f>
        <v>-0.10156457626549824</v>
      </c>
      <c r="P98" s="85">
        <f ca="1"/>
        <v>-0.22201183764564031</v>
      </c>
      <c r="Q98" s="85">
        <f ca="1"/>
        <v>0.18505567639382386</v>
      </c>
      <c r="R98" s="85">
        <f ca="1"/>
        <v>-0.79458435633304403</v>
      </c>
      <c r="S98" s="85">
        <f ca="1"/>
        <v>-0.1156627843751038</v>
      </c>
      <c r="T98" s="85">
        <f ca="1"/>
        <v>0.73482802991644025</v>
      </c>
      <c r="U98" s="85">
        <f ca="1"/>
        <v>0.86166296558677702</v>
      </c>
      <c r="V98" s="85">
        <f ca="1"/>
        <v>-0.48913118053216198</v>
      </c>
      <c r="W98" s="85">
        <f ca="1"/>
        <v>1.7639713609435799</v>
      </c>
      <c r="X98" s="85">
        <f ca="1"/>
        <v>-0.23919606174949912</v>
      </c>
      <c r="Z98" s="14" t="str">
        <f t="shared" ca="1" si="17"/>
        <v>__Absent__</v>
      </c>
      <c r="AA98" s="14" t="str">
        <f t="shared" ca="1" si="17"/>
        <v>__Absent__</v>
      </c>
      <c r="AB98" s="14" t="str">
        <f t="shared" ca="1" si="17"/>
        <v>__Absent__</v>
      </c>
      <c r="AC98" s="14" t="str">
        <f t="shared" ca="1" si="17"/>
        <v>__Absent__</v>
      </c>
      <c r="AD98" s="14" t="str">
        <f t="shared" ca="1" si="17"/>
        <v>__Absent__</v>
      </c>
      <c r="AE98" s="14" t="str">
        <f t="shared" ca="1" si="17"/>
        <v>__Absent__</v>
      </c>
      <c r="AF98" s="14" t="str">
        <f t="shared" ca="1" si="17"/>
        <v>__Absent__</v>
      </c>
      <c r="AG98" s="14" t="str">
        <f t="shared" ca="1" si="17"/>
        <v>__Absent__</v>
      </c>
      <c r="AH98" s="14" t="str">
        <f t="shared" ca="1" si="17"/>
        <v>__Absent__</v>
      </c>
      <c r="AI98" s="14">
        <f t="shared" ca="1" si="17"/>
        <v>73</v>
      </c>
      <c r="AJ98" s="14" t="str">
        <f t="shared" ca="1" si="17"/>
        <v>__Absent__</v>
      </c>
      <c r="AK98" s="42"/>
      <c r="AL98" s="43">
        <f ca="1"/>
        <v>0</v>
      </c>
      <c r="AM98" s="15">
        <f ca="1"/>
        <v>0</v>
      </c>
      <c r="AN98" s="16">
        <f t="shared" ca="1" si="14"/>
        <v>0</v>
      </c>
      <c r="AO98" s="30">
        <f t="shared" ca="1" si="12"/>
        <v>58</v>
      </c>
      <c r="AP98" s="30">
        <f t="shared" ca="1" si="13"/>
        <v>46</v>
      </c>
      <c r="AQ98" s="12"/>
      <c r="AR98" s="48"/>
    </row>
    <row r="99" spans="1:44" x14ac:dyDescent="0.3">
      <c r="A99" s="8" t="s">
        <v>151</v>
      </c>
      <c r="B99" s="9" cm="1">
        <f t="array" aca="1" ref="B99" ca="1">IF(ISNUMBER(Z99),CELL("contents",INDIRECT(ADDRESS(Z99,2,1,1,B$2))),0)</f>
        <v>0</v>
      </c>
      <c r="C99" s="9" cm="1">
        <f t="array" aca="1" ref="C99" ca="1">IF(ISNUMBER(AA99),CELL("contents",INDIRECT(ADDRESS(AA99,2,1,1,C$2))),0)</f>
        <v>0</v>
      </c>
      <c r="D99" s="9" cm="1">
        <f t="array" aca="1" ref="D99" ca="1">IF(ISNUMBER(AB99),CELL("contents",INDIRECT(ADDRESS(AB99,2,1,1,D$2))),0)</f>
        <v>0</v>
      </c>
      <c r="E99" s="9" cm="1">
        <f t="array" aca="1" ref="E99" ca="1">IF(ISNUMBER(AC99),CELL("contents",INDIRECT(ADDRESS(AC99,2,1,1,E$2))),0)</f>
        <v>0</v>
      </c>
      <c r="F99" s="9" cm="1">
        <f t="array" aca="1" ref="F99" ca="1">IF(ISNUMBER(AD99),CELL("contents",INDIRECT(ADDRESS(AD99,2,1,1,F$2))),0)</f>
        <v>0</v>
      </c>
      <c r="G99" s="9" cm="1">
        <f t="array" aca="1" ref="G99" ca="1">IF(ISNUMBER(AE99),CELL("contents",INDIRECT(ADDRESS(AE99,2,1,1,G$2))),0)</f>
        <v>0.28733812754932597</v>
      </c>
      <c r="H99" s="9" cm="1">
        <f t="array" aca="1" ref="H99" ca="1">IF(ISNUMBER(AF99),CELL("contents",INDIRECT(ADDRESS(AF99,2,1,1,H$2))),0)</f>
        <v>0</v>
      </c>
      <c r="I99" s="9" cm="1">
        <f t="array" aca="1" ref="I99" ca="1">IF(ISNUMBER(AG99),CELL("contents",INDIRECT(ADDRESS(AG99,2,1,1,I$2))),0)</f>
        <v>0</v>
      </c>
      <c r="J99" s="9" cm="1">
        <f t="array" aca="1" ref="J99" ca="1">IF(ISNUMBER(AH99),CELL("contents",INDIRECT(ADDRESS(AH99,2,1,1,J$2))),0)</f>
        <v>0</v>
      </c>
      <c r="K99" s="9" cm="1">
        <f t="array" aca="1" ref="K99" ca="1">IF(ISNUMBER(AI99),CELL("contents",INDIRECT(ADDRESS(AI99,2,1,1,K$2))),0)</f>
        <v>0</v>
      </c>
      <c r="L99" s="9" cm="1">
        <f t="array" aca="1" ref="L99" ca="1">IF(ISNUMBER(AJ99),CELL("contents",INDIRECT(ADDRESS(AJ99,2,1,1,L$2))),0)</f>
        <v>8.7260533120616796E-2</v>
      </c>
      <c r="M99" s="127" t="str">
        <f>VLOOKUP($A99,[1]Classification!$A$2:$B$1001,2,0)</f>
        <v>Information Technology</v>
      </c>
      <c r="N99" s="13">
        <f>MATCH($A99,'EKHAZAARSTK X standardized'!$A:$A,0)</f>
        <v>350</v>
      </c>
      <c r="O99" s="85" cm="1">
        <f t="array" aca="1" ref="O99:X99" ca="1">OFFSET(INDIRECT(ADDRESS(N99,2,1,1,"EKHAZAARSTK X standardized")),,,1,10)</f>
        <v>-0.28592672343253445</v>
      </c>
      <c r="P99" s="85">
        <f ca="1"/>
        <v>2.6514773360225852</v>
      </c>
      <c r="Q99" s="85">
        <f ca="1"/>
        <v>2.4703825409793123</v>
      </c>
      <c r="R99" s="85">
        <f ca="1"/>
        <v>-0.34032241364220783</v>
      </c>
      <c r="S99" s="85">
        <f ca="1"/>
        <v>-0.89793072109836736</v>
      </c>
      <c r="T99" s="85">
        <f ca="1"/>
        <v>1.1460578127231582</v>
      </c>
      <c r="U99" s="85">
        <f ca="1"/>
        <v>-0.31494889260853159</v>
      </c>
      <c r="V99" s="85">
        <f ca="1"/>
        <v>0.19970447089143156</v>
      </c>
      <c r="W99" s="85">
        <f ca="1"/>
        <v>-0.81928289867874493</v>
      </c>
      <c r="X99" s="85">
        <f ca="1"/>
        <v>-1.9354147449935737</v>
      </c>
      <c r="Z99" s="14" t="str">
        <f t="shared" ca="1" si="17"/>
        <v>__Absent__</v>
      </c>
      <c r="AA99" s="14" t="str">
        <f t="shared" ca="1" si="17"/>
        <v>__Absent__</v>
      </c>
      <c r="AB99" s="14" t="str">
        <f t="shared" ca="1" si="17"/>
        <v>__Absent__</v>
      </c>
      <c r="AC99" s="14" t="str">
        <f t="shared" ca="1" si="17"/>
        <v>__Absent__</v>
      </c>
      <c r="AD99" s="14" t="str">
        <f t="shared" ca="1" si="17"/>
        <v>__Absent__</v>
      </c>
      <c r="AE99" s="14">
        <f t="shared" ca="1" si="17"/>
        <v>59</v>
      </c>
      <c r="AF99" s="14" t="str">
        <f t="shared" ca="1" si="17"/>
        <v>__Absent__</v>
      </c>
      <c r="AG99" s="14" t="str">
        <f t="shared" ca="1" si="17"/>
        <v>__Absent__</v>
      </c>
      <c r="AH99" s="14" t="str">
        <f t="shared" ca="1" si="17"/>
        <v>__Absent__</v>
      </c>
      <c r="AI99" s="14" t="str">
        <f t="shared" ca="1" si="17"/>
        <v>__Absent__</v>
      </c>
      <c r="AJ99" s="14">
        <f t="shared" ca="1" si="17"/>
        <v>87</v>
      </c>
      <c r="AK99" s="42"/>
      <c r="AL99" s="43">
        <f ca="1"/>
        <v>0</v>
      </c>
      <c r="AM99" s="15">
        <f ca="1"/>
        <v>0</v>
      </c>
      <c r="AN99" s="16">
        <f t="shared" ca="1" si="14"/>
        <v>0</v>
      </c>
      <c r="AO99" s="30">
        <f t="shared" ca="1" si="12"/>
        <v>58</v>
      </c>
      <c r="AP99" s="30">
        <f t="shared" ca="1" si="13"/>
        <v>46</v>
      </c>
      <c r="AQ99" s="12"/>
      <c r="AR99" s="48"/>
    </row>
    <row r="100" spans="1:44" x14ac:dyDescent="0.3">
      <c r="A100" s="8" t="s">
        <v>44</v>
      </c>
      <c r="B100" s="9" cm="1">
        <f t="array" aca="1" ref="B100" ca="1">IF(ISNUMBER(Z100),CELL("contents",INDIRECT(ADDRESS(Z100,2,1,1,B$2))),0)</f>
        <v>0</v>
      </c>
      <c r="C100" s="9" cm="1">
        <f t="array" aca="1" ref="C100" ca="1">IF(ISNUMBER(AA100),CELL("contents",INDIRECT(ADDRESS(AA100,2,1,1,C$2))),0)</f>
        <v>0</v>
      </c>
      <c r="D100" s="9" cm="1">
        <f t="array" aca="1" ref="D100" ca="1">IF(ISNUMBER(AB100),CELL("contents",INDIRECT(ADDRESS(AB100,2,1,1,D$2))),0)</f>
        <v>0</v>
      </c>
      <c r="E100" s="9" cm="1">
        <f t="array" aca="1" ref="E100" ca="1">IF(ISNUMBER(AC100),CELL("contents",INDIRECT(ADDRESS(AC100,2,1,1,E$2))),0)</f>
        <v>0</v>
      </c>
      <c r="F100" s="9" cm="1">
        <f t="array" aca="1" ref="F100" ca="1">IF(ISNUMBER(AD100),CELL("contents",INDIRECT(ADDRESS(AD100,2,1,1,F$2))),0)</f>
        <v>2.5357419396405398</v>
      </c>
      <c r="G100" s="9" cm="1">
        <f t="array" aca="1" ref="G100" ca="1">IF(ISNUMBER(AE100),CELL("contents",INDIRECT(ADDRESS(AE100,2,1,1,G$2))),0)</f>
        <v>0</v>
      </c>
      <c r="H100" s="9" cm="1">
        <f t="array" aca="1" ref="H100" ca="1">IF(ISNUMBER(AF100),CELL("contents",INDIRECT(ADDRESS(AF100,2,1,1,H$2))),0)</f>
        <v>0.33391107409397203</v>
      </c>
      <c r="I100" s="9" cm="1">
        <f t="array" aca="1" ref="I100" ca="1">IF(ISNUMBER(AG100),CELL("contents",INDIRECT(ADDRESS(AG100,2,1,1,I$2))),0)</f>
        <v>0.32964903291095599</v>
      </c>
      <c r="J100" s="9" cm="1">
        <f t="array" aca="1" ref="J100" ca="1">IF(ISNUMBER(AH100),CELL("contents",INDIRECT(ADDRESS(AH100,2,1,1,J$2))),0)</f>
        <v>0</v>
      </c>
      <c r="K100" s="9" cm="1">
        <f t="array" aca="1" ref="K100" ca="1">IF(ISNUMBER(AI100),CELL("contents",INDIRECT(ADDRESS(AI100,2,1,1,K$2))),0)</f>
        <v>0.28058923698877603</v>
      </c>
      <c r="L100" s="9" cm="1">
        <f t="array" aca="1" ref="L100" ca="1">IF(ISNUMBER(AJ100),CELL("contents",INDIRECT(ADDRESS(AJ100,2,1,1,L$2))),0)</f>
        <v>0.23075432303766899</v>
      </c>
      <c r="M100" s="127" t="str">
        <f>VLOOKUP($A100,[1]Classification!$A$2:$B$1001,2,0)</f>
        <v>Industrials</v>
      </c>
      <c r="N100" s="13">
        <f>MATCH($A100,'EKHAZAARSTK X standardized'!$A:$A,0)</f>
        <v>355</v>
      </c>
      <c r="O100" s="85" cm="1">
        <f t="array" aca="1" ref="O100:X100" ca="1">OFFSET(INDIRECT(ADDRESS(N100,2,1,1,"EKHAZAARSTK X standardized")),,,1,10)</f>
        <v>-0.46980074466778798</v>
      </c>
      <c r="P100" s="85">
        <f ca="1"/>
        <v>-3.5941561640401264E-2</v>
      </c>
      <c r="Q100" s="85">
        <f ca="1"/>
        <v>0.3666889392460802</v>
      </c>
      <c r="R100" s="85">
        <f ca="1"/>
        <v>-0.82554813689938877</v>
      </c>
      <c r="S100" s="85">
        <f ca="1"/>
        <v>-0.10868378421946985</v>
      </c>
      <c r="T100" s="85">
        <f ca="1"/>
        <v>0.13862152888868612</v>
      </c>
      <c r="U100" s="85">
        <f ca="1"/>
        <v>1.1453135855406398</v>
      </c>
      <c r="V100" s="85">
        <f ca="1"/>
        <v>-0.55462355857481827</v>
      </c>
      <c r="W100" s="85">
        <f ca="1"/>
        <v>-0.76723288134619527</v>
      </c>
      <c r="X100" s="85">
        <f ca="1"/>
        <v>-1.4038534778259046</v>
      </c>
      <c r="Z100" s="14" t="str">
        <f t="shared" ca="1" si="17"/>
        <v>__Absent__</v>
      </c>
      <c r="AA100" s="14" t="str">
        <f t="shared" ca="1" si="17"/>
        <v>__Absent__</v>
      </c>
      <c r="AB100" s="14" t="str">
        <f t="shared" ca="1" si="17"/>
        <v>__Absent__</v>
      </c>
      <c r="AC100" s="14" t="str">
        <f t="shared" ca="1" si="17"/>
        <v>__Absent__</v>
      </c>
      <c r="AD100" s="14">
        <f t="shared" ca="1" si="17"/>
        <v>14</v>
      </c>
      <c r="AE100" s="14" t="str">
        <f t="shared" ca="1" si="17"/>
        <v>__Absent__</v>
      </c>
      <c r="AF100" s="14">
        <f t="shared" ca="1" si="17"/>
        <v>39</v>
      </c>
      <c r="AG100" s="14">
        <f t="shared" ca="1" si="17"/>
        <v>40</v>
      </c>
      <c r="AH100" s="14" t="str">
        <f t="shared" ca="1" si="17"/>
        <v>__Absent__</v>
      </c>
      <c r="AI100" s="14">
        <f t="shared" ca="1" si="17"/>
        <v>74</v>
      </c>
      <c r="AJ100" s="14">
        <f t="shared" ca="1" si="17"/>
        <v>88</v>
      </c>
      <c r="AK100" s="42"/>
      <c r="AL100" s="43">
        <f ca="1"/>
        <v>0</v>
      </c>
      <c r="AM100" s="15">
        <f ca="1"/>
        <v>-1.5486936114058327E-3</v>
      </c>
      <c r="AN100" s="16">
        <f t="shared" ca="1" si="14"/>
        <v>1.5486936114058327E-3</v>
      </c>
      <c r="AO100" s="30">
        <f t="shared" ca="1" si="12"/>
        <v>29</v>
      </c>
      <c r="AP100" s="30">
        <f t="shared" ca="1" si="13"/>
        <v>228</v>
      </c>
      <c r="AQ100" s="12"/>
      <c r="AR100" s="48"/>
    </row>
    <row r="101" spans="1:44" x14ac:dyDescent="0.3">
      <c r="A101" s="8" t="s">
        <v>202</v>
      </c>
      <c r="B101" s="9" cm="1">
        <f t="array" aca="1" ref="B101" ca="1">IF(ISNUMBER(Z101),CELL("contents",INDIRECT(ADDRESS(Z101,2,1,1,B$2))),0)</f>
        <v>0</v>
      </c>
      <c r="C101" s="9" cm="1">
        <f t="array" aca="1" ref="C101" ca="1">IF(ISNUMBER(AA101),CELL("contents",INDIRECT(ADDRESS(AA101,2,1,1,C$2))),0)</f>
        <v>0</v>
      </c>
      <c r="D101" s="9" cm="1">
        <f t="array" aca="1" ref="D101" ca="1">IF(ISNUMBER(AB101),CELL("contents",INDIRECT(ADDRESS(AB101,2,1,1,D$2))),0)</f>
        <v>0</v>
      </c>
      <c r="E101" s="9" cm="1">
        <f t="array" aca="1" ref="E101" ca="1">IF(ISNUMBER(AC101),CELL("contents",INDIRECT(ADDRESS(AC101,2,1,1,E$2))),0)</f>
        <v>0</v>
      </c>
      <c r="F101" s="9" cm="1">
        <f t="array" aca="1" ref="F101" ca="1">IF(ISNUMBER(AD101),CELL("contents",INDIRECT(ADDRESS(AD101,2,1,1,F$2))),0)</f>
        <v>4.8567707316387896</v>
      </c>
      <c r="G101" s="9" cm="1">
        <f t="array" aca="1" ref="G101" ca="1">IF(ISNUMBER(AE101),CELL("contents",INDIRECT(ADDRESS(AE101,2,1,1,G$2))),0)</f>
        <v>0</v>
      </c>
      <c r="H101" s="9" cm="1">
        <f t="array" aca="1" ref="H101" ca="1">IF(ISNUMBER(AF101),CELL("contents",INDIRECT(ADDRESS(AF101,2,1,1,H$2))),0)</f>
        <v>1.2366222553286901</v>
      </c>
      <c r="I101" s="9" cm="1">
        <f t="array" aca="1" ref="I101" ca="1">IF(ISNUMBER(AG101),CELL("contents",INDIRECT(ADDRESS(AG101,2,1,1,I$2))),0)</f>
        <v>1.22335706596244</v>
      </c>
      <c r="J101" s="9" cm="1">
        <f t="array" aca="1" ref="J101" ca="1">IF(ISNUMBER(AH101),CELL("contents",INDIRECT(ADDRESS(AH101,2,1,1,J$2))),0)</f>
        <v>1.43184862338337</v>
      </c>
      <c r="K101" s="9" cm="1">
        <f t="array" aca="1" ref="K101" ca="1">IF(ISNUMBER(AI101),CELL("contents",INDIRECT(ADDRESS(AI101,2,1,1,K$2))),0)</f>
        <v>1.1423990379543001</v>
      </c>
      <c r="L101" s="9" cm="1">
        <f t="array" aca="1" ref="L101" ca="1">IF(ISNUMBER(AJ101),CELL("contents",INDIRECT(ADDRESS(AJ101,2,1,1,L$2))),0)</f>
        <v>0.85634994617370797</v>
      </c>
      <c r="M101" s="127" t="str">
        <f>VLOOKUP($A101,[1]Classification!$A$2:$B$1001,2,0)</f>
        <v>Information Technology</v>
      </c>
      <c r="N101" s="13">
        <f>MATCH($A101,'EKHAZAARSTK X standardized'!$A:$A,0)</f>
        <v>358</v>
      </c>
      <c r="O101" s="85" cm="1">
        <f t="array" aca="1" ref="O101:X101" ca="1">OFFSET(INDIRECT(ADDRESS(N101,2,1,1,"EKHAZAARSTK X standardized")),,,1,10)</f>
        <v>2.7059814088436167</v>
      </c>
      <c r="P101" s="85">
        <f ca="1"/>
        <v>0.98708472678206727</v>
      </c>
      <c r="Q101" s="85">
        <f ca="1"/>
        <v>-2.1161104256617924</v>
      </c>
      <c r="R101" s="85">
        <f ca="1"/>
        <v>-0.73721896886609561</v>
      </c>
      <c r="S101" s="85">
        <f ca="1"/>
        <v>-0.25017071805492763</v>
      </c>
      <c r="T101" s="85">
        <f ca="1"/>
        <v>0.91782029403004184</v>
      </c>
      <c r="U101" s="85">
        <f ca="1"/>
        <v>0.46150026177092146</v>
      </c>
      <c r="V101" s="85">
        <f ca="1"/>
        <v>-0.62771265395836506</v>
      </c>
      <c r="W101" s="85">
        <f ca="1"/>
        <v>-1.2398483142867511</v>
      </c>
      <c r="X101" s="85">
        <f ca="1"/>
        <v>-0.81852249897563867</v>
      </c>
      <c r="Z101" s="14" t="str">
        <f t="shared" ca="1" si="17"/>
        <v>__Absent__</v>
      </c>
      <c r="AA101" s="14" t="str">
        <f t="shared" ca="1" si="17"/>
        <v>__Absent__</v>
      </c>
      <c r="AB101" s="14" t="str">
        <f t="shared" ca="1" si="17"/>
        <v>__Absent__</v>
      </c>
      <c r="AC101" s="14" t="str">
        <f t="shared" ca="1" si="17"/>
        <v>__Absent__</v>
      </c>
      <c r="AD101" s="14">
        <f t="shared" ca="1" si="17"/>
        <v>15</v>
      </c>
      <c r="AE101" s="14" t="str">
        <f t="shared" ca="1" si="17"/>
        <v>__Absent__</v>
      </c>
      <c r="AF101" s="14">
        <f t="shared" ca="1" si="17"/>
        <v>40</v>
      </c>
      <c r="AG101" s="14">
        <f t="shared" ca="1" si="17"/>
        <v>41</v>
      </c>
      <c r="AH101" s="14">
        <f t="shared" ca="1" si="17"/>
        <v>19</v>
      </c>
      <c r="AI101" s="14">
        <f t="shared" ca="1" si="17"/>
        <v>75</v>
      </c>
      <c r="AJ101" s="14">
        <f t="shared" ca="1" si="17"/>
        <v>89</v>
      </c>
      <c r="AK101" s="42"/>
      <c r="AL101" s="43">
        <f ca="1"/>
        <v>0</v>
      </c>
      <c r="AM101" s="15">
        <f ca="1"/>
        <v>3.3103814768718369E-2</v>
      </c>
      <c r="AN101" s="16">
        <f t="shared" ca="1" si="14"/>
        <v>-3.3103814768718369E-2</v>
      </c>
      <c r="AO101" s="30">
        <f t="shared" ca="1" si="12"/>
        <v>255</v>
      </c>
      <c r="AP101" s="30">
        <f t="shared" ca="1" si="13"/>
        <v>2</v>
      </c>
      <c r="AQ101" s="12"/>
      <c r="AR101" s="48"/>
    </row>
    <row r="102" spans="1:44" x14ac:dyDescent="0.3">
      <c r="A102" s="8" t="s">
        <v>45</v>
      </c>
      <c r="B102" s="9" cm="1">
        <f t="array" aca="1" ref="B102" ca="1">IF(ISNUMBER(Z102),CELL("contents",INDIRECT(ADDRESS(Z102,2,1,1,B$2))),0)</f>
        <v>0</v>
      </c>
      <c r="C102" s="9" cm="1">
        <f t="array" aca="1" ref="C102" ca="1">IF(ISNUMBER(AA102),CELL("contents",INDIRECT(ADDRESS(AA102,2,1,1,C$2))),0)</f>
        <v>0</v>
      </c>
      <c r="D102" s="9" cm="1">
        <f t="array" aca="1" ref="D102" ca="1">IF(ISNUMBER(AB102),CELL("contents",INDIRECT(ADDRESS(AB102,2,1,1,D$2))),0)</f>
        <v>0</v>
      </c>
      <c r="E102" s="9" cm="1">
        <f t="array" aca="1" ref="E102" ca="1">IF(ISNUMBER(AC102),CELL("contents",INDIRECT(ADDRESS(AC102,2,1,1,E$2))),0)</f>
        <v>0</v>
      </c>
      <c r="F102" s="9" cm="1">
        <f t="array" aca="1" ref="F102" ca="1">IF(ISNUMBER(AD102),CELL("contents",INDIRECT(ADDRESS(AD102,2,1,1,F$2))),0)</f>
        <v>1.5169149954569201</v>
      </c>
      <c r="G102" s="9" cm="1">
        <f t="array" aca="1" ref="G102" ca="1">IF(ISNUMBER(AE102),CELL("contents",INDIRECT(ADDRESS(AE102,2,1,1,G$2))),0)</f>
        <v>0</v>
      </c>
      <c r="H102" s="9" cm="1">
        <f t="array" aca="1" ref="H102" ca="1">IF(ISNUMBER(AF102),CELL("contents",INDIRECT(ADDRESS(AF102,2,1,1,H$2))),0)</f>
        <v>0.155861848117162</v>
      </c>
      <c r="I102" s="9" cm="1">
        <f t="array" aca="1" ref="I102" ca="1">IF(ISNUMBER(AG102),CELL("contents",INDIRECT(ADDRESS(AG102,2,1,1,I$2))),0)</f>
        <v>0</v>
      </c>
      <c r="J102" s="9" cm="1">
        <f t="array" aca="1" ref="J102" ca="1">IF(ISNUMBER(AH102),CELL("contents",INDIRECT(ADDRESS(AH102,2,1,1,J$2))),0)</f>
        <v>0</v>
      </c>
      <c r="K102" s="9" cm="1">
        <f t="array" aca="1" ref="K102" ca="1">IF(ISNUMBER(AI102),CELL("contents",INDIRECT(ADDRESS(AI102,2,1,1,K$2))),0)</f>
        <v>0.140294618994388</v>
      </c>
      <c r="L102" s="9" cm="1">
        <f t="array" aca="1" ref="L102" ca="1">IF(ISNUMBER(AJ102),CELL("contents",INDIRECT(ADDRESS(AJ102,2,1,1,L$2))),0)</f>
        <v>0</v>
      </c>
      <c r="M102" s="127" t="str">
        <f>VLOOKUP($A102,[1]Classification!$A$2:$B$1001,2,0)</f>
        <v>Financials</v>
      </c>
      <c r="N102" s="13">
        <f>MATCH($A102,'EKHAZAARSTK X standardized'!$A:$A,0)</f>
        <v>359</v>
      </c>
      <c r="O102" s="85" cm="1">
        <f t="array" aca="1" ref="O102:X102" ca="1">OFFSET(INDIRECT(ADDRESS(N102,2,1,1,"EKHAZAARSTK X standardized")),,,1,10)</f>
        <v>1.075147867052529</v>
      </c>
      <c r="P102" s="85">
        <f ca="1"/>
        <v>-0.52122175439093077</v>
      </c>
      <c r="Q102" s="85">
        <f ca="1"/>
        <v>5.2009324904340199E-3</v>
      </c>
      <c r="R102" s="85">
        <f ca="1"/>
        <v>-0.90240488424864596</v>
      </c>
      <c r="S102" s="85">
        <f ca="1"/>
        <v>-0.69194539101139185</v>
      </c>
      <c r="T102" s="85">
        <f ca="1"/>
        <v>2.3081396705256108</v>
      </c>
      <c r="U102" s="85">
        <f ca="1"/>
        <v>0.46242082064616302</v>
      </c>
      <c r="V102" s="85">
        <f ca="1"/>
        <v>-0.47427593378669558</v>
      </c>
      <c r="W102" s="85">
        <f ca="1"/>
        <v>-0.62263893594549069</v>
      </c>
      <c r="X102" s="85">
        <f ca="1"/>
        <v>0.13467879992005971</v>
      </c>
      <c r="Z102" s="14" t="str">
        <f t="shared" ca="1" si="17"/>
        <v>__Absent__</v>
      </c>
      <c r="AA102" s="14" t="str">
        <f t="shared" ca="1" si="17"/>
        <v>__Absent__</v>
      </c>
      <c r="AB102" s="14" t="str">
        <f t="shared" ca="1" si="17"/>
        <v>__Absent__</v>
      </c>
      <c r="AC102" s="14" t="str">
        <f t="shared" ca="1" si="17"/>
        <v>__Absent__</v>
      </c>
      <c r="AD102" s="14">
        <f t="shared" ca="1" si="17"/>
        <v>16</v>
      </c>
      <c r="AE102" s="14" t="str">
        <f t="shared" ca="1" si="17"/>
        <v>__Absent__</v>
      </c>
      <c r="AF102" s="14">
        <f t="shared" ca="1" si="17"/>
        <v>41</v>
      </c>
      <c r="AG102" s="14" t="str">
        <f t="shared" ca="1" si="17"/>
        <v>__Absent__</v>
      </c>
      <c r="AH102" s="14" t="str">
        <f t="shared" ca="1" si="17"/>
        <v>__Absent__</v>
      </c>
      <c r="AI102" s="14">
        <f t="shared" ca="1" si="17"/>
        <v>76</v>
      </c>
      <c r="AJ102" s="14" t="str">
        <f t="shared" ca="1" si="17"/>
        <v>__Absent__</v>
      </c>
      <c r="AK102" s="42"/>
      <c r="AL102" s="43">
        <f ca="1"/>
        <v>0</v>
      </c>
      <c r="AM102" s="15">
        <f ca="1"/>
        <v>0</v>
      </c>
      <c r="AN102" s="16">
        <f t="shared" ca="1" si="14"/>
        <v>0</v>
      </c>
      <c r="AO102" s="30">
        <f t="shared" ca="1" si="12"/>
        <v>58</v>
      </c>
      <c r="AP102" s="30">
        <f t="shared" ca="1" si="13"/>
        <v>46</v>
      </c>
      <c r="AQ102" s="12"/>
      <c r="AR102" s="48"/>
    </row>
    <row r="103" spans="1:44" x14ac:dyDescent="0.3">
      <c r="A103" s="8" t="s">
        <v>9</v>
      </c>
      <c r="B103" s="9" cm="1">
        <f t="array" aca="1" ref="B103" ca="1">IF(ISNUMBER(Z103),CELL("contents",INDIRECT(ADDRESS(Z103,2,1,1,B$2))),0)</f>
        <v>14.2854187089787</v>
      </c>
      <c r="C103" s="9" cm="1">
        <f t="array" aca="1" ref="C103" ca="1">IF(ISNUMBER(AA103),CELL("contents",INDIRECT(ADDRESS(AA103,2,1,1,C$2))),0)</f>
        <v>11.1183604501917</v>
      </c>
      <c r="D103" s="9" cm="1">
        <f t="array" aca="1" ref="D103" ca="1">IF(ISNUMBER(AB103),CELL("contents",INDIRECT(ADDRESS(AB103,2,1,1,D$2))),0)</f>
        <v>16.0985228001643</v>
      </c>
      <c r="E103" s="9" cm="1">
        <f t="array" aca="1" ref="E103" ca="1">IF(ISNUMBER(AC103),CELL("contents",INDIRECT(ADDRESS(AC103,2,1,1,E$2))),0)</f>
        <v>8.2995357931033702</v>
      </c>
      <c r="F103" s="9" cm="1">
        <f t="array" aca="1" ref="F103" ca="1">IF(ISNUMBER(AD103),CELL("contents",INDIRECT(ADDRESS(AD103,2,1,1,F$2))),0)</f>
        <v>5.2024875656049803</v>
      </c>
      <c r="G103" s="9" cm="1">
        <f t="array" aca="1" ref="G103" ca="1">IF(ISNUMBER(AE103),CELL("contents",INDIRECT(ADDRESS(AE103,2,1,1,G$2))),0)</f>
        <v>0</v>
      </c>
      <c r="H103" s="9" cm="1">
        <f t="array" aca="1" ref="H103" ca="1">IF(ISNUMBER(AF103),CELL("contents",INDIRECT(ADDRESS(AF103,2,1,1,H$2))),0)</f>
        <v>8.2491296725088095</v>
      </c>
      <c r="I103" s="9" cm="1">
        <f t="array" aca="1" ref="I103" ca="1">IF(ISNUMBER(AG103),CELL("contents",INDIRECT(ADDRESS(AG103,2,1,1,I$2))),0)</f>
        <v>8.1563780722194998</v>
      </c>
      <c r="J103" s="9" cm="1">
        <f t="array" aca="1" ref="J103" ca="1">IF(ISNUMBER(AH103),CELL("contents",INDIRECT(ADDRESS(AH103,2,1,1,J$2))),0)</f>
        <v>9.5513659377615401</v>
      </c>
      <c r="K103" s="9" cm="1">
        <f t="array" aca="1" ref="K103" ca="1">IF(ISNUMBER(AI103),CELL("contents",INDIRECT(ADDRESS(AI103,2,1,1,K$2))),0)</f>
        <v>6.8143100507274301</v>
      </c>
      <c r="L103" s="9" cm="1">
        <f t="array" aca="1" ref="L103" ca="1">IF(ISNUMBER(AJ103),CELL("contents",INDIRECT(ADDRESS(AJ103,2,1,1,L$2))),0)</f>
        <v>5.7094646505536604</v>
      </c>
      <c r="M103" s="127" t="str">
        <f>VLOOKUP($A103,[1]Classification!$A$2:$B$1001,2,0)</f>
        <v>Financials</v>
      </c>
      <c r="N103" s="13">
        <f>MATCH($A103,'EKHAZAARSTK X standardized'!$A:$A,0)</f>
        <v>360</v>
      </c>
      <c r="O103" s="85" cm="1">
        <f t="array" aca="1" ref="O103:X103" ca="1">OFFSET(INDIRECT(ADDRESS(N103,2,1,1,"EKHAZAARSTK X standardized")),,,1,10)</f>
        <v>0.17914674645337414</v>
      </c>
      <c r="P103" s="85">
        <f ca="1"/>
        <v>-1.5352622241881975</v>
      </c>
      <c r="Q103" s="85">
        <f ca="1"/>
        <v>-0.11604582386343333</v>
      </c>
      <c r="R103" s="85">
        <f ca="1"/>
        <v>0.38012274754633496</v>
      </c>
      <c r="S103" s="85">
        <f ca="1"/>
        <v>8.1126540778991049E-2</v>
      </c>
      <c r="T103" s="85">
        <f ca="1"/>
        <v>-0.37102238614273059</v>
      </c>
      <c r="U103" s="85">
        <f ca="1"/>
        <v>3.6290501682332428</v>
      </c>
      <c r="V103" s="85">
        <f ca="1"/>
        <v>-0.54787471411952549</v>
      </c>
      <c r="W103" s="85">
        <f ca="1"/>
        <v>-0.34692179786198601</v>
      </c>
      <c r="X103" s="85">
        <f ca="1"/>
        <v>-0.57966329349761814</v>
      </c>
      <c r="Z103" s="14">
        <f t="shared" ca="1" si="17"/>
        <v>8</v>
      </c>
      <c r="AA103" s="14">
        <f t="shared" ca="1" si="17"/>
        <v>16</v>
      </c>
      <c r="AB103" s="14">
        <f t="shared" ca="1" si="17"/>
        <v>5</v>
      </c>
      <c r="AC103" s="14">
        <f t="shared" ca="1" si="17"/>
        <v>10</v>
      </c>
      <c r="AD103" s="14">
        <f t="shared" ca="1" si="17"/>
        <v>17</v>
      </c>
      <c r="AE103" s="14" t="str">
        <f t="shared" ca="1" si="17"/>
        <v>__Absent__</v>
      </c>
      <c r="AF103" s="14">
        <f t="shared" ca="1" si="17"/>
        <v>42</v>
      </c>
      <c r="AG103" s="14">
        <f t="shared" ca="1" si="17"/>
        <v>42</v>
      </c>
      <c r="AH103" s="14">
        <f t="shared" ca="1" si="17"/>
        <v>20</v>
      </c>
      <c r="AI103" s="14">
        <f t="shared" ca="1" si="17"/>
        <v>77</v>
      </c>
      <c r="AJ103" s="14">
        <f t="shared" ca="1" si="17"/>
        <v>90</v>
      </c>
      <c r="AK103" s="42"/>
      <c r="AL103" s="43">
        <f ca="1"/>
        <v>2.5591862834376946E-2</v>
      </c>
      <c r="AM103" s="15">
        <f ca="1"/>
        <v>1.4611885944817674E-2</v>
      </c>
      <c r="AN103" s="16">
        <f t="shared" ca="1" si="14"/>
        <v>1.0979976889559272E-2</v>
      </c>
      <c r="AO103" s="30">
        <f t="shared" ca="1" si="12"/>
        <v>8</v>
      </c>
      <c r="AP103" s="30">
        <f t="shared" ca="1" si="13"/>
        <v>249</v>
      </c>
      <c r="AQ103" s="12"/>
      <c r="AR103" s="48"/>
    </row>
    <row r="104" spans="1:44" x14ac:dyDescent="0.3">
      <c r="A104" s="8" t="s">
        <v>10</v>
      </c>
      <c r="B104" s="9" cm="1">
        <f t="array" aca="1" ref="B104" ca="1">IF(ISNUMBER(Z104),CELL("contents",INDIRECT(ADDRESS(Z104,2,1,1,B$2))),0)</f>
        <v>0</v>
      </c>
      <c r="C104" s="9" cm="1">
        <f t="array" aca="1" ref="C104" ca="1">IF(ISNUMBER(AA104),CELL("contents",INDIRECT(ADDRESS(AA104,2,1,1,C$2))),0)</f>
        <v>0</v>
      </c>
      <c r="D104" s="9" cm="1">
        <f t="array" aca="1" ref="D104" ca="1">IF(ISNUMBER(AB104),CELL("contents",INDIRECT(ADDRESS(AB104,2,1,1,D$2))),0)</f>
        <v>0</v>
      </c>
      <c r="E104" s="9" cm="1">
        <f t="array" aca="1" ref="E104" ca="1">IF(ISNUMBER(AC104),CELL("contents",INDIRECT(ADDRESS(AC104,2,1,1,E$2))),0)</f>
        <v>0</v>
      </c>
      <c r="F104" s="9" cm="1">
        <f t="array" aca="1" ref="F104" ca="1">IF(ISNUMBER(AD104),CELL("contents",INDIRECT(ADDRESS(AD104,2,1,1,F$2))),0)</f>
        <v>0</v>
      </c>
      <c r="G104" s="9" cm="1">
        <f t="array" aca="1" ref="G104" ca="1">IF(ISNUMBER(AE104),CELL("contents",INDIRECT(ADDRESS(AE104,2,1,1,G$2))),0)</f>
        <v>0</v>
      </c>
      <c r="H104" s="9" cm="1">
        <f t="array" aca="1" ref="H104" ca="1">IF(ISNUMBER(AF104),CELL("contents",INDIRECT(ADDRESS(AF104,2,1,1,H$2))),0)</f>
        <v>0.60012235536085001</v>
      </c>
      <c r="I104" s="9" cm="1">
        <f t="array" aca="1" ref="I104" ca="1">IF(ISNUMBER(AG104),CELL("contents",INDIRECT(ADDRESS(AG104,2,1,1,I$2))),0)</f>
        <v>0.56762315792929396</v>
      </c>
      <c r="J104" s="9" cm="1">
        <f t="array" aca="1" ref="J104" ca="1">IF(ISNUMBER(AH104),CELL("contents",INDIRECT(ADDRESS(AH104,2,1,1,J$2))),0)</f>
        <v>0.69486797220167196</v>
      </c>
      <c r="K104" s="9" cm="1">
        <f t="array" aca="1" ref="K104" ca="1">IF(ISNUMBER(AI104),CELL("contents",INDIRECT(ADDRESS(AI104,2,1,1,K$2))),0)</f>
        <v>0.551157430977954</v>
      </c>
      <c r="L104" s="9" cm="1">
        <f t="array" aca="1" ref="L104" ca="1">IF(ISNUMBER(AJ104),CELL("contents",INDIRECT(ADDRESS(AJ104,2,1,1,L$2))),0)</f>
        <v>0.397336210550506</v>
      </c>
      <c r="M104" s="127" t="str">
        <f>VLOOKUP($A104,[1]Classification!$A$2:$B$1001,2,0)</f>
        <v>Financials</v>
      </c>
      <c r="N104" s="13">
        <f>MATCH($A104,'EKHAZAARSTK X standardized'!$A:$A,0)</f>
        <v>361</v>
      </c>
      <c r="O104" s="85" cm="1">
        <f t="array" aca="1" ref="O104:X104" ca="1">OFFSET(INDIRECT(ADDRESS(N104,2,1,1,"EKHAZAARSTK X standardized")),,,1,10)</f>
        <v>-0.41379638698555621</v>
      </c>
      <c r="P104" s="85">
        <f ca="1"/>
        <v>-1.3125972982587872</v>
      </c>
      <c r="Q104" s="85">
        <f ca="1"/>
        <v>3.7762538458967258E-2</v>
      </c>
      <c r="R104" s="85">
        <f ca="1"/>
        <v>-0.77512071501060442</v>
      </c>
      <c r="S104" s="85">
        <f ca="1"/>
        <v>-0.37861627287927924</v>
      </c>
      <c r="T104" s="85">
        <f ca="1"/>
        <v>-0.66725001910913695</v>
      </c>
      <c r="U104" s="85">
        <f ca="1"/>
        <v>2.3200800834786559</v>
      </c>
      <c r="V104" s="85">
        <f ca="1"/>
        <v>-0.43650388343971752</v>
      </c>
      <c r="W104" s="85">
        <f ca="1"/>
        <v>-0.27130842706962971</v>
      </c>
      <c r="X104" s="85">
        <f ca="1"/>
        <v>-0.68103201818455394</v>
      </c>
      <c r="Z104" s="14" t="str">
        <f t="shared" ref="Z104:AJ113" ca="1" si="18">IFERROR(MATCH($A104,INDIRECT("'"&amp;Z$2&amp;"'!$A:$A"),0),"__Absent__")</f>
        <v>__Absent__</v>
      </c>
      <c r="AA104" s="14" t="str">
        <f t="shared" ca="1" si="18"/>
        <v>__Absent__</v>
      </c>
      <c r="AB104" s="14" t="str">
        <f t="shared" ca="1" si="18"/>
        <v>__Absent__</v>
      </c>
      <c r="AC104" s="14" t="str">
        <f t="shared" ca="1" si="18"/>
        <v>__Absent__</v>
      </c>
      <c r="AD104" s="14" t="str">
        <f t="shared" ca="1" si="18"/>
        <v>__Absent__</v>
      </c>
      <c r="AE104" s="14" t="str">
        <f t="shared" ca="1" si="18"/>
        <v>__Absent__</v>
      </c>
      <c r="AF104" s="14">
        <f t="shared" ca="1" si="18"/>
        <v>43</v>
      </c>
      <c r="AG104" s="14">
        <f t="shared" ca="1" si="18"/>
        <v>43</v>
      </c>
      <c r="AH104" s="14">
        <f t="shared" ca="1" si="18"/>
        <v>21</v>
      </c>
      <c r="AI104" s="14">
        <f t="shared" ca="1" si="18"/>
        <v>78</v>
      </c>
      <c r="AJ104" s="14">
        <f t="shared" ca="1" si="18"/>
        <v>91</v>
      </c>
      <c r="AK104" s="42"/>
      <c r="AL104" s="43">
        <f ca="1"/>
        <v>0</v>
      </c>
      <c r="AM104" s="15">
        <f ca="1"/>
        <v>-2.3488041192047363E-3</v>
      </c>
      <c r="AN104" s="16">
        <f t="shared" ca="1" si="14"/>
        <v>2.3488041192047363E-3</v>
      </c>
      <c r="AO104" s="30">
        <f t="shared" ca="1" si="12"/>
        <v>22</v>
      </c>
      <c r="AP104" s="30">
        <f t="shared" ca="1" si="13"/>
        <v>235</v>
      </c>
      <c r="AQ104" s="12"/>
      <c r="AR104" s="48"/>
    </row>
    <row r="105" spans="1:44" x14ac:dyDescent="0.3">
      <c r="A105" s="8" t="s">
        <v>11</v>
      </c>
      <c r="B105" s="9" cm="1">
        <f t="array" aca="1" ref="B105" ca="1">IF(ISNUMBER(Z105),CELL("contents",INDIRECT(ADDRESS(Z105,2,1,1,B$2))),0)</f>
        <v>0</v>
      </c>
      <c r="C105" s="9" cm="1">
        <f t="array" aca="1" ref="C105" ca="1">IF(ISNUMBER(AA105),CELL("contents",INDIRECT(ADDRESS(AA105,2,1,1,C$2))),0)</f>
        <v>0</v>
      </c>
      <c r="D105" s="9" cm="1">
        <f t="array" aca="1" ref="D105" ca="1">IF(ISNUMBER(AB105),CELL("contents",INDIRECT(ADDRESS(AB105,2,1,1,D$2))),0)</f>
        <v>0</v>
      </c>
      <c r="E105" s="9" cm="1">
        <f t="array" aca="1" ref="E105" ca="1">IF(ISNUMBER(AC105),CELL("contents",INDIRECT(ADDRESS(AC105,2,1,1,E$2))),0)</f>
        <v>0</v>
      </c>
      <c r="F105" s="9" cm="1">
        <f t="array" aca="1" ref="F105" ca="1">IF(ISNUMBER(AD105),CELL("contents",INDIRECT(ADDRESS(AD105,2,1,1,F$2))),0)</f>
        <v>2.33863133216733</v>
      </c>
      <c r="G105" s="9" cm="1">
        <f t="array" aca="1" ref="G105" ca="1">IF(ISNUMBER(AE105),CELL("contents",INDIRECT(ADDRESS(AE105,2,1,1,G$2))),0)</f>
        <v>0</v>
      </c>
      <c r="H105" s="9" cm="1">
        <f t="array" aca="1" ref="H105" ca="1">IF(ISNUMBER(AF105),CELL("contents",INDIRECT(ADDRESS(AF105,2,1,1,H$2))),0)</f>
        <v>0.36019081604914999</v>
      </c>
      <c r="I105" s="9" cm="1">
        <f t="array" aca="1" ref="I105" ca="1">IF(ISNUMBER(AG105),CELL("contents",INDIRECT(ADDRESS(AG105,2,1,1,I$2))),0)</f>
        <v>0.35654997133117</v>
      </c>
      <c r="J105" s="9" cm="1">
        <f t="array" aca="1" ref="J105" ca="1">IF(ISNUMBER(AH105),CELL("contents",INDIRECT(ADDRESS(AH105,2,1,1,J$2))),0)</f>
        <v>0.41698303984192697</v>
      </c>
      <c r="K105" s="9" cm="1">
        <f t="array" aca="1" ref="K105" ca="1">IF(ISNUMBER(AI105),CELL("contents",INDIRECT(ADDRESS(AI105,2,1,1,K$2))),0)</f>
        <v>0.140294618994388</v>
      </c>
      <c r="L105" s="9" cm="1">
        <f t="array" aca="1" ref="L105" ca="1">IF(ISNUMBER(AJ105),CELL("contents",INDIRECT(ADDRESS(AJ105,2,1,1,L$2))),0)</f>
        <v>0.249584979931819</v>
      </c>
      <c r="M105" s="127" t="str">
        <f>VLOOKUP($A105,[1]Classification!$A$2:$B$1001,2,0)</f>
        <v>Consumer Discretionary</v>
      </c>
      <c r="N105" s="13">
        <f>MATCH($A105,'EKHAZAARSTK X standardized'!$A:$A,0)</f>
        <v>368</v>
      </c>
      <c r="O105" s="85" cm="1">
        <f t="array" aca="1" ref="O105:X105" ca="1">OFFSET(INDIRECT(ADDRESS(N105,2,1,1,"EKHAZAARSTK X standardized")),,,1,10)</f>
        <v>2.3191914584081714</v>
      </c>
      <c r="P105" s="85">
        <f ca="1"/>
        <v>-9.1171925303338217E-2</v>
      </c>
      <c r="Q105" s="85">
        <f ca="1"/>
        <v>-1.2979007393312618</v>
      </c>
      <c r="R105" s="85">
        <f ca="1"/>
        <v>-0.84840965185759443</v>
      </c>
      <c r="S105" s="85">
        <f ca="1"/>
        <v>4.4869980097144914E-2</v>
      </c>
      <c r="T105" s="85">
        <f ca="1"/>
        <v>0.19488469697518612</v>
      </c>
      <c r="U105" s="85">
        <f ca="1"/>
        <v>1.3759546254306338</v>
      </c>
      <c r="V105" s="85">
        <f ca="1"/>
        <v>-2.4050420202428788E-2</v>
      </c>
      <c r="W105" s="85">
        <f ca="1"/>
        <v>0.11936567430365018</v>
      </c>
      <c r="X105" s="85">
        <f ca="1"/>
        <v>-0.67735698309420089</v>
      </c>
      <c r="Z105" s="14" t="str">
        <f t="shared" ca="1" si="18"/>
        <v>__Absent__</v>
      </c>
      <c r="AA105" s="14" t="str">
        <f t="shared" ca="1" si="18"/>
        <v>__Absent__</v>
      </c>
      <c r="AB105" s="14" t="str">
        <f t="shared" ca="1" si="18"/>
        <v>__Absent__</v>
      </c>
      <c r="AC105" s="14" t="str">
        <f t="shared" ca="1" si="18"/>
        <v>__Absent__</v>
      </c>
      <c r="AD105" s="14">
        <f t="shared" ca="1" si="18"/>
        <v>18</v>
      </c>
      <c r="AE105" s="14" t="str">
        <f t="shared" ca="1" si="18"/>
        <v>__Absent__</v>
      </c>
      <c r="AF105" s="14">
        <f t="shared" ca="1" si="18"/>
        <v>44</v>
      </c>
      <c r="AG105" s="14">
        <f t="shared" ca="1" si="18"/>
        <v>44</v>
      </c>
      <c r="AH105" s="14">
        <f t="shared" ca="1" si="18"/>
        <v>22</v>
      </c>
      <c r="AI105" s="14">
        <f t="shared" ca="1" si="18"/>
        <v>79</v>
      </c>
      <c r="AJ105" s="14">
        <f t="shared" ca="1" si="18"/>
        <v>92</v>
      </c>
      <c r="AK105" s="42"/>
      <c r="AL105" s="43">
        <f ca="1"/>
        <v>0</v>
      </c>
      <c r="AM105" s="15">
        <f ca="1"/>
        <v>8.2690764800692779E-3</v>
      </c>
      <c r="AN105" s="16">
        <f t="shared" ca="1" si="14"/>
        <v>-8.2690764800692779E-3</v>
      </c>
      <c r="AO105" s="30">
        <f t="shared" ca="1" si="12"/>
        <v>243</v>
      </c>
      <c r="AP105" s="30">
        <f t="shared" ca="1" si="13"/>
        <v>14</v>
      </c>
      <c r="AQ105" s="12"/>
      <c r="AR105" s="48"/>
    </row>
    <row r="106" spans="1:44" x14ac:dyDescent="0.3">
      <c r="A106" s="8" t="s">
        <v>203</v>
      </c>
      <c r="B106" s="9" cm="1">
        <f t="array" aca="1" ref="B106" ca="1">IF(ISNUMBER(Z106),CELL("contents",INDIRECT(ADDRESS(Z106,2,1,1,B$2))),0)</f>
        <v>0</v>
      </c>
      <c r="C106" s="9" cm="1">
        <f t="array" aca="1" ref="C106" ca="1">IF(ISNUMBER(AA106),CELL("contents",INDIRECT(ADDRESS(AA106,2,1,1,C$2))),0)</f>
        <v>0</v>
      </c>
      <c r="D106" s="9" cm="1">
        <f t="array" aca="1" ref="D106" ca="1">IF(ISNUMBER(AB106),CELL("contents",INDIRECT(ADDRESS(AB106,2,1,1,D$2))),0)</f>
        <v>0</v>
      </c>
      <c r="E106" s="9" cm="1">
        <f t="array" aca="1" ref="E106" ca="1">IF(ISNUMBER(AC106),CELL("contents",INDIRECT(ADDRESS(AC106,2,1,1,E$2))),0)</f>
        <v>0</v>
      </c>
      <c r="F106" s="9" cm="1">
        <f t="array" aca="1" ref="F106" ca="1">IF(ISNUMBER(AD106),CELL("contents",INDIRECT(ADDRESS(AD106,2,1,1,F$2))),0)</f>
        <v>0</v>
      </c>
      <c r="G106" s="9" cm="1">
        <f t="array" aca="1" ref="G106" ca="1">IF(ISNUMBER(AE106),CELL("contents",INDIRECT(ADDRESS(AE106,2,1,1,G$2))),0)</f>
        <v>0</v>
      </c>
      <c r="H106" s="9" cm="1">
        <f t="array" aca="1" ref="H106" ca="1">IF(ISNUMBER(AF106),CELL("contents",INDIRECT(ADDRESS(AF106,2,1,1,H$2))),0)</f>
        <v>0.69269531439447796</v>
      </c>
      <c r="I106" s="9" cm="1">
        <f t="array" aca="1" ref="I106" ca="1">IF(ISNUMBER(AG106),CELL("contents",INDIRECT(ADDRESS(AG106,2,1,1,I$2))),0)</f>
        <v>0.68544328068507099</v>
      </c>
      <c r="J106" s="9" cm="1">
        <f t="array" aca="1" ref="J106" ca="1">IF(ISNUMBER(AH106),CELL("contents",INDIRECT(ADDRESS(AH106,2,1,1,J$2))),0)</f>
        <v>0.80206256953099997</v>
      </c>
      <c r="K106" s="9" cm="1">
        <f t="array" aca="1" ref="K106" ca="1">IF(ISNUMBER(AI106),CELL("contents",INDIRECT(ADDRESS(AI106,2,1,1,K$2))),0)</f>
        <v>0.66138891697354396</v>
      </c>
      <c r="L106" s="9" cm="1">
        <f t="array" aca="1" ref="L106" ca="1">IF(ISNUMBER(AJ106),CELL("contents",INDIRECT(ADDRESS(AJ106,2,1,1,L$2))),0)</f>
        <v>0.47981029647954998</v>
      </c>
      <c r="M106" s="127" t="str">
        <f>VLOOKUP($A106,[1]Classification!$A$2:$B$1001,2,0)</f>
        <v>Materials</v>
      </c>
      <c r="N106" s="13">
        <f>MATCH($A106,'EKHAZAARSTK X standardized'!$A:$A,0)</f>
        <v>375</v>
      </c>
      <c r="O106" s="85" cm="1">
        <f t="array" aca="1" ref="O106:X106" ca="1">OFFSET(INDIRECT(ADDRESS(N106,2,1,1,"EKHAZAARSTK X standardized")),,,1,10)</f>
        <v>2.1619236536729178E-2</v>
      </c>
      <c r="P106" s="85">
        <f ca="1"/>
        <v>-0.74757005441516622</v>
      </c>
      <c r="Q106" s="85">
        <f ca="1"/>
        <v>-0.24947310266018685</v>
      </c>
      <c r="R106" s="85">
        <f ca="1"/>
        <v>0.65915237364627921</v>
      </c>
      <c r="S106" s="85">
        <f ca="1"/>
        <v>-1.1191426111503477</v>
      </c>
      <c r="T106" s="85">
        <f ca="1"/>
        <v>-0.37038615208707398</v>
      </c>
      <c r="U106" s="85">
        <f ca="1"/>
        <v>2.4714245479478651</v>
      </c>
      <c r="V106" s="85">
        <f ca="1"/>
        <v>0.61465812694369348</v>
      </c>
      <c r="W106" s="85">
        <f ca="1"/>
        <v>1.3603221518775761</v>
      </c>
      <c r="X106" s="85">
        <f ca="1"/>
        <v>0.10639800928510758</v>
      </c>
      <c r="Z106" s="14" t="str">
        <f t="shared" ca="1" si="18"/>
        <v>__Absent__</v>
      </c>
      <c r="AA106" s="14" t="str">
        <f t="shared" ca="1" si="18"/>
        <v>__Absent__</v>
      </c>
      <c r="AB106" s="14" t="str">
        <f t="shared" ca="1" si="18"/>
        <v>__Absent__</v>
      </c>
      <c r="AC106" s="14" t="str">
        <f t="shared" ca="1" si="18"/>
        <v>__Absent__</v>
      </c>
      <c r="AD106" s="14" t="str">
        <f t="shared" ca="1" si="18"/>
        <v>__Absent__</v>
      </c>
      <c r="AE106" s="14" t="str">
        <f t="shared" ca="1" si="18"/>
        <v>__Absent__</v>
      </c>
      <c r="AF106" s="14">
        <f t="shared" ca="1" si="18"/>
        <v>45</v>
      </c>
      <c r="AG106" s="14">
        <f t="shared" ca="1" si="18"/>
        <v>45</v>
      </c>
      <c r="AH106" s="14">
        <f t="shared" ca="1" si="18"/>
        <v>23</v>
      </c>
      <c r="AI106" s="14">
        <f t="shared" ca="1" si="18"/>
        <v>80</v>
      </c>
      <c r="AJ106" s="14">
        <f t="shared" ca="1" si="18"/>
        <v>93</v>
      </c>
      <c r="AK106" s="42"/>
      <c r="AL106" s="43">
        <f ca="1"/>
        <v>0</v>
      </c>
      <c r="AM106" s="15">
        <f ca="1"/>
        <v>1.4818760417642201E-4</v>
      </c>
      <c r="AN106" s="16">
        <f t="shared" ca="1" si="14"/>
        <v>-1.4818760417642201E-4</v>
      </c>
      <c r="AO106" s="30">
        <f t="shared" ca="1" si="12"/>
        <v>216</v>
      </c>
      <c r="AP106" s="30">
        <f t="shared" ca="1" si="13"/>
        <v>41</v>
      </c>
      <c r="AQ106" s="12"/>
      <c r="AR106" s="48"/>
    </row>
    <row r="107" spans="1:44" x14ac:dyDescent="0.3">
      <c r="A107" s="8" t="s">
        <v>81</v>
      </c>
      <c r="B107" s="9" cm="1">
        <f t="array" aca="1" ref="B107" ca="1">IF(ISNUMBER(Z107),CELL("contents",INDIRECT(ADDRESS(Z107,2,1,1,B$2))),0)</f>
        <v>0</v>
      </c>
      <c r="C107" s="9" cm="1">
        <f t="array" aca="1" ref="C107" ca="1">IF(ISNUMBER(AA107),CELL("contents",INDIRECT(ADDRESS(AA107,2,1,1,C$2))),0)</f>
        <v>0</v>
      </c>
      <c r="D107" s="9" cm="1">
        <f t="array" aca="1" ref="D107" ca="1">IF(ISNUMBER(AB107),CELL("contents",INDIRECT(ADDRESS(AB107,2,1,1,D$2))),0)</f>
        <v>0</v>
      </c>
      <c r="E107" s="9" cm="1">
        <f t="array" aca="1" ref="E107" ca="1">IF(ISNUMBER(AC107),CELL("contents",INDIRECT(ADDRESS(AC107,2,1,1,E$2))),0)</f>
        <v>0</v>
      </c>
      <c r="F107" s="9" cm="1">
        <f t="array" aca="1" ref="F107" ca="1">IF(ISNUMBER(AD107),CELL("contents",INDIRECT(ADDRESS(AD107,2,1,1,F$2))),0)</f>
        <v>2.3712338085249698</v>
      </c>
      <c r="G107" s="9" cm="1">
        <f t="array" aca="1" ref="G107" ca="1">IF(ISNUMBER(AE107),CELL("contents",INDIRECT(ADDRESS(AE107,2,1,1,G$2))),0)</f>
        <v>0</v>
      </c>
      <c r="H107" s="9" cm="1">
        <f t="array" aca="1" ref="H107" ca="1">IF(ISNUMBER(AF107),CELL("contents",INDIRECT(ADDRESS(AF107,2,1,1,H$2))),0)</f>
        <v>0.26187564508772598</v>
      </c>
      <c r="I107" s="9" cm="1">
        <f t="array" aca="1" ref="I107" ca="1">IF(ISNUMBER(AG107),CELL("contents",INDIRECT(ADDRESS(AG107,2,1,1,I$2))),0)</f>
        <v>0</v>
      </c>
      <c r="J107" s="9" cm="1">
        <f t="array" aca="1" ref="J107" ca="1">IF(ISNUMBER(AH107),CELL("contents",INDIRECT(ADDRESS(AH107,2,1,1,J$2))),0)</f>
        <v>0</v>
      </c>
      <c r="K107" s="9" cm="1">
        <f t="array" aca="1" ref="K107" ca="1">IF(ISNUMBER(AI107),CELL("contents",INDIRECT(ADDRESS(AI107,2,1,1,K$2))),0)</f>
        <v>0.21044192799158201</v>
      </c>
      <c r="L107" s="9" cm="1">
        <f t="array" aca="1" ref="L107" ca="1">IF(ISNUMBER(AJ107),CELL("contents",INDIRECT(ADDRESS(AJ107,2,1,1,L$2))),0)</f>
        <v>0</v>
      </c>
      <c r="M107" s="127" t="str">
        <f>VLOOKUP($A107,[1]Classification!$A$2:$B$1001,2,0)</f>
        <v>Industrials</v>
      </c>
      <c r="N107" s="13">
        <f>MATCH($A107,'EKHAZAARSTK X standardized'!$A:$A,0)</f>
        <v>377</v>
      </c>
      <c r="O107" s="85" cm="1">
        <f t="array" aca="1" ref="O107:X107" ca="1">OFFSET(INDIRECT(ADDRESS(N107,2,1,1,"EKHAZAARSTK X standardized")),,,1,10)</f>
        <v>-0.13427974004138812</v>
      </c>
      <c r="P107" s="85">
        <f ca="1"/>
        <v>0.29163835861942367</v>
      </c>
      <c r="Q107" s="85">
        <f ca="1"/>
        <v>-0.41363774550742488</v>
      </c>
      <c r="R107" s="85">
        <f ca="1"/>
        <v>-0.90210336456641882</v>
      </c>
      <c r="S107" s="85">
        <f ca="1"/>
        <v>1.5742021699164261</v>
      </c>
      <c r="T107" s="85">
        <f ca="1"/>
        <v>0.50342611378792079</v>
      </c>
      <c r="U107" s="85">
        <f ca="1"/>
        <v>1.7437016367637035</v>
      </c>
      <c r="V107" s="85">
        <f ca="1"/>
        <v>1.6816461101526865E-2</v>
      </c>
      <c r="W107" s="85">
        <f ca="1"/>
        <v>-2.6925921211386799E-2</v>
      </c>
      <c r="X107" s="85">
        <f ca="1"/>
        <v>0.18621841974094491</v>
      </c>
      <c r="Z107" s="14" t="str">
        <f t="shared" ca="1" si="18"/>
        <v>__Absent__</v>
      </c>
      <c r="AA107" s="14" t="str">
        <f t="shared" ca="1" si="18"/>
        <v>__Absent__</v>
      </c>
      <c r="AB107" s="14" t="str">
        <f t="shared" ca="1" si="18"/>
        <v>__Absent__</v>
      </c>
      <c r="AC107" s="14" t="str">
        <f t="shared" ca="1" si="18"/>
        <v>__Absent__</v>
      </c>
      <c r="AD107" s="14">
        <f t="shared" ca="1" si="18"/>
        <v>19</v>
      </c>
      <c r="AE107" s="14" t="str">
        <f t="shared" ca="1" si="18"/>
        <v>__Absent__</v>
      </c>
      <c r="AF107" s="14">
        <f t="shared" ca="1" si="18"/>
        <v>46</v>
      </c>
      <c r="AG107" s="14" t="str">
        <f t="shared" ca="1" si="18"/>
        <v>__Absent__</v>
      </c>
      <c r="AH107" s="14" t="str">
        <f t="shared" ca="1" si="18"/>
        <v>__Absent__</v>
      </c>
      <c r="AI107" s="14">
        <f t="shared" ca="1" si="18"/>
        <v>81</v>
      </c>
      <c r="AJ107" s="14" t="str">
        <f t="shared" ca="1" si="18"/>
        <v>__Absent__</v>
      </c>
      <c r="AK107" s="42"/>
      <c r="AL107" s="43">
        <f ca="1"/>
        <v>0</v>
      </c>
      <c r="AM107" s="15">
        <f ca="1"/>
        <v>0</v>
      </c>
      <c r="AN107" s="16">
        <f t="shared" ca="1" si="14"/>
        <v>0</v>
      </c>
      <c r="AO107" s="30">
        <f t="shared" ca="1" si="12"/>
        <v>58</v>
      </c>
      <c r="AP107" s="30">
        <f t="shared" ca="1" si="13"/>
        <v>46</v>
      </c>
      <c r="AQ107" s="12"/>
      <c r="AR107" s="48"/>
    </row>
    <row r="108" spans="1:44" x14ac:dyDescent="0.3">
      <c r="A108" s="8" t="s">
        <v>85</v>
      </c>
      <c r="B108" s="9" cm="1">
        <f t="array" aca="1" ref="B108" ca="1">IF(ISNUMBER(Z108),CELL("contents",INDIRECT(ADDRESS(Z108,2,1,1,B$2))),0)</f>
        <v>0</v>
      </c>
      <c r="C108" s="9" cm="1">
        <f t="array" aca="1" ref="C108" ca="1">IF(ISNUMBER(AA108),CELL("contents",INDIRECT(ADDRESS(AA108,2,1,1,C$2))),0)</f>
        <v>0</v>
      </c>
      <c r="D108" s="9" cm="1">
        <f t="array" aca="1" ref="D108" ca="1">IF(ISNUMBER(AB108),CELL("contents",INDIRECT(ADDRESS(AB108,2,1,1,D$2))),0)</f>
        <v>0</v>
      </c>
      <c r="E108" s="9" cm="1">
        <f t="array" aca="1" ref="E108" ca="1">IF(ISNUMBER(AC108),CELL("contents",INDIRECT(ADDRESS(AC108,2,1,1,E$2))),0)</f>
        <v>0</v>
      </c>
      <c r="F108" s="9" cm="1">
        <f t="array" aca="1" ref="F108" ca="1">IF(ISNUMBER(AD108),CELL("contents",INDIRECT(ADDRESS(AD108,2,1,1,F$2))),0)</f>
        <v>0</v>
      </c>
      <c r="G108" s="9" cm="1">
        <f t="array" aca="1" ref="G108" ca="1">IF(ISNUMBER(AE108),CELL("contents",INDIRECT(ADDRESS(AE108,2,1,1,G$2))),0)</f>
        <v>0.88935022389671703</v>
      </c>
      <c r="H108" s="9" cm="1">
        <f t="array" aca="1" ref="H108" ca="1">IF(ISNUMBER(AF108),CELL("contents",INDIRECT(ADDRESS(AF108,2,1,1,H$2))),0)</f>
        <v>0</v>
      </c>
      <c r="I108" s="9" cm="1">
        <f t="array" aca="1" ref="I108" ca="1">IF(ISNUMBER(AG108),CELL("contents",INDIRECT(ADDRESS(AG108,2,1,1,I$2))),0)</f>
        <v>0</v>
      </c>
      <c r="J108" s="9" cm="1">
        <f t="array" aca="1" ref="J108" ca="1">IF(ISNUMBER(AH108),CELL("contents",INDIRECT(ADDRESS(AH108,2,1,1,J$2))),0)</f>
        <v>0</v>
      </c>
      <c r="K108" s="9" cm="1">
        <f t="array" aca="1" ref="K108" ca="1">IF(ISNUMBER(AI108),CELL("contents",INDIRECT(ADDRESS(AI108,2,1,1,K$2))),0)</f>
        <v>0.15031566299398699</v>
      </c>
      <c r="L108" s="9" cm="1">
        <f t="array" aca="1" ref="L108" ca="1">IF(ISNUMBER(AJ108),CELL("contents",INDIRECT(ADDRESS(AJ108,2,1,1,L$2))),0)</f>
        <v>0.27006945039137997</v>
      </c>
      <c r="M108" s="127" t="str">
        <f>VLOOKUP($A108,[1]Classification!$A$2:$B$1001,2,0)</f>
        <v>Energy</v>
      </c>
      <c r="N108" s="13">
        <f>MATCH($A108,'EKHAZAARSTK X standardized'!$A:$A,0)</f>
        <v>382</v>
      </c>
      <c r="O108" s="85" cm="1">
        <f t="array" aca="1" ref="O108:X108" ca="1">OFFSET(INDIRECT(ADDRESS(N108,2,1,1,"EKHAZAARSTK X standardized")),,,1,10)</f>
        <v>3.6171226324237948</v>
      </c>
      <c r="P108" s="85">
        <f ca="1"/>
        <v>0.93311706428915264</v>
      </c>
      <c r="Q108" s="85">
        <f ca="1"/>
        <v>-5.4873989429481886E-2</v>
      </c>
      <c r="R108" s="85">
        <f ca="1"/>
        <v>2.0773953772408422</v>
      </c>
      <c r="S108" s="85">
        <f ca="1"/>
        <v>-0.44204449353546393</v>
      </c>
      <c r="T108" s="85">
        <f ca="1"/>
        <v>-2.3959726286011196</v>
      </c>
      <c r="U108" s="85">
        <f ca="1"/>
        <v>2.2231122411012461</v>
      </c>
      <c r="V108" s="85">
        <f ca="1"/>
        <v>6.4359000891044321E-2</v>
      </c>
      <c r="W108" s="85">
        <f ca="1"/>
        <v>0.29981021400656971</v>
      </c>
      <c r="X108" s="85">
        <f ca="1"/>
        <v>-0.98099986579016474</v>
      </c>
      <c r="Z108" s="14" t="str">
        <f t="shared" ca="1" si="18"/>
        <v>__Absent__</v>
      </c>
      <c r="AA108" s="14" t="str">
        <f t="shared" ca="1" si="18"/>
        <v>__Absent__</v>
      </c>
      <c r="AB108" s="14" t="str">
        <f t="shared" ca="1" si="18"/>
        <v>__Absent__</v>
      </c>
      <c r="AC108" s="14" t="str">
        <f t="shared" ca="1" si="18"/>
        <v>__Absent__</v>
      </c>
      <c r="AD108" s="14" t="str">
        <f t="shared" ca="1" si="18"/>
        <v>__Absent__</v>
      </c>
      <c r="AE108" s="14">
        <f t="shared" ca="1" si="18"/>
        <v>60</v>
      </c>
      <c r="AF108" s="14" t="str">
        <f t="shared" ca="1" si="18"/>
        <v>__Absent__</v>
      </c>
      <c r="AG108" s="14" t="str">
        <f t="shared" ca="1" si="18"/>
        <v>__Absent__</v>
      </c>
      <c r="AH108" s="14" t="str">
        <f t="shared" ca="1" si="18"/>
        <v>__Absent__</v>
      </c>
      <c r="AI108" s="14">
        <f t="shared" ca="1" si="18"/>
        <v>82</v>
      </c>
      <c r="AJ108" s="14">
        <f t="shared" ca="1" si="18"/>
        <v>94</v>
      </c>
      <c r="AK108" s="42"/>
      <c r="AL108" s="43">
        <f ca="1"/>
        <v>0</v>
      </c>
      <c r="AM108" s="15">
        <f ca="1"/>
        <v>0</v>
      </c>
      <c r="AN108" s="16">
        <f t="shared" ca="1" si="14"/>
        <v>0</v>
      </c>
      <c r="AO108" s="30">
        <f t="shared" ca="1" si="12"/>
        <v>58</v>
      </c>
      <c r="AP108" s="30">
        <f t="shared" ca="1" si="13"/>
        <v>46</v>
      </c>
      <c r="AQ108" s="12"/>
      <c r="AR108" s="48"/>
    </row>
    <row r="109" spans="1:44" x14ac:dyDescent="0.3">
      <c r="A109" s="8" t="s">
        <v>204</v>
      </c>
      <c r="B109" s="9" cm="1">
        <f t="array" aca="1" ref="B109" ca="1">IF(ISNUMBER(Z109),CELL("contents",INDIRECT(ADDRESS(Z109,2,1,1,B$2))),0)</f>
        <v>0</v>
      </c>
      <c r="C109" s="9" cm="1">
        <f t="array" aca="1" ref="C109" ca="1">IF(ISNUMBER(AA109),CELL("contents",INDIRECT(ADDRESS(AA109,2,1,1,C$2))),0)</f>
        <v>0</v>
      </c>
      <c r="D109" s="9" cm="1">
        <f t="array" aca="1" ref="D109" ca="1">IF(ISNUMBER(AB109),CELL("contents",INDIRECT(ADDRESS(AB109,2,1,1,D$2))),0)</f>
        <v>0</v>
      </c>
      <c r="E109" s="9" cm="1">
        <f t="array" aca="1" ref="E109" ca="1">IF(ISNUMBER(AC109),CELL("contents",INDIRECT(ADDRESS(AC109,2,1,1,E$2))),0)</f>
        <v>0</v>
      </c>
      <c r="F109" s="9" cm="1">
        <f t="array" aca="1" ref="F109" ca="1">IF(ISNUMBER(AD109),CELL("contents",INDIRECT(ADDRESS(AD109,2,1,1,F$2))),0)</f>
        <v>4.8457182068465396</v>
      </c>
      <c r="G109" s="9" cm="1">
        <f t="array" aca="1" ref="G109" ca="1">IF(ISNUMBER(AE109),CELL("contents",INDIRECT(ADDRESS(AE109,2,1,1,G$2))),0)</f>
        <v>0</v>
      </c>
      <c r="H109" s="9" cm="1">
        <f t="array" aca="1" ref="H109" ca="1">IF(ISNUMBER(AF109),CELL("contents",INDIRECT(ADDRESS(AF109,2,1,1,H$2))),0)</f>
        <v>2.4741840698862001</v>
      </c>
      <c r="I109" s="9" cm="1">
        <f t="array" aca="1" ref="I109" ca="1">IF(ISNUMBER(AG109),CELL("contents",INDIRECT(ADDRESS(AG109,2,1,1,I$2))),0)</f>
        <v>2.4480701575241799</v>
      </c>
      <c r="J109" s="9" cm="1">
        <f t="array" aca="1" ref="J109" ca="1">IF(ISNUMBER(AH109),CELL("contents",INDIRECT(ADDRESS(AH109,2,1,1,J$2))),0)</f>
        <v>2.8647378324664401</v>
      </c>
      <c r="K109" s="9" cm="1">
        <f t="array" aca="1" ref="K109" ca="1">IF(ISNUMBER(AI109),CELL("contents",INDIRECT(ADDRESS(AI109,2,1,1,K$2))),0)</f>
        <v>2.2146507669114102</v>
      </c>
      <c r="L109" s="9" cm="1">
        <f t="array" aca="1" ref="L109" ca="1">IF(ISNUMBER(AJ109),CELL("contents",INDIRECT(ADDRESS(AJ109,2,1,1,L$2))),0)</f>
        <v>1.71364911026693</v>
      </c>
      <c r="M109" s="127" t="str">
        <f>VLOOKUP($A109,[1]Classification!$A$2:$B$1001,2,0)</f>
        <v>Consumer Staples</v>
      </c>
      <c r="N109" s="13">
        <f>MATCH($A109,'EKHAZAARSTK X standardized'!$A:$A,0)</f>
        <v>383</v>
      </c>
      <c r="O109" s="85" cm="1">
        <f t="array" aca="1" ref="O109:X109" ca="1">OFFSET(INDIRECT(ADDRESS(N109,2,1,1,"EKHAZAARSTK X standardized")),,,1,10)</f>
        <v>0.38341635601011193</v>
      </c>
      <c r="P109" s="85">
        <f ca="1"/>
        <v>-1.0296911775436579</v>
      </c>
      <c r="Q109" s="85">
        <f ca="1"/>
        <v>0.4887725342223101</v>
      </c>
      <c r="R109" s="85">
        <f ca="1"/>
        <v>-0.85763047182896845</v>
      </c>
      <c r="S109" s="85">
        <f ca="1"/>
        <v>0.42963974667818589</v>
      </c>
      <c r="T109" s="85">
        <f ca="1"/>
        <v>1.5157174502673285</v>
      </c>
      <c r="U109" s="85">
        <f ca="1"/>
        <v>2.4140257094003963</v>
      </c>
      <c r="V109" s="85">
        <f ca="1"/>
        <v>-0.8750291514251457</v>
      </c>
      <c r="W109" s="85">
        <f ca="1"/>
        <v>-0.88180445951300512</v>
      </c>
      <c r="X109" s="85">
        <f ca="1"/>
        <v>-0.11462928559178145</v>
      </c>
      <c r="Z109" s="14" t="str">
        <f t="shared" ca="1" si="18"/>
        <v>__Absent__</v>
      </c>
      <c r="AA109" s="14" t="str">
        <f t="shared" ca="1" si="18"/>
        <v>__Absent__</v>
      </c>
      <c r="AB109" s="14" t="str">
        <f t="shared" ca="1" si="18"/>
        <v>__Absent__</v>
      </c>
      <c r="AC109" s="14" t="str">
        <f t="shared" ca="1" si="18"/>
        <v>__Absent__</v>
      </c>
      <c r="AD109" s="14">
        <f t="shared" ca="1" si="18"/>
        <v>20</v>
      </c>
      <c r="AE109" s="14" t="str">
        <f t="shared" ca="1" si="18"/>
        <v>__Absent__</v>
      </c>
      <c r="AF109" s="14">
        <f t="shared" ca="1" si="18"/>
        <v>47</v>
      </c>
      <c r="AG109" s="14">
        <f t="shared" ca="1" si="18"/>
        <v>46</v>
      </c>
      <c r="AH109" s="14">
        <f t="shared" ca="1" si="18"/>
        <v>24</v>
      </c>
      <c r="AI109" s="14">
        <f t="shared" ca="1" si="18"/>
        <v>83</v>
      </c>
      <c r="AJ109" s="14">
        <f t="shared" ca="1" si="18"/>
        <v>95</v>
      </c>
      <c r="AK109" s="42"/>
      <c r="AL109" s="43">
        <f ca="1"/>
        <v>0</v>
      </c>
      <c r="AM109" s="15">
        <f ca="1"/>
        <v>9.3863013905502168E-3</v>
      </c>
      <c r="AN109" s="16">
        <f t="shared" ca="1" si="14"/>
        <v>-9.3863013905502168E-3</v>
      </c>
      <c r="AO109" s="30">
        <f t="shared" ca="1" si="12"/>
        <v>244</v>
      </c>
      <c r="AP109" s="30">
        <f t="shared" ca="1" si="13"/>
        <v>13</v>
      </c>
      <c r="AQ109" s="12"/>
      <c r="AR109" s="48"/>
    </row>
    <row r="110" spans="1:44" x14ac:dyDescent="0.3">
      <c r="A110" s="8" t="s">
        <v>140</v>
      </c>
      <c r="B110" s="9" cm="1">
        <f t="array" aca="1" ref="B110" ca="1">IF(ISNUMBER(Z110),CELL("contents",INDIRECT(ADDRESS(Z110,2,1,1,B$2))),0)</f>
        <v>0</v>
      </c>
      <c r="C110" s="9" cm="1">
        <f t="array" aca="1" ref="C110" ca="1">IF(ISNUMBER(AA110),CELL("contents",INDIRECT(ADDRESS(AA110,2,1,1,C$2))),0)</f>
        <v>0</v>
      </c>
      <c r="D110" s="9" cm="1">
        <f t="array" aca="1" ref="D110" ca="1">IF(ISNUMBER(AB110),CELL("contents",INDIRECT(ADDRESS(AB110,2,1,1,D$2))),0)</f>
        <v>0</v>
      </c>
      <c r="E110" s="9" cm="1">
        <f t="array" aca="1" ref="E110" ca="1">IF(ISNUMBER(AC110),CELL("contents",INDIRECT(ADDRESS(AC110,2,1,1,E$2))),0)</f>
        <v>0</v>
      </c>
      <c r="F110" s="9" cm="1">
        <f t="array" aca="1" ref="F110" ca="1">IF(ISNUMBER(AD110),CELL("contents",INDIRECT(ADDRESS(AD110,2,1,1,F$2))),0)</f>
        <v>0</v>
      </c>
      <c r="G110" s="9" cm="1">
        <f t="array" aca="1" ref="G110" ca="1">IF(ISNUMBER(AE110),CELL("contents",INDIRECT(ADDRESS(AE110,2,1,1,G$2))),0)</f>
        <v>0.46136912529595903</v>
      </c>
      <c r="H110" s="9" cm="1">
        <f t="array" aca="1" ref="H110" ca="1">IF(ISNUMBER(AF110),CELL("contents",INDIRECT(ADDRESS(AF110,2,1,1,H$2))),0)</f>
        <v>0</v>
      </c>
      <c r="I110" s="9" cm="1">
        <f t="array" aca="1" ref="I110" ca="1">IF(ISNUMBER(AG110),CELL("contents",INDIRECT(ADDRESS(AG110,2,1,1,I$2))),0)</f>
        <v>0</v>
      </c>
      <c r="J110" s="9" cm="1">
        <f t="array" aca="1" ref="J110" ca="1">IF(ISNUMBER(AH110),CELL("contents",INDIRECT(ADDRESS(AH110,2,1,1,J$2))),0)</f>
        <v>0</v>
      </c>
      <c r="K110" s="9" cm="1">
        <f t="array" aca="1" ref="K110" ca="1">IF(ISNUMBER(AI110),CELL("contents",INDIRECT(ADDRESS(AI110,2,1,1,K$2))),0)</f>
        <v>8.0168353996793298E-2</v>
      </c>
      <c r="L110" s="9" cm="1">
        <f t="array" aca="1" ref="L110" ca="1">IF(ISNUMBER(AJ110),CELL("contents",INDIRECT(ADDRESS(AJ110,2,1,1,L$2))),0)</f>
        <v>0.14009952986587401</v>
      </c>
      <c r="M110" s="127" t="str">
        <f>VLOOKUP($A110,[1]Classification!$A$2:$B$1001,2,0)</f>
        <v>Materials</v>
      </c>
      <c r="N110" s="13">
        <f>MATCH($A110,'EKHAZAARSTK X standardized'!$A:$A,0)</f>
        <v>384</v>
      </c>
      <c r="O110" s="85" cm="1">
        <f t="array" aca="1" ref="O110:X110" ca="1">OFFSET(INDIRECT(ADDRESS(N110,2,1,1,"EKHAZAARSTK X standardized")),,,1,10)</f>
        <v>5.1688564106661774</v>
      </c>
      <c r="P110" s="85">
        <f ca="1"/>
        <v>-0.56036775249511839</v>
      </c>
      <c r="Q110" s="85">
        <f ca="1"/>
        <v>-0.8539955590151963</v>
      </c>
      <c r="R110" s="85">
        <f ca="1"/>
        <v>-0.90197358948285833</v>
      </c>
      <c r="S110" s="85">
        <f ca="1"/>
        <v>0.40905575542690437</v>
      </c>
      <c r="T110" s="85">
        <f ca="1"/>
        <v>1.9005303419921229</v>
      </c>
      <c r="U110" s="85">
        <f ca="1"/>
        <v>1.7866605879912025</v>
      </c>
      <c r="V110" s="85">
        <f ca="1"/>
        <v>-1.0521689240949224</v>
      </c>
      <c r="W110" s="85">
        <f ca="1"/>
        <v>0.3859591215446887</v>
      </c>
      <c r="X110" s="85">
        <f ca="1"/>
        <v>0.906177170038863</v>
      </c>
      <c r="Z110" s="14" t="str">
        <f t="shared" ca="1" si="18"/>
        <v>__Absent__</v>
      </c>
      <c r="AA110" s="14" t="str">
        <f t="shared" ca="1" si="18"/>
        <v>__Absent__</v>
      </c>
      <c r="AB110" s="14" t="str">
        <f t="shared" ca="1" si="18"/>
        <v>__Absent__</v>
      </c>
      <c r="AC110" s="14" t="str">
        <f t="shared" ca="1" si="18"/>
        <v>__Absent__</v>
      </c>
      <c r="AD110" s="14" t="str">
        <f t="shared" ca="1" si="18"/>
        <v>__Absent__</v>
      </c>
      <c r="AE110" s="14">
        <f t="shared" ca="1" si="18"/>
        <v>61</v>
      </c>
      <c r="AF110" s="14" t="str">
        <f t="shared" ca="1" si="18"/>
        <v>__Absent__</v>
      </c>
      <c r="AG110" s="14" t="str">
        <f t="shared" ca="1" si="18"/>
        <v>__Absent__</v>
      </c>
      <c r="AH110" s="14" t="str">
        <f t="shared" ca="1" si="18"/>
        <v>__Absent__</v>
      </c>
      <c r="AI110" s="14">
        <f t="shared" ca="1" si="18"/>
        <v>84</v>
      </c>
      <c r="AJ110" s="14">
        <f t="shared" ca="1" si="18"/>
        <v>96</v>
      </c>
      <c r="AK110" s="42"/>
      <c r="AL110" s="43">
        <f ca="1"/>
        <v>0</v>
      </c>
      <c r="AM110" s="15">
        <f ca="1"/>
        <v>0</v>
      </c>
      <c r="AN110" s="16">
        <f t="shared" ca="1" si="14"/>
        <v>0</v>
      </c>
      <c r="AO110" s="30">
        <f t="shared" ca="1" si="12"/>
        <v>58</v>
      </c>
      <c r="AP110" s="30">
        <f t="shared" ca="1" si="13"/>
        <v>46</v>
      </c>
      <c r="AQ110" s="12"/>
      <c r="AR110" s="48"/>
    </row>
    <row r="111" spans="1:44" x14ac:dyDescent="0.3">
      <c r="A111" s="8" t="s">
        <v>29</v>
      </c>
      <c r="B111" s="9" cm="1">
        <f t="array" aca="1" ref="B111" ca="1">IF(ISNUMBER(Z111),CELL("contents",INDIRECT(ADDRESS(Z111,2,1,1,B$2))),0)</f>
        <v>0</v>
      </c>
      <c r="C111" s="9" cm="1">
        <f t="array" aca="1" ref="C111" ca="1">IF(ISNUMBER(AA111),CELL("contents",INDIRECT(ADDRESS(AA111,2,1,1,C$2))),0)</f>
        <v>1.83001339499713</v>
      </c>
      <c r="D111" s="9" cm="1">
        <f t="array" aca="1" ref="D111" ca="1">IF(ISNUMBER(AB111),CELL("contents",INDIRECT(ADDRESS(AB111,2,1,1,D$2))),0)</f>
        <v>0</v>
      </c>
      <c r="E111" s="9" cm="1">
        <f t="array" aca="1" ref="E111" ca="1">IF(ISNUMBER(AC111),CELL("contents",INDIRECT(ADDRESS(AC111,2,1,1,E$2))),0)</f>
        <v>0</v>
      </c>
      <c r="F111" s="9" cm="1">
        <f t="array" aca="1" ref="F111" ca="1">IF(ISNUMBER(AD111),CELL("contents",INDIRECT(ADDRESS(AD111,2,1,1,F$2))),0)</f>
        <v>0</v>
      </c>
      <c r="G111" s="9" cm="1">
        <f t="array" aca="1" ref="G111" ca="1">IF(ISNUMBER(AE111),CELL("contents",INDIRECT(ADDRESS(AE111,2,1,1,G$2))),0)</f>
        <v>0.45667246259321098</v>
      </c>
      <c r="H111" s="9" cm="1">
        <f t="array" aca="1" ref="H111" ca="1">IF(ISNUMBER(AF111),CELL("contents",INDIRECT(ADDRESS(AF111,2,1,1,H$2))),0)</f>
        <v>0</v>
      </c>
      <c r="I111" s="9" cm="1">
        <f t="array" aca="1" ref="I111" ca="1">IF(ISNUMBER(AG111),CELL("contents",INDIRECT(ADDRESS(AG111,2,1,1,I$2))),0)</f>
        <v>0</v>
      </c>
      <c r="J111" s="9" cm="1">
        <f t="array" aca="1" ref="J111" ca="1">IF(ISNUMBER(AH111),CELL("contents",INDIRECT(ADDRESS(AH111,2,1,1,J$2))),0)</f>
        <v>0</v>
      </c>
      <c r="K111" s="9" cm="1">
        <f t="array" aca="1" ref="K111" ca="1">IF(ISNUMBER(AI111),CELL("contents",INDIRECT(ADDRESS(AI111,2,1,1,K$2))),0)</f>
        <v>8.0168353996793298E-2</v>
      </c>
      <c r="L111" s="9" cm="1">
        <f t="array" aca="1" ref="L111" ca="1">IF(ISNUMBER(AJ111),CELL("contents",INDIRECT(ADDRESS(AJ111,2,1,1,L$2))),0)</f>
        <v>0.13785334362873899</v>
      </c>
      <c r="M111" s="127" t="str">
        <f>VLOOKUP($A111,[1]Classification!$A$2:$B$1001,2,0)</f>
        <v>Information Technology</v>
      </c>
      <c r="N111" s="13">
        <f>MATCH($A111,'EKHAZAARSTK X standardized'!$A:$A,0)</f>
        <v>391</v>
      </c>
      <c r="O111" s="85" cm="1">
        <f t="array" aca="1" ref="O111:X111" ca="1">OFFSET(INDIRECT(ADDRESS(N111,2,1,1,"EKHAZAARSTK X standardized")),,,1,10)</f>
        <v>-0.464489331848225</v>
      </c>
      <c r="P111" s="85">
        <f ca="1"/>
        <v>-1.2081544181732222</v>
      </c>
      <c r="Q111" s="85">
        <f ca="1"/>
        <v>-0.55674922945819771</v>
      </c>
      <c r="R111" s="85">
        <f ca="1"/>
        <v>-0.87529756883955168</v>
      </c>
      <c r="S111" s="85">
        <f ca="1"/>
        <v>-0.40589394819610869</v>
      </c>
      <c r="T111" s="85">
        <f ca="1"/>
        <v>-5.6716457255716717E-2</v>
      </c>
      <c r="U111" s="85">
        <f ca="1"/>
        <v>0.3847405318157639</v>
      </c>
      <c r="V111" s="85">
        <f ca="1"/>
        <v>-0.89713560726786279</v>
      </c>
      <c r="W111" s="85">
        <f ca="1"/>
        <v>-0.92981133580572906</v>
      </c>
      <c r="X111" s="85">
        <f ca="1"/>
        <v>-0.36296784063807125</v>
      </c>
      <c r="Z111" s="14" t="str">
        <f t="shared" ca="1" si="18"/>
        <v>__Absent__</v>
      </c>
      <c r="AA111" s="14">
        <f t="shared" ca="1" si="18"/>
        <v>17</v>
      </c>
      <c r="AB111" s="14" t="str">
        <f t="shared" ca="1" si="18"/>
        <v>__Absent__</v>
      </c>
      <c r="AC111" s="14" t="str">
        <f t="shared" ca="1" si="18"/>
        <v>__Absent__</v>
      </c>
      <c r="AD111" s="14" t="str">
        <f t="shared" ca="1" si="18"/>
        <v>__Absent__</v>
      </c>
      <c r="AE111" s="14">
        <f t="shared" ca="1" si="18"/>
        <v>62</v>
      </c>
      <c r="AF111" s="14" t="str">
        <f t="shared" ca="1" si="18"/>
        <v>__Absent__</v>
      </c>
      <c r="AG111" s="14" t="str">
        <f t="shared" ca="1" si="18"/>
        <v>__Absent__</v>
      </c>
      <c r="AH111" s="14" t="str">
        <f t="shared" ca="1" si="18"/>
        <v>__Absent__</v>
      </c>
      <c r="AI111" s="14">
        <f t="shared" ca="1" si="18"/>
        <v>85</v>
      </c>
      <c r="AJ111" s="14">
        <f t="shared" ca="1" si="18"/>
        <v>97</v>
      </c>
      <c r="AK111" s="42"/>
      <c r="AL111" s="43">
        <f ca="1"/>
        <v>0</v>
      </c>
      <c r="AM111" s="15">
        <f ca="1"/>
        <v>0</v>
      </c>
      <c r="AN111" s="16">
        <f t="shared" ca="1" si="14"/>
        <v>0</v>
      </c>
      <c r="AO111" s="30">
        <f t="shared" ca="1" si="12"/>
        <v>58</v>
      </c>
      <c r="AP111" s="30">
        <f t="shared" ca="1" si="13"/>
        <v>46</v>
      </c>
      <c r="AQ111" s="12"/>
      <c r="AR111" s="48"/>
    </row>
    <row r="112" spans="1:44" x14ac:dyDescent="0.3">
      <c r="A112" s="8" t="s">
        <v>205</v>
      </c>
      <c r="B112" s="9" cm="1">
        <f t="array" aca="1" ref="B112" ca="1">IF(ISNUMBER(Z112),CELL("contents",INDIRECT(ADDRESS(Z112,2,1,1,B$2))),0)</f>
        <v>0</v>
      </c>
      <c r="C112" s="9" cm="1">
        <f t="array" aca="1" ref="C112" ca="1">IF(ISNUMBER(AA112),CELL("contents",INDIRECT(ADDRESS(AA112,2,1,1,C$2))),0)</f>
        <v>0</v>
      </c>
      <c r="D112" s="9" cm="1">
        <f t="array" aca="1" ref="D112" ca="1">IF(ISNUMBER(AB112),CELL("contents",INDIRECT(ADDRESS(AB112,2,1,1,D$2))),0)</f>
        <v>0</v>
      </c>
      <c r="E112" s="9" cm="1">
        <f t="array" aca="1" ref="E112" ca="1">IF(ISNUMBER(AC112),CELL("contents",INDIRECT(ADDRESS(AC112,2,1,1,E$2))),0)</f>
        <v>0</v>
      </c>
      <c r="F112" s="9" cm="1">
        <f t="array" aca="1" ref="F112" ca="1">IF(ISNUMBER(AD112),CELL("contents",INDIRECT(ADDRESS(AD112,2,1,1,F$2))),0)</f>
        <v>0</v>
      </c>
      <c r="G112" s="9" cm="1">
        <f t="array" aca="1" ref="G112" ca="1">IF(ISNUMBER(AE112),CELL("contents",INDIRECT(ADDRESS(AE112,2,1,1,G$2))),0)</f>
        <v>0</v>
      </c>
      <c r="H112" s="9" cm="1">
        <f t="array" aca="1" ref="H112" ca="1">IF(ISNUMBER(AF112),CELL("contents",INDIRECT(ADDRESS(AF112,2,1,1,H$2))),0)</f>
        <v>5.5985857928053404</v>
      </c>
      <c r="I112" s="9" cm="1">
        <f t="array" aca="1" ref="I112" ca="1">IF(ISNUMBER(AG112),CELL("contents",INDIRECT(ADDRESS(AG112,2,1,1,I$2))),0)</f>
        <v>5.5851056827931096</v>
      </c>
      <c r="J112" s="9" cm="1">
        <f t="array" aca="1" ref="J112" ca="1">IF(ISNUMBER(AH112),CELL("contents",INDIRECT(ADDRESS(AH112,2,1,1,J$2))),0)</f>
        <v>6.4824083454238597</v>
      </c>
      <c r="K112" s="9" cm="1">
        <f t="array" aca="1" ref="K112" ca="1">IF(ISNUMBER(AI112),CELL("contents",INDIRECT(ADDRESS(AI112,2,1,1,K$2))),0)</f>
        <v>4.5595751078176203</v>
      </c>
      <c r="L112" s="9" cm="1">
        <f t="array" aca="1" ref="L112" ca="1">IF(ISNUMBER(AJ112),CELL("contents",INDIRECT(ADDRESS(AJ112,2,1,1,L$2))),0)</f>
        <v>3.9095739779551799</v>
      </c>
      <c r="M112" s="127" t="str">
        <f>VLOOKUP($A112,[1]Classification!$A$2:$B$1001,2,0)</f>
        <v>Financials</v>
      </c>
      <c r="N112" s="13">
        <f>MATCH($A112,'EKHAZAARSTK X standardized'!$A:$A,0)</f>
        <v>393</v>
      </c>
      <c r="O112" s="85" cm="1">
        <f t="array" aca="1" ref="O112:X112" ca="1">OFFSET(INDIRECT(ADDRESS(N112,2,1,1,"EKHAZAARSTK X standardized")),,,1,10)</f>
        <v>0.14452696166961265</v>
      </c>
      <c r="P112" s="85">
        <f ca="1"/>
        <v>-1.4412151875524821</v>
      </c>
      <c r="Q112" s="85">
        <f ca="1"/>
        <v>-0.57237133416736652</v>
      </c>
      <c r="R112" s="85">
        <f ca="1"/>
        <v>1.5093855938951157</v>
      </c>
      <c r="S112" s="85">
        <f ca="1"/>
        <v>0.13357046264987532</v>
      </c>
      <c r="T112" s="85">
        <f ca="1"/>
        <v>-3.3748790406896337E-2</v>
      </c>
      <c r="U112" s="85">
        <f ca="1"/>
        <v>3.206578095879546</v>
      </c>
      <c r="V112" s="85">
        <f ca="1"/>
        <v>-0.42174446772682944</v>
      </c>
      <c r="W112" s="85">
        <f ca="1"/>
        <v>-0.16010900235279329</v>
      </c>
      <c r="X112" s="85">
        <f ca="1"/>
        <v>-0.4330636352755578</v>
      </c>
      <c r="Z112" s="14" t="str">
        <f t="shared" ca="1" si="18"/>
        <v>__Absent__</v>
      </c>
      <c r="AA112" s="14" t="str">
        <f t="shared" ca="1" si="18"/>
        <v>__Absent__</v>
      </c>
      <c r="AB112" s="14" t="str">
        <f t="shared" ca="1" si="18"/>
        <v>__Absent__</v>
      </c>
      <c r="AC112" s="14" t="str">
        <f t="shared" ca="1" si="18"/>
        <v>__Absent__</v>
      </c>
      <c r="AD112" s="14" t="str">
        <f t="shared" ca="1" si="18"/>
        <v>__Absent__</v>
      </c>
      <c r="AE112" s="14" t="str">
        <f t="shared" ca="1" si="18"/>
        <v>__Absent__</v>
      </c>
      <c r="AF112" s="14">
        <f t="shared" ca="1" si="18"/>
        <v>48</v>
      </c>
      <c r="AG112" s="14">
        <f t="shared" ca="1" si="18"/>
        <v>47</v>
      </c>
      <c r="AH112" s="14">
        <f t="shared" ca="1" si="18"/>
        <v>25</v>
      </c>
      <c r="AI112" s="14">
        <f t="shared" ca="1" si="18"/>
        <v>86</v>
      </c>
      <c r="AJ112" s="14">
        <f t="shared" ca="1" si="18"/>
        <v>98</v>
      </c>
      <c r="AK112" s="42"/>
      <c r="AL112" s="43">
        <f ca="1"/>
        <v>0</v>
      </c>
      <c r="AM112" s="15">
        <f ca="1"/>
        <v>8.0719835493777564E-3</v>
      </c>
      <c r="AN112" s="16">
        <f t="shared" ca="1" si="14"/>
        <v>-8.0719835493777564E-3</v>
      </c>
      <c r="AO112" s="30">
        <f t="shared" ca="1" si="12"/>
        <v>241</v>
      </c>
      <c r="AP112" s="30">
        <f t="shared" ca="1" si="13"/>
        <v>16</v>
      </c>
      <c r="AQ112" s="12"/>
      <c r="AR112" s="48"/>
    </row>
    <row r="113" spans="1:44" x14ac:dyDescent="0.3">
      <c r="A113" s="8" t="s">
        <v>12</v>
      </c>
      <c r="B113" s="9" cm="1">
        <f t="array" aca="1" ref="B113" ca="1">IF(ISNUMBER(Z113),CELL("contents",INDIRECT(ADDRESS(Z113,2,1,1,B$2))),0)</f>
        <v>10.9551087734679</v>
      </c>
      <c r="C113" s="9" cm="1">
        <f t="array" aca="1" ref="C113" ca="1">IF(ISNUMBER(AA113),CELL("contents",INDIRECT(ADDRESS(AA113,2,1,1,C$2))),0)</f>
        <v>9.4160447143782804</v>
      </c>
      <c r="D113" s="9" cm="1">
        <f t="array" aca="1" ref="D113" ca="1">IF(ISNUMBER(AB113),CELL("contents",INDIRECT(ADDRESS(AB113,2,1,1,D$2))),0)</f>
        <v>13.884781799791201</v>
      </c>
      <c r="E113" s="9" cm="1">
        <f t="array" aca="1" ref="E113" ca="1">IF(ISNUMBER(AC113),CELL("contents",INDIRECT(ADDRESS(AC113,2,1,1,E$2))),0)</f>
        <v>11.045058510635499</v>
      </c>
      <c r="F113" s="9" cm="1">
        <f t="array" aca="1" ref="F113" ca="1">IF(ISNUMBER(AD113),CELL("contents",INDIRECT(ADDRESS(AD113,2,1,1,F$2))),0)</f>
        <v>0</v>
      </c>
      <c r="G113" s="9" cm="1">
        <f t="array" aca="1" ref="G113" ca="1">IF(ISNUMBER(AE113),CELL("contents",INDIRECT(ADDRESS(AE113,2,1,1,G$2))),0)</f>
        <v>0</v>
      </c>
      <c r="H113" s="9" cm="1">
        <f t="array" aca="1" ref="H113" ca="1">IF(ISNUMBER(AF113),CELL("contents",INDIRECT(ADDRESS(AF113,2,1,1,H$2))),0)</f>
        <v>7.0024796925371202</v>
      </c>
      <c r="I113" s="9" cm="1">
        <f t="array" aca="1" ref="I113" ca="1">IF(ISNUMBER(AG113),CELL("contents",INDIRECT(ADDRESS(AG113,2,1,1,I$2))),0)</f>
        <v>6.9243310376124798</v>
      </c>
      <c r="J113" s="9" cm="1">
        <f t="array" aca="1" ref="J113" ca="1">IF(ISNUMBER(AH113),CELL("contents",INDIRECT(ADDRESS(AH113,2,1,1,J$2))),0)</f>
        <v>8.1079819924015304</v>
      </c>
      <c r="K113" s="9" cm="1">
        <f t="array" aca="1" ref="K113" ca="1">IF(ISNUMBER(AI113),CELL("contents",INDIRECT(ADDRESS(AI113,2,1,1,K$2))),0)</f>
        <v>5.5917426597763296</v>
      </c>
      <c r="L113" s="9" cm="1">
        <f t="array" aca="1" ref="L113" ca="1">IF(ISNUMBER(AJ113),CELL("contents",INDIRECT(ADDRESS(AJ113,2,1,1,L$2))),0)</f>
        <v>4.8470317263287397</v>
      </c>
      <c r="M113" s="127" t="str">
        <f>VLOOKUP($A113,[1]Classification!$A$2:$B$1001,2,0)</f>
        <v>Financials</v>
      </c>
      <c r="N113" s="13">
        <f>MATCH($A113,'EKHAZAARSTK X standardized'!$A:$A,0)</f>
        <v>396</v>
      </c>
      <c r="O113" s="85" cm="1">
        <f t="array" aca="1" ref="O113:X113" ca="1">OFFSET(INDIRECT(ADDRESS(N113,2,1,1,"EKHAZAARSTK X standardized")),,,1,10)</f>
        <v>-0.24197594324615099</v>
      </c>
      <c r="P113" s="85">
        <f ca="1"/>
        <v>-1.4783007423382133</v>
      </c>
      <c r="Q113" s="85">
        <f ca="1"/>
        <v>-0.55997502320761339</v>
      </c>
      <c r="R113" s="85">
        <f ca="1"/>
        <v>0.38439486054318622</v>
      </c>
      <c r="S113" s="85">
        <f ca="1"/>
        <v>0.25451905873731873</v>
      </c>
      <c r="T113" s="85">
        <f ca="1"/>
        <v>-0.39785019941395849</v>
      </c>
      <c r="U113" s="85">
        <f ca="1"/>
        <v>3.4564807568580478</v>
      </c>
      <c r="V113" s="85">
        <f ca="1"/>
        <v>-0.3210916273895737</v>
      </c>
      <c r="W113" s="85">
        <f ca="1"/>
        <v>-0.139448357157925</v>
      </c>
      <c r="X113" s="85">
        <f ca="1"/>
        <v>-0.47574368670523759</v>
      </c>
      <c r="Z113" s="14">
        <f t="shared" ca="1" si="18"/>
        <v>9</v>
      </c>
      <c r="AA113" s="14">
        <f t="shared" ca="1" si="18"/>
        <v>18</v>
      </c>
      <c r="AB113" s="14">
        <f t="shared" ca="1" si="18"/>
        <v>6</v>
      </c>
      <c r="AC113" s="14">
        <f t="shared" ca="1" si="18"/>
        <v>11</v>
      </c>
      <c r="AD113" s="14" t="str">
        <f t="shared" ca="1" si="18"/>
        <v>__Absent__</v>
      </c>
      <c r="AE113" s="14" t="str">
        <f t="shared" ca="1" si="18"/>
        <v>__Absent__</v>
      </c>
      <c r="AF113" s="14">
        <f t="shared" ca="1" si="18"/>
        <v>49</v>
      </c>
      <c r="AG113" s="14">
        <f t="shared" ca="1" si="18"/>
        <v>48</v>
      </c>
      <c r="AH113" s="14">
        <f t="shared" ca="1" si="18"/>
        <v>26</v>
      </c>
      <c r="AI113" s="14">
        <f t="shared" ca="1" si="18"/>
        <v>87</v>
      </c>
      <c r="AJ113" s="14">
        <f t="shared" ca="1" si="18"/>
        <v>99</v>
      </c>
      <c r="AK113" s="42"/>
      <c r="AL113" s="43">
        <f ca="1"/>
        <v>-2.6508727788240795E-2</v>
      </c>
      <c r="AM113" s="15">
        <f ca="1"/>
        <v>-1.6755215341748793E-2</v>
      </c>
      <c r="AN113" s="16">
        <f t="shared" ca="1" si="14"/>
        <v>-9.753512446492002E-3</v>
      </c>
      <c r="AO113" s="30">
        <f t="shared" ca="1" si="12"/>
        <v>245</v>
      </c>
      <c r="AP113" s="30">
        <f t="shared" ca="1" si="13"/>
        <v>12</v>
      </c>
      <c r="AQ113" s="12"/>
      <c r="AR113" s="48"/>
    </row>
    <row r="114" spans="1:44" x14ac:dyDescent="0.3">
      <c r="A114" s="8" t="s">
        <v>13</v>
      </c>
      <c r="B114" s="9" cm="1">
        <f t="array" aca="1" ref="B114" ca="1">IF(ISNUMBER(Z114),CELL("contents",INDIRECT(ADDRESS(Z114,2,1,1,B$2))),0)</f>
        <v>0</v>
      </c>
      <c r="C114" s="9" cm="1">
        <f t="array" aca="1" ref="C114" ca="1">IF(ISNUMBER(AA114),CELL("contents",INDIRECT(ADDRESS(AA114,2,1,1,C$2))),0)</f>
        <v>0</v>
      </c>
      <c r="D114" s="9" cm="1">
        <f t="array" aca="1" ref="D114" ca="1">IF(ISNUMBER(AB114),CELL("contents",INDIRECT(ADDRESS(AB114,2,1,1,D$2))),0)</f>
        <v>0</v>
      </c>
      <c r="E114" s="9" cm="1">
        <f t="array" aca="1" ref="E114" ca="1">IF(ISNUMBER(AC114),CELL("contents",INDIRECT(ADDRESS(AC114,2,1,1,E$2))),0)</f>
        <v>0</v>
      </c>
      <c r="F114" s="9" cm="1">
        <f t="array" aca="1" ref="F114" ca="1">IF(ISNUMBER(AD114),CELL("contents",INDIRECT(ADDRESS(AD114,2,1,1,F$2))),0)</f>
        <v>0</v>
      </c>
      <c r="G114" s="9" cm="1">
        <f t="array" aca="1" ref="G114" ca="1">IF(ISNUMBER(AE114),CELL("contents",INDIRECT(ADDRESS(AE114,2,1,1,G$2))),0)</f>
        <v>0</v>
      </c>
      <c r="H114" s="9" cm="1">
        <f t="array" aca="1" ref="H114" ca="1">IF(ISNUMBER(AF114),CELL("contents",INDIRECT(ADDRESS(AF114,2,1,1,H$2))),0)</f>
        <v>0.30273669055479302</v>
      </c>
      <c r="I114" s="9" cm="1">
        <f t="array" aca="1" ref="I114" ca="1">IF(ISNUMBER(AG114),CELL("contents",INDIRECT(ADDRESS(AG114,2,1,1,I$2))),0)</f>
        <v>0.27673676216875598</v>
      </c>
      <c r="J114" s="9" cm="1">
        <f t="array" aca="1" ref="J114" ca="1">IF(ISNUMBER(AH114),CELL("contents",INDIRECT(ADDRESS(AH114,2,1,1,J$2))),0)</f>
        <v>0</v>
      </c>
      <c r="K114" s="9" cm="1">
        <f t="array" aca="1" ref="K114" ca="1">IF(ISNUMBER(AI114),CELL("contents",INDIRECT(ADDRESS(AI114,2,1,1,K$2))),0)</f>
        <v>0.28058923698877603</v>
      </c>
      <c r="L114" s="9" cm="1">
        <f t="array" aca="1" ref="L114" ca="1">IF(ISNUMBER(AJ114),CELL("contents",INDIRECT(ADDRESS(AJ114,2,1,1,L$2))),0)</f>
        <v>0.19371573351812901</v>
      </c>
      <c r="M114" s="127" t="str">
        <f>VLOOKUP($A114,[1]Classification!$A$2:$B$1001,2,0)</f>
        <v>Financials</v>
      </c>
      <c r="N114" s="13">
        <f>MATCH($A114,'EKHAZAARSTK X standardized'!$A:$A,0)</f>
        <v>397</v>
      </c>
      <c r="O114" s="85" cm="1">
        <f t="array" aca="1" ref="O114:X114" ca="1">OFFSET(INDIRECT(ADDRESS(N114,2,1,1,"EKHAZAARSTK X standardized")),,,1,10)</f>
        <v>2.5622710308111644E-2</v>
      </c>
      <c r="P114" s="85">
        <f ca="1"/>
        <v>-1.013083241028095</v>
      </c>
      <c r="Q114" s="85">
        <f ca="1"/>
        <v>5.9252186751835197E-3</v>
      </c>
      <c r="R114" s="85">
        <f ca="1"/>
        <v>-0.8948657874677578</v>
      </c>
      <c r="S114" s="85">
        <f ca="1"/>
        <v>-0.70576390467675099</v>
      </c>
      <c r="T114" s="85">
        <f ca="1"/>
        <v>-0.29773347410195666</v>
      </c>
      <c r="U114" s="85">
        <f ca="1"/>
        <v>1.545908536783011</v>
      </c>
      <c r="V114" s="85">
        <f ca="1"/>
        <v>-0.5813702511891915</v>
      </c>
      <c r="W114" s="85">
        <f ca="1"/>
        <v>-0.27603503693732367</v>
      </c>
      <c r="X114" s="85">
        <f ca="1"/>
        <v>-0.39441633889768507</v>
      </c>
      <c r="Z114" s="14" t="str">
        <f t="shared" ref="Z114:AJ123" ca="1" si="19">IFERROR(MATCH($A114,INDIRECT("'"&amp;Z$2&amp;"'!$A:$A"),0),"__Absent__")</f>
        <v>__Absent__</v>
      </c>
      <c r="AA114" s="14" t="str">
        <f t="shared" ca="1" si="19"/>
        <v>__Absent__</v>
      </c>
      <c r="AB114" s="14" t="str">
        <f t="shared" ca="1" si="19"/>
        <v>__Absent__</v>
      </c>
      <c r="AC114" s="14" t="str">
        <f t="shared" ca="1" si="19"/>
        <v>__Absent__</v>
      </c>
      <c r="AD114" s="14" t="str">
        <f t="shared" ca="1" si="19"/>
        <v>__Absent__</v>
      </c>
      <c r="AE114" s="14" t="str">
        <f t="shared" ca="1" si="19"/>
        <v>__Absent__</v>
      </c>
      <c r="AF114" s="14">
        <f t="shared" ca="1" si="19"/>
        <v>50</v>
      </c>
      <c r="AG114" s="14">
        <f t="shared" ca="1" si="19"/>
        <v>49</v>
      </c>
      <c r="AH114" s="14" t="str">
        <f t="shared" ca="1" si="19"/>
        <v>__Absent__</v>
      </c>
      <c r="AI114" s="14">
        <f t="shared" ca="1" si="19"/>
        <v>88</v>
      </c>
      <c r="AJ114" s="14">
        <f t="shared" ca="1" si="19"/>
        <v>100</v>
      </c>
      <c r="AK114" s="42"/>
      <c r="AL114" s="43">
        <f ca="1"/>
        <v>0</v>
      </c>
      <c r="AM114" s="15">
        <f ca="1"/>
        <v>7.0907458886548244E-5</v>
      </c>
      <c r="AN114" s="16">
        <f t="shared" ca="1" si="14"/>
        <v>-7.0907458886548244E-5</v>
      </c>
      <c r="AO114" s="30">
        <f t="shared" ca="1" si="12"/>
        <v>214</v>
      </c>
      <c r="AP114" s="30">
        <f t="shared" ca="1" si="13"/>
        <v>43</v>
      </c>
      <c r="AQ114" s="12"/>
      <c r="AR114" s="48"/>
    </row>
    <row r="115" spans="1:44" x14ac:dyDescent="0.3">
      <c r="A115" s="8" t="s">
        <v>206</v>
      </c>
      <c r="B115" s="9" cm="1">
        <f t="array" aca="1" ref="B115" ca="1">IF(ISNUMBER(Z115),CELL("contents",INDIRECT(ADDRESS(Z115,2,1,1,B$2))),0)</f>
        <v>0</v>
      </c>
      <c r="C115" s="9" cm="1">
        <f t="array" aca="1" ref="C115" ca="1">IF(ISNUMBER(AA115),CELL("contents",INDIRECT(ADDRESS(AA115,2,1,1,C$2))),0)</f>
        <v>0</v>
      </c>
      <c r="D115" s="9" cm="1">
        <f t="array" aca="1" ref="D115" ca="1">IF(ISNUMBER(AB115),CELL("contents",INDIRECT(ADDRESS(AB115,2,1,1,D$2))),0)</f>
        <v>0</v>
      </c>
      <c r="E115" s="9" cm="1">
        <f t="array" aca="1" ref="E115" ca="1">IF(ISNUMBER(AC115),CELL("contents",INDIRECT(ADDRESS(AC115,2,1,1,E$2))),0)</f>
        <v>0</v>
      </c>
      <c r="F115" s="9" cm="1">
        <f t="array" aca="1" ref="F115" ca="1">IF(ISNUMBER(AD115),CELL("contents",INDIRECT(ADDRESS(AD115,2,1,1,F$2))),0)</f>
        <v>0</v>
      </c>
      <c r="G115" s="9" cm="1">
        <f t="array" aca="1" ref="G115" ca="1">IF(ISNUMBER(AE115),CELL("contents",INDIRECT(ADDRESS(AE115,2,1,1,G$2))),0)</f>
        <v>0</v>
      </c>
      <c r="H115" s="9" cm="1">
        <f t="array" aca="1" ref="H115" ca="1">IF(ISNUMBER(AF115),CELL("contents",INDIRECT(ADDRESS(AF115,2,1,1,H$2))),0)</f>
        <v>0.19065421921553999</v>
      </c>
      <c r="I115" s="9" cm="1">
        <f t="array" aca="1" ref="I115" ca="1">IF(ISNUMBER(AG115),CELL("contents",INDIRECT(ADDRESS(AG115,2,1,1,I$2))),0)</f>
        <v>0.18869070646413999</v>
      </c>
      <c r="J115" s="9" cm="1">
        <f t="array" aca="1" ref="J115" ca="1">IF(ISNUMBER(AH115),CELL("contents",INDIRECT(ADDRESS(AH115,2,1,1,J$2))),0)</f>
        <v>0</v>
      </c>
      <c r="K115" s="9" cm="1">
        <f t="array" aca="1" ref="K115" ca="1">IF(ISNUMBER(AI115),CELL("contents",INDIRECT(ADDRESS(AI115,2,1,1,K$2))),0)</f>
        <v>0.17035775099318601</v>
      </c>
      <c r="L115" s="9" cm="1">
        <f t="array" aca="1" ref="L115" ca="1">IF(ISNUMBER(AJ115),CELL("contents",INDIRECT(ADDRESS(AJ115,2,1,1,L$2))),0)</f>
        <v>0.13208349452489801</v>
      </c>
      <c r="M115" s="127" t="str">
        <f>VLOOKUP($A115,[1]Classification!$A$2:$B$1001,2,0)</f>
        <v>Financials</v>
      </c>
      <c r="N115" s="13">
        <f>MATCH($A115,'EKHAZAARSTK X standardized'!$A:$A,0)</f>
        <v>398</v>
      </c>
      <c r="O115" s="85" cm="1">
        <f t="array" aca="1" ref="O115:X115" ca="1">OFFSET(INDIRECT(ADDRESS(N115,2,1,1,"EKHAZAARSTK X standardized")),,,1,10)</f>
        <v>-0.55936170556313314</v>
      </c>
      <c r="P115" s="85">
        <f ca="1"/>
        <v>-1.2828026223728983</v>
      </c>
      <c r="Q115" s="85">
        <f ca="1"/>
        <v>-0.31939765577268403</v>
      </c>
      <c r="R115" s="85">
        <f ca="1"/>
        <v>-0.70629684648320601</v>
      </c>
      <c r="S115" s="85">
        <f ca="1"/>
        <v>-0.5325964141906222</v>
      </c>
      <c r="T115" s="85">
        <f ca="1"/>
        <v>-0.86991330138691081</v>
      </c>
      <c r="U115" s="85">
        <f ca="1"/>
        <v>2.1229413060827111</v>
      </c>
      <c r="V115" s="85">
        <f ca="1"/>
        <v>-0.67797887828205994</v>
      </c>
      <c r="W115" s="85">
        <f ca="1"/>
        <v>-0.15595704051901524</v>
      </c>
      <c r="X115" s="85">
        <f ca="1"/>
        <v>-0.26370161302391143</v>
      </c>
      <c r="Z115" s="14" t="str">
        <f t="shared" ca="1" si="19"/>
        <v>__Absent__</v>
      </c>
      <c r="AA115" s="14" t="str">
        <f t="shared" ca="1" si="19"/>
        <v>__Absent__</v>
      </c>
      <c r="AB115" s="14" t="str">
        <f t="shared" ca="1" si="19"/>
        <v>__Absent__</v>
      </c>
      <c r="AC115" s="14" t="str">
        <f t="shared" ca="1" si="19"/>
        <v>__Absent__</v>
      </c>
      <c r="AD115" s="14" t="str">
        <f t="shared" ca="1" si="19"/>
        <v>__Absent__</v>
      </c>
      <c r="AE115" s="14" t="str">
        <f t="shared" ca="1" si="19"/>
        <v>__Absent__</v>
      </c>
      <c r="AF115" s="14">
        <f t="shared" ca="1" si="19"/>
        <v>51</v>
      </c>
      <c r="AG115" s="14">
        <f t="shared" ca="1" si="19"/>
        <v>50</v>
      </c>
      <c r="AH115" s="14" t="str">
        <f t="shared" ca="1" si="19"/>
        <v>__Absent__</v>
      </c>
      <c r="AI115" s="14">
        <f t="shared" ca="1" si="19"/>
        <v>89</v>
      </c>
      <c r="AJ115" s="14">
        <f t="shared" ca="1" si="19"/>
        <v>101</v>
      </c>
      <c r="AK115" s="42"/>
      <c r="AL115" s="43">
        <f ca="1"/>
        <v>0</v>
      </c>
      <c r="AM115" s="15">
        <f ca="1"/>
        <v>-1.0554635539169385E-3</v>
      </c>
      <c r="AN115" s="16">
        <f t="shared" ca="1" si="14"/>
        <v>1.0554635539169385E-3</v>
      </c>
      <c r="AO115" s="30">
        <f t="shared" ca="1" si="12"/>
        <v>40</v>
      </c>
      <c r="AP115" s="30">
        <f t="shared" ca="1" si="13"/>
        <v>217</v>
      </c>
      <c r="AQ115" s="12"/>
      <c r="AR115" s="48"/>
    </row>
    <row r="116" spans="1:44" x14ac:dyDescent="0.3">
      <c r="A116" s="8" t="s">
        <v>30</v>
      </c>
      <c r="B116" s="9" cm="1">
        <f t="array" aca="1" ref="B116" ca="1">IF(ISNUMBER(Z116),CELL("contents",INDIRECT(ADDRESS(Z116,2,1,1,B$2))),0)</f>
        <v>0</v>
      </c>
      <c r="C116" s="9" cm="1">
        <f t="array" aca="1" ref="C116" ca="1">IF(ISNUMBER(AA116),CELL("contents",INDIRECT(ADDRESS(AA116,2,1,1,C$2))),0)</f>
        <v>0</v>
      </c>
      <c r="D116" s="9" cm="1">
        <f t="array" aca="1" ref="D116" ca="1">IF(ISNUMBER(AB116),CELL("contents",INDIRECT(ADDRESS(AB116,2,1,1,D$2))),0)</f>
        <v>0</v>
      </c>
      <c r="E116" s="9" cm="1">
        <f t="array" aca="1" ref="E116" ca="1">IF(ISNUMBER(AC116),CELL("contents",INDIRECT(ADDRESS(AC116,2,1,1,E$2))),0)</f>
        <v>0</v>
      </c>
      <c r="F116" s="9" cm="1">
        <f t="array" aca="1" ref="F116" ca="1">IF(ISNUMBER(AD116),CELL("contents",INDIRECT(ADDRESS(AD116,2,1,1,F$2))),0)</f>
        <v>0</v>
      </c>
      <c r="G116" s="9" cm="1">
        <f t="array" aca="1" ref="G116" ca="1">IF(ISNUMBER(AE116),CELL("contents",INDIRECT(ADDRESS(AE116,2,1,1,G$2))),0)</f>
        <v>0.19840823158139301</v>
      </c>
      <c r="H116" s="9" cm="1">
        <f t="array" aca="1" ref="H116" ca="1">IF(ISNUMBER(AF116),CELL("contents",INDIRECT(ADDRESS(AF116,2,1,1,H$2))),0)</f>
        <v>0</v>
      </c>
      <c r="I116" s="9" cm="1">
        <f t="array" aca="1" ref="I116" ca="1">IF(ISNUMBER(AG116),CELL("contents",INDIRECT(ADDRESS(AG116,2,1,1,I$2))),0)</f>
        <v>0</v>
      </c>
      <c r="J116" s="9" cm="1">
        <f t="array" aca="1" ref="J116" ca="1">IF(ISNUMBER(AH116),CELL("contents",INDIRECT(ADDRESS(AH116,2,1,1,J$2))),0)</f>
        <v>0</v>
      </c>
      <c r="K116" s="9" cm="1">
        <f t="array" aca="1" ref="K116" ca="1">IF(ISNUMBER(AI116),CELL("contents",INDIRECT(ADDRESS(AI116,2,1,1,K$2))),0)</f>
        <v>4.0084176998396601E-2</v>
      </c>
      <c r="L116" s="9" cm="1">
        <f t="array" aca="1" ref="L116" ca="1">IF(ISNUMBER(AJ116),CELL("contents",INDIRECT(ADDRESS(AJ116,2,1,1,L$2))),0)</f>
        <v>6.0259308298318603E-2</v>
      </c>
      <c r="M116" s="127" t="str">
        <f>VLOOKUP($A116,[1]Classification!$A$2:$B$1001,2,0)</f>
        <v>Financials</v>
      </c>
      <c r="N116" s="13">
        <f>MATCH($A116,'EKHAZAARSTK X standardized'!$A:$A,0)</f>
        <v>399</v>
      </c>
      <c r="O116" s="85" cm="1">
        <f t="array" aca="1" ref="O116:X116" ca="1">OFFSET(INDIRECT(ADDRESS(N116,2,1,1,"EKHAZAARSTK X standardized")),,,1,10)</f>
        <v>2.3428859191491096</v>
      </c>
      <c r="P116" s="85">
        <f ca="1"/>
        <v>0.81841541003824858</v>
      </c>
      <c r="Q116" s="85">
        <f ca="1"/>
        <v>0.58588557230239446</v>
      </c>
      <c r="R116" s="85">
        <f ca="1"/>
        <v>-0.90240488424864596</v>
      </c>
      <c r="S116" s="85">
        <f ca="1"/>
        <v>-0.88917423639010496</v>
      </c>
      <c r="T116" s="85">
        <f ca="1"/>
        <v>1.6016007112045334</v>
      </c>
      <c r="U116" s="85">
        <f ca="1"/>
        <v>0.51259498475879051</v>
      </c>
      <c r="V116" s="85">
        <f ca="1"/>
        <v>-0.64711795060509947</v>
      </c>
      <c r="W116" s="85">
        <f ca="1"/>
        <v>-0.1980193371679054</v>
      </c>
      <c r="X116" s="85">
        <f ca="1"/>
        <v>-0.11988848926669082</v>
      </c>
      <c r="Z116" s="14" t="str">
        <f t="shared" ca="1" si="19"/>
        <v>__Absent__</v>
      </c>
      <c r="AA116" s="14" t="str">
        <f t="shared" ca="1" si="19"/>
        <v>__Absent__</v>
      </c>
      <c r="AB116" s="14" t="str">
        <f t="shared" ca="1" si="19"/>
        <v>__Absent__</v>
      </c>
      <c r="AC116" s="14" t="str">
        <f t="shared" ca="1" si="19"/>
        <v>__Absent__</v>
      </c>
      <c r="AD116" s="14" t="str">
        <f t="shared" ca="1" si="19"/>
        <v>__Absent__</v>
      </c>
      <c r="AE116" s="14">
        <f t="shared" ca="1" si="19"/>
        <v>63</v>
      </c>
      <c r="AF116" s="14" t="str">
        <f t="shared" ca="1" si="19"/>
        <v>__Absent__</v>
      </c>
      <c r="AG116" s="14" t="str">
        <f t="shared" ca="1" si="19"/>
        <v>__Absent__</v>
      </c>
      <c r="AH116" s="14" t="str">
        <f t="shared" ca="1" si="19"/>
        <v>__Absent__</v>
      </c>
      <c r="AI116" s="14">
        <f t="shared" ca="1" si="19"/>
        <v>90</v>
      </c>
      <c r="AJ116" s="14">
        <f t="shared" ca="1" si="19"/>
        <v>102</v>
      </c>
      <c r="AK116" s="42"/>
      <c r="AL116" s="43">
        <f ca="1"/>
        <v>0</v>
      </c>
      <c r="AM116" s="15">
        <f ca="1"/>
        <v>0</v>
      </c>
      <c r="AN116" s="16">
        <f t="shared" ca="1" si="14"/>
        <v>0</v>
      </c>
      <c r="AO116" s="30">
        <f t="shared" ca="1" si="12"/>
        <v>58</v>
      </c>
      <c r="AP116" s="30">
        <f t="shared" ca="1" si="13"/>
        <v>46</v>
      </c>
      <c r="AQ116" s="12"/>
      <c r="AR116" s="48"/>
    </row>
    <row r="117" spans="1:44" x14ac:dyDescent="0.3">
      <c r="A117" s="8" t="s">
        <v>108</v>
      </c>
      <c r="B117" s="9" cm="1">
        <f t="array" aca="1" ref="B117" ca="1">IF(ISNUMBER(Z117),CELL("contents",INDIRECT(ADDRESS(Z117,2,1,1,B$2))),0)</f>
        <v>0</v>
      </c>
      <c r="C117" s="9" cm="1">
        <f t="array" aca="1" ref="C117" ca="1">IF(ISNUMBER(AA117),CELL("contents",INDIRECT(ADDRESS(AA117,2,1,1,C$2))),0)</f>
        <v>0</v>
      </c>
      <c r="D117" s="9" cm="1">
        <f t="array" aca="1" ref="D117" ca="1">IF(ISNUMBER(AB117),CELL("contents",INDIRECT(ADDRESS(AB117,2,1,1,D$2))),0)</f>
        <v>0</v>
      </c>
      <c r="E117" s="9" cm="1">
        <f t="array" aca="1" ref="E117" ca="1">IF(ISNUMBER(AC117),CELL("contents",INDIRECT(ADDRESS(AC117,2,1,1,E$2))),0)</f>
        <v>0</v>
      </c>
      <c r="F117" s="9" cm="1">
        <f t="array" aca="1" ref="F117" ca="1">IF(ISNUMBER(AD117),CELL("contents",INDIRECT(ADDRESS(AD117,2,1,1,F$2))),0)</f>
        <v>0</v>
      </c>
      <c r="G117" s="9" cm="1">
        <f t="array" aca="1" ref="G117" ca="1">IF(ISNUMBER(AE117),CELL("contents",INDIRECT(ADDRESS(AE117,2,1,1,G$2))),0)</f>
        <v>1.03852589647854</v>
      </c>
      <c r="H117" s="9" cm="1">
        <f t="array" aca="1" ref="H117" ca="1">IF(ISNUMBER(AF117),CELL("contents",INDIRECT(ADDRESS(AF117,2,1,1,H$2))),0)</f>
        <v>0</v>
      </c>
      <c r="I117" s="9" cm="1">
        <f t="array" aca="1" ref="I117" ca="1">IF(ISNUMBER(AG117),CELL("contents",INDIRECT(ADDRESS(AG117,2,1,1,I$2))),0)</f>
        <v>0</v>
      </c>
      <c r="J117" s="9" cm="1">
        <f t="array" aca="1" ref="J117" ca="1">IF(ISNUMBER(AH117),CELL("contents",INDIRECT(ADDRESS(AH117,2,1,1,J$2))),0)</f>
        <v>0</v>
      </c>
      <c r="K117" s="9" cm="1">
        <f t="array" aca="1" ref="K117" ca="1">IF(ISNUMBER(AI117),CELL("contents",INDIRECT(ADDRESS(AI117,2,1,1,K$2))),0)</f>
        <v>0.17035775099318601</v>
      </c>
      <c r="L117" s="9" cm="1">
        <f t="array" aca="1" ref="L117" ca="1">IF(ISNUMBER(AJ117),CELL("contents",INDIRECT(ADDRESS(AJ117,2,1,1,L$2))),0)</f>
        <v>0.31537220556721901</v>
      </c>
      <c r="M117" s="127" t="str">
        <f>VLOOKUP($A117,[1]Classification!$A$2:$B$1001,2,0)</f>
        <v>Financials</v>
      </c>
      <c r="N117" s="13">
        <f>MATCH($A117,'EKHAZAARSTK X standardized'!$A:$A,0)</f>
        <v>402</v>
      </c>
      <c r="O117" s="85" cm="1">
        <f t="array" aca="1" ref="O117:X117" ca="1">OFFSET(INDIRECT(ADDRESS(N117,2,1,1,"EKHAZAARSTK X standardized")),,,1,10)</f>
        <v>-0.64897097360151768</v>
      </c>
      <c r="P117" s="85">
        <f ca="1"/>
        <v>-0.97026133940412851</v>
      </c>
      <c r="Q117" s="85">
        <f ca="1"/>
        <v>-0.1249216622317592</v>
      </c>
      <c r="R117" s="85">
        <f ca="1"/>
        <v>1.6365766247548146</v>
      </c>
      <c r="S117" s="85">
        <f ca="1"/>
        <v>0.79984849863174823</v>
      </c>
      <c r="T117" s="85">
        <f ca="1"/>
        <v>-0.75952684849611551</v>
      </c>
      <c r="U117" s="85">
        <f ca="1"/>
        <v>1.8022692479607689</v>
      </c>
      <c r="V117" s="85">
        <f ca="1"/>
        <v>0.99938770495277218</v>
      </c>
      <c r="W117" s="85">
        <f ca="1"/>
        <v>0.19293997663357329</v>
      </c>
      <c r="X117" s="85">
        <f ca="1"/>
        <v>0.41701995774537864</v>
      </c>
      <c r="Z117" s="14" t="str">
        <f t="shared" ca="1" si="19"/>
        <v>__Absent__</v>
      </c>
      <c r="AA117" s="14" t="str">
        <f t="shared" ca="1" si="19"/>
        <v>__Absent__</v>
      </c>
      <c r="AB117" s="14" t="str">
        <f t="shared" ca="1" si="19"/>
        <v>__Absent__</v>
      </c>
      <c r="AC117" s="14" t="str">
        <f t="shared" ca="1" si="19"/>
        <v>__Absent__</v>
      </c>
      <c r="AD117" s="14" t="str">
        <f t="shared" ca="1" si="19"/>
        <v>__Absent__</v>
      </c>
      <c r="AE117" s="14">
        <f t="shared" ca="1" si="19"/>
        <v>64</v>
      </c>
      <c r="AF117" s="14" t="str">
        <f t="shared" ca="1" si="19"/>
        <v>__Absent__</v>
      </c>
      <c r="AG117" s="14" t="str">
        <f t="shared" ca="1" si="19"/>
        <v>__Absent__</v>
      </c>
      <c r="AH117" s="14" t="str">
        <f t="shared" ca="1" si="19"/>
        <v>__Absent__</v>
      </c>
      <c r="AI117" s="14">
        <f t="shared" ca="1" si="19"/>
        <v>91</v>
      </c>
      <c r="AJ117" s="14">
        <f t="shared" ca="1" si="19"/>
        <v>103</v>
      </c>
      <c r="AK117" s="42"/>
      <c r="AL117" s="43">
        <f ca="1"/>
        <v>0</v>
      </c>
      <c r="AM117" s="15">
        <f ca="1"/>
        <v>0</v>
      </c>
      <c r="AN117" s="16">
        <f t="shared" ca="1" si="14"/>
        <v>0</v>
      </c>
      <c r="AO117" s="30">
        <f t="shared" ca="1" si="12"/>
        <v>58</v>
      </c>
      <c r="AP117" s="30">
        <f t="shared" ca="1" si="13"/>
        <v>46</v>
      </c>
      <c r="AQ117" s="12"/>
      <c r="AR117" s="48"/>
    </row>
    <row r="118" spans="1:44" x14ac:dyDescent="0.3">
      <c r="A118" s="8" t="s">
        <v>152</v>
      </c>
      <c r="B118" s="9" cm="1">
        <f t="array" aca="1" ref="B118" ca="1">IF(ISNUMBER(Z118),CELL("contents",INDIRECT(ADDRESS(Z118,2,1,1,B$2))),0)</f>
        <v>0</v>
      </c>
      <c r="C118" s="9" cm="1">
        <f t="array" aca="1" ref="C118" ca="1">IF(ISNUMBER(AA118),CELL("contents",INDIRECT(ADDRESS(AA118,2,1,1,C$2))),0)</f>
        <v>0</v>
      </c>
      <c r="D118" s="9" cm="1">
        <f t="array" aca="1" ref="D118" ca="1">IF(ISNUMBER(AB118),CELL("contents",INDIRECT(ADDRESS(AB118,2,1,1,D$2))),0)</f>
        <v>0</v>
      </c>
      <c r="E118" s="9" cm="1">
        <f t="array" aca="1" ref="E118" ca="1">IF(ISNUMBER(AC118),CELL("contents",INDIRECT(ADDRESS(AC118,2,1,1,E$2))),0)</f>
        <v>0</v>
      </c>
      <c r="F118" s="9" cm="1">
        <f t="array" aca="1" ref="F118" ca="1">IF(ISNUMBER(AD118),CELL("contents",INDIRECT(ADDRESS(AD118,2,1,1,F$2))),0)</f>
        <v>0</v>
      </c>
      <c r="G118" s="9" cm="1">
        <f t="array" aca="1" ref="G118" ca="1">IF(ISNUMBER(AE118),CELL("contents",INDIRECT(ADDRESS(AE118,2,1,1,G$2))),0)</f>
        <v>0</v>
      </c>
      <c r="H118" s="9" cm="1">
        <f t="array" aca="1" ref="H118" ca="1">IF(ISNUMBER(AF118),CELL("contents",INDIRECT(ADDRESS(AF118,2,1,1,H$2))),0)</f>
        <v>0</v>
      </c>
      <c r="I118" s="9" cm="1">
        <f t="array" aca="1" ref="I118" ca="1">IF(ISNUMBER(AG118),CELL("contents",INDIRECT(ADDRESS(AG118,2,1,1,I$2))),0)</f>
        <v>0</v>
      </c>
      <c r="J118" s="9" cm="1">
        <f t="array" aca="1" ref="J118" ca="1">IF(ISNUMBER(AH118),CELL("contents",INDIRECT(ADDRESS(AH118,2,1,1,J$2))),0)</f>
        <v>0</v>
      </c>
      <c r="K118" s="9" cm="1">
        <f t="array" aca="1" ref="K118" ca="1">IF(ISNUMBER(AI118),CELL("contents",INDIRECT(ADDRESS(AI118,2,1,1,K$2))),0)</f>
        <v>7.0147308997194097E-2</v>
      </c>
      <c r="L118" s="9" cm="1">
        <f t="array" aca="1" ref="L118" ca="1">IF(ISNUMBER(AJ118),CELL("contents",INDIRECT(ADDRESS(AJ118,2,1,1,L$2))),0)</f>
        <v>0</v>
      </c>
      <c r="M118" s="127" t="str">
        <f>VLOOKUP($A118,[1]Classification!$A$2:$B$1001,2,0)</f>
        <v>Industrials</v>
      </c>
      <c r="N118" s="13">
        <f>MATCH($A118,'EKHAZAARSTK X standardized'!$A:$A,0)</f>
        <v>416</v>
      </c>
      <c r="O118" s="85" cm="1">
        <f t="array" aca="1" ref="O118:X118" ca="1">OFFSET(INDIRECT(ADDRESS(N118,2,1,1,"EKHAZAARSTK X standardized")),,,1,10)</f>
        <v>-0.62207193968840058</v>
      </c>
      <c r="P118" s="85">
        <f ca="1"/>
        <v>0.2969053206368803</v>
      </c>
      <c r="Q118" s="85">
        <f ca="1"/>
        <v>1.2217607484460502</v>
      </c>
      <c r="R118" s="85">
        <f ca="1"/>
        <v>-0.83672472221456251</v>
      </c>
      <c r="S118" s="85">
        <f ca="1"/>
        <v>0.18186785108577705</v>
      </c>
      <c r="T118" s="85">
        <f ca="1"/>
        <v>0.22276742985030121</v>
      </c>
      <c r="U118" s="85">
        <f ca="1"/>
        <v>-9.3341245606335638E-2</v>
      </c>
      <c r="V118" s="85">
        <f ca="1"/>
        <v>0.53255065238471389</v>
      </c>
      <c r="W118" s="85">
        <f ca="1"/>
        <v>-0.95762089251610083</v>
      </c>
      <c r="X118" s="85">
        <f ca="1"/>
        <v>-1.2549113273819847</v>
      </c>
      <c r="Z118" s="14" t="str">
        <f t="shared" ca="1" si="19"/>
        <v>__Absent__</v>
      </c>
      <c r="AA118" s="14" t="str">
        <f t="shared" ca="1" si="19"/>
        <v>__Absent__</v>
      </c>
      <c r="AB118" s="14" t="str">
        <f t="shared" ca="1" si="19"/>
        <v>__Absent__</v>
      </c>
      <c r="AC118" s="14" t="str">
        <f t="shared" ca="1" si="19"/>
        <v>__Absent__</v>
      </c>
      <c r="AD118" s="14" t="str">
        <f t="shared" ca="1" si="19"/>
        <v>__Absent__</v>
      </c>
      <c r="AE118" s="14" t="str">
        <f t="shared" ca="1" si="19"/>
        <v>__Absent__</v>
      </c>
      <c r="AF118" s="14" t="str">
        <f t="shared" ca="1" si="19"/>
        <v>__Absent__</v>
      </c>
      <c r="AG118" s="14" t="str">
        <f t="shared" ca="1" si="19"/>
        <v>__Absent__</v>
      </c>
      <c r="AH118" s="14" t="str">
        <f t="shared" ca="1" si="19"/>
        <v>__Absent__</v>
      </c>
      <c r="AI118" s="14">
        <f t="shared" ca="1" si="19"/>
        <v>92</v>
      </c>
      <c r="AJ118" s="14" t="str">
        <f t="shared" ca="1" si="19"/>
        <v>__Absent__</v>
      </c>
      <c r="AK118" s="42"/>
      <c r="AL118" s="43">
        <f ca="1"/>
        <v>0</v>
      </c>
      <c r="AM118" s="15">
        <f ca="1"/>
        <v>0</v>
      </c>
      <c r="AN118" s="16">
        <f t="shared" ca="1" si="14"/>
        <v>0</v>
      </c>
      <c r="AO118" s="30">
        <f t="shared" ca="1" si="12"/>
        <v>58</v>
      </c>
      <c r="AP118" s="30">
        <f t="shared" ca="1" si="13"/>
        <v>46</v>
      </c>
      <c r="AQ118" s="12"/>
      <c r="AR118" s="48"/>
    </row>
    <row r="119" spans="1:44" x14ac:dyDescent="0.3">
      <c r="A119" s="8" t="s">
        <v>169</v>
      </c>
      <c r="B119" s="9" cm="1">
        <f t="array" aca="1" ref="B119" ca="1">IF(ISNUMBER(Z119),CELL("contents",INDIRECT(ADDRESS(Z119,2,1,1,B$2))),0)</f>
        <v>0</v>
      </c>
      <c r="C119" s="9" cm="1">
        <f t="array" aca="1" ref="C119" ca="1">IF(ISNUMBER(AA119),CELL("contents",INDIRECT(ADDRESS(AA119,2,1,1,C$2))),0)</f>
        <v>0</v>
      </c>
      <c r="D119" s="9" cm="1">
        <f t="array" aca="1" ref="D119" ca="1">IF(ISNUMBER(AB119),CELL("contents",INDIRECT(ADDRESS(AB119,2,1,1,D$2))),0)</f>
        <v>0</v>
      </c>
      <c r="E119" s="9" cm="1">
        <f t="array" aca="1" ref="E119" ca="1">IF(ISNUMBER(AC119),CELL("contents",INDIRECT(ADDRESS(AC119,2,1,1,E$2))),0)</f>
        <v>0</v>
      </c>
      <c r="F119" s="9" cm="1">
        <f t="array" aca="1" ref="F119" ca="1">IF(ISNUMBER(AD119),CELL("contents",INDIRECT(ADDRESS(AD119,2,1,1,F$2))),0)</f>
        <v>0</v>
      </c>
      <c r="G119" s="9" cm="1">
        <f t="array" aca="1" ref="G119" ca="1">IF(ISNUMBER(AE119),CELL("contents",INDIRECT(ADDRESS(AE119,2,1,1,G$2))),0)</f>
        <v>0.44597653821815603</v>
      </c>
      <c r="H119" s="9" cm="1">
        <f t="array" aca="1" ref="H119" ca="1">IF(ISNUMBER(AF119),CELL("contents",INDIRECT(ADDRESS(AF119,2,1,1,H$2))),0)</f>
        <v>0</v>
      </c>
      <c r="I119" s="9" cm="1">
        <f t="array" aca="1" ref="I119" ca="1">IF(ISNUMBER(AG119),CELL("contents",INDIRECT(ADDRESS(AG119,2,1,1,I$2))),0)</f>
        <v>0</v>
      </c>
      <c r="J119" s="9" cm="1">
        <f t="array" aca="1" ref="J119" ca="1">IF(ISNUMBER(AH119),CELL("contents",INDIRECT(ADDRESS(AH119,2,1,1,J$2))),0)</f>
        <v>0</v>
      </c>
      <c r="K119" s="9" cm="1">
        <f t="array" aca="1" ref="K119" ca="1">IF(ISNUMBER(AI119),CELL("contents",INDIRECT(ADDRESS(AI119,2,1,1,K$2))),0)</f>
        <v>7.0147308997194097E-2</v>
      </c>
      <c r="L119" s="9" cm="1">
        <f t="array" aca="1" ref="L119" ca="1">IF(ISNUMBER(AJ119),CELL("contents",INDIRECT(ADDRESS(AJ119,2,1,1,L$2))),0)</f>
        <v>0.13542572774147299</v>
      </c>
      <c r="M119" s="127" t="str">
        <f>VLOOKUP($A119,[1]Classification!$A$2:$B$1001,2,0)</f>
        <v>Financials</v>
      </c>
      <c r="N119" s="13">
        <f>MATCH($A119,'EKHAZAARSTK X standardized'!$A:$A,0)</f>
        <v>417</v>
      </c>
      <c r="O119" s="85" cm="1">
        <f t="array" aca="1" ref="O119:X119" ca="1">OFFSET(INDIRECT(ADDRESS(N119,2,1,1,"EKHAZAARSTK X standardized")),,,1,10)</f>
        <v>0.82571186972551913</v>
      </c>
      <c r="P119" s="85">
        <f ca="1"/>
        <v>-1.4497061866043095</v>
      </c>
      <c r="Q119" s="85">
        <f ca="1"/>
        <v>-7.0001206942198732E-2</v>
      </c>
      <c r="R119" s="85">
        <f ca="1"/>
        <v>0.18026637713600296</v>
      </c>
      <c r="S119" s="85">
        <f ca="1"/>
        <v>1.6491770292217325</v>
      </c>
      <c r="T119" s="85">
        <f ca="1"/>
        <v>-0.7184705428889534</v>
      </c>
      <c r="U119" s="85">
        <f ca="1"/>
        <v>2.2417304551084594</v>
      </c>
      <c r="V119" s="85">
        <f ca="1"/>
        <v>-0.38189045698316054</v>
      </c>
      <c r="W119" s="85">
        <f ca="1"/>
        <v>1.5216692138502586</v>
      </c>
      <c r="X119" s="85">
        <f ca="1"/>
        <v>1.3574035929018764</v>
      </c>
      <c r="Z119" s="14" t="str">
        <f t="shared" ca="1" si="19"/>
        <v>__Absent__</v>
      </c>
      <c r="AA119" s="14" t="str">
        <f t="shared" ca="1" si="19"/>
        <v>__Absent__</v>
      </c>
      <c r="AB119" s="14" t="str">
        <f t="shared" ca="1" si="19"/>
        <v>__Absent__</v>
      </c>
      <c r="AC119" s="14" t="str">
        <f t="shared" ca="1" si="19"/>
        <v>__Absent__</v>
      </c>
      <c r="AD119" s="14" t="str">
        <f t="shared" ca="1" si="19"/>
        <v>__Absent__</v>
      </c>
      <c r="AE119" s="14">
        <f t="shared" ca="1" si="19"/>
        <v>65</v>
      </c>
      <c r="AF119" s="14" t="str">
        <f t="shared" ca="1" si="19"/>
        <v>__Absent__</v>
      </c>
      <c r="AG119" s="14" t="str">
        <f t="shared" ca="1" si="19"/>
        <v>__Absent__</v>
      </c>
      <c r="AH119" s="14" t="str">
        <f t="shared" ca="1" si="19"/>
        <v>__Absent__</v>
      </c>
      <c r="AI119" s="14">
        <f t="shared" ca="1" si="19"/>
        <v>93</v>
      </c>
      <c r="AJ119" s="14">
        <f t="shared" ca="1" si="19"/>
        <v>104</v>
      </c>
      <c r="AK119" s="42"/>
      <c r="AL119" s="43">
        <f ca="1"/>
        <v>0</v>
      </c>
      <c r="AM119" s="15">
        <f ca="1"/>
        <v>0</v>
      </c>
      <c r="AN119" s="16">
        <f t="shared" ca="1" si="14"/>
        <v>0</v>
      </c>
      <c r="AO119" s="30">
        <f t="shared" ca="1" si="12"/>
        <v>58</v>
      </c>
      <c r="AP119" s="30">
        <f t="shared" ca="1" si="13"/>
        <v>46</v>
      </c>
      <c r="AQ119" s="12"/>
      <c r="AR119" s="48"/>
    </row>
    <row r="120" spans="1:44" x14ac:dyDescent="0.3">
      <c r="A120" s="8" t="s">
        <v>31</v>
      </c>
      <c r="B120" s="9" cm="1">
        <f t="array" aca="1" ref="B120" ca="1">IF(ISNUMBER(Z120),CELL("contents",INDIRECT(ADDRESS(Z120,2,1,1,B$2))),0)</f>
        <v>0</v>
      </c>
      <c r="C120" s="9" cm="1">
        <f t="array" aca="1" ref="C120" ca="1">IF(ISNUMBER(AA120),CELL("contents",INDIRECT(ADDRESS(AA120,2,1,1,C$2))),0)</f>
        <v>0</v>
      </c>
      <c r="D120" s="9" cm="1">
        <f t="array" aca="1" ref="D120" ca="1">IF(ISNUMBER(AB120),CELL("contents",INDIRECT(ADDRESS(AB120,2,1,1,D$2))),0)</f>
        <v>0</v>
      </c>
      <c r="E120" s="9" cm="1">
        <f t="array" aca="1" ref="E120" ca="1">IF(ISNUMBER(AC120),CELL("contents",INDIRECT(ADDRESS(AC120,2,1,1,E$2))),0)</f>
        <v>0</v>
      </c>
      <c r="F120" s="9" cm="1">
        <f t="array" aca="1" ref="F120" ca="1">IF(ISNUMBER(AD120),CELL("contents",INDIRECT(ADDRESS(AD120,2,1,1,F$2))),0)</f>
        <v>0</v>
      </c>
      <c r="G120" s="9" cm="1">
        <f t="array" aca="1" ref="G120" ca="1">IF(ISNUMBER(AE120),CELL("contents",INDIRECT(ADDRESS(AE120,2,1,1,G$2))),0)</f>
        <v>0</v>
      </c>
      <c r="H120" s="9" cm="1">
        <f t="array" aca="1" ref="H120" ca="1">IF(ISNUMBER(AF120),CELL("contents",INDIRECT(ADDRESS(AF120,2,1,1,H$2))),0)</f>
        <v>0</v>
      </c>
      <c r="I120" s="9" cm="1">
        <f t="array" aca="1" ref="I120" ca="1">IF(ISNUMBER(AG120),CELL("contents",INDIRECT(ADDRESS(AG120,2,1,1,I$2))),0)</f>
        <v>0</v>
      </c>
      <c r="J120" s="9" cm="1">
        <f t="array" aca="1" ref="J120" ca="1">IF(ISNUMBER(AH120),CELL("contents",INDIRECT(ADDRESS(AH120,2,1,1,J$2))),0)</f>
        <v>0</v>
      </c>
      <c r="K120" s="9" cm="1">
        <f t="array" aca="1" ref="K120" ca="1">IF(ISNUMBER(AI120),CELL("contents",INDIRECT(ADDRESS(AI120,2,1,1,K$2))),0)</f>
        <v>0.10021044199599199</v>
      </c>
      <c r="L120" s="9" cm="1">
        <f t="array" aca="1" ref="L120" ca="1">IF(ISNUMBER(AJ120),CELL("contents",INDIRECT(ADDRESS(AJ120,2,1,1,L$2))),0)</f>
        <v>0</v>
      </c>
      <c r="M120" s="127" t="str">
        <f>VLOOKUP($A120,[1]Classification!$A$2:$B$1001,2,0)</f>
        <v>Financials</v>
      </c>
      <c r="N120" s="13">
        <f>MATCH($A120,'EKHAZAARSTK X standardized'!$A:$A,0)</f>
        <v>418</v>
      </c>
      <c r="O120" s="85" cm="1">
        <f t="array" aca="1" ref="O120:X120" ca="1">OFFSET(INDIRECT(ADDRESS(N120,2,1,1,"EKHAZAARSTK X standardized")),,,1,10)</f>
        <v>-0.17399700876725085</v>
      </c>
      <c r="P120" s="85">
        <f ca="1"/>
        <v>0.99235460308498602</v>
      </c>
      <c r="Q120" s="85">
        <f ca="1"/>
        <v>0.37087131202735196</v>
      </c>
      <c r="R120" s="85">
        <f ca="1"/>
        <v>-0.90240488424864596</v>
      </c>
      <c r="S120" s="85">
        <f ca="1"/>
        <v>-1.4407610161009319</v>
      </c>
      <c r="T120" s="85">
        <f ca="1"/>
        <v>2.7993592905610853</v>
      </c>
      <c r="U120" s="85">
        <f ca="1"/>
        <v>-0.52671944666696535</v>
      </c>
      <c r="V120" s="85">
        <f ca="1"/>
        <v>3.3241735221521922</v>
      </c>
      <c r="W120" s="85">
        <f ca="1"/>
        <v>-0.92913137732605255</v>
      </c>
      <c r="X120" s="85">
        <f ca="1"/>
        <v>-0.58835595791754647</v>
      </c>
      <c r="Z120" s="14" t="str">
        <f t="shared" ca="1" si="19"/>
        <v>__Absent__</v>
      </c>
      <c r="AA120" s="14" t="str">
        <f t="shared" ca="1" si="19"/>
        <v>__Absent__</v>
      </c>
      <c r="AB120" s="14" t="str">
        <f t="shared" ca="1" si="19"/>
        <v>__Absent__</v>
      </c>
      <c r="AC120" s="14" t="str">
        <f t="shared" ca="1" si="19"/>
        <v>__Absent__</v>
      </c>
      <c r="AD120" s="14" t="str">
        <f t="shared" ca="1" si="19"/>
        <v>__Absent__</v>
      </c>
      <c r="AE120" s="14" t="str">
        <f t="shared" ca="1" si="19"/>
        <v>__Absent__</v>
      </c>
      <c r="AF120" s="14" t="str">
        <f t="shared" ca="1" si="19"/>
        <v>__Absent__</v>
      </c>
      <c r="AG120" s="14" t="str">
        <f t="shared" ca="1" si="19"/>
        <v>__Absent__</v>
      </c>
      <c r="AH120" s="14" t="str">
        <f t="shared" ca="1" si="19"/>
        <v>__Absent__</v>
      </c>
      <c r="AI120" s="14">
        <f t="shared" ca="1" si="19"/>
        <v>94</v>
      </c>
      <c r="AJ120" s="14" t="str">
        <f t="shared" ca="1" si="19"/>
        <v>__Absent__</v>
      </c>
      <c r="AK120" s="42"/>
      <c r="AL120" s="43">
        <f ca="1"/>
        <v>0</v>
      </c>
      <c r="AM120" s="15">
        <f ca="1"/>
        <v>0</v>
      </c>
      <c r="AN120" s="16">
        <f t="shared" ca="1" si="14"/>
        <v>0</v>
      </c>
      <c r="AO120" s="30">
        <f t="shared" ca="1" si="12"/>
        <v>58</v>
      </c>
      <c r="AP120" s="30">
        <f t="shared" ca="1" si="13"/>
        <v>46</v>
      </c>
      <c r="AQ120" s="12"/>
      <c r="AR120" s="48"/>
    </row>
    <row r="121" spans="1:44" x14ac:dyDescent="0.3">
      <c r="A121" s="8" t="s">
        <v>62</v>
      </c>
      <c r="B121" s="9" cm="1">
        <f t="array" aca="1" ref="B121" ca="1">IF(ISNUMBER(Z121),CELL("contents",INDIRECT(ADDRESS(Z121,2,1,1,B$2))),0)</f>
        <v>0</v>
      </c>
      <c r="C121" s="9" cm="1">
        <f t="array" aca="1" ref="C121" ca="1">IF(ISNUMBER(AA121),CELL("contents",INDIRECT(ADDRESS(AA121,2,1,1,C$2))),0)</f>
        <v>0</v>
      </c>
      <c r="D121" s="9" cm="1">
        <f t="array" aca="1" ref="D121" ca="1">IF(ISNUMBER(AB121),CELL("contents",INDIRECT(ADDRESS(AB121,2,1,1,D$2))),0)</f>
        <v>0</v>
      </c>
      <c r="E121" s="9" cm="1">
        <f t="array" aca="1" ref="E121" ca="1">IF(ISNUMBER(AC121),CELL("contents",INDIRECT(ADDRESS(AC121,2,1,1,E$2))),0)</f>
        <v>0</v>
      </c>
      <c r="F121" s="9" cm="1">
        <f t="array" aca="1" ref="F121" ca="1">IF(ISNUMBER(AD121),CELL("contents",INDIRECT(ADDRESS(AD121,2,1,1,F$2))),0)</f>
        <v>0</v>
      </c>
      <c r="G121" s="9" cm="1">
        <f t="array" aca="1" ref="G121" ca="1">IF(ISNUMBER(AE121),CELL("contents",INDIRECT(ADDRESS(AE121,2,1,1,G$2))),0)</f>
        <v>1.70601998957823</v>
      </c>
      <c r="H121" s="9" cm="1">
        <f t="array" aca="1" ref="H121" ca="1">IF(ISNUMBER(AF121),CELL("contents",INDIRECT(ADDRESS(AF121,2,1,1,H$2))),0)</f>
        <v>0</v>
      </c>
      <c r="I121" s="9" cm="1">
        <f t="array" aca="1" ref="I121" ca="1">IF(ISNUMBER(AG121),CELL("contents",INDIRECT(ADDRESS(AG121,2,1,1,I$2))),0)</f>
        <v>0.32726378527639699</v>
      </c>
      <c r="J121" s="9" cm="1">
        <f t="array" aca="1" ref="J121" ca="1">IF(ISNUMBER(AH121),CELL("contents",INDIRECT(ADDRESS(AH121,2,1,1,J$2))),0)</f>
        <v>0</v>
      </c>
      <c r="K121" s="9" cm="1">
        <f t="array" aca="1" ref="K121" ca="1">IF(ISNUMBER(AI121),CELL("contents",INDIRECT(ADDRESS(AI121,2,1,1,K$2))),0)</f>
        <v>0.25052610498997901</v>
      </c>
      <c r="L121" s="9" cm="1">
        <f t="array" aca="1" ref="L121" ca="1">IF(ISNUMBER(AJ121),CELL("contents",INDIRECT(ADDRESS(AJ121,2,1,1,L$2))),0)</f>
        <v>0.74715458710105398</v>
      </c>
      <c r="M121" s="127" t="str">
        <f>VLOOKUP($A121,[1]Classification!$A$2:$B$1001,2,0)</f>
        <v>Consumer Discretionary</v>
      </c>
      <c r="N121" s="13">
        <f>MATCH($A121,'EKHAZAARSTK X standardized'!$A:$A,0)</f>
        <v>419</v>
      </c>
      <c r="O121" s="85" cm="1">
        <f t="array" aca="1" ref="O121:X121" ca="1">OFFSET(INDIRECT(ADDRESS(N121,2,1,1,"EKHAZAARSTK X standardized")),,,1,10)</f>
        <v>-0.56111766249582018</v>
      </c>
      <c r="P121" s="85">
        <f ca="1"/>
        <v>-0.44381112292503078</v>
      </c>
      <c r="Q121" s="85">
        <f ca="1"/>
        <v>-0.73114256166188174</v>
      </c>
      <c r="R121" s="85">
        <f ca="1"/>
        <v>-0.10197723606666342</v>
      </c>
      <c r="S121" s="85">
        <f ca="1"/>
        <v>0.59884881849530081</v>
      </c>
      <c r="T121" s="85">
        <f ca="1"/>
        <v>-0.1832634694936951</v>
      </c>
      <c r="U121" s="85">
        <f ca="1"/>
        <v>0.85108885915188714</v>
      </c>
      <c r="V121" s="85">
        <f ca="1"/>
        <v>0.45895666103798471</v>
      </c>
      <c r="W121" s="85">
        <f ca="1"/>
        <v>-0.82376176673150825</v>
      </c>
      <c r="X121" s="85">
        <f ca="1"/>
        <v>-0.31533382923034475</v>
      </c>
      <c r="Z121" s="14" t="str">
        <f t="shared" ca="1" si="19"/>
        <v>__Absent__</v>
      </c>
      <c r="AA121" s="14" t="str">
        <f t="shared" ca="1" si="19"/>
        <v>__Absent__</v>
      </c>
      <c r="AB121" s="14" t="str">
        <f t="shared" ca="1" si="19"/>
        <v>__Absent__</v>
      </c>
      <c r="AC121" s="14" t="str">
        <f t="shared" ca="1" si="19"/>
        <v>__Absent__</v>
      </c>
      <c r="AD121" s="14" t="str">
        <f t="shared" ca="1" si="19"/>
        <v>__Absent__</v>
      </c>
      <c r="AE121" s="14">
        <f t="shared" ca="1" si="19"/>
        <v>66</v>
      </c>
      <c r="AF121" s="14" t="str">
        <f t="shared" ca="1" si="19"/>
        <v>__Absent__</v>
      </c>
      <c r="AG121" s="14">
        <f t="shared" ca="1" si="19"/>
        <v>51</v>
      </c>
      <c r="AH121" s="14" t="str">
        <f t="shared" ca="1" si="19"/>
        <v>__Absent__</v>
      </c>
      <c r="AI121" s="14">
        <f t="shared" ca="1" si="19"/>
        <v>95</v>
      </c>
      <c r="AJ121" s="14">
        <f t="shared" ca="1" si="19"/>
        <v>105</v>
      </c>
      <c r="AK121" s="42"/>
      <c r="AL121" s="43">
        <f ca="1"/>
        <v>0</v>
      </c>
      <c r="AM121" s="15">
        <f ca="1"/>
        <v>-1.8363349021382589E-3</v>
      </c>
      <c r="AN121" s="16">
        <f t="shared" ca="1" si="14"/>
        <v>1.8363349021382589E-3</v>
      </c>
      <c r="AO121" s="30">
        <f t="shared" ca="1" si="12"/>
        <v>26</v>
      </c>
      <c r="AP121" s="30">
        <f t="shared" ca="1" si="13"/>
        <v>231</v>
      </c>
      <c r="AQ121" s="12"/>
      <c r="AR121" s="48"/>
    </row>
    <row r="122" spans="1:44" x14ac:dyDescent="0.3">
      <c r="A122" s="8" t="s">
        <v>207</v>
      </c>
      <c r="B122" s="9" cm="1">
        <f t="array" aca="1" ref="B122" ca="1">IF(ISNUMBER(Z122),CELL("contents",INDIRECT(ADDRESS(Z122,2,1,1,B$2))),0)</f>
        <v>0</v>
      </c>
      <c r="C122" s="9" cm="1">
        <f t="array" aca="1" ref="C122" ca="1">IF(ISNUMBER(AA122),CELL("contents",INDIRECT(ADDRESS(AA122,2,1,1,C$2))),0)</f>
        <v>0</v>
      </c>
      <c r="D122" s="9" cm="1">
        <f t="array" aca="1" ref="D122" ca="1">IF(ISNUMBER(AB122),CELL("contents",INDIRECT(ADDRESS(AB122,2,1,1,D$2))),0)</f>
        <v>0</v>
      </c>
      <c r="E122" s="9" cm="1">
        <f t="array" aca="1" ref="E122" ca="1">IF(ISNUMBER(AC122),CELL("contents",INDIRECT(ADDRESS(AC122,2,1,1,E$2))),0)</f>
        <v>0</v>
      </c>
      <c r="F122" s="9" cm="1">
        <f t="array" aca="1" ref="F122" ca="1">IF(ISNUMBER(AD122),CELL("contents",INDIRECT(ADDRESS(AD122,2,1,1,F$2))),0)</f>
        <v>0</v>
      </c>
      <c r="G122" s="9" cm="1">
        <f t="array" aca="1" ref="G122" ca="1">IF(ISNUMBER(AE122),CELL("contents",INDIRECT(ADDRESS(AE122,2,1,1,G$2))),0)</f>
        <v>0</v>
      </c>
      <c r="H122" s="9" cm="1">
        <f t="array" aca="1" ref="H122" ca="1">IF(ISNUMBER(AF122),CELL("contents",INDIRECT(ADDRESS(AF122,2,1,1,H$2))),0)</f>
        <v>0.31848168206677002</v>
      </c>
      <c r="I122" s="9" cm="1">
        <f t="array" aca="1" ref="I122" ca="1">IF(ISNUMBER(AG122),CELL("contents",INDIRECT(ADDRESS(AG122,2,1,1,I$2))),0)</f>
        <v>0.32714214431017002</v>
      </c>
      <c r="J122" s="9" cm="1">
        <f t="array" aca="1" ref="J122" ca="1">IF(ISNUMBER(AH122),CELL("contents",INDIRECT(ADDRESS(AH122,2,1,1,J$2))),0)</f>
        <v>0</v>
      </c>
      <c r="K122" s="9" cm="1">
        <f t="array" aca="1" ref="K122" ca="1">IF(ISNUMBER(AI122),CELL("contents",INDIRECT(ADDRESS(AI122,2,1,1,K$2))),0)</f>
        <v>0.30063132598797498</v>
      </c>
      <c r="L122" s="9" cm="1">
        <f t="array" aca="1" ref="L122" ca="1">IF(ISNUMBER(AJ122),CELL("contents",INDIRECT(ADDRESS(AJ122,2,1,1,L$2))),0)</f>
        <v>0.22899950101711899</v>
      </c>
      <c r="M122" s="127" t="str">
        <f>VLOOKUP($A122,[1]Classification!$A$2:$B$1001,2,0)</f>
        <v>Energy</v>
      </c>
      <c r="N122" s="13">
        <f>MATCH($A122,'EKHAZAARSTK X standardized'!$A:$A,0)</f>
        <v>421</v>
      </c>
      <c r="O122" s="85" cm="1">
        <f t="array" aca="1" ref="O122:X122" ca="1">OFFSET(INDIRECT(ADDRESS(N122,2,1,1,"EKHAZAARSTK X standardized")),,,1,10)</f>
        <v>1.5692271719149586</v>
      </c>
      <c r="P122" s="85">
        <f ca="1"/>
        <v>0.28637322346748068</v>
      </c>
      <c r="Q122" s="85">
        <f ca="1"/>
        <v>-0.29925758401068414</v>
      </c>
      <c r="R122" s="85">
        <f ca="1"/>
        <v>1.4391370516481901</v>
      </c>
      <c r="S122" s="85">
        <f ca="1"/>
        <v>-0.18488334359798819</v>
      </c>
      <c r="T122" s="85">
        <f ca="1"/>
        <v>-0.83732260846519058</v>
      </c>
      <c r="U122" s="85">
        <f ca="1"/>
        <v>2.9219394709575321</v>
      </c>
      <c r="V122" s="85">
        <f ca="1"/>
        <v>-0.70271679646947338</v>
      </c>
      <c r="W122" s="85">
        <f ca="1"/>
        <v>1.5378054909619669</v>
      </c>
      <c r="X122" s="85">
        <f ca="1"/>
        <v>-0.76527155326130369</v>
      </c>
      <c r="Z122" s="14" t="str">
        <f t="shared" ca="1" si="19"/>
        <v>__Absent__</v>
      </c>
      <c r="AA122" s="14" t="str">
        <f t="shared" ca="1" si="19"/>
        <v>__Absent__</v>
      </c>
      <c r="AB122" s="14" t="str">
        <f t="shared" ca="1" si="19"/>
        <v>__Absent__</v>
      </c>
      <c r="AC122" s="14" t="str">
        <f t="shared" ca="1" si="19"/>
        <v>__Absent__</v>
      </c>
      <c r="AD122" s="14" t="str">
        <f t="shared" ca="1" si="19"/>
        <v>__Absent__</v>
      </c>
      <c r="AE122" s="14" t="str">
        <f t="shared" ca="1" si="19"/>
        <v>__Absent__</v>
      </c>
      <c r="AF122" s="14">
        <f t="shared" ca="1" si="19"/>
        <v>52</v>
      </c>
      <c r="AG122" s="14">
        <f t="shared" ca="1" si="19"/>
        <v>52</v>
      </c>
      <c r="AH122" s="14" t="str">
        <f t="shared" ca="1" si="19"/>
        <v>__Absent__</v>
      </c>
      <c r="AI122" s="14">
        <f t="shared" ca="1" si="19"/>
        <v>96</v>
      </c>
      <c r="AJ122" s="14">
        <f t="shared" ca="1" si="19"/>
        <v>106</v>
      </c>
      <c r="AK122" s="42"/>
      <c r="AL122" s="43">
        <f ca="1"/>
        <v>0</v>
      </c>
      <c r="AM122" s="15">
        <f ca="1"/>
        <v>5.1336034193004343E-3</v>
      </c>
      <c r="AN122" s="16">
        <f t="shared" ca="1" si="14"/>
        <v>-5.1336034193004343E-3</v>
      </c>
      <c r="AO122" s="30">
        <f t="shared" ca="1" si="12"/>
        <v>232</v>
      </c>
      <c r="AP122" s="30">
        <f t="shared" ca="1" si="13"/>
        <v>25</v>
      </c>
      <c r="AQ122" s="12"/>
      <c r="AR122" s="48"/>
    </row>
    <row r="123" spans="1:44" x14ac:dyDescent="0.3">
      <c r="A123" s="8" t="s">
        <v>80</v>
      </c>
      <c r="B123" s="9" cm="1">
        <f t="array" aca="1" ref="B123" ca="1">IF(ISNUMBER(Z123),CELL("contents",INDIRECT(ADDRESS(Z123,2,1,1,B$2))),0)</f>
        <v>0</v>
      </c>
      <c r="C123" s="9" cm="1">
        <f t="array" aca="1" ref="C123" ca="1">IF(ISNUMBER(AA123),CELL("contents",INDIRECT(ADDRESS(AA123,2,1,1,C$2))),0)</f>
        <v>0</v>
      </c>
      <c r="D123" s="9" cm="1">
        <f t="array" aca="1" ref="D123" ca="1">IF(ISNUMBER(AB123),CELL("contents",INDIRECT(ADDRESS(AB123,2,1,1,D$2))),0)</f>
        <v>0</v>
      </c>
      <c r="E123" s="9" cm="1">
        <f t="array" aca="1" ref="E123" ca="1">IF(ISNUMBER(AC123),CELL("contents",INDIRECT(ADDRESS(AC123,2,1,1,E$2))),0)</f>
        <v>0</v>
      </c>
      <c r="F123" s="9" cm="1">
        <f t="array" aca="1" ref="F123" ca="1">IF(ISNUMBER(AD123),CELL("contents",INDIRECT(ADDRESS(AD123,2,1,1,F$2))),0)</f>
        <v>0</v>
      </c>
      <c r="G123" s="9" cm="1">
        <f t="array" aca="1" ref="G123" ca="1">IF(ISNUMBER(AE123),CELL("contents",INDIRECT(ADDRESS(AE123,2,1,1,G$2))),0)</f>
        <v>0</v>
      </c>
      <c r="H123" s="9" cm="1">
        <f t="array" aca="1" ref="H123" ca="1">IF(ISNUMBER(AF123),CELL("contents",INDIRECT(ADDRESS(AF123,2,1,1,H$2))),0)</f>
        <v>0.20334999239688001</v>
      </c>
      <c r="I123" s="9" cm="1">
        <f t="array" aca="1" ref="I123" ca="1">IF(ISNUMBER(AG123),CELL("contents",INDIRECT(ADDRESS(AG123,2,1,1,I$2))),0)</f>
        <v>0.20102680496262901</v>
      </c>
      <c r="J123" s="9" cm="1">
        <f t="array" aca="1" ref="J123" ca="1">IF(ISNUMBER(AH123),CELL("contents",INDIRECT(ADDRESS(AH123,2,1,1,J$2))),0)</f>
        <v>0</v>
      </c>
      <c r="K123" s="9" cm="1">
        <f t="array" aca="1" ref="K123" ca="1">IF(ISNUMBER(AI123),CELL("contents",INDIRECT(ADDRESS(AI123,2,1,1,K$2))),0)</f>
        <v>0.190399839992384</v>
      </c>
      <c r="L123" s="9" cm="1">
        <f t="array" aca="1" ref="L123" ca="1">IF(ISNUMBER(AJ123),CELL("contents",INDIRECT(ADDRESS(AJ123,2,1,1,L$2))),0)</f>
        <v>0.14071876347383999</v>
      </c>
      <c r="M123" s="127" t="str">
        <f>VLOOKUP($A123,[1]Classification!$A$2:$B$1001,2,0)</f>
        <v>Industrials</v>
      </c>
      <c r="N123" s="13">
        <f>MATCH($A123,'EKHAZAARSTK X standardized'!$A:$A,0)</f>
        <v>423</v>
      </c>
      <c r="O123" s="85" cm="1">
        <f t="array" aca="1" ref="O123:X123" ca="1">OFFSET(INDIRECT(ADDRESS(N123,2,1,1,"EKHAZAARSTK X standardized")),,,1,10)</f>
        <v>-0.23014912380113553</v>
      </c>
      <c r="P123" s="85">
        <f ca="1"/>
        <v>0.44726651977562426</v>
      </c>
      <c r="Q123" s="85">
        <f ca="1"/>
        <v>0.31821760700784929</v>
      </c>
      <c r="R123" s="85">
        <f ca="1"/>
        <v>-0.75916431511993565</v>
      </c>
      <c r="S123" s="85">
        <f ca="1"/>
        <v>-1.0514847691476608</v>
      </c>
      <c r="T123" s="85">
        <f ca="1"/>
        <v>1.7820676157197017</v>
      </c>
      <c r="U123" s="85">
        <f ca="1"/>
        <v>0.52465179849677412</v>
      </c>
      <c r="V123" s="85">
        <f ca="1"/>
        <v>0.85954606114474918</v>
      </c>
      <c r="W123" s="85">
        <f ca="1"/>
        <v>-0.92606302366520288</v>
      </c>
      <c r="X123" s="85">
        <f ca="1"/>
        <v>-0.12421409986099072</v>
      </c>
      <c r="Z123" s="14" t="str">
        <f t="shared" ca="1" si="19"/>
        <v>__Absent__</v>
      </c>
      <c r="AA123" s="14" t="str">
        <f t="shared" ca="1" si="19"/>
        <v>__Absent__</v>
      </c>
      <c r="AB123" s="14" t="str">
        <f t="shared" ca="1" si="19"/>
        <v>__Absent__</v>
      </c>
      <c r="AC123" s="14" t="str">
        <f t="shared" ca="1" si="19"/>
        <v>__Absent__</v>
      </c>
      <c r="AD123" s="14" t="str">
        <f t="shared" ca="1" si="19"/>
        <v>__Absent__</v>
      </c>
      <c r="AE123" s="14" t="str">
        <f t="shared" ca="1" si="19"/>
        <v>__Absent__</v>
      </c>
      <c r="AF123" s="14">
        <f t="shared" ca="1" si="19"/>
        <v>53</v>
      </c>
      <c r="AG123" s="14">
        <f t="shared" ca="1" si="19"/>
        <v>53</v>
      </c>
      <c r="AH123" s="14" t="str">
        <f t="shared" ca="1" si="19"/>
        <v>__Absent__</v>
      </c>
      <c r="AI123" s="14">
        <f t="shared" ca="1" si="19"/>
        <v>97</v>
      </c>
      <c r="AJ123" s="14">
        <f t="shared" ca="1" si="19"/>
        <v>107</v>
      </c>
      <c r="AK123" s="42"/>
      <c r="AL123" s="43">
        <f ca="1"/>
        <v>0</v>
      </c>
      <c r="AM123" s="15">
        <f ca="1"/>
        <v>-4.6266143022690831E-4</v>
      </c>
      <c r="AN123" s="16">
        <f t="shared" ca="1" si="14"/>
        <v>4.6266143022690831E-4</v>
      </c>
      <c r="AO123" s="30">
        <f t="shared" ca="1" si="12"/>
        <v>50</v>
      </c>
      <c r="AP123" s="30">
        <f t="shared" ca="1" si="13"/>
        <v>207</v>
      </c>
      <c r="AQ123" s="12"/>
      <c r="AR123" s="48"/>
    </row>
    <row r="124" spans="1:44" x14ac:dyDescent="0.3">
      <c r="A124" s="8" t="s">
        <v>176</v>
      </c>
      <c r="B124" s="9" cm="1">
        <f t="array" aca="1" ref="B124" ca="1">IF(ISNUMBER(Z124),CELL("contents",INDIRECT(ADDRESS(Z124,2,1,1,B$2))),0)</f>
        <v>0</v>
      </c>
      <c r="C124" s="9" cm="1">
        <f t="array" aca="1" ref="C124" ca="1">IF(ISNUMBER(AA124),CELL("contents",INDIRECT(ADDRESS(AA124,2,1,1,C$2))),0)</f>
        <v>0</v>
      </c>
      <c r="D124" s="9" cm="1">
        <f t="array" aca="1" ref="D124" ca="1">IF(ISNUMBER(AB124),CELL("contents",INDIRECT(ADDRESS(AB124,2,1,1,D$2))),0)</f>
        <v>0</v>
      </c>
      <c r="E124" s="9" cm="1">
        <f t="array" aca="1" ref="E124" ca="1">IF(ISNUMBER(AC124),CELL("contents",INDIRECT(ADDRESS(AC124,2,1,1,E$2))),0)</f>
        <v>0</v>
      </c>
      <c r="F124" s="9" cm="1">
        <f t="array" aca="1" ref="F124" ca="1">IF(ISNUMBER(AD124),CELL("contents",INDIRECT(ADDRESS(AD124,2,1,1,F$2))),0)</f>
        <v>0</v>
      </c>
      <c r="G124" s="9" cm="1">
        <f t="array" aca="1" ref="G124" ca="1">IF(ISNUMBER(AE124),CELL("contents",INDIRECT(ADDRESS(AE124,2,1,1,G$2))),0)</f>
        <v>0.30895185699590899</v>
      </c>
      <c r="H124" s="9" cm="1">
        <f t="array" aca="1" ref="H124" ca="1">IF(ISNUMBER(AF124),CELL("contents",INDIRECT(ADDRESS(AF124,2,1,1,H$2))),0)</f>
        <v>0</v>
      </c>
      <c r="I124" s="9" cm="1">
        <f t="array" aca="1" ref="I124" ca="1">IF(ISNUMBER(AG124),CELL("contents",INDIRECT(ADDRESS(AG124,2,1,1,I$2))),0)</f>
        <v>0</v>
      </c>
      <c r="J124" s="9" cm="1">
        <f t="array" aca="1" ref="J124" ca="1">IF(ISNUMBER(AH124),CELL("contents",INDIRECT(ADDRESS(AH124,2,1,1,J$2))),0)</f>
        <v>0</v>
      </c>
      <c r="K124" s="9" cm="1">
        <f t="array" aca="1" ref="K124" ca="1">IF(ISNUMBER(AI124),CELL("contents",INDIRECT(ADDRESS(AI124,2,1,1,K$2))),0)</f>
        <v>0</v>
      </c>
      <c r="L124" s="9" cm="1">
        <f t="array" aca="1" ref="L124" ca="1">IF(ISNUMBER(AJ124),CELL("contents",INDIRECT(ADDRESS(AJ124,2,1,1,L$2))),0)</f>
        <v>9.3820448174375098E-2</v>
      </c>
      <c r="M124" s="127" t="str">
        <f>VLOOKUP($A124,[1]Classification!$A$2:$B$1001,2,0)</f>
        <v>Financials</v>
      </c>
      <c r="N124" s="13">
        <f>MATCH($A124,'EKHAZAARSTK X standardized'!$A:$A,0)</f>
        <v>424</v>
      </c>
      <c r="O124" s="85" cm="1">
        <f t="array" aca="1" ref="O124:X124" ca="1">OFFSET(INDIRECT(ADDRESS(N124,2,1,1,"EKHAZAARSTK X standardized")),,,1,10)</f>
        <v>1.4364802810700277</v>
      </c>
      <c r="P124" s="85">
        <f ca="1"/>
        <v>-0.75026241921410686</v>
      </c>
      <c r="Q124" s="85">
        <f ca="1"/>
        <v>8.7542923869711829E-3</v>
      </c>
      <c r="R124" s="85">
        <f ca="1"/>
        <v>3.0695773812989295</v>
      </c>
      <c r="S124" s="85">
        <f ca="1"/>
        <v>0.56471870610286523</v>
      </c>
      <c r="T124" s="85">
        <f ca="1"/>
        <v>0.79777626001931423</v>
      </c>
      <c r="U124" s="85">
        <f ca="1"/>
        <v>1.9844195634606014</v>
      </c>
      <c r="V124" s="85">
        <f ca="1"/>
        <v>-0.50212108298438285</v>
      </c>
      <c r="W124" s="85">
        <f ca="1"/>
        <v>-0.82318320486110241</v>
      </c>
      <c r="X124" s="85">
        <f ca="1"/>
        <v>0.1189319618817249</v>
      </c>
      <c r="Z124" s="14" t="str">
        <f t="shared" ref="Z124:AJ133" ca="1" si="20">IFERROR(MATCH($A124,INDIRECT("'"&amp;Z$2&amp;"'!$A:$A"),0),"__Absent__")</f>
        <v>__Absent__</v>
      </c>
      <c r="AA124" s="14" t="str">
        <f t="shared" ca="1" si="20"/>
        <v>__Absent__</v>
      </c>
      <c r="AB124" s="14" t="str">
        <f t="shared" ca="1" si="20"/>
        <v>__Absent__</v>
      </c>
      <c r="AC124" s="14" t="str">
        <f t="shared" ca="1" si="20"/>
        <v>__Absent__</v>
      </c>
      <c r="AD124" s="14" t="str">
        <f t="shared" ca="1" si="20"/>
        <v>__Absent__</v>
      </c>
      <c r="AE124" s="14">
        <f t="shared" ca="1" si="20"/>
        <v>67</v>
      </c>
      <c r="AF124" s="14" t="str">
        <f t="shared" ca="1" si="20"/>
        <v>__Absent__</v>
      </c>
      <c r="AG124" s="14" t="str">
        <f t="shared" ca="1" si="20"/>
        <v>__Absent__</v>
      </c>
      <c r="AH124" s="14" t="str">
        <f t="shared" ca="1" si="20"/>
        <v>__Absent__</v>
      </c>
      <c r="AI124" s="14" t="str">
        <f t="shared" ca="1" si="20"/>
        <v>__Absent__</v>
      </c>
      <c r="AJ124" s="14">
        <f t="shared" ca="1" si="20"/>
        <v>108</v>
      </c>
      <c r="AK124" s="42"/>
      <c r="AL124" s="43">
        <f ca="1"/>
        <v>0</v>
      </c>
      <c r="AM124" s="15">
        <f ca="1"/>
        <v>0</v>
      </c>
      <c r="AN124" s="16">
        <f t="shared" ca="1" si="14"/>
        <v>0</v>
      </c>
      <c r="AO124" s="30">
        <f t="shared" ca="1" si="12"/>
        <v>58</v>
      </c>
      <c r="AP124" s="30">
        <f t="shared" ca="1" si="13"/>
        <v>46</v>
      </c>
      <c r="AQ124" s="12"/>
      <c r="AR124" s="48"/>
    </row>
    <row r="125" spans="1:44" x14ac:dyDescent="0.3">
      <c r="A125" s="8" t="s">
        <v>173</v>
      </c>
      <c r="B125" s="9" cm="1">
        <f t="array" aca="1" ref="B125" ca="1">IF(ISNUMBER(Z125),CELL("contents",INDIRECT(ADDRESS(Z125,2,1,1,B$2))),0)</f>
        <v>0</v>
      </c>
      <c r="C125" s="9" cm="1">
        <f t="array" aca="1" ref="C125" ca="1">IF(ISNUMBER(AA125),CELL("contents",INDIRECT(ADDRESS(AA125,2,1,1,C$2))),0)</f>
        <v>0</v>
      </c>
      <c r="D125" s="9" cm="1">
        <f t="array" aca="1" ref="D125" ca="1">IF(ISNUMBER(AB125),CELL("contents",INDIRECT(ADDRESS(AB125,2,1,1,D$2))),0)</f>
        <v>0</v>
      </c>
      <c r="E125" s="9" cm="1">
        <f t="array" aca="1" ref="E125" ca="1">IF(ISNUMBER(AC125),CELL("contents",INDIRECT(ADDRESS(AC125,2,1,1,E$2))),0)</f>
        <v>0</v>
      </c>
      <c r="F125" s="9" cm="1">
        <f t="array" aca="1" ref="F125" ca="1">IF(ISNUMBER(AD125),CELL("contents",INDIRECT(ADDRESS(AD125,2,1,1,F$2))),0)</f>
        <v>-0.15086679251054999</v>
      </c>
      <c r="G125" s="9" cm="1">
        <f t="array" aca="1" ref="G125" ca="1">IF(ISNUMBER(AE125),CELL("contents",INDIRECT(ADDRESS(AE125,2,1,1,G$2))),0)</f>
        <v>0.100549341251029</v>
      </c>
      <c r="H125" s="9" cm="1">
        <f t="array" aca="1" ref="H125" ca="1">IF(ISNUMBER(AF125),CELL("contents",INDIRECT(ADDRESS(AF125,2,1,1,H$2))),0)</f>
        <v>0.126940381830426</v>
      </c>
      <c r="I125" s="9" cm="1">
        <f t="array" aca="1" ref="I125" ca="1">IF(ISNUMBER(AG125),CELL("contents",INDIRECT(ADDRESS(AG125,2,1,1,I$2))),0)</f>
        <v>5.1135692808709901E-2</v>
      </c>
      <c r="J125" s="9" cm="1">
        <f t="array" aca="1" ref="J125" ca="1">IF(ISNUMBER(AH125),CELL("contents",INDIRECT(ADDRESS(AH125,2,1,1,J$2))),0)</f>
        <v>6.6232702777675398E-4</v>
      </c>
      <c r="K125" s="9" cm="1">
        <f t="array" aca="1" ref="K125" ca="1">IF(ISNUMBER(AI125),CELL("contents",INDIRECT(ADDRESS(AI125,2,1,1,K$2))),0)</f>
        <v>0</v>
      </c>
      <c r="L125" s="9" cm="1">
        <f t="array" aca="1" ref="L125" ca="1">IF(ISNUMBER(AJ125),CELL("contents",INDIRECT(ADDRESS(AJ125,2,1,1,L$2))),0)</f>
        <v>0.11058497403991099</v>
      </c>
      <c r="M125" s="178" t="s">
        <v>2094</v>
      </c>
      <c r="N125" s="79">
        <v>1002</v>
      </c>
      <c r="O125" s="85" cm="1">
        <f t="array" aca="1" ref="O125:X125" ca="1">OFFSET(INDIRECT(ADDRESS(N125,2,1,1,"EKHAZAARSTK X standardized")),,,1,10)</f>
        <v>0</v>
      </c>
      <c r="P125" s="85">
        <f ca="1"/>
        <v>0</v>
      </c>
      <c r="Q125" s="85">
        <f ca="1"/>
        <v>0</v>
      </c>
      <c r="R125" s="85">
        <f ca="1"/>
        <v>0</v>
      </c>
      <c r="S125" s="85">
        <f ca="1"/>
        <v>0</v>
      </c>
      <c r="T125" s="85">
        <f ca="1"/>
        <v>0</v>
      </c>
      <c r="U125" s="85">
        <f ca="1"/>
        <v>0</v>
      </c>
      <c r="V125" s="85">
        <f ca="1"/>
        <v>0</v>
      </c>
      <c r="W125" s="85">
        <f ca="1"/>
        <v>0</v>
      </c>
      <c r="X125" s="85">
        <f ca="1"/>
        <v>0</v>
      </c>
      <c r="Z125" s="14" t="str">
        <f t="shared" ca="1" si="20"/>
        <v>__Absent__</v>
      </c>
      <c r="AA125" s="14" t="str">
        <f t="shared" ca="1" si="20"/>
        <v>__Absent__</v>
      </c>
      <c r="AB125" s="14" t="str">
        <f t="shared" ca="1" si="20"/>
        <v>__Absent__</v>
      </c>
      <c r="AC125" s="14" t="str">
        <f t="shared" ca="1" si="20"/>
        <v>__Absent__</v>
      </c>
      <c r="AD125" s="14">
        <f t="shared" ca="1" si="20"/>
        <v>21</v>
      </c>
      <c r="AE125" s="14">
        <f t="shared" ca="1" si="20"/>
        <v>68</v>
      </c>
      <c r="AF125" s="14">
        <f t="shared" ca="1" si="20"/>
        <v>54</v>
      </c>
      <c r="AG125" s="14">
        <f t="shared" ca="1" si="20"/>
        <v>54</v>
      </c>
      <c r="AH125" s="14">
        <f t="shared" ca="1" si="20"/>
        <v>27</v>
      </c>
      <c r="AI125" s="14" t="str">
        <f t="shared" ca="1" si="20"/>
        <v>__Absent__</v>
      </c>
      <c r="AJ125" s="14">
        <f t="shared" ca="1" si="20"/>
        <v>109</v>
      </c>
      <c r="AK125" s="42"/>
      <c r="AL125" s="43">
        <f ca="1"/>
        <v>0</v>
      </c>
      <c r="AM125" s="15">
        <f ca="1"/>
        <v>0</v>
      </c>
      <c r="AN125" s="16">
        <f t="shared" ca="1" si="14"/>
        <v>0</v>
      </c>
      <c r="AO125" s="30">
        <f t="shared" ca="1" si="12"/>
        <v>58</v>
      </c>
      <c r="AP125" s="30">
        <f t="shared" ca="1" si="13"/>
        <v>46</v>
      </c>
      <c r="AQ125" s="12"/>
      <c r="AR125" s="48"/>
    </row>
    <row r="126" spans="1:44" x14ac:dyDescent="0.3">
      <c r="A126" s="8" t="s">
        <v>32</v>
      </c>
      <c r="B126" s="9" cm="1">
        <f t="array" aca="1" ref="B126" ca="1">IF(ISNUMBER(Z126),CELL("contents",INDIRECT(ADDRESS(Z126,2,1,1,B$2))),0)</f>
        <v>0</v>
      </c>
      <c r="C126" s="9" cm="1">
        <f t="array" aca="1" ref="C126" ca="1">IF(ISNUMBER(AA126),CELL("contents",INDIRECT(ADDRESS(AA126,2,1,1,C$2))),0)</f>
        <v>2.5918547446123199</v>
      </c>
      <c r="D126" s="9" cm="1">
        <f t="array" aca="1" ref="D126" ca="1">IF(ISNUMBER(AB126),CELL("contents",INDIRECT(ADDRESS(AB126,2,1,1,D$2))),0)</f>
        <v>0</v>
      </c>
      <c r="E126" s="9" cm="1">
        <f t="array" aca="1" ref="E126" ca="1">IF(ISNUMBER(AC126),CELL("contents",INDIRECT(ADDRESS(AC126,2,1,1,E$2))),0)</f>
        <v>0</v>
      </c>
      <c r="F126" s="9" cm="1">
        <f t="array" aca="1" ref="F126" ca="1">IF(ISNUMBER(AD126),CELL("contents",INDIRECT(ADDRESS(AD126,2,1,1,F$2))),0)</f>
        <v>0</v>
      </c>
      <c r="G126" s="9" cm="1">
        <f t="array" aca="1" ref="G126" ca="1">IF(ISNUMBER(AE126),CELL("contents",INDIRECT(ADDRESS(AE126,2,1,1,G$2))),0)</f>
        <v>0.97035975485248305</v>
      </c>
      <c r="H126" s="9" cm="1">
        <f t="array" aca="1" ref="H126" ca="1">IF(ISNUMBER(AF126),CELL("contents",INDIRECT(ADDRESS(AF126,2,1,1,H$2))),0)</f>
        <v>0</v>
      </c>
      <c r="I126" s="9" cm="1">
        <f t="array" aca="1" ref="I126" ca="1">IF(ISNUMBER(AG126),CELL("contents",INDIRECT(ADDRESS(AG126,2,1,1,I$2))),0)</f>
        <v>0</v>
      </c>
      <c r="J126" s="9" cm="1">
        <f t="array" aca="1" ref="J126" ca="1">IF(ISNUMBER(AH126),CELL("contents",INDIRECT(ADDRESS(AH126,2,1,1,J$2))),0)</f>
        <v>0</v>
      </c>
      <c r="K126" s="9" cm="1">
        <f t="array" aca="1" ref="K126" ca="1">IF(ISNUMBER(AI126),CELL("contents",INDIRECT(ADDRESS(AI126,2,1,1,K$2))),0)</f>
        <v>0.140294618994388</v>
      </c>
      <c r="L126" s="9" cm="1">
        <f t="array" aca="1" ref="L126" ca="1">IF(ISNUMBER(AJ126),CELL("contents",INDIRECT(ADDRESS(AJ126,2,1,1,L$2))),0)</f>
        <v>0.29466524520825099</v>
      </c>
      <c r="M126" s="127" t="str">
        <f>VLOOKUP($A126,[1]Classification!$A$2:$B$1001,2,0)</f>
        <v>Utilities</v>
      </c>
      <c r="N126" s="13">
        <f>MATCH($A126,'EKHAZAARSTK X standardized'!$A:$A,0)</f>
        <v>430</v>
      </c>
      <c r="O126" s="85" cm="1">
        <f t="array" aca="1" ref="O126:X126" ca="1">OFFSET(INDIRECT(ADDRESS(N126,2,1,1,"EKHAZAARSTK X standardized")),,,1,10)</f>
        <v>0.84178408449691489</v>
      </c>
      <c r="P126" s="85">
        <f ca="1"/>
        <v>0.12440469718843965</v>
      </c>
      <c r="Q126" s="85">
        <f ca="1"/>
        <v>0.57387888675867316</v>
      </c>
      <c r="R126" s="85">
        <f ca="1"/>
        <v>-0.87493206548162705</v>
      </c>
      <c r="S126" s="85">
        <f ca="1"/>
        <v>0.3651482332322929</v>
      </c>
      <c r="T126" s="85">
        <f ca="1"/>
        <v>0.44737963438257738</v>
      </c>
      <c r="U126" s="85">
        <f ca="1"/>
        <v>0.9359456466364785</v>
      </c>
      <c r="V126" s="85">
        <f ca="1"/>
        <v>0.2122668366095172</v>
      </c>
      <c r="W126" s="85">
        <f ca="1"/>
        <v>-0.1376033531171876</v>
      </c>
      <c r="X126" s="85">
        <f ca="1"/>
        <v>-0.46509312837189581</v>
      </c>
      <c r="Z126" s="14" t="str">
        <f t="shared" ca="1" si="20"/>
        <v>__Absent__</v>
      </c>
      <c r="AA126" s="14">
        <f t="shared" ca="1" si="20"/>
        <v>19</v>
      </c>
      <c r="AB126" s="14" t="str">
        <f t="shared" ca="1" si="20"/>
        <v>__Absent__</v>
      </c>
      <c r="AC126" s="14" t="str">
        <f t="shared" ca="1" si="20"/>
        <v>__Absent__</v>
      </c>
      <c r="AD126" s="14" t="str">
        <f t="shared" ca="1" si="20"/>
        <v>__Absent__</v>
      </c>
      <c r="AE126" s="14">
        <f t="shared" ca="1" si="20"/>
        <v>69</v>
      </c>
      <c r="AF126" s="14" t="str">
        <f t="shared" ca="1" si="20"/>
        <v>__Absent__</v>
      </c>
      <c r="AG126" s="14" t="str">
        <f t="shared" ca="1" si="20"/>
        <v>__Absent__</v>
      </c>
      <c r="AH126" s="14" t="str">
        <f t="shared" ca="1" si="20"/>
        <v>__Absent__</v>
      </c>
      <c r="AI126" s="14">
        <f t="shared" ca="1" si="20"/>
        <v>98</v>
      </c>
      <c r="AJ126" s="14">
        <f t="shared" ca="1" si="20"/>
        <v>110</v>
      </c>
      <c r="AK126" s="42"/>
      <c r="AL126" s="43">
        <f ca="1"/>
        <v>0</v>
      </c>
      <c r="AM126" s="15">
        <f ca="1"/>
        <v>0</v>
      </c>
      <c r="AN126" s="16">
        <f t="shared" ca="1" si="14"/>
        <v>0</v>
      </c>
      <c r="AO126" s="30">
        <f t="shared" ca="1" si="12"/>
        <v>58</v>
      </c>
      <c r="AP126" s="30">
        <f t="shared" ca="1" si="13"/>
        <v>46</v>
      </c>
      <c r="AQ126" s="12"/>
      <c r="AR126" s="48"/>
    </row>
    <row r="127" spans="1:44" x14ac:dyDescent="0.3">
      <c r="A127" s="8" t="s">
        <v>208</v>
      </c>
      <c r="B127" s="9" cm="1">
        <f t="array" aca="1" ref="B127" ca="1">IF(ISNUMBER(Z127),CELL("contents",INDIRECT(ADDRESS(Z127,2,1,1,B$2))),0)</f>
        <v>0</v>
      </c>
      <c r="C127" s="9" cm="1">
        <f t="array" aca="1" ref="C127" ca="1">IF(ISNUMBER(AA127),CELL("contents",INDIRECT(ADDRESS(AA127,2,1,1,C$2))),0)</f>
        <v>0</v>
      </c>
      <c r="D127" s="9" cm="1">
        <f t="array" aca="1" ref="D127" ca="1">IF(ISNUMBER(AB127),CELL("contents",INDIRECT(ADDRESS(AB127,2,1,1,D$2))),0)</f>
        <v>0</v>
      </c>
      <c r="E127" s="9" cm="1">
        <f t="array" aca="1" ref="E127" ca="1">IF(ISNUMBER(AC127),CELL("contents",INDIRECT(ADDRESS(AC127,2,1,1,E$2))),0)</f>
        <v>0</v>
      </c>
      <c r="F127" s="9" cm="1">
        <f t="array" aca="1" ref="F127" ca="1">IF(ISNUMBER(AD127),CELL("contents",INDIRECT(ADDRESS(AD127,2,1,1,F$2))),0)</f>
        <v>0</v>
      </c>
      <c r="G127" s="9" cm="1">
        <f t="array" aca="1" ref="G127" ca="1">IF(ISNUMBER(AE127),CELL("contents",INDIRECT(ADDRESS(AE127,2,1,1,G$2))),0)</f>
        <v>0</v>
      </c>
      <c r="H127" s="9" cm="1">
        <f t="array" aca="1" ref="H127" ca="1">IF(ISNUMBER(AF127),CELL("contents",INDIRECT(ADDRESS(AF127,2,1,1,H$2))),0)</f>
        <v>0.12859421954384301</v>
      </c>
      <c r="I127" s="9" cm="1">
        <f t="array" aca="1" ref="I127" ca="1">IF(ISNUMBER(AG127),CELL("contents",INDIRECT(ADDRESS(AG127,2,1,1,I$2))),0)</f>
        <v>0.12715796513258201</v>
      </c>
      <c r="J127" s="9" cm="1">
        <f t="array" aca="1" ref="J127" ca="1">IF(ISNUMBER(AH127),CELL("contents",INDIRECT(ADDRESS(AH127,2,1,1,J$2))),0)</f>
        <v>0</v>
      </c>
      <c r="K127" s="9" cm="1">
        <f t="array" aca="1" ref="K127" ca="1">IF(ISNUMBER(AI127),CELL("contents",INDIRECT(ADDRESS(AI127,2,1,1,K$2))),0)</f>
        <v>0.12025252999519</v>
      </c>
      <c r="L127" s="9" cm="1">
        <f t="array" aca="1" ref="L127" ca="1">IF(ISNUMBER(AJ127),CELL("contents",INDIRECT(ADDRESS(AJ127,2,1,1,L$2))),0)</f>
        <v>8.90105755928077E-2</v>
      </c>
      <c r="M127" s="127" t="str">
        <f>VLOOKUP($A127,[1]Classification!$A$2:$B$1001,2,0)</f>
        <v>Communication Services</v>
      </c>
      <c r="N127" s="13">
        <f>MATCH($A127,'EKHAZAARSTK X standardized'!$A:$A,0)</f>
        <v>431</v>
      </c>
      <c r="O127" s="85" cm="1">
        <f t="array" aca="1" ref="O127:X127" ca="1">OFFSET(INDIRECT(ADDRESS(N127,2,1,1,"EKHAZAARSTK X standardized")),,,1,10)</f>
        <v>5.1908644428065038</v>
      </c>
      <c r="P127" s="85">
        <f ca="1"/>
        <v>7.5462295881023933E-2</v>
      </c>
      <c r="Q127" s="85">
        <f ca="1"/>
        <v>0.38022474911950305</v>
      </c>
      <c r="R127" s="85">
        <f ca="1"/>
        <v>1.2313804799139811</v>
      </c>
      <c r="S127" s="85">
        <f ca="1"/>
        <v>-1.1562770681980488</v>
      </c>
      <c r="T127" s="85">
        <f ca="1"/>
        <v>-0.11369367990588544</v>
      </c>
      <c r="U127" s="85">
        <f ca="1"/>
        <v>1.4353137408328862</v>
      </c>
      <c r="V127" s="85">
        <f ca="1"/>
        <v>-0.5944637496728824</v>
      </c>
      <c r="W127" s="85">
        <f ca="1"/>
        <v>1.2833275868429561</v>
      </c>
      <c r="X127" s="85">
        <f ca="1"/>
        <v>0.25281431001820076</v>
      </c>
      <c r="Z127" s="14" t="str">
        <f t="shared" ca="1" si="20"/>
        <v>__Absent__</v>
      </c>
      <c r="AA127" s="14" t="str">
        <f t="shared" ca="1" si="20"/>
        <v>__Absent__</v>
      </c>
      <c r="AB127" s="14" t="str">
        <f t="shared" ca="1" si="20"/>
        <v>__Absent__</v>
      </c>
      <c r="AC127" s="14" t="str">
        <f t="shared" ca="1" si="20"/>
        <v>__Absent__</v>
      </c>
      <c r="AD127" s="14" t="str">
        <f t="shared" ca="1" si="20"/>
        <v>__Absent__</v>
      </c>
      <c r="AE127" s="14" t="str">
        <f t="shared" ca="1" si="20"/>
        <v>__Absent__</v>
      </c>
      <c r="AF127" s="14">
        <f t="shared" ca="1" si="20"/>
        <v>55</v>
      </c>
      <c r="AG127" s="14">
        <f t="shared" ca="1" si="20"/>
        <v>55</v>
      </c>
      <c r="AH127" s="14" t="str">
        <f t="shared" ca="1" si="20"/>
        <v>__Absent__</v>
      </c>
      <c r="AI127" s="14">
        <f t="shared" ca="1" si="20"/>
        <v>99</v>
      </c>
      <c r="AJ127" s="14">
        <f t="shared" ca="1" si="20"/>
        <v>111</v>
      </c>
      <c r="AK127" s="42"/>
      <c r="AL127" s="43">
        <f ca="1"/>
        <v>0</v>
      </c>
      <c r="AM127" s="15">
        <f ca="1"/>
        <v>6.6005975982634914E-3</v>
      </c>
      <c r="AN127" s="16">
        <f t="shared" ca="1" si="14"/>
        <v>-6.6005975982634914E-3</v>
      </c>
      <c r="AO127" s="30">
        <f t="shared" ca="1" si="12"/>
        <v>236</v>
      </c>
      <c r="AP127" s="30">
        <f t="shared" ca="1" si="13"/>
        <v>21</v>
      </c>
      <c r="AQ127" s="12"/>
      <c r="AR127" s="48"/>
    </row>
    <row r="128" spans="1:44" x14ac:dyDescent="0.3">
      <c r="A128" s="8" t="s">
        <v>209</v>
      </c>
      <c r="B128" s="9" cm="1">
        <f t="array" aca="1" ref="B128" ca="1">IF(ISNUMBER(Z128),CELL("contents",INDIRECT(ADDRESS(Z128,2,1,1,B$2))),0)</f>
        <v>0</v>
      </c>
      <c r="C128" s="9" cm="1">
        <f t="array" aca="1" ref="C128" ca="1">IF(ISNUMBER(AA128),CELL("contents",INDIRECT(ADDRESS(AA128,2,1,1,C$2))),0)</f>
        <v>0</v>
      </c>
      <c r="D128" s="9" cm="1">
        <f t="array" aca="1" ref="D128" ca="1">IF(ISNUMBER(AB128),CELL("contents",INDIRECT(ADDRESS(AB128,2,1,1,D$2))),0)</f>
        <v>0</v>
      </c>
      <c r="E128" s="9" cm="1">
        <f t="array" aca="1" ref="E128" ca="1">IF(ISNUMBER(AC128),CELL("contents",INDIRECT(ADDRESS(AC128,2,1,1,E$2))),0)</f>
        <v>0</v>
      </c>
      <c r="F128" s="9" cm="1">
        <f t="array" aca="1" ref="F128" ca="1">IF(ISNUMBER(AD128),CELL("contents",INDIRECT(ADDRESS(AD128,2,1,1,F$2))),0)</f>
        <v>0</v>
      </c>
      <c r="G128" s="9" cm="1">
        <f t="array" aca="1" ref="G128" ca="1">IF(ISNUMBER(AE128),CELL("contents",INDIRECT(ADDRESS(AE128,2,1,1,G$2))),0)</f>
        <v>0</v>
      </c>
      <c r="H128" s="9" cm="1">
        <f t="array" aca="1" ref="H128" ca="1">IF(ISNUMBER(AF128),CELL("contents",INDIRECT(ADDRESS(AF128,2,1,1,H$2))),0)</f>
        <v>0.79612900589336799</v>
      </c>
      <c r="I128" s="9" cm="1">
        <f t="array" aca="1" ref="I128" ca="1">IF(ISNUMBER(AG128),CELL("contents",INDIRECT(ADDRESS(AG128,2,1,1,I$2))),0)</f>
        <v>0.78721384642625503</v>
      </c>
      <c r="J128" s="9" cm="1">
        <f t="array" aca="1" ref="J128" ca="1">IF(ISNUMBER(AH128),CELL("contents",INDIRECT(ADDRESS(AH128,2,1,1,J$2))),0)</f>
        <v>0.92184754261391799</v>
      </c>
      <c r="K128" s="9" cm="1">
        <f t="array" aca="1" ref="K128" ca="1">IF(ISNUMBER(AI128),CELL("contents",INDIRECT(ADDRESS(AI128,2,1,1,K$2))),0)</f>
        <v>0.681431004972743</v>
      </c>
      <c r="L128" s="9" cm="1">
        <f t="array" aca="1" ref="L128" ca="1">IF(ISNUMBER(AJ128),CELL("contents",INDIRECT(ADDRESS(AJ128,2,1,1,L$2))),0)</f>
        <v>0.55104969249837898</v>
      </c>
      <c r="M128" s="127" t="str">
        <f>VLOOKUP($A128,[1]Classification!$A$2:$B$1001,2,0)</f>
        <v>Financials</v>
      </c>
      <c r="N128" s="13">
        <f>MATCH($A128,'EKHAZAARSTK X standardized'!$A:$A,0)</f>
        <v>432</v>
      </c>
      <c r="O128" s="85" cm="1">
        <f t="array" aca="1" ref="O128:X128" ca="1">OFFSET(INDIRECT(ADDRESS(N128,2,1,1,"EKHAZAARSTK X standardized")),,,1,10)</f>
        <v>-9.8187262614575291E-2</v>
      </c>
      <c r="P128" s="85">
        <f ca="1"/>
        <v>-1.3327368376669604</v>
      </c>
      <c r="Q128" s="85">
        <f ca="1"/>
        <v>-0.21602255927570066</v>
      </c>
      <c r="R128" s="85">
        <f ca="1"/>
        <v>0.55745844085528518</v>
      </c>
      <c r="S128" s="85">
        <f ca="1"/>
        <v>0.24269343764371282</v>
      </c>
      <c r="T128" s="85">
        <f ca="1"/>
        <v>-0.55045030899312253</v>
      </c>
      <c r="U128" s="85">
        <f ca="1"/>
        <v>2.3024700561855407</v>
      </c>
      <c r="V128" s="85">
        <f ca="1"/>
        <v>0.84006937439807161</v>
      </c>
      <c r="W128" s="85">
        <f ca="1"/>
        <v>0.658014078789666</v>
      </c>
      <c r="X128" s="85">
        <f ca="1"/>
        <v>0.2486431939003183</v>
      </c>
      <c r="Z128" s="14" t="str">
        <f t="shared" ca="1" si="20"/>
        <v>__Absent__</v>
      </c>
      <c r="AA128" s="14" t="str">
        <f t="shared" ca="1" si="20"/>
        <v>__Absent__</v>
      </c>
      <c r="AB128" s="14" t="str">
        <f t="shared" ca="1" si="20"/>
        <v>__Absent__</v>
      </c>
      <c r="AC128" s="14" t="str">
        <f t="shared" ca="1" si="20"/>
        <v>__Absent__</v>
      </c>
      <c r="AD128" s="14" t="str">
        <f t="shared" ca="1" si="20"/>
        <v>__Absent__</v>
      </c>
      <c r="AE128" s="14" t="str">
        <f t="shared" ca="1" si="20"/>
        <v>__Absent__</v>
      </c>
      <c r="AF128" s="14">
        <f t="shared" ca="1" si="20"/>
        <v>56</v>
      </c>
      <c r="AG128" s="14">
        <f t="shared" ca="1" si="20"/>
        <v>56</v>
      </c>
      <c r="AH128" s="14">
        <f t="shared" ca="1" si="20"/>
        <v>28</v>
      </c>
      <c r="AI128" s="14">
        <f t="shared" ca="1" si="20"/>
        <v>100</v>
      </c>
      <c r="AJ128" s="14">
        <f t="shared" ca="1" si="20"/>
        <v>112</v>
      </c>
      <c r="AK128" s="42"/>
      <c r="AL128" s="43">
        <f ca="1"/>
        <v>0</v>
      </c>
      <c r="AM128" s="15">
        <f ca="1"/>
        <v>-7.7294372672884648E-4</v>
      </c>
      <c r="AN128" s="16">
        <f t="shared" ca="1" si="14"/>
        <v>7.7294372672884648E-4</v>
      </c>
      <c r="AO128" s="30">
        <f t="shared" ca="1" si="12"/>
        <v>46</v>
      </c>
      <c r="AP128" s="30">
        <f t="shared" ca="1" si="13"/>
        <v>211</v>
      </c>
      <c r="AQ128" s="12"/>
      <c r="AR128" s="48"/>
    </row>
    <row r="129" spans="1:44" x14ac:dyDescent="0.3">
      <c r="A129" s="8" t="s">
        <v>210</v>
      </c>
      <c r="B129" s="9" cm="1">
        <f t="array" aca="1" ref="B129" ca="1">IF(ISNUMBER(Z129),CELL("contents",INDIRECT(ADDRESS(Z129,2,1,1,B$2))),0)</f>
        <v>0</v>
      </c>
      <c r="C129" s="9" cm="1">
        <f t="array" aca="1" ref="C129" ca="1">IF(ISNUMBER(AA129),CELL("contents",INDIRECT(ADDRESS(AA129,2,1,1,C$2))),0)</f>
        <v>0</v>
      </c>
      <c r="D129" s="9" cm="1">
        <f t="array" aca="1" ref="D129" ca="1">IF(ISNUMBER(AB129),CELL("contents",INDIRECT(ADDRESS(AB129,2,1,1,D$2))),0)</f>
        <v>0</v>
      </c>
      <c r="E129" s="9" cm="1">
        <f t="array" aca="1" ref="E129" ca="1">IF(ISNUMBER(AC129),CELL("contents",INDIRECT(ADDRESS(AC129,2,1,1,E$2))),0)</f>
        <v>0</v>
      </c>
      <c r="F129" s="9" cm="1">
        <f t="array" aca="1" ref="F129" ca="1">IF(ISNUMBER(AD129),CELL("contents",INDIRECT(ADDRESS(AD129,2,1,1,F$2))),0)</f>
        <v>0</v>
      </c>
      <c r="G129" s="9" cm="1">
        <f t="array" aca="1" ref="G129" ca="1">IF(ISNUMBER(AE129),CELL("contents",INDIRECT(ADDRESS(AE129,2,1,1,G$2))),0)</f>
        <v>0</v>
      </c>
      <c r="H129" s="9" cm="1">
        <f t="array" aca="1" ref="H129" ca="1">IF(ISNUMBER(AF129),CELL("contents",INDIRECT(ADDRESS(AF129,2,1,1,H$2))),0)</f>
        <v>0.31540123137839599</v>
      </c>
      <c r="I129" s="9" cm="1">
        <f t="array" aca="1" ref="I129" ca="1">IF(ISNUMBER(AG129),CELL("contents",INDIRECT(ADDRESS(AG129,2,1,1,I$2))),0)</f>
        <v>0.29576761561016501</v>
      </c>
      <c r="J129" s="9" cm="1">
        <f t="array" aca="1" ref="J129" ca="1">IF(ISNUMBER(AH129),CELL("contents",INDIRECT(ADDRESS(AH129,2,1,1,J$2))),0)</f>
        <v>0</v>
      </c>
      <c r="K129" s="9" cm="1">
        <f t="array" aca="1" ref="K129" ca="1">IF(ISNUMBER(AI129),CELL("contents",INDIRECT(ADDRESS(AI129,2,1,1,K$2))),0)</f>
        <v>0.270568192989177</v>
      </c>
      <c r="L129" s="9" cm="1">
        <f t="array" aca="1" ref="L129" ca="1">IF(ISNUMBER(AJ129),CELL("contents",INDIRECT(ADDRESS(AJ129,2,1,1,L$2))),0)</f>
        <v>0.20703733092711499</v>
      </c>
      <c r="M129" s="127" t="str">
        <f>VLOOKUP($A129,[1]Classification!$A$2:$B$1001,2,0)</f>
        <v>Communication Services</v>
      </c>
      <c r="N129" s="13">
        <f>MATCH($A129,'EKHAZAARSTK X standardized'!$A:$A,0)</f>
        <v>434</v>
      </c>
      <c r="O129" s="85" cm="1">
        <f t="array" aca="1" ref="O129:X129" ca="1">OFFSET(INDIRECT(ADDRESS(N129,2,1,1,"EKHAZAARSTK X standardized")),,,1,10)</f>
        <v>-0.44806945612446764</v>
      </c>
      <c r="P129" s="85">
        <f ca="1"/>
        <v>0.57308101869363459</v>
      </c>
      <c r="Q129" s="85">
        <f ca="1"/>
        <v>1.5827180681712687</v>
      </c>
      <c r="R129" s="85">
        <f ca="1"/>
        <v>0.48766938395297049</v>
      </c>
      <c r="S129" s="85">
        <f ca="1"/>
        <v>-0.66107396673899599</v>
      </c>
      <c r="T129" s="85">
        <f ca="1"/>
        <v>0.59320664321212402</v>
      </c>
      <c r="U129" s="85">
        <f ca="1"/>
        <v>0.78454533515307934</v>
      </c>
      <c r="V129" s="85">
        <f ca="1"/>
        <v>0.11475635791628798</v>
      </c>
      <c r="W129" s="85">
        <f ca="1"/>
        <v>-1.0433504950150081</v>
      </c>
      <c r="X129" s="85">
        <f ca="1"/>
        <v>-1.0628147264185637</v>
      </c>
      <c r="Z129" s="14" t="str">
        <f t="shared" ca="1" si="20"/>
        <v>__Absent__</v>
      </c>
      <c r="AA129" s="14" t="str">
        <f t="shared" ca="1" si="20"/>
        <v>__Absent__</v>
      </c>
      <c r="AB129" s="14" t="str">
        <f t="shared" ca="1" si="20"/>
        <v>__Absent__</v>
      </c>
      <c r="AC129" s="14" t="str">
        <f t="shared" ca="1" si="20"/>
        <v>__Absent__</v>
      </c>
      <c r="AD129" s="14" t="str">
        <f t="shared" ca="1" si="20"/>
        <v>__Absent__</v>
      </c>
      <c r="AE129" s="14" t="str">
        <f t="shared" ca="1" si="20"/>
        <v>__Absent__</v>
      </c>
      <c r="AF129" s="14">
        <f t="shared" ca="1" si="20"/>
        <v>57</v>
      </c>
      <c r="AG129" s="14">
        <f t="shared" ca="1" si="20"/>
        <v>57</v>
      </c>
      <c r="AH129" s="14" t="str">
        <f t="shared" ca="1" si="20"/>
        <v>__Absent__</v>
      </c>
      <c r="AI129" s="14">
        <f t="shared" ca="1" si="20"/>
        <v>101</v>
      </c>
      <c r="AJ129" s="14">
        <f t="shared" ca="1" si="20"/>
        <v>113</v>
      </c>
      <c r="AK129" s="42"/>
      <c r="AL129" s="43">
        <f ca="1"/>
        <v>0</v>
      </c>
      <c r="AM129" s="15">
        <f ca="1"/>
        <v>-1.3252443466567722E-3</v>
      </c>
      <c r="AN129" s="16">
        <f t="shared" ca="1" si="14"/>
        <v>1.3252443466567722E-3</v>
      </c>
      <c r="AO129" s="30">
        <f t="shared" ca="1" si="12"/>
        <v>35</v>
      </c>
      <c r="AP129" s="30">
        <f t="shared" ca="1" si="13"/>
        <v>222</v>
      </c>
      <c r="AQ129" s="12"/>
      <c r="AR129" s="48"/>
    </row>
    <row r="130" spans="1:44" x14ac:dyDescent="0.3">
      <c r="A130" s="8" t="s">
        <v>14</v>
      </c>
      <c r="B130" s="9" cm="1">
        <f t="array" aca="1" ref="B130" ca="1">IF(ISNUMBER(Z130),CELL("contents",INDIRECT(ADDRESS(Z130,2,1,1,B$2))),0)</f>
        <v>8.3239465293099908</v>
      </c>
      <c r="C130" s="9" cm="1">
        <f t="array" aca="1" ref="C130" ca="1">IF(ISNUMBER(AA130),CELL("contents",INDIRECT(ADDRESS(AA130,2,1,1,C$2))),0)</f>
        <v>6.9048193117101198</v>
      </c>
      <c r="D130" s="9" cm="1">
        <f t="array" aca="1" ref="D130" ca="1">IF(ISNUMBER(AB130),CELL("contents",INDIRECT(ADDRESS(AB130,2,1,1,D$2))),0)</f>
        <v>7.8749462871804203</v>
      </c>
      <c r="E130" s="9" cm="1">
        <f t="array" aca="1" ref="E130" ca="1">IF(ISNUMBER(AC130),CELL("contents",INDIRECT(ADDRESS(AC130,2,1,1,E$2))),0)</f>
        <v>5.3060820940630702</v>
      </c>
      <c r="F130" s="9" cm="1">
        <f t="array" aca="1" ref="F130" ca="1">IF(ISNUMBER(AD130),CELL("contents",INDIRECT(ADDRESS(AD130,2,1,1,F$2))),0)</f>
        <v>4.0682476823037002</v>
      </c>
      <c r="G130" s="9" cm="1">
        <f t="array" aca="1" ref="G130" ca="1">IF(ISNUMBER(AE130),CELL("contents",INDIRECT(ADDRESS(AE130,2,1,1,G$2))),0)</f>
        <v>0</v>
      </c>
      <c r="H130" s="9" cm="1">
        <f t="array" aca="1" ref="H130" ca="1">IF(ISNUMBER(AF130),CELL("contents",INDIRECT(ADDRESS(AF130,2,1,1,H$2))),0)</f>
        <v>4.8500501621327796</v>
      </c>
      <c r="I130" s="9" cm="1">
        <f t="array" aca="1" ref="I130" ca="1">IF(ISNUMBER(AG130),CELL("contents",INDIRECT(ADDRESS(AG130,2,1,1,I$2))),0)</f>
        <v>4.8588966404093199</v>
      </c>
      <c r="J130" s="9" cm="1">
        <f t="array" aca="1" ref="J130" ca="1">IF(ISNUMBER(AH130),CELL("contents",INDIRECT(ADDRESS(AH130,2,1,1,J$2))),0)</f>
        <v>5.6157218031939697</v>
      </c>
      <c r="K130" s="9" cm="1">
        <f t="array" aca="1" ref="K130" ca="1">IF(ISNUMBER(AI130),CELL("contents",INDIRECT(ADDRESS(AI130,2,1,1,K$2))),0)</f>
        <v>5.4113638637835502</v>
      </c>
      <c r="L130" s="9" cm="1">
        <f t="array" aca="1" ref="L130" ca="1">IF(ISNUMBER(AJ130),CELL("contents",INDIRECT(ADDRESS(AJ130,2,1,1,L$2))),0)</f>
        <v>3.4012276482865298</v>
      </c>
      <c r="M130" s="127" t="str">
        <f>VLOOKUP($A130,[1]Classification!$A$2:$B$1001,2,0)</f>
        <v>Information Technology</v>
      </c>
      <c r="N130" s="13">
        <f>MATCH($A130,'EKHAZAARSTK X standardized'!$A:$A,0)</f>
        <v>436</v>
      </c>
      <c r="O130" s="85" cm="1">
        <f t="array" aca="1" ref="O130:X130" ca="1">OFFSET(INDIRECT(ADDRESS(N130,2,1,1,"EKHAZAARSTK X standardized")),,,1,10)</f>
        <v>1.3542689510330868</v>
      </c>
      <c r="P130" s="85">
        <f ca="1"/>
        <v>-0.63984575414454692</v>
      </c>
      <c r="Q130" s="85">
        <f ca="1"/>
        <v>4.3757064296488873E-2</v>
      </c>
      <c r="R130" s="85">
        <f ca="1"/>
        <v>-0.65382249933470526</v>
      </c>
      <c r="S130" s="85">
        <f ca="1"/>
        <v>-0.92308460239923185</v>
      </c>
      <c r="T130" s="85">
        <f ca="1"/>
        <v>1.450751706360021</v>
      </c>
      <c r="U130" s="85">
        <f ca="1"/>
        <v>2.6751355651636861</v>
      </c>
      <c r="V130" s="85">
        <f ca="1"/>
        <v>-0.52109814165258861</v>
      </c>
      <c r="W130" s="85">
        <f ca="1"/>
        <v>-0.24591559041894615</v>
      </c>
      <c r="X130" s="85">
        <f ca="1"/>
        <v>1.2580679199725542E-3</v>
      </c>
      <c r="Z130" s="14">
        <f t="shared" ca="1" si="20"/>
        <v>10</v>
      </c>
      <c r="AA130" s="14">
        <f t="shared" ca="1" si="20"/>
        <v>20</v>
      </c>
      <c r="AB130" s="14">
        <f t="shared" ca="1" si="20"/>
        <v>7</v>
      </c>
      <c r="AC130" s="14">
        <f t="shared" ca="1" si="20"/>
        <v>12</v>
      </c>
      <c r="AD130" s="14">
        <f t="shared" ca="1" si="20"/>
        <v>22</v>
      </c>
      <c r="AE130" s="14" t="str">
        <f t="shared" ca="1" si="20"/>
        <v>__Absent__</v>
      </c>
      <c r="AF130" s="14">
        <f t="shared" ca="1" si="20"/>
        <v>58</v>
      </c>
      <c r="AG130" s="14">
        <f t="shared" ca="1" si="20"/>
        <v>58</v>
      </c>
      <c r="AH130" s="14">
        <f t="shared" ca="1" si="20"/>
        <v>29</v>
      </c>
      <c r="AI130" s="14">
        <f t="shared" ca="1" si="20"/>
        <v>102</v>
      </c>
      <c r="AJ130" s="14">
        <f t="shared" ca="1" si="20"/>
        <v>114</v>
      </c>
      <c r="AK130" s="42"/>
      <c r="AL130" s="43">
        <f ca="1"/>
        <v>0.11272862334704145</v>
      </c>
      <c r="AM130" s="15">
        <f ca="1"/>
        <v>6.5802528563853185E-2</v>
      </c>
      <c r="AN130" s="16">
        <f t="shared" ca="1" si="14"/>
        <v>4.6926094783188266E-2</v>
      </c>
      <c r="AO130" s="30">
        <f t="shared" ca="1" si="12"/>
        <v>2</v>
      </c>
      <c r="AP130" s="30">
        <f t="shared" ca="1" si="13"/>
        <v>255</v>
      </c>
      <c r="AQ130" s="12"/>
      <c r="AR130" s="48"/>
    </row>
    <row r="131" spans="1:44" x14ac:dyDescent="0.3">
      <c r="A131" s="8" t="s">
        <v>211</v>
      </c>
      <c r="B131" s="9" cm="1">
        <f t="array" aca="1" ref="B131" ca="1">IF(ISNUMBER(Z131),CELL("contents",INDIRECT(ADDRESS(Z131,2,1,1,B$2))),0)</f>
        <v>0</v>
      </c>
      <c r="C131" s="9" cm="1">
        <f t="array" aca="1" ref="C131" ca="1">IF(ISNUMBER(AA131),CELL("contents",INDIRECT(ADDRESS(AA131,2,1,1,C$2))),0)</f>
        <v>0</v>
      </c>
      <c r="D131" s="9" cm="1">
        <f t="array" aca="1" ref="D131" ca="1">IF(ISNUMBER(AB131),CELL("contents",INDIRECT(ADDRESS(AB131,2,1,1,D$2))),0)</f>
        <v>0</v>
      </c>
      <c r="E131" s="9" cm="1">
        <f t="array" aca="1" ref="E131" ca="1">IF(ISNUMBER(AC131),CELL("contents",INDIRECT(ADDRESS(AC131,2,1,1,E$2))),0)</f>
        <v>0</v>
      </c>
      <c r="F131" s="9" cm="1">
        <f t="array" aca="1" ref="F131" ca="1">IF(ISNUMBER(AD131),CELL("contents",INDIRECT(ADDRESS(AD131,2,1,1,F$2))),0)</f>
        <v>0</v>
      </c>
      <c r="G131" s="9" cm="1">
        <f t="array" aca="1" ref="G131" ca="1">IF(ISNUMBER(AE131),CELL("contents",INDIRECT(ADDRESS(AE131,2,1,1,G$2))),0)</f>
        <v>0</v>
      </c>
      <c r="H131" s="9" cm="1">
        <f t="array" aca="1" ref="H131" ca="1">IF(ISNUMBER(AF131),CELL("contents",INDIRECT(ADDRESS(AF131,2,1,1,H$2))),0)</f>
        <v>0.238422313157402</v>
      </c>
      <c r="I131" s="9" cm="1">
        <f t="array" aca="1" ref="I131" ca="1">IF(ISNUMBER(AG131),CELL("contents",INDIRECT(ADDRESS(AG131,2,1,1,I$2))),0)</f>
        <v>0.20989280435579</v>
      </c>
      <c r="J131" s="9" cm="1">
        <f t="array" aca="1" ref="J131" ca="1">IF(ISNUMBER(AH131),CELL("contents",INDIRECT(ADDRESS(AH131,2,1,1,J$2))),0)</f>
        <v>0</v>
      </c>
      <c r="K131" s="9" cm="1">
        <f t="array" aca="1" ref="K131" ca="1">IF(ISNUMBER(AI131),CELL("contents",INDIRECT(ADDRESS(AI131,2,1,1,K$2))),0)</f>
        <v>0.22046297199118101</v>
      </c>
      <c r="L131" s="9" cm="1">
        <f t="array" aca="1" ref="L131" ca="1">IF(ISNUMBER(AJ131),CELL("contents",INDIRECT(ADDRESS(AJ131,2,1,1,L$2))),0)</f>
        <v>0.146924963049053</v>
      </c>
      <c r="M131" s="127" t="str">
        <f>VLOOKUP($A131,[1]Classification!$A$2:$B$1001,2,0)</f>
        <v>Industrials</v>
      </c>
      <c r="N131" s="13">
        <f>MATCH($A131,'EKHAZAARSTK X standardized'!$A:$A,0)</f>
        <v>443</v>
      </c>
      <c r="O131" s="85" cm="1">
        <f t="array" aca="1" ref="O131:X131" ca="1">OFFSET(INDIRECT(ADDRESS(N131,2,1,1,"EKHAZAARSTK X standardized")),,,1,10)</f>
        <v>-0.64897097360151768</v>
      </c>
      <c r="P131" s="85">
        <f ca="1"/>
        <v>0.79954845644743</v>
      </c>
      <c r="Q131" s="85">
        <f ca="1"/>
        <v>-0.25085808481611527</v>
      </c>
      <c r="R131" s="85">
        <f ca="1"/>
        <v>2.1824554278392312</v>
      </c>
      <c r="S131" s="85">
        <f ca="1"/>
        <v>-0.29028345296212327</v>
      </c>
      <c r="T131" s="85">
        <f ca="1"/>
        <v>-1.6448146797559584</v>
      </c>
      <c r="U131" s="85">
        <f ca="1"/>
        <v>1.7465501925506131</v>
      </c>
      <c r="V131" s="85">
        <f ca="1"/>
        <v>-0.36215612278426818</v>
      </c>
      <c r="W131" s="85">
        <f ca="1"/>
        <v>-0.59939739130250524</v>
      </c>
      <c r="X131" s="85">
        <f ca="1"/>
        <v>-0.75384893868542724</v>
      </c>
      <c r="Z131" s="14" t="str">
        <f t="shared" ca="1" si="20"/>
        <v>__Absent__</v>
      </c>
      <c r="AA131" s="14" t="str">
        <f t="shared" ca="1" si="20"/>
        <v>__Absent__</v>
      </c>
      <c r="AB131" s="14" t="str">
        <f t="shared" ca="1" si="20"/>
        <v>__Absent__</v>
      </c>
      <c r="AC131" s="14" t="str">
        <f t="shared" ca="1" si="20"/>
        <v>__Absent__</v>
      </c>
      <c r="AD131" s="14" t="str">
        <f t="shared" ca="1" si="20"/>
        <v>__Absent__</v>
      </c>
      <c r="AE131" s="14" t="str">
        <f t="shared" ca="1" si="20"/>
        <v>__Absent__</v>
      </c>
      <c r="AF131" s="14">
        <f t="shared" ca="1" si="20"/>
        <v>59</v>
      </c>
      <c r="AG131" s="14">
        <f t="shared" ca="1" si="20"/>
        <v>59</v>
      </c>
      <c r="AH131" s="14" t="str">
        <f t="shared" ca="1" si="20"/>
        <v>__Absent__</v>
      </c>
      <c r="AI131" s="14">
        <f t="shared" ca="1" si="20"/>
        <v>103</v>
      </c>
      <c r="AJ131" s="14">
        <f t="shared" ca="1" si="20"/>
        <v>115</v>
      </c>
      <c r="AK131" s="42"/>
      <c r="AL131" s="43">
        <f ca="1"/>
        <v>0</v>
      </c>
      <c r="AM131" s="15">
        <f ca="1"/>
        <v>-1.362143375947299E-3</v>
      </c>
      <c r="AN131" s="16">
        <f t="shared" ca="1" si="14"/>
        <v>1.362143375947299E-3</v>
      </c>
      <c r="AO131" s="30">
        <f t="shared" ref="AO131:AO194" ca="1" si="21">_xlfn.RANK.EQ($AN131,$AN$3:$AN$258,0)</f>
        <v>31</v>
      </c>
      <c r="AP131" s="30">
        <f t="shared" ref="AP131:AP194" ca="1" si="22">_xlfn.RANK.EQ($AN131,$AN$3:$AN$258,1)</f>
        <v>226</v>
      </c>
      <c r="AQ131" s="12"/>
      <c r="AR131" s="48"/>
    </row>
    <row r="132" spans="1:44" x14ac:dyDescent="0.3">
      <c r="A132" s="8" t="s">
        <v>46</v>
      </c>
      <c r="B132" s="9" cm="1">
        <f t="array" aca="1" ref="B132" ca="1">IF(ISNUMBER(Z132),CELL("contents",INDIRECT(ADDRESS(Z132,2,1,1,B$2))),0)</f>
        <v>0</v>
      </c>
      <c r="C132" s="9" cm="1">
        <f t="array" aca="1" ref="C132" ca="1">IF(ISNUMBER(AA132),CELL("contents",INDIRECT(ADDRESS(AA132,2,1,1,C$2))),0)</f>
        <v>0</v>
      </c>
      <c r="D132" s="9" cm="1">
        <f t="array" aca="1" ref="D132" ca="1">IF(ISNUMBER(AB132),CELL("contents",INDIRECT(ADDRESS(AB132,2,1,1,D$2))),0)</f>
        <v>0</v>
      </c>
      <c r="E132" s="9" cm="1">
        <f t="array" aca="1" ref="E132" ca="1">IF(ISNUMBER(AC132),CELL("contents",INDIRECT(ADDRESS(AC132,2,1,1,E$2))),0)</f>
        <v>0</v>
      </c>
      <c r="F132" s="9" cm="1">
        <f t="array" aca="1" ref="F132" ca="1">IF(ISNUMBER(AD132),CELL("contents",INDIRECT(ADDRESS(AD132,2,1,1,F$2))),0)</f>
        <v>0</v>
      </c>
      <c r="G132" s="9" cm="1">
        <f t="array" aca="1" ref="G132" ca="1">IF(ISNUMBER(AE132),CELL("contents",INDIRECT(ADDRESS(AE132,2,1,1,G$2))),0)</f>
        <v>0.635048004574574</v>
      </c>
      <c r="H132" s="9" cm="1">
        <f t="array" aca="1" ref="H132" ca="1">IF(ISNUMBER(AF132),CELL("contents",INDIRECT(ADDRESS(AF132,2,1,1,H$2))),0)</f>
        <v>0</v>
      </c>
      <c r="I132" s="9" cm="1">
        <f t="array" aca="1" ref="I132" ca="1">IF(ISNUMBER(AG132),CELL("contents",INDIRECT(ADDRESS(AG132,2,1,1,I$2))),0)</f>
        <v>0</v>
      </c>
      <c r="J132" s="9" cm="1">
        <f t="array" aca="1" ref="J132" ca="1">IF(ISNUMBER(AH132),CELL("contents",INDIRECT(ADDRESS(AH132,2,1,1,J$2))),0)</f>
        <v>0</v>
      </c>
      <c r="K132" s="9" cm="1">
        <f t="array" aca="1" ref="K132" ca="1">IF(ISNUMBER(AI132),CELL("contents",INDIRECT(ADDRESS(AI132,2,1,1,K$2))),0)</f>
        <v>0.110231485995591</v>
      </c>
      <c r="L132" s="9" cm="1">
        <f t="array" aca="1" ref="L132" ca="1">IF(ISNUMBER(AJ132),CELL("contents",INDIRECT(ADDRESS(AJ132,2,1,1,L$2))),0)</f>
        <v>0.19285462630801301</v>
      </c>
      <c r="M132" s="127" t="str">
        <f>VLOOKUP($A132,[1]Classification!$A$2:$B$1001,2,0)</f>
        <v>Health Care</v>
      </c>
      <c r="N132" s="13">
        <f>MATCH($A132,'EKHAZAARSTK X standardized'!$A:$A,0)</f>
        <v>446</v>
      </c>
      <c r="O132" s="85" cm="1">
        <f t="array" aca="1" ref="O132:X132" ca="1">OFFSET(INDIRECT(ADDRESS(N132,2,1,1,"EKHAZAARSTK X standardized")),,,1,10)</f>
        <v>-0.29902934147033761</v>
      </c>
      <c r="P132" s="85">
        <f ca="1"/>
        <v>-0.38177991528785288</v>
      </c>
      <c r="Q132" s="85">
        <f ca="1"/>
        <v>0.20512884400716538</v>
      </c>
      <c r="R132" s="85">
        <f ca="1"/>
        <v>-0.64875534573152471</v>
      </c>
      <c r="S132" s="85">
        <f ca="1"/>
        <v>-0.97595281445675597</v>
      </c>
      <c r="T132" s="85">
        <f ca="1"/>
        <v>-0.34183319086553254</v>
      </c>
      <c r="U132" s="85">
        <f ca="1"/>
        <v>0.55668648999719039</v>
      </c>
      <c r="V132" s="85">
        <f ca="1"/>
        <v>-0.54438920451786588</v>
      </c>
      <c r="W132" s="85">
        <f ca="1"/>
        <v>-0.3897341792567332</v>
      </c>
      <c r="X132" s="85">
        <f ca="1"/>
        <v>-1.5465530868324175</v>
      </c>
      <c r="Z132" s="14" t="str">
        <f t="shared" ca="1" si="20"/>
        <v>__Absent__</v>
      </c>
      <c r="AA132" s="14" t="str">
        <f t="shared" ca="1" si="20"/>
        <v>__Absent__</v>
      </c>
      <c r="AB132" s="14" t="str">
        <f t="shared" ca="1" si="20"/>
        <v>__Absent__</v>
      </c>
      <c r="AC132" s="14" t="str">
        <f t="shared" ca="1" si="20"/>
        <v>__Absent__</v>
      </c>
      <c r="AD132" s="14" t="str">
        <f t="shared" ca="1" si="20"/>
        <v>__Absent__</v>
      </c>
      <c r="AE132" s="14">
        <f t="shared" ca="1" si="20"/>
        <v>70</v>
      </c>
      <c r="AF132" s="14" t="str">
        <f t="shared" ca="1" si="20"/>
        <v>__Absent__</v>
      </c>
      <c r="AG132" s="14" t="str">
        <f t="shared" ca="1" si="20"/>
        <v>__Absent__</v>
      </c>
      <c r="AH132" s="14" t="str">
        <f t="shared" ca="1" si="20"/>
        <v>__Absent__</v>
      </c>
      <c r="AI132" s="14">
        <f t="shared" ca="1" si="20"/>
        <v>104</v>
      </c>
      <c r="AJ132" s="14">
        <f t="shared" ca="1" si="20"/>
        <v>116</v>
      </c>
      <c r="AK132" s="42"/>
      <c r="AL132" s="43">
        <f ca="1"/>
        <v>0</v>
      </c>
      <c r="AM132" s="15">
        <f ca="1"/>
        <v>0</v>
      </c>
      <c r="AN132" s="16">
        <f t="shared" ref="AN132:AN196" ca="1" si="23">AL132-AM132</f>
        <v>0</v>
      </c>
      <c r="AO132" s="30">
        <f t="shared" ca="1" si="21"/>
        <v>58</v>
      </c>
      <c r="AP132" s="30">
        <f t="shared" ca="1" si="22"/>
        <v>46</v>
      </c>
      <c r="AQ132" s="12"/>
      <c r="AR132" s="48"/>
    </row>
    <row r="133" spans="1:44" x14ac:dyDescent="0.3">
      <c r="A133" s="8" t="s">
        <v>212</v>
      </c>
      <c r="B133" s="9" cm="1">
        <f t="array" aca="1" ref="B133" ca="1">IF(ISNUMBER(Z133),CELL("contents",INDIRECT(ADDRESS(Z133,2,1,1,B$2))),0)</f>
        <v>4.7226343228934597</v>
      </c>
      <c r="C133" s="9" cm="1">
        <f t="array" aca="1" ref="C133" ca="1">IF(ISNUMBER(AA133),CELL("contents",INDIRECT(ADDRESS(AA133,2,1,1,C$2))),0)</f>
        <v>3.4856948150666001</v>
      </c>
      <c r="D133" s="9" cm="1">
        <f t="array" aca="1" ref="D133" ca="1">IF(ISNUMBER(AB133),CELL("contents",INDIRECT(ADDRESS(AB133,2,1,1,D$2))),0)</f>
        <v>0</v>
      </c>
      <c r="E133" s="9" cm="1">
        <f t="array" aca="1" ref="E133" ca="1">IF(ISNUMBER(AC133),CELL("contents",INDIRECT(ADDRESS(AC133,2,1,1,E$2))),0)</f>
        <v>7.3044207324397101</v>
      </c>
      <c r="F133" s="9" cm="1">
        <f t="array" aca="1" ref="F133" ca="1">IF(ISNUMBER(AD133),CELL("contents",INDIRECT(ADDRESS(AD133,2,1,1,F$2))),0)</f>
        <v>6.1659258099061702</v>
      </c>
      <c r="G133" s="9" cm="1">
        <f t="array" aca="1" ref="G133" ca="1">IF(ISNUMBER(AE133),CELL("contents",INDIRECT(ADDRESS(AE133,2,1,1,G$2))),0)</f>
        <v>0</v>
      </c>
      <c r="H133" s="9" cm="1">
        <f t="array" aca="1" ref="H133" ca="1">IF(ISNUMBER(AF133),CELL("contents",INDIRECT(ADDRESS(AF133,2,1,1,H$2))),0)</f>
        <v>3.99531723474457</v>
      </c>
      <c r="I133" s="9" cm="1">
        <f t="array" aca="1" ref="I133" ca="1">IF(ISNUMBER(AG133),CELL("contents",INDIRECT(ADDRESS(AG133,2,1,1,I$2))),0)</f>
        <v>3.9499407960238302</v>
      </c>
      <c r="J133" s="9" cm="1">
        <f t="array" aca="1" ref="J133" ca="1">IF(ISNUMBER(AH133),CELL("contents",INDIRECT(ADDRESS(AH133,2,1,1,J$2))),0)</f>
        <v>4.6260659054730704</v>
      </c>
      <c r="K133" s="9" cm="1">
        <f t="array" aca="1" ref="K133" ca="1">IF(ISNUMBER(AI133),CELL("contents",INDIRECT(ADDRESS(AI133,2,1,1,K$2))),0)</f>
        <v>2.99629221388015</v>
      </c>
      <c r="L133" s="9" cm="1">
        <f t="array" aca="1" ref="L133" ca="1">IF(ISNUMBER(AJ133),CELL("contents",INDIRECT(ADDRESS(AJ133,2,1,1,L$2))),0)</f>
        <v>2.7649585572166799</v>
      </c>
      <c r="M133" s="127" t="str">
        <f>VLOOKUP($A133,[1]Classification!$A$2:$B$1001,2,0)</f>
        <v>Consumer Staples</v>
      </c>
      <c r="N133" s="13">
        <f>MATCH($A133,'EKHAZAARSTK X standardized'!$A:$A,0)</f>
        <v>451</v>
      </c>
      <c r="O133" s="85" cm="1">
        <f t="array" aca="1" ref="O133:X133" ca="1">OFFSET(INDIRECT(ADDRESS(N133,2,1,1,"EKHAZAARSTK X standardized")),,,1,10)</f>
        <v>1.5813668109783385</v>
      </c>
      <c r="P133" s="85">
        <f ca="1"/>
        <v>-0.9870363797431807</v>
      </c>
      <c r="Q133" s="85">
        <f ca="1"/>
        <v>-0.38341293986218394</v>
      </c>
      <c r="R133" s="85">
        <f ca="1"/>
        <v>-0.89211776341657245</v>
      </c>
      <c r="S133" s="85">
        <f ca="1"/>
        <v>0.96890830875454026</v>
      </c>
      <c r="T133" s="85">
        <f ca="1"/>
        <v>1.4832208024014877</v>
      </c>
      <c r="U133" s="85">
        <f ca="1"/>
        <v>2.4393393478305745</v>
      </c>
      <c r="V133" s="85">
        <f ca="1"/>
        <v>-0.62076804259268659</v>
      </c>
      <c r="W133" s="85">
        <f ca="1"/>
        <v>-0.51951785803844608</v>
      </c>
      <c r="X133" s="85">
        <f ca="1"/>
        <v>0.23392038993866404</v>
      </c>
      <c r="Z133" s="14">
        <f t="shared" ca="1" si="20"/>
        <v>11</v>
      </c>
      <c r="AA133" s="14">
        <f t="shared" ca="1" si="20"/>
        <v>21</v>
      </c>
      <c r="AB133" s="14" t="str">
        <f t="shared" ca="1" si="20"/>
        <v>__Absent__</v>
      </c>
      <c r="AC133" s="14">
        <f t="shared" ca="1" si="20"/>
        <v>13</v>
      </c>
      <c r="AD133" s="14">
        <f t="shared" ca="1" si="20"/>
        <v>23</v>
      </c>
      <c r="AE133" s="14" t="str">
        <f t="shared" ca="1" si="20"/>
        <v>__Absent__</v>
      </c>
      <c r="AF133" s="14">
        <f t="shared" ca="1" si="20"/>
        <v>60</v>
      </c>
      <c r="AG133" s="14">
        <f t="shared" ca="1" si="20"/>
        <v>60</v>
      </c>
      <c r="AH133" s="14">
        <f t="shared" ca="1" si="20"/>
        <v>30</v>
      </c>
      <c r="AI133" s="14">
        <f t="shared" ca="1" si="20"/>
        <v>105</v>
      </c>
      <c r="AJ133" s="14">
        <f t="shared" ca="1" si="20"/>
        <v>117</v>
      </c>
      <c r="AK133" s="42"/>
      <c r="AL133" s="43">
        <f ca="1"/>
        <v>7.4682171786108753E-2</v>
      </c>
      <c r="AM133" s="15">
        <f ca="1"/>
        <v>6.2463052801614447E-2</v>
      </c>
      <c r="AN133" s="16">
        <f t="shared" ca="1" si="23"/>
        <v>1.2219118984494307E-2</v>
      </c>
      <c r="AO133" s="30">
        <f t="shared" ca="1" si="21"/>
        <v>7</v>
      </c>
      <c r="AP133" s="30">
        <f t="shared" ca="1" si="22"/>
        <v>250</v>
      </c>
      <c r="AQ133" s="12"/>
      <c r="AR133" s="48"/>
    </row>
    <row r="134" spans="1:44" x14ac:dyDescent="0.3">
      <c r="A134" s="8" t="s">
        <v>86</v>
      </c>
      <c r="B134" s="9" cm="1">
        <f t="array" aca="1" ref="B134" ca="1">IF(ISNUMBER(Z134),CELL("contents",INDIRECT(ADDRESS(Z134,2,1,1,B$2))),0)</f>
        <v>0</v>
      </c>
      <c r="C134" s="9" cm="1">
        <f t="array" aca="1" ref="C134" ca="1">IF(ISNUMBER(AA134),CELL("contents",INDIRECT(ADDRESS(AA134,2,1,1,C$2))),0)</f>
        <v>0</v>
      </c>
      <c r="D134" s="9" cm="1">
        <f t="array" aca="1" ref="D134" ca="1">IF(ISNUMBER(AB134),CELL("contents",INDIRECT(ADDRESS(AB134,2,1,1,D$2))),0)</f>
        <v>0</v>
      </c>
      <c r="E134" s="9" cm="1">
        <f t="array" aca="1" ref="E134" ca="1">IF(ISNUMBER(AC134),CELL("contents",INDIRECT(ADDRESS(AC134,2,1,1,E$2))),0)</f>
        <v>0</v>
      </c>
      <c r="F134" s="9" cm="1">
        <f t="array" aca="1" ref="F134" ca="1">IF(ISNUMBER(AD134),CELL("contents",INDIRECT(ADDRESS(AD134,2,1,1,F$2))),0)</f>
        <v>0</v>
      </c>
      <c r="G134" s="9" cm="1">
        <f t="array" aca="1" ref="G134" ca="1">IF(ISNUMBER(AE134),CELL("contents",INDIRECT(ADDRESS(AE134,2,1,1,G$2))),0)</f>
        <v>1.21003273628152</v>
      </c>
      <c r="H134" s="9" cm="1">
        <f t="array" aca="1" ref="H134" ca="1">IF(ISNUMBER(AF134),CELL("contents",INDIRECT(ADDRESS(AF134,2,1,1,H$2))),0)</f>
        <v>0</v>
      </c>
      <c r="I134" s="9" cm="1">
        <f t="array" aca="1" ref="I134" ca="1">IF(ISNUMBER(AG134),CELL("contents",INDIRECT(ADDRESS(AG134,2,1,1,I$2))),0)</f>
        <v>0</v>
      </c>
      <c r="J134" s="9" cm="1">
        <f t="array" aca="1" ref="J134" ca="1">IF(ISNUMBER(AH134),CELL("contents",INDIRECT(ADDRESS(AH134,2,1,1,J$2))),0)</f>
        <v>0</v>
      </c>
      <c r="K134" s="9" cm="1">
        <f t="array" aca="1" ref="K134" ca="1">IF(ISNUMBER(AI134),CELL("contents",INDIRECT(ADDRESS(AI134,2,1,1,K$2))),0)</f>
        <v>0.21044192799158201</v>
      </c>
      <c r="L134" s="9" cm="1">
        <f t="array" aca="1" ref="L134" ca="1">IF(ISNUMBER(AJ134),CELL("contents",INDIRECT(ADDRESS(AJ134,2,1,1,L$2))),0)</f>
        <v>0.36745235530620601</v>
      </c>
      <c r="M134" s="127" t="str">
        <f>VLOOKUP($A134,[1]Classification!$A$2:$B$1001,2,0)</f>
        <v>Materials</v>
      </c>
      <c r="N134" s="13">
        <f>MATCH($A134,'EKHAZAARSTK X standardized'!$A:$A,0)</f>
        <v>468</v>
      </c>
      <c r="O134" s="85" cm="1">
        <f t="array" aca="1" ref="O134:X134" ca="1">OFFSET(INDIRECT(ADDRESS(N134,2,1,1,"EKHAZAARSTK X standardized")),,,1,10)</f>
        <v>-0.39856215838516829</v>
      </c>
      <c r="P134" s="85">
        <f ca="1"/>
        <v>0.68735489281099027</v>
      </c>
      <c r="Q134" s="85">
        <f ca="1"/>
        <v>0.31237693177365367</v>
      </c>
      <c r="R134" s="85">
        <f ca="1"/>
        <v>-0.14162831458464326</v>
      </c>
      <c r="S134" s="85">
        <f ca="1"/>
        <v>1.6324111233260875E-2</v>
      </c>
      <c r="T134" s="85">
        <f ca="1"/>
        <v>-0.2827814940358902</v>
      </c>
      <c r="U134" s="85">
        <f ca="1"/>
        <v>1.7853652128621877</v>
      </c>
      <c r="V134" s="85">
        <f ca="1"/>
        <v>0.93493780366661761</v>
      </c>
      <c r="W134" s="85">
        <f ca="1"/>
        <v>1.1357716338471271</v>
      </c>
      <c r="X134" s="85">
        <f ca="1"/>
        <v>-0.30015346382537722</v>
      </c>
      <c r="Z134" s="14" t="str">
        <f t="shared" ref="Z134:AJ143" ca="1" si="24">IFERROR(MATCH($A134,INDIRECT("'"&amp;Z$2&amp;"'!$A:$A"),0),"__Absent__")</f>
        <v>__Absent__</v>
      </c>
      <c r="AA134" s="14" t="str">
        <f t="shared" ca="1" si="24"/>
        <v>__Absent__</v>
      </c>
      <c r="AB134" s="14" t="str">
        <f t="shared" ca="1" si="24"/>
        <v>__Absent__</v>
      </c>
      <c r="AC134" s="14" t="str">
        <f t="shared" ca="1" si="24"/>
        <v>__Absent__</v>
      </c>
      <c r="AD134" s="14" t="str">
        <f t="shared" ca="1" si="24"/>
        <v>__Absent__</v>
      </c>
      <c r="AE134" s="14">
        <f t="shared" ca="1" si="24"/>
        <v>71</v>
      </c>
      <c r="AF134" s="14" t="str">
        <f t="shared" ca="1" si="24"/>
        <v>__Absent__</v>
      </c>
      <c r="AG134" s="14" t="str">
        <f t="shared" ca="1" si="24"/>
        <v>__Absent__</v>
      </c>
      <c r="AH134" s="14" t="str">
        <f t="shared" ca="1" si="24"/>
        <v>__Absent__</v>
      </c>
      <c r="AI134" s="14">
        <f t="shared" ca="1" si="24"/>
        <v>106</v>
      </c>
      <c r="AJ134" s="14">
        <f t="shared" ca="1" si="24"/>
        <v>118</v>
      </c>
      <c r="AK134" s="42"/>
      <c r="AL134" s="43">
        <f ca="1"/>
        <v>0</v>
      </c>
      <c r="AM134" s="15">
        <f ca="1"/>
        <v>0</v>
      </c>
      <c r="AN134" s="16">
        <f t="shared" ca="1" si="23"/>
        <v>0</v>
      </c>
      <c r="AO134" s="30">
        <f t="shared" ca="1" si="21"/>
        <v>58</v>
      </c>
      <c r="AP134" s="30">
        <f t="shared" ca="1" si="22"/>
        <v>46</v>
      </c>
      <c r="AQ134" s="12"/>
      <c r="AR134" s="48"/>
    </row>
    <row r="135" spans="1:44" x14ac:dyDescent="0.3">
      <c r="A135" s="8" t="s">
        <v>118</v>
      </c>
      <c r="B135" s="9" cm="1">
        <f t="array" aca="1" ref="B135" ca="1">IF(ISNUMBER(Z135),CELL("contents",INDIRECT(ADDRESS(Z135,2,1,1,B$2))),0)</f>
        <v>0</v>
      </c>
      <c r="C135" s="9" cm="1">
        <f t="array" aca="1" ref="C135" ca="1">IF(ISNUMBER(AA135),CELL("contents",INDIRECT(ADDRESS(AA135,2,1,1,C$2))),0)</f>
        <v>0</v>
      </c>
      <c r="D135" s="9" cm="1">
        <f t="array" aca="1" ref="D135" ca="1">IF(ISNUMBER(AB135),CELL("contents",INDIRECT(ADDRESS(AB135,2,1,1,D$2))),0)</f>
        <v>0</v>
      </c>
      <c r="E135" s="9" cm="1">
        <f t="array" aca="1" ref="E135" ca="1">IF(ISNUMBER(AC135),CELL("contents",INDIRECT(ADDRESS(AC135,2,1,1,E$2))),0)</f>
        <v>0</v>
      </c>
      <c r="F135" s="9" cm="1">
        <f t="array" aca="1" ref="F135" ca="1">IF(ISNUMBER(AD135),CELL("contents",INDIRECT(ADDRESS(AD135,2,1,1,F$2))),0)</f>
        <v>0</v>
      </c>
      <c r="G135" s="9" cm="1">
        <f t="array" aca="1" ref="G135" ca="1">IF(ISNUMBER(AE135),CELL("contents",INDIRECT(ADDRESS(AE135,2,1,1,G$2))),0)</f>
        <v>0.54901633325656396</v>
      </c>
      <c r="H135" s="9" cm="1">
        <f t="array" aca="1" ref="H135" ca="1">IF(ISNUMBER(AF135),CELL("contents",INDIRECT(ADDRESS(AF135,2,1,1,H$2))),0)</f>
        <v>0</v>
      </c>
      <c r="I135" s="9" cm="1">
        <f t="array" aca="1" ref="I135" ca="1">IF(ISNUMBER(AG135),CELL("contents",INDIRECT(ADDRESS(AG135,2,1,1,I$2))),0)</f>
        <v>0</v>
      </c>
      <c r="J135" s="9" cm="1">
        <f t="array" aca="1" ref="J135" ca="1">IF(ISNUMBER(AH135),CELL("contents",INDIRECT(ADDRESS(AH135,2,1,1,J$2))),0)</f>
        <v>0</v>
      </c>
      <c r="K135" s="9" cm="1">
        <f t="array" aca="1" ref="K135" ca="1">IF(ISNUMBER(AI135),CELL("contents",INDIRECT(ADDRESS(AI135,2,1,1,K$2))),0)</f>
        <v>0</v>
      </c>
      <c r="L135" s="9" cm="1">
        <f t="array" aca="1" ref="L135" ca="1">IF(ISNUMBER(AJ135),CELL("contents",INDIRECT(ADDRESS(AJ135,2,1,1,L$2))),0)</f>
        <v>0.16670916764464</v>
      </c>
      <c r="M135" s="127" t="str">
        <f>VLOOKUP($A135,[1]Classification!$A$2:$B$1001,2,0)</f>
        <v>Materials</v>
      </c>
      <c r="N135" s="13">
        <f>MATCH($A135,'EKHAZAARSTK X standardized'!$A:$A,0)</f>
        <v>470</v>
      </c>
      <c r="O135" s="85" cm="1">
        <f t="array" aca="1" ref="O135:X135" ca="1">OFFSET(INDIRECT(ADDRESS(N135,2,1,1,"EKHAZAARSTK X standardized")),,,1,10)</f>
        <v>-0.28951277641560053</v>
      </c>
      <c r="P135" s="85">
        <f ca="1"/>
        <v>-0.64515917074220419</v>
      </c>
      <c r="Q135" s="85">
        <f ca="1"/>
        <v>2.13737291959262E-2</v>
      </c>
      <c r="R135" s="85">
        <f ca="1"/>
        <v>0.82403241070349265</v>
      </c>
      <c r="S135" s="85">
        <f ca="1"/>
        <v>0.34398891448264018</v>
      </c>
      <c r="T135" s="85">
        <f ca="1"/>
        <v>-0.49536852973962336</v>
      </c>
      <c r="U135" s="85">
        <f ca="1"/>
        <v>0.77823657562183102</v>
      </c>
      <c r="V135" s="85">
        <f ca="1"/>
        <v>-0.50087016560785036</v>
      </c>
      <c r="W135" s="85">
        <f ca="1"/>
        <v>-0.4507356651765812</v>
      </c>
      <c r="X135" s="85">
        <f ca="1"/>
        <v>-0.46453600287309171</v>
      </c>
      <c r="Z135" s="14" t="str">
        <f t="shared" ca="1" si="24"/>
        <v>__Absent__</v>
      </c>
      <c r="AA135" s="14" t="str">
        <f t="shared" ca="1" si="24"/>
        <v>__Absent__</v>
      </c>
      <c r="AB135" s="14" t="str">
        <f t="shared" ca="1" si="24"/>
        <v>__Absent__</v>
      </c>
      <c r="AC135" s="14" t="str">
        <f t="shared" ca="1" si="24"/>
        <v>__Absent__</v>
      </c>
      <c r="AD135" s="14" t="str">
        <f t="shared" ca="1" si="24"/>
        <v>__Absent__</v>
      </c>
      <c r="AE135" s="14">
        <f t="shared" ca="1" si="24"/>
        <v>72</v>
      </c>
      <c r="AF135" s="14" t="str">
        <f t="shared" ca="1" si="24"/>
        <v>__Absent__</v>
      </c>
      <c r="AG135" s="14" t="str">
        <f t="shared" ca="1" si="24"/>
        <v>__Absent__</v>
      </c>
      <c r="AH135" s="14" t="str">
        <f t="shared" ca="1" si="24"/>
        <v>__Absent__</v>
      </c>
      <c r="AI135" s="14" t="str">
        <f t="shared" ca="1" si="24"/>
        <v>__Absent__</v>
      </c>
      <c r="AJ135" s="14">
        <f t="shared" ca="1" si="24"/>
        <v>119</v>
      </c>
      <c r="AK135" s="42"/>
      <c r="AL135" s="43">
        <f ca="1"/>
        <v>0</v>
      </c>
      <c r="AM135" s="15">
        <f ca="1"/>
        <v>0</v>
      </c>
      <c r="AN135" s="16">
        <f t="shared" ca="1" si="23"/>
        <v>0</v>
      </c>
      <c r="AO135" s="30">
        <f t="shared" ca="1" si="21"/>
        <v>58</v>
      </c>
      <c r="AP135" s="30">
        <f t="shared" ca="1" si="22"/>
        <v>46</v>
      </c>
      <c r="AQ135" s="12"/>
      <c r="AR135" s="48"/>
    </row>
    <row r="136" spans="1:44" x14ac:dyDescent="0.3">
      <c r="A136" s="8" t="s">
        <v>117</v>
      </c>
      <c r="B136" s="9" cm="1">
        <f t="array" aca="1" ref="B136" ca="1">IF(ISNUMBER(Z136),CELL("contents",INDIRECT(ADDRESS(Z136,2,1,1,B$2))),0)</f>
        <v>0</v>
      </c>
      <c r="C136" s="9" cm="1">
        <f t="array" aca="1" ref="C136" ca="1">IF(ISNUMBER(AA136),CELL("contents",INDIRECT(ADDRESS(AA136,2,1,1,C$2))),0)</f>
        <v>0</v>
      </c>
      <c r="D136" s="9" cm="1">
        <f t="array" aca="1" ref="D136" ca="1">IF(ISNUMBER(AB136),CELL("contents",INDIRECT(ADDRESS(AB136,2,1,1,D$2))),0)</f>
        <v>0</v>
      </c>
      <c r="E136" s="9" cm="1">
        <f t="array" aca="1" ref="E136" ca="1">IF(ISNUMBER(AC136),CELL("contents",INDIRECT(ADDRESS(AC136,2,1,1,E$2))),0)</f>
        <v>0</v>
      </c>
      <c r="F136" s="9" cm="1">
        <f t="array" aca="1" ref="F136" ca="1">IF(ISNUMBER(AD136),CELL("contents",INDIRECT(ADDRESS(AD136,2,1,1,F$2))),0)</f>
        <v>0</v>
      </c>
      <c r="G136" s="9" cm="1">
        <f t="array" aca="1" ref="G136" ca="1">IF(ISNUMBER(AE136),CELL("contents",INDIRECT(ADDRESS(AE136,2,1,1,G$2))),0)</f>
        <v>0.60900444803452303</v>
      </c>
      <c r="H136" s="9" cm="1">
        <f t="array" aca="1" ref="H136" ca="1">IF(ISNUMBER(AF136),CELL("contents",INDIRECT(ADDRESS(AF136,2,1,1,H$2))),0)</f>
        <v>0</v>
      </c>
      <c r="I136" s="9" cm="1">
        <f t="array" aca="1" ref="I136" ca="1">IF(ISNUMBER(AG136),CELL("contents",INDIRECT(ADDRESS(AG136,2,1,1,I$2))),0)</f>
        <v>0</v>
      </c>
      <c r="J136" s="9" cm="1">
        <f t="array" aca="1" ref="J136" ca="1">IF(ISNUMBER(AH136),CELL("contents",INDIRECT(ADDRESS(AH136,2,1,1,J$2))),0)</f>
        <v>0</v>
      </c>
      <c r="K136" s="9" cm="1">
        <f t="array" aca="1" ref="K136" ca="1">IF(ISNUMBER(AI136),CELL("contents",INDIRECT(ADDRESS(AI136,2,1,1,K$2))),0)</f>
        <v>9.0189397996392404E-2</v>
      </c>
      <c r="L136" s="9" cm="1">
        <f t="array" aca="1" ref="L136" ca="1">IF(ISNUMBER(AJ136),CELL("contents",INDIRECT(ADDRESS(AJ136,2,1,1,L$2))),0)</f>
        <v>0.184943872158017</v>
      </c>
      <c r="M136" s="127" t="str">
        <f>VLOOKUP($A136,[1]Classification!$A$2:$B$1001,2,0)</f>
        <v>Utilities</v>
      </c>
      <c r="N136" s="13">
        <f>MATCH($A136,'EKHAZAARSTK X standardized'!$A:$A,0)</f>
        <v>476</v>
      </c>
      <c r="O136" s="85" cm="1">
        <f t="array" aca="1" ref="O136:X136" ca="1">OFFSET(INDIRECT(ADDRESS(N136,2,1,1,"EKHAZAARSTK X standardized")),,,1,10)</f>
        <v>-6.3606949242418762E-2</v>
      </c>
      <c r="P136" s="85">
        <f ca="1"/>
        <v>-1.0604187401291831</v>
      </c>
      <c r="Q136" s="85">
        <f ca="1"/>
        <v>-0.56121734745928675</v>
      </c>
      <c r="R136" s="85">
        <f ca="1"/>
        <v>0.38451912204364236</v>
      </c>
      <c r="S136" s="85">
        <f ca="1"/>
        <v>-0.33454402098302322</v>
      </c>
      <c r="T136" s="85">
        <f ca="1"/>
        <v>-4.7898826711053916E-2</v>
      </c>
      <c r="U136" s="85">
        <f ca="1"/>
        <v>1.1956084929161201</v>
      </c>
      <c r="V136" s="85">
        <f ca="1"/>
        <v>-0.78791205533445396</v>
      </c>
      <c r="W136" s="85">
        <f ca="1"/>
        <v>-0.1524593215107253</v>
      </c>
      <c r="X136" s="85">
        <f ca="1"/>
        <v>2.2967802236926103</v>
      </c>
      <c r="Z136" s="14" t="str">
        <f t="shared" ca="1" si="24"/>
        <v>__Absent__</v>
      </c>
      <c r="AA136" s="14" t="str">
        <f t="shared" ca="1" si="24"/>
        <v>__Absent__</v>
      </c>
      <c r="AB136" s="14" t="str">
        <f t="shared" ca="1" si="24"/>
        <v>__Absent__</v>
      </c>
      <c r="AC136" s="14" t="str">
        <f t="shared" ca="1" si="24"/>
        <v>__Absent__</v>
      </c>
      <c r="AD136" s="14" t="str">
        <f t="shared" ca="1" si="24"/>
        <v>__Absent__</v>
      </c>
      <c r="AE136" s="14">
        <f t="shared" ca="1" si="24"/>
        <v>73</v>
      </c>
      <c r="AF136" s="14" t="str">
        <f t="shared" ca="1" si="24"/>
        <v>__Absent__</v>
      </c>
      <c r="AG136" s="14" t="str">
        <f t="shared" ca="1" si="24"/>
        <v>__Absent__</v>
      </c>
      <c r="AH136" s="14" t="str">
        <f t="shared" ca="1" si="24"/>
        <v>__Absent__</v>
      </c>
      <c r="AI136" s="14">
        <f t="shared" ca="1" si="24"/>
        <v>107</v>
      </c>
      <c r="AJ136" s="14">
        <f t="shared" ca="1" si="24"/>
        <v>120</v>
      </c>
      <c r="AK136" s="42"/>
      <c r="AL136" s="43">
        <f ca="1"/>
        <v>0</v>
      </c>
      <c r="AM136" s="15">
        <f ca="1"/>
        <v>0</v>
      </c>
      <c r="AN136" s="16">
        <f t="shared" ca="1" si="23"/>
        <v>0</v>
      </c>
      <c r="AO136" s="30">
        <f t="shared" ca="1" si="21"/>
        <v>58</v>
      </c>
      <c r="AP136" s="30">
        <f t="shared" ca="1" si="22"/>
        <v>46</v>
      </c>
      <c r="AQ136" s="12"/>
      <c r="AR136" s="48"/>
    </row>
    <row r="137" spans="1:44" x14ac:dyDescent="0.3">
      <c r="A137" s="8" t="s">
        <v>213</v>
      </c>
      <c r="B137" s="9" cm="1">
        <f t="array" aca="1" ref="B137" ca="1">IF(ISNUMBER(Z137),CELL("contents",INDIRECT(ADDRESS(Z137,2,1,1,B$2))),0)</f>
        <v>0</v>
      </c>
      <c r="C137" s="9" cm="1">
        <f t="array" aca="1" ref="C137" ca="1">IF(ISNUMBER(AA137),CELL("contents",INDIRECT(ADDRESS(AA137,2,1,1,C$2))),0)</f>
        <v>0</v>
      </c>
      <c r="D137" s="9" cm="1">
        <f t="array" aca="1" ref="D137" ca="1">IF(ISNUMBER(AB137),CELL("contents",INDIRECT(ADDRESS(AB137,2,1,1,D$2))),0)</f>
        <v>0</v>
      </c>
      <c r="E137" s="9" cm="1">
        <f t="array" aca="1" ref="E137" ca="1">IF(ISNUMBER(AC137),CELL("contents",INDIRECT(ADDRESS(AC137,2,1,1,E$2))),0)</f>
        <v>0</v>
      </c>
      <c r="F137" s="9" cm="1">
        <f t="array" aca="1" ref="F137" ca="1">IF(ISNUMBER(AD137),CELL("contents",INDIRECT(ADDRESS(AD137,2,1,1,F$2))),0)</f>
        <v>0</v>
      </c>
      <c r="G137" s="9" cm="1">
        <f t="array" aca="1" ref="G137" ca="1">IF(ISNUMBER(AE137),CELL("contents",INDIRECT(ADDRESS(AE137,2,1,1,G$2))),0)</f>
        <v>0</v>
      </c>
      <c r="H137" s="9" cm="1">
        <f t="array" aca="1" ref="H137" ca="1">IF(ISNUMBER(AF137),CELL("contents",INDIRECT(ADDRESS(AF137,2,1,1,H$2))),0)</f>
        <v>0.75281037548319696</v>
      </c>
      <c r="I137" s="9" cm="1">
        <f t="array" aca="1" ref="I137" ca="1">IF(ISNUMBER(AG137),CELL("contents",INDIRECT(ADDRESS(AG137,2,1,1,I$2))),0)</f>
        <v>0.74452553763457696</v>
      </c>
      <c r="J137" s="9" cm="1">
        <f t="array" aca="1" ref="J137" ca="1">IF(ISNUMBER(AH137),CELL("contents",INDIRECT(ADDRESS(AH137,2,1,1,J$2))),0)</f>
        <v>0.87164063157329996</v>
      </c>
      <c r="K137" s="9" cm="1">
        <f t="array" aca="1" ref="K137" ca="1">IF(ISNUMBER(AI137),CELL("contents",INDIRECT(ADDRESS(AI137,2,1,1,K$2))),0)</f>
        <v>0.65136787297394505</v>
      </c>
      <c r="L137" s="9" cm="1">
        <f t="array" aca="1" ref="L137" ca="1">IF(ISNUMBER(AJ137),CELL("contents",INDIRECT(ADDRESS(AJ137,2,1,1,L$2))),0)</f>
        <v>0.52116787634420403</v>
      </c>
      <c r="M137" s="127" t="str">
        <f>VLOOKUP($A137,[1]Classification!$A$2:$B$1001,2,0)</f>
        <v>Materials</v>
      </c>
      <c r="N137" s="13">
        <f>MATCH($A137,'EKHAZAARSTK X standardized'!$A:$A,0)</f>
        <v>479</v>
      </c>
      <c r="O137" s="85" cm="1">
        <f t="array" aca="1" ref="O137:X137" ca="1">OFFSET(INDIRECT(ADDRESS(N137,2,1,1,"EKHAZAARSTK X standardized")),,,1,10)</f>
        <v>1.0947904311271051</v>
      </c>
      <c r="P137" s="85">
        <f ca="1"/>
        <v>9.2536736467993585E-4</v>
      </c>
      <c r="Q137" s="85">
        <f ca="1"/>
        <v>9.3310139627579142E-2</v>
      </c>
      <c r="R137" s="85">
        <f ca="1"/>
        <v>1.0179103396831255</v>
      </c>
      <c r="S137" s="85">
        <f ca="1"/>
        <v>-0.21831269119007218</v>
      </c>
      <c r="T137" s="85">
        <f ca="1"/>
        <v>-0.778972156033927</v>
      </c>
      <c r="U137" s="85">
        <f ca="1"/>
        <v>2.5353856656470493</v>
      </c>
      <c r="V137" s="85">
        <f ca="1"/>
        <v>-0.55926701080857077</v>
      </c>
      <c r="W137" s="85">
        <f ca="1"/>
        <v>0.22841571685739867</v>
      </c>
      <c r="X137" s="85">
        <f ca="1"/>
        <v>-0.55579524667710711</v>
      </c>
      <c r="Z137" s="14" t="str">
        <f t="shared" ca="1" si="24"/>
        <v>__Absent__</v>
      </c>
      <c r="AA137" s="14" t="str">
        <f t="shared" ca="1" si="24"/>
        <v>__Absent__</v>
      </c>
      <c r="AB137" s="14" t="str">
        <f t="shared" ca="1" si="24"/>
        <v>__Absent__</v>
      </c>
      <c r="AC137" s="14" t="str">
        <f t="shared" ca="1" si="24"/>
        <v>__Absent__</v>
      </c>
      <c r="AD137" s="14" t="str">
        <f t="shared" ca="1" si="24"/>
        <v>__Absent__</v>
      </c>
      <c r="AE137" s="14" t="str">
        <f t="shared" ca="1" si="24"/>
        <v>__Absent__</v>
      </c>
      <c r="AF137" s="14">
        <f t="shared" ca="1" si="24"/>
        <v>61</v>
      </c>
      <c r="AG137" s="14">
        <f t="shared" ca="1" si="24"/>
        <v>61</v>
      </c>
      <c r="AH137" s="14">
        <f t="shared" ca="1" si="24"/>
        <v>31</v>
      </c>
      <c r="AI137" s="14">
        <f t="shared" ca="1" si="24"/>
        <v>108</v>
      </c>
      <c r="AJ137" s="14">
        <f t="shared" ca="1" si="24"/>
        <v>121</v>
      </c>
      <c r="AK137" s="42"/>
      <c r="AL137" s="43">
        <f ca="1"/>
        <v>0</v>
      </c>
      <c r="AM137" s="15">
        <f ca="1"/>
        <v>8.1509943433209827E-3</v>
      </c>
      <c r="AN137" s="16">
        <f t="shared" ca="1" si="23"/>
        <v>-8.1509943433209827E-3</v>
      </c>
      <c r="AO137" s="30">
        <f t="shared" ca="1" si="21"/>
        <v>242</v>
      </c>
      <c r="AP137" s="30">
        <f t="shared" ca="1" si="22"/>
        <v>15</v>
      </c>
      <c r="AQ137" s="12"/>
      <c r="AR137" s="48"/>
    </row>
    <row r="138" spans="1:44" x14ac:dyDescent="0.3">
      <c r="A138" s="8" t="s">
        <v>15</v>
      </c>
      <c r="B138" s="9" cm="1">
        <f t="array" aca="1" ref="B138" ca="1">IF(ISNUMBER(Z138),CELL("contents",INDIRECT(ADDRESS(Z138,2,1,1,B$2))),0)</f>
        <v>0</v>
      </c>
      <c r="C138" s="9" cm="1">
        <f t="array" aca="1" ref="C138" ca="1">IF(ISNUMBER(AA138),CELL("contents",INDIRECT(ADDRESS(AA138,2,1,1,C$2))),0)</f>
        <v>0</v>
      </c>
      <c r="D138" s="9" cm="1">
        <f t="array" aca="1" ref="D138" ca="1">IF(ISNUMBER(AB138),CELL("contents",INDIRECT(ADDRESS(AB138,2,1,1,D$2))),0)</f>
        <v>0</v>
      </c>
      <c r="E138" s="9" cm="1">
        <f t="array" aca="1" ref="E138" ca="1">IF(ISNUMBER(AC138),CELL("contents",INDIRECT(ADDRESS(AC138,2,1,1,E$2))),0)</f>
        <v>0</v>
      </c>
      <c r="F138" s="9" cm="1">
        <f t="array" aca="1" ref="F138" ca="1">IF(ISNUMBER(AD138),CELL("contents",INDIRECT(ADDRESS(AD138,2,1,1,F$2))),0)</f>
        <v>0</v>
      </c>
      <c r="G138" s="9" cm="1">
        <f t="array" aca="1" ref="G138" ca="1">IF(ISNUMBER(AE138),CELL("contents",INDIRECT(ADDRESS(AE138,2,1,1,G$2))),0)</f>
        <v>0.98363437086245897</v>
      </c>
      <c r="H138" s="9" cm="1">
        <f t="array" aca="1" ref="H138" ca="1">IF(ISNUMBER(AF138),CELL("contents",INDIRECT(ADDRESS(AF138,2,1,1,H$2))),0)</f>
        <v>0</v>
      </c>
      <c r="I138" s="9" cm="1">
        <f t="array" aca="1" ref="I138" ca="1">IF(ISNUMBER(AG138),CELL("contents",INDIRECT(ADDRESS(AG138,2,1,1,I$2))),0)</f>
        <v>0.188864645298012</v>
      </c>
      <c r="J138" s="9" cm="1">
        <f t="array" aca="1" ref="J138" ca="1">IF(ISNUMBER(AH138),CELL("contents",INDIRECT(ADDRESS(AH138,2,1,1,J$2))),0)</f>
        <v>0</v>
      </c>
      <c r="K138" s="9" cm="1">
        <f t="array" aca="1" ref="K138" ca="1">IF(ISNUMBER(AI138),CELL("contents",INDIRECT(ADDRESS(AI138,2,1,1,K$2))),0)</f>
        <v>0.180378794992785</v>
      </c>
      <c r="L138" s="9" cm="1">
        <f t="array" aca="1" ref="L138" ca="1">IF(ISNUMBER(AJ138),CELL("contents",INDIRECT(ADDRESS(AJ138,2,1,1,L$2))),0)</f>
        <v>0.43090037624973798</v>
      </c>
      <c r="M138" s="127" t="str">
        <f>VLOOKUP($A138,[1]Classification!$A$2:$B$1001,2,0)</f>
        <v>Consumer Discretionary</v>
      </c>
      <c r="N138" s="13">
        <f>MATCH($A138,'EKHAZAARSTK X standardized'!$A:$A,0)</f>
        <v>482</v>
      </c>
      <c r="O138" s="85" cm="1">
        <f t="array" aca="1" ref="O138:X138" ca="1">OFFSET(INDIRECT(ADDRESS(N138,2,1,1,"EKHAZAARSTK X standardized")),,,1,10)</f>
        <v>-0.44995389771076605</v>
      </c>
      <c r="P138" s="85">
        <f ca="1"/>
        <v>-0.2734664835117237</v>
      </c>
      <c r="Q138" s="85">
        <f ca="1"/>
        <v>0.39844098354528273</v>
      </c>
      <c r="R138" s="85">
        <f ca="1"/>
        <v>0.79637713150324929</v>
      </c>
      <c r="S138" s="85">
        <f ca="1"/>
        <v>-0.61972056035457823</v>
      </c>
      <c r="T138" s="85">
        <f ca="1"/>
        <v>0.12740713884850211</v>
      </c>
      <c r="U138" s="85">
        <f ca="1"/>
        <v>0.50139108849592062</v>
      </c>
      <c r="V138" s="85">
        <f ca="1"/>
        <v>0.75384925540403092</v>
      </c>
      <c r="W138" s="85">
        <f ca="1"/>
        <v>-0.72726499830460478</v>
      </c>
      <c r="X138" s="85">
        <f ca="1"/>
        <v>0.14550690045887907</v>
      </c>
      <c r="Z138" s="14" t="str">
        <f t="shared" ca="1" si="24"/>
        <v>__Absent__</v>
      </c>
      <c r="AA138" s="14" t="str">
        <f t="shared" ca="1" si="24"/>
        <v>__Absent__</v>
      </c>
      <c r="AB138" s="14" t="str">
        <f t="shared" ca="1" si="24"/>
        <v>__Absent__</v>
      </c>
      <c r="AC138" s="14" t="str">
        <f t="shared" ca="1" si="24"/>
        <v>__Absent__</v>
      </c>
      <c r="AD138" s="14" t="str">
        <f t="shared" ca="1" si="24"/>
        <v>__Absent__</v>
      </c>
      <c r="AE138" s="14">
        <f t="shared" ca="1" si="24"/>
        <v>74</v>
      </c>
      <c r="AF138" s="14" t="str">
        <f t="shared" ca="1" si="24"/>
        <v>__Absent__</v>
      </c>
      <c r="AG138" s="14">
        <f t="shared" ca="1" si="24"/>
        <v>62</v>
      </c>
      <c r="AH138" s="14" t="str">
        <f t="shared" ca="1" si="24"/>
        <v>__Absent__</v>
      </c>
      <c r="AI138" s="14">
        <f t="shared" ca="1" si="24"/>
        <v>109</v>
      </c>
      <c r="AJ138" s="14">
        <f t="shared" ca="1" si="24"/>
        <v>122</v>
      </c>
      <c r="AK138" s="42"/>
      <c r="AL138" s="43">
        <f ca="1"/>
        <v>0</v>
      </c>
      <c r="AM138" s="15">
        <f ca="1"/>
        <v>-8.4980383291601805E-4</v>
      </c>
      <c r="AN138" s="16">
        <f t="shared" ca="1" si="23"/>
        <v>8.4980383291601805E-4</v>
      </c>
      <c r="AO138" s="30">
        <f t="shared" ca="1" si="21"/>
        <v>43</v>
      </c>
      <c r="AP138" s="30">
        <f t="shared" ca="1" si="22"/>
        <v>214</v>
      </c>
      <c r="AQ138" s="12"/>
      <c r="AR138" s="48"/>
    </row>
    <row r="139" spans="1:44" x14ac:dyDescent="0.3">
      <c r="A139" s="8" t="s">
        <v>122</v>
      </c>
      <c r="B139" s="9" cm="1">
        <f t="array" aca="1" ref="B139" ca="1">IF(ISNUMBER(Z139),CELL("contents",INDIRECT(ADDRESS(Z139,2,1,1,B$2))),0)</f>
        <v>0</v>
      </c>
      <c r="C139" s="9" cm="1">
        <f t="array" aca="1" ref="C139" ca="1">IF(ISNUMBER(AA139),CELL("contents",INDIRECT(ADDRESS(AA139,2,1,1,C$2))),0)</f>
        <v>0</v>
      </c>
      <c r="D139" s="9" cm="1">
        <f t="array" aca="1" ref="D139" ca="1">IF(ISNUMBER(AB139),CELL("contents",INDIRECT(ADDRESS(AB139,2,1,1,D$2))),0)</f>
        <v>0</v>
      </c>
      <c r="E139" s="9" cm="1">
        <f t="array" aca="1" ref="E139" ca="1">IF(ISNUMBER(AC139),CELL("contents",INDIRECT(ADDRESS(AC139,2,1,1,E$2))),0)</f>
        <v>0</v>
      </c>
      <c r="F139" s="9" cm="1">
        <f t="array" aca="1" ref="F139" ca="1">IF(ISNUMBER(AD139),CELL("contents",INDIRECT(ADDRESS(AD139,2,1,1,F$2))),0)</f>
        <v>0</v>
      </c>
      <c r="G139" s="9" cm="1">
        <f t="array" aca="1" ref="G139" ca="1">IF(ISNUMBER(AE139),CELL("contents",INDIRECT(ADDRESS(AE139,2,1,1,G$2))),0)</f>
        <v>0.503061773672007</v>
      </c>
      <c r="H139" s="9" cm="1">
        <f t="array" aca="1" ref="H139" ca="1">IF(ISNUMBER(AF139),CELL("contents",INDIRECT(ADDRESS(AF139,2,1,1,H$2))),0)</f>
        <v>0</v>
      </c>
      <c r="I139" s="9" cm="1">
        <f t="array" aca="1" ref="I139" ca="1">IF(ISNUMBER(AG139),CELL("contents",INDIRECT(ADDRESS(AG139,2,1,1,I$2))),0)</f>
        <v>0</v>
      </c>
      <c r="J139" s="9" cm="1">
        <f t="array" aca="1" ref="J139" ca="1">IF(ISNUMBER(AH139),CELL("contents",INDIRECT(ADDRESS(AH139,2,1,1,J$2))),0)</f>
        <v>0</v>
      </c>
      <c r="K139" s="9" cm="1">
        <f t="array" aca="1" ref="K139" ca="1">IF(ISNUMBER(AI139),CELL("contents",INDIRECT(ADDRESS(AI139,2,1,1,K$2))),0)</f>
        <v>0</v>
      </c>
      <c r="L139" s="9" cm="1">
        <f t="array" aca="1" ref="L139" ca="1">IF(ISNUMBER(AJ139),CELL("contents",INDIRECT(ADDRESS(AJ139,2,1,1,L$2))),0)</f>
        <v>0.15275634691179499</v>
      </c>
      <c r="M139" s="127" t="str">
        <f>VLOOKUP($A139,[1]Classification!$A$2:$B$1001,2,0)</f>
        <v>Industrials</v>
      </c>
      <c r="N139" s="13">
        <f>MATCH($A139,'EKHAZAARSTK X standardized'!$A:$A,0)</f>
        <v>490</v>
      </c>
      <c r="O139" s="85" cm="1">
        <f t="array" aca="1" ref="O139:X139" ca="1">OFFSET(INDIRECT(ADDRESS(N139,2,1,1,"EKHAZAARSTK X standardized")),,,1,10)</f>
        <v>-6.0801083628225359E-2</v>
      </c>
      <c r="P139" s="85">
        <f ca="1"/>
        <v>-0.32432777868289697</v>
      </c>
      <c r="Q139" s="85">
        <f ca="1"/>
        <v>2.0479312118293017E-2</v>
      </c>
      <c r="R139" s="85">
        <f ca="1"/>
        <v>-0.60190490356426851</v>
      </c>
      <c r="S139" s="85">
        <f ca="1"/>
        <v>-4.4242637900377121E-2</v>
      </c>
      <c r="T139" s="85">
        <f ca="1"/>
        <v>2.0202990209765539E-2</v>
      </c>
      <c r="U139" s="85">
        <f ca="1"/>
        <v>0.21384241856426334</v>
      </c>
      <c r="V139" s="85">
        <f ca="1"/>
        <v>-0.64388196428280531</v>
      </c>
      <c r="W139" s="85">
        <f ca="1"/>
        <v>-0.63524634475230846</v>
      </c>
      <c r="X139" s="85">
        <f ca="1"/>
        <v>-0.79248334540741805</v>
      </c>
      <c r="Z139" s="14" t="str">
        <f t="shared" ca="1" si="24"/>
        <v>__Absent__</v>
      </c>
      <c r="AA139" s="14" t="str">
        <f t="shared" ca="1" si="24"/>
        <v>__Absent__</v>
      </c>
      <c r="AB139" s="14" t="str">
        <f t="shared" ca="1" si="24"/>
        <v>__Absent__</v>
      </c>
      <c r="AC139" s="14" t="str">
        <f t="shared" ca="1" si="24"/>
        <v>__Absent__</v>
      </c>
      <c r="AD139" s="14" t="str">
        <f t="shared" ca="1" si="24"/>
        <v>__Absent__</v>
      </c>
      <c r="AE139" s="14">
        <f t="shared" ca="1" si="24"/>
        <v>75</v>
      </c>
      <c r="AF139" s="14" t="str">
        <f t="shared" ca="1" si="24"/>
        <v>__Absent__</v>
      </c>
      <c r="AG139" s="14" t="str">
        <f t="shared" ca="1" si="24"/>
        <v>__Absent__</v>
      </c>
      <c r="AH139" s="14" t="str">
        <f t="shared" ca="1" si="24"/>
        <v>__Absent__</v>
      </c>
      <c r="AI139" s="14" t="str">
        <f t="shared" ca="1" si="24"/>
        <v>__Absent__</v>
      </c>
      <c r="AJ139" s="14">
        <f t="shared" ca="1" si="24"/>
        <v>123</v>
      </c>
      <c r="AK139" s="42"/>
      <c r="AL139" s="43">
        <f ca="1"/>
        <v>0</v>
      </c>
      <c r="AM139" s="15">
        <f ca="1"/>
        <v>0</v>
      </c>
      <c r="AN139" s="16">
        <f t="shared" ca="1" si="23"/>
        <v>0</v>
      </c>
      <c r="AO139" s="30">
        <f t="shared" ca="1" si="21"/>
        <v>58</v>
      </c>
      <c r="AP139" s="30">
        <f t="shared" ca="1" si="22"/>
        <v>46</v>
      </c>
      <c r="AQ139" s="12"/>
      <c r="AR139" s="48"/>
    </row>
    <row r="140" spans="1:44" x14ac:dyDescent="0.3">
      <c r="A140" s="8" t="s">
        <v>163</v>
      </c>
      <c r="B140" s="9" cm="1">
        <f t="array" aca="1" ref="B140" ca="1">IF(ISNUMBER(Z140),CELL("contents",INDIRECT(ADDRESS(Z140,2,1,1,B$2))),0)</f>
        <v>0</v>
      </c>
      <c r="C140" s="9" cm="1">
        <f t="array" aca="1" ref="C140" ca="1">IF(ISNUMBER(AA140),CELL("contents",INDIRECT(ADDRESS(AA140,2,1,1,C$2))),0)</f>
        <v>0</v>
      </c>
      <c r="D140" s="9" cm="1">
        <f t="array" aca="1" ref="D140" ca="1">IF(ISNUMBER(AB140),CELL("contents",INDIRECT(ADDRESS(AB140,2,1,1,D$2))),0)</f>
        <v>0</v>
      </c>
      <c r="E140" s="9" cm="1">
        <f t="array" aca="1" ref="E140" ca="1">IF(ISNUMBER(AC140),CELL("contents",INDIRECT(ADDRESS(AC140,2,1,1,E$2))),0)</f>
        <v>0</v>
      </c>
      <c r="F140" s="9" cm="1">
        <f t="array" aca="1" ref="F140" ca="1">IF(ISNUMBER(AD140),CELL("contents",INDIRECT(ADDRESS(AD140,2,1,1,F$2))),0)</f>
        <v>0</v>
      </c>
      <c r="G140" s="9" cm="1">
        <f t="array" aca="1" ref="G140" ca="1">IF(ISNUMBER(AE140),CELL("contents",INDIRECT(ADDRESS(AE140,2,1,1,G$2))),0)</f>
        <v>0.29405084542454002</v>
      </c>
      <c r="H140" s="9" cm="1">
        <f t="array" aca="1" ref="H140" ca="1">IF(ISNUMBER(AF140),CELL("contents",INDIRECT(ADDRESS(AF140,2,1,1,H$2))),0)</f>
        <v>0</v>
      </c>
      <c r="I140" s="9" cm="1">
        <f t="array" aca="1" ref="I140" ca="1">IF(ISNUMBER(AG140),CELL("contents",INDIRECT(ADDRESS(AG140,2,1,1,I$2))),0)</f>
        <v>0</v>
      </c>
      <c r="J140" s="9" cm="1">
        <f t="array" aca="1" ref="J140" ca="1">IF(ISNUMBER(AH140),CELL("contents",INDIRECT(ADDRESS(AH140,2,1,1,J$2))),0)</f>
        <v>0</v>
      </c>
      <c r="K140" s="9" cm="1">
        <f t="array" aca="1" ref="K140" ca="1">IF(ISNUMBER(AI140),CELL("contents",INDIRECT(ADDRESS(AI140,2,1,1,K$2))),0)</f>
        <v>0</v>
      </c>
      <c r="L140" s="9" cm="1">
        <f t="array" aca="1" ref="L140" ca="1">IF(ISNUMBER(AJ140),CELL("contents",INDIRECT(ADDRESS(AJ140,2,1,1,L$2))),0)</f>
        <v>8.9300565135236695E-2</v>
      </c>
      <c r="M140" s="127" t="str">
        <f>VLOOKUP($A140,[1]Classification!$A$2:$B$1001,2,0)</f>
        <v>Materials</v>
      </c>
      <c r="N140" s="13">
        <f>MATCH($A140,'EKHAZAARSTK X standardized'!$A:$A,0)</f>
        <v>495</v>
      </c>
      <c r="O140" s="85" cm="1">
        <f t="array" aca="1" ref="O140:X140" ca="1">OFFSET(INDIRECT(ADDRESS(N140,2,1,1,"EKHAZAARSTK X standardized")),,,1,10)</f>
        <v>-0.45944015504916325</v>
      </c>
      <c r="P140" s="85">
        <f ca="1"/>
        <v>-0.49130493949642401</v>
      </c>
      <c r="Q140" s="85">
        <f ca="1"/>
        <v>-0.33960799229357197</v>
      </c>
      <c r="R140" s="85">
        <f ca="1"/>
        <v>-0.8247003908574827</v>
      </c>
      <c r="S140" s="85">
        <f ca="1"/>
        <v>-0.53572223304303357</v>
      </c>
      <c r="T140" s="85">
        <f ca="1"/>
        <v>-0.43839110770945006</v>
      </c>
      <c r="U140" s="85">
        <f ca="1"/>
        <v>0.52387118809423872</v>
      </c>
      <c r="V140" s="85">
        <f ca="1"/>
        <v>-0.9948787793750179</v>
      </c>
      <c r="W140" s="85">
        <f ca="1"/>
        <v>-0.56338830679686236</v>
      </c>
      <c r="X140" s="85">
        <f ca="1"/>
        <v>-0.22717739662129474</v>
      </c>
      <c r="Z140" s="14" t="str">
        <f t="shared" ca="1" si="24"/>
        <v>__Absent__</v>
      </c>
      <c r="AA140" s="14" t="str">
        <f t="shared" ca="1" si="24"/>
        <v>__Absent__</v>
      </c>
      <c r="AB140" s="14" t="str">
        <f t="shared" ca="1" si="24"/>
        <v>__Absent__</v>
      </c>
      <c r="AC140" s="14" t="str">
        <f t="shared" ca="1" si="24"/>
        <v>__Absent__</v>
      </c>
      <c r="AD140" s="14" t="str">
        <f t="shared" ca="1" si="24"/>
        <v>__Absent__</v>
      </c>
      <c r="AE140" s="14">
        <f t="shared" ca="1" si="24"/>
        <v>76</v>
      </c>
      <c r="AF140" s="14" t="str">
        <f t="shared" ca="1" si="24"/>
        <v>__Absent__</v>
      </c>
      <c r="AG140" s="14" t="str">
        <f t="shared" ca="1" si="24"/>
        <v>__Absent__</v>
      </c>
      <c r="AH140" s="14" t="str">
        <f t="shared" ca="1" si="24"/>
        <v>__Absent__</v>
      </c>
      <c r="AI140" s="14" t="str">
        <f t="shared" ca="1" si="24"/>
        <v>__Absent__</v>
      </c>
      <c r="AJ140" s="14">
        <f t="shared" ca="1" si="24"/>
        <v>124</v>
      </c>
      <c r="AK140" s="42"/>
      <c r="AL140" s="43">
        <f ca="1"/>
        <v>0</v>
      </c>
      <c r="AM140" s="15">
        <f ca="1"/>
        <v>0</v>
      </c>
      <c r="AN140" s="16">
        <f t="shared" ca="1" si="23"/>
        <v>0</v>
      </c>
      <c r="AO140" s="30">
        <f t="shared" ca="1" si="21"/>
        <v>58</v>
      </c>
      <c r="AP140" s="30">
        <f t="shared" ca="1" si="22"/>
        <v>46</v>
      </c>
      <c r="AQ140" s="12"/>
      <c r="AR140" s="48"/>
    </row>
    <row r="141" spans="1:44" x14ac:dyDescent="0.3">
      <c r="A141" s="8" t="s">
        <v>16</v>
      </c>
      <c r="B141" s="9" cm="1">
        <f t="array" aca="1" ref="B141" ca="1">IF(ISNUMBER(Z141),CELL("contents",INDIRECT(ADDRESS(Z141,2,1,1,B$2))),0)</f>
        <v>5.2950853622434497</v>
      </c>
      <c r="C141" s="9" cm="1">
        <f t="array" aca="1" ref="C141" ca="1">IF(ISNUMBER(AA141),CELL("contents",INDIRECT(ADDRESS(AA141,2,1,1,C$2))),0)</f>
        <v>3.9959716729195498</v>
      </c>
      <c r="D141" s="9" cm="1">
        <f t="array" aca="1" ref="D141" ca="1">IF(ISNUMBER(AB141),CELL("contents",INDIRECT(ADDRESS(AB141,2,1,1,D$2))),0)</f>
        <v>0</v>
      </c>
      <c r="E141" s="9" cm="1">
        <f t="array" aca="1" ref="E141" ca="1">IF(ISNUMBER(AC141),CELL("contents",INDIRECT(ADDRESS(AC141,2,1,1,E$2))),0)</f>
        <v>0</v>
      </c>
      <c r="F141" s="9" cm="1">
        <f t="array" aca="1" ref="F141" ca="1">IF(ISNUMBER(AD141),CELL("contents",INDIRECT(ADDRESS(AD141,2,1,1,F$2))),0)</f>
        <v>0</v>
      </c>
      <c r="G141" s="9" cm="1">
        <f t="array" aca="1" ref="G141" ca="1">IF(ISNUMBER(AE141),CELL("contents",INDIRECT(ADDRESS(AE141,2,1,1,G$2))),0)</f>
        <v>0</v>
      </c>
      <c r="H141" s="9" cm="1">
        <f t="array" aca="1" ref="H141" ca="1">IF(ISNUMBER(AF141),CELL("contents",INDIRECT(ADDRESS(AF141,2,1,1,H$2))),0)</f>
        <v>3.09172194559532</v>
      </c>
      <c r="I141" s="9" cm="1">
        <f t="array" aca="1" ref="I141" ca="1">IF(ISNUMBER(AG141),CELL("contents",INDIRECT(ADDRESS(AG141,2,1,1,I$2))),0)</f>
        <v>2.9751939242273</v>
      </c>
      <c r="J141" s="9" cm="1">
        <f t="array" aca="1" ref="J141" ca="1">IF(ISNUMBER(AH141),CELL("contents",INDIRECT(ADDRESS(AH141,2,1,1,J$2))),0)</f>
        <v>3.5797995446600699</v>
      </c>
      <c r="K141" s="9" cm="1">
        <f t="array" aca="1" ref="K141" ca="1">IF(ISNUMBER(AI141),CELL("contents",INDIRECT(ADDRESS(AI141,2,1,1,K$2))),0)</f>
        <v>2.4150716499034002</v>
      </c>
      <c r="L141" s="9" cm="1">
        <f t="array" aca="1" ref="L141" ca="1">IF(ISNUMBER(AJ141),CELL("contents",INDIRECT(ADDRESS(AJ141,2,1,1,L$2))),0)</f>
        <v>2.0826357469591099</v>
      </c>
      <c r="M141" s="127" t="str">
        <f>VLOOKUP($A141,[1]Classification!$A$2:$B$1001,2,0)</f>
        <v>Financials</v>
      </c>
      <c r="N141" s="13">
        <f>MATCH($A141,'EKHAZAARSTK X standardized'!$A:$A,0)</f>
        <v>519</v>
      </c>
      <c r="O141" s="85" cm="1">
        <f t="array" aca="1" ref="O141:X141" ca="1">OFFSET(INDIRECT(ADDRESS(N141,2,1,1,"EKHAZAARSTK X standardized")),,,1,10)</f>
        <v>-0.60660279252539628</v>
      </c>
      <c r="P141" s="85">
        <f ca="1"/>
        <v>-1.1825440798782423</v>
      </c>
      <c r="Q141" s="85">
        <f ca="1"/>
        <v>-0.26834424533952744</v>
      </c>
      <c r="R141" s="85">
        <f ca="1"/>
        <v>-0.40857981925263148</v>
      </c>
      <c r="S141" s="85">
        <f ca="1"/>
        <v>-0.27550455909541516</v>
      </c>
      <c r="T141" s="85">
        <f ca="1"/>
        <v>-0.21352058145882469</v>
      </c>
      <c r="U141" s="85">
        <f ca="1"/>
        <v>2.7819494954673263</v>
      </c>
      <c r="V141" s="85">
        <f ca="1"/>
        <v>-0.50505124123358536</v>
      </c>
      <c r="W141" s="85">
        <f ca="1"/>
        <v>-0.3676071499902977</v>
      </c>
      <c r="X141" s="85">
        <f ca="1"/>
        <v>-0.83832201341307466</v>
      </c>
      <c r="Z141" s="14">
        <f t="shared" ca="1" si="24"/>
        <v>12</v>
      </c>
      <c r="AA141" s="14">
        <f t="shared" ca="1" si="24"/>
        <v>22</v>
      </c>
      <c r="AB141" s="14" t="str">
        <f t="shared" ca="1" si="24"/>
        <v>__Absent__</v>
      </c>
      <c r="AC141" s="14" t="str">
        <f t="shared" ca="1" si="24"/>
        <v>__Absent__</v>
      </c>
      <c r="AD141" s="14" t="str">
        <f t="shared" ca="1" si="24"/>
        <v>__Absent__</v>
      </c>
      <c r="AE141" s="14" t="str">
        <f t="shared" ca="1" si="24"/>
        <v>__Absent__</v>
      </c>
      <c r="AF141" s="14">
        <f t="shared" ca="1" si="24"/>
        <v>62</v>
      </c>
      <c r="AG141" s="14">
        <f t="shared" ca="1" si="24"/>
        <v>63</v>
      </c>
      <c r="AH141" s="14">
        <f t="shared" ca="1" si="24"/>
        <v>32</v>
      </c>
      <c r="AI141" s="14">
        <f t="shared" ca="1" si="24"/>
        <v>110</v>
      </c>
      <c r="AJ141" s="14">
        <f t="shared" ca="1" si="24"/>
        <v>125</v>
      </c>
      <c r="AK141" s="42"/>
      <c r="AL141" s="43">
        <f ca="1"/>
        <v>-3.2120135673972261E-2</v>
      </c>
      <c r="AM141" s="15">
        <f ca="1"/>
        <v>-1.8047609427408726E-2</v>
      </c>
      <c r="AN141" s="16">
        <f t="shared" ca="1" si="23"/>
        <v>-1.4072526246563535E-2</v>
      </c>
      <c r="AO141" s="30">
        <f t="shared" ca="1" si="21"/>
        <v>246</v>
      </c>
      <c r="AP141" s="30">
        <f t="shared" ca="1" si="22"/>
        <v>11</v>
      </c>
      <c r="AQ141" s="12"/>
      <c r="AR141" s="48"/>
    </row>
    <row r="142" spans="1:44" x14ac:dyDescent="0.3">
      <c r="A142" s="8" t="s">
        <v>603</v>
      </c>
      <c r="B142" s="9" cm="1">
        <f t="array" aca="1" ref="B142" ca="1">IF(ISNUMBER(Z142),CELL("contents",INDIRECT(ADDRESS(Z142,2,1,1,B$2))),0)</f>
        <v>0</v>
      </c>
      <c r="C142" s="9" cm="1">
        <f t="array" aca="1" ref="C142" ca="1">IF(ISNUMBER(AA142),CELL("contents",INDIRECT(ADDRESS(AA142,2,1,1,C$2))),0)</f>
        <v>0</v>
      </c>
      <c r="D142" s="9" cm="1">
        <f t="array" aca="1" ref="D142" ca="1">IF(ISNUMBER(AB142),CELL("contents",INDIRECT(ADDRESS(AB142,2,1,1,D$2))),0)</f>
        <v>0</v>
      </c>
      <c r="E142" s="9" cm="1">
        <f t="array" aca="1" ref="E142" ca="1">IF(ISNUMBER(AC142),CELL("contents",INDIRECT(ADDRESS(AC142,2,1,1,E$2))),0)</f>
        <v>0</v>
      </c>
      <c r="F142" s="9" cm="1">
        <f t="array" aca="1" ref="F142" ca="1">IF(ISNUMBER(AD142),CELL("contents",INDIRECT(ADDRESS(AD142,2,1,1,F$2))),0)</f>
        <v>0</v>
      </c>
      <c r="G142" s="9" cm="1">
        <f t="array" aca="1" ref="G142" ca="1">IF(ISNUMBER(AE142),CELL("contents",INDIRECT(ADDRESS(AE142,2,1,1,G$2))),0)</f>
        <v>0.28557046457728003</v>
      </c>
      <c r="H142" s="9" cm="1">
        <f t="array" aca="1" ref="H142" ca="1">IF(ISNUMBER(AF142),CELL("contents",INDIRECT(ADDRESS(AF142,2,1,1,H$2))),0)</f>
        <v>0</v>
      </c>
      <c r="I142" s="9" cm="1">
        <f t="array" aca="1" ref="I142" ca="1">IF(ISNUMBER(AG142),CELL("contents",INDIRECT(ADDRESS(AG142,2,1,1,I$2))),0)</f>
        <v>0</v>
      </c>
      <c r="J142" s="9" cm="1">
        <f t="array" aca="1" ref="J142" ca="1">IF(ISNUMBER(AH142),CELL("contents",INDIRECT(ADDRESS(AH142,2,1,1,J$2))),0)</f>
        <v>0</v>
      </c>
      <c r="K142" s="9" cm="1">
        <f t="array" aca="1" ref="K142" ca="1">IF(ISNUMBER(AI142),CELL("contents",INDIRECT(ADDRESS(AI142,2,1,1,K$2))),0)</f>
        <v>0</v>
      </c>
      <c r="L142" s="9" cm="1">
        <f t="array" aca="1" ref="L142" ca="1">IF(ISNUMBER(AJ142),CELL("contents",INDIRECT(ADDRESS(AJ142,2,1,1,L$2))),0)</f>
        <v>8.6736125415751306E-2</v>
      </c>
      <c r="M142" s="127" t="str">
        <f>VLOOKUP($A142,[1]Classification!$A$2:$B$1001,2,0)</f>
        <v>Consumer Discretionary</v>
      </c>
      <c r="N142" s="13">
        <f>MATCH($A142,'EKHAZAARSTK X standardized'!$A:$A,0)</f>
        <v>523</v>
      </c>
      <c r="O142" s="85" cm="1">
        <f t="array" aca="1" ref="O142:X142" ca="1">OFFSET(INDIRECT(ADDRESS(N142,2,1,1,"EKHAZAARSTK X standardized")),,,1,10)</f>
        <v>-0.41436191238134612</v>
      </c>
      <c r="P142" s="85">
        <f ca="1"/>
        <v>0.70908356598353217</v>
      </c>
      <c r="Q142" s="85">
        <f ca="1"/>
        <v>0.60112188829221047</v>
      </c>
      <c r="R142" s="85">
        <f ca="1"/>
        <v>-0.37964286799009817</v>
      </c>
      <c r="S142" s="85">
        <f ca="1"/>
        <v>-0.3571825846293375</v>
      </c>
      <c r="T142" s="85">
        <f ca="1"/>
        <v>0.75630419725773779</v>
      </c>
      <c r="U142" s="85">
        <f ca="1"/>
        <v>0.41943058771244507</v>
      </c>
      <c r="V142" s="85">
        <f ca="1"/>
        <v>-0.7314849543239732</v>
      </c>
      <c r="W142" s="85">
        <f ca="1"/>
        <v>-0.38059945973412357</v>
      </c>
      <c r="X142" s="85">
        <f ca="1"/>
        <v>-0.99827192998003367</v>
      </c>
      <c r="Z142" s="14" t="str">
        <f t="shared" ca="1" si="24"/>
        <v>__Absent__</v>
      </c>
      <c r="AA142" s="14" t="str">
        <f t="shared" ca="1" si="24"/>
        <v>__Absent__</v>
      </c>
      <c r="AB142" s="14" t="str">
        <f t="shared" ca="1" si="24"/>
        <v>__Absent__</v>
      </c>
      <c r="AC142" s="14" t="str">
        <f t="shared" ca="1" si="24"/>
        <v>__Absent__</v>
      </c>
      <c r="AD142" s="14" t="str">
        <f t="shared" ca="1" si="24"/>
        <v>__Absent__</v>
      </c>
      <c r="AE142" s="14">
        <f t="shared" ca="1" si="24"/>
        <v>77</v>
      </c>
      <c r="AF142" s="14" t="str">
        <f t="shared" ca="1" si="24"/>
        <v>__Absent__</v>
      </c>
      <c r="AG142" s="14" t="str">
        <f t="shared" ca="1" si="24"/>
        <v>__Absent__</v>
      </c>
      <c r="AH142" s="14" t="str">
        <f t="shared" ca="1" si="24"/>
        <v>__Absent__</v>
      </c>
      <c r="AI142" s="14" t="str">
        <f t="shared" ca="1" si="24"/>
        <v>__Absent__</v>
      </c>
      <c r="AJ142" s="14">
        <f t="shared" ca="1" si="24"/>
        <v>126</v>
      </c>
      <c r="AK142" s="42"/>
      <c r="AL142" s="43">
        <f ca="1"/>
        <v>0</v>
      </c>
      <c r="AM142" s="15">
        <f ca="1"/>
        <v>0</v>
      </c>
      <c r="AN142" s="16">
        <f t="shared" ca="1" si="23"/>
        <v>0</v>
      </c>
      <c r="AO142" s="30">
        <f t="shared" ca="1" si="21"/>
        <v>58</v>
      </c>
      <c r="AP142" s="30">
        <f t="shared" ca="1" si="22"/>
        <v>46</v>
      </c>
      <c r="AQ142" s="12"/>
      <c r="AR142" s="48"/>
    </row>
    <row r="143" spans="1:44" x14ac:dyDescent="0.3">
      <c r="A143" s="8" t="s">
        <v>164</v>
      </c>
      <c r="B143" s="9" cm="1">
        <f t="array" aca="1" ref="B143" ca="1">IF(ISNUMBER(Z143),CELL("contents",INDIRECT(ADDRESS(Z143,2,1,1,B$2))),0)</f>
        <v>0</v>
      </c>
      <c r="C143" s="9" cm="1">
        <f t="array" aca="1" ref="C143" ca="1">IF(ISNUMBER(AA143),CELL("contents",INDIRECT(ADDRESS(AA143,2,1,1,C$2))),0)</f>
        <v>0</v>
      </c>
      <c r="D143" s="9" cm="1">
        <f t="array" aca="1" ref="D143" ca="1">IF(ISNUMBER(AB143),CELL("contents",INDIRECT(ADDRESS(AB143,2,1,1,D$2))),0)</f>
        <v>0</v>
      </c>
      <c r="E143" s="9" cm="1">
        <f t="array" aca="1" ref="E143" ca="1">IF(ISNUMBER(AC143),CELL("contents",INDIRECT(ADDRESS(AC143,2,1,1,E$2))),0)</f>
        <v>0</v>
      </c>
      <c r="F143" s="9" cm="1">
        <f t="array" aca="1" ref="F143" ca="1">IF(ISNUMBER(AD143),CELL("contents",INDIRECT(ADDRESS(AD143,2,1,1,F$2))),0)</f>
        <v>0</v>
      </c>
      <c r="G143" s="9" cm="1">
        <f t="array" aca="1" ref="G143" ca="1">IF(ISNUMBER(AE143),CELL("contents",INDIRECT(ADDRESS(AE143,2,1,1,G$2))),0)</f>
        <v>0.38322960528349398</v>
      </c>
      <c r="H143" s="9" cm="1">
        <f t="array" aca="1" ref="H143" ca="1">IF(ISNUMBER(AF143),CELL("contents",INDIRECT(ADDRESS(AF143,2,1,1,H$2))),0)</f>
        <v>0</v>
      </c>
      <c r="I143" s="9" cm="1">
        <f t="array" aca="1" ref="I143" ca="1">IF(ISNUMBER(AG143),CELL("contents",INDIRECT(ADDRESS(AG143,2,1,1,I$2))),0)</f>
        <v>0</v>
      </c>
      <c r="J143" s="9" cm="1">
        <f t="array" aca="1" ref="J143" ca="1">IF(ISNUMBER(AH143),CELL("contents",INDIRECT(ADDRESS(AH143,2,1,1,J$2))),0)</f>
        <v>0</v>
      </c>
      <c r="K143" s="9" cm="1">
        <f t="array" aca="1" ref="K143" ca="1">IF(ISNUMBER(AI143),CELL("contents",INDIRECT(ADDRESS(AI143,2,1,1,K$2))),0)</f>
        <v>6.0126264997594901E-2</v>
      </c>
      <c r="L143" s="9" cm="1">
        <f t="array" aca="1" ref="L143" ca="1">IF(ISNUMBER(AJ143),CELL("contents",INDIRECT(ADDRESS(AJ143,2,1,1,L$2))),0)</f>
        <v>0.116377080206523</v>
      </c>
      <c r="M143" s="127" t="str">
        <f>VLOOKUP($A143,[1]Classification!$A$2:$B$1001,2,0)</f>
        <v>Financials</v>
      </c>
      <c r="N143" s="13">
        <f>MATCH($A143,'EKHAZAARSTK X standardized'!$A:$A,0)</f>
        <v>530</v>
      </c>
      <c r="O143" s="85" cm="1">
        <f t="array" aca="1" ref="O143:X143" ca="1">OFFSET(INDIRECT(ADDRESS(N143,2,1,1,"EKHAZAARSTK X standardized")),,,1,10)</f>
        <v>-0.23553263078744704</v>
      </c>
      <c r="P143" s="85">
        <f ca="1"/>
        <v>-0.58602445837670314</v>
      </c>
      <c r="Q143" s="85">
        <f ca="1"/>
        <v>-0.56184187019535314</v>
      </c>
      <c r="R143" s="85">
        <f ca="1"/>
        <v>2.862468027894705</v>
      </c>
      <c r="S143" s="85">
        <f ca="1"/>
        <v>-3.7636700453879617E-2</v>
      </c>
      <c r="T143" s="85">
        <f ca="1"/>
        <v>-0.47163348663717686</v>
      </c>
      <c r="U143" s="85">
        <f ca="1"/>
        <v>1.3690240185649722</v>
      </c>
      <c r="V143" s="85">
        <f ca="1"/>
        <v>0.17142448175580557</v>
      </c>
      <c r="W143" s="85">
        <f ca="1"/>
        <v>0.41088931851296256</v>
      </c>
      <c r="X143" s="85">
        <f ca="1"/>
        <v>-0.70445397407505705</v>
      </c>
      <c r="Z143" s="14" t="str">
        <f t="shared" ca="1" si="24"/>
        <v>__Absent__</v>
      </c>
      <c r="AA143" s="14" t="str">
        <f t="shared" ca="1" si="24"/>
        <v>__Absent__</v>
      </c>
      <c r="AB143" s="14" t="str">
        <f t="shared" ca="1" si="24"/>
        <v>__Absent__</v>
      </c>
      <c r="AC143" s="14" t="str">
        <f t="shared" ca="1" si="24"/>
        <v>__Absent__</v>
      </c>
      <c r="AD143" s="14" t="str">
        <f t="shared" ca="1" si="24"/>
        <v>__Absent__</v>
      </c>
      <c r="AE143" s="14">
        <f t="shared" ca="1" si="24"/>
        <v>78</v>
      </c>
      <c r="AF143" s="14" t="str">
        <f t="shared" ca="1" si="24"/>
        <v>__Absent__</v>
      </c>
      <c r="AG143" s="14" t="str">
        <f t="shared" ca="1" si="24"/>
        <v>__Absent__</v>
      </c>
      <c r="AH143" s="14" t="str">
        <f t="shared" ca="1" si="24"/>
        <v>__Absent__</v>
      </c>
      <c r="AI143" s="14">
        <f t="shared" ca="1" si="24"/>
        <v>111</v>
      </c>
      <c r="AJ143" s="14">
        <f t="shared" ca="1" si="24"/>
        <v>127</v>
      </c>
      <c r="AK143" s="42"/>
      <c r="AL143" s="43">
        <f ca="1"/>
        <v>0</v>
      </c>
      <c r="AM143" s="15">
        <f ca="1"/>
        <v>0</v>
      </c>
      <c r="AN143" s="16">
        <f t="shared" ca="1" si="23"/>
        <v>0</v>
      </c>
      <c r="AO143" s="30">
        <f t="shared" ca="1" si="21"/>
        <v>58</v>
      </c>
      <c r="AP143" s="30">
        <f t="shared" ca="1" si="22"/>
        <v>46</v>
      </c>
      <c r="AQ143" s="12"/>
      <c r="AR143" s="48"/>
    </row>
    <row r="144" spans="1:44" x14ac:dyDescent="0.3">
      <c r="A144" s="8" t="s">
        <v>33</v>
      </c>
      <c r="B144" s="9" cm="1">
        <f t="array" aca="1" ref="B144" ca="1">IF(ISNUMBER(Z144),CELL("contents",INDIRECT(ADDRESS(Z144,2,1,1,B$2))),0)</f>
        <v>0</v>
      </c>
      <c r="C144" s="9" cm="1">
        <f t="array" aca="1" ref="C144" ca="1">IF(ISNUMBER(AA144),CELL("contents",INDIRECT(ADDRESS(AA144,2,1,1,C$2))),0)</f>
        <v>0</v>
      </c>
      <c r="D144" s="9" cm="1">
        <f t="array" aca="1" ref="D144" ca="1">IF(ISNUMBER(AB144),CELL("contents",INDIRECT(ADDRESS(AB144,2,1,1,D$2))),0)</f>
        <v>0</v>
      </c>
      <c r="E144" s="9" cm="1">
        <f t="array" aca="1" ref="E144" ca="1">IF(ISNUMBER(AC144),CELL("contents",INDIRECT(ADDRESS(AC144,2,1,1,E$2))),0)</f>
        <v>0</v>
      </c>
      <c r="F144" s="9" cm="1">
        <f t="array" aca="1" ref="F144" ca="1">IF(ISNUMBER(AD144),CELL("contents",INDIRECT(ADDRESS(AD144,2,1,1,F$2))),0)</f>
        <v>0</v>
      </c>
      <c r="G144" s="9" cm="1">
        <f t="array" aca="1" ref="G144" ca="1">IF(ISNUMBER(AE144),CELL("contents",INDIRECT(ADDRESS(AE144,2,1,1,G$2))),0)</f>
        <v>0.53856501565409298</v>
      </c>
      <c r="H144" s="9" cm="1">
        <f t="array" aca="1" ref="H144" ca="1">IF(ISNUMBER(AF144),CELL("contents",INDIRECT(ADDRESS(AF144,2,1,1,H$2))),0)</f>
        <v>0</v>
      </c>
      <c r="I144" s="9" cm="1">
        <f t="array" aca="1" ref="I144" ca="1">IF(ISNUMBER(AG144),CELL("contents",INDIRECT(ADDRESS(AG144,2,1,1,I$2))),0)</f>
        <v>0</v>
      </c>
      <c r="J144" s="9" cm="1">
        <f t="array" aca="1" ref="J144" ca="1">IF(ISNUMBER(AH144),CELL("contents",INDIRECT(ADDRESS(AH144,2,1,1,J$2))),0)</f>
        <v>0</v>
      </c>
      <c r="K144" s="9" cm="1">
        <f t="array" aca="1" ref="K144" ca="1">IF(ISNUMBER(AI144),CELL("contents",INDIRECT(ADDRESS(AI144,2,1,1,K$2))),0)</f>
        <v>9.0189397996392404E-2</v>
      </c>
      <c r="L144" s="9" cm="1">
        <f t="array" aca="1" ref="L144" ca="1">IF(ISNUMBER(AJ144),CELL("contents",INDIRECT(ADDRESS(AJ144,2,1,1,L$2))),0)</f>
        <v>0.16366394920388</v>
      </c>
      <c r="M144" s="127" t="str">
        <f>VLOOKUP($A144,[1]Classification!$A$2:$B$1001,2,0)</f>
        <v>Industrials</v>
      </c>
      <c r="N144" s="13">
        <f>MATCH($A144,'EKHAZAARSTK X standardized'!$A:$A,0)</f>
        <v>531</v>
      </c>
      <c r="O144" s="85" cm="1">
        <f t="array" aca="1" ref="O144:X144" ca="1">OFFSET(INDIRECT(ADDRESS(N144,2,1,1,"EKHAZAARSTK X standardized")),,,1,10)</f>
        <v>-1.4930287425925148E-2</v>
      </c>
      <c r="P144" s="85">
        <f ca="1"/>
        <v>-0.30005073686099742</v>
      </c>
      <c r="Q144" s="85">
        <f ca="1"/>
        <v>0.24196903889485535</v>
      </c>
      <c r="R144" s="85">
        <f ca="1"/>
        <v>-0.65278984237819482</v>
      </c>
      <c r="S144" s="85">
        <f ca="1"/>
        <v>-1.0037419316559169</v>
      </c>
      <c r="T144" s="85">
        <f ca="1"/>
        <v>0.84358099981399781</v>
      </c>
      <c r="U144" s="85">
        <f ca="1"/>
        <v>0.6917822944414681</v>
      </c>
      <c r="V144" s="85">
        <f ca="1"/>
        <v>5.003151751739101E-2</v>
      </c>
      <c r="W144" s="85">
        <f ca="1"/>
        <v>-0.51696213626011989</v>
      </c>
      <c r="X144" s="85">
        <f ca="1"/>
        <v>-0.14046064681013304</v>
      </c>
      <c r="Z144" s="14" t="str">
        <f t="shared" ref="Z144:AJ153" ca="1" si="25">IFERROR(MATCH($A144,INDIRECT("'"&amp;Z$2&amp;"'!$A:$A"),0),"__Absent__")</f>
        <v>__Absent__</v>
      </c>
      <c r="AA144" s="14" t="str">
        <f t="shared" ca="1" si="25"/>
        <v>__Absent__</v>
      </c>
      <c r="AB144" s="14" t="str">
        <f t="shared" ca="1" si="25"/>
        <v>__Absent__</v>
      </c>
      <c r="AC144" s="14" t="str">
        <f t="shared" ca="1" si="25"/>
        <v>__Absent__</v>
      </c>
      <c r="AD144" s="14" t="str">
        <f t="shared" ca="1" si="25"/>
        <v>__Absent__</v>
      </c>
      <c r="AE144" s="14">
        <f t="shared" ca="1" si="25"/>
        <v>79</v>
      </c>
      <c r="AF144" s="14" t="str">
        <f t="shared" ca="1" si="25"/>
        <v>__Absent__</v>
      </c>
      <c r="AG144" s="14" t="str">
        <f t="shared" ca="1" si="25"/>
        <v>__Absent__</v>
      </c>
      <c r="AH144" s="14" t="str">
        <f t="shared" ca="1" si="25"/>
        <v>__Absent__</v>
      </c>
      <c r="AI144" s="14">
        <f t="shared" ca="1" si="25"/>
        <v>112</v>
      </c>
      <c r="AJ144" s="14">
        <f t="shared" ca="1" si="25"/>
        <v>128</v>
      </c>
      <c r="AK144" s="42"/>
      <c r="AL144" s="43">
        <f ca="1"/>
        <v>0</v>
      </c>
      <c r="AM144" s="15">
        <f ca="1"/>
        <v>0</v>
      </c>
      <c r="AN144" s="16">
        <f t="shared" ca="1" si="23"/>
        <v>0</v>
      </c>
      <c r="AO144" s="30">
        <f t="shared" ca="1" si="21"/>
        <v>58</v>
      </c>
      <c r="AP144" s="30">
        <f t="shared" ca="1" si="22"/>
        <v>46</v>
      </c>
      <c r="AQ144" s="12"/>
      <c r="AR144" s="48"/>
    </row>
    <row r="145" spans="1:44" x14ac:dyDescent="0.3">
      <c r="A145" s="8" t="s">
        <v>214</v>
      </c>
      <c r="B145" s="9" cm="1">
        <f t="array" aca="1" ref="B145" ca="1">IF(ISNUMBER(Z145),CELL("contents",INDIRECT(ADDRESS(Z145,2,1,1,B$2))),0)</f>
        <v>0</v>
      </c>
      <c r="C145" s="9" cm="1">
        <f t="array" aca="1" ref="C145" ca="1">IF(ISNUMBER(AA145),CELL("contents",INDIRECT(ADDRESS(AA145,2,1,1,C$2))),0)</f>
        <v>0</v>
      </c>
      <c r="D145" s="9" cm="1">
        <f t="array" aca="1" ref="D145" ca="1">IF(ISNUMBER(AB145),CELL("contents",INDIRECT(ADDRESS(AB145,2,1,1,D$2))),0)</f>
        <v>7.8331512873197298</v>
      </c>
      <c r="E145" s="9" cm="1">
        <f t="array" aca="1" ref="E145" ca="1">IF(ISNUMBER(AC145),CELL("contents",INDIRECT(ADDRESS(AC145,2,1,1,E$2))),0)</f>
        <v>6.8174126055627404</v>
      </c>
      <c r="F145" s="9" cm="1">
        <f t="array" aca="1" ref="F145" ca="1">IF(ISNUMBER(AD145),CELL("contents",INDIRECT(ADDRESS(AD145,2,1,1,F$2))),0)</f>
        <v>0</v>
      </c>
      <c r="G145" s="9" cm="1">
        <f t="array" aca="1" ref="G145" ca="1">IF(ISNUMBER(AE145),CELL("contents",INDIRECT(ADDRESS(AE145,2,1,1,G$2))),0)</f>
        <v>0</v>
      </c>
      <c r="H145" s="9" cm="1">
        <f t="array" aca="1" ref="H145" ca="1">IF(ISNUMBER(AF145),CELL("contents",INDIRECT(ADDRESS(AF145,2,1,1,H$2))),0)</f>
        <v>2.9863847226589</v>
      </c>
      <c r="I145" s="9" cm="1">
        <f t="array" aca="1" ref="I145" ca="1">IF(ISNUMBER(AG145),CELL("contents",INDIRECT(ADDRESS(AG145,2,1,1,I$2))),0)</f>
        <v>2.9530233697738901</v>
      </c>
      <c r="J145" s="9" cm="1">
        <f t="array" aca="1" ref="J145" ca="1">IF(ISNUMBER(AH145),CELL("contents",INDIRECT(ADDRESS(AH145,2,1,1,J$2))),0)</f>
        <v>3.4578970254548298</v>
      </c>
      <c r="K145" s="9" cm="1">
        <f t="array" aca="1" ref="K145" ca="1">IF(ISNUMBER(AI145),CELL("contents",INDIRECT(ADDRESS(AI145,2,1,1,K$2))),0)</f>
        <v>2.4751979159009898</v>
      </c>
      <c r="L145" s="9" cm="1">
        <f t="array" aca="1" ref="L145" ca="1">IF(ISNUMBER(AJ145),CELL("contents",INDIRECT(ADDRESS(AJ145,2,1,1,L$2))),0)</f>
        <v>2.0671163588417198</v>
      </c>
      <c r="M145" s="127" t="str">
        <f>VLOOKUP($A145,[1]Classification!$A$2:$B$1001,2,0)</f>
        <v>Industrials</v>
      </c>
      <c r="N145" s="13">
        <f>MATCH($A145,'EKHAZAARSTK X standardized'!$A:$A,0)</f>
        <v>536</v>
      </c>
      <c r="O145" s="85" cm="1">
        <f t="array" aca="1" ref="O145:X145" ca="1">OFFSET(INDIRECT(ADDRESS(N145,2,1,1,"EKHAZAARSTK X standardized")),,,1,10)</f>
        <v>7.06158752998889E-2</v>
      </c>
      <c r="P145" s="85">
        <f ca="1"/>
        <v>-1.076591578174944</v>
      </c>
      <c r="Q145" s="85">
        <f ca="1"/>
        <v>-0.51783244816431473</v>
      </c>
      <c r="R145" s="85">
        <f ca="1"/>
        <v>0.70073065533984569</v>
      </c>
      <c r="S145" s="85">
        <f ca="1"/>
        <v>0.40975950399671546</v>
      </c>
      <c r="T145" s="85">
        <f ca="1"/>
        <v>-0.13700163857741124</v>
      </c>
      <c r="U145" s="85">
        <f ca="1"/>
        <v>2.8300528822409063</v>
      </c>
      <c r="V145" s="85">
        <f ca="1"/>
        <v>-0.52273674455749031</v>
      </c>
      <c r="W145" s="85">
        <f ca="1"/>
        <v>-0.17641803970406639</v>
      </c>
      <c r="X145" s="85">
        <f ca="1"/>
        <v>-0.28980076537940291</v>
      </c>
      <c r="Z145" s="14" t="str">
        <f t="shared" ca="1" si="25"/>
        <v>__Absent__</v>
      </c>
      <c r="AA145" s="14" t="str">
        <f t="shared" ca="1" si="25"/>
        <v>__Absent__</v>
      </c>
      <c r="AB145" s="14">
        <f t="shared" ca="1" si="25"/>
        <v>8</v>
      </c>
      <c r="AC145" s="14">
        <f t="shared" ca="1" si="25"/>
        <v>14</v>
      </c>
      <c r="AD145" s="14" t="str">
        <f t="shared" ca="1" si="25"/>
        <v>__Absent__</v>
      </c>
      <c r="AE145" s="14" t="str">
        <f t="shared" ca="1" si="25"/>
        <v>__Absent__</v>
      </c>
      <c r="AF145" s="14">
        <f t="shared" ca="1" si="25"/>
        <v>63</v>
      </c>
      <c r="AG145" s="14">
        <f t="shared" ca="1" si="25"/>
        <v>64</v>
      </c>
      <c r="AH145" s="14">
        <f t="shared" ca="1" si="25"/>
        <v>33</v>
      </c>
      <c r="AI145" s="14">
        <f t="shared" ca="1" si="25"/>
        <v>113</v>
      </c>
      <c r="AJ145" s="14">
        <f t="shared" ca="1" si="25"/>
        <v>129</v>
      </c>
      <c r="AK145" s="42"/>
      <c r="AL145" s="43">
        <f ca="1"/>
        <v>0</v>
      </c>
      <c r="AM145" s="15">
        <f ca="1"/>
        <v>2.0853033003761074E-3</v>
      </c>
      <c r="AN145" s="16">
        <f t="shared" ca="1" si="23"/>
        <v>-2.0853033003761074E-3</v>
      </c>
      <c r="AO145" s="30">
        <f t="shared" ca="1" si="21"/>
        <v>226</v>
      </c>
      <c r="AP145" s="30">
        <f t="shared" ca="1" si="22"/>
        <v>31</v>
      </c>
      <c r="AQ145" s="12"/>
      <c r="AR145" s="48"/>
    </row>
    <row r="146" spans="1:44" x14ac:dyDescent="0.3">
      <c r="A146" s="8" t="s">
        <v>68</v>
      </c>
      <c r="B146" s="9" cm="1">
        <f t="array" aca="1" ref="B146" ca="1">IF(ISNUMBER(Z146),CELL("contents",INDIRECT(ADDRESS(Z146,2,1,1,B$2))),0)</f>
        <v>0</v>
      </c>
      <c r="C146" s="9" cm="1">
        <f t="array" aca="1" ref="C146" ca="1">IF(ISNUMBER(AA146),CELL("contents",INDIRECT(ADDRESS(AA146,2,1,1,C$2))),0)</f>
        <v>0</v>
      </c>
      <c r="D146" s="9" cm="1">
        <f t="array" aca="1" ref="D146" ca="1">IF(ISNUMBER(AB146),CELL("contents",INDIRECT(ADDRESS(AB146,2,1,1,D$2))),0)</f>
        <v>0</v>
      </c>
      <c r="E146" s="9" cm="1">
        <f t="array" aca="1" ref="E146" ca="1">IF(ISNUMBER(AC146),CELL("contents",INDIRECT(ADDRESS(AC146,2,1,1,E$2))),0)</f>
        <v>0</v>
      </c>
      <c r="F146" s="9" cm="1">
        <f t="array" aca="1" ref="F146" ca="1">IF(ISNUMBER(AD146),CELL("contents",INDIRECT(ADDRESS(AD146,2,1,1,F$2))),0)</f>
        <v>0</v>
      </c>
      <c r="G146" s="9" cm="1">
        <f t="array" aca="1" ref="G146" ca="1">IF(ISNUMBER(AE146),CELL("contents",INDIRECT(ADDRESS(AE146,2,1,1,G$2))),0)</f>
        <v>0.66994648612233099</v>
      </c>
      <c r="H146" s="9" cm="1">
        <f t="array" aca="1" ref="H146" ca="1">IF(ISNUMBER(AF146),CELL("contents",INDIRECT(ADDRESS(AF146,2,1,1,H$2))),0)</f>
        <v>0</v>
      </c>
      <c r="I146" s="9" cm="1">
        <f t="array" aca="1" ref="I146" ca="1">IF(ISNUMBER(AG146),CELL("contents",INDIRECT(ADDRESS(AG146,2,1,1,I$2))),0)</f>
        <v>0</v>
      </c>
      <c r="J146" s="9" cm="1">
        <f t="array" aca="1" ref="J146" ca="1">IF(ISNUMBER(AH146),CELL("contents",INDIRECT(ADDRESS(AH146,2,1,1,J$2))),0)</f>
        <v>0</v>
      </c>
      <c r="K146" s="9" cm="1">
        <f t="array" aca="1" ref="K146" ca="1">IF(ISNUMBER(AI146),CELL("contents",INDIRECT(ADDRESS(AI146,2,1,1,K$2))),0)</f>
        <v>0.12025252999519</v>
      </c>
      <c r="L146" s="9" cm="1">
        <f t="array" aca="1" ref="L146" ca="1">IF(ISNUMBER(AJ146),CELL("contents",INDIRECT(ADDRESS(AJ146,2,1,1,L$2))),0)</f>
        <v>0.20344730077322401</v>
      </c>
      <c r="M146" s="127" t="str">
        <f>VLOOKUP($A146,[1]Classification!$A$2:$B$1001,2,0)</f>
        <v>Health Care</v>
      </c>
      <c r="N146" s="13">
        <f>MATCH($A146,'EKHAZAARSTK X standardized'!$A:$A,0)</f>
        <v>538</v>
      </c>
      <c r="O146" s="85" cm="1">
        <f t="array" aca="1" ref="O146:X146" ca="1">OFFSET(INDIRECT(ADDRESS(N146,2,1,1,"EKHAZAARSTK X standardized")),,,1,10)</f>
        <v>-0.18351320727417728</v>
      </c>
      <c r="P146" s="85">
        <f ca="1"/>
        <v>0.74790637200482013</v>
      </c>
      <c r="Q146" s="85">
        <f ca="1"/>
        <v>1.018427455903234</v>
      </c>
      <c r="R146" s="85">
        <f ca="1"/>
        <v>0.29159800297866173</v>
      </c>
      <c r="S146" s="85">
        <f ca="1"/>
        <v>-1.8840809979048561</v>
      </c>
      <c r="T146" s="85">
        <f ca="1"/>
        <v>0.59637216216005273</v>
      </c>
      <c r="U146" s="85">
        <f ca="1"/>
        <v>0.47925634631253244</v>
      </c>
      <c r="V146" s="85">
        <f ca="1"/>
        <v>0.34653779495709364</v>
      </c>
      <c r="W146" s="85">
        <f ca="1"/>
        <v>-2.9285614924967271E-2</v>
      </c>
      <c r="X146" s="85">
        <f ca="1"/>
        <v>-0.19804362660621894</v>
      </c>
      <c r="Z146" s="14" t="str">
        <f t="shared" ca="1" si="25"/>
        <v>__Absent__</v>
      </c>
      <c r="AA146" s="14" t="str">
        <f t="shared" ca="1" si="25"/>
        <v>__Absent__</v>
      </c>
      <c r="AB146" s="14" t="str">
        <f t="shared" ca="1" si="25"/>
        <v>__Absent__</v>
      </c>
      <c r="AC146" s="14" t="str">
        <f t="shared" ca="1" si="25"/>
        <v>__Absent__</v>
      </c>
      <c r="AD146" s="14" t="str">
        <f t="shared" ca="1" si="25"/>
        <v>__Absent__</v>
      </c>
      <c r="AE146" s="14">
        <f t="shared" ca="1" si="25"/>
        <v>80</v>
      </c>
      <c r="AF146" s="14" t="str">
        <f t="shared" ca="1" si="25"/>
        <v>__Absent__</v>
      </c>
      <c r="AG146" s="14" t="str">
        <f t="shared" ca="1" si="25"/>
        <v>__Absent__</v>
      </c>
      <c r="AH146" s="14" t="str">
        <f t="shared" ca="1" si="25"/>
        <v>__Absent__</v>
      </c>
      <c r="AI146" s="14">
        <f t="shared" ca="1" si="25"/>
        <v>114</v>
      </c>
      <c r="AJ146" s="14">
        <f t="shared" ca="1" si="25"/>
        <v>130</v>
      </c>
      <c r="AK146" s="42"/>
      <c r="AL146" s="43">
        <f ca="1"/>
        <v>0</v>
      </c>
      <c r="AM146" s="15">
        <f ca="1"/>
        <v>0</v>
      </c>
      <c r="AN146" s="16">
        <f t="shared" ca="1" si="23"/>
        <v>0</v>
      </c>
      <c r="AO146" s="30">
        <f t="shared" ca="1" si="21"/>
        <v>58</v>
      </c>
      <c r="AP146" s="30">
        <f t="shared" ca="1" si="22"/>
        <v>46</v>
      </c>
      <c r="AQ146" s="12"/>
      <c r="AR146" s="48"/>
    </row>
    <row r="147" spans="1:44" x14ac:dyDescent="0.3">
      <c r="A147" s="8" t="s">
        <v>107</v>
      </c>
      <c r="B147" s="9" cm="1">
        <f t="array" aca="1" ref="B147" ca="1">IF(ISNUMBER(Z147),CELL("contents",INDIRECT(ADDRESS(Z147,2,1,1,B$2))),0)</f>
        <v>0</v>
      </c>
      <c r="C147" s="9" cm="1">
        <f t="array" aca="1" ref="C147" ca="1">IF(ISNUMBER(AA147),CELL("contents",INDIRECT(ADDRESS(AA147,2,1,1,C$2))),0)</f>
        <v>0</v>
      </c>
      <c r="D147" s="9" cm="1">
        <f t="array" aca="1" ref="D147" ca="1">IF(ISNUMBER(AB147),CELL("contents",INDIRECT(ADDRESS(AB147,2,1,1,D$2))),0)</f>
        <v>0</v>
      </c>
      <c r="E147" s="9" cm="1">
        <f t="array" aca="1" ref="E147" ca="1">IF(ISNUMBER(AC147),CELL("contents",INDIRECT(ADDRESS(AC147,2,1,1,E$2))),0)</f>
        <v>0</v>
      </c>
      <c r="F147" s="9" cm="1">
        <f t="array" aca="1" ref="F147" ca="1">IF(ISNUMBER(AD147),CELL("contents",INDIRECT(ADDRESS(AD147,2,1,1,F$2))),0)</f>
        <v>0</v>
      </c>
      <c r="G147" s="9" cm="1">
        <f t="array" aca="1" ref="G147" ca="1">IF(ISNUMBER(AE147),CELL("contents",INDIRECT(ADDRESS(AE147,2,1,1,G$2))),0)</f>
        <v>0.58466647856090403</v>
      </c>
      <c r="H147" s="9" cm="1">
        <f t="array" aca="1" ref="H147" ca="1">IF(ISNUMBER(AF147),CELL("contents",INDIRECT(ADDRESS(AF147,2,1,1,H$2))),0)</f>
        <v>0</v>
      </c>
      <c r="I147" s="9" cm="1">
        <f t="array" aca="1" ref="I147" ca="1">IF(ISNUMBER(AG147),CELL("contents",INDIRECT(ADDRESS(AG147,2,1,1,I$2))),0)</f>
        <v>0</v>
      </c>
      <c r="J147" s="9" cm="1">
        <f t="array" aca="1" ref="J147" ca="1">IF(ISNUMBER(AH147),CELL("contents",INDIRECT(ADDRESS(AH147,2,1,1,J$2))),0)</f>
        <v>0</v>
      </c>
      <c r="K147" s="9" cm="1">
        <f t="array" aca="1" ref="K147" ca="1">IF(ISNUMBER(AI147),CELL("contents",INDIRECT(ADDRESS(AI147,2,1,1,K$2))),0)</f>
        <v>0.12025252999519</v>
      </c>
      <c r="L147" s="9" cm="1">
        <f t="array" aca="1" ref="L147" ca="1">IF(ISNUMBER(AJ147),CELL("contents",INDIRECT(ADDRESS(AJ147,2,1,1,L$2))),0)</f>
        <v>0.17755628223122799</v>
      </c>
      <c r="M147" s="127" t="str">
        <f>VLOOKUP($A147,[1]Classification!$A$2:$B$1001,2,0)</f>
        <v>Financials</v>
      </c>
      <c r="N147" s="13">
        <f>MATCH($A147,'EKHAZAARSTK X standardized'!$A:$A,0)</f>
        <v>541</v>
      </c>
      <c r="O147" s="85" cm="1">
        <f t="array" aca="1" ref="O147:X147" ca="1">OFFSET(INDIRECT(ADDRESS(N147,2,1,1,"EKHAZAARSTK X standardized")),,,1,10)</f>
        <v>1.2159370483659631</v>
      </c>
      <c r="P147" s="85">
        <f ca="1"/>
        <v>-1.5027151687964089</v>
      </c>
      <c r="Q147" s="85">
        <f ca="1"/>
        <v>-0.53975200971813642</v>
      </c>
      <c r="R147" s="85">
        <f ca="1"/>
        <v>3.0695773812989295</v>
      </c>
      <c r="S147" s="85">
        <f ca="1"/>
        <v>-0.3670912436770733</v>
      </c>
      <c r="T147" s="85">
        <f ca="1"/>
        <v>0.49615339166949024</v>
      </c>
      <c r="U147" s="85">
        <f ca="1"/>
        <v>1.6428739269697841</v>
      </c>
      <c r="V147" s="85">
        <f ca="1"/>
        <v>0.70733472279158249</v>
      </c>
      <c r="W147" s="85">
        <f ca="1"/>
        <v>1.5055433601862469</v>
      </c>
      <c r="X147" s="85">
        <f ca="1"/>
        <v>-2.3874669681488648E-2</v>
      </c>
      <c r="Z147" s="14" t="str">
        <f t="shared" ca="1" si="25"/>
        <v>__Absent__</v>
      </c>
      <c r="AA147" s="14" t="str">
        <f t="shared" ca="1" si="25"/>
        <v>__Absent__</v>
      </c>
      <c r="AB147" s="14" t="str">
        <f t="shared" ca="1" si="25"/>
        <v>__Absent__</v>
      </c>
      <c r="AC147" s="14" t="str">
        <f t="shared" ca="1" si="25"/>
        <v>__Absent__</v>
      </c>
      <c r="AD147" s="14" t="str">
        <f t="shared" ca="1" si="25"/>
        <v>__Absent__</v>
      </c>
      <c r="AE147" s="14">
        <f t="shared" ca="1" si="25"/>
        <v>81</v>
      </c>
      <c r="AF147" s="14" t="str">
        <f t="shared" ca="1" si="25"/>
        <v>__Absent__</v>
      </c>
      <c r="AG147" s="14" t="str">
        <f t="shared" ca="1" si="25"/>
        <v>__Absent__</v>
      </c>
      <c r="AH147" s="14" t="str">
        <f t="shared" ca="1" si="25"/>
        <v>__Absent__</v>
      </c>
      <c r="AI147" s="14">
        <f t="shared" ca="1" si="25"/>
        <v>115</v>
      </c>
      <c r="AJ147" s="14">
        <f t="shared" ca="1" si="25"/>
        <v>131</v>
      </c>
      <c r="AK147" s="42"/>
      <c r="AL147" s="43">
        <f ca="1"/>
        <v>0</v>
      </c>
      <c r="AM147" s="15">
        <f ca="1"/>
        <v>0</v>
      </c>
      <c r="AN147" s="16">
        <f t="shared" ca="1" si="23"/>
        <v>0</v>
      </c>
      <c r="AO147" s="30">
        <f t="shared" ca="1" si="21"/>
        <v>58</v>
      </c>
      <c r="AP147" s="30">
        <f t="shared" ca="1" si="22"/>
        <v>46</v>
      </c>
      <c r="AQ147" s="12"/>
      <c r="AR147" s="48"/>
    </row>
    <row r="148" spans="1:44" x14ac:dyDescent="0.3">
      <c r="A148" s="8" t="s">
        <v>593</v>
      </c>
      <c r="B148" s="9" cm="1">
        <f t="array" aca="1" ref="B148" ca="1">IF(ISNUMBER(Z148),CELL("contents",INDIRECT(ADDRESS(Z148,2,1,1,B$2))),0)</f>
        <v>0</v>
      </c>
      <c r="C148" s="9" cm="1">
        <f t="array" aca="1" ref="C148" ca="1">IF(ISNUMBER(AA148),CELL("contents",INDIRECT(ADDRESS(AA148,2,1,1,C$2))),0)</f>
        <v>0</v>
      </c>
      <c r="D148" s="9" cm="1">
        <f t="array" aca="1" ref="D148" ca="1">IF(ISNUMBER(AB148),CELL("contents",INDIRECT(ADDRESS(AB148,2,1,1,D$2))),0)</f>
        <v>0</v>
      </c>
      <c r="E148" s="9" cm="1">
        <f t="array" aca="1" ref="E148" ca="1">IF(ISNUMBER(AC148),CELL("contents",INDIRECT(ADDRESS(AC148,2,1,1,E$2))),0)</f>
        <v>0</v>
      </c>
      <c r="F148" s="9" cm="1">
        <f t="array" aca="1" ref="F148" ca="1">IF(ISNUMBER(AD148),CELL("contents",INDIRECT(ADDRESS(AD148,2,1,1,F$2))),0)</f>
        <v>0</v>
      </c>
      <c r="G148" s="9" cm="1">
        <f t="array" aca="1" ref="G148" ca="1">IF(ISNUMBER(AE148),CELL("contents",INDIRECT(ADDRESS(AE148,2,1,1,G$2))),0)</f>
        <v>0</v>
      </c>
      <c r="H148" s="9" cm="1">
        <f t="array" aca="1" ref="H148" ca="1">IF(ISNUMBER(AF148),CELL("contents",INDIRECT(ADDRESS(AF148,2,1,1,H$2))),0)</f>
        <v>0.115561395490538</v>
      </c>
      <c r="I148" s="9" cm="1">
        <f t="array" aca="1" ref="I148" ca="1">IF(ISNUMBER(AG148),CELL("contents",INDIRECT(ADDRESS(AG148,2,1,1,I$2))),0)</f>
        <v>0</v>
      </c>
      <c r="J148" s="9" cm="1">
        <f t="array" aca="1" ref="J148" ca="1">IF(ISNUMBER(AH148),CELL("contents",INDIRECT(ADDRESS(AH148,2,1,1,J$2))),0)</f>
        <v>0</v>
      </c>
      <c r="K148" s="9" cm="1">
        <f t="array" aca="1" ref="K148" ca="1">IF(ISNUMBER(AI148),CELL("contents",INDIRECT(ADDRESS(AI148,2,1,1,K$2))),0)</f>
        <v>0.16033670699358599</v>
      </c>
      <c r="L148" s="9" cm="1">
        <f t="array" aca="1" ref="L148" ca="1">IF(ISNUMBER(AJ148),CELL("contents",INDIRECT(ADDRESS(AJ148,2,1,1,L$2))),0)</f>
        <v>0</v>
      </c>
      <c r="M148" s="127" t="str">
        <f>VLOOKUP($A148,[1]Classification!$A$2:$B$1001,2,0)</f>
        <v>Financials</v>
      </c>
      <c r="N148" s="13">
        <f>MATCH($A148,'EKHAZAARSTK X standardized'!$A:$A,0)</f>
        <v>542</v>
      </c>
      <c r="O148" s="85" cm="1">
        <f t="array" aca="1" ref="O148:X148" ca="1">OFFSET(INDIRECT(ADDRESS(N148,2,1,1,"EKHAZAARSTK X standardized")),,,1,10)</f>
        <v>-0.44970350697214428</v>
      </c>
      <c r="P148" s="85">
        <f ca="1"/>
        <v>-1.4997849308837294</v>
      </c>
      <c r="Q148" s="85">
        <f ca="1"/>
        <v>-0.81310808787747257</v>
      </c>
      <c r="R148" s="85">
        <f ca="1"/>
        <v>-0.90240488424864596</v>
      </c>
      <c r="S148" s="85">
        <f ca="1"/>
        <v>-1.5707305998218424</v>
      </c>
      <c r="T148" s="85">
        <f ca="1"/>
        <v>1.7517351131903649</v>
      </c>
      <c r="U148" s="85">
        <f ca="1"/>
        <v>3.7988043345527434</v>
      </c>
      <c r="V148" s="85">
        <f ca="1"/>
        <v>-1.0601897403620686</v>
      </c>
      <c r="W148" s="85">
        <f ca="1"/>
        <v>1.545231424093221</v>
      </c>
      <c r="X148" s="85">
        <f ca="1"/>
        <v>1.2198881223971532</v>
      </c>
      <c r="Z148" s="14" t="str">
        <f t="shared" ca="1" si="25"/>
        <v>__Absent__</v>
      </c>
      <c r="AA148" s="14" t="str">
        <f t="shared" ca="1" si="25"/>
        <v>__Absent__</v>
      </c>
      <c r="AB148" s="14" t="str">
        <f t="shared" ca="1" si="25"/>
        <v>__Absent__</v>
      </c>
      <c r="AC148" s="14" t="str">
        <f t="shared" ca="1" si="25"/>
        <v>__Absent__</v>
      </c>
      <c r="AD148" s="14" t="str">
        <f t="shared" ca="1" si="25"/>
        <v>__Absent__</v>
      </c>
      <c r="AE148" s="14" t="str">
        <f t="shared" ca="1" si="25"/>
        <v>__Absent__</v>
      </c>
      <c r="AF148" s="14">
        <f t="shared" ca="1" si="25"/>
        <v>64</v>
      </c>
      <c r="AG148" s="14" t="str">
        <f t="shared" ca="1" si="25"/>
        <v>__Absent__</v>
      </c>
      <c r="AH148" s="14" t="str">
        <f t="shared" ca="1" si="25"/>
        <v>__Absent__</v>
      </c>
      <c r="AI148" s="14">
        <f t="shared" ca="1" si="25"/>
        <v>116</v>
      </c>
      <c r="AJ148" s="14" t="str">
        <f t="shared" ca="1" si="25"/>
        <v>__Absent__</v>
      </c>
      <c r="AK148" s="42"/>
      <c r="AL148" s="43">
        <f ca="1"/>
        <v>0</v>
      </c>
      <c r="AM148" s="15">
        <f ca="1"/>
        <v>0</v>
      </c>
      <c r="AN148" s="16">
        <f t="shared" ca="1" si="23"/>
        <v>0</v>
      </c>
      <c r="AO148" s="30">
        <f t="shared" ca="1" si="21"/>
        <v>58</v>
      </c>
      <c r="AP148" s="30">
        <f t="shared" ca="1" si="22"/>
        <v>46</v>
      </c>
      <c r="AQ148" s="12"/>
      <c r="AR148" s="48"/>
    </row>
    <row r="149" spans="1:44" x14ac:dyDescent="0.3">
      <c r="A149" s="8" t="s">
        <v>134</v>
      </c>
      <c r="B149" s="9" cm="1">
        <f t="array" aca="1" ref="B149" ca="1">IF(ISNUMBER(Z149),CELL("contents",INDIRECT(ADDRESS(Z149,2,1,1,B$2))),0)</f>
        <v>0</v>
      </c>
      <c r="C149" s="9" cm="1">
        <f t="array" aca="1" ref="C149" ca="1">IF(ISNUMBER(AA149),CELL("contents",INDIRECT(ADDRESS(AA149,2,1,1,C$2))),0)</f>
        <v>0</v>
      </c>
      <c r="D149" s="9" cm="1">
        <f t="array" aca="1" ref="D149" ca="1">IF(ISNUMBER(AB149),CELL("contents",INDIRECT(ADDRESS(AB149,2,1,1,D$2))),0)</f>
        <v>0</v>
      </c>
      <c r="E149" s="9" cm="1">
        <f t="array" aca="1" ref="E149" ca="1">IF(ISNUMBER(AC149),CELL("contents",INDIRECT(ADDRESS(AC149,2,1,1,E$2))),0)</f>
        <v>0</v>
      </c>
      <c r="F149" s="9" cm="1">
        <f t="array" aca="1" ref="F149" ca="1">IF(ISNUMBER(AD149),CELL("contents",INDIRECT(ADDRESS(AD149,2,1,1,F$2))),0)</f>
        <v>0</v>
      </c>
      <c r="G149" s="9" cm="1">
        <f t="array" aca="1" ref="G149" ca="1">IF(ISNUMBER(AE149),CELL("contents",INDIRECT(ADDRESS(AE149,2,1,1,G$2))),0)</f>
        <v>0.47409431711946898</v>
      </c>
      <c r="H149" s="9" cm="1">
        <f t="array" aca="1" ref="H149" ca="1">IF(ISNUMBER(AF149),CELL("contents",INDIRECT(ADDRESS(AF149,2,1,1,H$2))),0)</f>
        <v>0</v>
      </c>
      <c r="I149" s="9" cm="1">
        <f t="array" aca="1" ref="I149" ca="1">IF(ISNUMBER(AG149),CELL("contents",INDIRECT(ADDRESS(AG149,2,1,1,I$2))),0)</f>
        <v>0</v>
      </c>
      <c r="J149" s="9" cm="1">
        <f t="array" aca="1" ref="J149" ca="1">IF(ISNUMBER(AH149),CELL("contents",INDIRECT(ADDRESS(AH149,2,1,1,J$2))),0)</f>
        <v>0</v>
      </c>
      <c r="K149" s="9" cm="1">
        <f t="array" aca="1" ref="K149" ca="1">IF(ISNUMBER(AI149),CELL("contents",INDIRECT(ADDRESS(AI149,2,1,1,K$2))),0)</f>
        <v>7.0147308997194097E-2</v>
      </c>
      <c r="L149" s="9" cm="1">
        <f t="array" aca="1" ref="L149" ca="1">IF(ISNUMBER(AJ149),CELL("contents",INDIRECT(ADDRESS(AJ149,2,1,1,L$2))),0)</f>
        <v>0.14420370579170899</v>
      </c>
      <c r="M149" s="127" t="str">
        <f>VLOOKUP($A149,[1]Classification!$A$2:$B$1001,2,0)</f>
        <v>Materials</v>
      </c>
      <c r="N149" s="13">
        <f>MATCH($A149,'EKHAZAARSTK X standardized'!$A:$A,0)</f>
        <v>543</v>
      </c>
      <c r="O149" s="85" cm="1">
        <f t="array" aca="1" ref="O149:X149" ca="1">OFFSET(INDIRECT(ADDRESS(N149,2,1,1,"EKHAZAARSTK X standardized")),,,1,10)</f>
        <v>-0.58591668612602443</v>
      </c>
      <c r="P149" s="85">
        <f ca="1"/>
        <v>-0.14923315844405888</v>
      </c>
      <c r="Q149" s="85">
        <f ca="1"/>
        <v>-0.73354386703152941</v>
      </c>
      <c r="R149" s="85">
        <f ca="1"/>
        <v>-0.87907777782829311</v>
      </c>
      <c r="S149" s="85">
        <f ca="1"/>
        <v>6.3386393013509484E-2</v>
      </c>
      <c r="T149" s="85">
        <f ca="1"/>
        <v>3.6394852217657404E-2</v>
      </c>
      <c r="U149" s="85">
        <f ca="1"/>
        <v>0.37040863853741596</v>
      </c>
      <c r="V149" s="85">
        <f ca="1"/>
        <v>-0.76830389381579178</v>
      </c>
      <c r="W149" s="85">
        <f ca="1"/>
        <v>-0.98875501795650977</v>
      </c>
      <c r="X149" s="85">
        <f ca="1"/>
        <v>-0.26217859561307888</v>
      </c>
      <c r="Z149" s="14" t="str">
        <f t="shared" ca="1" si="25"/>
        <v>__Absent__</v>
      </c>
      <c r="AA149" s="14" t="str">
        <f t="shared" ca="1" si="25"/>
        <v>__Absent__</v>
      </c>
      <c r="AB149" s="14" t="str">
        <f t="shared" ca="1" si="25"/>
        <v>__Absent__</v>
      </c>
      <c r="AC149" s="14" t="str">
        <f t="shared" ca="1" si="25"/>
        <v>__Absent__</v>
      </c>
      <c r="AD149" s="14" t="str">
        <f t="shared" ca="1" si="25"/>
        <v>__Absent__</v>
      </c>
      <c r="AE149" s="14">
        <f t="shared" ca="1" si="25"/>
        <v>82</v>
      </c>
      <c r="AF149" s="14" t="str">
        <f t="shared" ca="1" si="25"/>
        <v>__Absent__</v>
      </c>
      <c r="AG149" s="14" t="str">
        <f t="shared" ca="1" si="25"/>
        <v>__Absent__</v>
      </c>
      <c r="AH149" s="14" t="str">
        <f t="shared" ca="1" si="25"/>
        <v>__Absent__</v>
      </c>
      <c r="AI149" s="14">
        <f t="shared" ca="1" si="25"/>
        <v>117</v>
      </c>
      <c r="AJ149" s="14">
        <f t="shared" ca="1" si="25"/>
        <v>132</v>
      </c>
      <c r="AK149" s="42"/>
      <c r="AL149" s="43">
        <f ca="1"/>
        <v>0</v>
      </c>
      <c r="AM149" s="15">
        <f ca="1"/>
        <v>0</v>
      </c>
      <c r="AN149" s="16">
        <f t="shared" ca="1" si="23"/>
        <v>0</v>
      </c>
      <c r="AO149" s="30">
        <f t="shared" ca="1" si="21"/>
        <v>58</v>
      </c>
      <c r="AP149" s="30">
        <f t="shared" ca="1" si="22"/>
        <v>46</v>
      </c>
      <c r="AQ149" s="12"/>
      <c r="AR149" s="48"/>
    </row>
    <row r="150" spans="1:44" x14ac:dyDescent="0.3">
      <c r="A150" s="8" t="s">
        <v>2081</v>
      </c>
      <c r="B150" s="9" cm="1">
        <f t="array" aca="1" ref="B150" ca="1">IF(ISNUMBER(Z150),CELL("contents",INDIRECT(ADDRESS(Z150,2,1,1,B$2))),0)</f>
        <v>3.4525934955461799</v>
      </c>
      <c r="C150" s="9" cm="1">
        <f t="array" aca="1" ref="C150" ca="1">IF(ISNUMBER(AA150),CELL("contents",INDIRECT(ADDRESS(AA150,2,1,1,C$2))),0)</f>
        <v>3.2760185558959698</v>
      </c>
      <c r="D150" s="9" cm="1">
        <f t="array" aca="1" ref="D150" ca="1">IF(ISNUMBER(AB150),CELL("contents",INDIRECT(ADDRESS(AB150,2,1,1,D$2))),0)</f>
        <v>0</v>
      </c>
      <c r="E150" s="9" cm="1">
        <f t="array" aca="1" ref="E150" ca="1">IF(ISNUMBER(AC150),CELL("contents",INDIRECT(ADDRESS(AC150,2,1,1,E$2))),0)</f>
        <v>2.9937206474995799</v>
      </c>
      <c r="F150" s="9" cm="1">
        <f t="array" aca="1" ref="F150" ca="1">IF(ISNUMBER(AD150),CELL("contents",INDIRECT(ADDRESS(AD150,2,1,1,F$2))),0)</f>
        <v>3.0045070518629098</v>
      </c>
      <c r="G150" s="9" cm="1">
        <f t="array" aca="1" ref="G150" ca="1">IF(ISNUMBER(AE150),CELL("contents",INDIRECT(ADDRESS(AE150,2,1,1,G$2))),0)</f>
        <v>0</v>
      </c>
      <c r="H150" s="9" cm="1">
        <f t="array" aca="1" ref="H150" ca="1">IF(ISNUMBER(AF150),CELL("contents",INDIRECT(ADDRESS(AF150,2,1,1,H$2))),0)</f>
        <v>0.42539027429981402</v>
      </c>
      <c r="I150" s="9" cm="1">
        <f t="array" aca="1" ref="I150" ca="1">IF(ISNUMBER(AG150),CELL("contents",INDIRECT(ADDRESS(AG150,2,1,1,I$2))),0)</f>
        <v>0.42136471454554097</v>
      </c>
      <c r="J150" s="9" cm="1">
        <f t="array" aca="1" ref="J150" ca="1">IF(ISNUMBER(AH150),CELL("contents",INDIRECT(ADDRESS(AH150,2,1,1,J$2))),0)</f>
        <v>0</v>
      </c>
      <c r="K150" s="9" cm="1">
        <f t="array" aca="1" ref="K150" ca="1">IF(ISNUMBER(AI150),CELL("contents",INDIRECT(ADDRESS(AI150,2,1,1,K$2))),0)</f>
        <v>0.39082072398436701</v>
      </c>
      <c r="L150" s="9" cm="1">
        <f t="array" aca="1" ref="L150" ca="1">IF(ISNUMBER(AJ150),CELL("contents",INDIRECT(ADDRESS(AJ150,2,1,1,L$2))),0)</f>
        <v>0.29495530018187899</v>
      </c>
      <c r="M150" s="127" t="str">
        <f>VLOOKUP($A150,[1]Classification!$A$2:$B$1001,2,0)</f>
        <v>Information Technology</v>
      </c>
      <c r="N150" s="13">
        <f>MATCH($A150,'EKHAZAARSTK X standardized'!$A:$A,0)</f>
        <v>547</v>
      </c>
      <c r="O150" s="85" cm="1">
        <f t="array" aca="1" ref="O150:X150" ca="1">OFFSET(INDIRECT(ADDRESS(N150,2,1,1,"EKHAZAARSTK X standardized")),,,1,10)</f>
        <v>0.21643499929832305</v>
      </c>
      <c r="P150" s="85">
        <f ca="1"/>
        <v>0.60148645035009185</v>
      </c>
      <c r="Q150" s="85">
        <f ca="1"/>
        <v>1.2922972033361952</v>
      </c>
      <c r="R150" s="85">
        <f ca="1"/>
        <v>-0.67049980272701004</v>
      </c>
      <c r="S150" s="85">
        <f ca="1"/>
        <v>-0.82167875354829556</v>
      </c>
      <c r="T150" s="85">
        <f ca="1"/>
        <v>0.38368004073269002</v>
      </c>
      <c r="U150" s="85">
        <f ca="1"/>
        <v>1.5252470295026024</v>
      </c>
      <c r="V150" s="85">
        <f ca="1"/>
        <v>-0.31708868494326103</v>
      </c>
      <c r="W150" s="85">
        <f ca="1"/>
        <v>-0.61471117096848737</v>
      </c>
      <c r="X150" s="85">
        <f ca="1"/>
        <v>-0.7079670881985175</v>
      </c>
      <c r="Z150" s="14">
        <f t="shared" ca="1" si="25"/>
        <v>13</v>
      </c>
      <c r="AA150" s="14">
        <f t="shared" ca="1" si="25"/>
        <v>23</v>
      </c>
      <c r="AB150" s="14" t="str">
        <f t="shared" ca="1" si="25"/>
        <v>__Absent__</v>
      </c>
      <c r="AC150" s="14">
        <f t="shared" ca="1" si="25"/>
        <v>15</v>
      </c>
      <c r="AD150" s="14">
        <f t="shared" ca="1" si="25"/>
        <v>24</v>
      </c>
      <c r="AE150" s="14" t="str">
        <f t="shared" ca="1" si="25"/>
        <v>__Absent__</v>
      </c>
      <c r="AF150" s="14">
        <f t="shared" ca="1" si="25"/>
        <v>65</v>
      </c>
      <c r="AG150" s="14">
        <f t="shared" ca="1" si="25"/>
        <v>65</v>
      </c>
      <c r="AH150" s="14" t="str">
        <f t="shared" ca="1" si="25"/>
        <v>__Absent__</v>
      </c>
      <c r="AI150" s="14">
        <f t="shared" ca="1" si="25"/>
        <v>118</v>
      </c>
      <c r="AJ150" s="14">
        <f t="shared" ca="1" si="25"/>
        <v>133</v>
      </c>
      <c r="AK150" s="42"/>
      <c r="AL150" s="43">
        <f ca="1"/>
        <v>7.4726207078593225E-3</v>
      </c>
      <c r="AM150" s="15">
        <f ca="1"/>
        <v>9.1198071697002258E-4</v>
      </c>
      <c r="AN150" s="16">
        <f t="shared" ca="1" si="23"/>
        <v>6.5606399908892995E-3</v>
      </c>
      <c r="AO150" s="30">
        <f t="shared" ca="1" si="21"/>
        <v>10</v>
      </c>
      <c r="AP150" s="30">
        <f t="shared" ca="1" si="22"/>
        <v>247</v>
      </c>
      <c r="AQ150" s="12"/>
      <c r="AR150" s="48"/>
    </row>
    <row r="151" spans="1:44" x14ac:dyDescent="0.3">
      <c r="A151" s="8" t="s">
        <v>215</v>
      </c>
      <c r="B151" s="9" cm="1">
        <f t="array" aca="1" ref="B151" ca="1">IF(ISNUMBER(Z151),CELL("contents",INDIRECT(ADDRESS(Z151,2,1,1,B$2))),0)</f>
        <v>0</v>
      </c>
      <c r="C151" s="9" cm="1">
        <f t="array" aca="1" ref="C151" ca="1">IF(ISNUMBER(AA151),CELL("contents",INDIRECT(ADDRESS(AA151,2,1,1,C$2))),0)</f>
        <v>0</v>
      </c>
      <c r="D151" s="9" cm="1">
        <f t="array" aca="1" ref="D151" ca="1">IF(ISNUMBER(AB151),CELL("contents",INDIRECT(ADDRESS(AB151,2,1,1,D$2))),0)</f>
        <v>0</v>
      </c>
      <c r="E151" s="9" cm="1">
        <f t="array" aca="1" ref="E151" ca="1">IF(ISNUMBER(AC151),CELL("contents",INDIRECT(ADDRESS(AC151,2,1,1,E$2))),0)</f>
        <v>0</v>
      </c>
      <c r="F151" s="9" cm="1">
        <f t="array" aca="1" ref="F151" ca="1">IF(ISNUMBER(AD151),CELL("contents",INDIRECT(ADDRESS(AD151,2,1,1,F$2))),0)</f>
        <v>0</v>
      </c>
      <c r="G151" s="9" cm="1">
        <f t="array" aca="1" ref="G151" ca="1">IF(ISNUMBER(AE151),CELL("contents",INDIRECT(ADDRESS(AE151,2,1,1,G$2))),0)</f>
        <v>0.96745795881297503</v>
      </c>
      <c r="H151" s="9" cm="1">
        <f t="array" aca="1" ref="H151" ca="1">IF(ISNUMBER(AF151),CELL("contents",INDIRECT(ADDRESS(AF151,2,1,1,H$2))),0)</f>
        <v>0</v>
      </c>
      <c r="I151" s="9" cm="1">
        <f t="array" aca="1" ref="I151" ca="1">IF(ISNUMBER(AG151),CELL("contents",INDIRECT(ADDRESS(AG151,2,1,1,I$2))),0)</f>
        <v>0.186026304433838</v>
      </c>
      <c r="J151" s="9" cm="1">
        <f t="array" aca="1" ref="J151" ca="1">IF(ISNUMBER(AH151),CELL("contents",INDIRECT(ADDRESS(AH151,2,1,1,J$2))),0)</f>
        <v>0</v>
      </c>
      <c r="K151" s="9" cm="1">
        <f t="array" aca="1" ref="K151" ca="1">IF(ISNUMBER(AI151),CELL("contents",INDIRECT(ADDRESS(AI151,2,1,1,K$2))),0)</f>
        <v>0.17035775099318601</v>
      </c>
      <c r="L151" s="9" cm="1">
        <f t="array" aca="1" ref="L151" ca="1">IF(ISNUMBER(AJ151),CELL("contents",INDIRECT(ADDRESS(AJ151,2,1,1,L$2))),0)</f>
        <v>0.424000197793304</v>
      </c>
      <c r="M151" s="127" t="str">
        <f>VLOOKUP($A151,[1]Classification!$A$2:$B$1001,2,0)</f>
        <v>Health Care</v>
      </c>
      <c r="N151" s="13">
        <f>MATCH($A151,'EKHAZAARSTK X standardized'!$A:$A,0)</f>
        <v>550</v>
      </c>
      <c r="O151" s="85" cm="1">
        <f t="array" aca="1" ref="O151:X151" ca="1">OFFSET(INDIRECT(ADDRESS(N151,2,1,1,"EKHAZAARSTK X standardized")),,,1,10)</f>
        <v>-0.22617256235584729</v>
      </c>
      <c r="P151" s="85">
        <f ca="1"/>
        <v>-1.0292931818424995</v>
      </c>
      <c r="Q151" s="85">
        <f ca="1"/>
        <v>-0.90278708272809982</v>
      </c>
      <c r="R151" s="85">
        <f ca="1"/>
        <v>-0.13300153548872218</v>
      </c>
      <c r="S151" s="85">
        <f ca="1"/>
        <v>-0.50718170933670925</v>
      </c>
      <c r="T151" s="85">
        <f ca="1"/>
        <v>-1.0524354025273659</v>
      </c>
      <c r="U151" s="85">
        <f ca="1"/>
        <v>1.0965801485294546</v>
      </c>
      <c r="V151" s="85">
        <f ca="1"/>
        <v>-7.4664649883944653E-2</v>
      </c>
      <c r="W151" s="85">
        <f ca="1"/>
        <v>-0.45317272104648537</v>
      </c>
      <c r="X151" s="85">
        <f ca="1"/>
        <v>-0.76484384716331932</v>
      </c>
      <c r="Z151" s="14" t="str">
        <f t="shared" ca="1" si="25"/>
        <v>__Absent__</v>
      </c>
      <c r="AA151" s="14" t="str">
        <f t="shared" ca="1" si="25"/>
        <v>__Absent__</v>
      </c>
      <c r="AB151" s="14" t="str">
        <f t="shared" ca="1" si="25"/>
        <v>__Absent__</v>
      </c>
      <c r="AC151" s="14" t="str">
        <f t="shared" ca="1" si="25"/>
        <v>__Absent__</v>
      </c>
      <c r="AD151" s="14" t="str">
        <f t="shared" ca="1" si="25"/>
        <v>__Absent__</v>
      </c>
      <c r="AE151" s="14">
        <f t="shared" ca="1" si="25"/>
        <v>83</v>
      </c>
      <c r="AF151" s="14" t="str">
        <f t="shared" ca="1" si="25"/>
        <v>__Absent__</v>
      </c>
      <c r="AG151" s="14">
        <f t="shared" ca="1" si="25"/>
        <v>66</v>
      </c>
      <c r="AH151" s="14" t="str">
        <f t="shared" ca="1" si="25"/>
        <v>__Absent__</v>
      </c>
      <c r="AI151" s="14">
        <f t="shared" ca="1" si="25"/>
        <v>119</v>
      </c>
      <c r="AJ151" s="14">
        <f t="shared" ca="1" si="25"/>
        <v>134</v>
      </c>
      <c r="AK151" s="42"/>
      <c r="AL151" s="43">
        <f ca="1"/>
        <v>0</v>
      </c>
      <c r="AM151" s="15">
        <f ca="1"/>
        <v>-4.2074045939390054E-4</v>
      </c>
      <c r="AN151" s="16">
        <f t="shared" ca="1" si="23"/>
        <v>4.2074045939390054E-4</v>
      </c>
      <c r="AO151" s="30">
        <f t="shared" ca="1" si="21"/>
        <v>51</v>
      </c>
      <c r="AP151" s="30">
        <f t="shared" ca="1" si="22"/>
        <v>206</v>
      </c>
      <c r="AQ151" s="12"/>
      <c r="AR151" s="48"/>
    </row>
    <row r="152" spans="1:44" x14ac:dyDescent="0.3">
      <c r="A152" s="8" t="s">
        <v>116</v>
      </c>
      <c r="B152" s="9" cm="1">
        <f t="array" aca="1" ref="B152" ca="1">IF(ISNUMBER(Z152),CELL("contents",INDIRECT(ADDRESS(Z152,2,1,1,B$2))),0)</f>
        <v>0</v>
      </c>
      <c r="C152" s="9" cm="1">
        <f t="array" aca="1" ref="C152" ca="1">IF(ISNUMBER(AA152),CELL("contents",INDIRECT(ADDRESS(AA152,2,1,1,C$2))),0)</f>
        <v>0</v>
      </c>
      <c r="D152" s="9" cm="1">
        <f t="array" aca="1" ref="D152" ca="1">IF(ISNUMBER(AB152),CELL("contents",INDIRECT(ADDRESS(AB152,2,1,1,D$2))),0)</f>
        <v>0</v>
      </c>
      <c r="E152" s="9" cm="1">
        <f t="array" aca="1" ref="E152" ca="1">IF(ISNUMBER(AC152),CELL("contents",INDIRECT(ADDRESS(AC152,2,1,1,E$2))),0)</f>
        <v>0</v>
      </c>
      <c r="F152" s="9" cm="1">
        <f t="array" aca="1" ref="F152" ca="1">IF(ISNUMBER(AD152),CELL("contents",INDIRECT(ADDRESS(AD152,2,1,1,F$2))),0)</f>
        <v>0</v>
      </c>
      <c r="G152" s="9" cm="1">
        <f t="array" aca="1" ref="G152" ca="1">IF(ISNUMBER(AE152),CELL("contents",INDIRECT(ADDRESS(AE152,2,1,1,G$2))),0)</f>
        <v>0.61834907837647801</v>
      </c>
      <c r="H152" s="9" cm="1">
        <f t="array" aca="1" ref="H152" ca="1">IF(ISNUMBER(AF152),CELL("contents",INDIRECT(ADDRESS(AF152,2,1,1,H$2))),0)</f>
        <v>0</v>
      </c>
      <c r="I152" s="9" cm="1">
        <f t="array" aca="1" ref="I152" ca="1">IF(ISNUMBER(AG152),CELL("contents",INDIRECT(ADDRESS(AG152,2,1,1,I$2))),0)</f>
        <v>0</v>
      </c>
      <c r="J152" s="9" cm="1">
        <f t="array" aca="1" ref="J152" ca="1">IF(ISNUMBER(AH152),CELL("contents",INDIRECT(ADDRESS(AH152,2,1,1,J$2))),0)</f>
        <v>0</v>
      </c>
      <c r="K152" s="9" cm="1">
        <f t="array" aca="1" ref="K152" ca="1">IF(ISNUMBER(AI152),CELL("contents",INDIRECT(ADDRESS(AI152,2,1,1,K$2))),0)</f>
        <v>0</v>
      </c>
      <c r="L152" s="9" cm="1">
        <f t="array" aca="1" ref="L152" ca="1">IF(ISNUMBER(AJ152),CELL("contents",INDIRECT(ADDRESS(AJ152,2,1,1,L$2))),0)</f>
        <v>0.189714821538503</v>
      </c>
      <c r="M152" s="127" t="str">
        <f>VLOOKUP($A152,[1]Classification!$A$2:$B$1001,2,0)</f>
        <v>Real Estate</v>
      </c>
      <c r="N152" s="13">
        <f>MATCH($A152,'EKHAZAARSTK X standardized'!$A:$A,0)</f>
        <v>553</v>
      </c>
      <c r="O152" s="85" cm="1">
        <f t="array" aca="1" ref="O152:X152" ca="1">OFFSET(INDIRECT(ADDRESS(N152,2,1,1,"EKHAZAARSTK X standardized")),,,1,10)</f>
        <v>-0.64897097360151768</v>
      </c>
      <c r="P152" s="85">
        <f ca="1"/>
        <v>-0.9729953088902995</v>
      </c>
      <c r="Q152" s="85">
        <f ca="1"/>
        <v>-1.0288615330426167</v>
      </c>
      <c r="R152" s="85">
        <f ca="1"/>
        <v>0.4990290824935395</v>
      </c>
      <c r="S152" s="85">
        <f ca="1"/>
        <v>-0.64373044064764895</v>
      </c>
      <c r="T152" s="85">
        <f ca="1"/>
        <v>-0.81063552009339912</v>
      </c>
      <c r="U152" s="85">
        <f ca="1"/>
        <v>1.2332856208194789</v>
      </c>
      <c r="V152" s="85">
        <f ca="1"/>
        <v>-0.79806893043770655</v>
      </c>
      <c r="W152" s="85">
        <f ca="1"/>
        <v>-0.60283070012883522</v>
      </c>
      <c r="X152" s="85">
        <f ca="1"/>
        <v>0.16378368558209583</v>
      </c>
      <c r="Z152" s="14" t="str">
        <f t="shared" ca="1" si="25"/>
        <v>__Absent__</v>
      </c>
      <c r="AA152" s="14" t="str">
        <f t="shared" ca="1" si="25"/>
        <v>__Absent__</v>
      </c>
      <c r="AB152" s="14" t="str">
        <f t="shared" ca="1" si="25"/>
        <v>__Absent__</v>
      </c>
      <c r="AC152" s="14" t="str">
        <f t="shared" ca="1" si="25"/>
        <v>__Absent__</v>
      </c>
      <c r="AD152" s="14" t="str">
        <f t="shared" ca="1" si="25"/>
        <v>__Absent__</v>
      </c>
      <c r="AE152" s="14">
        <f t="shared" ca="1" si="25"/>
        <v>84</v>
      </c>
      <c r="AF152" s="14" t="str">
        <f t="shared" ca="1" si="25"/>
        <v>__Absent__</v>
      </c>
      <c r="AG152" s="14" t="str">
        <f t="shared" ca="1" si="25"/>
        <v>__Absent__</v>
      </c>
      <c r="AH152" s="14" t="str">
        <f t="shared" ca="1" si="25"/>
        <v>__Absent__</v>
      </c>
      <c r="AI152" s="14" t="str">
        <f t="shared" ca="1" si="25"/>
        <v>__Absent__</v>
      </c>
      <c r="AJ152" s="14">
        <f t="shared" ca="1" si="25"/>
        <v>135</v>
      </c>
      <c r="AK152" s="42"/>
      <c r="AL152" s="43">
        <f ca="1"/>
        <v>0</v>
      </c>
      <c r="AM152" s="15">
        <f ca="1"/>
        <v>0</v>
      </c>
      <c r="AN152" s="16">
        <f t="shared" ca="1" si="23"/>
        <v>0</v>
      </c>
      <c r="AO152" s="30">
        <f t="shared" ca="1" si="21"/>
        <v>58</v>
      </c>
      <c r="AP152" s="30">
        <f t="shared" ca="1" si="22"/>
        <v>46</v>
      </c>
      <c r="AQ152" s="12"/>
      <c r="AR152" s="48"/>
    </row>
    <row r="153" spans="1:44" x14ac:dyDescent="0.3">
      <c r="A153" s="8" t="s">
        <v>99</v>
      </c>
      <c r="B153" s="9" cm="1">
        <f t="array" aca="1" ref="B153" ca="1">IF(ISNUMBER(Z153),CELL("contents",INDIRECT(ADDRESS(Z153,2,1,1,B$2))),0)</f>
        <v>0</v>
      </c>
      <c r="C153" s="9" cm="1">
        <f t="array" aca="1" ref="C153" ca="1">IF(ISNUMBER(AA153),CELL("contents",INDIRECT(ADDRESS(AA153,2,1,1,C$2))),0)</f>
        <v>0</v>
      </c>
      <c r="D153" s="9" cm="1">
        <f t="array" aca="1" ref="D153" ca="1">IF(ISNUMBER(AB153),CELL("contents",INDIRECT(ADDRESS(AB153,2,1,1,D$2))),0)</f>
        <v>0</v>
      </c>
      <c r="E153" s="9" cm="1">
        <f t="array" aca="1" ref="E153" ca="1">IF(ISNUMBER(AC153),CELL("contents",INDIRECT(ADDRESS(AC153,2,1,1,E$2))),0)</f>
        <v>0</v>
      </c>
      <c r="F153" s="9" cm="1">
        <f t="array" aca="1" ref="F153" ca="1">IF(ISNUMBER(AD153),CELL("contents",INDIRECT(ADDRESS(AD153,2,1,1,F$2))),0)</f>
        <v>0</v>
      </c>
      <c r="G153" s="9" cm="1">
        <f t="array" aca="1" ref="G153" ca="1">IF(ISNUMBER(AE153),CELL("contents",INDIRECT(ADDRESS(AE153,2,1,1,G$2))),0)</f>
        <v>0.86470837030842795</v>
      </c>
      <c r="H153" s="9" cm="1">
        <f t="array" aca="1" ref="H153" ca="1">IF(ISNUMBER(AF153),CELL("contents",INDIRECT(ADDRESS(AF153,2,1,1,H$2))),0)</f>
        <v>0</v>
      </c>
      <c r="I153" s="9" cm="1">
        <f t="array" aca="1" ref="I153" ca="1">IF(ISNUMBER(AG153),CELL("contents",INDIRECT(ADDRESS(AG153,2,1,1,I$2))),0)</f>
        <v>0</v>
      </c>
      <c r="J153" s="9" cm="1">
        <f t="array" aca="1" ref="J153" ca="1">IF(ISNUMBER(AH153),CELL("contents",INDIRECT(ADDRESS(AH153,2,1,1,J$2))),0)</f>
        <v>0</v>
      </c>
      <c r="K153" s="9" cm="1">
        <f t="array" aca="1" ref="K153" ca="1">IF(ISNUMBER(AI153),CELL("contents",INDIRECT(ADDRESS(AI153,2,1,1,K$2))),0)</f>
        <v>0.130273574994789</v>
      </c>
      <c r="L153" s="9" cm="1">
        <f t="array" aca="1" ref="L153" ca="1">IF(ISNUMBER(AJ153),CELL("contents",INDIRECT(ADDRESS(AJ153,2,1,1,L$2))),0)</f>
        <v>0.26258815868893398</v>
      </c>
      <c r="M153" s="127" t="str">
        <f>VLOOKUP($A153,[1]Classification!$A$2:$B$1001,2,0)</f>
        <v>Financials</v>
      </c>
      <c r="N153" s="13">
        <f>MATCH($A153,'EKHAZAARSTK X standardized'!$A:$A,0)</f>
        <v>561</v>
      </c>
      <c r="O153" s="85" cm="1">
        <f t="array" aca="1" ref="O153:X153" ca="1">OFFSET(INDIRECT(ADDRESS(N153,2,1,1,"EKHAZAARSTK X standardized")),,,1,10)</f>
        <v>0.35240515725377364</v>
      </c>
      <c r="P153" s="85">
        <f ca="1"/>
        <v>-1.4866146659256234</v>
      </c>
      <c r="Q153" s="85">
        <f ca="1"/>
        <v>-0.34470156653356915</v>
      </c>
      <c r="R153" s="85">
        <f ca="1"/>
        <v>2.5602932034450263</v>
      </c>
      <c r="S153" s="85">
        <f ca="1"/>
        <v>1.0731479697681847</v>
      </c>
      <c r="T153" s="85">
        <f ca="1"/>
        <v>0.20371839007146261</v>
      </c>
      <c r="U153" s="85">
        <f ca="1"/>
        <v>1.4384728784993692</v>
      </c>
      <c r="V153" s="85">
        <f ca="1"/>
        <v>0.45804547091472769</v>
      </c>
      <c r="W153" s="85">
        <f ca="1"/>
        <v>0.22812182943079434</v>
      </c>
      <c r="X153" s="85">
        <f ca="1"/>
        <v>0.35922011589122882</v>
      </c>
      <c r="Z153" s="14" t="str">
        <f t="shared" ca="1" si="25"/>
        <v>__Absent__</v>
      </c>
      <c r="AA153" s="14" t="str">
        <f t="shared" ca="1" si="25"/>
        <v>__Absent__</v>
      </c>
      <c r="AB153" s="14" t="str">
        <f t="shared" ca="1" si="25"/>
        <v>__Absent__</v>
      </c>
      <c r="AC153" s="14" t="str">
        <f t="shared" ca="1" si="25"/>
        <v>__Absent__</v>
      </c>
      <c r="AD153" s="14" t="str">
        <f t="shared" ca="1" si="25"/>
        <v>__Absent__</v>
      </c>
      <c r="AE153" s="14">
        <f t="shared" ca="1" si="25"/>
        <v>85</v>
      </c>
      <c r="AF153" s="14" t="str">
        <f t="shared" ca="1" si="25"/>
        <v>__Absent__</v>
      </c>
      <c r="AG153" s="14" t="str">
        <f t="shared" ca="1" si="25"/>
        <v>__Absent__</v>
      </c>
      <c r="AH153" s="14" t="str">
        <f t="shared" ca="1" si="25"/>
        <v>__Absent__</v>
      </c>
      <c r="AI153" s="14">
        <f t="shared" ca="1" si="25"/>
        <v>120</v>
      </c>
      <c r="AJ153" s="14">
        <f t="shared" ca="1" si="25"/>
        <v>136</v>
      </c>
      <c r="AK153" s="42"/>
      <c r="AL153" s="43">
        <f ca="1"/>
        <v>0</v>
      </c>
      <c r="AM153" s="15">
        <f ca="1"/>
        <v>0</v>
      </c>
      <c r="AN153" s="16">
        <f t="shared" ca="1" si="23"/>
        <v>0</v>
      </c>
      <c r="AO153" s="30">
        <f t="shared" ca="1" si="21"/>
        <v>58</v>
      </c>
      <c r="AP153" s="30">
        <f t="shared" ca="1" si="22"/>
        <v>46</v>
      </c>
      <c r="AQ153" s="12"/>
      <c r="AR153" s="48"/>
    </row>
    <row r="154" spans="1:44" x14ac:dyDescent="0.3">
      <c r="A154" s="8" t="s">
        <v>216</v>
      </c>
      <c r="B154" s="9" cm="1">
        <f t="array" aca="1" ref="B154" ca="1">IF(ISNUMBER(Z154),CELL("contents",INDIRECT(ADDRESS(Z154,2,1,1,B$2))),0)</f>
        <v>0</v>
      </c>
      <c r="C154" s="9" cm="1">
        <f t="array" aca="1" ref="C154" ca="1">IF(ISNUMBER(AA154),CELL("contents",INDIRECT(ADDRESS(AA154,2,1,1,C$2))),0)</f>
        <v>0</v>
      </c>
      <c r="D154" s="9" cm="1">
        <f t="array" aca="1" ref="D154" ca="1">IF(ISNUMBER(AB154),CELL("contents",INDIRECT(ADDRESS(AB154,2,1,1,D$2))),0)</f>
        <v>0</v>
      </c>
      <c r="E154" s="9" cm="1">
        <f t="array" aca="1" ref="E154" ca="1">IF(ISNUMBER(AC154),CELL("contents",INDIRECT(ADDRESS(AC154,2,1,1,E$2))),0)</f>
        <v>0</v>
      </c>
      <c r="F154" s="9" cm="1">
        <f t="array" aca="1" ref="F154" ca="1">IF(ISNUMBER(AD154),CELL("contents",INDIRECT(ADDRESS(AD154,2,1,1,F$2))),0)</f>
        <v>0</v>
      </c>
      <c r="G154" s="9" cm="1">
        <f t="array" aca="1" ref="G154" ca="1">IF(ISNUMBER(AE154),CELL("contents",INDIRECT(ADDRESS(AE154,2,1,1,G$2))),0)</f>
        <v>0</v>
      </c>
      <c r="H154" s="9" cm="1">
        <f t="array" aca="1" ref="H154" ca="1">IF(ISNUMBER(AF154),CELL("contents",INDIRECT(ADDRESS(AF154,2,1,1,H$2))),0)</f>
        <v>1.1987134402061099</v>
      </c>
      <c r="I154" s="9" cm="1">
        <f t="array" aca="1" ref="I154" ca="1">IF(ISNUMBER(AG154),CELL("contents",INDIRECT(ADDRESS(AG154,2,1,1,I$2))),0)</f>
        <v>1.26699797072849</v>
      </c>
      <c r="J154" s="9" cm="1">
        <f t="array" aca="1" ref="J154" ca="1">IF(ISNUMBER(AH154),CELL("contents",INDIRECT(ADDRESS(AH154,2,1,1,J$2))),0)</f>
        <v>1.3879567224654199</v>
      </c>
      <c r="K154" s="9" cm="1">
        <f t="array" aca="1" ref="K154" ca="1">IF(ISNUMBER(AI154),CELL("contents",INDIRECT(ADDRESS(AI154,2,1,1,K$2))),0)</f>
        <v>1.2726726119490901</v>
      </c>
      <c r="L154" s="9" cm="1">
        <f t="array" aca="1" ref="L154" ca="1">IF(ISNUMBER(AJ154),CELL("contents",INDIRECT(ADDRESS(AJ154,2,1,1,L$2))),0)</f>
        <v>0.886898579509941</v>
      </c>
      <c r="M154" s="127" t="str">
        <f>VLOOKUP($A154,[1]Classification!$A$2:$B$1001,2,0)</f>
        <v>Consumer Discretionary</v>
      </c>
      <c r="N154" s="13">
        <f>MATCH($A154,'EKHAZAARSTK X standardized'!$A:$A,0)</f>
        <v>562</v>
      </c>
      <c r="O154" s="85" cm="1">
        <f t="array" aca="1" ref="O154:X154" ca="1">OFFSET(INDIRECT(ADDRESS(N154,2,1,1,"EKHAZAARSTK X standardized")),,,1,10)</f>
        <v>4.0891124314835797E-2</v>
      </c>
      <c r="P154" s="85">
        <f ca="1"/>
        <v>-0.76449410390976413</v>
      </c>
      <c r="Q154" s="85">
        <f ca="1"/>
        <v>-0.71515303023425469</v>
      </c>
      <c r="R154" s="85">
        <f ca="1"/>
        <v>1.0011233069483825</v>
      </c>
      <c r="S154" s="85">
        <f ca="1"/>
        <v>0.80352118934065875</v>
      </c>
      <c r="T154" s="85">
        <f ca="1"/>
        <v>0.15999976326401605</v>
      </c>
      <c r="U154" s="85">
        <f ca="1"/>
        <v>2.4265235268385408</v>
      </c>
      <c r="V154" s="85">
        <f ca="1"/>
        <v>-0.10719729288398845</v>
      </c>
      <c r="W154" s="85">
        <f ca="1"/>
        <v>0.25928501947826443</v>
      </c>
      <c r="X154" s="85">
        <f ca="1"/>
        <v>-0.20512023974972432</v>
      </c>
      <c r="Z154" s="14" t="str">
        <f t="shared" ref="Z154:AJ163" ca="1" si="26">IFERROR(MATCH($A154,INDIRECT("'"&amp;Z$2&amp;"'!$A:$A"),0),"__Absent__")</f>
        <v>__Absent__</v>
      </c>
      <c r="AA154" s="14" t="str">
        <f t="shared" ca="1" si="26"/>
        <v>__Absent__</v>
      </c>
      <c r="AB154" s="14" t="str">
        <f t="shared" ca="1" si="26"/>
        <v>__Absent__</v>
      </c>
      <c r="AC154" s="14" t="str">
        <f t="shared" ca="1" si="26"/>
        <v>__Absent__</v>
      </c>
      <c r="AD154" s="14" t="str">
        <f t="shared" ca="1" si="26"/>
        <v>__Absent__</v>
      </c>
      <c r="AE154" s="14" t="str">
        <f t="shared" ca="1" si="26"/>
        <v>__Absent__</v>
      </c>
      <c r="AF154" s="14">
        <f t="shared" ca="1" si="26"/>
        <v>66</v>
      </c>
      <c r="AG154" s="14">
        <f t="shared" ca="1" si="26"/>
        <v>67</v>
      </c>
      <c r="AH154" s="14">
        <f t="shared" ca="1" si="26"/>
        <v>34</v>
      </c>
      <c r="AI154" s="14">
        <f t="shared" ca="1" si="26"/>
        <v>121</v>
      </c>
      <c r="AJ154" s="14">
        <f t="shared" ca="1" si="26"/>
        <v>137</v>
      </c>
      <c r="AK154" s="42"/>
      <c r="AL154" s="43">
        <f ca="1"/>
        <v>0</v>
      </c>
      <c r="AM154" s="15">
        <f ca="1"/>
        <v>5.1808971527703368E-4</v>
      </c>
      <c r="AN154" s="16">
        <f t="shared" ca="1" si="23"/>
        <v>-5.1808971527703368E-4</v>
      </c>
      <c r="AO154" s="30">
        <f t="shared" ca="1" si="21"/>
        <v>218</v>
      </c>
      <c r="AP154" s="30">
        <f t="shared" ca="1" si="22"/>
        <v>39</v>
      </c>
      <c r="AQ154" s="12"/>
      <c r="AR154" s="48"/>
    </row>
    <row r="155" spans="1:44" x14ac:dyDescent="0.3">
      <c r="A155" s="8" t="s">
        <v>217</v>
      </c>
      <c r="B155" s="9" cm="1">
        <f t="array" aca="1" ref="B155" ca="1">IF(ISNUMBER(Z155),CELL("contents",INDIRECT(ADDRESS(Z155,2,1,1,B$2))),0)</f>
        <v>0</v>
      </c>
      <c r="C155" s="9" cm="1">
        <f t="array" aca="1" ref="C155" ca="1">IF(ISNUMBER(AA155),CELL("contents",INDIRECT(ADDRESS(AA155,2,1,1,C$2))),0)</f>
        <v>0</v>
      </c>
      <c r="D155" s="9" cm="1">
        <f t="array" aca="1" ref="D155" ca="1">IF(ISNUMBER(AB155),CELL("contents",INDIRECT(ADDRESS(AB155,2,1,1,D$2))),0)</f>
        <v>0</v>
      </c>
      <c r="E155" s="9" cm="1">
        <f t="array" aca="1" ref="E155" ca="1">IF(ISNUMBER(AC155),CELL("contents",INDIRECT(ADDRESS(AC155,2,1,1,E$2))),0)</f>
        <v>0</v>
      </c>
      <c r="F155" s="9" cm="1">
        <f t="array" aca="1" ref="F155" ca="1">IF(ISNUMBER(AD155),CELL("contents",INDIRECT(ADDRESS(AD155,2,1,1,F$2))),0)</f>
        <v>2.5586514549655401</v>
      </c>
      <c r="G155" s="9" cm="1">
        <f t="array" aca="1" ref="G155" ca="1">IF(ISNUMBER(AE155),CELL("contents",INDIRECT(ADDRESS(AE155,2,1,1,G$2))),0)</f>
        <v>0</v>
      </c>
      <c r="H155" s="9" cm="1">
        <f t="array" aca="1" ref="H155" ca="1">IF(ISNUMBER(AF155),CELL("contents",INDIRECT(ADDRESS(AF155,2,1,1,H$2))),0)</f>
        <v>0.27232351281177197</v>
      </c>
      <c r="I155" s="9" cm="1">
        <f t="array" aca="1" ref="I155" ca="1">IF(ISNUMBER(AG155),CELL("contents",INDIRECT(ADDRESS(AG155,2,1,1,I$2))),0)</f>
        <v>0.269363770048964</v>
      </c>
      <c r="J155" s="9" cm="1">
        <f t="array" aca="1" ref="J155" ca="1">IF(ISNUMBER(AH155),CELL("contents",INDIRECT(ADDRESS(AH155,2,1,1,J$2))),0)</f>
        <v>0</v>
      </c>
      <c r="K155" s="9" cm="1">
        <f t="array" aca="1" ref="K155" ca="1">IF(ISNUMBER(AI155),CELL("contents",INDIRECT(ADDRESS(AI155,2,1,1,K$2))),0)</f>
        <v>0.25052610498997901</v>
      </c>
      <c r="L155" s="9" cm="1">
        <f t="array" aca="1" ref="L155" ca="1">IF(ISNUMBER(AJ155),CELL("contents",INDIRECT(ADDRESS(AJ155,2,1,1,L$2))),0)</f>
        <v>0.188554639034275</v>
      </c>
      <c r="M155" s="127" t="str">
        <f>VLOOKUP($A155,[1]Classification!$A$2:$B$1001,2,0)</f>
        <v>Consumer Staples</v>
      </c>
      <c r="N155" s="13">
        <f>MATCH($A155,'EKHAZAARSTK X standardized'!$A:$A,0)</f>
        <v>575</v>
      </c>
      <c r="O155" s="85" cm="1">
        <f t="array" aca="1" ref="O155:X155" ca="1">OFFSET(INDIRECT(ADDRESS(N155,2,1,1,"EKHAZAARSTK X standardized")),,,1,10)</f>
        <v>4.8880091722891178E-2</v>
      </c>
      <c r="P155" s="85">
        <f ca="1"/>
        <v>-0.24954773568866218</v>
      </c>
      <c r="Q155" s="85">
        <f ca="1"/>
        <v>-0.19256558388694384</v>
      </c>
      <c r="R155" s="85">
        <f ca="1"/>
        <v>-0.83450209543132869</v>
      </c>
      <c r="S155" s="85">
        <f ca="1"/>
        <v>-0.28728471889176199</v>
      </c>
      <c r="T155" s="85">
        <f ca="1"/>
        <v>1.3753342133910482</v>
      </c>
      <c r="U155" s="85">
        <f ca="1"/>
        <v>0.89305441276191488</v>
      </c>
      <c r="V155" s="85">
        <f ca="1"/>
        <v>-0.67013906858599637</v>
      </c>
      <c r="W155" s="85">
        <f ca="1"/>
        <v>-0.75468115392449209</v>
      </c>
      <c r="X155" s="85">
        <f ca="1"/>
        <v>-1.2747784484913305</v>
      </c>
      <c r="Z155" s="14" t="str">
        <f t="shared" ca="1" si="26"/>
        <v>__Absent__</v>
      </c>
      <c r="AA155" s="14" t="str">
        <f t="shared" ca="1" si="26"/>
        <v>__Absent__</v>
      </c>
      <c r="AB155" s="14" t="str">
        <f t="shared" ca="1" si="26"/>
        <v>__Absent__</v>
      </c>
      <c r="AC155" s="14" t="str">
        <f t="shared" ca="1" si="26"/>
        <v>__Absent__</v>
      </c>
      <c r="AD155" s="14">
        <f t="shared" ca="1" si="26"/>
        <v>25</v>
      </c>
      <c r="AE155" s="14" t="str">
        <f t="shared" ca="1" si="26"/>
        <v>__Absent__</v>
      </c>
      <c r="AF155" s="14">
        <f t="shared" ca="1" si="26"/>
        <v>67</v>
      </c>
      <c r="AG155" s="14">
        <f t="shared" ca="1" si="26"/>
        <v>68</v>
      </c>
      <c r="AH155" s="14" t="str">
        <f t="shared" ca="1" si="26"/>
        <v>__Absent__</v>
      </c>
      <c r="AI155" s="14">
        <f t="shared" ca="1" si="26"/>
        <v>122</v>
      </c>
      <c r="AJ155" s="14">
        <f t="shared" ca="1" si="26"/>
        <v>138</v>
      </c>
      <c r="AK155" s="42"/>
      <c r="AL155" s="43">
        <f ca="1"/>
        <v>0</v>
      </c>
      <c r="AM155" s="15">
        <f ca="1"/>
        <v>1.3166525786817128E-4</v>
      </c>
      <c r="AN155" s="16">
        <f t="shared" ca="1" si="23"/>
        <v>-1.3166525786817128E-4</v>
      </c>
      <c r="AO155" s="30">
        <f t="shared" ca="1" si="21"/>
        <v>215</v>
      </c>
      <c r="AP155" s="30">
        <f t="shared" ca="1" si="22"/>
        <v>42</v>
      </c>
      <c r="AQ155" s="12"/>
      <c r="AR155" s="48"/>
    </row>
    <row r="156" spans="1:44" x14ac:dyDescent="0.3">
      <c r="A156" s="8" t="s">
        <v>18</v>
      </c>
      <c r="B156" s="9" cm="1">
        <f t="array" aca="1" ref="B156" ca="1">IF(ISNUMBER(Z156),CELL("contents",INDIRECT(ADDRESS(Z156,2,1,1,B$2))),0)</f>
        <v>6.0863056001288696</v>
      </c>
      <c r="C156" s="9" cm="1">
        <f t="array" aca="1" ref="C156" ca="1">IF(ISNUMBER(AA156),CELL("contents",INDIRECT(ADDRESS(AA156,2,1,1,C$2))),0)</f>
        <v>4.8987290723161898</v>
      </c>
      <c r="D156" s="9" cm="1">
        <f t="array" aca="1" ref="D156" ca="1">IF(ISNUMBER(AB156),CELL("contents",INDIRECT(ADDRESS(AB156,2,1,1,D$2))),0)</f>
        <v>7.7068809516640604</v>
      </c>
      <c r="E156" s="9" cm="1">
        <f t="array" aca="1" ref="E156" ca="1">IF(ISNUMBER(AC156),CELL("contents",INDIRECT(ADDRESS(AC156,2,1,1,E$2))),0)</f>
        <v>5.34597730666645</v>
      </c>
      <c r="F156" s="9" cm="1">
        <f t="array" aca="1" ref="F156" ca="1">IF(ISNUMBER(AD156),CELL("contents",INDIRECT(ADDRESS(AD156,2,1,1,F$2))),0)</f>
        <v>4.0113976891834602</v>
      </c>
      <c r="G156" s="9" cm="1">
        <f t="array" aca="1" ref="G156" ca="1">IF(ISNUMBER(AE156),CELL("contents",INDIRECT(ADDRESS(AE156,2,1,1,G$2))),0)</f>
        <v>0</v>
      </c>
      <c r="H156" s="9" cm="1">
        <f t="array" aca="1" ref="H156" ca="1">IF(ISNUMBER(AF156),CELL("contents",INDIRECT(ADDRESS(AF156,2,1,1,H$2))),0)</f>
        <v>1.2476146375760999</v>
      </c>
      <c r="I156" s="9" cm="1">
        <f t="array" aca="1" ref="I156" ca="1">IF(ISNUMBER(AG156),CELL("contents",INDIRECT(ADDRESS(AG156,2,1,1,I$2))),0)</f>
        <v>1.2331730853306999</v>
      </c>
      <c r="J156" s="9" cm="1">
        <f t="array" aca="1" ref="J156" ca="1">IF(ISNUMBER(AH156),CELL("contents",INDIRECT(ADDRESS(AH156,2,1,1,J$2))),0)</f>
        <v>1.4444013379107501</v>
      </c>
      <c r="K156" s="9" cm="1">
        <f t="array" aca="1" ref="K156" ca="1">IF(ISNUMBER(AI156),CELL("contents",INDIRECT(ADDRESS(AI156,2,1,1,K$2))),0)</f>
        <v>1.1423990379543001</v>
      </c>
      <c r="L156" s="9" cm="1">
        <f t="array" aca="1" ref="L156" ca="1">IF(ISNUMBER(AJ156),CELL("contents",INDIRECT(ADDRESS(AJ156,2,1,1,L$2))),0)</f>
        <v>0.86322115973149305</v>
      </c>
      <c r="M156" s="127" t="str">
        <f>VLOOKUP($A156,[1]Classification!$A$2:$B$1001,2,0)</f>
        <v>Consumer Discretionary</v>
      </c>
      <c r="N156" s="13">
        <f>MATCH($A156,'EKHAZAARSTK X standardized'!$A:$A,0)</f>
        <v>577</v>
      </c>
      <c r="O156" s="85" cm="1">
        <f t="array" aca="1" ref="O156:X156" ca="1">OFFSET(INDIRECT(ADDRESS(N156,2,1,1,"EKHAZAARSTK X standardized")),,,1,10)</f>
        <v>-0.14712633407948039</v>
      </c>
      <c r="P156" s="85">
        <f ca="1"/>
        <v>-5.9587921640557838E-2</v>
      </c>
      <c r="Q156" s="85">
        <f ca="1"/>
        <v>-0.52302423623827776</v>
      </c>
      <c r="R156" s="85">
        <f ca="1"/>
        <v>-0.90068472666373267</v>
      </c>
      <c r="S156" s="85">
        <f ca="1"/>
        <v>2.8352756787467001E-2</v>
      </c>
      <c r="T156" s="85">
        <f ca="1"/>
        <v>0.28970056841340763</v>
      </c>
      <c r="U156" s="85">
        <f ca="1"/>
        <v>2.335929795957886</v>
      </c>
      <c r="V156" s="85">
        <f ca="1"/>
        <v>-0.33171493263550755</v>
      </c>
      <c r="W156" s="85">
        <f ca="1"/>
        <v>-0.43957655071597329</v>
      </c>
      <c r="X156" s="85">
        <f ca="1"/>
        <v>-1.3132455244322467</v>
      </c>
      <c r="Z156" s="14">
        <f t="shared" ca="1" si="26"/>
        <v>14</v>
      </c>
      <c r="AA156" s="14">
        <f t="shared" ca="1" si="26"/>
        <v>24</v>
      </c>
      <c r="AB156" s="14">
        <f t="shared" ca="1" si="26"/>
        <v>9</v>
      </c>
      <c r="AC156" s="14">
        <f t="shared" ca="1" si="26"/>
        <v>16</v>
      </c>
      <c r="AD156" s="14">
        <f t="shared" ca="1" si="26"/>
        <v>26</v>
      </c>
      <c r="AE156" s="14" t="str">
        <f t="shared" ca="1" si="26"/>
        <v>__Absent__</v>
      </c>
      <c r="AF156" s="14">
        <f t="shared" ca="1" si="26"/>
        <v>68</v>
      </c>
      <c r="AG156" s="14">
        <f t="shared" ca="1" si="26"/>
        <v>69</v>
      </c>
      <c r="AH156" s="14">
        <f t="shared" ca="1" si="26"/>
        <v>35</v>
      </c>
      <c r="AI156" s="14">
        <f t="shared" ca="1" si="26"/>
        <v>123</v>
      </c>
      <c r="AJ156" s="14">
        <f t="shared" ca="1" si="26"/>
        <v>139</v>
      </c>
      <c r="AK156" s="42"/>
      <c r="AL156" s="43">
        <f ca="1"/>
        <v>-8.9545583103437243E-3</v>
      </c>
      <c r="AM156" s="15">
        <f ca="1"/>
        <v>-1.8143223533018812E-3</v>
      </c>
      <c r="AN156" s="16">
        <f t="shared" ca="1" si="23"/>
        <v>-7.1402359570418433E-3</v>
      </c>
      <c r="AO156" s="30">
        <f t="shared" ca="1" si="21"/>
        <v>239</v>
      </c>
      <c r="AP156" s="30">
        <f t="shared" ca="1" si="22"/>
        <v>18</v>
      </c>
      <c r="AQ156" s="12"/>
      <c r="AR156" s="48"/>
    </row>
    <row r="157" spans="1:44" x14ac:dyDescent="0.3">
      <c r="A157" s="8" t="s">
        <v>73</v>
      </c>
      <c r="B157" s="9" cm="1">
        <f t="array" aca="1" ref="B157" ca="1">IF(ISNUMBER(Z157),CELL("contents",INDIRECT(ADDRESS(Z157,2,1,1,B$2))),0)</f>
        <v>0</v>
      </c>
      <c r="C157" s="9" cm="1">
        <f t="array" aca="1" ref="C157" ca="1">IF(ISNUMBER(AA157),CELL("contents",INDIRECT(ADDRESS(AA157,2,1,1,C$2))),0)</f>
        <v>0</v>
      </c>
      <c r="D157" s="9" cm="1">
        <f t="array" aca="1" ref="D157" ca="1">IF(ISNUMBER(AB157),CELL("contents",INDIRECT(ADDRESS(AB157,2,1,1,D$2))),0)</f>
        <v>0</v>
      </c>
      <c r="E157" s="9" cm="1">
        <f t="array" aca="1" ref="E157" ca="1">IF(ISNUMBER(AC157),CELL("contents",INDIRECT(ADDRESS(AC157,2,1,1,E$2))),0)</f>
        <v>0</v>
      </c>
      <c r="F157" s="9" cm="1">
        <f t="array" aca="1" ref="F157" ca="1">IF(ISNUMBER(AD157),CELL("contents",INDIRECT(ADDRESS(AD157,2,1,1,F$2))),0)</f>
        <v>0</v>
      </c>
      <c r="G157" s="9" cm="1">
        <f t="array" aca="1" ref="G157" ca="1">IF(ISNUMBER(AE157),CELL("contents",INDIRECT(ADDRESS(AE157,2,1,1,G$2))),0)</f>
        <v>0.81090443489070196</v>
      </c>
      <c r="H157" s="9" cm="1">
        <f t="array" aca="1" ref="H157" ca="1">IF(ISNUMBER(AF157),CELL("contents",INDIRECT(ADDRESS(AF157,2,1,1,H$2))),0)</f>
        <v>0</v>
      </c>
      <c r="I157" s="9" cm="1">
        <f t="array" aca="1" ref="I157" ca="1">IF(ISNUMBER(AG157),CELL("contents",INDIRECT(ADDRESS(AG157,2,1,1,I$2))),0)</f>
        <v>0.14865657256420101</v>
      </c>
      <c r="J157" s="9" cm="1">
        <f t="array" aca="1" ref="J157" ca="1">IF(ISNUMBER(AH157),CELL("contents",INDIRECT(ADDRESS(AH157,2,1,1,J$2))),0)</f>
        <v>0</v>
      </c>
      <c r="K157" s="9" cm="1">
        <f t="array" aca="1" ref="K157" ca="1">IF(ISNUMBER(AI157),CELL("contents",INDIRECT(ADDRESS(AI157,2,1,1,K$2))),0)</f>
        <v>0.17035775099318601</v>
      </c>
      <c r="L157" s="9" cm="1">
        <f t="array" aca="1" ref="L157" ca="1">IF(ISNUMBER(AJ157),CELL("contents",INDIRECT(ADDRESS(AJ157,2,1,1,L$2))),0)</f>
        <v>0.35029193284971499</v>
      </c>
      <c r="M157" s="127" t="str">
        <f>VLOOKUP($A157,[1]Classification!$A$2:$B$1001,2,0)</f>
        <v>Financials</v>
      </c>
      <c r="N157" s="13">
        <f>MATCH($A157,'EKHAZAARSTK X standardized'!$A:$A,0)</f>
        <v>581</v>
      </c>
      <c r="O157" s="85" cm="1">
        <f t="array" aca="1" ref="O157:X157" ca="1">OFFSET(INDIRECT(ADDRESS(N157,2,1,1,"EKHAZAARSTK X standardized")),,,1,10)</f>
        <v>-0.64897097360151768</v>
      </c>
      <c r="P157" s="85">
        <f ca="1"/>
        <v>-1.3410082431343835</v>
      </c>
      <c r="Q157" s="85">
        <f ca="1"/>
        <v>-5.4376964511522699E-2</v>
      </c>
      <c r="R157" s="85">
        <f ca="1"/>
        <v>-0.90240488424864596</v>
      </c>
      <c r="S157" s="85">
        <f ca="1"/>
        <v>-0.64437761658239689</v>
      </c>
      <c r="T157" s="85">
        <f ca="1"/>
        <v>-0.53501184171604022</v>
      </c>
      <c r="U157" s="85">
        <f ca="1"/>
        <v>1.5572887629132983</v>
      </c>
      <c r="V157" s="85">
        <f ca="1"/>
        <v>-0.26281543043154609</v>
      </c>
      <c r="W157" s="85">
        <f ca="1"/>
        <v>0.29537924001477112</v>
      </c>
      <c r="X157" s="85">
        <f ca="1"/>
        <v>-0.32601788146253824</v>
      </c>
      <c r="Z157" s="14" t="str">
        <f t="shared" ca="1" si="26"/>
        <v>__Absent__</v>
      </c>
      <c r="AA157" s="14" t="str">
        <f t="shared" ca="1" si="26"/>
        <v>__Absent__</v>
      </c>
      <c r="AB157" s="14" t="str">
        <f t="shared" ca="1" si="26"/>
        <v>__Absent__</v>
      </c>
      <c r="AC157" s="14" t="str">
        <f t="shared" ca="1" si="26"/>
        <v>__Absent__</v>
      </c>
      <c r="AD157" s="14" t="str">
        <f t="shared" ca="1" si="26"/>
        <v>__Absent__</v>
      </c>
      <c r="AE157" s="14">
        <f t="shared" ca="1" si="26"/>
        <v>86</v>
      </c>
      <c r="AF157" s="14" t="str">
        <f t="shared" ca="1" si="26"/>
        <v>__Absent__</v>
      </c>
      <c r="AG157" s="14">
        <f t="shared" ca="1" si="26"/>
        <v>70</v>
      </c>
      <c r="AH157" s="14" t="str">
        <f t="shared" ca="1" si="26"/>
        <v>__Absent__</v>
      </c>
      <c r="AI157" s="14">
        <f t="shared" ca="1" si="26"/>
        <v>124</v>
      </c>
      <c r="AJ157" s="14">
        <f t="shared" ca="1" si="26"/>
        <v>140</v>
      </c>
      <c r="AK157" s="42"/>
      <c r="AL157" s="43">
        <f ca="1"/>
        <v>0</v>
      </c>
      <c r="AM157" s="15">
        <f ca="1"/>
        <v>-9.6473800629254193E-4</v>
      </c>
      <c r="AN157" s="16">
        <f t="shared" ca="1" si="23"/>
        <v>9.6473800629254193E-4</v>
      </c>
      <c r="AO157" s="30">
        <f t="shared" ca="1" si="21"/>
        <v>42</v>
      </c>
      <c r="AP157" s="30">
        <f t="shared" ca="1" si="22"/>
        <v>215</v>
      </c>
      <c r="AQ157" s="12"/>
      <c r="AR157" s="48"/>
    </row>
    <row r="158" spans="1:44" x14ac:dyDescent="0.3">
      <c r="A158" s="8" t="s">
        <v>77</v>
      </c>
      <c r="B158" s="9" cm="1">
        <f t="array" aca="1" ref="B158" ca="1">IF(ISNUMBER(Z158),CELL("contents",INDIRECT(ADDRESS(Z158,2,1,1,B$2))),0)</f>
        <v>0</v>
      </c>
      <c r="C158" s="9" cm="1">
        <f t="array" aca="1" ref="C158" ca="1">IF(ISNUMBER(AA158),CELL("contents",INDIRECT(ADDRESS(AA158,2,1,1,C$2))),0)</f>
        <v>0</v>
      </c>
      <c r="D158" s="9" cm="1">
        <f t="array" aca="1" ref="D158" ca="1">IF(ISNUMBER(AB158),CELL("contents",INDIRECT(ADDRESS(AB158,2,1,1,D$2))),0)</f>
        <v>0</v>
      </c>
      <c r="E158" s="9" cm="1">
        <f t="array" aca="1" ref="E158" ca="1">IF(ISNUMBER(AC158),CELL("contents",INDIRECT(ADDRESS(AC158,2,1,1,E$2))),0)</f>
        <v>0</v>
      </c>
      <c r="F158" s="9" cm="1">
        <f t="array" aca="1" ref="F158" ca="1">IF(ISNUMBER(AD158),CELL("contents",INDIRECT(ADDRESS(AD158,2,1,1,F$2))),0)</f>
        <v>0</v>
      </c>
      <c r="G158" s="9" cm="1">
        <f t="array" aca="1" ref="G158" ca="1">IF(ISNUMBER(AE158),CELL("contents",INDIRECT(ADDRESS(AE158,2,1,1,G$2))),0)</f>
        <v>1.89659836621647</v>
      </c>
      <c r="H158" s="9" cm="1">
        <f t="array" aca="1" ref="H158" ca="1">IF(ISNUMBER(AF158),CELL("contents",INDIRECT(ADDRESS(AF158,2,1,1,H$2))),0)</f>
        <v>0</v>
      </c>
      <c r="I158" s="9" cm="1">
        <f t="array" aca="1" ref="I158" ca="1">IF(ISNUMBER(AG158),CELL("contents",INDIRECT(ADDRESS(AG158,2,1,1,I$2))),0)</f>
        <v>0</v>
      </c>
      <c r="J158" s="9" cm="1">
        <f t="array" aca="1" ref="J158" ca="1">IF(ISNUMBER(AH158),CELL("contents",INDIRECT(ADDRESS(AH158,2,1,1,J$2))),0)</f>
        <v>0</v>
      </c>
      <c r="K158" s="9" cm="1">
        <f t="array" aca="1" ref="K158" ca="1">IF(ISNUMBER(AI158),CELL("contents",INDIRECT(ADDRESS(AI158,2,1,1,K$2))),0)</f>
        <v>0.31065236998757401</v>
      </c>
      <c r="L158" s="9" cm="1">
        <f t="array" aca="1" ref="L158" ca="1">IF(ISNUMBER(AJ158),CELL("contents",INDIRECT(ADDRESS(AJ158,2,1,1,L$2))),0)</f>
        <v>0.57593920856474401</v>
      </c>
      <c r="M158" s="127" t="str">
        <f>VLOOKUP($A158,[1]Classification!$A$2:$B$1001,2,0)</f>
        <v>Health Care</v>
      </c>
      <c r="N158" s="13">
        <f>MATCH($A158,'EKHAZAARSTK X standardized'!$A:$A,0)</f>
        <v>582</v>
      </c>
      <c r="O158" s="85" cm="1">
        <f t="array" aca="1" ref="O158:X158" ca="1">OFFSET(INDIRECT(ADDRESS(N158,2,1,1,"EKHAZAARSTK X standardized")),,,1,10)</f>
        <v>-0.64897097360151768</v>
      </c>
      <c r="P158" s="85">
        <f ca="1"/>
        <v>-0.29250776139448975</v>
      </c>
      <c r="Q158" s="85">
        <f ca="1"/>
        <v>0.78784269495610715</v>
      </c>
      <c r="R158" s="85">
        <f ca="1"/>
        <v>-0.6035261078990406</v>
      </c>
      <c r="S158" s="85">
        <f ca="1"/>
        <v>0.18734977694932747</v>
      </c>
      <c r="T158" s="85">
        <f ca="1"/>
        <v>0.51032310428784344</v>
      </c>
      <c r="U158" s="85">
        <f ca="1"/>
        <v>0.74535595430457557</v>
      </c>
      <c r="V158" s="85">
        <f ca="1"/>
        <v>-0.35917569728453075</v>
      </c>
      <c r="W158" s="85">
        <f ca="1"/>
        <v>-0.80480677416888113</v>
      </c>
      <c r="X158" s="85">
        <f ca="1"/>
        <v>-0.69324060300236068</v>
      </c>
      <c r="Z158" s="14" t="str">
        <f t="shared" ca="1" si="26"/>
        <v>__Absent__</v>
      </c>
      <c r="AA158" s="14" t="str">
        <f t="shared" ca="1" si="26"/>
        <v>__Absent__</v>
      </c>
      <c r="AB158" s="14" t="str">
        <f t="shared" ca="1" si="26"/>
        <v>__Absent__</v>
      </c>
      <c r="AC158" s="14" t="str">
        <f t="shared" ca="1" si="26"/>
        <v>__Absent__</v>
      </c>
      <c r="AD158" s="14" t="str">
        <f t="shared" ca="1" si="26"/>
        <v>__Absent__</v>
      </c>
      <c r="AE158" s="14">
        <f t="shared" ca="1" si="26"/>
        <v>87</v>
      </c>
      <c r="AF158" s="14" t="str">
        <f t="shared" ca="1" si="26"/>
        <v>__Absent__</v>
      </c>
      <c r="AG158" s="14" t="str">
        <f t="shared" ca="1" si="26"/>
        <v>__Absent__</v>
      </c>
      <c r="AH158" s="14" t="str">
        <f t="shared" ca="1" si="26"/>
        <v>__Absent__</v>
      </c>
      <c r="AI158" s="14">
        <f t="shared" ca="1" si="26"/>
        <v>125</v>
      </c>
      <c r="AJ158" s="14">
        <f t="shared" ca="1" si="26"/>
        <v>141</v>
      </c>
      <c r="AK158" s="42"/>
      <c r="AL158" s="43">
        <f ca="1"/>
        <v>0</v>
      </c>
      <c r="AM158" s="15">
        <f ca="1"/>
        <v>0</v>
      </c>
      <c r="AN158" s="16">
        <f t="shared" ca="1" si="23"/>
        <v>0</v>
      </c>
      <c r="AO158" s="30">
        <f t="shared" ca="1" si="21"/>
        <v>58</v>
      </c>
      <c r="AP158" s="30">
        <f t="shared" ca="1" si="22"/>
        <v>46</v>
      </c>
      <c r="AQ158" s="12"/>
      <c r="AR158" s="48"/>
    </row>
    <row r="159" spans="1:44" x14ac:dyDescent="0.3">
      <c r="A159" s="8" t="s">
        <v>564</v>
      </c>
      <c r="B159" s="9" cm="1">
        <f t="array" aca="1" ref="B159" ca="1">IF(ISNUMBER(Z159),CELL("contents",INDIRECT(ADDRESS(Z159,2,1,1,B$2))),0)</f>
        <v>0</v>
      </c>
      <c r="C159" s="9" cm="1">
        <f t="array" aca="1" ref="C159" ca="1">IF(ISNUMBER(AA159),CELL("contents",INDIRECT(ADDRESS(AA159,2,1,1,C$2))),0)</f>
        <v>0</v>
      </c>
      <c r="D159" s="9" cm="1">
        <f t="array" aca="1" ref="D159" ca="1">IF(ISNUMBER(AB159),CELL("contents",INDIRECT(ADDRESS(AB159,2,1,1,D$2))),0)</f>
        <v>0</v>
      </c>
      <c r="E159" s="9" cm="1">
        <f t="array" aca="1" ref="E159" ca="1">IF(ISNUMBER(AC159),CELL("contents",INDIRECT(ADDRESS(AC159,2,1,1,E$2))),0)</f>
        <v>0</v>
      </c>
      <c r="F159" s="9" cm="1">
        <f t="array" aca="1" ref="F159" ca="1">IF(ISNUMBER(AD159),CELL("contents",INDIRECT(ADDRESS(AD159,2,1,1,F$2))),0)</f>
        <v>0</v>
      </c>
      <c r="G159" s="9" cm="1">
        <f t="array" aca="1" ref="G159" ca="1">IF(ISNUMBER(AE159),CELL("contents",INDIRECT(ADDRESS(AE159,2,1,1,G$2))),0)</f>
        <v>0.14453602598009699</v>
      </c>
      <c r="H159" s="9" cm="1">
        <f t="array" aca="1" ref="H159" ca="1">IF(ISNUMBER(AF159),CELL("contents",INDIRECT(ADDRESS(AF159,2,1,1,H$2))),0)</f>
        <v>0</v>
      </c>
      <c r="I159" s="9" cm="1">
        <f t="array" aca="1" ref="I159" ca="1">IF(ISNUMBER(AG159),CELL("contents",INDIRECT(ADDRESS(AG159,2,1,1,I$2))),0)</f>
        <v>0</v>
      </c>
      <c r="J159" s="9" cm="1">
        <f t="array" aca="1" ref="J159" ca="1">IF(ISNUMBER(AH159),CELL("contents",INDIRECT(ADDRESS(AH159,2,1,1,J$2))),0)</f>
        <v>0</v>
      </c>
      <c r="K159" s="9" cm="1">
        <f t="array" aca="1" ref="K159" ca="1">IF(ISNUMBER(AI159),CELL("contents",INDIRECT(ADDRESS(AI159,2,1,1,K$2))),0)</f>
        <v>0</v>
      </c>
      <c r="L159" s="9" cm="1">
        <f t="array" aca="1" ref="L159" ca="1">IF(ISNUMBER(AJ159),CELL("contents",INDIRECT(ADDRESS(AJ159,2,1,1,L$2))),0)</f>
        <v>4.3899357349386298E-2</v>
      </c>
      <c r="M159" s="127" t="str">
        <f>VLOOKUP($A159,[1]Classification!$A$2:$B$1001,2,0)</f>
        <v>Consumer Discretionary</v>
      </c>
      <c r="N159" s="13">
        <f>MATCH($A159,'EKHAZAARSTK X standardized'!$A:$A,0)</f>
        <v>590</v>
      </c>
      <c r="O159" s="85" cm="1">
        <f t="array" aca="1" ref="O159:X159" ca="1">OFFSET(INDIRECT(ADDRESS(N159,2,1,1,"EKHAZAARSTK X standardized")),,,1,10)</f>
        <v>-0.19377145288568376</v>
      </c>
      <c r="P159" s="85">
        <f ca="1"/>
        <v>-0.14374813610432555</v>
      </c>
      <c r="Q159" s="85">
        <f ca="1"/>
        <v>0.35516844998735547</v>
      </c>
      <c r="R159" s="85">
        <f ca="1"/>
        <v>0.18885985378825529</v>
      </c>
      <c r="S159" s="85">
        <f ca="1"/>
        <v>0.65340863563048202</v>
      </c>
      <c r="T159" s="85">
        <f ca="1"/>
        <v>0.67170812116842915</v>
      </c>
      <c r="U159" s="85">
        <f ca="1"/>
        <v>8.0574667987607942E-2</v>
      </c>
      <c r="V159" s="85">
        <f ca="1"/>
        <v>-0.75393414763980027</v>
      </c>
      <c r="W159" s="85">
        <f ca="1"/>
        <v>-0.88277911239588147</v>
      </c>
      <c r="X159" s="85">
        <f ca="1"/>
        <v>0.15035537439549593</v>
      </c>
      <c r="Z159" s="14" t="str">
        <f t="shared" ca="1" si="26"/>
        <v>__Absent__</v>
      </c>
      <c r="AA159" s="14" t="str">
        <f t="shared" ca="1" si="26"/>
        <v>__Absent__</v>
      </c>
      <c r="AB159" s="14" t="str">
        <f t="shared" ca="1" si="26"/>
        <v>__Absent__</v>
      </c>
      <c r="AC159" s="14" t="str">
        <f t="shared" ca="1" si="26"/>
        <v>__Absent__</v>
      </c>
      <c r="AD159" s="14" t="str">
        <f t="shared" ca="1" si="26"/>
        <v>__Absent__</v>
      </c>
      <c r="AE159" s="14">
        <f t="shared" ca="1" si="26"/>
        <v>88</v>
      </c>
      <c r="AF159" s="14" t="str">
        <f t="shared" ca="1" si="26"/>
        <v>__Absent__</v>
      </c>
      <c r="AG159" s="14" t="str">
        <f t="shared" ca="1" si="26"/>
        <v>__Absent__</v>
      </c>
      <c r="AH159" s="14" t="str">
        <f t="shared" ca="1" si="26"/>
        <v>__Absent__</v>
      </c>
      <c r="AI159" s="14" t="str">
        <f t="shared" ca="1" si="26"/>
        <v>__Absent__</v>
      </c>
      <c r="AJ159" s="14">
        <f t="shared" ca="1" si="26"/>
        <v>142</v>
      </c>
      <c r="AK159" s="42"/>
      <c r="AL159" s="43">
        <f ca="1"/>
        <v>0</v>
      </c>
      <c r="AM159" s="15">
        <f ca="1"/>
        <v>0</v>
      </c>
      <c r="AN159" s="16">
        <f t="shared" ca="1" si="23"/>
        <v>0</v>
      </c>
      <c r="AO159" s="30">
        <f t="shared" ca="1" si="21"/>
        <v>58</v>
      </c>
      <c r="AP159" s="30">
        <f t="shared" ca="1" si="22"/>
        <v>46</v>
      </c>
      <c r="AQ159" s="12"/>
      <c r="AR159" s="48"/>
    </row>
    <row r="160" spans="1:44" x14ac:dyDescent="0.3">
      <c r="A160" s="8" t="s">
        <v>555</v>
      </c>
      <c r="B160" s="9" cm="1">
        <f t="array" aca="1" ref="B160" ca="1">IF(ISNUMBER(Z160),CELL("contents",INDIRECT(ADDRESS(Z160,2,1,1,B$2))),0)</f>
        <v>0</v>
      </c>
      <c r="C160" s="9" cm="1">
        <f t="array" aca="1" ref="C160" ca="1">IF(ISNUMBER(AA160),CELL("contents",INDIRECT(ADDRESS(AA160,2,1,1,C$2))),0)</f>
        <v>0</v>
      </c>
      <c r="D160" s="9" cm="1">
        <f t="array" aca="1" ref="D160" ca="1">IF(ISNUMBER(AB160),CELL("contents",INDIRECT(ADDRESS(AB160,2,1,1,D$2))),0)</f>
        <v>0</v>
      </c>
      <c r="E160" s="9" cm="1">
        <f t="array" aca="1" ref="E160" ca="1">IF(ISNUMBER(AC160),CELL("contents",INDIRECT(ADDRESS(AC160,2,1,1,E$2))),0)</f>
        <v>0</v>
      </c>
      <c r="F160" s="9" cm="1">
        <f t="array" aca="1" ref="F160" ca="1">IF(ISNUMBER(AD160),CELL("contents",INDIRECT(ADDRESS(AD160,2,1,1,F$2))),0)</f>
        <v>0</v>
      </c>
      <c r="G160" s="9" cm="1">
        <f t="array" aca="1" ref="G160" ca="1">IF(ISNUMBER(AE160),CELL("contents",INDIRECT(ADDRESS(AE160,2,1,1,G$2))),0)</f>
        <v>0.48482367227248602</v>
      </c>
      <c r="H160" s="9" cm="1">
        <f t="array" aca="1" ref="H160" ca="1">IF(ISNUMBER(AF160),CELL("contents",INDIRECT(ADDRESS(AF160,2,1,1,H$2))),0)</f>
        <v>0</v>
      </c>
      <c r="I160" s="9" cm="1">
        <f t="array" aca="1" ref="I160" ca="1">IF(ISNUMBER(AG160),CELL("contents",INDIRECT(ADDRESS(AG160,2,1,1,I$2))),0)</f>
        <v>0</v>
      </c>
      <c r="J160" s="9" cm="1">
        <f t="array" aca="1" ref="J160" ca="1">IF(ISNUMBER(AH160),CELL("contents",INDIRECT(ADDRESS(AH160,2,1,1,J$2))),0)</f>
        <v>0</v>
      </c>
      <c r="K160" s="9" cm="1">
        <f t="array" aca="1" ref="K160" ca="1">IF(ISNUMBER(AI160),CELL("contents",INDIRECT(ADDRESS(AI160,2,1,1,K$2))),0)</f>
        <v>8.0168353996793298E-2</v>
      </c>
      <c r="L160" s="9" cm="1">
        <f t="array" aca="1" ref="L160" ca="1">IF(ISNUMBER(AJ160),CELL("contents",INDIRECT(ADDRESS(AJ160,2,1,1,L$2))),0)</f>
        <v>0.14722851761040601</v>
      </c>
      <c r="M160" s="127" t="str">
        <f>VLOOKUP($A160,[1]Classification!$A$2:$B$1001,2,0)</f>
        <v>Consumer Discretionary</v>
      </c>
      <c r="N160" s="13">
        <f>MATCH($A160,'EKHAZAARSTK X standardized'!$A:$A,0)</f>
        <v>600</v>
      </c>
      <c r="O160" s="85" cm="1">
        <f t="array" aca="1" ref="O160:X160" ca="1">OFFSET(INDIRECT(ADDRESS(N160,2,1,1,"EKHAZAARSTK X standardized")),,,1,10)</f>
        <v>0.23348012841900845</v>
      </c>
      <c r="P160" s="85">
        <f ca="1"/>
        <v>-5.8774237915678484E-2</v>
      </c>
      <c r="Q160" s="85">
        <f ca="1"/>
        <v>-0.59263131436937133</v>
      </c>
      <c r="R160" s="85">
        <f ca="1"/>
        <v>-0.28744423921387652</v>
      </c>
      <c r="S160" s="85">
        <f ca="1"/>
        <v>0.17133775340305013</v>
      </c>
      <c r="T160" s="85">
        <f ca="1"/>
        <v>0.91052360892731865</v>
      </c>
      <c r="U160" s="85">
        <f ca="1"/>
        <v>0.32722437873217292</v>
      </c>
      <c r="V160" s="85">
        <f ca="1"/>
        <v>-0.64724903199608286</v>
      </c>
      <c r="W160" s="85">
        <f ca="1"/>
        <v>-0.60636100754198818</v>
      </c>
      <c r="X160" s="85">
        <f ca="1"/>
        <v>-0.2498630629302861</v>
      </c>
      <c r="Z160" s="14" t="str">
        <f t="shared" ca="1" si="26"/>
        <v>__Absent__</v>
      </c>
      <c r="AA160" s="14" t="str">
        <f t="shared" ca="1" si="26"/>
        <v>__Absent__</v>
      </c>
      <c r="AB160" s="14" t="str">
        <f t="shared" ca="1" si="26"/>
        <v>__Absent__</v>
      </c>
      <c r="AC160" s="14" t="str">
        <f t="shared" ca="1" si="26"/>
        <v>__Absent__</v>
      </c>
      <c r="AD160" s="14" t="str">
        <f t="shared" ca="1" si="26"/>
        <v>__Absent__</v>
      </c>
      <c r="AE160" s="14">
        <f t="shared" ca="1" si="26"/>
        <v>89</v>
      </c>
      <c r="AF160" s="14" t="str">
        <f t="shared" ca="1" si="26"/>
        <v>__Absent__</v>
      </c>
      <c r="AG160" s="14" t="str">
        <f t="shared" ca="1" si="26"/>
        <v>__Absent__</v>
      </c>
      <c r="AH160" s="14" t="str">
        <f t="shared" ca="1" si="26"/>
        <v>__Absent__</v>
      </c>
      <c r="AI160" s="14">
        <f t="shared" ca="1" si="26"/>
        <v>126</v>
      </c>
      <c r="AJ160" s="14">
        <f t="shared" ca="1" si="26"/>
        <v>143</v>
      </c>
      <c r="AK160" s="42"/>
      <c r="AL160" s="43">
        <f ca="1"/>
        <v>0</v>
      </c>
      <c r="AM160" s="15">
        <f ca="1"/>
        <v>0</v>
      </c>
      <c r="AN160" s="16">
        <f t="shared" ca="1" si="23"/>
        <v>0</v>
      </c>
      <c r="AO160" s="30">
        <f t="shared" ca="1" si="21"/>
        <v>58</v>
      </c>
      <c r="AP160" s="30">
        <f t="shared" ca="1" si="22"/>
        <v>46</v>
      </c>
      <c r="AQ160" s="12"/>
      <c r="AR160" s="48"/>
    </row>
    <row r="161" spans="1:44" x14ac:dyDescent="0.3">
      <c r="A161" s="8" t="s">
        <v>69</v>
      </c>
      <c r="B161" s="9" cm="1">
        <f t="array" aca="1" ref="B161" ca="1">IF(ISNUMBER(Z161),CELL("contents",INDIRECT(ADDRESS(Z161,2,1,1,B$2))),0)</f>
        <v>0</v>
      </c>
      <c r="C161" s="9" cm="1">
        <f t="array" aca="1" ref="C161" ca="1">IF(ISNUMBER(AA161),CELL("contents",INDIRECT(ADDRESS(AA161,2,1,1,C$2))),0)</f>
        <v>0</v>
      </c>
      <c r="D161" s="9" cm="1">
        <f t="array" aca="1" ref="D161" ca="1">IF(ISNUMBER(AB161),CELL("contents",INDIRECT(ADDRESS(AB161,2,1,1,D$2))),0)</f>
        <v>0</v>
      </c>
      <c r="E161" s="9" cm="1">
        <f t="array" aca="1" ref="E161" ca="1">IF(ISNUMBER(AC161),CELL("contents",INDIRECT(ADDRESS(AC161,2,1,1,E$2))),0)</f>
        <v>0</v>
      </c>
      <c r="F161" s="9" cm="1">
        <f t="array" aca="1" ref="F161" ca="1">IF(ISNUMBER(AD161),CELL("contents",INDIRECT(ADDRESS(AD161,2,1,1,F$2))),0)</f>
        <v>0</v>
      </c>
      <c r="G161" s="9" cm="1">
        <f t="array" aca="1" ref="G161" ca="1">IF(ISNUMBER(AE161),CELL("contents",INDIRECT(ADDRESS(AE161,2,1,1,G$2))),0)</f>
        <v>0.83393109045787295</v>
      </c>
      <c r="H161" s="9" cm="1">
        <f t="array" aca="1" ref="H161" ca="1">IF(ISNUMBER(AF161),CELL("contents",INDIRECT(ADDRESS(AF161,2,1,1,H$2))),0)</f>
        <v>0</v>
      </c>
      <c r="I161" s="9" cm="1">
        <f t="array" aca="1" ref="I161" ca="1">IF(ISNUMBER(AG161),CELL("contents",INDIRECT(ADDRESS(AG161,2,1,1,I$2))),0)</f>
        <v>0.16093440736421699</v>
      </c>
      <c r="J161" s="9" cm="1">
        <f t="array" aca="1" ref="J161" ca="1">IF(ISNUMBER(AH161),CELL("contents",INDIRECT(ADDRESS(AH161,2,1,1,J$2))),0)</f>
        <v>0</v>
      </c>
      <c r="K161" s="9" cm="1">
        <f t="array" aca="1" ref="K161" ca="1">IF(ISNUMBER(AI161),CELL("contents",INDIRECT(ADDRESS(AI161,2,1,1,K$2))),0)</f>
        <v>0.17035775099318601</v>
      </c>
      <c r="L161" s="9" cm="1">
        <f t="array" aca="1" ref="L161" ca="1">IF(ISNUMBER(AJ161),CELL("contents",INDIRECT(ADDRESS(AJ161,2,1,1,L$2))),0)</f>
        <v>0.365882984972696</v>
      </c>
      <c r="M161" s="127" t="str">
        <f>VLOOKUP($A161,[1]Classification!$A$2:$B$1001,2,0)</f>
        <v>Information Technology</v>
      </c>
      <c r="N161" s="13">
        <f>MATCH($A161,'EKHAZAARSTK X standardized'!$A:$A,0)</f>
        <v>602</v>
      </c>
      <c r="O161" s="85" cm="1">
        <f t="array" aca="1" ref="O161:X161" ca="1">OFFSET(INDIRECT(ADDRESS(N161,2,1,1,"EKHAZAARSTK X standardized")),,,1,10)</f>
        <v>1.2229438026855333</v>
      </c>
      <c r="P161" s="85">
        <f ca="1"/>
        <v>-0.47555362891950748</v>
      </c>
      <c r="Q161" s="85">
        <f ca="1"/>
        <v>0.18797502916542377</v>
      </c>
      <c r="R161" s="85">
        <f ca="1"/>
        <v>-0.65512889715583478</v>
      </c>
      <c r="S161" s="85">
        <f ca="1"/>
        <v>-1.7664830925466832</v>
      </c>
      <c r="T161" s="85">
        <f ca="1"/>
        <v>0.99588419518268856</v>
      </c>
      <c r="U161" s="85">
        <f ca="1"/>
        <v>0.91481884160796478</v>
      </c>
      <c r="V161" s="85">
        <f ca="1"/>
        <v>9.479844648058261E-2</v>
      </c>
      <c r="W161" s="85">
        <f ca="1"/>
        <v>-0.10555355133344996</v>
      </c>
      <c r="X161" s="85">
        <f ca="1"/>
        <v>-9.8673524157614489E-2</v>
      </c>
      <c r="Z161" s="14" t="str">
        <f t="shared" ca="1" si="26"/>
        <v>__Absent__</v>
      </c>
      <c r="AA161" s="14" t="str">
        <f t="shared" ca="1" si="26"/>
        <v>__Absent__</v>
      </c>
      <c r="AB161" s="14" t="str">
        <f t="shared" ca="1" si="26"/>
        <v>__Absent__</v>
      </c>
      <c r="AC161" s="14" t="str">
        <f t="shared" ca="1" si="26"/>
        <v>__Absent__</v>
      </c>
      <c r="AD161" s="14" t="str">
        <f t="shared" ca="1" si="26"/>
        <v>__Absent__</v>
      </c>
      <c r="AE161" s="14">
        <f t="shared" ca="1" si="26"/>
        <v>90</v>
      </c>
      <c r="AF161" s="14" t="str">
        <f t="shared" ca="1" si="26"/>
        <v>__Absent__</v>
      </c>
      <c r="AG161" s="14">
        <f t="shared" ca="1" si="26"/>
        <v>71</v>
      </c>
      <c r="AH161" s="14" t="str">
        <f t="shared" ca="1" si="26"/>
        <v>__Absent__</v>
      </c>
      <c r="AI161" s="14">
        <f t="shared" ca="1" si="26"/>
        <v>127</v>
      </c>
      <c r="AJ161" s="14">
        <f t="shared" ca="1" si="26"/>
        <v>144</v>
      </c>
      <c r="AK161" s="42"/>
      <c r="AL161" s="43">
        <f ca="1"/>
        <v>0</v>
      </c>
      <c r="AM161" s="15">
        <f ca="1"/>
        <v>1.968137361249382E-3</v>
      </c>
      <c r="AN161" s="16">
        <f t="shared" ca="1" si="23"/>
        <v>-1.968137361249382E-3</v>
      </c>
      <c r="AO161" s="30">
        <f t="shared" ca="1" si="21"/>
        <v>225</v>
      </c>
      <c r="AP161" s="30">
        <f t="shared" ca="1" si="22"/>
        <v>32</v>
      </c>
      <c r="AQ161" s="12"/>
      <c r="AR161" s="48"/>
    </row>
    <row r="162" spans="1:44" x14ac:dyDescent="0.3">
      <c r="A162" s="8" t="s">
        <v>78</v>
      </c>
      <c r="B162" s="9" cm="1">
        <f t="array" aca="1" ref="B162" ca="1">IF(ISNUMBER(Z162),CELL("contents",INDIRECT(ADDRESS(Z162,2,1,1,B$2))),0)</f>
        <v>0</v>
      </c>
      <c r="C162" s="9" cm="1">
        <f t="array" aca="1" ref="C162" ca="1">IF(ISNUMBER(AA162),CELL("contents",INDIRECT(ADDRESS(AA162,2,1,1,C$2))),0)</f>
        <v>0</v>
      </c>
      <c r="D162" s="9" cm="1">
        <f t="array" aca="1" ref="D162" ca="1">IF(ISNUMBER(AB162),CELL("contents",INDIRECT(ADDRESS(AB162,2,1,1,D$2))),0)</f>
        <v>0</v>
      </c>
      <c r="E162" s="9" cm="1">
        <f t="array" aca="1" ref="E162" ca="1">IF(ISNUMBER(AC162),CELL("contents",INDIRECT(ADDRESS(AC162,2,1,1,E$2))),0)</f>
        <v>0</v>
      </c>
      <c r="F162" s="9" cm="1">
        <f t="array" aca="1" ref="F162" ca="1">IF(ISNUMBER(AD162),CELL("contents",INDIRECT(ADDRESS(AD162,2,1,1,F$2))),0)</f>
        <v>0</v>
      </c>
      <c r="G162" s="9" cm="1">
        <f t="array" aca="1" ref="G162" ca="1">IF(ISNUMBER(AE162),CELL("contents",INDIRECT(ADDRESS(AE162,2,1,1,G$2))),0)</f>
        <v>1.01948127932459</v>
      </c>
      <c r="H162" s="9" cm="1">
        <f t="array" aca="1" ref="H162" ca="1">IF(ISNUMBER(AF162),CELL("contents",INDIRECT(ADDRESS(AF162,2,1,1,H$2))),0)</f>
        <v>0</v>
      </c>
      <c r="I162" s="9" cm="1">
        <f t="array" aca="1" ref="I162" ca="1">IF(ISNUMBER(AG162),CELL("contents",INDIRECT(ADDRESS(AG162,2,1,1,I$2))),0)</f>
        <v>0</v>
      </c>
      <c r="J162" s="9" cm="1">
        <f t="array" aca="1" ref="J162" ca="1">IF(ISNUMBER(AH162),CELL("contents",INDIRECT(ADDRESS(AH162,2,1,1,J$2))),0)</f>
        <v>0</v>
      </c>
      <c r="K162" s="9" cm="1">
        <f t="array" aca="1" ref="K162" ca="1">IF(ISNUMBER(AI162),CELL("contents",INDIRECT(ADDRESS(AI162,2,1,1,K$2))),0)</f>
        <v>0.180378794992785</v>
      </c>
      <c r="L162" s="9" cm="1">
        <f t="array" aca="1" ref="L162" ca="1">IF(ISNUMBER(AJ162),CELL("contents",INDIRECT(ADDRESS(AJ162,2,1,1,L$2))),0)</f>
        <v>0.30685171620618401</v>
      </c>
      <c r="M162" s="127" t="str">
        <f>VLOOKUP($A162,[1]Classification!$A$2:$B$1001,2,0)</f>
        <v>Consumer Discretionary</v>
      </c>
      <c r="N162" s="13">
        <f>MATCH($A162,'EKHAZAARSTK X standardized'!$A:$A,0)</f>
        <v>604</v>
      </c>
      <c r="O162" s="85" cm="1">
        <f t="array" aca="1" ref="O162:X162" ca="1">OFFSET(INDIRECT(ADDRESS(N162,2,1,1,"EKHAZAARSTK X standardized")),,,1,10)</f>
        <v>-0.52210335530273333</v>
      </c>
      <c r="P162" s="85">
        <f ca="1"/>
        <v>-0.36076883053933956</v>
      </c>
      <c r="Q162" s="85">
        <f ca="1"/>
        <v>-0.57175102152911561</v>
      </c>
      <c r="R162" s="85">
        <f ca="1"/>
        <v>-0.62706398584691891</v>
      </c>
      <c r="S162" s="85">
        <f ca="1"/>
        <v>0.43063999589722363</v>
      </c>
      <c r="T162" s="85">
        <f ca="1"/>
        <v>-0.80905999437522358</v>
      </c>
      <c r="U162" s="85">
        <f ca="1"/>
        <v>1.223089791916296</v>
      </c>
      <c r="V162" s="85">
        <f ca="1"/>
        <v>-0.13191022282606951</v>
      </c>
      <c r="W162" s="85">
        <f ca="1"/>
        <v>-0.36311590829639795</v>
      </c>
      <c r="X162" s="85">
        <f ca="1"/>
        <v>-1.0966525165943233</v>
      </c>
      <c r="Z162" s="14" t="str">
        <f t="shared" ca="1" si="26"/>
        <v>__Absent__</v>
      </c>
      <c r="AA162" s="14" t="str">
        <f t="shared" ca="1" si="26"/>
        <v>__Absent__</v>
      </c>
      <c r="AB162" s="14" t="str">
        <f t="shared" ca="1" si="26"/>
        <v>__Absent__</v>
      </c>
      <c r="AC162" s="14" t="str">
        <f t="shared" ca="1" si="26"/>
        <v>__Absent__</v>
      </c>
      <c r="AD162" s="14" t="str">
        <f t="shared" ca="1" si="26"/>
        <v>__Absent__</v>
      </c>
      <c r="AE162" s="14">
        <f t="shared" ca="1" si="26"/>
        <v>91</v>
      </c>
      <c r="AF162" s="14" t="str">
        <f t="shared" ca="1" si="26"/>
        <v>__Absent__</v>
      </c>
      <c r="AG162" s="14" t="str">
        <f t="shared" ca="1" si="26"/>
        <v>__Absent__</v>
      </c>
      <c r="AH162" s="14" t="str">
        <f t="shared" ca="1" si="26"/>
        <v>__Absent__</v>
      </c>
      <c r="AI162" s="14">
        <f t="shared" ca="1" si="26"/>
        <v>128</v>
      </c>
      <c r="AJ162" s="14">
        <f t="shared" ca="1" si="26"/>
        <v>145</v>
      </c>
      <c r="AK162" s="42"/>
      <c r="AL162" s="43">
        <f ca="1"/>
        <v>0</v>
      </c>
      <c r="AM162" s="15">
        <f ca="1"/>
        <v>0</v>
      </c>
      <c r="AN162" s="16">
        <f t="shared" ca="1" si="23"/>
        <v>0</v>
      </c>
      <c r="AO162" s="30">
        <f t="shared" ca="1" si="21"/>
        <v>58</v>
      </c>
      <c r="AP162" s="30">
        <f t="shared" ca="1" si="22"/>
        <v>46</v>
      </c>
      <c r="AQ162" s="12"/>
      <c r="AR162" s="48"/>
    </row>
    <row r="163" spans="1:44" x14ac:dyDescent="0.3">
      <c r="A163" s="8" t="s">
        <v>547</v>
      </c>
      <c r="B163" s="9" cm="1">
        <f t="array" aca="1" ref="B163" ca="1">IF(ISNUMBER(Z163),CELL("contents",INDIRECT(ADDRESS(Z163,2,1,1,B$2))),0)</f>
        <v>0</v>
      </c>
      <c r="C163" s="9" cm="1">
        <f t="array" aca="1" ref="C163" ca="1">IF(ISNUMBER(AA163),CELL("contents",INDIRECT(ADDRESS(AA163,2,1,1,C$2))),0)</f>
        <v>0</v>
      </c>
      <c r="D163" s="9" cm="1">
        <f t="array" aca="1" ref="D163" ca="1">IF(ISNUMBER(AB163),CELL("contents",INDIRECT(ADDRESS(AB163,2,1,1,D$2))),0)</f>
        <v>0</v>
      </c>
      <c r="E163" s="9" cm="1">
        <f t="array" aca="1" ref="E163" ca="1">IF(ISNUMBER(AC163),CELL("contents",INDIRECT(ADDRESS(AC163,2,1,1,E$2))),0)</f>
        <v>0</v>
      </c>
      <c r="F163" s="9" cm="1">
        <f t="array" aca="1" ref="F163" ca="1">IF(ISNUMBER(AD163),CELL("contents",INDIRECT(ADDRESS(AD163,2,1,1,F$2))),0)</f>
        <v>1.30606018745664</v>
      </c>
      <c r="G163" s="9" cm="1">
        <f t="array" aca="1" ref="G163" ca="1">IF(ISNUMBER(AE163),CELL("contents",INDIRECT(ADDRESS(AE163,2,1,1,G$2))),0)</f>
        <v>0</v>
      </c>
      <c r="H163" s="9" cm="1">
        <f t="array" aca="1" ref="H163" ca="1">IF(ISNUMBER(AF163),CELL("contents",INDIRECT(ADDRESS(AF163,2,1,1,H$2))),0)</f>
        <v>0.12242668492818801</v>
      </c>
      <c r="I163" s="9" cm="1">
        <f t="array" aca="1" ref="I163" ca="1">IF(ISNUMBER(AG163),CELL("contents",INDIRECT(ADDRESS(AG163,2,1,1,I$2))),0)</f>
        <v>0</v>
      </c>
      <c r="J163" s="9" cm="1">
        <f t="array" aca="1" ref="J163" ca="1">IF(ISNUMBER(AH163),CELL("contents",INDIRECT(ADDRESS(AH163,2,1,1,J$2))),0)</f>
        <v>0</v>
      </c>
      <c r="K163" s="9" cm="1">
        <f t="array" aca="1" ref="K163" ca="1">IF(ISNUMBER(AI163),CELL("contents",INDIRECT(ADDRESS(AI163,2,1,1,K$2))),0)</f>
        <v>0.110231485995591</v>
      </c>
      <c r="L163" s="9" cm="1">
        <f t="array" aca="1" ref="L163" ca="1">IF(ISNUMBER(AJ163),CELL("contents",INDIRECT(ADDRESS(AJ163,2,1,1,L$2))),0)</f>
        <v>0</v>
      </c>
      <c r="M163" s="127" t="str">
        <f>VLOOKUP($A163,[1]Classification!$A$2:$B$1001,2,0)</f>
        <v>Financials</v>
      </c>
      <c r="N163" s="13">
        <f>MATCH($A163,'EKHAZAARSTK X standardized'!$A:$A,0)</f>
        <v>610</v>
      </c>
      <c r="O163" s="85" cm="1">
        <f t="array" aca="1" ref="O163:X163" ca="1">OFFSET(INDIRECT(ADDRESS(N163,2,1,1,"EKHAZAARSTK X standardized")),,,1,10)</f>
        <v>0.88369863371943036</v>
      </c>
      <c r="P163" s="85">
        <f ca="1"/>
        <v>-1.2674533961961465</v>
      </c>
      <c r="Q163" s="85">
        <f ca="1"/>
        <v>-0.13456214211267742</v>
      </c>
      <c r="R163" s="85">
        <f ca="1"/>
        <v>2.1069452501370005</v>
      </c>
      <c r="S163" s="85">
        <f ca="1"/>
        <v>-0.93156269958636828</v>
      </c>
      <c r="T163" s="85">
        <f ca="1"/>
        <v>0.82060036080363363</v>
      </c>
      <c r="U163" s="85">
        <f ca="1"/>
        <v>1.4179396121089372</v>
      </c>
      <c r="V163" s="85">
        <f ca="1"/>
        <v>-0.3881835952039332</v>
      </c>
      <c r="W163" s="85">
        <f ca="1"/>
        <v>0.41611605212594421</v>
      </c>
      <c r="X163" s="85">
        <f ca="1"/>
        <v>-0.79438465501193989</v>
      </c>
      <c r="Z163" s="14" t="str">
        <f t="shared" ca="1" si="26"/>
        <v>__Absent__</v>
      </c>
      <c r="AA163" s="14" t="str">
        <f t="shared" ca="1" si="26"/>
        <v>__Absent__</v>
      </c>
      <c r="AB163" s="14" t="str">
        <f t="shared" ca="1" si="26"/>
        <v>__Absent__</v>
      </c>
      <c r="AC163" s="14" t="str">
        <f t="shared" ca="1" si="26"/>
        <v>__Absent__</v>
      </c>
      <c r="AD163" s="14">
        <f t="shared" ca="1" si="26"/>
        <v>27</v>
      </c>
      <c r="AE163" s="14" t="str">
        <f t="shared" ca="1" si="26"/>
        <v>__Absent__</v>
      </c>
      <c r="AF163" s="14">
        <f t="shared" ca="1" si="26"/>
        <v>69</v>
      </c>
      <c r="AG163" s="14" t="str">
        <f t="shared" ca="1" si="26"/>
        <v>__Absent__</v>
      </c>
      <c r="AH163" s="14" t="str">
        <f t="shared" ca="1" si="26"/>
        <v>__Absent__</v>
      </c>
      <c r="AI163" s="14">
        <f t="shared" ca="1" si="26"/>
        <v>129</v>
      </c>
      <c r="AJ163" s="14" t="str">
        <f t="shared" ca="1" si="26"/>
        <v>__Absent__</v>
      </c>
      <c r="AK163" s="42"/>
      <c r="AL163" s="43">
        <f ca="1"/>
        <v>0</v>
      </c>
      <c r="AM163" s="15">
        <f ca="1"/>
        <v>0</v>
      </c>
      <c r="AN163" s="16">
        <f t="shared" ca="1" si="23"/>
        <v>0</v>
      </c>
      <c r="AO163" s="30">
        <f t="shared" ca="1" si="21"/>
        <v>58</v>
      </c>
      <c r="AP163" s="30">
        <f t="shared" ca="1" si="22"/>
        <v>46</v>
      </c>
      <c r="AQ163" s="12"/>
      <c r="AR163" s="48"/>
    </row>
    <row r="164" spans="1:44" x14ac:dyDescent="0.3">
      <c r="A164" s="8" t="s">
        <v>147</v>
      </c>
      <c r="B164" s="9" cm="1">
        <f t="array" aca="1" ref="B164" ca="1">IF(ISNUMBER(Z164),CELL("contents",INDIRECT(ADDRESS(Z164,2,1,1,B$2))),0)</f>
        <v>0</v>
      </c>
      <c r="C164" s="9" cm="1">
        <f t="array" aca="1" ref="C164" ca="1">IF(ISNUMBER(AA164),CELL("contents",INDIRECT(ADDRESS(AA164,2,1,1,C$2))),0)</f>
        <v>0</v>
      </c>
      <c r="D164" s="9" cm="1">
        <f t="array" aca="1" ref="D164" ca="1">IF(ISNUMBER(AB164),CELL("contents",INDIRECT(ADDRESS(AB164,2,1,1,D$2))),0)</f>
        <v>0</v>
      </c>
      <c r="E164" s="9" cm="1">
        <f t="array" aca="1" ref="E164" ca="1">IF(ISNUMBER(AC164),CELL("contents",INDIRECT(ADDRESS(AC164,2,1,1,E$2))),0)</f>
        <v>0</v>
      </c>
      <c r="F164" s="9" cm="1">
        <f t="array" aca="1" ref="F164" ca="1">IF(ISNUMBER(AD164),CELL("contents",INDIRECT(ADDRESS(AD164,2,1,1,F$2))),0)</f>
        <v>0</v>
      </c>
      <c r="G164" s="9" cm="1">
        <f t="array" aca="1" ref="G164" ca="1">IF(ISNUMBER(AE164),CELL("contents",INDIRECT(ADDRESS(AE164,2,1,1,G$2))),0)</f>
        <v>0</v>
      </c>
      <c r="H164" s="9" cm="1">
        <f t="array" aca="1" ref="H164" ca="1">IF(ISNUMBER(AF164),CELL("contents",INDIRECT(ADDRESS(AF164,2,1,1,H$2))),0)</f>
        <v>0</v>
      </c>
      <c r="I164" s="9" cm="1">
        <f t="array" aca="1" ref="I164" ca="1">IF(ISNUMBER(AG164),CELL("contents",INDIRECT(ADDRESS(AG164,2,1,1,I$2))),0)</f>
        <v>0</v>
      </c>
      <c r="J164" s="9" cm="1">
        <f t="array" aca="1" ref="J164" ca="1">IF(ISNUMBER(AH164),CELL("contents",INDIRECT(ADDRESS(AH164,2,1,1,J$2))),0)</f>
        <v>0</v>
      </c>
      <c r="K164" s="9" cm="1">
        <f t="array" aca="1" ref="K164" ca="1">IF(ISNUMBER(AI164),CELL("contents",INDIRECT(ADDRESS(AI164,2,1,1,K$2))),0)</f>
        <v>7.0147308997194097E-2</v>
      </c>
      <c r="L164" s="9" cm="1">
        <f t="array" aca="1" ref="L164" ca="1">IF(ISNUMBER(AJ164),CELL("contents",INDIRECT(ADDRESS(AJ164,2,1,1,L$2))),0)</f>
        <v>0</v>
      </c>
      <c r="M164" s="127" t="str">
        <f>VLOOKUP($A164,[1]Classification!$A$2:$B$1001,2,0)</f>
        <v>Materials</v>
      </c>
      <c r="N164" s="13">
        <f>MATCH($A164,'EKHAZAARSTK X standardized'!$A:$A,0)</f>
        <v>615</v>
      </c>
      <c r="O164" s="85" cm="1">
        <f t="array" aca="1" ref="O164:X164" ca="1">OFFSET(INDIRECT(ADDRESS(N164,2,1,1,"EKHAZAARSTK X standardized")),,,1,10)</f>
        <v>3.6775945519896118</v>
      </c>
      <c r="P164" s="85">
        <f ca="1"/>
        <v>0.1773010987932688</v>
      </c>
      <c r="Q164" s="85">
        <f ca="1"/>
        <v>-0.59068165634455205</v>
      </c>
      <c r="R164" s="85">
        <f ca="1"/>
        <v>-0.90240488424864596</v>
      </c>
      <c r="S164" s="85">
        <f ca="1"/>
        <v>-0.98356867549136751</v>
      </c>
      <c r="T164" s="85">
        <f ca="1"/>
        <v>0.19025065706525479</v>
      </c>
      <c r="U164" s="85">
        <f ca="1"/>
        <v>0.84458853579015136</v>
      </c>
      <c r="V164" s="85">
        <f ca="1"/>
        <v>3.021101425043851</v>
      </c>
      <c r="W164" s="85">
        <f ca="1"/>
        <v>1.8919990586526894</v>
      </c>
      <c r="X164" s="85">
        <f ca="1"/>
        <v>-0.82740907375677519</v>
      </c>
      <c r="Z164" s="14" t="str">
        <f t="shared" ref="Z164:AJ174" ca="1" si="27">IFERROR(MATCH($A164,INDIRECT("'"&amp;Z$2&amp;"'!$A:$A"),0),"__Absent__")</f>
        <v>__Absent__</v>
      </c>
      <c r="AA164" s="14" t="str">
        <f t="shared" ca="1" si="27"/>
        <v>__Absent__</v>
      </c>
      <c r="AB164" s="14" t="str">
        <f t="shared" ca="1" si="27"/>
        <v>__Absent__</v>
      </c>
      <c r="AC164" s="14" t="str">
        <f t="shared" ca="1" si="27"/>
        <v>__Absent__</v>
      </c>
      <c r="AD164" s="14" t="str">
        <f t="shared" ca="1" si="27"/>
        <v>__Absent__</v>
      </c>
      <c r="AE164" s="14" t="str">
        <f t="shared" ca="1" si="27"/>
        <v>__Absent__</v>
      </c>
      <c r="AF164" s="14" t="str">
        <f t="shared" ca="1" si="27"/>
        <v>__Absent__</v>
      </c>
      <c r="AG164" s="14" t="str">
        <f t="shared" ca="1" si="27"/>
        <v>__Absent__</v>
      </c>
      <c r="AH164" s="14" t="str">
        <f t="shared" ca="1" si="27"/>
        <v>__Absent__</v>
      </c>
      <c r="AI164" s="14">
        <f t="shared" ca="1" si="27"/>
        <v>130</v>
      </c>
      <c r="AJ164" s="14" t="str">
        <f t="shared" ca="1" si="27"/>
        <v>__Absent__</v>
      </c>
      <c r="AK164" s="42"/>
      <c r="AL164" s="43">
        <f ca="1"/>
        <v>0</v>
      </c>
      <c r="AM164" s="15">
        <f ca="1"/>
        <v>0</v>
      </c>
      <c r="AN164" s="16">
        <f t="shared" ca="1" si="23"/>
        <v>0</v>
      </c>
      <c r="AO164" s="30">
        <f t="shared" ca="1" si="21"/>
        <v>58</v>
      </c>
      <c r="AP164" s="30">
        <f t="shared" ca="1" si="22"/>
        <v>46</v>
      </c>
      <c r="AQ164" s="12"/>
      <c r="AR164" s="48"/>
    </row>
    <row r="165" spans="1:44" x14ac:dyDescent="0.3">
      <c r="A165" s="8" t="s">
        <v>34</v>
      </c>
      <c r="B165" s="9" cm="1">
        <f t="array" aca="1" ref="B165" ca="1">IF(ISNUMBER(Z165),CELL("contents",INDIRECT(ADDRESS(Z165,2,1,1,B$2))),0)</f>
        <v>0</v>
      </c>
      <c r="C165" s="9" cm="1">
        <f t="array" aca="1" ref="C165" ca="1">IF(ISNUMBER(AA165),CELL("contents",INDIRECT(ADDRESS(AA165,2,1,1,C$2))),0)</f>
        <v>0</v>
      </c>
      <c r="D165" s="9" cm="1">
        <f t="array" aca="1" ref="D165" ca="1">IF(ISNUMBER(AB165),CELL("contents",INDIRECT(ADDRESS(AB165,2,1,1,D$2))),0)</f>
        <v>0</v>
      </c>
      <c r="E165" s="9" cm="1">
        <f t="array" aca="1" ref="E165" ca="1">IF(ISNUMBER(AC165),CELL("contents",INDIRECT(ADDRESS(AC165,2,1,1,E$2))),0)</f>
        <v>0</v>
      </c>
      <c r="F165" s="9" cm="1">
        <f t="array" aca="1" ref="F165" ca="1">IF(ISNUMBER(AD165),CELL("contents",INDIRECT(ADDRESS(AD165,2,1,1,F$2))),0)</f>
        <v>0</v>
      </c>
      <c r="G165" s="9" cm="1">
        <f t="array" aca="1" ref="G165" ca="1">IF(ISNUMBER(AE165),CELL("contents",INDIRECT(ADDRESS(AE165,2,1,1,G$2))),0)</f>
        <v>0.92258553065970605</v>
      </c>
      <c r="H165" s="9" cm="1">
        <f t="array" aca="1" ref="H165" ca="1">IF(ISNUMBER(AF165),CELL("contents",INDIRECT(ADDRESS(AF165,2,1,1,H$2))),0)</f>
        <v>0</v>
      </c>
      <c r="I165" s="9" cm="1">
        <f t="array" aca="1" ref="I165" ca="1">IF(ISNUMBER(AG165),CELL("contents",INDIRECT(ADDRESS(AG165,2,1,1,I$2))),0)</f>
        <v>0</v>
      </c>
      <c r="J165" s="9" cm="1">
        <f t="array" aca="1" ref="J165" ca="1">IF(ISNUMBER(AH165),CELL("contents",INDIRECT(ADDRESS(AH165,2,1,1,J$2))),0)</f>
        <v>0</v>
      </c>
      <c r="K165" s="9" cm="1">
        <f t="array" aca="1" ref="K165" ca="1">IF(ISNUMBER(AI165),CELL("contents",INDIRECT(ADDRESS(AI165,2,1,1,K$2))),0)</f>
        <v>0.130273574994789</v>
      </c>
      <c r="L165" s="9" cm="1">
        <f t="array" aca="1" ref="L165" ca="1">IF(ISNUMBER(AJ165),CELL("contents",INDIRECT(ADDRESS(AJ165,2,1,1,L$2))),0)</f>
        <v>0.28048310604978599</v>
      </c>
      <c r="M165" s="127" t="str">
        <f>VLOOKUP($A165,[1]Classification!$A$2:$B$1001,2,0)</f>
        <v>Materials</v>
      </c>
      <c r="N165" s="13">
        <f>MATCH($A165,'EKHAZAARSTK X standardized'!$A:$A,0)</f>
        <v>619</v>
      </c>
      <c r="O165" s="85" cm="1">
        <f t="array" aca="1" ref="O165:X165" ca="1">OFFSET(INDIRECT(ADDRESS(N165,2,1,1,"EKHAZAARSTK X standardized")),,,1,10)</f>
        <v>-0.47692990666410962</v>
      </c>
      <c r="P165" s="85">
        <f ca="1"/>
        <v>-0.23301945268432833</v>
      </c>
      <c r="Q165" s="85">
        <f ca="1"/>
        <v>0.71303779832269365</v>
      </c>
      <c r="R165" s="85">
        <f ca="1"/>
        <v>-0.21759005373882617</v>
      </c>
      <c r="S165" s="85">
        <f ca="1"/>
        <v>-6.8040945141818729E-2</v>
      </c>
      <c r="T165" s="85">
        <f ca="1"/>
        <v>0.13369791444469784</v>
      </c>
      <c r="U165" s="85">
        <f ca="1"/>
        <v>0.11639688728075258</v>
      </c>
      <c r="V165" s="85">
        <f ca="1"/>
        <v>0.24933671897300977</v>
      </c>
      <c r="W165" s="85">
        <f ca="1"/>
        <v>-0.9569970458090572</v>
      </c>
      <c r="X165" s="85">
        <f ca="1"/>
        <v>-1.0642190693652265</v>
      </c>
      <c r="Z165" s="14" t="str">
        <f t="shared" ca="1" si="27"/>
        <v>__Absent__</v>
      </c>
      <c r="AA165" s="14" t="str">
        <f t="shared" ca="1" si="27"/>
        <v>__Absent__</v>
      </c>
      <c r="AB165" s="14" t="str">
        <f t="shared" ca="1" si="27"/>
        <v>__Absent__</v>
      </c>
      <c r="AC165" s="14" t="str">
        <f t="shared" ca="1" si="27"/>
        <v>__Absent__</v>
      </c>
      <c r="AD165" s="14" t="str">
        <f t="shared" ca="1" si="27"/>
        <v>__Absent__</v>
      </c>
      <c r="AE165" s="14">
        <f t="shared" ca="1" si="27"/>
        <v>92</v>
      </c>
      <c r="AF165" s="14" t="str">
        <f t="shared" ca="1" si="27"/>
        <v>__Absent__</v>
      </c>
      <c r="AG165" s="14" t="str">
        <f t="shared" ca="1" si="27"/>
        <v>__Absent__</v>
      </c>
      <c r="AH165" s="14" t="str">
        <f t="shared" ca="1" si="27"/>
        <v>__Absent__</v>
      </c>
      <c r="AI165" s="14">
        <f t="shared" ca="1" si="27"/>
        <v>131</v>
      </c>
      <c r="AJ165" s="14">
        <f t="shared" ca="1" si="27"/>
        <v>146</v>
      </c>
      <c r="AK165" s="42"/>
      <c r="AL165" s="43">
        <f ca="1"/>
        <v>0</v>
      </c>
      <c r="AM165" s="15">
        <f ca="1"/>
        <v>0</v>
      </c>
      <c r="AN165" s="16">
        <f t="shared" ca="1" si="23"/>
        <v>0</v>
      </c>
      <c r="AO165" s="30">
        <f t="shared" ca="1" si="21"/>
        <v>58</v>
      </c>
      <c r="AP165" s="30">
        <f t="shared" ca="1" si="22"/>
        <v>46</v>
      </c>
      <c r="AQ165" s="12"/>
      <c r="AR165" s="48"/>
    </row>
    <row r="166" spans="1:44" x14ac:dyDescent="0.3">
      <c r="A166" s="8" t="s">
        <v>20</v>
      </c>
      <c r="B166" s="9" cm="1">
        <f t="array" aca="1" ref="B166" ca="1">IF(ISNUMBER(Z166),CELL("contents",INDIRECT(ADDRESS(Z166,2,1,1,B$2))),0)</f>
        <v>2.87080274022279</v>
      </c>
      <c r="C166" s="9" cm="1">
        <f t="array" aca="1" ref="C166" ca="1">IF(ISNUMBER(AA166),CELL("contents",INDIRECT(ADDRESS(AA166,2,1,1,C$2))),0)</f>
        <v>2.3265164400967402</v>
      </c>
      <c r="D166" s="9" cm="1">
        <f t="array" aca="1" ref="D166" ca="1">IF(ISNUMBER(AB166),CELL("contents",INDIRECT(ADDRESS(AB166,2,1,1,D$2))),0)</f>
        <v>6.48254997634014</v>
      </c>
      <c r="E166" s="9" cm="1">
        <f t="array" aca="1" ref="E166" ca="1">IF(ISNUMBER(AC166),CELL("contents",INDIRECT(ADDRESS(AC166,2,1,1,E$2))),0)</f>
        <v>0</v>
      </c>
      <c r="F166" s="9" cm="1">
        <f t="array" aca="1" ref="F166" ca="1">IF(ISNUMBER(AD166),CELL("contents",INDIRECT(ADDRESS(AD166,2,1,1,F$2))),0)</f>
        <v>5.2509848420165097</v>
      </c>
      <c r="G166" s="9" cm="1">
        <f t="array" aca="1" ref="G166" ca="1">IF(ISNUMBER(AE166),CELL("contents",INDIRECT(ADDRESS(AE166,2,1,1,G$2))),0)</f>
        <v>0</v>
      </c>
      <c r="H166" s="9" cm="1">
        <f t="array" aca="1" ref="H166" ca="1">IF(ISNUMBER(AF166),CELL("contents",INDIRECT(ADDRESS(AF166,2,1,1,H$2))),0)</f>
        <v>0.81788130415947402</v>
      </c>
      <c r="I166" s="9" cm="1">
        <f t="array" aca="1" ref="I166" ca="1">IF(ISNUMBER(AG166),CELL("contents",INDIRECT(ADDRESS(AG166,2,1,1,I$2))),0)</f>
        <v>0.80148615919378496</v>
      </c>
      <c r="J166" s="9" cm="1">
        <f t="array" aca="1" ref="J166" ca="1">IF(ISNUMBER(AH166),CELL("contents",INDIRECT(ADDRESS(AH166,2,1,1,J$2))),0)</f>
        <v>0.94734683706814804</v>
      </c>
      <c r="K166" s="9" cm="1">
        <f t="array" aca="1" ref="K166" ca="1">IF(ISNUMBER(AI166),CELL("contents",INDIRECT(ADDRESS(AI166,2,1,1,K$2))),0)</f>
        <v>0.65136787297394505</v>
      </c>
      <c r="L166" s="9" cm="1">
        <f t="array" aca="1" ref="L166" ca="1">IF(ISNUMBER(AJ166),CELL("contents",INDIRECT(ADDRESS(AJ166,2,1,1,L$2))),0)</f>
        <v>0.56104031143565003</v>
      </c>
      <c r="M166" s="127" t="str">
        <f>VLOOKUP($A166,[1]Classification!$A$2:$B$1001,2,0)</f>
        <v>Consumer Staples</v>
      </c>
      <c r="N166" s="13">
        <f>MATCH($A166,'EKHAZAARSTK X standardized'!$A:$A,0)</f>
        <v>627</v>
      </c>
      <c r="O166" s="85" cm="1">
        <f t="array" aca="1" ref="O166:X166" ca="1">OFFSET(INDIRECT(ADDRESS(N166,2,1,1,"EKHAZAARSTK X standardized")),,,1,10)</f>
        <v>0.13270531247792566</v>
      </c>
      <c r="P166" s="85">
        <f ca="1"/>
        <v>-0.85426603601146711</v>
      </c>
      <c r="Q166" s="85">
        <f ca="1"/>
        <v>-0.14829860842190468</v>
      </c>
      <c r="R166" s="85">
        <f ca="1"/>
        <v>-0.71179978405371802</v>
      </c>
      <c r="S166" s="85">
        <f ca="1"/>
        <v>0.1214762748468928</v>
      </c>
      <c r="T166" s="85">
        <f ca="1"/>
        <v>2.7542919950968501</v>
      </c>
      <c r="U166" s="85">
        <f ca="1"/>
        <v>1.3645944725422838</v>
      </c>
      <c r="V166" s="85">
        <f ca="1"/>
        <v>-0.89691112354439473</v>
      </c>
      <c r="W166" s="85">
        <f ca="1"/>
        <v>-1.0058600166731151</v>
      </c>
      <c r="X166" s="85">
        <f ca="1"/>
        <v>0.15469570992780651</v>
      </c>
      <c r="Z166" s="14">
        <f t="shared" ca="1" si="27"/>
        <v>15</v>
      </c>
      <c r="AA166" s="14">
        <f t="shared" ca="1" si="27"/>
        <v>25</v>
      </c>
      <c r="AB166" s="14">
        <f t="shared" ca="1" si="27"/>
        <v>10</v>
      </c>
      <c r="AC166" s="14" t="str">
        <f t="shared" ca="1" si="27"/>
        <v>__Absent__</v>
      </c>
      <c r="AD166" s="14">
        <f t="shared" ca="1" si="27"/>
        <v>28</v>
      </c>
      <c r="AE166" s="14" t="str">
        <f t="shared" ca="1" si="27"/>
        <v>__Absent__</v>
      </c>
      <c r="AF166" s="14">
        <f t="shared" ca="1" si="27"/>
        <v>70</v>
      </c>
      <c r="AG166" s="14">
        <f t="shared" ca="1" si="27"/>
        <v>72</v>
      </c>
      <c r="AH166" s="14">
        <f t="shared" ca="1" si="27"/>
        <v>36</v>
      </c>
      <c r="AI166" s="14">
        <f t="shared" ca="1" si="27"/>
        <v>132</v>
      </c>
      <c r="AJ166" s="14">
        <f t="shared" ca="1" si="27"/>
        <v>147</v>
      </c>
      <c r="AK166" s="42"/>
      <c r="AL166" s="43">
        <f ca="1"/>
        <v>3.8097077470375064E-3</v>
      </c>
      <c r="AM166" s="15">
        <f ca="1"/>
        <v>1.0636147120254369E-3</v>
      </c>
      <c r="AN166" s="16">
        <f t="shared" ca="1" si="23"/>
        <v>2.7460930350120694E-3</v>
      </c>
      <c r="AO166" s="30">
        <f t="shared" ca="1" si="21"/>
        <v>17</v>
      </c>
      <c r="AP166" s="30">
        <f t="shared" ca="1" si="22"/>
        <v>240</v>
      </c>
      <c r="AQ166" s="12"/>
      <c r="AR166" s="48"/>
    </row>
    <row r="167" spans="1:44" x14ac:dyDescent="0.3">
      <c r="A167" s="8" t="s">
        <v>181</v>
      </c>
      <c r="B167" s="9" cm="1">
        <f t="array" aca="1" ref="B167" ca="1">IF(ISNUMBER(Z167),CELL("contents",INDIRECT(ADDRESS(Z167,2,1,1,B$2))),0)</f>
        <v>0</v>
      </c>
      <c r="C167" s="9" cm="1">
        <f t="array" aca="1" ref="C167" ca="1">IF(ISNUMBER(AA167),CELL("contents",INDIRECT(ADDRESS(AA167,2,1,1,C$2))),0)</f>
        <v>0</v>
      </c>
      <c r="D167" s="9" cm="1">
        <f t="array" aca="1" ref="D167" ca="1">IF(ISNUMBER(AB167),CELL("contents",INDIRECT(ADDRESS(AB167,2,1,1,D$2))),0)</f>
        <v>0</v>
      </c>
      <c r="E167" s="9" cm="1">
        <f t="array" aca="1" ref="E167" ca="1">IF(ISNUMBER(AC167),CELL("contents",INDIRECT(ADDRESS(AC167,2,1,1,E$2))),0)</f>
        <v>0</v>
      </c>
      <c r="F167" s="9" cm="1">
        <f t="array" aca="1" ref="F167" ca="1">IF(ISNUMBER(AD167),CELL("contents",INDIRECT(ADDRESS(AD167,2,1,1,F$2))),0)</f>
        <v>0</v>
      </c>
      <c r="G167" s="9" cm="1">
        <f t="array" aca="1" ref="G167" ca="1">IF(ISNUMBER(AE167),CELL("contents",INDIRECT(ADDRESS(AE167,2,1,1,G$2))),0)</f>
        <v>0.14542600440244799</v>
      </c>
      <c r="H167" s="9" cm="1">
        <f t="array" aca="1" ref="H167" ca="1">IF(ISNUMBER(AF167),CELL("contents",INDIRECT(ADDRESS(AF167,2,1,1,H$2))),0)</f>
        <v>0</v>
      </c>
      <c r="I167" s="9" cm="1">
        <f t="array" aca="1" ref="I167" ca="1">IF(ISNUMBER(AG167),CELL("contents",INDIRECT(ADDRESS(AG167,2,1,1,I$2))),0)</f>
        <v>0</v>
      </c>
      <c r="J167" s="9" cm="1">
        <f t="array" aca="1" ref="J167" ca="1">IF(ISNUMBER(AH167),CELL("contents",INDIRECT(ADDRESS(AH167,2,1,1,J$2))),0)</f>
        <v>0</v>
      </c>
      <c r="K167" s="9" cm="1">
        <f t="array" aca="1" ref="K167" ca="1">IF(ISNUMBER(AI167),CELL("contents",INDIRECT(ADDRESS(AI167,2,1,1,K$2))),0)</f>
        <v>0</v>
      </c>
      <c r="L167" s="9" cm="1">
        <f t="array" aca="1" ref="L167" ca="1">IF(ISNUMBER(AJ167),CELL("contents",INDIRECT(ADDRESS(AJ167,2,1,1,L$2))),0)</f>
        <v>4.4163081348086101E-2</v>
      </c>
      <c r="M167" s="127" t="str">
        <f>VLOOKUP($A167,[1]Classification!$A$2:$B$1001,2,0)</f>
        <v>Financials</v>
      </c>
      <c r="N167" s="13">
        <f>MATCH($A167,'EKHAZAARSTK X standardized'!$A:$A,0)</f>
        <v>631</v>
      </c>
      <c r="O167" s="85" cm="1">
        <f t="array" aca="1" ref="O167:X167" ca="1">OFFSET(INDIRECT(ADDRESS(N167,2,1,1,"EKHAZAARSTK X standardized")),,,1,10)</f>
        <v>-0.44124628438203906</v>
      </c>
      <c r="P167" s="85">
        <f ca="1"/>
        <v>-1.2688268293395268</v>
      </c>
      <c r="Q167" s="85">
        <f ca="1"/>
        <v>-0.69430191869282787</v>
      </c>
      <c r="R167" s="85">
        <f ca="1"/>
        <v>-0.90240488424864596</v>
      </c>
      <c r="S167" s="85">
        <f ca="1"/>
        <v>-0.30741752942059797</v>
      </c>
      <c r="T167" s="85">
        <f ca="1"/>
        <v>-1.1098300895232376</v>
      </c>
      <c r="U167" s="85">
        <f ca="1"/>
        <v>1.4881479241638278</v>
      </c>
      <c r="V167" s="85">
        <f ca="1"/>
        <v>-0.93388888633953715</v>
      </c>
      <c r="W167" s="85">
        <f ca="1"/>
        <v>9.5905183460596483E-2</v>
      </c>
      <c r="X167" s="85">
        <f ca="1"/>
        <v>1.5902280492923591</v>
      </c>
      <c r="Z167" s="14" t="str">
        <f t="shared" ca="1" si="27"/>
        <v>__Absent__</v>
      </c>
      <c r="AA167" s="14" t="str">
        <f t="shared" ca="1" si="27"/>
        <v>__Absent__</v>
      </c>
      <c r="AB167" s="14" t="str">
        <f t="shared" ca="1" si="27"/>
        <v>__Absent__</v>
      </c>
      <c r="AC167" s="14" t="str">
        <f t="shared" ca="1" si="27"/>
        <v>__Absent__</v>
      </c>
      <c r="AD167" s="14" t="str">
        <f t="shared" ca="1" si="27"/>
        <v>__Absent__</v>
      </c>
      <c r="AE167" s="14">
        <f t="shared" ca="1" si="27"/>
        <v>93</v>
      </c>
      <c r="AF167" s="14" t="str">
        <f t="shared" ca="1" si="27"/>
        <v>__Absent__</v>
      </c>
      <c r="AG167" s="14" t="str">
        <f t="shared" ca="1" si="27"/>
        <v>__Absent__</v>
      </c>
      <c r="AH167" s="14" t="str">
        <f t="shared" ca="1" si="27"/>
        <v>__Absent__</v>
      </c>
      <c r="AI167" s="14" t="str">
        <f t="shared" ca="1" si="27"/>
        <v>__Absent__</v>
      </c>
      <c r="AJ167" s="14">
        <f t="shared" ca="1" si="27"/>
        <v>148</v>
      </c>
      <c r="AK167" s="42"/>
      <c r="AL167" s="43">
        <f ca="1"/>
        <v>0</v>
      </c>
      <c r="AM167" s="15">
        <f ca="1"/>
        <v>0</v>
      </c>
      <c r="AN167" s="16">
        <f t="shared" ca="1" si="23"/>
        <v>0</v>
      </c>
      <c r="AO167" s="30">
        <f t="shared" ca="1" si="21"/>
        <v>58</v>
      </c>
      <c r="AP167" s="30">
        <f t="shared" ca="1" si="22"/>
        <v>46</v>
      </c>
      <c r="AQ167" s="12"/>
      <c r="AR167" s="48"/>
    </row>
    <row r="168" spans="1:44" x14ac:dyDescent="0.3">
      <c r="A168" s="8" t="s">
        <v>124</v>
      </c>
      <c r="B168" s="9" cm="1">
        <f t="array" aca="1" ref="B168" ca="1">IF(ISNUMBER(Z168),CELL("contents",INDIRECT(ADDRESS(Z168,2,1,1,B$2))),0)</f>
        <v>0</v>
      </c>
      <c r="C168" s="9" cm="1">
        <f t="array" aca="1" ref="C168" ca="1">IF(ISNUMBER(AA168),CELL("contents",INDIRECT(ADDRESS(AA168,2,1,1,C$2))),0)</f>
        <v>0</v>
      </c>
      <c r="D168" s="9" cm="1">
        <f t="array" aca="1" ref="D168" ca="1">IF(ISNUMBER(AB168),CELL("contents",INDIRECT(ADDRESS(AB168,2,1,1,D$2))),0)</f>
        <v>0</v>
      </c>
      <c r="E168" s="9" cm="1">
        <f t="array" aca="1" ref="E168" ca="1">IF(ISNUMBER(AC168),CELL("contents",INDIRECT(ADDRESS(AC168,2,1,1,E$2))),0)</f>
        <v>0</v>
      </c>
      <c r="F168" s="9" cm="1">
        <f t="array" aca="1" ref="F168" ca="1">IF(ISNUMBER(AD168),CELL("contents",INDIRECT(ADDRESS(AD168,2,1,1,F$2))),0)</f>
        <v>0</v>
      </c>
      <c r="G168" s="9" cm="1">
        <f t="array" aca="1" ref="G168" ca="1">IF(ISNUMBER(AE168),CELL("contents",INDIRECT(ADDRESS(AE168,2,1,1,G$2))),0)</f>
        <v>0.65714101423112503</v>
      </c>
      <c r="H168" s="9" cm="1">
        <f t="array" aca="1" ref="H168" ca="1">IF(ISNUMBER(AF168),CELL("contents",INDIRECT(ADDRESS(AF168,2,1,1,H$2))),0)</f>
        <v>0</v>
      </c>
      <c r="I168" s="9" cm="1">
        <f t="array" aca="1" ref="I168" ca="1">IF(ISNUMBER(AG168),CELL("contents",INDIRECT(ADDRESS(AG168,2,1,1,I$2))),0)</f>
        <v>0</v>
      </c>
      <c r="J168" s="9" cm="1">
        <f t="array" aca="1" ref="J168" ca="1">IF(ISNUMBER(AH168),CELL("contents",INDIRECT(ADDRESS(AH168,2,1,1,J$2))),0)</f>
        <v>0</v>
      </c>
      <c r="K168" s="9" cm="1">
        <f t="array" aca="1" ref="K168" ca="1">IF(ISNUMBER(AI168),CELL("contents",INDIRECT(ADDRESS(AI168,2,1,1,K$2))),0)</f>
        <v>0</v>
      </c>
      <c r="L168" s="9" cm="1">
        <f t="array" aca="1" ref="L168" ca="1">IF(ISNUMBER(AJ168),CELL("contents",INDIRECT(ADDRESS(AJ168,2,1,1,L$2))),0)</f>
        <v>0.199556990938418</v>
      </c>
      <c r="M168" s="127" t="str">
        <f>VLOOKUP($A168,[1]Classification!$A$2:$B$1001,2,0)</f>
        <v>Utilities</v>
      </c>
      <c r="N168" s="13">
        <f>MATCH($A168,'EKHAZAARSTK X standardized'!$A:$A,0)</f>
        <v>633</v>
      </c>
      <c r="O168" s="85" cm="1">
        <f t="array" aca="1" ref="O168:X168" ca="1">OFFSET(INDIRECT(ADDRESS(N168,2,1,1,"EKHAZAARSTK X standardized")),,,1,10)</f>
        <v>2.5626602117144897</v>
      </c>
      <c r="P168" s="85">
        <f ca="1"/>
        <v>-1.3613402123766467</v>
      </c>
      <c r="Q168" s="85">
        <f ca="1"/>
        <v>-0.27329198776560804</v>
      </c>
      <c r="R168" s="85">
        <f ca="1"/>
        <v>0.84907644087677381</v>
      </c>
      <c r="S168" s="85">
        <f ca="1"/>
        <v>0.98106253805339949</v>
      </c>
      <c r="T168" s="85">
        <f ca="1"/>
        <v>1.4354090548575487E-2</v>
      </c>
      <c r="U168" s="85">
        <f ca="1"/>
        <v>1.433137866509296</v>
      </c>
      <c r="V168" s="85">
        <f ca="1"/>
        <v>-0.70056686667719692</v>
      </c>
      <c r="W168" s="85">
        <f ca="1"/>
        <v>0.61406976477350816</v>
      </c>
      <c r="X168" s="85">
        <f ca="1"/>
        <v>0.51642262578152553</v>
      </c>
      <c r="Z168" s="14" t="str">
        <f t="shared" ca="1" si="27"/>
        <v>__Absent__</v>
      </c>
      <c r="AA168" s="14" t="str">
        <f t="shared" ca="1" si="27"/>
        <v>__Absent__</v>
      </c>
      <c r="AB168" s="14" t="str">
        <f t="shared" ca="1" si="27"/>
        <v>__Absent__</v>
      </c>
      <c r="AC168" s="14" t="str">
        <f t="shared" ca="1" si="27"/>
        <v>__Absent__</v>
      </c>
      <c r="AD168" s="14" t="str">
        <f t="shared" ca="1" si="27"/>
        <v>__Absent__</v>
      </c>
      <c r="AE168" s="14">
        <f t="shared" ca="1" si="27"/>
        <v>94</v>
      </c>
      <c r="AF168" s="14" t="str">
        <f t="shared" ca="1" si="27"/>
        <v>__Absent__</v>
      </c>
      <c r="AG168" s="14" t="str">
        <f t="shared" ca="1" si="27"/>
        <v>__Absent__</v>
      </c>
      <c r="AH168" s="14" t="str">
        <f t="shared" ca="1" si="27"/>
        <v>__Absent__</v>
      </c>
      <c r="AI168" s="14" t="str">
        <f t="shared" ca="1" si="27"/>
        <v>__Absent__</v>
      </c>
      <c r="AJ168" s="14">
        <f t="shared" ca="1" si="27"/>
        <v>149</v>
      </c>
      <c r="AK168" s="42"/>
      <c r="AL168" s="43">
        <f ca="1"/>
        <v>0</v>
      </c>
      <c r="AM168" s="15">
        <f ca="1"/>
        <v>0</v>
      </c>
      <c r="AN168" s="16">
        <f t="shared" ref="AN168" ca="1" si="28">AL168-AM168</f>
        <v>0</v>
      </c>
      <c r="AO168" s="30">
        <f t="shared" ca="1" si="21"/>
        <v>58</v>
      </c>
      <c r="AP168" s="30">
        <f t="shared" ca="1" si="22"/>
        <v>46</v>
      </c>
      <c r="AQ168" s="12"/>
      <c r="AR168" s="48"/>
    </row>
    <row r="169" spans="1:44" x14ac:dyDescent="0.3">
      <c r="A169" s="8" t="s">
        <v>520</v>
      </c>
      <c r="B169" s="9" cm="1">
        <f t="array" aca="1" ref="B169" ca="1">IF(ISNUMBER(Z169),CELL("contents",INDIRECT(ADDRESS(Z169,2,1,1,B$2))),0)</f>
        <v>0</v>
      </c>
      <c r="C169" s="9" cm="1">
        <f t="array" aca="1" ref="C169" ca="1">IF(ISNUMBER(AA169),CELL("contents",INDIRECT(ADDRESS(AA169,2,1,1,C$2))),0)</f>
        <v>0</v>
      </c>
      <c r="D169" s="9" cm="1">
        <f t="array" aca="1" ref="D169" ca="1">IF(ISNUMBER(AB169),CELL("contents",INDIRECT(ADDRESS(AB169,2,1,1,D$2))),0)</f>
        <v>0</v>
      </c>
      <c r="E169" s="9" cm="1">
        <f t="array" aca="1" ref="E169" ca="1">IF(ISNUMBER(AC169),CELL("contents",INDIRECT(ADDRESS(AC169,2,1,1,E$2))),0)</f>
        <v>0</v>
      </c>
      <c r="F169" s="9" cm="1">
        <f t="array" aca="1" ref="F169" ca="1">IF(ISNUMBER(AD169),CELL("contents",INDIRECT(ADDRESS(AD169,2,1,1,F$2))),0)</f>
        <v>0</v>
      </c>
      <c r="G169" s="9" cm="1">
        <f t="array" aca="1" ref="G169" ca="1">IF(ISNUMBER(AE169),CELL("contents",INDIRECT(ADDRESS(AE169,2,1,1,G$2))),0)</f>
        <v>0</v>
      </c>
      <c r="H169" s="9" cm="1">
        <f t="array" aca="1" ref="H169" ca="1">IF(ISNUMBER(AF169),CELL("contents",INDIRECT(ADDRESS(AF169,2,1,1,H$2))),0)</f>
        <v>0</v>
      </c>
      <c r="I169" s="9" cm="1">
        <f t="array" aca="1" ref="I169" ca="1">IF(ISNUMBER(AG169),CELL("contents",INDIRECT(ADDRESS(AG169,2,1,1,I$2))),0)</f>
        <v>0</v>
      </c>
      <c r="J169" s="9" cm="1">
        <f t="array" aca="1" ref="J169" ca="1">IF(ISNUMBER(AH169),CELL("contents",INDIRECT(ADDRESS(AH169,2,1,1,J$2))),0)</f>
        <v>0</v>
      </c>
      <c r="K169" s="9" cm="1">
        <f t="array" aca="1" ref="K169" ca="1">IF(ISNUMBER(AI169),CELL("contents",INDIRECT(ADDRESS(AI169,2,1,1,K$2))),0)</f>
        <v>4.0084176998396601E-2</v>
      </c>
      <c r="L169" s="9" cm="1">
        <f t="array" aca="1" ref="L169" ca="1">IF(ISNUMBER(AJ169),CELL("contents",INDIRECT(ADDRESS(AJ169,2,1,1,L$2))),0)</f>
        <v>0</v>
      </c>
      <c r="M169" s="127" t="str">
        <f>VLOOKUP($A169,[1]Classification!$A$2:$B$1001,2,0)</f>
        <v>Financials</v>
      </c>
      <c r="N169" s="13">
        <f>MATCH($A169,'EKHAZAARSTK X standardized'!$A:$A,0)</f>
        <v>636</v>
      </c>
      <c r="O169" s="85" cm="1">
        <f t="array" aca="1" ref="O169:X169" ca="1">OFFSET(INDIRECT(ADDRESS(N169,2,1,1,"EKHAZAARSTK X standardized")),,,1,10)</f>
        <v>0.60355904841713803</v>
      </c>
      <c r="P169" s="85">
        <f ca="1"/>
        <v>-0.44069898140336278</v>
      </c>
      <c r="Q169" s="85">
        <f ca="1"/>
        <v>-0.58485552508462868</v>
      </c>
      <c r="R169" s="85">
        <f ca="1"/>
        <v>-0.90240488424864596</v>
      </c>
      <c r="S169" s="85">
        <f ca="1"/>
        <v>-1.2904451358921423</v>
      </c>
      <c r="T169" s="85">
        <f ca="1"/>
        <v>1.5521492612822754</v>
      </c>
      <c r="U169" s="85">
        <f ca="1"/>
        <v>-1.541067057498194E-2</v>
      </c>
      <c r="V169" s="85">
        <f ca="1"/>
        <v>-0.74579054518973775</v>
      </c>
      <c r="W169" s="85">
        <f ca="1"/>
        <v>-0.3786510281930161</v>
      </c>
      <c r="X169" s="85">
        <f ca="1"/>
        <v>3.7768402333928447E-2</v>
      </c>
      <c r="Z169" s="14" t="str">
        <f t="shared" ca="1" si="27"/>
        <v>__Absent__</v>
      </c>
      <c r="AA169" s="14" t="str">
        <f t="shared" ca="1" si="27"/>
        <v>__Absent__</v>
      </c>
      <c r="AB169" s="14" t="str">
        <f t="shared" ca="1" si="27"/>
        <v>__Absent__</v>
      </c>
      <c r="AC169" s="14" t="str">
        <f t="shared" ca="1" si="27"/>
        <v>__Absent__</v>
      </c>
      <c r="AD169" s="14" t="str">
        <f t="shared" ca="1" si="27"/>
        <v>__Absent__</v>
      </c>
      <c r="AE169" s="14" t="str">
        <f t="shared" ca="1" si="27"/>
        <v>__Absent__</v>
      </c>
      <c r="AF169" s="14" t="str">
        <f t="shared" ca="1" si="27"/>
        <v>__Absent__</v>
      </c>
      <c r="AG169" s="14" t="str">
        <f t="shared" ca="1" si="27"/>
        <v>__Absent__</v>
      </c>
      <c r="AH169" s="14" t="str">
        <f t="shared" ca="1" si="27"/>
        <v>__Absent__</v>
      </c>
      <c r="AI169" s="14">
        <f t="shared" ca="1" si="27"/>
        <v>133</v>
      </c>
      <c r="AJ169" s="14" t="str">
        <f t="shared" ca="1" si="27"/>
        <v>__Absent__</v>
      </c>
      <c r="AK169" s="42"/>
      <c r="AL169" s="43">
        <f ca="1"/>
        <v>0</v>
      </c>
      <c r="AM169" s="15">
        <f ca="1"/>
        <v>0</v>
      </c>
      <c r="AN169" s="16">
        <f t="shared" ca="1" si="23"/>
        <v>0</v>
      </c>
      <c r="AO169" s="30">
        <f t="shared" ca="1" si="21"/>
        <v>58</v>
      </c>
      <c r="AP169" s="30">
        <f t="shared" ca="1" si="22"/>
        <v>46</v>
      </c>
      <c r="AQ169" s="12"/>
      <c r="AR169" s="48"/>
    </row>
    <row r="170" spans="1:44" x14ac:dyDescent="0.3">
      <c r="A170" s="8" t="s">
        <v>515</v>
      </c>
      <c r="B170" s="9" cm="1">
        <f t="array" aca="1" ref="B170" ca="1">IF(ISNUMBER(Z170),CELL("contents",INDIRECT(ADDRESS(Z170,2,1,1,B$2))),0)</f>
        <v>0</v>
      </c>
      <c r="C170" s="9" cm="1">
        <f t="array" aca="1" ref="C170" ca="1">IF(ISNUMBER(AA170),CELL("contents",INDIRECT(ADDRESS(AA170,2,1,1,C$2))),0)</f>
        <v>0</v>
      </c>
      <c r="D170" s="9" cm="1">
        <f t="array" aca="1" ref="D170" ca="1">IF(ISNUMBER(AB170),CELL("contents",INDIRECT(ADDRESS(AB170,2,1,1,D$2))),0)</f>
        <v>0</v>
      </c>
      <c r="E170" s="9" cm="1">
        <f t="array" aca="1" ref="E170" ca="1">IF(ISNUMBER(AC170),CELL("contents",INDIRECT(ADDRESS(AC170,2,1,1,E$2))),0)</f>
        <v>0</v>
      </c>
      <c r="F170" s="9" cm="1">
        <f t="array" aca="1" ref="F170" ca="1">IF(ISNUMBER(AD170),CELL("contents",INDIRECT(ADDRESS(AD170,2,1,1,F$2))),0)</f>
        <v>0</v>
      </c>
      <c r="G170" s="9" cm="1">
        <f t="array" aca="1" ref="G170" ca="1">IF(ISNUMBER(AE170),CELL("contents",INDIRECT(ADDRESS(AE170,2,1,1,G$2))),0)</f>
        <v>0.71747352568636102</v>
      </c>
      <c r="H170" s="9" cm="1">
        <f t="array" aca="1" ref="H170" ca="1">IF(ISNUMBER(AF170),CELL("contents",INDIRECT(ADDRESS(AF170,2,1,1,H$2))),0)</f>
        <v>0</v>
      </c>
      <c r="I170" s="9" cm="1">
        <f t="array" aca="1" ref="I170" ca="1">IF(ISNUMBER(AG170),CELL("contents",INDIRECT(ADDRESS(AG170,2,1,1,I$2))),0)</f>
        <v>0</v>
      </c>
      <c r="J170" s="9" cm="1">
        <f t="array" aca="1" ref="J170" ca="1">IF(ISNUMBER(AH170),CELL("contents",INDIRECT(ADDRESS(AH170,2,1,1,J$2))),0)</f>
        <v>0</v>
      </c>
      <c r="K170" s="9" cm="1">
        <f t="array" aca="1" ref="K170" ca="1">IF(ISNUMBER(AI170),CELL("contents",INDIRECT(ADDRESS(AI170,2,1,1,K$2))),0)</f>
        <v>0</v>
      </c>
      <c r="L170" s="9" cm="1">
        <f t="array" aca="1" ref="L170" ca="1">IF(ISNUMBER(AJ170),CELL("contents",INDIRECT(ADDRESS(AJ170,2,1,1,L$2))),0)</f>
        <v>0.217875222025293</v>
      </c>
      <c r="M170" s="127" t="str">
        <f>VLOOKUP($A170,[1]Classification!$A$2:$B$1001,2,0)</f>
        <v>Materials</v>
      </c>
      <c r="N170" s="13">
        <f>MATCH($A170,'EKHAZAARSTK X standardized'!$A:$A,0)</f>
        <v>640</v>
      </c>
      <c r="O170" s="85" cm="1">
        <f t="array" aca="1" ref="O170:X170" ca="1">OFFSET(INDIRECT(ADDRESS(N170,2,1,1,"EKHAZAARSTK X standardized")),,,1,10)</f>
        <v>1.7539341248198317</v>
      </c>
      <c r="P170" s="85">
        <f ca="1"/>
        <v>0.31561256485985978</v>
      </c>
      <c r="Q170" s="85">
        <f ca="1"/>
        <v>-0.62220166917744368</v>
      </c>
      <c r="R170" s="85">
        <f ca="1"/>
        <v>-0.90136288734261438</v>
      </c>
      <c r="S170" s="85">
        <f ca="1"/>
        <v>-0.10086837673773859</v>
      </c>
      <c r="T170" s="85">
        <f ca="1"/>
        <v>1.2101573003558503</v>
      </c>
      <c r="U170" s="85">
        <f ca="1"/>
        <v>1.1925272611291555</v>
      </c>
      <c r="V170" s="85">
        <f ca="1"/>
        <v>0.30545571714200109</v>
      </c>
      <c r="W170" s="85">
        <f ca="1"/>
        <v>1.8023163199036152</v>
      </c>
      <c r="X170" s="85">
        <f ca="1"/>
        <v>0.34820476322404081</v>
      </c>
      <c r="Z170" s="14" t="str">
        <f t="shared" ca="1" si="27"/>
        <v>__Absent__</v>
      </c>
      <c r="AA170" s="14" t="str">
        <f t="shared" ca="1" si="27"/>
        <v>__Absent__</v>
      </c>
      <c r="AB170" s="14" t="str">
        <f t="shared" ca="1" si="27"/>
        <v>__Absent__</v>
      </c>
      <c r="AC170" s="14" t="str">
        <f t="shared" ca="1" si="27"/>
        <v>__Absent__</v>
      </c>
      <c r="AD170" s="14" t="str">
        <f t="shared" ca="1" si="27"/>
        <v>__Absent__</v>
      </c>
      <c r="AE170" s="14">
        <f t="shared" ca="1" si="27"/>
        <v>95</v>
      </c>
      <c r="AF170" s="14" t="str">
        <f t="shared" ca="1" si="27"/>
        <v>__Absent__</v>
      </c>
      <c r="AG170" s="14" t="str">
        <f t="shared" ca="1" si="27"/>
        <v>__Absent__</v>
      </c>
      <c r="AH170" s="14" t="str">
        <f t="shared" ca="1" si="27"/>
        <v>__Absent__</v>
      </c>
      <c r="AI170" s="14" t="str">
        <f t="shared" ca="1" si="27"/>
        <v>__Absent__</v>
      </c>
      <c r="AJ170" s="14">
        <f t="shared" ca="1" si="27"/>
        <v>150</v>
      </c>
      <c r="AK170" s="42"/>
      <c r="AL170" s="43">
        <f ca="1"/>
        <v>0</v>
      </c>
      <c r="AM170" s="15">
        <f ca="1"/>
        <v>0</v>
      </c>
      <c r="AN170" s="16">
        <f t="shared" ca="1" si="23"/>
        <v>0</v>
      </c>
      <c r="AO170" s="30">
        <f t="shared" ca="1" si="21"/>
        <v>58</v>
      </c>
      <c r="AP170" s="30">
        <f t="shared" ca="1" si="22"/>
        <v>46</v>
      </c>
      <c r="AQ170" s="12"/>
      <c r="AR170" s="48"/>
    </row>
    <row r="171" spans="1:44" x14ac:dyDescent="0.3">
      <c r="A171" s="8" t="s">
        <v>218</v>
      </c>
      <c r="B171" s="9" cm="1">
        <f t="array" aca="1" ref="B171" ca="1">IF(ISNUMBER(Z171),CELL("contents",INDIRECT(ADDRESS(Z171,2,1,1,B$2))),0)</f>
        <v>0</v>
      </c>
      <c r="C171" s="9" cm="1">
        <f t="array" aca="1" ref="C171" ca="1">IF(ISNUMBER(AA171),CELL("contents",INDIRECT(ADDRESS(AA171,2,1,1,C$2))),0)</f>
        <v>0</v>
      </c>
      <c r="D171" s="9" cm="1">
        <f t="array" aca="1" ref="D171" ca="1">IF(ISNUMBER(AB171),CELL("contents",INDIRECT(ADDRESS(AB171,2,1,1,D$2))),0)</f>
        <v>0</v>
      </c>
      <c r="E171" s="9" cm="1">
        <f t="array" aca="1" ref="E171" ca="1">IF(ISNUMBER(AC171),CELL("contents",INDIRECT(ADDRESS(AC171,2,1,1,E$2))),0)</f>
        <v>0</v>
      </c>
      <c r="F171" s="9" cm="1">
        <f t="array" aca="1" ref="F171" ca="1">IF(ISNUMBER(AD171),CELL("contents",INDIRECT(ADDRESS(AD171,2,1,1,F$2))),0)</f>
        <v>0</v>
      </c>
      <c r="G171" s="9" cm="1">
        <f t="array" aca="1" ref="G171" ca="1">IF(ISNUMBER(AE171),CELL("contents",INDIRECT(ADDRESS(AE171,2,1,1,G$2))),0)</f>
        <v>0</v>
      </c>
      <c r="H171" s="9" cm="1">
        <f t="array" aca="1" ref="H171" ca="1">IF(ISNUMBER(AF171),CELL("contents",INDIRECT(ADDRESS(AF171,2,1,1,H$2))),0)</f>
        <v>0.90040945617412804</v>
      </c>
      <c r="I171" s="9" cm="1">
        <f t="array" aca="1" ref="I171" ca="1">IF(ISNUMBER(AG171),CELL("contents",INDIRECT(ADDRESS(AG171,2,1,1,I$2))),0)</f>
        <v>0.89058836839853905</v>
      </c>
      <c r="J171" s="9" cm="1">
        <f t="array" aca="1" ref="J171" ca="1">IF(ISNUMBER(AH171),CELL("contents",INDIRECT(ADDRESS(AH171,2,1,1,J$2))),0)</f>
        <v>1.0425605242028499</v>
      </c>
      <c r="K171" s="9" cm="1">
        <f t="array" aca="1" ref="K171" ca="1">IF(ISNUMBER(AI171),CELL("contents",INDIRECT(ADDRESS(AI171,2,1,1,K$2))),0)</f>
        <v>0.78164144696873405</v>
      </c>
      <c r="L171" s="9" cm="1">
        <f t="array" aca="1" ref="L171" ca="1">IF(ISNUMBER(AJ171),CELL("contents",INDIRECT(ADDRESS(AJ171,2,1,1,L$2))),0)</f>
        <v>0.62341185787897802</v>
      </c>
      <c r="M171" s="127" t="str">
        <f>VLOOKUP($A171,[1]Classification!$A$2:$B$1001,2,0)</f>
        <v>Utilities</v>
      </c>
      <c r="N171" s="13">
        <f>MATCH($A171,'EKHAZAARSTK X standardized'!$A:$A,0)</f>
        <v>645</v>
      </c>
      <c r="O171" s="85" cm="1">
        <f t="array" aca="1" ref="O171:X171" ca="1">OFFSET(INDIRECT(ADDRESS(N171,2,1,1,"EKHAZAARSTK X standardized")),,,1,10)</f>
        <v>2.500929393339153</v>
      </c>
      <c r="P171" s="85">
        <f ca="1"/>
        <v>-1.2560868020840532</v>
      </c>
      <c r="Q171" s="85">
        <f ca="1"/>
        <v>-0.48147457552482853</v>
      </c>
      <c r="R171" s="85">
        <f ca="1"/>
        <v>1.8963708055893278</v>
      </c>
      <c r="S171" s="85">
        <f ca="1"/>
        <v>0.56601519054378502</v>
      </c>
      <c r="T171" s="85">
        <f ca="1"/>
        <v>-0.33973560106678558</v>
      </c>
      <c r="U171" s="85">
        <f ca="1"/>
        <v>2.7260466234130303</v>
      </c>
      <c r="V171" s="85">
        <f ca="1"/>
        <v>-0.56198884816239503</v>
      </c>
      <c r="W171" s="85">
        <f ca="1"/>
        <v>1.1189260377572627</v>
      </c>
      <c r="X171" s="85">
        <f ca="1"/>
        <v>-0.22511583060809043</v>
      </c>
      <c r="Z171" s="14" t="str">
        <f t="shared" ca="1" si="27"/>
        <v>__Absent__</v>
      </c>
      <c r="AA171" s="14" t="str">
        <f t="shared" ca="1" si="27"/>
        <v>__Absent__</v>
      </c>
      <c r="AB171" s="14" t="str">
        <f t="shared" ca="1" si="27"/>
        <v>__Absent__</v>
      </c>
      <c r="AC171" s="14" t="str">
        <f t="shared" ca="1" si="27"/>
        <v>__Absent__</v>
      </c>
      <c r="AD171" s="14" t="str">
        <f t="shared" ca="1" si="27"/>
        <v>__Absent__</v>
      </c>
      <c r="AE171" s="14" t="str">
        <f t="shared" ca="1" si="27"/>
        <v>__Absent__</v>
      </c>
      <c r="AF171" s="14">
        <f t="shared" ca="1" si="27"/>
        <v>71</v>
      </c>
      <c r="AG171" s="14">
        <f t="shared" ca="1" si="27"/>
        <v>73</v>
      </c>
      <c r="AH171" s="14">
        <f t="shared" ca="1" si="27"/>
        <v>37</v>
      </c>
      <c r="AI171" s="14">
        <f t="shared" ca="1" si="27"/>
        <v>134</v>
      </c>
      <c r="AJ171" s="14">
        <f t="shared" ca="1" si="27"/>
        <v>151</v>
      </c>
      <c r="AK171" s="42"/>
      <c r="AL171" s="43">
        <f ca="1"/>
        <v>0</v>
      </c>
      <c r="AM171" s="15">
        <f ca="1"/>
        <v>2.2272986278938641E-2</v>
      </c>
      <c r="AN171" s="16">
        <f t="shared" ca="1" si="23"/>
        <v>-2.2272986278938641E-2</v>
      </c>
      <c r="AO171" s="30">
        <f t="shared" ca="1" si="21"/>
        <v>252</v>
      </c>
      <c r="AP171" s="30">
        <f t="shared" ca="1" si="22"/>
        <v>5</v>
      </c>
      <c r="AQ171" s="12"/>
      <c r="AR171" s="48"/>
    </row>
    <row r="172" spans="1:44" x14ac:dyDescent="0.3">
      <c r="A172" s="8" t="s">
        <v>112</v>
      </c>
      <c r="B172" s="9" cm="1">
        <f t="array" aca="1" ref="B172" ca="1">IF(ISNUMBER(Z172),CELL("contents",INDIRECT(ADDRESS(Z172,2,1,1,B$2))),0)</f>
        <v>0</v>
      </c>
      <c r="C172" s="9" cm="1">
        <f t="array" aca="1" ref="C172" ca="1">IF(ISNUMBER(AA172),CELL("contents",INDIRECT(ADDRESS(AA172,2,1,1,C$2))),0)</f>
        <v>0</v>
      </c>
      <c r="D172" s="9" cm="1">
        <f t="array" aca="1" ref="D172" ca="1">IF(ISNUMBER(AB172),CELL("contents",INDIRECT(ADDRESS(AB172,2,1,1,D$2))),0)</f>
        <v>0</v>
      </c>
      <c r="E172" s="9" cm="1">
        <f t="array" aca="1" ref="E172" ca="1">IF(ISNUMBER(AC172),CELL("contents",INDIRECT(ADDRESS(AC172,2,1,1,E$2))),0)</f>
        <v>0</v>
      </c>
      <c r="F172" s="9" cm="1">
        <f t="array" aca="1" ref="F172" ca="1">IF(ISNUMBER(AD172),CELL("contents",INDIRECT(ADDRESS(AD172,2,1,1,F$2))),0)</f>
        <v>0</v>
      </c>
      <c r="G172" s="9" cm="1">
        <f t="array" aca="1" ref="G172" ca="1">IF(ISNUMBER(AE172),CELL("contents",INDIRECT(ADDRESS(AE172,2,1,1,G$2))),0)</f>
        <v>0.58357819140838896</v>
      </c>
      <c r="H172" s="9" cm="1">
        <f t="array" aca="1" ref="H172" ca="1">IF(ISNUMBER(AF172),CELL("contents",INDIRECT(ADDRESS(AF172,2,1,1,H$2))),0)</f>
        <v>0</v>
      </c>
      <c r="I172" s="9" cm="1">
        <f t="array" aca="1" ref="I172" ca="1">IF(ISNUMBER(AG172),CELL("contents",INDIRECT(ADDRESS(AG172,2,1,1,I$2))),0)</f>
        <v>0</v>
      </c>
      <c r="J172" s="9" cm="1">
        <f t="array" aca="1" ref="J172" ca="1">IF(ISNUMBER(AH172),CELL("contents",INDIRECT(ADDRESS(AH172,2,1,1,J$2))),0)</f>
        <v>0</v>
      </c>
      <c r="K172" s="9" cm="1">
        <f t="array" aca="1" ref="K172" ca="1">IF(ISNUMBER(AI172),CELL("contents",INDIRECT(ADDRESS(AI172,2,1,1,K$2))),0)</f>
        <v>9.0189397996392404E-2</v>
      </c>
      <c r="L172" s="9" cm="1">
        <f t="array" aca="1" ref="L172" ca="1">IF(ISNUMBER(AJ172),CELL("contents",INDIRECT(ADDRESS(AJ172,2,1,1,L$2))),0)</f>
        <v>0.17720616342069501</v>
      </c>
      <c r="M172" s="127" t="str">
        <f>VLOOKUP($A172,[1]Classification!$A$2:$B$1001,2,0)</f>
        <v>Real Estate</v>
      </c>
      <c r="N172" s="13">
        <f>MATCH($A172,'EKHAZAARSTK X standardized'!$A:$A,0)</f>
        <v>648</v>
      </c>
      <c r="O172" s="85" cm="1">
        <f t="array" aca="1" ref="O172:X172" ca="1">OFFSET(INDIRECT(ADDRESS(N172,2,1,1,"EKHAZAARSTK X standardized")),,,1,10)</f>
        <v>-0.41310426755117824</v>
      </c>
      <c r="P172" s="85">
        <f ca="1"/>
        <v>-0.76585108438932314</v>
      </c>
      <c r="Q172" s="85">
        <f ca="1"/>
        <v>-0.20594603088243735</v>
      </c>
      <c r="R172" s="85">
        <f ca="1"/>
        <v>-0.24817377870331514</v>
      </c>
      <c r="S172" s="85">
        <f ca="1"/>
        <v>-0.39699436153845102</v>
      </c>
      <c r="T172" s="85">
        <f ca="1"/>
        <v>0.39275123279809432</v>
      </c>
      <c r="U172" s="85">
        <f ca="1"/>
        <v>0.79357219609944696</v>
      </c>
      <c r="V172" s="85">
        <f ca="1"/>
        <v>-0.2504316254809274</v>
      </c>
      <c r="W172" s="85">
        <f ca="1"/>
        <v>-0.35606739811902993</v>
      </c>
      <c r="X172" s="85">
        <f ca="1"/>
        <v>-0.38257139602727147</v>
      </c>
      <c r="Z172" s="14" t="str">
        <f t="shared" ca="1" si="27"/>
        <v>__Absent__</v>
      </c>
      <c r="AA172" s="14" t="str">
        <f t="shared" ca="1" si="27"/>
        <v>__Absent__</v>
      </c>
      <c r="AB172" s="14" t="str">
        <f t="shared" ca="1" si="27"/>
        <v>__Absent__</v>
      </c>
      <c r="AC172" s="14" t="str">
        <f t="shared" ca="1" si="27"/>
        <v>__Absent__</v>
      </c>
      <c r="AD172" s="14" t="str">
        <f t="shared" ca="1" si="27"/>
        <v>__Absent__</v>
      </c>
      <c r="AE172" s="14">
        <f t="shared" ca="1" si="27"/>
        <v>96</v>
      </c>
      <c r="AF172" s="14" t="str">
        <f t="shared" ca="1" si="27"/>
        <v>__Absent__</v>
      </c>
      <c r="AG172" s="14" t="str">
        <f t="shared" ca="1" si="27"/>
        <v>__Absent__</v>
      </c>
      <c r="AH172" s="14" t="str">
        <f t="shared" ca="1" si="27"/>
        <v>__Absent__</v>
      </c>
      <c r="AI172" s="14">
        <f t="shared" ca="1" si="27"/>
        <v>135</v>
      </c>
      <c r="AJ172" s="14">
        <f t="shared" ca="1" si="27"/>
        <v>152</v>
      </c>
      <c r="AK172" s="42"/>
      <c r="AL172" s="43">
        <f ca="1"/>
        <v>0</v>
      </c>
      <c r="AM172" s="15">
        <f ca="1"/>
        <v>0</v>
      </c>
      <c r="AN172" s="16">
        <f t="shared" ca="1" si="23"/>
        <v>0</v>
      </c>
      <c r="AO172" s="30">
        <f t="shared" ca="1" si="21"/>
        <v>58</v>
      </c>
      <c r="AP172" s="30">
        <f t="shared" ca="1" si="22"/>
        <v>46</v>
      </c>
      <c r="AQ172" s="12"/>
      <c r="AR172" s="48"/>
    </row>
    <row r="173" spans="1:44" x14ac:dyDescent="0.3">
      <c r="A173" s="8" t="s">
        <v>219</v>
      </c>
      <c r="B173" s="9" cm="1">
        <f t="array" aca="1" ref="B173" ca="1">IF(ISNUMBER(Z173),CELL("contents",INDIRECT(ADDRESS(Z173,2,1,1,B$2))),0)</f>
        <v>0</v>
      </c>
      <c r="C173" s="9" cm="1">
        <f t="array" aca="1" ref="C173" ca="1">IF(ISNUMBER(AA173),CELL("contents",INDIRECT(ADDRESS(AA173,2,1,1,C$2))),0)</f>
        <v>0</v>
      </c>
      <c r="D173" s="9" cm="1">
        <f t="array" aca="1" ref="D173" ca="1">IF(ISNUMBER(AB173),CELL("contents",INDIRECT(ADDRESS(AB173,2,1,1,D$2))),0)</f>
        <v>0</v>
      </c>
      <c r="E173" s="9" cm="1">
        <f t="array" aca="1" ref="E173" ca="1">IF(ISNUMBER(AC173),CELL("contents",INDIRECT(ADDRESS(AC173,2,1,1,E$2))),0)</f>
        <v>0</v>
      </c>
      <c r="F173" s="9" cm="1">
        <f t="array" aca="1" ref="F173" ca="1">IF(ISNUMBER(AD173),CELL("contents",INDIRECT(ADDRESS(AD173,2,1,1,F$2))),0)</f>
        <v>0</v>
      </c>
      <c r="G173" s="9" cm="1">
        <f t="array" aca="1" ref="G173" ca="1">IF(ISNUMBER(AE173),CELL("contents",INDIRECT(ADDRESS(AE173,2,1,1,G$2))),0)</f>
        <v>0</v>
      </c>
      <c r="H173" s="9" cm="1">
        <f t="array" aca="1" ref="H173" ca="1">IF(ISNUMBER(AF173),CELL("contents",INDIRECT(ADDRESS(AF173,2,1,1,H$2))),0)</f>
        <v>0.69279607606780602</v>
      </c>
      <c r="I173" s="9" cm="1">
        <f t="array" aca="1" ref="I173" ca="1">IF(ISNUMBER(AG173),CELL("contents",INDIRECT(ADDRESS(AG173,2,1,1,I$2))),0)</f>
        <v>0.68535774461709997</v>
      </c>
      <c r="J173" s="9" cm="1">
        <f t="array" aca="1" ref="J173" ca="1">IF(ISNUMBER(AH173),CELL("contents",INDIRECT(ADDRESS(AH173,2,1,1,J$2))),0)</f>
        <v>0.80216381298293904</v>
      </c>
      <c r="K173" s="9" cm="1">
        <f t="array" aca="1" ref="K173" ca="1">IF(ISNUMBER(AI173),CELL("contents",INDIRECT(ADDRESS(AI173,2,1,1,K$2))),0)</f>
        <v>0.54113638597835501</v>
      </c>
      <c r="L173" s="9" cm="1">
        <f t="array" aca="1" ref="L173" ca="1">IF(ISNUMBER(AJ173),CELL("contents",INDIRECT(ADDRESS(AJ173,2,1,1,L$2))),0)</f>
        <v>0.47975042123196998</v>
      </c>
      <c r="M173" s="127" t="str">
        <f>VLOOKUP($A173,[1]Classification!$A$2:$B$1001,2,0)</f>
        <v>Energy</v>
      </c>
      <c r="N173" s="13">
        <f>MATCH($A173,'EKHAZAARSTK X standardized'!$A:$A,0)</f>
        <v>649</v>
      </c>
      <c r="O173" s="85" cm="1">
        <f t="array" aca="1" ref="O173:X173" ca="1">OFFSET(INDIRECT(ADDRESS(N173,2,1,1,"EKHAZAARSTK X standardized")),,,1,10)</f>
        <v>5.699541340598274</v>
      </c>
      <c r="P173" s="85">
        <f ca="1"/>
        <v>-0.6070224288406374</v>
      </c>
      <c r="Q173" s="85">
        <f ca="1"/>
        <v>-0.62413748335512187</v>
      </c>
      <c r="R173" s="85">
        <f ca="1"/>
        <v>0.4541825716893334</v>
      </c>
      <c r="S173" s="85">
        <f ca="1"/>
        <v>7.2463500179251921E-4</v>
      </c>
      <c r="T173" s="85">
        <f ca="1"/>
        <v>-0.25480446687988995</v>
      </c>
      <c r="U173" s="85">
        <f ca="1"/>
        <v>3.1279637936766065</v>
      </c>
      <c r="V173" s="85">
        <f ca="1"/>
        <v>-0.55882507290908989</v>
      </c>
      <c r="W173" s="85">
        <f ca="1"/>
        <v>3.246003569479651</v>
      </c>
      <c r="X173" s="85">
        <f ca="1"/>
        <v>0.84136432037126685</v>
      </c>
      <c r="Z173" s="14" t="str">
        <f t="shared" ca="1" si="27"/>
        <v>__Absent__</v>
      </c>
      <c r="AA173" s="14" t="str">
        <f t="shared" ca="1" si="27"/>
        <v>__Absent__</v>
      </c>
      <c r="AB173" s="14" t="str">
        <f t="shared" ca="1" si="27"/>
        <v>__Absent__</v>
      </c>
      <c r="AC173" s="14" t="str">
        <f t="shared" ca="1" si="27"/>
        <v>__Absent__</v>
      </c>
      <c r="AD173" s="14" t="str">
        <f t="shared" ca="1" si="27"/>
        <v>__Absent__</v>
      </c>
      <c r="AE173" s="14" t="str">
        <f t="shared" ca="1" si="27"/>
        <v>__Absent__</v>
      </c>
      <c r="AF173" s="14">
        <f t="shared" ca="1" si="27"/>
        <v>72</v>
      </c>
      <c r="AG173" s="14">
        <f t="shared" ca="1" si="27"/>
        <v>74</v>
      </c>
      <c r="AH173" s="14">
        <f t="shared" ca="1" si="27"/>
        <v>38</v>
      </c>
      <c r="AI173" s="14">
        <f t="shared" ca="1" si="27"/>
        <v>136</v>
      </c>
      <c r="AJ173" s="14">
        <f t="shared" ca="1" si="27"/>
        <v>153</v>
      </c>
      <c r="AK173" s="42"/>
      <c r="AL173" s="43">
        <f ca="1"/>
        <v>0</v>
      </c>
      <c r="AM173" s="15">
        <f ca="1"/>
        <v>3.9062247985443554E-2</v>
      </c>
      <c r="AN173" s="16">
        <f t="shared" ca="1" si="23"/>
        <v>-3.9062247985443554E-2</v>
      </c>
      <c r="AO173" s="30">
        <f t="shared" ca="1" si="21"/>
        <v>256</v>
      </c>
      <c r="AP173" s="30">
        <f t="shared" ca="1" si="22"/>
        <v>1</v>
      </c>
      <c r="AQ173" s="12"/>
      <c r="AR173" s="48"/>
    </row>
    <row r="174" spans="1:44" x14ac:dyDescent="0.3">
      <c r="A174" s="8" t="s">
        <v>141</v>
      </c>
      <c r="B174" s="9" cm="1">
        <f t="array" aca="1" ref="B174" ca="1">IF(ISNUMBER(Z174),CELL("contents",INDIRECT(ADDRESS(Z174,2,1,1,B$2))),0)</f>
        <v>0</v>
      </c>
      <c r="C174" s="9" cm="1">
        <f t="array" aca="1" ref="C174" ca="1">IF(ISNUMBER(AA174),CELL("contents",INDIRECT(ADDRESS(AA174,2,1,1,C$2))),0)</f>
        <v>0</v>
      </c>
      <c r="D174" s="9" cm="1">
        <f t="array" aca="1" ref="D174" ca="1">IF(ISNUMBER(AB174),CELL("contents",INDIRECT(ADDRESS(AB174,2,1,1,D$2))),0)</f>
        <v>0</v>
      </c>
      <c r="E174" s="9" cm="1">
        <f t="array" aca="1" ref="E174" ca="1">IF(ISNUMBER(AC174),CELL("contents",INDIRECT(ADDRESS(AC174,2,1,1,E$2))),0)</f>
        <v>0</v>
      </c>
      <c r="F174" s="9" cm="1">
        <f t="array" aca="1" ref="F174" ca="1">IF(ISNUMBER(AD174),CELL("contents",INDIRECT(ADDRESS(AD174,2,1,1,F$2))),0)</f>
        <v>0</v>
      </c>
      <c r="G174" s="9" cm="1">
        <f t="array" aca="1" ref="G174" ca="1">IF(ISNUMBER(AE174),CELL("contents",INDIRECT(ADDRESS(AE174,2,1,1,G$2))),0)</f>
        <v>0.52004752889720096</v>
      </c>
      <c r="H174" s="9" cm="1">
        <f t="array" aca="1" ref="H174" ca="1">IF(ISNUMBER(AF174),CELL("contents",INDIRECT(ADDRESS(AF174,2,1,1,H$2))),0)</f>
        <v>0</v>
      </c>
      <c r="I174" s="9" cm="1">
        <f t="array" aca="1" ref="I174" ca="1">IF(ISNUMBER(AG174),CELL("contents",INDIRECT(ADDRESS(AG174,2,1,1,I$2))),0)</f>
        <v>0</v>
      </c>
      <c r="J174" s="9" cm="1">
        <f t="array" aca="1" ref="J174" ca="1">IF(ISNUMBER(AH174),CELL("contents",INDIRECT(ADDRESS(AH174,2,1,1,J$2))),0)</f>
        <v>0</v>
      </c>
      <c r="K174" s="9" cm="1">
        <f t="array" aca="1" ref="K174" ca="1">IF(ISNUMBER(AI174),CELL("contents",INDIRECT(ADDRESS(AI174,2,1,1,K$2))),0)</f>
        <v>8.0168353996793298E-2</v>
      </c>
      <c r="L174" s="9" cm="1">
        <f t="array" aca="1" ref="L174" ca="1">IF(ISNUMBER(AJ174),CELL("contents",INDIRECT(ADDRESS(AJ174,2,1,1,L$2))),0)</f>
        <v>0.15792065099026401</v>
      </c>
      <c r="M174" s="127" t="str">
        <f>VLOOKUP($A174,[1]Classification!$A$2:$B$1001,2,0)</f>
        <v>Energy</v>
      </c>
      <c r="N174" s="13">
        <f>MATCH($A174,'EKHAZAARSTK X standardized'!$A:$A,0)</f>
        <v>650</v>
      </c>
      <c r="O174" s="85" cm="1">
        <f t="array" aca="1" ref="O174:X174" ca="1">OFFSET(INDIRECT(ADDRESS(N174,2,1,1,"EKHAZAARSTK X standardized")),,,1,10)</f>
        <v>5.4430238324903204</v>
      </c>
      <c r="P174" s="85">
        <f ca="1"/>
        <v>-0.41424867644334784</v>
      </c>
      <c r="Q174" s="85">
        <f ca="1"/>
        <v>0.10983940372816905</v>
      </c>
      <c r="R174" s="85">
        <f ca="1"/>
        <v>0.67616287220553095</v>
      </c>
      <c r="S174" s="85">
        <f ca="1"/>
        <v>0.66990406643990352</v>
      </c>
      <c r="T174" s="85">
        <f ca="1"/>
        <v>1.0757508155686553</v>
      </c>
      <c r="U174" s="85">
        <f ca="1"/>
        <v>1.5411650344060235</v>
      </c>
      <c r="V174" s="85">
        <f ca="1"/>
        <v>-0.44998096260654846</v>
      </c>
      <c r="W174" s="85">
        <f ca="1"/>
        <v>3.9080192069887234</v>
      </c>
      <c r="X174" s="85">
        <f ca="1"/>
        <v>1.5911033081439074</v>
      </c>
      <c r="Z174" s="14" t="str">
        <f t="shared" ca="1" si="27"/>
        <v>__Absent__</v>
      </c>
      <c r="AA174" s="14" t="str">
        <f t="shared" ca="1" si="27"/>
        <v>__Absent__</v>
      </c>
      <c r="AB174" s="14" t="str">
        <f t="shared" ca="1" si="27"/>
        <v>__Absent__</v>
      </c>
      <c r="AC174" s="14" t="str">
        <f t="shared" ca="1" si="27"/>
        <v>__Absent__</v>
      </c>
      <c r="AD174" s="14" t="str">
        <f t="shared" ca="1" si="27"/>
        <v>__Absent__</v>
      </c>
      <c r="AE174" s="14">
        <f t="shared" ca="1" si="27"/>
        <v>97</v>
      </c>
      <c r="AF174" s="14" t="str">
        <f t="shared" ca="1" si="27"/>
        <v>__Absent__</v>
      </c>
      <c r="AG174" s="14" t="str">
        <f t="shared" ca="1" si="27"/>
        <v>__Absent__</v>
      </c>
      <c r="AH174" s="14" t="str">
        <f t="shared" ca="1" si="27"/>
        <v>__Absent__</v>
      </c>
      <c r="AI174" s="14">
        <f t="shared" ca="1" si="27"/>
        <v>137</v>
      </c>
      <c r="AJ174" s="14">
        <f t="shared" ca="1" si="27"/>
        <v>154</v>
      </c>
      <c r="AK174" s="42"/>
      <c r="AL174" s="43">
        <f ca="1"/>
        <v>0</v>
      </c>
      <c r="AM174" s="15">
        <f ca="1"/>
        <v>0</v>
      </c>
      <c r="AN174" s="16">
        <f t="shared" ca="1" si="23"/>
        <v>0</v>
      </c>
      <c r="AO174" s="30">
        <f t="shared" ca="1" si="21"/>
        <v>58</v>
      </c>
      <c r="AP174" s="30">
        <f t="shared" ca="1" si="22"/>
        <v>46</v>
      </c>
      <c r="AQ174" s="12"/>
      <c r="AR174" s="48"/>
    </row>
    <row r="175" spans="1:44" x14ac:dyDescent="0.3">
      <c r="A175" s="8" t="s">
        <v>506</v>
      </c>
      <c r="B175" s="9" cm="1">
        <f t="array" aca="1" ref="B175" ca="1">IF(ISNUMBER(Z175),CELL("contents",INDIRECT(ADDRESS(Z175,2,1,1,B$2))),0)</f>
        <v>0</v>
      </c>
      <c r="C175" s="9" cm="1">
        <f t="array" aca="1" ref="C175" ca="1">IF(ISNUMBER(AA175),CELL("contents",INDIRECT(ADDRESS(AA175,2,1,1,C$2))),0)</f>
        <v>0</v>
      </c>
      <c r="D175" s="9" cm="1">
        <f t="array" aca="1" ref="D175" ca="1">IF(ISNUMBER(AB175),CELL("contents",INDIRECT(ADDRESS(AB175,2,1,1,D$2))),0)</f>
        <v>0</v>
      </c>
      <c r="E175" s="9" cm="1">
        <f t="array" aca="1" ref="E175" ca="1">IF(ISNUMBER(AC175),CELL("contents",INDIRECT(ADDRESS(AC175,2,1,1,E$2))),0)</f>
        <v>0</v>
      </c>
      <c r="F175" s="9" cm="1">
        <f t="array" aca="1" ref="F175" ca="1">IF(ISNUMBER(AD175),CELL("contents",INDIRECT(ADDRESS(AD175,2,1,1,F$2))),0)</f>
        <v>0</v>
      </c>
      <c r="G175" s="9" cm="1">
        <f t="array" aca="1" ref="G175" ca="1">IF(ISNUMBER(AE175),CELL("contents",INDIRECT(ADDRESS(AE175,2,1,1,G$2))),0)</f>
        <v>0.69714651314615905</v>
      </c>
      <c r="H175" s="9" cm="1">
        <f t="array" aca="1" ref="H175" ca="1">IF(ISNUMBER(AF175),CELL("contents",INDIRECT(ADDRESS(AF175,2,1,1,H$2))),0)</f>
        <v>0</v>
      </c>
      <c r="I175" s="9" cm="1">
        <f t="array" aca="1" ref="I175" ca="1">IF(ISNUMBER(AG175),CELL("contents",INDIRECT(ADDRESS(AG175,2,1,1,I$2))),0)</f>
        <v>0</v>
      </c>
      <c r="J175" s="9" cm="1">
        <f t="array" aca="1" ref="J175" ca="1">IF(ISNUMBER(AH175),CELL("contents",INDIRECT(ADDRESS(AH175,2,1,1,J$2))),0)</f>
        <v>0</v>
      </c>
      <c r="K175" s="9" cm="1">
        <f t="array" aca="1" ref="K175" ca="1">IF(ISNUMBER(AI175),CELL("contents",INDIRECT(ADDRESS(AI175,2,1,1,K$2))),0)</f>
        <v>5.0105220997995803E-2</v>
      </c>
      <c r="L175" s="9" cm="1">
        <f t="array" aca="1" ref="L175" ca="1">IF(ISNUMBER(AJ175),CELL("contents",INDIRECT(ADDRESS(AJ175,2,1,1,L$2))),0)</f>
        <v>0.211705751660862</v>
      </c>
      <c r="M175" s="127" t="str">
        <f>VLOOKUP($A175,[1]Classification!$A$2:$B$1001,2,0)</f>
        <v>Financials</v>
      </c>
      <c r="N175" s="13">
        <f>MATCH($A175,'EKHAZAARSTK X standardized'!$A:$A,0)</f>
        <v>652</v>
      </c>
      <c r="O175" s="85" cm="1">
        <f t="array" aca="1" ref="O175:X175" ca="1">OFFSET(INDIRECT(ADDRESS(N175,2,1,1,"EKHAZAARSTK X standardized")),,,1,10)</f>
        <v>-0.64897097360151768</v>
      </c>
      <c r="P175" s="85">
        <f ca="1"/>
        <v>1.3645406636203095</v>
      </c>
      <c r="Q175" s="85">
        <f ca="1"/>
        <v>0.59583042078482007</v>
      </c>
      <c r="R175" s="85">
        <f ca="1"/>
        <v>-0.85014859981407087</v>
      </c>
      <c r="S175" s="85">
        <f ca="1"/>
        <v>0.55742907358007276</v>
      </c>
      <c r="T175" s="85">
        <f ca="1"/>
        <v>-2.9296325879288454</v>
      </c>
      <c r="U175" s="85">
        <f ca="1"/>
        <v>0.97263695050229704</v>
      </c>
      <c r="V175" s="85">
        <f ca="1"/>
        <v>1.7660972988082864</v>
      </c>
      <c r="W175" s="85">
        <f ca="1"/>
        <v>-1.5582663902971141</v>
      </c>
      <c r="X175" s="85">
        <f ca="1"/>
        <v>-0.74660354360753611</v>
      </c>
      <c r="Z175" s="14" t="str">
        <f t="shared" ref="Z175:AJ184" ca="1" si="29">IFERROR(MATCH($A175,INDIRECT("'"&amp;Z$2&amp;"'!$A:$A"),0),"__Absent__")</f>
        <v>__Absent__</v>
      </c>
      <c r="AA175" s="14" t="str">
        <f t="shared" ca="1" si="29"/>
        <v>__Absent__</v>
      </c>
      <c r="AB175" s="14" t="str">
        <f t="shared" ca="1" si="29"/>
        <v>__Absent__</v>
      </c>
      <c r="AC175" s="14" t="str">
        <f t="shared" ca="1" si="29"/>
        <v>__Absent__</v>
      </c>
      <c r="AD175" s="14" t="str">
        <f t="shared" ca="1" si="29"/>
        <v>__Absent__</v>
      </c>
      <c r="AE175" s="14">
        <f t="shared" ca="1" si="29"/>
        <v>98</v>
      </c>
      <c r="AF175" s="14" t="str">
        <f t="shared" ca="1" si="29"/>
        <v>__Absent__</v>
      </c>
      <c r="AG175" s="14" t="str">
        <f t="shared" ca="1" si="29"/>
        <v>__Absent__</v>
      </c>
      <c r="AH175" s="14" t="str">
        <f t="shared" ca="1" si="29"/>
        <v>__Absent__</v>
      </c>
      <c r="AI175" s="14">
        <f t="shared" ca="1" si="29"/>
        <v>138</v>
      </c>
      <c r="AJ175" s="14">
        <f t="shared" ca="1" si="29"/>
        <v>155</v>
      </c>
      <c r="AK175" s="42"/>
      <c r="AL175" s="43">
        <f ca="1"/>
        <v>0</v>
      </c>
      <c r="AM175" s="15">
        <f ca="1"/>
        <v>0</v>
      </c>
      <c r="AN175" s="16">
        <f t="shared" ca="1" si="23"/>
        <v>0</v>
      </c>
      <c r="AO175" s="30">
        <f t="shared" ca="1" si="21"/>
        <v>58</v>
      </c>
      <c r="AP175" s="30">
        <f t="shared" ca="1" si="22"/>
        <v>46</v>
      </c>
      <c r="AQ175" s="12"/>
      <c r="AR175" s="48"/>
    </row>
    <row r="176" spans="1:44" x14ac:dyDescent="0.3">
      <c r="A176" s="8" t="s">
        <v>135</v>
      </c>
      <c r="B176" s="9" cm="1">
        <f t="array" aca="1" ref="B176" ca="1">IF(ISNUMBER(Z176),CELL("contents",INDIRECT(ADDRESS(Z176,2,1,1,B$2))),0)</f>
        <v>0</v>
      </c>
      <c r="C176" s="9" cm="1">
        <f t="array" aca="1" ref="C176" ca="1">IF(ISNUMBER(AA176),CELL("contents",INDIRECT(ADDRESS(AA176,2,1,1,C$2))),0)</f>
        <v>0</v>
      </c>
      <c r="D176" s="9" cm="1">
        <f t="array" aca="1" ref="D176" ca="1">IF(ISNUMBER(AB176),CELL("contents",INDIRECT(ADDRESS(AB176,2,1,1,D$2))),0)</f>
        <v>0</v>
      </c>
      <c r="E176" s="9" cm="1">
        <f t="array" aca="1" ref="E176" ca="1">IF(ISNUMBER(AC176),CELL("contents",INDIRECT(ADDRESS(AC176,2,1,1,E$2))),0)</f>
        <v>0</v>
      </c>
      <c r="F176" s="9" cm="1">
        <f t="array" aca="1" ref="F176" ca="1">IF(ISNUMBER(AD176),CELL("contents",INDIRECT(ADDRESS(AD176,2,1,1,F$2))),0)</f>
        <v>0</v>
      </c>
      <c r="G176" s="9" cm="1">
        <f t="array" aca="1" ref="G176" ca="1">IF(ISNUMBER(AE176),CELL("contents",INDIRECT(ADDRESS(AE176,2,1,1,G$2))),0)</f>
        <v>0.45518168782240698</v>
      </c>
      <c r="H176" s="9" cm="1">
        <f t="array" aca="1" ref="H176" ca="1">IF(ISNUMBER(AF176),CELL("contents",INDIRECT(ADDRESS(AF176,2,1,1,H$2))),0)</f>
        <v>0</v>
      </c>
      <c r="I176" s="9" cm="1">
        <f t="array" aca="1" ref="I176" ca="1">IF(ISNUMBER(AG176),CELL("contents",INDIRECT(ADDRESS(AG176,2,1,1,I$2))),0)</f>
        <v>0</v>
      </c>
      <c r="J176" s="9" cm="1">
        <f t="array" aca="1" ref="J176" ca="1">IF(ISNUMBER(AH176),CELL("contents",INDIRECT(ADDRESS(AH176,2,1,1,J$2))),0)</f>
        <v>0</v>
      </c>
      <c r="K176" s="9" cm="1">
        <f t="array" aca="1" ref="K176" ca="1">IF(ISNUMBER(AI176),CELL("contents",INDIRECT(ADDRESS(AI176,2,1,1,K$2))),0)</f>
        <v>7.0147308997194097E-2</v>
      </c>
      <c r="L176" s="9" cm="1">
        <f t="array" aca="1" ref="L176" ca="1">IF(ISNUMBER(AJ176),CELL("contents",INDIRECT(ADDRESS(AJ176,2,1,1,L$2))),0)</f>
        <v>0.138329367852117</v>
      </c>
      <c r="M176" s="127" t="str">
        <f>VLOOKUP($A176,[1]Classification!$A$2:$B$1001,2,0)</f>
        <v>Information Technology</v>
      </c>
      <c r="N176" s="13">
        <f>MATCH($A176,'EKHAZAARSTK X standardized'!$A:$A,0)</f>
        <v>654</v>
      </c>
      <c r="O176" s="85" cm="1">
        <f t="array" aca="1" ref="O176:X176" ca="1">OFFSET(INDIRECT(ADDRESS(N176,2,1,1,"EKHAZAARSTK X standardized")),,,1,10)</f>
        <v>3.543912231132023</v>
      </c>
      <c r="P176" s="85">
        <f ca="1"/>
        <v>-1.0998844723208341</v>
      </c>
      <c r="Q176" s="85">
        <f ca="1"/>
        <v>-0.46971591235109506</v>
      </c>
      <c r="R176" s="85">
        <f ca="1"/>
        <v>-0.87621595703729793</v>
      </c>
      <c r="S176" s="85">
        <f ca="1"/>
        <v>-0.32805219898935967</v>
      </c>
      <c r="T176" s="85">
        <f ca="1"/>
        <v>1.4932519842661298</v>
      </c>
      <c r="U176" s="85">
        <f ca="1"/>
        <v>0.62806047148697797</v>
      </c>
      <c r="V176" s="85">
        <f ca="1"/>
        <v>-0.73855992873271992</v>
      </c>
      <c r="W176" s="85">
        <f ca="1"/>
        <v>9.98805305042E-3</v>
      </c>
      <c r="X176" s="85">
        <f ca="1"/>
        <v>-0.44341552278291702</v>
      </c>
      <c r="Z176" s="14" t="str">
        <f t="shared" ca="1" si="29"/>
        <v>__Absent__</v>
      </c>
      <c r="AA176" s="14" t="str">
        <f t="shared" ca="1" si="29"/>
        <v>__Absent__</v>
      </c>
      <c r="AB176" s="14" t="str">
        <f t="shared" ca="1" si="29"/>
        <v>__Absent__</v>
      </c>
      <c r="AC176" s="14" t="str">
        <f t="shared" ca="1" si="29"/>
        <v>__Absent__</v>
      </c>
      <c r="AD176" s="14" t="str">
        <f t="shared" ca="1" si="29"/>
        <v>__Absent__</v>
      </c>
      <c r="AE176" s="14">
        <f t="shared" ca="1" si="29"/>
        <v>99</v>
      </c>
      <c r="AF176" s="14" t="str">
        <f t="shared" ca="1" si="29"/>
        <v>__Absent__</v>
      </c>
      <c r="AG176" s="14" t="str">
        <f t="shared" ca="1" si="29"/>
        <v>__Absent__</v>
      </c>
      <c r="AH176" s="14" t="str">
        <f t="shared" ca="1" si="29"/>
        <v>__Absent__</v>
      </c>
      <c r="AI176" s="14">
        <f t="shared" ca="1" si="29"/>
        <v>139</v>
      </c>
      <c r="AJ176" s="14">
        <f t="shared" ca="1" si="29"/>
        <v>156</v>
      </c>
      <c r="AK176" s="42"/>
      <c r="AL176" s="43">
        <f ca="1"/>
        <v>0</v>
      </c>
      <c r="AM176" s="15">
        <f ca="1"/>
        <v>0</v>
      </c>
      <c r="AN176" s="16">
        <f t="shared" ca="1" si="23"/>
        <v>0</v>
      </c>
      <c r="AO176" s="30">
        <f t="shared" ca="1" si="21"/>
        <v>58</v>
      </c>
      <c r="AP176" s="30">
        <f t="shared" ca="1" si="22"/>
        <v>46</v>
      </c>
      <c r="AQ176" s="12"/>
      <c r="AR176" s="48"/>
    </row>
    <row r="177" spans="1:44" x14ac:dyDescent="0.3">
      <c r="A177" s="8" t="s">
        <v>35</v>
      </c>
      <c r="B177" s="9" cm="1">
        <f t="array" aca="1" ref="B177" ca="1">IF(ISNUMBER(Z177),CELL("contents",INDIRECT(ADDRESS(Z177,2,1,1,B$2))),0)</f>
        <v>3.6753898131823899</v>
      </c>
      <c r="C177" s="9" cm="1">
        <f t="array" aca="1" ref="C177" ca="1">IF(ISNUMBER(AA177),CELL("contents",INDIRECT(ADDRESS(AA177,2,1,1,C$2))),0)</f>
        <v>2.9725374713272101</v>
      </c>
      <c r="D177" s="9" cm="1">
        <f t="array" aca="1" ref="D177" ca="1">IF(ISNUMBER(AB177),CELL("contents",INDIRECT(ADDRESS(AB177,2,1,1,D$2))),0)</f>
        <v>0</v>
      </c>
      <c r="E177" s="9" cm="1">
        <f t="array" aca="1" ref="E177" ca="1">IF(ISNUMBER(AC177),CELL("contents",INDIRECT(ADDRESS(AC177,2,1,1,E$2))),0)</f>
        <v>0</v>
      </c>
      <c r="F177" s="9" cm="1">
        <f t="array" aca="1" ref="F177" ca="1">IF(ISNUMBER(AD177),CELL("contents",INDIRECT(ADDRESS(AD177,2,1,1,F$2))),0)</f>
        <v>0</v>
      </c>
      <c r="G177" s="9" cm="1">
        <f t="array" aca="1" ref="G177" ca="1">IF(ISNUMBER(AE177),CELL("contents",INDIRECT(ADDRESS(AE177,2,1,1,G$2))),0)</f>
        <v>0</v>
      </c>
      <c r="H177" s="9" cm="1">
        <f t="array" aca="1" ref="H177" ca="1">IF(ISNUMBER(AF177),CELL("contents",INDIRECT(ADDRESS(AF177,2,1,1,H$2))),0)</f>
        <v>0.27151407819177698</v>
      </c>
      <c r="I177" s="9" cm="1">
        <f t="array" aca="1" ref="I177" ca="1">IF(ISNUMBER(AG177),CELL("contents",INDIRECT(ADDRESS(AG177,2,1,1,I$2))),0)</f>
        <v>0.25124113547813798</v>
      </c>
      <c r="J177" s="9" cm="1">
        <f t="array" aca="1" ref="J177" ca="1">IF(ISNUMBER(AH177),CELL("contents",INDIRECT(ADDRESS(AH177,2,1,1,J$2))),0)</f>
        <v>0</v>
      </c>
      <c r="K177" s="9" cm="1">
        <f t="array" aca="1" ref="K177" ca="1">IF(ISNUMBER(AI177),CELL("contents",INDIRECT(ADDRESS(AI177,2,1,1,K$2))),0)</f>
        <v>0.230484015990781</v>
      </c>
      <c r="L177" s="9" cm="1">
        <f t="array" aca="1" ref="L177" ca="1">IF(ISNUMBER(AJ177),CELL("contents",INDIRECT(ADDRESS(AJ177,2,1,1,L$2))),0)</f>
        <v>0.175868794834697</v>
      </c>
      <c r="M177" s="127" t="str">
        <f>VLOOKUP($A177,[1]Classification!$A$2:$B$1001,2,0)</f>
        <v>Consumer Discretionary</v>
      </c>
      <c r="N177" s="13">
        <f>MATCH($A177,'EKHAZAARSTK X standardized'!$A:$A,0)</f>
        <v>661</v>
      </c>
      <c r="O177" s="85" cm="1">
        <f t="array" aca="1" ref="O177:X177" ca="1">OFFSET(INDIRECT(ADDRESS(N177,2,1,1,"EKHAZAARSTK X standardized")),,,1,10)</f>
        <v>-0.19067524282151296</v>
      </c>
      <c r="P177" s="85">
        <f ca="1"/>
        <v>1.6226835896771543</v>
      </c>
      <c r="Q177" s="85">
        <f ca="1"/>
        <v>0.7429509540442627</v>
      </c>
      <c r="R177" s="85">
        <f ca="1"/>
        <v>-0.90240488424864596</v>
      </c>
      <c r="S177" s="85">
        <f ca="1"/>
        <v>-0.50914967004340639</v>
      </c>
      <c r="T177" s="85">
        <f ca="1"/>
        <v>2.3179354842949227</v>
      </c>
      <c r="U177" s="85">
        <f ca="1"/>
        <v>0.40943711878879169</v>
      </c>
      <c r="V177" s="85">
        <f ca="1"/>
        <v>-0.33724923890511094</v>
      </c>
      <c r="W177" s="85">
        <f ca="1"/>
        <v>-0.86106946487443758</v>
      </c>
      <c r="X177" s="85">
        <f ca="1"/>
        <v>-1.0864187700388868</v>
      </c>
      <c r="Z177" s="14">
        <f t="shared" ca="1" si="29"/>
        <v>16</v>
      </c>
      <c r="AA177" s="14">
        <f t="shared" ca="1" si="29"/>
        <v>26</v>
      </c>
      <c r="AB177" s="14" t="str">
        <f t="shared" ca="1" si="29"/>
        <v>__Absent__</v>
      </c>
      <c r="AC177" s="14" t="str">
        <f t="shared" ca="1" si="29"/>
        <v>__Absent__</v>
      </c>
      <c r="AD177" s="14" t="str">
        <f t="shared" ca="1" si="29"/>
        <v>__Absent__</v>
      </c>
      <c r="AE177" s="14" t="str">
        <f t="shared" ca="1" si="29"/>
        <v>__Absent__</v>
      </c>
      <c r="AF177" s="14">
        <f t="shared" ca="1" si="29"/>
        <v>73</v>
      </c>
      <c r="AG177" s="14">
        <f t="shared" ca="1" si="29"/>
        <v>75</v>
      </c>
      <c r="AH177" s="14" t="str">
        <f t="shared" ca="1" si="29"/>
        <v>__Absent__</v>
      </c>
      <c r="AI177" s="14">
        <f t="shared" ca="1" si="29"/>
        <v>140</v>
      </c>
      <c r="AJ177" s="14">
        <f t="shared" ca="1" si="29"/>
        <v>157</v>
      </c>
      <c r="AK177" s="42"/>
      <c r="AL177" s="43">
        <f ca="1"/>
        <v>-7.0080584509226744E-3</v>
      </c>
      <c r="AM177" s="15">
        <f ca="1"/>
        <v>-4.7905464514046592E-4</v>
      </c>
      <c r="AN177" s="16">
        <f t="shared" ca="1" si="23"/>
        <v>-6.5290038057822086E-3</v>
      </c>
      <c r="AO177" s="30">
        <f t="shared" ca="1" si="21"/>
        <v>234</v>
      </c>
      <c r="AP177" s="30">
        <f t="shared" ca="1" si="22"/>
        <v>23</v>
      </c>
      <c r="AQ177" s="12"/>
      <c r="AR177" s="48"/>
    </row>
    <row r="178" spans="1:44" x14ac:dyDescent="0.3">
      <c r="A178" s="8" t="s">
        <v>492</v>
      </c>
      <c r="B178" s="9" cm="1">
        <f t="array" aca="1" ref="B178" ca="1">IF(ISNUMBER(Z178),CELL("contents",INDIRECT(ADDRESS(Z178,2,1,1,B$2))),0)</f>
        <v>0</v>
      </c>
      <c r="C178" s="9" cm="1">
        <f t="array" aca="1" ref="C178" ca="1">IF(ISNUMBER(AA178),CELL("contents",INDIRECT(ADDRESS(AA178,2,1,1,C$2))),0)</f>
        <v>0</v>
      </c>
      <c r="D178" s="9" cm="1">
        <f t="array" aca="1" ref="D178" ca="1">IF(ISNUMBER(AB178),CELL("contents",INDIRECT(ADDRESS(AB178,2,1,1,D$2))),0)</f>
        <v>0</v>
      </c>
      <c r="E178" s="9" cm="1">
        <f t="array" aca="1" ref="E178" ca="1">IF(ISNUMBER(AC178),CELL("contents",INDIRECT(ADDRESS(AC178,2,1,1,E$2))),0)</f>
        <v>0</v>
      </c>
      <c r="F178" s="9" cm="1">
        <f t="array" aca="1" ref="F178" ca="1">IF(ISNUMBER(AD178),CELL("contents",INDIRECT(ADDRESS(AD178,2,1,1,F$2))),0)</f>
        <v>0</v>
      </c>
      <c r="G178" s="9" cm="1">
        <f t="array" aca="1" ref="G178" ca="1">IF(ISNUMBER(AE178),CELL("contents",INDIRECT(ADDRESS(AE178,2,1,1,G$2))),0)</f>
        <v>0.36894718573206098</v>
      </c>
      <c r="H178" s="9" cm="1">
        <f t="array" aca="1" ref="H178" ca="1">IF(ISNUMBER(AF178),CELL("contents",INDIRECT(ADDRESS(AF178,2,1,1,H$2))),0)</f>
        <v>0</v>
      </c>
      <c r="I178" s="9" cm="1">
        <f t="array" aca="1" ref="I178" ca="1">IF(ISNUMBER(AG178),CELL("contents",INDIRECT(ADDRESS(AG178,2,1,1,I$2))),0)</f>
        <v>0</v>
      </c>
      <c r="J178" s="9" cm="1">
        <f t="array" aca="1" ref="J178" ca="1">IF(ISNUMBER(AH178),CELL("contents",INDIRECT(ADDRESS(AH178,2,1,1,J$2))),0)</f>
        <v>0</v>
      </c>
      <c r="K178" s="9" cm="1">
        <f t="array" aca="1" ref="K178" ca="1">IF(ISNUMBER(AI178),CELL("contents",INDIRECT(ADDRESS(AI178,2,1,1,K$2))),0)</f>
        <v>7.0147308997194097E-2</v>
      </c>
      <c r="L178" s="9" cm="1">
        <f t="array" aca="1" ref="L178" ca="1">IF(ISNUMBER(AJ178),CELL("contents",INDIRECT(ADDRESS(AJ178,2,1,1,L$2))),0)</f>
        <v>0.112060636953947</v>
      </c>
      <c r="M178" s="127" t="str">
        <f>VLOOKUP($A178,[1]Classification!$A$2:$B$1001,2,0)</f>
        <v>Consumer Staples</v>
      </c>
      <c r="N178" s="13">
        <f>MATCH($A178,'EKHAZAARSTK X standardized'!$A:$A,0)</f>
        <v>666</v>
      </c>
      <c r="O178" s="85" cm="1">
        <f t="array" aca="1" ref="O178:X178" ca="1">OFFSET(INDIRECT(ADDRESS(N178,2,1,1,"EKHAZAARSTK X standardized")),,,1,10)</f>
        <v>-0.26884754394944305</v>
      </c>
      <c r="P178" s="85">
        <f ca="1"/>
        <v>1.6803183693366637</v>
      </c>
      <c r="Q178" s="85">
        <f ca="1"/>
        <v>2.0970365090074718</v>
      </c>
      <c r="R178" s="85">
        <f ca="1"/>
        <v>-0.8750383199611248</v>
      </c>
      <c r="S178" s="85">
        <f ca="1"/>
        <v>0.10183860530036454</v>
      </c>
      <c r="T178" s="85">
        <f ca="1"/>
        <v>-0.41953645097376308</v>
      </c>
      <c r="U178" s="85">
        <f ca="1"/>
        <v>1.070851308652806</v>
      </c>
      <c r="V178" s="85">
        <f ca="1"/>
        <v>-0.68376361431768373</v>
      </c>
      <c r="W178" s="85">
        <f ca="1"/>
        <v>-0.28227213214754887</v>
      </c>
      <c r="X178" s="85">
        <f ca="1"/>
        <v>0.34355168281267812</v>
      </c>
      <c r="Z178" s="14" t="str">
        <f t="shared" ca="1" si="29"/>
        <v>__Absent__</v>
      </c>
      <c r="AA178" s="14" t="str">
        <f t="shared" ca="1" si="29"/>
        <v>__Absent__</v>
      </c>
      <c r="AB178" s="14" t="str">
        <f t="shared" ca="1" si="29"/>
        <v>__Absent__</v>
      </c>
      <c r="AC178" s="14" t="str">
        <f t="shared" ca="1" si="29"/>
        <v>__Absent__</v>
      </c>
      <c r="AD178" s="14" t="str">
        <f t="shared" ca="1" si="29"/>
        <v>__Absent__</v>
      </c>
      <c r="AE178" s="14">
        <f t="shared" ca="1" si="29"/>
        <v>100</v>
      </c>
      <c r="AF178" s="14" t="str">
        <f t="shared" ca="1" si="29"/>
        <v>__Absent__</v>
      </c>
      <c r="AG178" s="14" t="str">
        <f t="shared" ca="1" si="29"/>
        <v>__Absent__</v>
      </c>
      <c r="AH178" s="14" t="str">
        <f t="shared" ca="1" si="29"/>
        <v>__Absent__</v>
      </c>
      <c r="AI178" s="14">
        <f t="shared" ca="1" si="29"/>
        <v>141</v>
      </c>
      <c r="AJ178" s="14">
        <f t="shared" ca="1" si="29"/>
        <v>158</v>
      </c>
      <c r="AK178" s="42"/>
      <c r="AL178" s="43">
        <f ca="1"/>
        <v>0</v>
      </c>
      <c r="AM178" s="15">
        <f ca="1"/>
        <v>0</v>
      </c>
      <c r="AN178" s="16">
        <f t="shared" ca="1" si="23"/>
        <v>0</v>
      </c>
      <c r="AO178" s="30">
        <f t="shared" ca="1" si="21"/>
        <v>58</v>
      </c>
      <c r="AP178" s="30">
        <f t="shared" ca="1" si="22"/>
        <v>46</v>
      </c>
      <c r="AQ178" s="12"/>
      <c r="AR178" s="48"/>
    </row>
    <row r="179" spans="1:44" x14ac:dyDescent="0.3">
      <c r="A179" s="8" t="s">
        <v>155</v>
      </c>
      <c r="B179" s="9" cm="1">
        <f t="array" aca="1" ref="B179" ca="1">IF(ISNUMBER(Z179),CELL("contents",INDIRECT(ADDRESS(Z179,2,1,1,B$2))),0)</f>
        <v>0</v>
      </c>
      <c r="C179" s="9" cm="1">
        <f t="array" aca="1" ref="C179" ca="1">IF(ISNUMBER(AA179),CELL("contents",INDIRECT(ADDRESS(AA179,2,1,1,C$2))),0)</f>
        <v>0</v>
      </c>
      <c r="D179" s="9" cm="1">
        <f t="array" aca="1" ref="D179" ca="1">IF(ISNUMBER(AB179),CELL("contents",INDIRECT(ADDRESS(AB179,2,1,1,D$2))),0)</f>
        <v>0</v>
      </c>
      <c r="E179" s="9" cm="1">
        <f t="array" aca="1" ref="E179" ca="1">IF(ISNUMBER(AC179),CELL("contents",INDIRECT(ADDRESS(AC179,2,1,1,E$2))),0)</f>
        <v>0</v>
      </c>
      <c r="F179" s="9" cm="1">
        <f t="array" aca="1" ref="F179" ca="1">IF(ISNUMBER(AD179),CELL("contents",INDIRECT(ADDRESS(AD179,2,1,1,F$2))),0)</f>
        <v>0</v>
      </c>
      <c r="G179" s="9" cm="1">
        <f t="array" aca="1" ref="G179" ca="1">IF(ISNUMBER(AE179),CELL("contents",INDIRECT(ADDRESS(AE179,2,1,1,G$2))),0)</f>
        <v>0.78486832130847395</v>
      </c>
      <c r="H179" s="9" cm="1">
        <f t="array" aca="1" ref="H179" ca="1">IF(ISNUMBER(AF179),CELL("contents",INDIRECT(ADDRESS(AF179,2,1,1,H$2))),0)</f>
        <v>0</v>
      </c>
      <c r="I179" s="9" cm="1">
        <f t="array" aca="1" ref="I179" ca="1">IF(ISNUMBER(AG179),CELL("contents",INDIRECT(ADDRESS(AG179,2,1,1,I$2))),0)</f>
        <v>0</v>
      </c>
      <c r="J179" s="9" cm="1">
        <f t="array" aca="1" ref="J179" ca="1">IF(ISNUMBER(AH179),CELL("contents",INDIRECT(ADDRESS(AH179,2,1,1,J$2))),0)</f>
        <v>0</v>
      </c>
      <c r="K179" s="9" cm="1">
        <f t="array" aca="1" ref="K179" ca="1">IF(ISNUMBER(AI179),CELL("contents",INDIRECT(ADDRESS(AI179,2,1,1,K$2))),0)</f>
        <v>5.0105220997995803E-2</v>
      </c>
      <c r="L179" s="9" cm="1">
        <f t="array" aca="1" ref="L179" ca="1">IF(ISNUMBER(AJ179),CELL("contents",INDIRECT(ADDRESS(AJ179,2,1,1,L$2))),0)</f>
        <v>0.23834280160143601</v>
      </c>
      <c r="M179" s="127" t="str">
        <f>VLOOKUP($A179,[1]Classification!$A$2:$B$1001,2,0)</f>
        <v>Financials</v>
      </c>
      <c r="N179" s="13">
        <f>MATCH($A179,'EKHAZAARSTK X standardized'!$A:$A,0)</f>
        <v>669</v>
      </c>
      <c r="O179" s="85" cm="1">
        <f t="array" aca="1" ref="O179:X179" ca="1">OFFSET(INDIRECT(ADDRESS(N179,2,1,1,"EKHAZAARSTK X standardized")),,,1,10)</f>
        <v>-0.64897097360151768</v>
      </c>
      <c r="P179" s="85">
        <f ca="1"/>
        <v>1.3094835803261695</v>
      </c>
      <c r="Q179" s="85">
        <f ca="1"/>
        <v>1.418983760798985</v>
      </c>
      <c r="R179" s="85">
        <f ca="1"/>
        <v>-0.76988936911202621</v>
      </c>
      <c r="S179" s="85">
        <f ca="1"/>
        <v>-0.41129041560737239</v>
      </c>
      <c r="T179" s="85">
        <f ca="1"/>
        <v>-2.6475025792479099</v>
      </c>
      <c r="U179" s="85">
        <f ca="1"/>
        <v>0.3615866657140217</v>
      </c>
      <c r="V179" s="85">
        <f ca="1"/>
        <v>0.6895448366742053</v>
      </c>
      <c r="W179" s="85">
        <f ca="1"/>
        <v>-1.3589326266241304</v>
      </c>
      <c r="X179" s="85">
        <f ca="1"/>
        <v>-0.92609653661540225</v>
      </c>
      <c r="Z179" s="14" t="str">
        <f t="shared" ca="1" si="29"/>
        <v>__Absent__</v>
      </c>
      <c r="AA179" s="14" t="str">
        <f t="shared" ca="1" si="29"/>
        <v>__Absent__</v>
      </c>
      <c r="AB179" s="14" t="str">
        <f t="shared" ca="1" si="29"/>
        <v>__Absent__</v>
      </c>
      <c r="AC179" s="14" t="str">
        <f t="shared" ca="1" si="29"/>
        <v>__Absent__</v>
      </c>
      <c r="AD179" s="14" t="str">
        <f t="shared" ca="1" si="29"/>
        <v>__Absent__</v>
      </c>
      <c r="AE179" s="14">
        <f t="shared" ca="1" si="29"/>
        <v>101</v>
      </c>
      <c r="AF179" s="14" t="str">
        <f t="shared" ca="1" si="29"/>
        <v>__Absent__</v>
      </c>
      <c r="AG179" s="14" t="str">
        <f t="shared" ca="1" si="29"/>
        <v>__Absent__</v>
      </c>
      <c r="AH179" s="14" t="str">
        <f t="shared" ca="1" si="29"/>
        <v>__Absent__</v>
      </c>
      <c r="AI179" s="14">
        <f t="shared" ca="1" si="29"/>
        <v>142</v>
      </c>
      <c r="AJ179" s="14">
        <f t="shared" ca="1" si="29"/>
        <v>159</v>
      </c>
      <c r="AK179" s="42"/>
      <c r="AL179" s="43">
        <f ca="1"/>
        <v>0</v>
      </c>
      <c r="AM179" s="15">
        <f ca="1"/>
        <v>0</v>
      </c>
      <c r="AN179" s="16">
        <f t="shared" ca="1" si="23"/>
        <v>0</v>
      </c>
      <c r="AO179" s="30">
        <f t="shared" ca="1" si="21"/>
        <v>58</v>
      </c>
      <c r="AP179" s="30">
        <f t="shared" ca="1" si="22"/>
        <v>46</v>
      </c>
      <c r="AQ179" s="12"/>
      <c r="AR179" s="48"/>
    </row>
    <row r="180" spans="1:44" x14ac:dyDescent="0.3">
      <c r="A180" s="8" t="s">
        <v>75</v>
      </c>
      <c r="B180" s="9" cm="1">
        <f t="array" aca="1" ref="B180" ca="1">IF(ISNUMBER(Z180),CELL("contents",INDIRECT(ADDRESS(Z180,2,1,1,B$2))),0)</f>
        <v>0</v>
      </c>
      <c r="C180" s="9" cm="1">
        <f t="array" aca="1" ref="C180" ca="1">IF(ISNUMBER(AA180),CELL("contents",INDIRECT(ADDRESS(AA180,2,1,1,C$2))),0)</f>
        <v>0</v>
      </c>
      <c r="D180" s="9" cm="1">
        <f t="array" aca="1" ref="D180" ca="1">IF(ISNUMBER(AB180),CELL("contents",INDIRECT(ADDRESS(AB180,2,1,1,D$2))),0)</f>
        <v>0</v>
      </c>
      <c r="E180" s="9" cm="1">
        <f t="array" aca="1" ref="E180" ca="1">IF(ISNUMBER(AC180),CELL("contents",INDIRECT(ADDRESS(AC180,2,1,1,E$2))),0)</f>
        <v>0</v>
      </c>
      <c r="F180" s="9" cm="1">
        <f t="array" aca="1" ref="F180" ca="1">IF(ISNUMBER(AD180),CELL("contents",INDIRECT(ADDRESS(AD180,2,1,1,F$2))),0)</f>
        <v>0</v>
      </c>
      <c r="G180" s="9" cm="1">
        <f t="array" aca="1" ref="G180" ca="1">IF(ISNUMBER(AE180),CELL("contents",INDIRECT(ADDRESS(AE180,2,1,1,G$2))),0)</f>
        <v>1.27960736535994</v>
      </c>
      <c r="H180" s="9" cm="1">
        <f t="array" aca="1" ref="H180" ca="1">IF(ISNUMBER(AF180),CELL("contents",INDIRECT(ADDRESS(AF180,2,1,1,H$2))),0)</f>
        <v>0</v>
      </c>
      <c r="I180" s="9" cm="1">
        <f t="array" aca="1" ref="I180" ca="1">IF(ISNUMBER(AG180),CELL("contents",INDIRECT(ADDRESS(AG180,2,1,1,I$2))),0)</f>
        <v>0</v>
      </c>
      <c r="J180" s="9" cm="1">
        <f t="array" aca="1" ref="J180" ca="1">IF(ISNUMBER(AH180),CELL("contents",INDIRECT(ADDRESS(AH180,2,1,1,J$2))),0)</f>
        <v>0</v>
      </c>
      <c r="K180" s="9" cm="1">
        <f t="array" aca="1" ref="K180" ca="1">IF(ISNUMBER(AI180),CELL("contents",INDIRECT(ADDRESS(AI180,2,1,1,K$2))),0)</f>
        <v>0.230484015990781</v>
      </c>
      <c r="L180" s="9" cm="1">
        <f t="array" aca="1" ref="L180" ca="1">IF(ISNUMBER(AJ180),CELL("contents",INDIRECT(ADDRESS(AJ180,2,1,1,L$2))),0)</f>
        <v>0.38884183955701102</v>
      </c>
      <c r="M180" s="127" t="str">
        <f>VLOOKUP($A180,[1]Classification!$A$2:$B$1001,2,0)</f>
        <v>Information Technology</v>
      </c>
      <c r="N180" s="13">
        <f>MATCH($A180,'EKHAZAARSTK X standardized'!$A:$A,0)</f>
        <v>673</v>
      </c>
      <c r="O180" s="85" cm="1">
        <f t="array" aca="1" ref="O180:X180" ca="1">OFFSET(INDIRECT(ADDRESS(N180,2,1,1,"EKHAZAARSTK X standardized")),,,1,10)</f>
        <v>6.8383504100965964E-3</v>
      </c>
      <c r="P180" s="85">
        <f ca="1"/>
        <v>0.71429316659870445</v>
      </c>
      <c r="Q180" s="85">
        <f ca="1"/>
        <v>1.0725853887316523</v>
      </c>
      <c r="R180" s="85">
        <f ca="1"/>
        <v>-0.59921476711420085</v>
      </c>
      <c r="S180" s="85">
        <f ca="1"/>
        <v>-0.21290127747350865</v>
      </c>
      <c r="T180" s="85">
        <f ca="1"/>
        <v>0.80360044902119465</v>
      </c>
      <c r="U180" s="85">
        <f ca="1"/>
        <v>0.69072837328695591</v>
      </c>
      <c r="V180" s="85">
        <f ca="1"/>
        <v>0.60471083839643147</v>
      </c>
      <c r="W180" s="85">
        <f ca="1"/>
        <v>-0.56191761885011715</v>
      </c>
      <c r="X180" s="85">
        <f ca="1"/>
        <v>-0.4205374719577431</v>
      </c>
      <c r="Z180" s="14" t="str">
        <f t="shared" ca="1" si="29"/>
        <v>__Absent__</v>
      </c>
      <c r="AA180" s="14" t="str">
        <f t="shared" ca="1" si="29"/>
        <v>__Absent__</v>
      </c>
      <c r="AB180" s="14" t="str">
        <f t="shared" ca="1" si="29"/>
        <v>__Absent__</v>
      </c>
      <c r="AC180" s="14" t="str">
        <f t="shared" ca="1" si="29"/>
        <v>__Absent__</v>
      </c>
      <c r="AD180" s="14" t="str">
        <f t="shared" ca="1" si="29"/>
        <v>__Absent__</v>
      </c>
      <c r="AE180" s="14">
        <f t="shared" ca="1" si="29"/>
        <v>102</v>
      </c>
      <c r="AF180" s="14" t="str">
        <f t="shared" ca="1" si="29"/>
        <v>__Absent__</v>
      </c>
      <c r="AG180" s="14" t="str">
        <f t="shared" ca="1" si="29"/>
        <v>__Absent__</v>
      </c>
      <c r="AH180" s="14" t="str">
        <f t="shared" ca="1" si="29"/>
        <v>__Absent__</v>
      </c>
      <c r="AI180" s="14">
        <f t="shared" ca="1" si="29"/>
        <v>143</v>
      </c>
      <c r="AJ180" s="14">
        <f t="shared" ca="1" si="29"/>
        <v>160</v>
      </c>
      <c r="AK180" s="42"/>
      <c r="AL180" s="43">
        <f ca="1"/>
        <v>0</v>
      </c>
      <c r="AM180" s="15">
        <f ca="1"/>
        <v>0</v>
      </c>
      <c r="AN180" s="16">
        <f t="shared" ca="1" si="23"/>
        <v>0</v>
      </c>
      <c r="AO180" s="30">
        <f t="shared" ca="1" si="21"/>
        <v>58</v>
      </c>
      <c r="AP180" s="30">
        <f t="shared" ca="1" si="22"/>
        <v>46</v>
      </c>
      <c r="AQ180" s="12"/>
      <c r="AR180" s="48"/>
    </row>
    <row r="181" spans="1:44" x14ac:dyDescent="0.3">
      <c r="A181" s="8" t="s">
        <v>36</v>
      </c>
      <c r="B181" s="9" cm="1">
        <f t="array" aca="1" ref="B181" ca="1">IF(ISNUMBER(Z181),CELL("contents",INDIRECT(ADDRESS(Z181,2,1,1,B$2))),0)</f>
        <v>0</v>
      </c>
      <c r="C181" s="9" cm="1">
        <f t="array" aca="1" ref="C181" ca="1">IF(ISNUMBER(AA181),CELL("contents",INDIRECT(ADDRESS(AA181,2,1,1,C$2))),0)</f>
        <v>0</v>
      </c>
      <c r="D181" s="9" cm="1">
        <f t="array" aca="1" ref="D181" ca="1">IF(ISNUMBER(AB181),CELL("contents",INDIRECT(ADDRESS(AB181,2,1,1,D$2))),0)</f>
        <v>0</v>
      </c>
      <c r="E181" s="9" cm="1">
        <f t="array" aca="1" ref="E181" ca="1">IF(ISNUMBER(AC181),CELL("contents",INDIRECT(ADDRESS(AC181,2,1,1,E$2))),0)</f>
        <v>0</v>
      </c>
      <c r="F181" s="9" cm="1">
        <f t="array" aca="1" ref="F181" ca="1">IF(ISNUMBER(AD181),CELL("contents",INDIRECT(ADDRESS(AD181,2,1,1,F$2))),0)</f>
        <v>0</v>
      </c>
      <c r="G181" s="9" cm="1">
        <f t="array" aca="1" ref="G181" ca="1">IF(ISNUMBER(AE181),CELL("contents",INDIRECT(ADDRESS(AE181,2,1,1,G$2))),0)</f>
        <v>1.01105842272983</v>
      </c>
      <c r="H181" s="9" cm="1">
        <f t="array" aca="1" ref="H181" ca="1">IF(ISNUMBER(AF181),CELL("contents",INDIRECT(ADDRESS(AF181,2,1,1,H$2))),0)</f>
        <v>0</v>
      </c>
      <c r="I181" s="9" cm="1">
        <f t="array" aca="1" ref="I181" ca="1">IF(ISNUMBER(AG181),CELL("contents",INDIRECT(ADDRESS(AG181,2,1,1,I$2))),0)</f>
        <v>0</v>
      </c>
      <c r="J181" s="9" cm="1">
        <f t="array" aca="1" ref="J181" ca="1">IF(ISNUMBER(AH181),CELL("contents",INDIRECT(ADDRESS(AH181,2,1,1,J$2))),0)</f>
        <v>0</v>
      </c>
      <c r="K181" s="9" cm="1">
        <f t="array" aca="1" ref="K181" ca="1">IF(ISNUMBER(AI181),CELL("contents",INDIRECT(ADDRESS(AI181,2,1,1,K$2))),0)</f>
        <v>0.16033670699358701</v>
      </c>
      <c r="L181" s="9" cm="1">
        <f t="array" aca="1" ref="L181" ca="1">IF(ISNUMBER(AJ181),CELL("contents",INDIRECT(ADDRESS(AJ181,2,1,1,L$2))),0)</f>
        <v>0.30702639833247602</v>
      </c>
      <c r="M181" s="127" t="str">
        <f>VLOOKUP($A181,[1]Classification!$A$2:$B$1001,2,0)</f>
        <v>Energy</v>
      </c>
      <c r="N181" s="13">
        <f>MATCH($A181,'EKHAZAARSTK X standardized'!$A:$A,0)</f>
        <v>674</v>
      </c>
      <c r="O181" s="85" cm="1">
        <f t="array" aca="1" ref="O181:X181" ca="1">OFFSET(INDIRECT(ADDRESS(N181,2,1,1,"EKHAZAARSTK X standardized")),,,1,10)</f>
        <v>0.74777539388373693</v>
      </c>
      <c r="P181" s="85">
        <f ca="1"/>
        <v>9.0236614005192312E-2</v>
      </c>
      <c r="Q181" s="85">
        <f ca="1"/>
        <v>0.27335260161738861</v>
      </c>
      <c r="R181" s="85">
        <f ca="1"/>
        <v>-0.22702885608047438</v>
      </c>
      <c r="S181" s="85">
        <f ca="1"/>
        <v>0.35702348390945782</v>
      </c>
      <c r="T181" s="85">
        <f ca="1"/>
        <v>0.4401174669431358</v>
      </c>
      <c r="U181" s="85">
        <f ca="1"/>
        <v>1.3795833142024327</v>
      </c>
      <c r="V181" s="85">
        <f ca="1"/>
        <v>-0.50742941752412285</v>
      </c>
      <c r="W181" s="85">
        <f ca="1"/>
        <v>0.80013254278489332</v>
      </c>
      <c r="X181" s="85">
        <f ca="1"/>
        <v>-1.0867055435417667</v>
      </c>
      <c r="Z181" s="14" t="str">
        <f t="shared" ca="1" si="29"/>
        <v>__Absent__</v>
      </c>
      <c r="AA181" s="14" t="str">
        <f t="shared" ca="1" si="29"/>
        <v>__Absent__</v>
      </c>
      <c r="AB181" s="14" t="str">
        <f t="shared" ca="1" si="29"/>
        <v>__Absent__</v>
      </c>
      <c r="AC181" s="14" t="str">
        <f t="shared" ca="1" si="29"/>
        <v>__Absent__</v>
      </c>
      <c r="AD181" s="14" t="str">
        <f t="shared" ca="1" si="29"/>
        <v>__Absent__</v>
      </c>
      <c r="AE181" s="14">
        <f t="shared" ca="1" si="29"/>
        <v>103</v>
      </c>
      <c r="AF181" s="14" t="str">
        <f t="shared" ca="1" si="29"/>
        <v>__Absent__</v>
      </c>
      <c r="AG181" s="14" t="str">
        <f t="shared" ca="1" si="29"/>
        <v>__Absent__</v>
      </c>
      <c r="AH181" s="14" t="str">
        <f t="shared" ca="1" si="29"/>
        <v>__Absent__</v>
      </c>
      <c r="AI181" s="14">
        <f t="shared" ca="1" si="29"/>
        <v>144</v>
      </c>
      <c r="AJ181" s="14">
        <f t="shared" ca="1" si="29"/>
        <v>161</v>
      </c>
      <c r="AK181" s="42"/>
      <c r="AL181" s="43">
        <f ca="1"/>
        <v>0</v>
      </c>
      <c r="AM181" s="15">
        <f ca="1"/>
        <v>0</v>
      </c>
      <c r="AN181" s="16">
        <f t="shared" ca="1" si="23"/>
        <v>0</v>
      </c>
      <c r="AO181" s="30">
        <f t="shared" ca="1" si="21"/>
        <v>58</v>
      </c>
      <c r="AP181" s="30">
        <f t="shared" ca="1" si="22"/>
        <v>46</v>
      </c>
      <c r="AQ181" s="12"/>
      <c r="AR181" s="48"/>
    </row>
    <row r="182" spans="1:44" x14ac:dyDescent="0.3">
      <c r="A182" s="8" t="s">
        <v>49</v>
      </c>
      <c r="B182" s="9" cm="1">
        <f t="array" aca="1" ref="B182" ca="1">IF(ISNUMBER(Z182),CELL("contents",INDIRECT(ADDRESS(Z182,2,1,1,B$2))),0)</f>
        <v>0</v>
      </c>
      <c r="C182" s="9" cm="1">
        <f t="array" aca="1" ref="C182" ca="1">IF(ISNUMBER(AA182),CELL("contents",INDIRECT(ADDRESS(AA182,2,1,1,C$2))),0)</f>
        <v>0</v>
      </c>
      <c r="D182" s="9" cm="1">
        <f t="array" aca="1" ref="D182" ca="1">IF(ISNUMBER(AB182),CELL("contents",INDIRECT(ADDRESS(AB182,2,1,1,D$2))),0)</f>
        <v>0</v>
      </c>
      <c r="E182" s="9" cm="1">
        <f t="array" aca="1" ref="E182" ca="1">IF(ISNUMBER(AC182),CELL("contents",INDIRECT(ADDRESS(AC182,2,1,1,E$2))),0)</f>
        <v>0</v>
      </c>
      <c r="F182" s="9" cm="1">
        <f t="array" aca="1" ref="F182" ca="1">IF(ISNUMBER(AD182),CELL("contents",INDIRECT(ADDRESS(AD182,2,1,1,F$2))),0)</f>
        <v>0</v>
      </c>
      <c r="G182" s="9" cm="1">
        <f t="array" aca="1" ref="G182" ca="1">IF(ISNUMBER(AE182),CELL("contents",INDIRECT(ADDRESS(AE182,2,1,1,G$2))),0)</f>
        <v>0.32571623858120402</v>
      </c>
      <c r="H182" s="9" cm="1">
        <f t="array" aca="1" ref="H182" ca="1">IF(ISNUMBER(AF182),CELL("contents",INDIRECT(ADDRESS(AF182,2,1,1,H$2))),0)</f>
        <v>0</v>
      </c>
      <c r="I182" s="9" cm="1">
        <f t="array" aca="1" ref="I182" ca="1">IF(ISNUMBER(AG182),CELL("contents",INDIRECT(ADDRESS(AG182,2,1,1,I$2))),0)</f>
        <v>0</v>
      </c>
      <c r="J182" s="9" cm="1">
        <f t="array" aca="1" ref="J182" ca="1">IF(ISNUMBER(AH182),CELL("contents",INDIRECT(ADDRESS(AH182,2,1,1,J$2))),0)</f>
        <v>0</v>
      </c>
      <c r="K182" s="9" cm="1">
        <f t="array" aca="1" ref="K182" ca="1">IF(ISNUMBER(AI182),CELL("contents",INDIRECT(ADDRESS(AI182,2,1,1,K$2))),0)</f>
        <v>0</v>
      </c>
      <c r="L182" s="9" cm="1">
        <f t="array" aca="1" ref="L182" ca="1">IF(ISNUMBER(AJ182),CELL("contents",INDIRECT(ADDRESS(AJ182,2,1,1,L$2))),0)</f>
        <v>9.9042737235200601E-2</v>
      </c>
      <c r="M182" s="127" t="str">
        <f>VLOOKUP($A182,[1]Classification!$A$2:$B$1001,2,0)</f>
        <v>Health Care</v>
      </c>
      <c r="N182" s="13">
        <f>MATCH($A182,'EKHAZAARSTK X standardized'!$A:$A,0)</f>
        <v>675</v>
      </c>
      <c r="O182" s="85" cm="1">
        <f t="array" aca="1" ref="O182:X182" ca="1">OFFSET(INDIRECT(ADDRESS(N182,2,1,1,"EKHAZAARSTK X standardized")),,,1,10)</f>
        <v>2.576601121006725E-2</v>
      </c>
      <c r="P182" s="85">
        <f ca="1"/>
        <v>-0.98331491332755872</v>
      </c>
      <c r="Q182" s="85">
        <f ca="1"/>
        <v>-0.91620837980794234</v>
      </c>
      <c r="R182" s="85">
        <f ca="1"/>
        <v>-0.77744116018989784</v>
      </c>
      <c r="S182" s="85">
        <f ca="1"/>
        <v>-0.73282843268321796</v>
      </c>
      <c r="T182" s="85">
        <f ca="1"/>
        <v>0.94116554922366213</v>
      </c>
      <c r="U182" s="85">
        <f ca="1"/>
        <v>0.15461229272965954</v>
      </c>
      <c r="V182" s="85">
        <f ca="1"/>
        <v>-0.92906215276630422</v>
      </c>
      <c r="W182" s="85">
        <f ca="1"/>
        <v>-0.51651516537327991</v>
      </c>
      <c r="X182" s="85">
        <f ca="1"/>
        <v>-0.8481270401972576</v>
      </c>
      <c r="Z182" s="14" t="str">
        <f t="shared" ca="1" si="29"/>
        <v>__Absent__</v>
      </c>
      <c r="AA182" s="14" t="str">
        <f t="shared" ca="1" si="29"/>
        <v>__Absent__</v>
      </c>
      <c r="AB182" s="14" t="str">
        <f t="shared" ca="1" si="29"/>
        <v>__Absent__</v>
      </c>
      <c r="AC182" s="14" t="str">
        <f t="shared" ca="1" si="29"/>
        <v>__Absent__</v>
      </c>
      <c r="AD182" s="14" t="str">
        <f t="shared" ca="1" si="29"/>
        <v>__Absent__</v>
      </c>
      <c r="AE182" s="14">
        <f t="shared" ca="1" si="29"/>
        <v>104</v>
      </c>
      <c r="AF182" s="14" t="str">
        <f t="shared" ca="1" si="29"/>
        <v>__Absent__</v>
      </c>
      <c r="AG182" s="14" t="str">
        <f t="shared" ca="1" si="29"/>
        <v>__Absent__</v>
      </c>
      <c r="AH182" s="14" t="str">
        <f t="shared" ca="1" si="29"/>
        <v>__Absent__</v>
      </c>
      <c r="AI182" s="14" t="str">
        <f t="shared" ca="1" si="29"/>
        <v>__Absent__</v>
      </c>
      <c r="AJ182" s="14">
        <f t="shared" ca="1" si="29"/>
        <v>162</v>
      </c>
      <c r="AK182" s="42"/>
      <c r="AL182" s="43">
        <f ca="1"/>
        <v>0</v>
      </c>
      <c r="AM182" s="15">
        <f ca="1"/>
        <v>0</v>
      </c>
      <c r="AN182" s="16">
        <f t="shared" ca="1" si="23"/>
        <v>0</v>
      </c>
      <c r="AO182" s="30">
        <f t="shared" ca="1" si="21"/>
        <v>58</v>
      </c>
      <c r="AP182" s="30">
        <f t="shared" ca="1" si="22"/>
        <v>46</v>
      </c>
      <c r="AQ182" s="12"/>
      <c r="AR182" s="48"/>
    </row>
    <row r="183" spans="1:44" x14ac:dyDescent="0.3">
      <c r="A183" s="8" t="s">
        <v>105</v>
      </c>
      <c r="B183" s="9" cm="1">
        <f t="array" aca="1" ref="B183" ca="1">IF(ISNUMBER(Z183),CELL("contents",INDIRECT(ADDRESS(Z183,2,1,1,B$2))),0)</f>
        <v>0</v>
      </c>
      <c r="C183" s="9" cm="1">
        <f t="array" aca="1" ref="C183" ca="1">IF(ISNUMBER(AA183),CELL("contents",INDIRECT(ADDRESS(AA183,2,1,1,C$2))),0)</f>
        <v>0</v>
      </c>
      <c r="D183" s="9" cm="1">
        <f t="array" aca="1" ref="D183" ca="1">IF(ISNUMBER(AB183),CELL("contents",INDIRECT(ADDRESS(AB183,2,1,1,D$2))),0)</f>
        <v>0</v>
      </c>
      <c r="E183" s="9" cm="1">
        <f t="array" aca="1" ref="E183" ca="1">IF(ISNUMBER(AC183),CELL("contents",INDIRECT(ADDRESS(AC183,2,1,1,E$2))),0)</f>
        <v>0</v>
      </c>
      <c r="F183" s="9" cm="1">
        <f t="array" aca="1" ref="F183" ca="1">IF(ISNUMBER(AD183),CELL("contents",INDIRECT(ADDRESS(AD183,2,1,1,F$2))),0)</f>
        <v>0</v>
      </c>
      <c r="G183" s="9" cm="1">
        <f t="array" aca="1" ref="G183" ca="1">IF(ISNUMBER(AE183),CELL("contents",INDIRECT(ADDRESS(AE183,2,1,1,G$2))),0)</f>
        <v>0.72138233861324597</v>
      </c>
      <c r="H183" s="9" cm="1">
        <f t="array" aca="1" ref="H183" ca="1">IF(ISNUMBER(AF183),CELL("contents",INDIRECT(ADDRESS(AF183,2,1,1,H$2))),0)</f>
        <v>0</v>
      </c>
      <c r="I183" s="9" cm="1">
        <f t="array" aca="1" ref="I183" ca="1">IF(ISNUMBER(AG183),CELL("contents",INDIRECT(ADDRESS(AG183,2,1,1,I$2))),0)</f>
        <v>0</v>
      </c>
      <c r="J183" s="9" cm="1">
        <f t="array" aca="1" ref="J183" ca="1">IF(ISNUMBER(AH183),CELL("contents",INDIRECT(ADDRESS(AH183,2,1,1,J$2))),0)</f>
        <v>0</v>
      </c>
      <c r="K183" s="9" cm="1">
        <f t="array" aca="1" ref="K183" ca="1">IF(ISNUMBER(AI183),CELL("contents",INDIRECT(ADDRESS(AI183,2,1,1,K$2))),0)</f>
        <v>0</v>
      </c>
      <c r="L183" s="9" cm="1">
        <f t="array" aca="1" ref="L183" ca="1">IF(ISNUMBER(AJ183),CELL("contents",INDIRECT(ADDRESS(AJ183,2,1,1,L$2))),0)</f>
        <v>0.21908604543889901</v>
      </c>
      <c r="M183" s="127" t="str">
        <f>VLOOKUP($A183,[1]Classification!$A$2:$B$1001,2,0)</f>
        <v>Real Estate</v>
      </c>
      <c r="N183" s="13">
        <f>MATCH($A183,'EKHAZAARSTK X standardized'!$A:$A,0)</f>
        <v>677</v>
      </c>
      <c r="O183" s="85" cm="1">
        <f t="array" aca="1" ref="O183:X183" ca="1">OFFSET(INDIRECT(ADDRESS(N183,2,1,1,"EKHAZAARSTK X standardized")),,,1,10)</f>
        <v>-0.5209948761394908</v>
      </c>
      <c r="P183" s="85">
        <f ca="1"/>
        <v>-0.73056756931968159</v>
      </c>
      <c r="Q183" s="85">
        <f ca="1"/>
        <v>2.4503988264531394E-2</v>
      </c>
      <c r="R183" s="85">
        <f ca="1"/>
        <v>0.22243147881931757</v>
      </c>
      <c r="S183" s="85">
        <f ca="1"/>
        <v>0.26858002655294844</v>
      </c>
      <c r="T183" s="85">
        <f ca="1"/>
        <v>0.30641355990809971</v>
      </c>
      <c r="U183" s="85">
        <f ca="1"/>
        <v>0.61342396404963218</v>
      </c>
      <c r="V183" s="85">
        <f ca="1"/>
        <v>-0.60934153886006537</v>
      </c>
      <c r="W183" s="85">
        <f ca="1"/>
        <v>-0.50272854856614357</v>
      </c>
      <c r="X183" s="85">
        <f ca="1"/>
        <v>-0.9553297213025399</v>
      </c>
      <c r="Z183" s="14" t="str">
        <f t="shared" ca="1" si="29"/>
        <v>__Absent__</v>
      </c>
      <c r="AA183" s="14" t="str">
        <f t="shared" ca="1" si="29"/>
        <v>__Absent__</v>
      </c>
      <c r="AB183" s="14" t="str">
        <f t="shared" ca="1" si="29"/>
        <v>__Absent__</v>
      </c>
      <c r="AC183" s="14" t="str">
        <f t="shared" ca="1" si="29"/>
        <v>__Absent__</v>
      </c>
      <c r="AD183" s="14" t="str">
        <f t="shared" ca="1" si="29"/>
        <v>__Absent__</v>
      </c>
      <c r="AE183" s="14">
        <f t="shared" ca="1" si="29"/>
        <v>105</v>
      </c>
      <c r="AF183" s="14" t="str">
        <f t="shared" ca="1" si="29"/>
        <v>__Absent__</v>
      </c>
      <c r="AG183" s="14" t="str">
        <f t="shared" ca="1" si="29"/>
        <v>__Absent__</v>
      </c>
      <c r="AH183" s="14" t="str">
        <f t="shared" ca="1" si="29"/>
        <v>__Absent__</v>
      </c>
      <c r="AI183" s="14" t="str">
        <f t="shared" ca="1" si="29"/>
        <v>__Absent__</v>
      </c>
      <c r="AJ183" s="14">
        <f t="shared" ca="1" si="29"/>
        <v>163</v>
      </c>
      <c r="AK183" s="42"/>
      <c r="AL183" s="43">
        <f ca="1"/>
        <v>0</v>
      </c>
      <c r="AM183" s="15">
        <f ca="1"/>
        <v>0</v>
      </c>
      <c r="AN183" s="16">
        <f t="shared" ca="1" si="23"/>
        <v>0</v>
      </c>
      <c r="AO183" s="30">
        <f t="shared" ca="1" si="21"/>
        <v>58</v>
      </c>
      <c r="AP183" s="30">
        <f t="shared" ca="1" si="22"/>
        <v>46</v>
      </c>
      <c r="AQ183" s="12"/>
      <c r="AR183" s="48"/>
    </row>
    <row r="184" spans="1:44" x14ac:dyDescent="0.3">
      <c r="A184" s="8" t="s">
        <v>220</v>
      </c>
      <c r="B184" s="9" cm="1">
        <f t="array" aca="1" ref="B184" ca="1">IF(ISNUMBER(Z184),CELL("contents",INDIRECT(ADDRESS(Z184,2,1,1,B$2))),0)</f>
        <v>0</v>
      </c>
      <c r="C184" s="9" cm="1">
        <f t="array" aca="1" ref="C184" ca="1">IF(ISNUMBER(AA184),CELL("contents",INDIRECT(ADDRESS(AA184,2,1,1,C$2))),0)</f>
        <v>1.1744707330114701</v>
      </c>
      <c r="D184" s="9" cm="1">
        <f t="array" aca="1" ref="D184" ca="1">IF(ISNUMBER(AB184),CELL("contents",INDIRECT(ADDRESS(AB184,2,1,1,D$2))),0)</f>
        <v>0</v>
      </c>
      <c r="E184" s="9" cm="1">
        <f t="array" aca="1" ref="E184" ca="1">IF(ISNUMBER(AC184),CELL("contents",INDIRECT(ADDRESS(AC184,2,1,1,E$2))),0)</f>
        <v>0</v>
      </c>
      <c r="F184" s="9" cm="1">
        <f t="array" aca="1" ref="F184" ca="1">IF(ISNUMBER(AD184),CELL("contents",INDIRECT(ADDRESS(AD184,2,1,1,F$2))),0)</f>
        <v>0</v>
      </c>
      <c r="G184" s="9" cm="1">
        <f t="array" aca="1" ref="G184" ca="1">IF(ISNUMBER(AE184),CELL("contents",INDIRECT(ADDRESS(AE184,2,1,1,G$2))),0)</f>
        <v>0</v>
      </c>
      <c r="H184" s="9" cm="1">
        <f t="array" aca="1" ref="H184" ca="1">IF(ISNUMBER(AF184),CELL("contents",INDIRECT(ADDRESS(AF184,2,1,1,H$2))),0)</f>
        <v>0.27756847580851901</v>
      </c>
      <c r="I184" s="9" cm="1">
        <f t="array" aca="1" ref="I184" ca="1">IF(ISNUMBER(AG184),CELL("contents",INDIRECT(ADDRESS(AG184,2,1,1,I$2))),0)</f>
        <v>0.27495220396805398</v>
      </c>
      <c r="J184" s="9" cm="1">
        <f t="array" aca="1" ref="J184" ca="1">IF(ISNUMBER(AH184),CELL("contents",INDIRECT(ADDRESS(AH184,2,1,1,J$2))),0)</f>
        <v>0</v>
      </c>
      <c r="K184" s="9" cm="1">
        <f t="array" aca="1" ref="K184" ca="1">IF(ISNUMBER(AI184),CELL("contents",INDIRECT(ADDRESS(AI184,2,1,1,K$2))),0)</f>
        <v>0.230484015990781</v>
      </c>
      <c r="L184" s="9" cm="1">
        <f t="array" aca="1" ref="L184" ca="1">IF(ISNUMBER(AJ184),CELL("contents",INDIRECT(ADDRESS(AJ184,2,1,1,L$2))),0)</f>
        <v>0.192466542777638</v>
      </c>
      <c r="M184" s="127" t="str">
        <f>VLOOKUP($A184,[1]Classification!$A$2:$B$1001,2,0)</f>
        <v>Materials</v>
      </c>
      <c r="N184" s="13">
        <f>MATCH($A184,'EKHAZAARSTK X standardized'!$A:$A,0)</f>
        <v>678</v>
      </c>
      <c r="O184" s="85" cm="1">
        <f t="array" aca="1" ref="O184:X184" ca="1">OFFSET(INDIRECT(ADDRESS(N184,2,1,1,"EKHAZAARSTK X standardized")),,,1,10)</f>
        <v>-0.47630619662638418</v>
      </c>
      <c r="P184" s="85">
        <f ca="1"/>
        <v>-0.53336283073875956</v>
      </c>
      <c r="Q184" s="85">
        <f ca="1"/>
        <v>0.9607729201510482</v>
      </c>
      <c r="R184" s="85">
        <f ca="1"/>
        <v>-0.82300585285453554</v>
      </c>
      <c r="S184" s="85">
        <f ca="1"/>
        <v>-2.1663237093902322E-2</v>
      </c>
      <c r="T184" s="85">
        <f ca="1"/>
        <v>0.35489245909083589</v>
      </c>
      <c r="U184" s="85">
        <f ca="1"/>
        <v>0.80339039849498595</v>
      </c>
      <c r="V184" s="85">
        <f ca="1"/>
        <v>-0.32664934838050497</v>
      </c>
      <c r="W184" s="85">
        <f ca="1"/>
        <v>-0.72067404385709255</v>
      </c>
      <c r="X184" s="85">
        <f ca="1"/>
        <v>-0.33369548548177641</v>
      </c>
      <c r="Z184" s="14" t="str">
        <f t="shared" ca="1" si="29"/>
        <v>__Absent__</v>
      </c>
      <c r="AA184" s="14">
        <f t="shared" ca="1" si="29"/>
        <v>27</v>
      </c>
      <c r="AB184" s="14" t="str">
        <f t="shared" ca="1" si="29"/>
        <v>__Absent__</v>
      </c>
      <c r="AC184" s="14" t="str">
        <f t="shared" ca="1" si="29"/>
        <v>__Absent__</v>
      </c>
      <c r="AD184" s="14" t="str">
        <f t="shared" ca="1" si="29"/>
        <v>__Absent__</v>
      </c>
      <c r="AE184" s="14" t="str">
        <f t="shared" ca="1" si="29"/>
        <v>__Absent__</v>
      </c>
      <c r="AF184" s="14">
        <f t="shared" ca="1" si="29"/>
        <v>74</v>
      </c>
      <c r="AG184" s="14">
        <f t="shared" ca="1" si="29"/>
        <v>76</v>
      </c>
      <c r="AH184" s="14" t="str">
        <f t="shared" ca="1" si="29"/>
        <v>__Absent__</v>
      </c>
      <c r="AI184" s="14">
        <f t="shared" ca="1" si="29"/>
        <v>145</v>
      </c>
      <c r="AJ184" s="14">
        <f t="shared" ca="1" si="29"/>
        <v>164</v>
      </c>
      <c r="AK184" s="42"/>
      <c r="AL184" s="43">
        <f ca="1"/>
        <v>0</v>
      </c>
      <c r="AM184" s="15">
        <f ca="1"/>
        <v>-1.309614385260656E-3</v>
      </c>
      <c r="AN184" s="16">
        <f t="shared" ca="1" si="23"/>
        <v>1.309614385260656E-3</v>
      </c>
      <c r="AO184" s="30">
        <f t="shared" ca="1" si="21"/>
        <v>37</v>
      </c>
      <c r="AP184" s="30">
        <f t="shared" ca="1" si="22"/>
        <v>220</v>
      </c>
      <c r="AQ184" s="12"/>
      <c r="AR184" s="48"/>
    </row>
    <row r="185" spans="1:44" x14ac:dyDescent="0.3">
      <c r="A185" s="8" t="s">
        <v>21</v>
      </c>
      <c r="B185" s="9" cm="1">
        <f t="array" aca="1" ref="B185" ca="1">IF(ISNUMBER(Z185),CELL("contents",INDIRECT(ADDRESS(Z185,2,1,1,B$2))),0)</f>
        <v>0</v>
      </c>
      <c r="C185" s="9" cm="1">
        <f t="array" aca="1" ref="C185" ca="1">IF(ISNUMBER(AA185),CELL("contents",INDIRECT(ADDRESS(AA185,2,1,1,C$2))),0)</f>
        <v>0</v>
      </c>
      <c r="D185" s="9" cm="1">
        <f t="array" aca="1" ref="D185" ca="1">IF(ISNUMBER(AB185),CELL("contents",INDIRECT(ADDRESS(AB185,2,1,1,D$2))),0)</f>
        <v>0</v>
      </c>
      <c r="E185" s="9" cm="1">
        <f t="array" aca="1" ref="E185" ca="1">IF(ISNUMBER(AC185),CELL("contents",INDIRECT(ADDRESS(AC185,2,1,1,E$2))),0)</f>
        <v>0</v>
      </c>
      <c r="F185" s="9" cm="1">
        <f t="array" aca="1" ref="F185" ca="1">IF(ISNUMBER(AD185),CELL("contents",INDIRECT(ADDRESS(AD185,2,1,1,F$2))),0)</f>
        <v>2.6006542734037801</v>
      </c>
      <c r="G185" s="9" cm="1">
        <f t="array" aca="1" ref="G185" ca="1">IF(ISNUMBER(AE185),CELL("contents",INDIRECT(ADDRESS(AE185,2,1,1,G$2))),0)</f>
        <v>0</v>
      </c>
      <c r="H185" s="9" cm="1">
        <f t="array" aca="1" ref="H185" ca="1">IF(ISNUMBER(AF185),CELL("contents",INDIRECT(ADDRESS(AF185,2,1,1,H$2))),0)</f>
        <v>0.409301501753154</v>
      </c>
      <c r="I185" s="9" cm="1">
        <f t="array" aca="1" ref="I185" ca="1">IF(ISNUMBER(AG185),CELL("contents",INDIRECT(ADDRESS(AG185,2,1,1,I$2))),0)</f>
        <v>0.40518712646259902</v>
      </c>
      <c r="J185" s="9" cm="1">
        <f t="array" aca="1" ref="J185" ca="1">IF(ISNUMBER(AH185),CELL("contents",INDIRECT(ADDRESS(AH185,2,1,1,J$2))),0)</f>
        <v>0</v>
      </c>
      <c r="K185" s="9" cm="1">
        <f t="array" aca="1" ref="K185" ca="1">IF(ISNUMBER(AI185),CELL("contents",INDIRECT(ADDRESS(AI185,2,1,1,K$2))),0)</f>
        <v>0.33069445798677199</v>
      </c>
      <c r="L185" s="9" cm="1">
        <f t="array" aca="1" ref="L185" ca="1">IF(ISNUMBER(AJ185),CELL("contents",INDIRECT(ADDRESS(AJ185,2,1,1,L$2))),0)</f>
        <v>0.28363098852382002</v>
      </c>
      <c r="M185" s="127" t="str">
        <f>VLOOKUP($A185,[1]Classification!$A$2:$B$1001,2,0)</f>
        <v>Materials</v>
      </c>
      <c r="N185" s="13">
        <f>MATCH($A185,'EKHAZAARSTK X standardized'!$A:$A,0)</f>
        <v>679</v>
      </c>
      <c r="O185" s="85" cm="1">
        <f t="array" aca="1" ref="O185:X185" ca="1">OFFSET(INDIRECT(ADDRESS(N185,2,1,1,"EKHAZAARSTK X standardized")),,,1,10)</f>
        <v>-0.34755203391438799</v>
      </c>
      <c r="P185" s="85">
        <f ca="1"/>
        <v>-0.45245302324311426</v>
      </c>
      <c r="Q185" s="85">
        <f ca="1"/>
        <v>0.14364486489303588</v>
      </c>
      <c r="R185" s="85">
        <f ca="1"/>
        <v>-0.76704580641590114</v>
      </c>
      <c r="S185" s="85">
        <f ca="1"/>
        <v>-0.36833786438788074</v>
      </c>
      <c r="T185" s="85">
        <f ca="1"/>
        <v>0.54170395934216853</v>
      </c>
      <c r="U185" s="85">
        <f ca="1"/>
        <v>1.2014007733575238</v>
      </c>
      <c r="V185" s="85">
        <f ca="1"/>
        <v>-0.826347995983156</v>
      </c>
      <c r="W185" s="85">
        <f ca="1"/>
        <v>-0.98191999343757819</v>
      </c>
      <c r="X185" s="85">
        <f ca="1"/>
        <v>-0.8243579492282761</v>
      </c>
      <c r="Z185" s="14" t="str">
        <f t="shared" ref="Z185:AJ194" ca="1" si="30">IFERROR(MATCH($A185,INDIRECT("'"&amp;Z$2&amp;"'!$A:$A"),0),"__Absent__")</f>
        <v>__Absent__</v>
      </c>
      <c r="AA185" s="14" t="str">
        <f t="shared" ca="1" si="30"/>
        <v>__Absent__</v>
      </c>
      <c r="AB185" s="14" t="str">
        <f t="shared" ca="1" si="30"/>
        <v>__Absent__</v>
      </c>
      <c r="AC185" s="14" t="str">
        <f t="shared" ca="1" si="30"/>
        <v>__Absent__</v>
      </c>
      <c r="AD185" s="14">
        <f t="shared" ca="1" si="30"/>
        <v>29</v>
      </c>
      <c r="AE185" s="14" t="str">
        <f t="shared" ca="1" si="30"/>
        <v>__Absent__</v>
      </c>
      <c r="AF185" s="14">
        <f t="shared" ca="1" si="30"/>
        <v>75</v>
      </c>
      <c r="AG185" s="14">
        <f t="shared" ca="1" si="30"/>
        <v>77</v>
      </c>
      <c r="AH185" s="14" t="str">
        <f t="shared" ca="1" si="30"/>
        <v>__Absent__</v>
      </c>
      <c r="AI185" s="14">
        <f t="shared" ca="1" si="30"/>
        <v>146</v>
      </c>
      <c r="AJ185" s="14">
        <f t="shared" ca="1" si="30"/>
        <v>165</v>
      </c>
      <c r="AK185" s="42"/>
      <c r="AL185" s="43">
        <f ca="1"/>
        <v>0</v>
      </c>
      <c r="AM185" s="15">
        <f ca="1"/>
        <v>-1.4082360991800264E-3</v>
      </c>
      <c r="AN185" s="16">
        <f t="shared" ca="1" si="23"/>
        <v>1.4082360991800264E-3</v>
      </c>
      <c r="AO185" s="30">
        <f t="shared" ca="1" si="21"/>
        <v>30</v>
      </c>
      <c r="AP185" s="30">
        <f t="shared" ca="1" si="22"/>
        <v>227</v>
      </c>
      <c r="AQ185" s="12"/>
      <c r="AR185" s="48"/>
    </row>
    <row r="186" spans="1:44" x14ac:dyDescent="0.3">
      <c r="A186" s="8" t="s">
        <v>221</v>
      </c>
      <c r="B186" s="9" cm="1">
        <f t="array" aca="1" ref="B186" ca="1">IF(ISNUMBER(Z186),CELL("contents",INDIRECT(ADDRESS(Z186,2,1,1,B$2))),0)</f>
        <v>0</v>
      </c>
      <c r="C186" s="9" cm="1">
        <f t="array" aca="1" ref="C186" ca="1">IF(ISNUMBER(AA186),CELL("contents",INDIRECT(ADDRESS(AA186,2,1,1,C$2))),0)</f>
        <v>0</v>
      </c>
      <c r="D186" s="9" cm="1">
        <f t="array" aca="1" ref="D186" ca="1">IF(ISNUMBER(AB186),CELL("contents",INDIRECT(ADDRESS(AB186,2,1,1,D$2))),0)</f>
        <v>0</v>
      </c>
      <c r="E186" s="9" cm="1">
        <f t="array" aca="1" ref="E186" ca="1">IF(ISNUMBER(AC186),CELL("contents",INDIRECT(ADDRESS(AC186,2,1,1,E$2))),0)</f>
        <v>0</v>
      </c>
      <c r="F186" s="9" cm="1">
        <f t="array" aca="1" ref="F186" ca="1">IF(ISNUMBER(AD186),CELL("contents",INDIRECT(ADDRESS(AD186,2,1,1,F$2))),0)</f>
        <v>0</v>
      </c>
      <c r="G186" s="9" cm="1">
        <f t="array" aca="1" ref="G186" ca="1">IF(ISNUMBER(AE186),CELL("contents",INDIRECT(ADDRESS(AE186,2,1,1,G$2))),0)</f>
        <v>0.54815000761588095</v>
      </c>
      <c r="H186" s="9" cm="1">
        <f t="array" aca="1" ref="H186" ca="1">IF(ISNUMBER(AF186),CELL("contents",INDIRECT(ADDRESS(AF186,2,1,1,H$2))),0)</f>
        <v>0</v>
      </c>
      <c r="I186" s="9" cm="1">
        <f t="array" aca="1" ref="I186" ca="1">IF(ISNUMBER(AG186),CELL("contents",INDIRECT(ADDRESS(AG186,2,1,1,I$2))),0)</f>
        <v>0</v>
      </c>
      <c r="J186" s="9" cm="1">
        <f t="array" aca="1" ref="J186" ca="1">IF(ISNUMBER(AH186),CELL("contents",INDIRECT(ADDRESS(AH186,2,1,1,J$2))),0)</f>
        <v>0</v>
      </c>
      <c r="K186" s="9" cm="1">
        <f t="array" aca="1" ref="K186" ca="1">IF(ISNUMBER(AI186),CELL("contents",INDIRECT(ADDRESS(AI186,2,1,1,K$2))),0)</f>
        <v>0</v>
      </c>
      <c r="L186" s="9" cm="1">
        <f t="array" aca="1" ref="L186" ca="1">IF(ISNUMBER(AJ186),CELL("contents",INDIRECT(ADDRESS(AJ186,2,1,1,L$2))),0)</f>
        <v>0.16645648858102299</v>
      </c>
      <c r="M186" s="127" t="str">
        <f>VLOOKUP($A186,[1]Classification!$A$2:$B$1001,2,0)</f>
        <v>Financials</v>
      </c>
      <c r="N186" s="13">
        <f>MATCH($A186,'EKHAZAARSTK X standardized'!$A:$A,0)</f>
        <v>681</v>
      </c>
      <c r="O186" s="85" cm="1">
        <f t="array" aca="1" ref="O186:X186" ca="1">OFFSET(INDIRECT(ADDRESS(N186,2,1,1,"EKHAZAARSTK X standardized")),,,1,10)</f>
        <v>2.6940731193246976</v>
      </c>
      <c r="P186" s="85">
        <f ca="1"/>
        <v>7.3069765384488894E-2</v>
      </c>
      <c r="Q186" s="85">
        <f ca="1"/>
        <v>-0.72254033297643216</v>
      </c>
      <c r="R186" s="85">
        <f ca="1"/>
        <v>-0.90240488424864596</v>
      </c>
      <c r="S186" s="85">
        <f ca="1"/>
        <v>-1.5965773654767244</v>
      </c>
      <c r="T186" s="85">
        <f ca="1"/>
        <v>-0.51702663133504045</v>
      </c>
      <c r="U186" s="85">
        <f ca="1"/>
        <v>1.2308185217317831</v>
      </c>
      <c r="V186" s="85">
        <f ca="1"/>
        <v>0.66770098830502156</v>
      </c>
      <c r="W186" s="85">
        <f ca="1"/>
        <v>2.1158455568512955</v>
      </c>
      <c r="X186" s="85">
        <f ca="1"/>
        <v>0.39716699605106193</v>
      </c>
      <c r="Z186" s="14" t="str">
        <f t="shared" ca="1" si="30"/>
        <v>__Absent__</v>
      </c>
      <c r="AA186" s="14" t="str">
        <f t="shared" ca="1" si="30"/>
        <v>__Absent__</v>
      </c>
      <c r="AB186" s="14" t="str">
        <f t="shared" ca="1" si="30"/>
        <v>__Absent__</v>
      </c>
      <c r="AC186" s="14" t="str">
        <f t="shared" ca="1" si="30"/>
        <v>__Absent__</v>
      </c>
      <c r="AD186" s="14" t="str">
        <f t="shared" ca="1" si="30"/>
        <v>__Absent__</v>
      </c>
      <c r="AE186" s="14">
        <f t="shared" ca="1" si="30"/>
        <v>106</v>
      </c>
      <c r="AF186" s="14" t="str">
        <f t="shared" ca="1" si="30"/>
        <v>__Absent__</v>
      </c>
      <c r="AG186" s="14" t="str">
        <f t="shared" ca="1" si="30"/>
        <v>__Absent__</v>
      </c>
      <c r="AH186" s="14" t="str">
        <f t="shared" ca="1" si="30"/>
        <v>__Absent__</v>
      </c>
      <c r="AI186" s="14" t="str">
        <f t="shared" ca="1" si="30"/>
        <v>__Absent__</v>
      </c>
      <c r="AJ186" s="14">
        <f t="shared" ca="1" si="30"/>
        <v>166</v>
      </c>
      <c r="AK186" s="42"/>
      <c r="AL186" s="43">
        <f ca="1"/>
        <v>0</v>
      </c>
      <c r="AM186" s="15">
        <f ca="1"/>
        <v>0</v>
      </c>
      <c r="AN186" s="16">
        <f t="shared" ca="1" si="23"/>
        <v>0</v>
      </c>
      <c r="AO186" s="30">
        <f t="shared" ca="1" si="21"/>
        <v>58</v>
      </c>
      <c r="AP186" s="30">
        <f t="shared" ca="1" si="22"/>
        <v>46</v>
      </c>
      <c r="AQ186" s="12"/>
      <c r="AR186" s="48"/>
    </row>
    <row r="187" spans="1:44" x14ac:dyDescent="0.3">
      <c r="A187" s="8" t="s">
        <v>50</v>
      </c>
      <c r="B187" s="9" cm="1">
        <f t="array" aca="1" ref="B187" ca="1">IF(ISNUMBER(Z187),CELL("contents",INDIRECT(ADDRESS(Z187,2,1,1,B$2))),0)</f>
        <v>0</v>
      </c>
      <c r="C187" s="9" cm="1">
        <f t="array" aca="1" ref="C187" ca="1">IF(ISNUMBER(AA187),CELL("contents",INDIRECT(ADDRESS(AA187,2,1,1,C$2))),0)</f>
        <v>0</v>
      </c>
      <c r="D187" s="9" cm="1">
        <f t="array" aca="1" ref="D187" ca="1">IF(ISNUMBER(AB187),CELL("contents",INDIRECT(ADDRESS(AB187,2,1,1,D$2))),0)</f>
        <v>0</v>
      </c>
      <c r="E187" s="9" cm="1">
        <f t="array" aca="1" ref="E187" ca="1">IF(ISNUMBER(AC187),CELL("contents",INDIRECT(ADDRESS(AC187,2,1,1,E$2))),0)</f>
        <v>0</v>
      </c>
      <c r="F187" s="9" cm="1">
        <f t="array" aca="1" ref="F187" ca="1">IF(ISNUMBER(AD187),CELL("contents",INDIRECT(ADDRESS(AD187,2,1,1,F$2))),0)</f>
        <v>0</v>
      </c>
      <c r="G187" s="9" cm="1">
        <f t="array" aca="1" ref="G187" ca="1">IF(ISNUMBER(AE187),CELL("contents",INDIRECT(ADDRESS(AE187,2,1,1,G$2))),0)</f>
        <v>0.806930329675281</v>
      </c>
      <c r="H187" s="9" cm="1">
        <f t="array" aca="1" ref="H187" ca="1">IF(ISNUMBER(AF187),CELL("contents",INDIRECT(ADDRESS(AF187,2,1,1,H$2))),0)</f>
        <v>0</v>
      </c>
      <c r="I187" s="9" cm="1">
        <f t="array" aca="1" ref="I187" ca="1">IF(ISNUMBER(AG187),CELL("contents",INDIRECT(ADDRESS(AG187,2,1,1,I$2))),0)</f>
        <v>0</v>
      </c>
      <c r="J187" s="9" cm="1">
        <f t="array" aca="1" ref="J187" ca="1">IF(ISNUMBER(AH187),CELL("contents",INDIRECT(ADDRESS(AH187,2,1,1,J$2))),0)</f>
        <v>0</v>
      </c>
      <c r="K187" s="9" cm="1">
        <f t="array" aca="1" ref="K187" ca="1">IF(ISNUMBER(AI187),CELL("contents",INDIRECT(ADDRESS(AI187,2,1,1,K$2))),0)</f>
        <v>0.12025252999519</v>
      </c>
      <c r="L187" s="9" cm="1">
        <f t="array" aca="1" ref="L187" ca="1">IF(ISNUMBER(AJ187),CELL("contents",INDIRECT(ADDRESS(AJ187,2,1,1,L$2))),0)</f>
        <v>0.244998244165754</v>
      </c>
      <c r="M187" s="127" t="str">
        <f>VLOOKUP($A187,[1]Classification!$A$2:$B$1001,2,0)</f>
        <v>Industrials</v>
      </c>
      <c r="N187" s="13">
        <f>MATCH($A187,'EKHAZAARSTK X standardized'!$A:$A,0)</f>
        <v>688</v>
      </c>
      <c r="O187" s="85" cm="1">
        <f t="array" aca="1" ref="O187:X187" ca="1">OFFSET(INDIRECT(ADDRESS(N187,2,1,1,"EKHAZAARSTK X standardized")),,,1,10)</f>
        <v>-0.32515914586491984</v>
      </c>
      <c r="P187" s="85">
        <f ca="1"/>
        <v>0.23711717762431334</v>
      </c>
      <c r="Q187" s="85">
        <f ca="1"/>
        <v>0.56341074458832541</v>
      </c>
      <c r="R187" s="85">
        <f ca="1"/>
        <v>-0.90089537767578054</v>
      </c>
      <c r="S187" s="85">
        <f ca="1"/>
        <v>0.38890493244930535</v>
      </c>
      <c r="T187" s="85">
        <f ca="1"/>
        <v>0.40960426382345744</v>
      </c>
      <c r="U187" s="85">
        <f ca="1"/>
        <v>0.92585962379189279</v>
      </c>
      <c r="V187" s="85">
        <f ca="1"/>
        <v>-0.1640672724876483</v>
      </c>
      <c r="W187" s="85">
        <f ca="1"/>
        <v>-0.59402471597216133</v>
      </c>
      <c r="X187" s="85">
        <f ca="1"/>
        <v>-0.89983517519640521</v>
      </c>
      <c r="Z187" s="14" t="str">
        <f t="shared" ca="1" si="30"/>
        <v>__Absent__</v>
      </c>
      <c r="AA187" s="14" t="str">
        <f t="shared" ca="1" si="30"/>
        <v>__Absent__</v>
      </c>
      <c r="AB187" s="14" t="str">
        <f t="shared" ca="1" si="30"/>
        <v>__Absent__</v>
      </c>
      <c r="AC187" s="14" t="str">
        <f t="shared" ca="1" si="30"/>
        <v>__Absent__</v>
      </c>
      <c r="AD187" s="14" t="str">
        <f t="shared" ca="1" si="30"/>
        <v>__Absent__</v>
      </c>
      <c r="AE187" s="14">
        <f t="shared" ca="1" si="30"/>
        <v>107</v>
      </c>
      <c r="AF187" s="14" t="str">
        <f t="shared" ca="1" si="30"/>
        <v>__Absent__</v>
      </c>
      <c r="AG187" s="14" t="str">
        <f t="shared" ca="1" si="30"/>
        <v>__Absent__</v>
      </c>
      <c r="AH187" s="14" t="str">
        <f t="shared" ca="1" si="30"/>
        <v>__Absent__</v>
      </c>
      <c r="AI187" s="14">
        <f t="shared" ca="1" si="30"/>
        <v>147</v>
      </c>
      <c r="AJ187" s="14">
        <f t="shared" ca="1" si="30"/>
        <v>167</v>
      </c>
      <c r="AK187" s="42"/>
      <c r="AL187" s="43">
        <f ca="1"/>
        <v>0</v>
      </c>
      <c r="AM187" s="15">
        <f ca="1"/>
        <v>0</v>
      </c>
      <c r="AN187" s="16">
        <f t="shared" ca="1" si="23"/>
        <v>0</v>
      </c>
      <c r="AO187" s="30">
        <f t="shared" ca="1" si="21"/>
        <v>58</v>
      </c>
      <c r="AP187" s="30">
        <f t="shared" ca="1" si="22"/>
        <v>46</v>
      </c>
      <c r="AQ187" s="12"/>
      <c r="AR187" s="48"/>
    </row>
    <row r="188" spans="1:44" x14ac:dyDescent="0.3">
      <c r="A188" s="8" t="s">
        <v>477</v>
      </c>
      <c r="B188" s="9" cm="1">
        <f t="array" aca="1" ref="B188" ca="1">IF(ISNUMBER(Z188),CELL("contents",INDIRECT(ADDRESS(Z188,2,1,1,B$2))),0)</f>
        <v>0</v>
      </c>
      <c r="C188" s="9" cm="1">
        <f t="array" aca="1" ref="C188" ca="1">IF(ISNUMBER(AA188),CELL("contents",INDIRECT(ADDRESS(AA188,2,1,1,C$2))),0)</f>
        <v>0</v>
      </c>
      <c r="D188" s="9" cm="1">
        <f t="array" aca="1" ref="D188" ca="1">IF(ISNUMBER(AB188),CELL("contents",INDIRECT(ADDRESS(AB188,2,1,1,D$2))),0)</f>
        <v>0</v>
      </c>
      <c r="E188" s="9" cm="1">
        <f t="array" aca="1" ref="E188" ca="1">IF(ISNUMBER(AC188),CELL("contents",INDIRECT(ADDRESS(AC188,2,1,1,E$2))),0)</f>
        <v>0</v>
      </c>
      <c r="F188" s="9" cm="1">
        <f t="array" aca="1" ref="F188" ca="1">IF(ISNUMBER(AD188),CELL("contents",INDIRECT(ADDRESS(AD188,2,1,1,F$2))),0)</f>
        <v>0</v>
      </c>
      <c r="G188" s="9" cm="1">
        <f t="array" aca="1" ref="G188" ca="1">IF(ISNUMBER(AE188),CELL("contents",INDIRECT(ADDRESS(AE188,2,1,1,G$2))),0)</f>
        <v>0.52546295951330801</v>
      </c>
      <c r="H188" s="9" cm="1">
        <f t="array" aca="1" ref="H188" ca="1">IF(ISNUMBER(AF188),CELL("contents",INDIRECT(ADDRESS(AF188,2,1,1,H$2))),0)</f>
        <v>0</v>
      </c>
      <c r="I188" s="9" cm="1">
        <f t="array" aca="1" ref="I188" ca="1">IF(ISNUMBER(AG188),CELL("contents",INDIRECT(ADDRESS(AG188,2,1,1,I$2))),0)</f>
        <v>0</v>
      </c>
      <c r="J188" s="9" cm="1">
        <f t="array" aca="1" ref="J188" ca="1">IF(ISNUMBER(AH188),CELL("contents",INDIRECT(ADDRESS(AH188,2,1,1,J$2))),0)</f>
        <v>0</v>
      </c>
      <c r="K188" s="9" cm="1">
        <f t="array" aca="1" ref="K188" ca="1">IF(ISNUMBER(AI188),CELL("contents",INDIRECT(ADDRESS(AI188,2,1,1,K$2))),0)</f>
        <v>9.0189397996392404E-2</v>
      </c>
      <c r="L188" s="9" cm="1">
        <f t="array" aca="1" ref="L188" ca="1">IF(ISNUMBER(AJ188),CELL("contents",INDIRECT(ADDRESS(AJ188,2,1,1,L$2))),0)</f>
        <v>0.15956722895915601</v>
      </c>
      <c r="M188" s="127" t="str">
        <f>VLOOKUP($A188,[1]Classification!$A$2:$B$1001,2,0)</f>
        <v>Financials</v>
      </c>
      <c r="N188" s="13">
        <f>MATCH($A188,'EKHAZAARSTK X standardized'!$A:$A,0)</f>
        <v>690</v>
      </c>
      <c r="O188" s="85" cm="1">
        <f t="array" aca="1" ref="O188:X188" ca="1">OFFSET(INDIRECT(ADDRESS(N188,2,1,1,"EKHAZAARSTK X standardized")),,,1,10)</f>
        <v>-0.55562507859786936</v>
      </c>
      <c r="P188" s="85">
        <f ca="1"/>
        <v>-1.1332936124994109</v>
      </c>
      <c r="Q188" s="85">
        <f ca="1"/>
        <v>-0.19556624475604811</v>
      </c>
      <c r="R188" s="85">
        <f ca="1"/>
        <v>1.6839442691375395</v>
      </c>
      <c r="S188" s="85">
        <f ca="1"/>
        <v>0.17070342781284642</v>
      </c>
      <c r="T188" s="85">
        <f ca="1"/>
        <v>0.21062644616163578</v>
      </c>
      <c r="U188" s="85">
        <f ca="1"/>
        <v>0.65471717255877304</v>
      </c>
      <c r="V188" s="85">
        <f ca="1"/>
        <v>0.61718583932522375</v>
      </c>
      <c r="W188" s="85">
        <f ca="1"/>
        <v>-0.66340943790932916</v>
      </c>
      <c r="X188" s="85">
        <f ca="1"/>
        <v>0.23183855046008275</v>
      </c>
      <c r="Z188" s="14" t="str">
        <f t="shared" ca="1" si="30"/>
        <v>__Absent__</v>
      </c>
      <c r="AA188" s="14" t="str">
        <f t="shared" ca="1" si="30"/>
        <v>__Absent__</v>
      </c>
      <c r="AB188" s="14" t="str">
        <f t="shared" ca="1" si="30"/>
        <v>__Absent__</v>
      </c>
      <c r="AC188" s="14" t="str">
        <f t="shared" ca="1" si="30"/>
        <v>__Absent__</v>
      </c>
      <c r="AD188" s="14" t="str">
        <f t="shared" ca="1" si="30"/>
        <v>__Absent__</v>
      </c>
      <c r="AE188" s="14">
        <f t="shared" ca="1" si="30"/>
        <v>108</v>
      </c>
      <c r="AF188" s="14" t="str">
        <f t="shared" ca="1" si="30"/>
        <v>__Absent__</v>
      </c>
      <c r="AG188" s="14" t="str">
        <f t="shared" ca="1" si="30"/>
        <v>__Absent__</v>
      </c>
      <c r="AH188" s="14" t="str">
        <f t="shared" ca="1" si="30"/>
        <v>__Absent__</v>
      </c>
      <c r="AI188" s="14">
        <f t="shared" ca="1" si="30"/>
        <v>148</v>
      </c>
      <c r="AJ188" s="14">
        <f t="shared" ca="1" si="30"/>
        <v>168</v>
      </c>
      <c r="AK188" s="42"/>
      <c r="AL188" s="43">
        <f ca="1"/>
        <v>0</v>
      </c>
      <c r="AM188" s="15">
        <f ca="1"/>
        <v>0</v>
      </c>
      <c r="AN188" s="16">
        <f t="shared" ca="1" si="23"/>
        <v>0</v>
      </c>
      <c r="AO188" s="30">
        <f t="shared" ca="1" si="21"/>
        <v>58</v>
      </c>
      <c r="AP188" s="30">
        <f t="shared" ca="1" si="22"/>
        <v>46</v>
      </c>
      <c r="AQ188" s="12"/>
      <c r="AR188" s="48"/>
    </row>
    <row r="189" spans="1:44" x14ac:dyDescent="0.3">
      <c r="A189" s="8" t="s">
        <v>98</v>
      </c>
      <c r="B189" s="9" cm="1">
        <f t="array" aca="1" ref="B189" ca="1">IF(ISNUMBER(Z189),CELL("contents",INDIRECT(ADDRESS(Z189,2,1,1,B$2))),0)</f>
        <v>0</v>
      </c>
      <c r="C189" s="9" cm="1">
        <f t="array" aca="1" ref="C189" ca="1">IF(ISNUMBER(AA189),CELL("contents",INDIRECT(ADDRESS(AA189,2,1,1,C$2))),0)</f>
        <v>0</v>
      </c>
      <c r="D189" s="9" cm="1">
        <f t="array" aca="1" ref="D189" ca="1">IF(ISNUMBER(AB189),CELL("contents",INDIRECT(ADDRESS(AB189,2,1,1,D$2))),0)</f>
        <v>0</v>
      </c>
      <c r="E189" s="9" cm="1">
        <f t="array" aca="1" ref="E189" ca="1">IF(ISNUMBER(AC189),CELL("contents",INDIRECT(ADDRESS(AC189,2,1,1,E$2))),0)</f>
        <v>0</v>
      </c>
      <c r="F189" s="9" cm="1">
        <f t="array" aca="1" ref="F189" ca="1">IF(ISNUMBER(AD189),CELL("contents",INDIRECT(ADDRESS(AD189,2,1,1,F$2))),0)</f>
        <v>0</v>
      </c>
      <c r="G189" s="9" cm="1">
        <f t="array" aca="1" ref="G189" ca="1">IF(ISNUMBER(AE189),CELL("contents",INDIRECT(ADDRESS(AE189,2,1,1,G$2))),0)</f>
        <v>1.06741683964821</v>
      </c>
      <c r="H189" s="9" cm="1">
        <f t="array" aca="1" ref="H189" ca="1">IF(ISNUMBER(AF189),CELL("contents",INDIRECT(ADDRESS(AF189,2,1,1,H$2))),0)</f>
        <v>0</v>
      </c>
      <c r="I189" s="9" cm="1">
        <f t="array" aca="1" ref="I189" ca="1">IF(ISNUMBER(AG189),CELL("contents",INDIRECT(ADDRESS(AG189,2,1,1,I$2))),0)</f>
        <v>0</v>
      </c>
      <c r="J189" s="9" cm="1">
        <f t="array" aca="1" ref="J189" ca="1">IF(ISNUMBER(AH189),CELL("contents",INDIRECT(ADDRESS(AH189,2,1,1,J$2))),0)</f>
        <v>0</v>
      </c>
      <c r="K189" s="9" cm="1">
        <f t="array" aca="1" ref="K189" ca="1">IF(ISNUMBER(AI189),CELL("contents",INDIRECT(ADDRESS(AI189,2,1,1,K$2))),0)</f>
        <v>0.17035775099318601</v>
      </c>
      <c r="L189" s="9" cm="1">
        <f t="array" aca="1" ref="L189" ca="1">IF(ISNUMBER(AJ189),CELL("contents",INDIRECT(ADDRESS(AJ189,2,1,1,L$2))),0)</f>
        <v>0.32414686306618701</v>
      </c>
      <c r="M189" s="127" t="str">
        <f>VLOOKUP($A189,[1]Classification!$A$2:$B$1001,2,0)</f>
        <v>Financials</v>
      </c>
      <c r="N189" s="13">
        <f>MATCH($A189,'EKHAZAARSTK X standardized'!$A:$A,0)</f>
        <v>691</v>
      </c>
      <c r="O189" s="85" cm="1">
        <f t="array" aca="1" ref="O189:X189" ca="1">OFFSET(INDIRECT(ADDRESS(N189,2,1,1,"EKHAZAARSTK X standardized")),,,1,10)</f>
        <v>5.1931646846539552</v>
      </c>
      <c r="P189" s="85">
        <f ca="1"/>
        <v>-1.2054758636076277</v>
      </c>
      <c r="Q189" s="85">
        <f ca="1"/>
        <v>-0.66891532758526118</v>
      </c>
      <c r="R189" s="85">
        <f ca="1"/>
        <v>3.0695773812989295</v>
      </c>
      <c r="S189" s="85">
        <f ca="1"/>
        <v>0.87745918875870954</v>
      </c>
      <c r="T189" s="85">
        <f ca="1"/>
        <v>1.0959538668136251</v>
      </c>
      <c r="U189" s="85">
        <f ca="1"/>
        <v>2.375909422365055</v>
      </c>
      <c r="V189" s="85">
        <f ca="1"/>
        <v>-0.17118834088761384</v>
      </c>
      <c r="W189" s="85">
        <f ca="1"/>
        <v>1.7614198354435522</v>
      </c>
      <c r="X189" s="85">
        <f ca="1"/>
        <v>1.1053917740258929</v>
      </c>
      <c r="Z189" s="14" t="str">
        <f t="shared" ca="1" si="30"/>
        <v>__Absent__</v>
      </c>
      <c r="AA189" s="14" t="str">
        <f t="shared" ca="1" si="30"/>
        <v>__Absent__</v>
      </c>
      <c r="AB189" s="14" t="str">
        <f t="shared" ca="1" si="30"/>
        <v>__Absent__</v>
      </c>
      <c r="AC189" s="14" t="str">
        <f t="shared" ca="1" si="30"/>
        <v>__Absent__</v>
      </c>
      <c r="AD189" s="14" t="str">
        <f t="shared" ca="1" si="30"/>
        <v>__Absent__</v>
      </c>
      <c r="AE189" s="14">
        <f t="shared" ca="1" si="30"/>
        <v>109</v>
      </c>
      <c r="AF189" s="14" t="str">
        <f t="shared" ca="1" si="30"/>
        <v>__Absent__</v>
      </c>
      <c r="AG189" s="14" t="str">
        <f t="shared" ca="1" si="30"/>
        <v>__Absent__</v>
      </c>
      <c r="AH189" s="14" t="str">
        <f t="shared" ca="1" si="30"/>
        <v>__Absent__</v>
      </c>
      <c r="AI189" s="14">
        <f t="shared" ca="1" si="30"/>
        <v>149</v>
      </c>
      <c r="AJ189" s="14">
        <f t="shared" ca="1" si="30"/>
        <v>169</v>
      </c>
      <c r="AK189" s="42"/>
      <c r="AL189" s="43">
        <f ca="1"/>
        <v>0</v>
      </c>
      <c r="AM189" s="15">
        <f ca="1"/>
        <v>0</v>
      </c>
      <c r="AN189" s="16">
        <f t="shared" ca="1" si="23"/>
        <v>0</v>
      </c>
      <c r="AO189" s="30">
        <f t="shared" ca="1" si="21"/>
        <v>58</v>
      </c>
      <c r="AP189" s="30">
        <f t="shared" ca="1" si="22"/>
        <v>46</v>
      </c>
      <c r="AQ189" s="12"/>
      <c r="AR189" s="48"/>
    </row>
    <row r="190" spans="1:44" x14ac:dyDescent="0.3">
      <c r="A190" s="8" t="s">
        <v>222</v>
      </c>
      <c r="B190" s="9" cm="1">
        <f t="array" aca="1" ref="B190" ca="1">IF(ISNUMBER(Z190),CELL("contents",INDIRECT(ADDRESS(Z190,2,1,1,B$2))),0)</f>
        <v>0</v>
      </c>
      <c r="C190" s="9" cm="1">
        <f t="array" aca="1" ref="C190" ca="1">IF(ISNUMBER(AA190),CELL("contents",INDIRECT(ADDRESS(AA190,2,1,1,C$2))),0)</f>
        <v>0</v>
      </c>
      <c r="D190" s="9" cm="1">
        <f t="array" aca="1" ref="D190" ca="1">IF(ISNUMBER(AB190),CELL("contents",INDIRECT(ADDRESS(AB190,2,1,1,D$2))),0)</f>
        <v>0</v>
      </c>
      <c r="E190" s="9" cm="1">
        <f t="array" aca="1" ref="E190" ca="1">IF(ISNUMBER(AC190),CELL("contents",INDIRECT(ADDRESS(AC190,2,1,1,E$2))),0)</f>
        <v>0</v>
      </c>
      <c r="F190" s="9" cm="1">
        <f t="array" aca="1" ref="F190" ca="1">IF(ISNUMBER(AD190),CELL("contents",INDIRECT(ADDRESS(AD190,2,1,1,F$2))),0)</f>
        <v>0</v>
      </c>
      <c r="G190" s="9" cm="1">
        <f t="array" aca="1" ref="G190" ca="1">IF(ISNUMBER(AE190),CELL("contents",INDIRECT(ADDRESS(AE190,2,1,1,G$2))),0)</f>
        <v>0</v>
      </c>
      <c r="H190" s="9" cm="1">
        <f t="array" aca="1" ref="H190" ca="1">IF(ISNUMBER(AF190),CELL("contents",INDIRECT(ADDRESS(AF190,2,1,1,H$2))),0)</f>
        <v>0.87885732103797498</v>
      </c>
      <c r="I190" s="9" cm="1">
        <f t="array" aca="1" ref="I190" ca="1">IF(ISNUMBER(AG190),CELL("contents",INDIRECT(ADDRESS(AG190,2,1,1,I$2))),0)</f>
        <v>0.86944166750743201</v>
      </c>
      <c r="J190" s="9" cm="1">
        <f t="array" aca="1" ref="J190" ca="1">IF(ISNUMBER(AH190),CELL("contents",INDIRECT(ADDRESS(AH190,2,1,1,J$2))),0)</f>
        <v>1.0175993370477501</v>
      </c>
      <c r="K190" s="9" cm="1">
        <f t="array" aca="1" ref="K190" ca="1">IF(ISNUMBER(AI190),CELL("contents",INDIRECT(ADDRESS(AI190,2,1,1,K$2))),0)</f>
        <v>0.71149413797154004</v>
      </c>
      <c r="L190" s="9" cm="1">
        <f t="array" aca="1" ref="L190" ca="1">IF(ISNUMBER(AJ190),CELL("contents",INDIRECT(ADDRESS(AJ190,2,1,1,L$2))),0)</f>
        <v>0.60860916725520298</v>
      </c>
      <c r="M190" s="127" t="str">
        <f>VLOOKUP($A190,[1]Classification!$A$2:$B$1001,2,0)</f>
        <v>Utilities</v>
      </c>
      <c r="N190" s="13">
        <f>MATCH($A190,'EKHAZAARSTK X standardized'!$A:$A,0)</f>
        <v>692</v>
      </c>
      <c r="O190" s="85" cm="1">
        <f t="array" aca="1" ref="O190:X190" ca="1">OFFSET(INDIRECT(ADDRESS(N190,2,1,1,"EKHAZAARSTK X standardized")),,,1,10)</f>
        <v>3.2185966699404127</v>
      </c>
      <c r="P190" s="85">
        <f ca="1"/>
        <v>-1.4679781909928937</v>
      </c>
      <c r="Q190" s="85">
        <f ca="1"/>
        <v>-0.86949445068430076</v>
      </c>
      <c r="R190" s="85">
        <f ca="1"/>
        <v>1.7011358924168045</v>
      </c>
      <c r="S190" s="85">
        <f ca="1"/>
        <v>-3.4304150356501882E-5</v>
      </c>
      <c r="T190" s="85">
        <f ca="1"/>
        <v>0.53669852432882748</v>
      </c>
      <c r="U190" s="85">
        <f ca="1"/>
        <v>2.3365248211009106</v>
      </c>
      <c r="V190" s="85">
        <f ca="1"/>
        <v>-0.51198329861427139</v>
      </c>
      <c r="W190" s="85">
        <f ca="1"/>
        <v>0.54641389604571278</v>
      </c>
      <c r="X190" s="85">
        <f ca="1"/>
        <v>-0.2412179557920342</v>
      </c>
      <c r="Z190" s="14" t="str">
        <f t="shared" ca="1" si="30"/>
        <v>__Absent__</v>
      </c>
      <c r="AA190" s="14" t="str">
        <f t="shared" ca="1" si="30"/>
        <v>__Absent__</v>
      </c>
      <c r="AB190" s="14" t="str">
        <f t="shared" ca="1" si="30"/>
        <v>__Absent__</v>
      </c>
      <c r="AC190" s="14" t="str">
        <f t="shared" ca="1" si="30"/>
        <v>__Absent__</v>
      </c>
      <c r="AD190" s="14" t="str">
        <f t="shared" ca="1" si="30"/>
        <v>__Absent__</v>
      </c>
      <c r="AE190" s="14" t="str">
        <f t="shared" ca="1" si="30"/>
        <v>__Absent__</v>
      </c>
      <c r="AF190" s="14">
        <f t="shared" ca="1" si="30"/>
        <v>76</v>
      </c>
      <c r="AG190" s="14">
        <f t="shared" ca="1" si="30"/>
        <v>78</v>
      </c>
      <c r="AH190" s="14">
        <f t="shared" ca="1" si="30"/>
        <v>39</v>
      </c>
      <c r="AI190" s="14">
        <f t="shared" ca="1" si="30"/>
        <v>150</v>
      </c>
      <c r="AJ190" s="14">
        <f t="shared" ca="1" si="30"/>
        <v>170</v>
      </c>
      <c r="AK190" s="42"/>
      <c r="AL190" s="43">
        <f ca="1"/>
        <v>0</v>
      </c>
      <c r="AM190" s="15">
        <f ca="1"/>
        <v>2.7983820557468602E-2</v>
      </c>
      <c r="AN190" s="16">
        <f t="shared" ca="1" si="23"/>
        <v>-2.7983820557468602E-2</v>
      </c>
      <c r="AO190" s="30">
        <f t="shared" ca="1" si="21"/>
        <v>254</v>
      </c>
      <c r="AP190" s="30">
        <f t="shared" ca="1" si="22"/>
        <v>3</v>
      </c>
      <c r="AQ190" s="12"/>
      <c r="AR190" s="48"/>
    </row>
    <row r="191" spans="1:44" x14ac:dyDescent="0.3">
      <c r="A191" s="8" t="s">
        <v>153</v>
      </c>
      <c r="B191" s="9" cm="1">
        <f t="array" aca="1" ref="B191" ca="1">IF(ISNUMBER(Z191),CELL("contents",INDIRECT(ADDRESS(Z191,2,1,1,B$2))),0)</f>
        <v>0</v>
      </c>
      <c r="C191" s="9" cm="1">
        <f t="array" aca="1" ref="C191" ca="1">IF(ISNUMBER(AA191),CELL("contents",INDIRECT(ADDRESS(AA191,2,1,1,C$2))),0)</f>
        <v>0</v>
      </c>
      <c r="D191" s="9" cm="1">
        <f t="array" aca="1" ref="D191" ca="1">IF(ISNUMBER(AB191),CELL("contents",INDIRECT(ADDRESS(AB191,2,1,1,D$2))),0)</f>
        <v>0</v>
      </c>
      <c r="E191" s="9" cm="1">
        <f t="array" aca="1" ref="E191" ca="1">IF(ISNUMBER(AC191),CELL("contents",INDIRECT(ADDRESS(AC191,2,1,1,E$2))),0)</f>
        <v>0</v>
      </c>
      <c r="F191" s="9" cm="1">
        <f t="array" aca="1" ref="F191" ca="1">IF(ISNUMBER(AD191),CELL("contents",INDIRECT(ADDRESS(AD191,2,1,1,F$2))),0)</f>
        <v>0</v>
      </c>
      <c r="G191" s="9" cm="1">
        <f t="array" aca="1" ref="G191" ca="1">IF(ISNUMBER(AE191),CELL("contents",INDIRECT(ADDRESS(AE191,2,1,1,G$2))),0)</f>
        <v>0.37309237147986302</v>
      </c>
      <c r="H191" s="9" cm="1">
        <f t="array" aca="1" ref="H191" ca="1">IF(ISNUMBER(AF191),CELL("contents",INDIRECT(ADDRESS(AF191,2,1,1,H$2))),0)</f>
        <v>0</v>
      </c>
      <c r="I191" s="9" cm="1">
        <f t="array" aca="1" ref="I191" ca="1">IF(ISNUMBER(AG191),CELL("contents",INDIRECT(ADDRESS(AG191,2,1,1,I$2))),0)</f>
        <v>0</v>
      </c>
      <c r="J191" s="9" cm="1">
        <f t="array" aca="1" ref="J191" ca="1">IF(ISNUMBER(AH191),CELL("contents",INDIRECT(ADDRESS(AH191,2,1,1,J$2))),0)</f>
        <v>0</v>
      </c>
      <c r="K191" s="9" cm="1">
        <f t="array" aca="1" ref="K191" ca="1">IF(ISNUMBER(AI191),CELL("contents",INDIRECT(ADDRESS(AI191,2,1,1,K$2))),0)</f>
        <v>6.0126264997594901E-2</v>
      </c>
      <c r="L191" s="9" cm="1">
        <f t="array" aca="1" ref="L191" ca="1">IF(ISNUMBER(AJ191),CELL("contents",INDIRECT(ADDRESS(AJ191,2,1,1,L$2))),0)</f>
        <v>0.113286537834176</v>
      </c>
      <c r="M191" s="127" t="str">
        <f>VLOOKUP($A191,[1]Classification!$A$2:$B$1001,2,0)</f>
        <v>Real Estate</v>
      </c>
      <c r="N191" s="13">
        <f>MATCH($A191,'EKHAZAARSTK X standardized'!$A:$A,0)</f>
        <v>697</v>
      </c>
      <c r="O191" s="85" cm="1">
        <f t="array" aca="1" ref="O191:X191" ca="1">OFFSET(INDIRECT(ADDRESS(N191,2,1,1,"EKHAZAARSTK X standardized")),,,1,10)</f>
        <v>-0.40734757630969315</v>
      </c>
      <c r="P191" s="85">
        <f ca="1"/>
        <v>-1.1813960797643897</v>
      </c>
      <c r="Q191" s="85">
        <f ca="1"/>
        <v>-0.30467416890393567</v>
      </c>
      <c r="R191" s="85">
        <f ca="1"/>
        <v>0.42271727600553294</v>
      </c>
      <c r="S191" s="85">
        <f ca="1"/>
        <v>-0.58998260237019662</v>
      </c>
      <c r="T191" s="85">
        <f ca="1"/>
        <v>7.7888983853483404E-2</v>
      </c>
      <c r="U191" s="85">
        <f ca="1"/>
        <v>0.93253890281809926</v>
      </c>
      <c r="V191" s="85">
        <f ca="1"/>
        <v>-0.54123935153129632</v>
      </c>
      <c r="W191" s="85">
        <f ca="1"/>
        <v>0.26048265344418853</v>
      </c>
      <c r="X191" s="85">
        <f ca="1"/>
        <v>-0.61368540148438888</v>
      </c>
      <c r="Z191" s="14" t="str">
        <f t="shared" ca="1" si="30"/>
        <v>__Absent__</v>
      </c>
      <c r="AA191" s="14" t="str">
        <f t="shared" ca="1" si="30"/>
        <v>__Absent__</v>
      </c>
      <c r="AB191" s="14" t="str">
        <f t="shared" ca="1" si="30"/>
        <v>__Absent__</v>
      </c>
      <c r="AC191" s="14" t="str">
        <f t="shared" ca="1" si="30"/>
        <v>__Absent__</v>
      </c>
      <c r="AD191" s="14" t="str">
        <f t="shared" ca="1" si="30"/>
        <v>__Absent__</v>
      </c>
      <c r="AE191" s="14">
        <f t="shared" ca="1" si="30"/>
        <v>110</v>
      </c>
      <c r="AF191" s="14" t="str">
        <f t="shared" ca="1" si="30"/>
        <v>__Absent__</v>
      </c>
      <c r="AG191" s="14" t="str">
        <f t="shared" ca="1" si="30"/>
        <v>__Absent__</v>
      </c>
      <c r="AH191" s="14" t="str">
        <f t="shared" ca="1" si="30"/>
        <v>__Absent__</v>
      </c>
      <c r="AI191" s="14">
        <f t="shared" ca="1" si="30"/>
        <v>151</v>
      </c>
      <c r="AJ191" s="14">
        <f t="shared" ca="1" si="30"/>
        <v>171</v>
      </c>
      <c r="AK191" s="42"/>
      <c r="AL191" s="43">
        <f ca="1"/>
        <v>0</v>
      </c>
      <c r="AM191" s="15">
        <f ca="1"/>
        <v>0</v>
      </c>
      <c r="AN191" s="16">
        <f t="shared" ca="1" si="23"/>
        <v>0</v>
      </c>
      <c r="AO191" s="30">
        <f t="shared" ca="1" si="21"/>
        <v>58</v>
      </c>
      <c r="AP191" s="30">
        <f t="shared" ca="1" si="22"/>
        <v>46</v>
      </c>
      <c r="AQ191" s="12"/>
      <c r="AR191" s="48"/>
    </row>
    <row r="192" spans="1:44" x14ac:dyDescent="0.3">
      <c r="A192" s="8" t="s">
        <v>51</v>
      </c>
      <c r="B192" s="9" cm="1">
        <f t="array" aca="1" ref="B192" ca="1">IF(ISNUMBER(Z192),CELL("contents",INDIRECT(ADDRESS(Z192,2,1,1,B$2))),0)</f>
        <v>0</v>
      </c>
      <c r="C192" s="9" cm="1">
        <f t="array" aca="1" ref="C192" ca="1">IF(ISNUMBER(AA192),CELL("contents",INDIRECT(ADDRESS(AA192,2,1,1,C$2))),0)</f>
        <v>0</v>
      </c>
      <c r="D192" s="9" cm="1">
        <f t="array" aca="1" ref="D192" ca="1">IF(ISNUMBER(AB192),CELL("contents",INDIRECT(ADDRESS(AB192,2,1,1,D$2))),0)</f>
        <v>0</v>
      </c>
      <c r="E192" s="9" cm="1">
        <f t="array" aca="1" ref="E192" ca="1">IF(ISNUMBER(AC192),CELL("contents",INDIRECT(ADDRESS(AC192,2,1,1,E$2))),0)</f>
        <v>0</v>
      </c>
      <c r="F192" s="9" cm="1">
        <f t="array" aca="1" ref="F192" ca="1">IF(ISNUMBER(AD192),CELL("contents",INDIRECT(ADDRESS(AD192,2,1,1,F$2))),0)</f>
        <v>0</v>
      </c>
      <c r="G192" s="9" cm="1">
        <f t="array" aca="1" ref="G192" ca="1">IF(ISNUMBER(AE192),CELL("contents",INDIRECT(ADDRESS(AE192,2,1,1,G$2))),0)</f>
        <v>0</v>
      </c>
      <c r="H192" s="9" cm="1">
        <f t="array" aca="1" ref="H192" ca="1">IF(ISNUMBER(AF192),CELL("contents",INDIRECT(ADDRESS(AF192,2,1,1,H$2))),0)</f>
        <v>0.14493110627436001</v>
      </c>
      <c r="I192" s="9" cm="1">
        <f t="array" aca="1" ref="I192" ca="1">IF(ISNUMBER(AG192),CELL("contents",INDIRECT(ADDRESS(AG192,2,1,1,I$2))),0)</f>
        <v>0</v>
      </c>
      <c r="J192" s="9" cm="1">
        <f t="array" aca="1" ref="J192" ca="1">IF(ISNUMBER(AH192),CELL("contents",INDIRECT(ADDRESS(AH192,2,1,1,J$2))),0)</f>
        <v>0</v>
      </c>
      <c r="K192" s="9" cm="1">
        <f t="array" aca="1" ref="K192" ca="1">IF(ISNUMBER(AI192),CELL("contents",INDIRECT(ADDRESS(AI192,2,1,1,K$2))),0)</f>
        <v>0.130273574994789</v>
      </c>
      <c r="L192" s="9" cm="1">
        <f t="array" aca="1" ref="L192" ca="1">IF(ISNUMBER(AJ192),CELL("contents",INDIRECT(ADDRESS(AJ192,2,1,1,L$2))),0)</f>
        <v>0</v>
      </c>
      <c r="M192" s="127" t="str">
        <f>VLOOKUP($A192,[1]Classification!$A$2:$B$1001,2,0)</f>
        <v>Consumer Staples</v>
      </c>
      <c r="N192" s="13">
        <f>MATCH($A192,'EKHAZAARSTK X standardized'!$A:$A,0)</f>
        <v>705</v>
      </c>
      <c r="O192" s="85" cm="1">
        <f t="array" aca="1" ref="O192:X192" ca="1">OFFSET(INDIRECT(ADDRESS(N192,2,1,1,"EKHAZAARSTK X standardized")),,,1,10)</f>
        <v>9.891398362209633E-2</v>
      </c>
      <c r="P192" s="85">
        <f ca="1"/>
        <v>0.22556378651346287</v>
      </c>
      <c r="Q192" s="85">
        <f ca="1"/>
        <v>-0.17574544963593622</v>
      </c>
      <c r="R192" s="85">
        <f ca="1"/>
        <v>-0.89864802513370712</v>
      </c>
      <c r="S192" s="85">
        <f ca="1"/>
        <v>-0.21607717972004148</v>
      </c>
      <c r="T192" s="85">
        <f ca="1"/>
        <v>2.718336889211447</v>
      </c>
      <c r="U192" s="85">
        <f ca="1"/>
        <v>0.33079267417174324</v>
      </c>
      <c r="V192" s="85">
        <f ca="1"/>
        <v>-1.0611765793621941</v>
      </c>
      <c r="W192" s="85">
        <f ca="1"/>
        <v>-0.96459693619516029</v>
      </c>
      <c r="X192" s="85">
        <f ca="1"/>
        <v>-0.47271450020032524</v>
      </c>
      <c r="Z192" s="14" t="str">
        <f t="shared" ca="1" si="30"/>
        <v>__Absent__</v>
      </c>
      <c r="AA192" s="14" t="str">
        <f t="shared" ca="1" si="30"/>
        <v>__Absent__</v>
      </c>
      <c r="AB192" s="14" t="str">
        <f t="shared" ca="1" si="30"/>
        <v>__Absent__</v>
      </c>
      <c r="AC192" s="14" t="str">
        <f t="shared" ca="1" si="30"/>
        <v>__Absent__</v>
      </c>
      <c r="AD192" s="14" t="str">
        <f t="shared" ca="1" si="30"/>
        <v>__Absent__</v>
      </c>
      <c r="AE192" s="14" t="str">
        <f t="shared" ca="1" si="30"/>
        <v>__Absent__</v>
      </c>
      <c r="AF192" s="14">
        <f t="shared" ca="1" si="30"/>
        <v>77</v>
      </c>
      <c r="AG192" s="14" t="str">
        <f t="shared" ca="1" si="30"/>
        <v>__Absent__</v>
      </c>
      <c r="AH192" s="14" t="str">
        <f t="shared" ca="1" si="30"/>
        <v>__Absent__</v>
      </c>
      <c r="AI192" s="14">
        <f t="shared" ca="1" si="30"/>
        <v>152</v>
      </c>
      <c r="AJ192" s="14" t="str">
        <f t="shared" ca="1" si="30"/>
        <v>__Absent__</v>
      </c>
      <c r="AK192" s="42"/>
      <c r="AL192" s="43">
        <f ca="1"/>
        <v>0</v>
      </c>
      <c r="AM192" s="15">
        <f ca="1"/>
        <v>0</v>
      </c>
      <c r="AN192" s="16">
        <f t="shared" ca="1" si="23"/>
        <v>0</v>
      </c>
      <c r="AO192" s="30">
        <f t="shared" ca="1" si="21"/>
        <v>58</v>
      </c>
      <c r="AP192" s="30">
        <f t="shared" ca="1" si="22"/>
        <v>46</v>
      </c>
      <c r="AQ192" s="12"/>
      <c r="AR192" s="48"/>
    </row>
    <row r="193" spans="1:44" x14ac:dyDescent="0.3">
      <c r="A193" s="8" t="s">
        <v>458</v>
      </c>
      <c r="B193" s="9" cm="1">
        <f t="array" aca="1" ref="B193" ca="1">IF(ISNUMBER(Z193),CELL("contents",INDIRECT(ADDRESS(Z193,2,1,1,B$2))),0)</f>
        <v>0</v>
      </c>
      <c r="C193" s="9" cm="1">
        <f t="array" aca="1" ref="C193" ca="1">IF(ISNUMBER(AA193),CELL("contents",INDIRECT(ADDRESS(AA193,2,1,1,C$2))),0)</f>
        <v>0</v>
      </c>
      <c r="D193" s="9" cm="1">
        <f t="array" aca="1" ref="D193" ca="1">IF(ISNUMBER(AB193),CELL("contents",INDIRECT(ADDRESS(AB193,2,1,1,D$2))),0)</f>
        <v>0</v>
      </c>
      <c r="E193" s="9" cm="1">
        <f t="array" aca="1" ref="E193" ca="1">IF(ISNUMBER(AC193),CELL("contents",INDIRECT(ADDRESS(AC193,2,1,1,E$2))),0)</f>
        <v>0</v>
      </c>
      <c r="F193" s="9" cm="1">
        <f t="array" aca="1" ref="F193" ca="1">IF(ISNUMBER(AD193),CELL("contents",INDIRECT(ADDRESS(AD193,2,1,1,F$2))),0)</f>
        <v>0</v>
      </c>
      <c r="G193" s="9" cm="1">
        <f t="array" aca="1" ref="G193" ca="1">IF(ISNUMBER(AE193),CELL("contents",INDIRECT(ADDRESS(AE193,2,1,1,G$2))),0)</f>
        <v>0.83671568714201705</v>
      </c>
      <c r="H193" s="9" cm="1">
        <f t="array" aca="1" ref="H193" ca="1">IF(ISNUMBER(AF193),CELL("contents",INDIRECT(ADDRESS(AF193,2,1,1,H$2))),0)</f>
        <v>0</v>
      </c>
      <c r="I193" s="9" cm="1">
        <f t="array" aca="1" ref="I193" ca="1">IF(ISNUMBER(AG193),CELL("contents",INDIRECT(ADDRESS(AG193,2,1,1,I$2))),0)</f>
        <v>0</v>
      </c>
      <c r="J193" s="9" cm="1">
        <f t="array" aca="1" ref="J193" ca="1">IF(ISNUMBER(AH193),CELL("contents",INDIRECT(ADDRESS(AH193,2,1,1,J$2))),0)</f>
        <v>0</v>
      </c>
      <c r="K193" s="9" cm="1">
        <f t="array" aca="1" ref="K193" ca="1">IF(ISNUMBER(AI193),CELL("contents",INDIRECT(ADDRESS(AI193,2,1,1,K$2))),0)</f>
        <v>0.15031566299398699</v>
      </c>
      <c r="L193" s="9" cm="1">
        <f t="array" aca="1" ref="L193" ca="1">IF(ISNUMBER(AJ193),CELL("contents",INDIRECT(ADDRESS(AJ193,2,1,1,L$2))),0)</f>
        <v>0.25408744719140902</v>
      </c>
      <c r="M193" s="127" t="str">
        <f>VLOOKUP($A193,[1]Classification!$A$2:$B$1001,2,0)</f>
        <v>Financials</v>
      </c>
      <c r="N193" s="13">
        <f>MATCH($A193,'EKHAZAARSTK X standardized'!$A:$A,0)</f>
        <v>711</v>
      </c>
      <c r="O193" s="85" cm="1">
        <f t="array" aca="1" ref="O193:X193" ca="1">OFFSET(INDIRECT(ADDRESS(N193,2,1,1,"EKHAZAARSTK X standardized")),,,1,10)</f>
        <v>0.30805997162318177</v>
      </c>
      <c r="P193" s="85">
        <f ca="1"/>
        <v>-1.3722906182518431</v>
      </c>
      <c r="Q193" s="85">
        <f ca="1"/>
        <v>-0.43804071400581396</v>
      </c>
      <c r="R193" s="85">
        <f ca="1"/>
        <v>0.79708426611155914</v>
      </c>
      <c r="S193" s="85">
        <f ca="1"/>
        <v>0.71297303958432678</v>
      </c>
      <c r="T193" s="85">
        <f ca="1"/>
        <v>-1.118079200446277</v>
      </c>
      <c r="U193" s="85">
        <f ca="1"/>
        <v>2.6178221735244636</v>
      </c>
      <c r="V193" s="85">
        <f ca="1"/>
        <v>1.4756221336355639</v>
      </c>
      <c r="W193" s="85">
        <f ca="1"/>
        <v>1.8335035847528622</v>
      </c>
      <c r="X193" s="85">
        <f ca="1"/>
        <v>0.82754291736125241</v>
      </c>
      <c r="Z193" s="14" t="str">
        <f t="shared" ca="1" si="30"/>
        <v>__Absent__</v>
      </c>
      <c r="AA193" s="14" t="str">
        <f t="shared" ca="1" si="30"/>
        <v>__Absent__</v>
      </c>
      <c r="AB193" s="14" t="str">
        <f t="shared" ca="1" si="30"/>
        <v>__Absent__</v>
      </c>
      <c r="AC193" s="14" t="str">
        <f t="shared" ca="1" si="30"/>
        <v>__Absent__</v>
      </c>
      <c r="AD193" s="14" t="str">
        <f t="shared" ca="1" si="30"/>
        <v>__Absent__</v>
      </c>
      <c r="AE193" s="14">
        <f t="shared" ca="1" si="30"/>
        <v>111</v>
      </c>
      <c r="AF193" s="14" t="str">
        <f t="shared" ca="1" si="30"/>
        <v>__Absent__</v>
      </c>
      <c r="AG193" s="14" t="str">
        <f t="shared" ca="1" si="30"/>
        <v>__Absent__</v>
      </c>
      <c r="AH193" s="14" t="str">
        <f t="shared" ca="1" si="30"/>
        <v>__Absent__</v>
      </c>
      <c r="AI193" s="14">
        <f t="shared" ca="1" si="30"/>
        <v>153</v>
      </c>
      <c r="AJ193" s="14">
        <f t="shared" ca="1" si="30"/>
        <v>172</v>
      </c>
      <c r="AK193" s="42"/>
      <c r="AL193" s="43">
        <f ca="1"/>
        <v>0</v>
      </c>
      <c r="AM193" s="15">
        <f ca="1"/>
        <v>0</v>
      </c>
      <c r="AN193" s="16">
        <f t="shared" ca="1" si="23"/>
        <v>0</v>
      </c>
      <c r="AO193" s="30">
        <f t="shared" ca="1" si="21"/>
        <v>58</v>
      </c>
      <c r="AP193" s="30">
        <f t="shared" ca="1" si="22"/>
        <v>46</v>
      </c>
      <c r="AQ193" s="12"/>
      <c r="AR193" s="48"/>
    </row>
    <row r="194" spans="1:44" x14ac:dyDescent="0.3">
      <c r="A194" s="8" t="s">
        <v>132</v>
      </c>
      <c r="B194" s="9" cm="1">
        <f t="array" aca="1" ref="B194" ca="1">IF(ISNUMBER(Z194),CELL("contents",INDIRECT(ADDRESS(Z194,2,1,1,B$2))),0)</f>
        <v>0</v>
      </c>
      <c r="C194" s="9" cm="1">
        <f t="array" aca="1" ref="C194" ca="1">IF(ISNUMBER(AA194),CELL("contents",INDIRECT(ADDRESS(AA194,2,1,1,C$2))),0)</f>
        <v>0</v>
      </c>
      <c r="D194" s="9" cm="1">
        <f t="array" aca="1" ref="D194" ca="1">IF(ISNUMBER(AB194),CELL("contents",INDIRECT(ADDRESS(AB194,2,1,1,D$2))),0)</f>
        <v>0</v>
      </c>
      <c r="E194" s="9" cm="1">
        <f t="array" aca="1" ref="E194" ca="1">IF(ISNUMBER(AC194),CELL("contents",INDIRECT(ADDRESS(AC194,2,1,1,E$2))),0)</f>
        <v>0</v>
      </c>
      <c r="F194" s="9" cm="1">
        <f t="array" aca="1" ref="F194" ca="1">IF(ISNUMBER(AD194),CELL("contents",INDIRECT(ADDRESS(AD194,2,1,1,F$2))),0)</f>
        <v>0</v>
      </c>
      <c r="G194" s="9" cm="1">
        <f t="array" aca="1" ref="G194" ca="1">IF(ISNUMBER(AE194),CELL("contents",INDIRECT(ADDRESS(AE194,2,1,1,G$2))),0)</f>
        <v>0.41856562525365898</v>
      </c>
      <c r="H194" s="9" cm="1">
        <f t="array" aca="1" ref="H194" ca="1">IF(ISNUMBER(AF194),CELL("contents",INDIRECT(ADDRESS(AF194,2,1,1,H$2))),0)</f>
        <v>0</v>
      </c>
      <c r="I194" s="9" cm="1">
        <f t="array" aca="1" ref="I194" ca="1">IF(ISNUMBER(AG194),CELL("contents",INDIRECT(ADDRESS(AG194,2,1,1,I$2))),0)</f>
        <v>0</v>
      </c>
      <c r="J194" s="9" cm="1">
        <f t="array" aca="1" ref="J194" ca="1">IF(ISNUMBER(AH194),CELL("contents",INDIRECT(ADDRESS(AH194,2,1,1,J$2))),0)</f>
        <v>0</v>
      </c>
      <c r="K194" s="9" cm="1">
        <f t="array" aca="1" ref="K194" ca="1">IF(ISNUMBER(AI194),CELL("contents",INDIRECT(ADDRESS(AI194,2,1,1,K$2))),0)</f>
        <v>0</v>
      </c>
      <c r="L194" s="9" cm="1">
        <f t="array" aca="1" ref="L194" ca="1">IF(ISNUMBER(AJ194),CELL("contents",INDIRECT(ADDRESS(AJ194,2,1,1,L$2))),0)</f>
        <v>0.12710297195039699</v>
      </c>
      <c r="M194" s="127" t="str">
        <f>VLOOKUP($A194,[1]Classification!$A$2:$B$1001,2,0)</f>
        <v>Consumer Discretionary</v>
      </c>
      <c r="N194" s="13">
        <f>MATCH($A194,'EKHAZAARSTK X standardized'!$A:$A,0)</f>
        <v>722</v>
      </c>
      <c r="O194" s="85" cm="1">
        <f t="array" aca="1" ref="O194:X194" ca="1">OFFSET(INDIRECT(ADDRESS(N194,2,1,1,"EKHAZAARSTK X standardized")),,,1,10)</f>
        <v>-0.51905010850036315</v>
      </c>
      <c r="P194" s="85">
        <f ca="1"/>
        <v>2.0047082126871105</v>
      </c>
      <c r="Q194" s="85">
        <f ca="1"/>
        <v>0.3784673833450275</v>
      </c>
      <c r="R194" s="85">
        <f ca="1"/>
        <v>-0.90240488424864596</v>
      </c>
      <c r="S194" s="85">
        <f ca="1"/>
        <v>-0.32484380477478381</v>
      </c>
      <c r="T194" s="85">
        <f ca="1"/>
        <v>-0.58429527660074398</v>
      </c>
      <c r="U194" s="85">
        <f ca="1"/>
        <v>1.5001808344683045</v>
      </c>
      <c r="V194" s="85">
        <f ca="1"/>
        <v>-0.70289499806298283</v>
      </c>
      <c r="W194" s="85">
        <f ca="1"/>
        <v>0.99693787393810085</v>
      </c>
      <c r="X194" s="85">
        <f ca="1"/>
        <v>-0.54855516538119375</v>
      </c>
      <c r="Z194" s="14" t="str">
        <f t="shared" ca="1" si="30"/>
        <v>__Absent__</v>
      </c>
      <c r="AA194" s="14" t="str">
        <f t="shared" ca="1" si="30"/>
        <v>__Absent__</v>
      </c>
      <c r="AB194" s="14" t="str">
        <f t="shared" ca="1" si="30"/>
        <v>__Absent__</v>
      </c>
      <c r="AC194" s="14" t="str">
        <f t="shared" ca="1" si="30"/>
        <v>__Absent__</v>
      </c>
      <c r="AD194" s="14" t="str">
        <f t="shared" ca="1" si="30"/>
        <v>__Absent__</v>
      </c>
      <c r="AE194" s="14">
        <f t="shared" ca="1" si="30"/>
        <v>112</v>
      </c>
      <c r="AF194" s="14" t="str">
        <f t="shared" ca="1" si="30"/>
        <v>__Absent__</v>
      </c>
      <c r="AG194" s="14" t="str">
        <f t="shared" ca="1" si="30"/>
        <v>__Absent__</v>
      </c>
      <c r="AH194" s="14" t="str">
        <f t="shared" ca="1" si="30"/>
        <v>__Absent__</v>
      </c>
      <c r="AI194" s="14" t="str">
        <f t="shared" ca="1" si="30"/>
        <v>__Absent__</v>
      </c>
      <c r="AJ194" s="14">
        <f t="shared" ca="1" si="30"/>
        <v>173</v>
      </c>
      <c r="AK194" s="42"/>
      <c r="AL194" s="43">
        <f ca="1"/>
        <v>0</v>
      </c>
      <c r="AM194" s="15">
        <f ca="1"/>
        <v>0</v>
      </c>
      <c r="AN194" s="16">
        <f t="shared" ca="1" si="23"/>
        <v>0</v>
      </c>
      <c r="AO194" s="30">
        <f t="shared" ca="1" si="21"/>
        <v>58</v>
      </c>
      <c r="AP194" s="30">
        <f t="shared" ca="1" si="22"/>
        <v>46</v>
      </c>
      <c r="AQ194" s="12"/>
      <c r="AR194" s="48"/>
    </row>
    <row r="195" spans="1:44" x14ac:dyDescent="0.3">
      <c r="A195" s="8" t="s">
        <v>125</v>
      </c>
      <c r="B195" s="9" cm="1">
        <f t="array" aca="1" ref="B195" ca="1">IF(ISNUMBER(Z195),CELL("contents",INDIRECT(ADDRESS(Z195,2,1,1,B$2))),0)</f>
        <v>0</v>
      </c>
      <c r="C195" s="9" cm="1">
        <f t="array" aca="1" ref="C195" ca="1">IF(ISNUMBER(AA195),CELL("contents",INDIRECT(ADDRESS(AA195,2,1,1,C$2))),0)</f>
        <v>0</v>
      </c>
      <c r="D195" s="9" cm="1">
        <f t="array" aca="1" ref="D195" ca="1">IF(ISNUMBER(AB195),CELL("contents",INDIRECT(ADDRESS(AB195,2,1,1,D$2))),0)</f>
        <v>0</v>
      </c>
      <c r="E195" s="9" cm="1">
        <f t="array" aca="1" ref="E195" ca="1">IF(ISNUMBER(AC195),CELL("contents",INDIRECT(ADDRESS(AC195,2,1,1,E$2))),0)</f>
        <v>0</v>
      </c>
      <c r="F195" s="9" cm="1">
        <f t="array" aca="1" ref="F195" ca="1">IF(ISNUMBER(AD195),CELL("contents",INDIRECT(ADDRESS(AD195,2,1,1,F$2))),0)</f>
        <v>0</v>
      </c>
      <c r="G195" s="9" cm="1">
        <f t="array" aca="1" ref="G195" ca="1">IF(ISNUMBER(AE195),CELL("contents",INDIRECT(ADDRESS(AE195,2,1,1,G$2))),0)</f>
        <v>0.53071997935507997</v>
      </c>
      <c r="H195" s="9" cm="1">
        <f t="array" aca="1" ref="H195" ca="1">IF(ISNUMBER(AF195),CELL("contents",INDIRECT(ADDRESS(AF195,2,1,1,H$2))),0)</f>
        <v>0</v>
      </c>
      <c r="I195" s="9" cm="1">
        <f t="array" aca="1" ref="I195" ca="1">IF(ISNUMBER(AG195),CELL("contents",INDIRECT(ADDRESS(AG195,2,1,1,I$2))),0)</f>
        <v>0</v>
      </c>
      <c r="J195" s="9" cm="1">
        <f t="array" aca="1" ref="J195" ca="1">IF(ISNUMBER(AH195),CELL("contents",INDIRECT(ADDRESS(AH195,2,1,1,J$2))),0)</f>
        <v>0</v>
      </c>
      <c r="K195" s="9" cm="1">
        <f t="array" aca="1" ref="K195" ca="1">IF(ISNUMBER(AI195),CELL("contents",INDIRECT(ADDRESS(AI195,2,1,1,K$2))),0)</f>
        <v>8.0168353996793298E-2</v>
      </c>
      <c r="L195" s="9" cm="1">
        <f t="array" aca="1" ref="L195" ca="1">IF(ISNUMBER(AJ195),CELL("contents",INDIRECT(ADDRESS(AJ195,2,1,1,L$2))),0)</f>
        <v>0.16118797525657999</v>
      </c>
      <c r="M195" s="127" t="str">
        <f>VLOOKUP($A195,[1]Classification!$A$2:$B$1001,2,0)</f>
        <v>Materials</v>
      </c>
      <c r="N195" s="13">
        <f>MATCH($A195,'EKHAZAARSTK X standardized'!$A:$A,0)</f>
        <v>727</v>
      </c>
      <c r="O195" s="85" cm="1">
        <f t="array" aca="1" ref="O195:X195" ca="1">OFFSET(INDIRECT(ADDRESS(N195,2,1,1,"EKHAZAARSTK X standardized")),,,1,10)</f>
        <v>-0.35577674944063109</v>
      </c>
      <c r="P195" s="85">
        <f ca="1"/>
        <v>-0.86793786254662864</v>
      </c>
      <c r="Q195" s="85">
        <f ca="1"/>
        <v>-0.28568952161408356</v>
      </c>
      <c r="R195" s="85">
        <f ca="1"/>
        <v>0.74758522516221282</v>
      </c>
      <c r="S195" s="85">
        <f ca="1"/>
        <v>-0.22471165937646906</v>
      </c>
      <c r="T195" s="85">
        <f ca="1"/>
        <v>-0.78597367150121633</v>
      </c>
      <c r="U195" s="85">
        <f ca="1"/>
        <v>0.68685198070965137</v>
      </c>
      <c r="V195" s="85">
        <f ca="1"/>
        <v>-0.34285579045074699</v>
      </c>
      <c r="W195" s="85">
        <f ca="1"/>
        <v>-0.33012702784805148</v>
      </c>
      <c r="X195" s="85">
        <f ca="1"/>
        <v>-0.69586644357847582</v>
      </c>
      <c r="Z195" s="14" t="str">
        <f t="shared" ref="Z195:AJ204" ca="1" si="31">IFERROR(MATCH($A195,INDIRECT("'"&amp;Z$2&amp;"'!$A:$A"),0),"__Absent__")</f>
        <v>__Absent__</v>
      </c>
      <c r="AA195" s="14" t="str">
        <f t="shared" ca="1" si="31"/>
        <v>__Absent__</v>
      </c>
      <c r="AB195" s="14" t="str">
        <f t="shared" ca="1" si="31"/>
        <v>__Absent__</v>
      </c>
      <c r="AC195" s="14" t="str">
        <f t="shared" ca="1" si="31"/>
        <v>__Absent__</v>
      </c>
      <c r="AD195" s="14" t="str">
        <f t="shared" ca="1" si="31"/>
        <v>__Absent__</v>
      </c>
      <c r="AE195" s="14">
        <f t="shared" ca="1" si="31"/>
        <v>113</v>
      </c>
      <c r="AF195" s="14" t="str">
        <f t="shared" ca="1" si="31"/>
        <v>__Absent__</v>
      </c>
      <c r="AG195" s="14" t="str">
        <f t="shared" ca="1" si="31"/>
        <v>__Absent__</v>
      </c>
      <c r="AH195" s="14" t="str">
        <f t="shared" ca="1" si="31"/>
        <v>__Absent__</v>
      </c>
      <c r="AI195" s="14">
        <f t="shared" ca="1" si="31"/>
        <v>154</v>
      </c>
      <c r="AJ195" s="14">
        <f t="shared" ca="1" si="31"/>
        <v>174</v>
      </c>
      <c r="AK195" s="42"/>
      <c r="AL195" s="43">
        <f ca="1"/>
        <v>0</v>
      </c>
      <c r="AM195" s="15">
        <f ca="1"/>
        <v>0</v>
      </c>
      <c r="AN195" s="16">
        <f t="shared" ca="1" si="23"/>
        <v>0</v>
      </c>
      <c r="AO195" s="30">
        <f t="shared" ref="AO195:AO258" ca="1" si="32">_xlfn.RANK.EQ($AN195,$AN$3:$AN$258,0)</f>
        <v>58</v>
      </c>
      <c r="AP195" s="30">
        <f t="shared" ref="AP195:AP258" ca="1" si="33">_xlfn.RANK.EQ($AN195,$AN$3:$AN$258,1)</f>
        <v>46</v>
      </c>
      <c r="AQ195" s="12"/>
      <c r="AR195" s="48"/>
    </row>
    <row r="196" spans="1:44" x14ac:dyDescent="0.3">
      <c r="A196" s="8" t="s">
        <v>106</v>
      </c>
      <c r="B196" s="9" cm="1">
        <f t="array" aca="1" ref="B196" ca="1">IF(ISNUMBER(Z196),CELL("contents",INDIRECT(ADDRESS(Z196,2,1,1,B$2))),0)</f>
        <v>0</v>
      </c>
      <c r="C196" s="9" cm="1">
        <f t="array" aca="1" ref="C196" ca="1">IF(ISNUMBER(AA196),CELL("contents",INDIRECT(ADDRESS(AA196,2,1,1,C$2))),0)</f>
        <v>0</v>
      </c>
      <c r="D196" s="9" cm="1">
        <f t="array" aca="1" ref="D196" ca="1">IF(ISNUMBER(AB196),CELL("contents",INDIRECT(ADDRESS(AB196,2,1,1,D$2))),0)</f>
        <v>0</v>
      </c>
      <c r="E196" s="9" cm="1">
        <f t="array" aca="1" ref="E196" ca="1">IF(ISNUMBER(AC196),CELL("contents",INDIRECT(ADDRESS(AC196,2,1,1,E$2))),0)</f>
        <v>0</v>
      </c>
      <c r="F196" s="9" cm="1">
        <f t="array" aca="1" ref="F196" ca="1">IF(ISNUMBER(AD196),CELL("contents",INDIRECT(ADDRESS(AD196,2,1,1,F$2))),0)</f>
        <v>0</v>
      </c>
      <c r="G196" s="9" cm="1">
        <f t="array" aca="1" ref="G196" ca="1">IF(ISNUMBER(AE196),CELL("contents",INDIRECT(ADDRESS(AE196,2,1,1,G$2))),0)</f>
        <v>0.87661307842950698</v>
      </c>
      <c r="H196" s="9" cm="1">
        <f t="array" aca="1" ref="H196" ca="1">IF(ISNUMBER(AF196),CELL("contents",INDIRECT(ADDRESS(AF196,2,1,1,H$2))),0)</f>
        <v>0</v>
      </c>
      <c r="I196" s="9" cm="1">
        <f t="array" aca="1" ref="I196" ca="1">IF(ISNUMBER(AG196),CELL("contents",INDIRECT(ADDRESS(AG196,2,1,1,I$2))),0)</f>
        <v>0</v>
      </c>
      <c r="J196" s="9" cm="1">
        <f t="array" aca="1" ref="J196" ca="1">IF(ISNUMBER(AH196),CELL("contents",INDIRECT(ADDRESS(AH196,2,1,1,J$2))),0)</f>
        <v>0</v>
      </c>
      <c r="K196" s="9" cm="1">
        <f t="array" aca="1" ref="K196" ca="1">IF(ISNUMBER(AI196),CELL("contents",INDIRECT(ADDRESS(AI196,2,1,1,K$2))),0)</f>
        <v>0.140294618994388</v>
      </c>
      <c r="L196" s="9" cm="1">
        <f t="array" aca="1" ref="L196" ca="1">IF(ISNUMBER(AJ196),CELL("contents",INDIRECT(ADDRESS(AJ196,2,1,1,L$2))),0)</f>
        <v>0.26620642622631602</v>
      </c>
      <c r="M196" s="127" t="str">
        <f>VLOOKUP($A196,[1]Classification!$A$2:$B$1001,2,0)</f>
        <v>Financials</v>
      </c>
      <c r="N196" s="13">
        <f>MATCH($A196,'EKHAZAARSTK X standardized'!$A:$A,0)</f>
        <v>739</v>
      </c>
      <c r="O196" s="85" cm="1">
        <f t="array" aca="1" ref="O196:X196" ca="1">OFFSET(INDIRECT(ADDRESS(N196,2,1,1,"EKHAZAARSTK X standardized")),,,1,10)</f>
        <v>1.2716578330867183</v>
      </c>
      <c r="P196" s="85">
        <f ca="1"/>
        <v>-1.0490360087050534</v>
      </c>
      <c r="Q196" s="85">
        <f ca="1"/>
        <v>-0.51911575319073477</v>
      </c>
      <c r="R196" s="85">
        <f ca="1"/>
        <v>3.0695773812989295</v>
      </c>
      <c r="S196" s="85">
        <f ca="1"/>
        <v>0.70611072678096909</v>
      </c>
      <c r="T196" s="85">
        <f ca="1"/>
        <v>0.91141973481886018</v>
      </c>
      <c r="U196" s="85">
        <f ca="1"/>
        <v>2.0220949661501937</v>
      </c>
      <c r="V196" s="85">
        <f ca="1"/>
        <v>-4.1779759852676485E-2</v>
      </c>
      <c r="W196" s="85">
        <f ca="1"/>
        <v>1.0287223821659477</v>
      </c>
      <c r="X196" s="85">
        <f ca="1"/>
        <v>1.6650950832724975E-3</v>
      </c>
      <c r="Z196" s="14" t="str">
        <f t="shared" ca="1" si="31"/>
        <v>__Absent__</v>
      </c>
      <c r="AA196" s="14" t="str">
        <f t="shared" ca="1" si="31"/>
        <v>__Absent__</v>
      </c>
      <c r="AB196" s="14" t="str">
        <f t="shared" ca="1" si="31"/>
        <v>__Absent__</v>
      </c>
      <c r="AC196" s="14" t="str">
        <f t="shared" ca="1" si="31"/>
        <v>__Absent__</v>
      </c>
      <c r="AD196" s="14" t="str">
        <f t="shared" ca="1" si="31"/>
        <v>__Absent__</v>
      </c>
      <c r="AE196" s="14">
        <f t="shared" ca="1" si="31"/>
        <v>114</v>
      </c>
      <c r="AF196" s="14" t="str">
        <f t="shared" ca="1" si="31"/>
        <v>__Absent__</v>
      </c>
      <c r="AG196" s="14" t="str">
        <f t="shared" ca="1" si="31"/>
        <v>__Absent__</v>
      </c>
      <c r="AH196" s="14" t="str">
        <f t="shared" ca="1" si="31"/>
        <v>__Absent__</v>
      </c>
      <c r="AI196" s="14">
        <f t="shared" ca="1" si="31"/>
        <v>155</v>
      </c>
      <c r="AJ196" s="14">
        <f t="shared" ca="1" si="31"/>
        <v>175</v>
      </c>
      <c r="AK196" s="42"/>
      <c r="AL196" s="43">
        <f ca="1"/>
        <v>0</v>
      </c>
      <c r="AM196" s="15">
        <f ca="1"/>
        <v>0</v>
      </c>
      <c r="AN196" s="16">
        <f t="shared" ca="1" si="23"/>
        <v>0</v>
      </c>
      <c r="AO196" s="30">
        <f t="shared" ca="1" si="32"/>
        <v>58</v>
      </c>
      <c r="AP196" s="30">
        <f t="shared" ca="1" si="33"/>
        <v>46</v>
      </c>
      <c r="AQ196" s="12"/>
      <c r="AR196" s="48"/>
    </row>
    <row r="197" spans="1:44" x14ac:dyDescent="0.3">
      <c r="A197" s="8" t="s">
        <v>136</v>
      </c>
      <c r="B197" s="9" cm="1">
        <f t="array" aca="1" ref="B197" ca="1">IF(ISNUMBER(Z197),CELL("contents",INDIRECT(ADDRESS(Z197,2,1,1,B$2))),0)</f>
        <v>0</v>
      </c>
      <c r="C197" s="9" cm="1">
        <f t="array" aca="1" ref="C197" ca="1">IF(ISNUMBER(AA197),CELL("contents",INDIRECT(ADDRESS(AA197,2,1,1,C$2))),0)</f>
        <v>0</v>
      </c>
      <c r="D197" s="9" cm="1">
        <f t="array" aca="1" ref="D197" ca="1">IF(ISNUMBER(AB197),CELL("contents",INDIRECT(ADDRESS(AB197,2,1,1,D$2))),0)</f>
        <v>0</v>
      </c>
      <c r="E197" s="9" cm="1">
        <f t="array" aca="1" ref="E197" ca="1">IF(ISNUMBER(AC197),CELL("contents",INDIRECT(ADDRESS(AC197,2,1,1,E$2))),0)</f>
        <v>0</v>
      </c>
      <c r="F197" s="9" cm="1">
        <f t="array" aca="1" ref="F197" ca="1">IF(ISNUMBER(AD197),CELL("contents",INDIRECT(ADDRESS(AD197,2,1,1,F$2))),0)</f>
        <v>0</v>
      </c>
      <c r="G197" s="9" cm="1">
        <f t="array" aca="1" ref="G197" ca="1">IF(ISNUMBER(AE197),CELL("contents",INDIRECT(ADDRESS(AE197,2,1,1,G$2))),0)</f>
        <v>0.33916834361204801</v>
      </c>
      <c r="H197" s="9" cm="1">
        <f t="array" aca="1" ref="H197" ca="1">IF(ISNUMBER(AF197),CELL("contents",INDIRECT(ADDRESS(AF197,2,1,1,H$2))),0)</f>
        <v>0</v>
      </c>
      <c r="I197" s="9" cm="1">
        <f t="array" aca="1" ref="I197" ca="1">IF(ISNUMBER(AG197),CELL("contents",INDIRECT(ADDRESS(AG197,2,1,1,I$2))),0)</f>
        <v>0</v>
      </c>
      <c r="J197" s="9" cm="1">
        <f t="array" aca="1" ref="J197" ca="1">IF(ISNUMBER(AH197),CELL("contents",INDIRECT(ADDRESS(AH197,2,1,1,J$2))),0)</f>
        <v>0</v>
      </c>
      <c r="K197" s="9" cm="1">
        <f t="array" aca="1" ref="K197" ca="1">IF(ISNUMBER(AI197),CELL("contents",INDIRECT(ADDRESS(AI197,2,1,1,K$2))),0)</f>
        <v>0</v>
      </c>
      <c r="L197" s="9" cm="1">
        <f t="array" aca="1" ref="L197" ca="1">IF(ISNUMBER(AJ197),CELL("contents",INDIRECT(ADDRESS(AJ197,2,1,1,L$2))),0)</f>
        <v>0.10301259206453101</v>
      </c>
      <c r="M197" s="127" t="str">
        <f>VLOOKUP($A197,[1]Classification!$A$2:$B$1001,2,0)</f>
        <v>Consumer Discretionary</v>
      </c>
      <c r="N197" s="13">
        <f>MATCH($A197,'EKHAZAARSTK X standardized'!$A:$A,0)</f>
        <v>741</v>
      </c>
      <c r="O197" s="85" cm="1">
        <f t="array" aca="1" ref="O197:X197" ca="1">OFFSET(INDIRECT(ADDRESS(N197,2,1,1,"EKHAZAARSTK X standardized")),,,1,10)</f>
        <v>-0.4253944420127756</v>
      </c>
      <c r="P197" s="85">
        <f ca="1"/>
        <v>-0.2151143002895769</v>
      </c>
      <c r="Q197" s="85">
        <f ca="1"/>
        <v>7.3440123040351135E-3</v>
      </c>
      <c r="R197" s="85">
        <f ca="1"/>
        <v>-0.90240488424864596</v>
      </c>
      <c r="S197" s="85">
        <f ca="1"/>
        <v>-0.85094645665209023</v>
      </c>
      <c r="T197" s="85">
        <f ca="1"/>
        <v>-0.41118520764341093</v>
      </c>
      <c r="U197" s="85">
        <f ca="1"/>
        <v>9.614633894000485E-2</v>
      </c>
      <c r="V197" s="85">
        <f ca="1"/>
        <v>-0.85353681463574949</v>
      </c>
      <c r="W197" s="85">
        <f ca="1"/>
        <v>-0.94422637218728589</v>
      </c>
      <c r="X197" s="85">
        <f ca="1"/>
        <v>-1.4524385068242198</v>
      </c>
      <c r="Z197" s="14" t="str">
        <f t="shared" ca="1" si="31"/>
        <v>__Absent__</v>
      </c>
      <c r="AA197" s="14" t="str">
        <f t="shared" ca="1" si="31"/>
        <v>__Absent__</v>
      </c>
      <c r="AB197" s="14" t="str">
        <f t="shared" ca="1" si="31"/>
        <v>__Absent__</v>
      </c>
      <c r="AC197" s="14" t="str">
        <f t="shared" ca="1" si="31"/>
        <v>__Absent__</v>
      </c>
      <c r="AD197" s="14" t="str">
        <f t="shared" ca="1" si="31"/>
        <v>__Absent__</v>
      </c>
      <c r="AE197" s="14">
        <f t="shared" ca="1" si="31"/>
        <v>115</v>
      </c>
      <c r="AF197" s="14" t="str">
        <f t="shared" ca="1" si="31"/>
        <v>__Absent__</v>
      </c>
      <c r="AG197" s="14" t="str">
        <f t="shared" ca="1" si="31"/>
        <v>__Absent__</v>
      </c>
      <c r="AH197" s="14" t="str">
        <f t="shared" ca="1" si="31"/>
        <v>__Absent__</v>
      </c>
      <c r="AI197" s="14" t="str">
        <f t="shared" ca="1" si="31"/>
        <v>__Absent__</v>
      </c>
      <c r="AJ197" s="14">
        <f t="shared" ca="1" si="31"/>
        <v>176</v>
      </c>
      <c r="AK197" s="42"/>
      <c r="AL197" s="43">
        <f ca="1"/>
        <v>0</v>
      </c>
      <c r="AM197" s="15">
        <f ca="1"/>
        <v>0</v>
      </c>
      <c r="AN197" s="16">
        <f t="shared" ref="AN197:AN258" ca="1" si="34">AL197-AM197</f>
        <v>0</v>
      </c>
      <c r="AO197" s="30">
        <f t="shared" ca="1" si="32"/>
        <v>58</v>
      </c>
      <c r="AP197" s="30">
        <f t="shared" ca="1" si="33"/>
        <v>46</v>
      </c>
      <c r="AQ197" s="12"/>
      <c r="AR197" s="48"/>
    </row>
    <row r="198" spans="1:44" x14ac:dyDescent="0.3">
      <c r="A198" s="8" t="s">
        <v>223</v>
      </c>
      <c r="B198" s="9" cm="1">
        <f t="array" aca="1" ref="B198" ca="1">IF(ISNUMBER(Z198),CELL("contents",INDIRECT(ADDRESS(Z198,2,1,1,B$2))),0)</f>
        <v>0</v>
      </c>
      <c r="C198" s="9" cm="1">
        <f t="array" aca="1" ref="C198" ca="1">IF(ISNUMBER(AA198),CELL("contents",INDIRECT(ADDRESS(AA198,2,1,1,C$2))),0)</f>
        <v>0</v>
      </c>
      <c r="D198" s="9" cm="1">
        <f t="array" aca="1" ref="D198" ca="1">IF(ISNUMBER(AB198),CELL("contents",INDIRECT(ADDRESS(AB198,2,1,1,D$2))),0)</f>
        <v>11.2501616794514</v>
      </c>
      <c r="E198" s="9" cm="1">
        <f t="array" aca="1" ref="E198" ca="1">IF(ISNUMBER(AC198),CELL("contents",INDIRECT(ADDRESS(AC198,2,1,1,E$2))),0)</f>
        <v>10.1279374144292</v>
      </c>
      <c r="F198" s="9" cm="1">
        <f t="array" aca="1" ref="F198" ca="1">IF(ISNUMBER(AD198),CELL("contents",INDIRECT(ADDRESS(AD198,2,1,1,F$2))),0)</f>
        <v>0</v>
      </c>
      <c r="G198" s="9" cm="1">
        <f t="array" aca="1" ref="G198" ca="1">IF(ISNUMBER(AE198),CELL("contents",INDIRECT(ADDRESS(AE198,2,1,1,G$2))),0)</f>
        <v>0</v>
      </c>
      <c r="H198" s="9" cm="1">
        <f t="array" aca="1" ref="H198" ca="1">IF(ISNUMBER(AF198),CELL("contents",INDIRECT(ADDRESS(AF198,2,1,1,H$2))),0)</f>
        <v>8.8422697056591399</v>
      </c>
      <c r="I198" s="9" cm="1">
        <f t="array" aca="1" ref="I198" ca="1">IF(ISNUMBER(AG198),CELL("contents",INDIRECT(ADDRESS(AG198,2,1,1,I$2))),0)</f>
        <v>8.9191154318912602</v>
      </c>
      <c r="J198" s="9" cm="1">
        <f t="array" aca="1" ref="J198" ca="1">IF(ISNUMBER(AH198),CELL("contents",INDIRECT(ADDRESS(AH198,2,1,1,J$2))),0)</f>
        <v>10.238286719998699</v>
      </c>
      <c r="K198" s="9" cm="1">
        <f t="array" aca="1" ref="K198" ca="1">IF(ISNUMBER(AI198),CELL("contents",INDIRECT(ADDRESS(AI198,2,1,1,K$2))),0)</f>
        <v>7.8264355146869402</v>
      </c>
      <c r="L198" s="9" cm="1">
        <f t="array" aca="1" ref="L198" ca="1">IF(ISNUMBER(AJ198),CELL("contents",INDIRECT(ADDRESS(AJ198,2,1,1,L$2))),0)</f>
        <v>6.2433808023238804</v>
      </c>
      <c r="M198" s="127" t="str">
        <f>VLOOKUP($A198,[1]Classification!$A$2:$B$1001,2,0)</f>
        <v>Energy</v>
      </c>
      <c r="N198" s="13">
        <f>MATCH($A198,'EKHAZAARSTK X standardized'!$A:$A,0)</f>
        <v>743</v>
      </c>
      <c r="O198" s="85" cm="1">
        <f t="array" aca="1" ref="O198:X198" ca="1">OFFSET(INDIRECT(ADDRESS(N198,2,1,1,"EKHAZAARSTK X standardized")),,,1,10)</f>
        <v>-0.40203299960376498</v>
      </c>
      <c r="P198" s="85">
        <f ca="1"/>
        <v>-1.0707406390225338</v>
      </c>
      <c r="Q198" s="85">
        <f ca="1"/>
        <v>-0.39918658942265989</v>
      </c>
      <c r="R198" s="85">
        <f ca="1"/>
        <v>-0.18502372865083841</v>
      </c>
      <c r="S198" s="85">
        <f ca="1"/>
        <v>-0.56926591575196073</v>
      </c>
      <c r="T198" s="85">
        <f ca="1"/>
        <v>-0.41123355729450572</v>
      </c>
      <c r="U198" s="85">
        <f ca="1"/>
        <v>3.9647179363191962</v>
      </c>
      <c r="V198" s="85">
        <f ca="1"/>
        <v>-0.75591396580437298</v>
      </c>
      <c r="W198" s="85">
        <f ca="1"/>
        <v>3.5176025242633198E-2</v>
      </c>
      <c r="X198" s="85">
        <f ca="1"/>
        <v>0.2017586925075783</v>
      </c>
      <c r="Z198" s="14" t="str">
        <f t="shared" ca="1" si="31"/>
        <v>__Absent__</v>
      </c>
      <c r="AA198" s="14" t="str">
        <f t="shared" ca="1" si="31"/>
        <v>__Absent__</v>
      </c>
      <c r="AB198" s="14">
        <f t="shared" ca="1" si="31"/>
        <v>11</v>
      </c>
      <c r="AC198" s="14">
        <f t="shared" ca="1" si="31"/>
        <v>17</v>
      </c>
      <c r="AD198" s="14" t="str">
        <f t="shared" ca="1" si="31"/>
        <v>__Absent__</v>
      </c>
      <c r="AE198" s="14" t="str">
        <f t="shared" ca="1" si="31"/>
        <v>__Absent__</v>
      </c>
      <c r="AF198" s="14">
        <f t="shared" ca="1" si="31"/>
        <v>78</v>
      </c>
      <c r="AG198" s="14">
        <f t="shared" ca="1" si="31"/>
        <v>79</v>
      </c>
      <c r="AH198" s="14">
        <f t="shared" ca="1" si="31"/>
        <v>40</v>
      </c>
      <c r="AI198" s="14">
        <f t="shared" ca="1" si="31"/>
        <v>156</v>
      </c>
      <c r="AJ198" s="14">
        <f t="shared" ca="1" si="31"/>
        <v>177</v>
      </c>
      <c r="AK198" s="42"/>
      <c r="AL198" s="43">
        <f ca="1"/>
        <v>0</v>
      </c>
      <c r="AM198" s="15">
        <f ca="1"/>
        <v>-3.5857787308954732E-2</v>
      </c>
      <c r="AN198" s="16">
        <f t="shared" ca="1" si="34"/>
        <v>3.5857787308954732E-2</v>
      </c>
      <c r="AO198" s="30">
        <f t="shared" ca="1" si="32"/>
        <v>3</v>
      </c>
      <c r="AP198" s="30">
        <f t="shared" ca="1" si="33"/>
        <v>254</v>
      </c>
      <c r="AQ198" s="12"/>
      <c r="AR198" s="48"/>
    </row>
    <row r="199" spans="1:44" x14ac:dyDescent="0.3">
      <c r="A199" s="8" t="s">
        <v>415</v>
      </c>
      <c r="B199" s="9" cm="1">
        <f t="array" aca="1" ref="B199" ca="1">IF(ISNUMBER(Z199),CELL("contents",INDIRECT(ADDRESS(Z199,2,1,1,B$2))),0)</f>
        <v>0</v>
      </c>
      <c r="C199" s="9" cm="1">
        <f t="array" aca="1" ref="C199" ca="1">IF(ISNUMBER(AA199),CELL("contents",INDIRECT(ADDRESS(AA199,2,1,1,C$2))),0)</f>
        <v>0</v>
      </c>
      <c r="D199" s="9" cm="1">
        <f t="array" aca="1" ref="D199" ca="1">IF(ISNUMBER(AB199),CELL("contents",INDIRECT(ADDRESS(AB199,2,1,1,D$2))),0)</f>
        <v>0</v>
      </c>
      <c r="E199" s="9" cm="1">
        <f t="array" aca="1" ref="E199" ca="1">IF(ISNUMBER(AC199),CELL("contents",INDIRECT(ADDRESS(AC199,2,1,1,E$2))),0)</f>
        <v>0</v>
      </c>
      <c r="F199" s="9" cm="1">
        <f t="array" aca="1" ref="F199" ca="1">IF(ISNUMBER(AD199),CELL("contents",INDIRECT(ADDRESS(AD199,2,1,1,F$2))),0)</f>
        <v>0</v>
      </c>
      <c r="G199" s="9" cm="1">
        <f t="array" aca="1" ref="G199" ca="1">IF(ISNUMBER(AE199),CELL("contents",INDIRECT(ADDRESS(AE199,2,1,1,G$2))),0)</f>
        <v>0</v>
      </c>
      <c r="H199" s="9" cm="1">
        <f t="array" aca="1" ref="H199" ca="1">IF(ISNUMBER(AF199),CELL("contents",INDIRECT(ADDRESS(AF199,2,1,1,H$2))),0)</f>
        <v>0.15966586757460299</v>
      </c>
      <c r="I199" s="9" cm="1">
        <f t="array" aca="1" ref="I199" ca="1">IF(ISNUMBER(AG199),CELL("contents",INDIRECT(ADDRESS(AG199,2,1,1,I$2))),0)</f>
        <v>0</v>
      </c>
      <c r="J199" s="9" cm="1">
        <f t="array" aca="1" ref="J199" ca="1">IF(ISNUMBER(AH199),CELL("contents",INDIRECT(ADDRESS(AH199,2,1,1,J$2))),0)</f>
        <v>0</v>
      </c>
      <c r="K199" s="9" cm="1">
        <f t="array" aca="1" ref="K199" ca="1">IF(ISNUMBER(AI199),CELL("contents",INDIRECT(ADDRESS(AI199,2,1,1,K$2))),0)</f>
        <v>0.140294618994388</v>
      </c>
      <c r="L199" s="9" cm="1">
        <f t="array" aca="1" ref="L199" ca="1">IF(ISNUMBER(AJ199),CELL("contents",INDIRECT(ADDRESS(AJ199,2,1,1,L$2))),0)</f>
        <v>0</v>
      </c>
      <c r="M199" s="127" t="str">
        <f>VLOOKUP($A199,[1]Classification!$A$2:$B$1001,2,0)</f>
        <v>Consumer Discretionary</v>
      </c>
      <c r="N199" s="13">
        <f>MATCH($A199,'EKHAZAARSTK X standardized'!$A:$A,0)</f>
        <v>764</v>
      </c>
      <c r="O199" s="85" cm="1">
        <f t="array" aca="1" ref="O199:X199" ca="1">OFFSET(INDIRECT(ADDRESS(N199,2,1,1,"EKHAZAARSTK X standardized")),,,1,10)</f>
        <v>-0.19303037038060525</v>
      </c>
      <c r="P199" s="85">
        <f ca="1"/>
        <v>-0.94238474181703569</v>
      </c>
      <c r="Q199" s="85">
        <f ca="1"/>
        <v>-0.6626933724504378</v>
      </c>
      <c r="R199" s="85">
        <f ca="1"/>
        <v>0.20849625404796529</v>
      </c>
      <c r="S199" s="85">
        <f ca="1"/>
        <v>-0.86883355963979692</v>
      </c>
      <c r="T199" s="85">
        <f ca="1"/>
        <v>-0.78131277759692708</v>
      </c>
      <c r="U199" s="85">
        <f ca="1"/>
        <v>1.7250825438740049</v>
      </c>
      <c r="V199" s="85">
        <f ca="1"/>
        <v>-0.23972035682243778</v>
      </c>
      <c r="W199" s="85">
        <f ca="1"/>
        <v>0.16808898441818365</v>
      </c>
      <c r="X199" s="85">
        <f ca="1"/>
        <v>0.55180838040077607</v>
      </c>
      <c r="Z199" s="14" t="str">
        <f t="shared" ca="1" si="31"/>
        <v>__Absent__</v>
      </c>
      <c r="AA199" s="14" t="str">
        <f t="shared" ca="1" si="31"/>
        <v>__Absent__</v>
      </c>
      <c r="AB199" s="14" t="str">
        <f t="shared" ca="1" si="31"/>
        <v>__Absent__</v>
      </c>
      <c r="AC199" s="14" t="str">
        <f t="shared" ca="1" si="31"/>
        <v>__Absent__</v>
      </c>
      <c r="AD199" s="14" t="str">
        <f t="shared" ca="1" si="31"/>
        <v>__Absent__</v>
      </c>
      <c r="AE199" s="14" t="str">
        <f t="shared" ca="1" si="31"/>
        <v>__Absent__</v>
      </c>
      <c r="AF199" s="14">
        <f t="shared" ca="1" si="31"/>
        <v>79</v>
      </c>
      <c r="AG199" s="14" t="str">
        <f t="shared" ca="1" si="31"/>
        <v>__Absent__</v>
      </c>
      <c r="AH199" s="14" t="str">
        <f t="shared" ca="1" si="31"/>
        <v>__Absent__</v>
      </c>
      <c r="AI199" s="14">
        <f t="shared" ca="1" si="31"/>
        <v>157</v>
      </c>
      <c r="AJ199" s="14" t="str">
        <f t="shared" ca="1" si="31"/>
        <v>__Absent__</v>
      </c>
      <c r="AK199" s="42"/>
      <c r="AL199" s="43">
        <f ca="1"/>
        <v>0</v>
      </c>
      <c r="AM199" s="15">
        <f ca="1"/>
        <v>0</v>
      </c>
      <c r="AN199" s="16">
        <f t="shared" ca="1" si="34"/>
        <v>0</v>
      </c>
      <c r="AO199" s="30">
        <f t="shared" ca="1" si="32"/>
        <v>58</v>
      </c>
      <c r="AP199" s="30">
        <f t="shared" ca="1" si="33"/>
        <v>46</v>
      </c>
      <c r="AQ199" s="12"/>
      <c r="AR199" s="48"/>
    </row>
    <row r="200" spans="1:44" x14ac:dyDescent="0.3">
      <c r="A200" s="8" t="s">
        <v>224</v>
      </c>
      <c r="B200" s="9" cm="1">
        <f t="array" aca="1" ref="B200" ca="1">IF(ISNUMBER(Z200),CELL("contents",INDIRECT(ADDRESS(Z200,2,1,1,B$2))),0)</f>
        <v>0</v>
      </c>
      <c r="C200" s="9" cm="1">
        <f t="array" aca="1" ref="C200" ca="1">IF(ISNUMBER(AA200),CELL("contents",INDIRECT(ADDRESS(AA200,2,1,1,C$2))),0)</f>
        <v>0</v>
      </c>
      <c r="D200" s="9" cm="1">
        <f t="array" aca="1" ref="D200" ca="1">IF(ISNUMBER(AB200),CELL("contents",INDIRECT(ADDRESS(AB200,2,1,1,D$2))),0)</f>
        <v>0</v>
      </c>
      <c r="E200" s="9" cm="1">
        <f t="array" aca="1" ref="E200" ca="1">IF(ISNUMBER(AC200),CELL("contents",INDIRECT(ADDRESS(AC200,2,1,1,E$2))),0)</f>
        <v>0</v>
      </c>
      <c r="F200" s="9" cm="1">
        <f t="array" aca="1" ref="F200" ca="1">IF(ISNUMBER(AD200),CELL("contents",INDIRECT(ADDRESS(AD200,2,1,1,F$2))),0)</f>
        <v>0</v>
      </c>
      <c r="G200" s="9" cm="1">
        <f t="array" aca="1" ref="G200" ca="1">IF(ISNUMBER(AE200),CELL("contents",INDIRECT(ADDRESS(AE200,2,1,1,G$2))),0)</f>
        <v>0</v>
      </c>
      <c r="H200" s="9" cm="1">
        <f t="array" aca="1" ref="H200" ca="1">IF(ISNUMBER(AF200),CELL("contents",INDIRECT(ADDRESS(AF200,2,1,1,H$2))),0)</f>
        <v>0.251215276441208</v>
      </c>
      <c r="I200" s="9" cm="1">
        <f t="array" aca="1" ref="I200" ca="1">IF(ISNUMBER(AG200),CELL("contents",INDIRECT(ADDRESS(AG200,2,1,1,I$2))),0)</f>
        <v>0.240682922127395</v>
      </c>
      <c r="J200" s="9" cm="1">
        <f t="array" aca="1" ref="J200" ca="1">IF(ISNUMBER(AH200),CELL("contents",INDIRECT(ADDRESS(AH200,2,1,1,J$2))),0)</f>
        <v>0</v>
      </c>
      <c r="K200" s="9" cm="1">
        <f t="array" aca="1" ref="K200" ca="1">IF(ISNUMBER(AI200),CELL("contents",INDIRECT(ADDRESS(AI200,2,1,1,K$2))),0)</f>
        <v>0.20042088399198299</v>
      </c>
      <c r="L200" s="9" cm="1">
        <f t="array" aca="1" ref="L200" ca="1">IF(ISNUMBER(AJ200),CELL("contents",INDIRECT(ADDRESS(AJ200,2,1,1,L$2))),0)</f>
        <v>0.168478045489177</v>
      </c>
      <c r="M200" s="127" t="str">
        <f>VLOOKUP($A200,[1]Classification!$A$2:$B$1001,2,0)</f>
        <v>Financials</v>
      </c>
      <c r="N200" s="13">
        <f>MATCH($A200,'EKHAZAARSTK X standardized'!$A:$A,0)</f>
        <v>779</v>
      </c>
      <c r="O200" s="85" cm="1">
        <f t="array" aca="1" ref="O200:X200" ca="1">OFFSET(INDIRECT(ADDRESS(N200,2,1,1,"EKHAZAARSTK X standardized")),,,1,10)</f>
        <v>-0.40988854360876098</v>
      </c>
      <c r="P200" s="85">
        <f ca="1"/>
        <v>-0.8584073117724148</v>
      </c>
      <c r="Q200" s="85">
        <f ca="1"/>
        <v>0.46979146224834134</v>
      </c>
      <c r="R200" s="85">
        <f ca="1"/>
        <v>2.0530483583757451</v>
      </c>
      <c r="S200" s="85">
        <f ca="1"/>
        <v>-0.61958248321939591</v>
      </c>
      <c r="T200" s="85">
        <f ca="1"/>
        <v>0.37425208307170721</v>
      </c>
      <c r="U200" s="85">
        <f ca="1"/>
        <v>1.4394838537665371</v>
      </c>
      <c r="V200" s="85">
        <f ca="1"/>
        <v>-0.5314518440845778</v>
      </c>
      <c r="W200" s="85">
        <f ca="1"/>
        <v>-0.5371389317377171</v>
      </c>
      <c r="X200" s="85">
        <f ca="1"/>
        <v>-1.0256368081302341</v>
      </c>
      <c r="Z200" s="14" t="str">
        <f t="shared" ca="1" si="31"/>
        <v>__Absent__</v>
      </c>
      <c r="AA200" s="14" t="str">
        <f t="shared" ca="1" si="31"/>
        <v>__Absent__</v>
      </c>
      <c r="AB200" s="14" t="str">
        <f t="shared" ca="1" si="31"/>
        <v>__Absent__</v>
      </c>
      <c r="AC200" s="14" t="str">
        <f t="shared" ca="1" si="31"/>
        <v>__Absent__</v>
      </c>
      <c r="AD200" s="14" t="str">
        <f t="shared" ca="1" si="31"/>
        <v>__Absent__</v>
      </c>
      <c r="AE200" s="14" t="str">
        <f t="shared" ca="1" si="31"/>
        <v>__Absent__</v>
      </c>
      <c r="AF200" s="14">
        <f t="shared" ca="1" si="31"/>
        <v>80</v>
      </c>
      <c r="AG200" s="14">
        <f t="shared" ca="1" si="31"/>
        <v>80</v>
      </c>
      <c r="AH200" s="14" t="str">
        <f t="shared" ca="1" si="31"/>
        <v>__Absent__</v>
      </c>
      <c r="AI200" s="14">
        <f t="shared" ca="1" si="31"/>
        <v>158</v>
      </c>
      <c r="AJ200" s="14">
        <f t="shared" ca="1" si="31"/>
        <v>178</v>
      </c>
      <c r="AK200" s="42"/>
      <c r="AL200" s="43">
        <f ca="1"/>
        <v>0</v>
      </c>
      <c r="AM200" s="15">
        <f ca="1"/>
        <v>-9.865317242229877E-4</v>
      </c>
      <c r="AN200" s="16">
        <f t="shared" ca="1" si="34"/>
        <v>9.865317242229877E-4</v>
      </c>
      <c r="AO200" s="30">
        <f t="shared" ca="1" si="32"/>
        <v>41</v>
      </c>
      <c r="AP200" s="30">
        <f t="shared" ca="1" si="33"/>
        <v>216</v>
      </c>
      <c r="AQ200" s="12"/>
      <c r="AR200" s="48"/>
    </row>
    <row r="201" spans="1:44" x14ac:dyDescent="0.3">
      <c r="A201" s="8" t="s">
        <v>225</v>
      </c>
      <c r="B201" s="9" cm="1">
        <f t="array" aca="1" ref="B201" ca="1">IF(ISNUMBER(Z201),CELL("contents",INDIRECT(ADDRESS(Z201,2,1,1,B$2))),0)</f>
        <v>0</v>
      </c>
      <c r="C201" s="9" cm="1">
        <f t="array" aca="1" ref="C201" ca="1">IF(ISNUMBER(AA201),CELL("contents",INDIRECT(ADDRESS(AA201,2,1,1,C$2))),0)</f>
        <v>0</v>
      </c>
      <c r="D201" s="9" cm="1">
        <f t="array" aca="1" ref="D201" ca="1">IF(ISNUMBER(AB201),CELL("contents",INDIRECT(ADDRESS(AB201,2,1,1,D$2))),0)</f>
        <v>0</v>
      </c>
      <c r="E201" s="9" cm="1">
        <f t="array" aca="1" ref="E201" ca="1">IF(ISNUMBER(AC201),CELL("contents",INDIRECT(ADDRESS(AC201,2,1,1,E$2))),0)</f>
        <v>0</v>
      </c>
      <c r="F201" s="9" cm="1">
        <f t="array" aca="1" ref="F201" ca="1">IF(ISNUMBER(AD201),CELL("contents",INDIRECT(ADDRESS(AD201,2,1,1,F$2))),0)</f>
        <v>0</v>
      </c>
      <c r="G201" s="9" cm="1">
        <f t="array" aca="1" ref="G201" ca="1">IF(ISNUMBER(AE201),CELL("contents",INDIRECT(ADDRESS(AE201,2,1,1,G$2))),0)</f>
        <v>0</v>
      </c>
      <c r="H201" s="9" cm="1">
        <f t="array" aca="1" ref="H201" ca="1">IF(ISNUMBER(AF201),CELL("contents",INDIRECT(ADDRESS(AF201,2,1,1,H$2))),0)</f>
        <v>0.552082816542806</v>
      </c>
      <c r="I201" s="9" cm="1">
        <f t="array" aca="1" ref="I201" ca="1">IF(ISNUMBER(AG201),CELL("contents",INDIRECT(ADDRESS(AG201,2,1,1,I$2))),0)</f>
        <v>0.54656044353970901</v>
      </c>
      <c r="J201" s="9" cm="1">
        <f t="array" aca="1" ref="J201" ca="1">IF(ISNUMBER(AH201),CELL("contents",INDIRECT(ADDRESS(AH201,2,1,1,J$2))),0)</f>
        <v>0.63921132844754402</v>
      </c>
      <c r="K201" s="9" cm="1">
        <f t="array" aca="1" ref="K201" ca="1">IF(ISNUMBER(AI201),CELL("contents",INDIRECT(ADDRESS(AI201,2,1,1,K$2))),0)</f>
        <v>0.53111534197875498</v>
      </c>
      <c r="L201" s="9" cm="1">
        <f t="array" aca="1" ref="L201" ca="1">IF(ISNUMBER(AJ201),CELL("contents",INDIRECT(ADDRESS(AJ201,2,1,1,L$2))),0)</f>
        <v>0.38259231047779602</v>
      </c>
      <c r="M201" s="127" t="str">
        <f>VLOOKUP($A201,[1]Classification!$A$2:$B$1001,2,0)</f>
        <v>Financials</v>
      </c>
      <c r="N201" s="13">
        <f>MATCH($A201,'EKHAZAARSTK X standardized'!$A:$A,0)</f>
        <v>780</v>
      </c>
      <c r="O201" s="85" cm="1">
        <f t="array" aca="1" ref="O201:X201" ca="1">OFFSET(INDIRECT(ADDRESS(N201,2,1,1,"EKHAZAARSTK X standardized")),,,1,10)</f>
        <v>-0.48740835104983826</v>
      </c>
      <c r="P201" s="85">
        <f ca="1"/>
        <v>-1.25448022610371</v>
      </c>
      <c r="Q201" s="85">
        <f ca="1"/>
        <v>0.12546018286330274</v>
      </c>
      <c r="R201" s="85">
        <f ca="1"/>
        <v>-0.90240488424864596</v>
      </c>
      <c r="S201" s="85">
        <f ca="1"/>
        <v>-0.25436530299194565</v>
      </c>
      <c r="T201" s="85">
        <f ca="1"/>
        <v>-0.63184305870114632</v>
      </c>
      <c r="U201" s="85">
        <f ca="1"/>
        <v>2.4040349313762026</v>
      </c>
      <c r="V201" s="85">
        <f ca="1"/>
        <v>-0.66213646756955424</v>
      </c>
      <c r="W201" s="85">
        <f ca="1"/>
        <v>-7.4771819122845529E-2</v>
      </c>
      <c r="X201" s="85">
        <f ca="1"/>
        <v>-0.77090845159618604</v>
      </c>
      <c r="Z201" s="14" t="str">
        <f t="shared" ca="1" si="31"/>
        <v>__Absent__</v>
      </c>
      <c r="AA201" s="14" t="str">
        <f t="shared" ca="1" si="31"/>
        <v>__Absent__</v>
      </c>
      <c r="AB201" s="14" t="str">
        <f t="shared" ca="1" si="31"/>
        <v>__Absent__</v>
      </c>
      <c r="AC201" s="14" t="str">
        <f t="shared" ca="1" si="31"/>
        <v>__Absent__</v>
      </c>
      <c r="AD201" s="14" t="str">
        <f t="shared" ca="1" si="31"/>
        <v>__Absent__</v>
      </c>
      <c r="AE201" s="14" t="str">
        <f t="shared" ca="1" si="31"/>
        <v>__Absent__</v>
      </c>
      <c r="AF201" s="14">
        <f t="shared" ca="1" si="31"/>
        <v>81</v>
      </c>
      <c r="AG201" s="14">
        <f t="shared" ca="1" si="31"/>
        <v>81</v>
      </c>
      <c r="AH201" s="14">
        <f t="shared" ca="1" si="31"/>
        <v>41</v>
      </c>
      <c r="AI201" s="14">
        <f t="shared" ca="1" si="31"/>
        <v>159</v>
      </c>
      <c r="AJ201" s="14">
        <f t="shared" ca="1" si="31"/>
        <v>179</v>
      </c>
      <c r="AK201" s="42"/>
      <c r="AL201" s="43">
        <f ca="1"/>
        <v>0</v>
      </c>
      <c r="AM201" s="15">
        <f ca="1"/>
        <v>-2.6639812453475779E-3</v>
      </c>
      <c r="AN201" s="16">
        <f t="shared" ca="1" si="34"/>
        <v>2.6639812453475779E-3</v>
      </c>
      <c r="AO201" s="30">
        <f t="shared" ca="1" si="32"/>
        <v>20</v>
      </c>
      <c r="AP201" s="30">
        <f t="shared" ca="1" si="33"/>
        <v>237</v>
      </c>
      <c r="AQ201" s="12"/>
      <c r="AR201" s="48"/>
    </row>
    <row r="202" spans="1:44" x14ac:dyDescent="0.3">
      <c r="A202" s="8" t="s">
        <v>113</v>
      </c>
      <c r="B202" s="9" cm="1">
        <f t="array" aca="1" ref="B202" ca="1">IF(ISNUMBER(Z202),CELL("contents",INDIRECT(ADDRESS(Z202,2,1,1,B$2))),0)</f>
        <v>0</v>
      </c>
      <c r="C202" s="9" cm="1">
        <f t="array" aca="1" ref="C202" ca="1">IF(ISNUMBER(AA202),CELL("contents",INDIRECT(ADDRESS(AA202,2,1,1,C$2))),0)</f>
        <v>0</v>
      </c>
      <c r="D202" s="9" cm="1">
        <f t="array" aca="1" ref="D202" ca="1">IF(ISNUMBER(AB202),CELL("contents",INDIRECT(ADDRESS(AB202,2,1,1,D$2))),0)</f>
        <v>0</v>
      </c>
      <c r="E202" s="9" cm="1">
        <f t="array" aca="1" ref="E202" ca="1">IF(ISNUMBER(AC202),CELL("contents",INDIRECT(ADDRESS(AC202,2,1,1,E$2))),0)</f>
        <v>0</v>
      </c>
      <c r="F202" s="9" cm="1">
        <f t="array" aca="1" ref="F202" ca="1">IF(ISNUMBER(AD202),CELL("contents",INDIRECT(ADDRESS(AD202,2,1,1,F$2))),0)</f>
        <v>0</v>
      </c>
      <c r="G202" s="9" cm="1">
        <f t="array" aca="1" ref="G202" ca="1">IF(ISNUMBER(AE202),CELL("contents",INDIRECT(ADDRESS(AE202,2,1,1,G$2))),0)</f>
        <v>0.63228963986948705</v>
      </c>
      <c r="H202" s="9" cm="1">
        <f t="array" aca="1" ref="H202" ca="1">IF(ISNUMBER(AF202),CELL("contents",INDIRECT(ADDRESS(AF202,2,1,1,H$2))),0)</f>
        <v>0</v>
      </c>
      <c r="I202" s="9" cm="1">
        <f t="array" aca="1" ref="I202" ca="1">IF(ISNUMBER(AG202),CELL("contents",INDIRECT(ADDRESS(AG202,2,1,1,I$2))),0)</f>
        <v>0</v>
      </c>
      <c r="J202" s="9" cm="1">
        <f t="array" aca="1" ref="J202" ca="1">IF(ISNUMBER(AH202),CELL("contents",INDIRECT(ADDRESS(AH202,2,1,1,J$2))),0)</f>
        <v>0</v>
      </c>
      <c r="K202" s="9" cm="1">
        <f t="array" aca="1" ref="K202" ca="1">IF(ISNUMBER(AI202),CELL("contents",INDIRECT(ADDRESS(AI202,2,1,1,K$2))),0)</f>
        <v>0</v>
      </c>
      <c r="L202" s="9" cm="1">
        <f t="array" aca="1" ref="L202" ca="1">IF(ISNUMBER(AJ202),CELL("contents",INDIRECT(ADDRESS(AJ202,2,1,1,L$2))),0)</f>
        <v>0.19197426897029399</v>
      </c>
      <c r="M202" s="127" t="str">
        <f>VLOOKUP($A202,[1]Classification!$A$2:$B$1001,2,0)</f>
        <v>Industrials</v>
      </c>
      <c r="N202" s="13">
        <f>MATCH($A202,'EKHAZAARSTK X standardized'!$A:$A,0)</f>
        <v>781</v>
      </c>
      <c r="O202" s="85" cm="1">
        <f t="array" aca="1" ref="O202:X202" ca="1">OFFSET(INDIRECT(ADDRESS(N202,2,1,1,"EKHAZAARSTK X standardized")),,,1,10)</f>
        <v>-3.8675158136816178E-2</v>
      </c>
      <c r="P202" s="85">
        <f ca="1"/>
        <v>-3.6894804841473679E-2</v>
      </c>
      <c r="Q202" s="85">
        <f ca="1"/>
        <v>-0.3635492596215284</v>
      </c>
      <c r="R202" s="85">
        <f ca="1"/>
        <v>-0.87551486828878555</v>
      </c>
      <c r="S202" s="85">
        <f ca="1"/>
        <v>1.0053755729846454</v>
      </c>
      <c r="T202" s="85">
        <f ca="1"/>
        <v>0.22540409333625475</v>
      </c>
      <c r="U202" s="85">
        <f ca="1"/>
        <v>6.004123884116002E-2</v>
      </c>
      <c r="V202" s="85">
        <f ca="1"/>
        <v>-0.83857894675955513</v>
      </c>
      <c r="W202" s="85">
        <f ca="1"/>
        <v>-0.74495910338580174</v>
      </c>
      <c r="X202" s="85">
        <f ca="1"/>
        <v>0.38056339069565143</v>
      </c>
      <c r="Z202" s="14" t="str">
        <f t="shared" ca="1" si="31"/>
        <v>__Absent__</v>
      </c>
      <c r="AA202" s="14" t="str">
        <f t="shared" ca="1" si="31"/>
        <v>__Absent__</v>
      </c>
      <c r="AB202" s="14" t="str">
        <f t="shared" ca="1" si="31"/>
        <v>__Absent__</v>
      </c>
      <c r="AC202" s="14" t="str">
        <f t="shared" ca="1" si="31"/>
        <v>__Absent__</v>
      </c>
      <c r="AD202" s="14" t="str">
        <f t="shared" ca="1" si="31"/>
        <v>__Absent__</v>
      </c>
      <c r="AE202" s="14">
        <f t="shared" ca="1" si="31"/>
        <v>116</v>
      </c>
      <c r="AF202" s="14" t="str">
        <f t="shared" ca="1" si="31"/>
        <v>__Absent__</v>
      </c>
      <c r="AG202" s="14" t="str">
        <f t="shared" ca="1" si="31"/>
        <v>__Absent__</v>
      </c>
      <c r="AH202" s="14" t="str">
        <f t="shared" ca="1" si="31"/>
        <v>__Absent__</v>
      </c>
      <c r="AI202" s="14" t="str">
        <f t="shared" ca="1" si="31"/>
        <v>__Absent__</v>
      </c>
      <c r="AJ202" s="14">
        <f t="shared" ca="1" si="31"/>
        <v>180</v>
      </c>
      <c r="AK202" s="42"/>
      <c r="AL202" s="43">
        <f ca="1"/>
        <v>0</v>
      </c>
      <c r="AM202" s="15">
        <f ca="1"/>
        <v>0</v>
      </c>
      <c r="AN202" s="16">
        <f t="shared" ca="1" si="34"/>
        <v>0</v>
      </c>
      <c r="AO202" s="30">
        <f t="shared" ca="1" si="32"/>
        <v>58</v>
      </c>
      <c r="AP202" s="30">
        <f t="shared" ca="1" si="33"/>
        <v>46</v>
      </c>
      <c r="AQ202" s="12"/>
      <c r="AR202" s="48"/>
    </row>
    <row r="203" spans="1:44" x14ac:dyDescent="0.3">
      <c r="A203" s="8" t="s">
        <v>226</v>
      </c>
      <c r="B203" s="9" cm="1">
        <f t="array" aca="1" ref="B203" ca="1">IF(ISNUMBER(Z203),CELL("contents",INDIRECT(ADDRESS(Z203,2,1,1,B$2))),0)</f>
        <v>0</v>
      </c>
      <c r="C203" s="9" cm="1">
        <f t="array" aca="1" ref="C203" ca="1">IF(ISNUMBER(AA203),CELL("contents",INDIRECT(ADDRESS(AA203,2,1,1,C$2))),0)</f>
        <v>0</v>
      </c>
      <c r="D203" s="9" cm="1">
        <f t="array" aca="1" ref="D203" ca="1">IF(ISNUMBER(AB203),CELL("contents",INDIRECT(ADDRESS(AB203,2,1,1,D$2))),0)</f>
        <v>0</v>
      </c>
      <c r="E203" s="9" cm="1">
        <f t="array" aca="1" ref="E203" ca="1">IF(ISNUMBER(AC203),CELL("contents",INDIRECT(ADDRESS(AC203,2,1,1,E$2))),0)</f>
        <v>0</v>
      </c>
      <c r="F203" s="9" cm="1">
        <f t="array" aca="1" ref="F203" ca="1">IF(ISNUMBER(AD203),CELL("contents",INDIRECT(ADDRESS(AD203,2,1,1,F$2))),0)</f>
        <v>0</v>
      </c>
      <c r="G203" s="9" cm="1">
        <f t="array" aca="1" ref="G203" ca="1">IF(ISNUMBER(AE203),CELL("contents",INDIRECT(ADDRESS(AE203,2,1,1,G$2))),0)</f>
        <v>0</v>
      </c>
      <c r="H203" s="9" cm="1">
        <f t="array" aca="1" ref="H203" ca="1">IF(ISNUMBER(AF203),CELL("contents",INDIRECT(ADDRESS(AF203,2,1,1,H$2))),0)</f>
        <v>0.35386247794785203</v>
      </c>
      <c r="I203" s="9" cm="1">
        <f t="array" aca="1" ref="I203" ca="1">IF(ISNUMBER(AG203),CELL("contents",INDIRECT(ADDRESS(AG203,2,1,1,I$2))),0)</f>
        <v>0.25892085002044801</v>
      </c>
      <c r="J203" s="9" cm="1">
        <f t="array" aca="1" ref="J203" ca="1">IF(ISNUMBER(AH203),CELL("contents",INDIRECT(ADDRESS(AH203,2,1,1,J$2))),0)</f>
        <v>0</v>
      </c>
      <c r="K203" s="9" cm="1">
        <f t="array" aca="1" ref="K203" ca="1">IF(ISNUMBER(AI203),CELL("contents",INDIRECT(ADDRESS(AI203,2,1,1,K$2))),0)</f>
        <v>0.30063132598797498</v>
      </c>
      <c r="L203" s="9" cm="1">
        <f t="array" aca="1" ref="L203" ca="1">IF(ISNUMBER(AJ203),CELL("contents",INDIRECT(ADDRESS(AJ203,2,1,1,L$2))),0)</f>
        <v>0.181244595014314</v>
      </c>
      <c r="M203" s="127" t="str">
        <f>VLOOKUP($A203,[1]Classification!$A$2:$B$1001,2,0)</f>
        <v>Materials</v>
      </c>
      <c r="N203" s="13">
        <f>MATCH($A203,'EKHAZAARSTK X standardized'!$A:$A,0)</f>
        <v>801</v>
      </c>
      <c r="O203" s="85" cm="1">
        <f t="array" aca="1" ref="O203:X203" ca="1">OFFSET(INDIRECT(ADDRESS(N203,2,1,1,"EKHAZAARSTK X standardized")),,,1,10)</f>
        <v>-0.51701910566579379</v>
      </c>
      <c r="P203" s="85">
        <f ca="1"/>
        <v>-0.77199493097906702</v>
      </c>
      <c r="Q203" s="85">
        <f ca="1"/>
        <v>-0.16034381029287081</v>
      </c>
      <c r="R203" s="85">
        <f ca="1"/>
        <v>-0.68628572343152805</v>
      </c>
      <c r="S203" s="85">
        <f ca="1"/>
        <v>4.5695596428785089E-2</v>
      </c>
      <c r="T203" s="85">
        <f ca="1"/>
        <v>-0.36575005607084615</v>
      </c>
      <c r="U203" s="85">
        <f ca="1"/>
        <v>1.4197393138786234</v>
      </c>
      <c r="V203" s="85">
        <f ca="1"/>
        <v>-0.60548960340761915</v>
      </c>
      <c r="W203" s="85">
        <f ca="1"/>
        <v>-0.62719435917798172</v>
      </c>
      <c r="X203" s="85">
        <f ca="1"/>
        <v>-0.36672649843798172</v>
      </c>
      <c r="Z203" s="14" t="str">
        <f t="shared" ca="1" si="31"/>
        <v>__Absent__</v>
      </c>
      <c r="AA203" s="14" t="str">
        <f t="shared" ca="1" si="31"/>
        <v>__Absent__</v>
      </c>
      <c r="AB203" s="14" t="str">
        <f t="shared" ca="1" si="31"/>
        <v>__Absent__</v>
      </c>
      <c r="AC203" s="14" t="str">
        <f t="shared" ca="1" si="31"/>
        <v>__Absent__</v>
      </c>
      <c r="AD203" s="14" t="str">
        <f t="shared" ca="1" si="31"/>
        <v>__Absent__</v>
      </c>
      <c r="AE203" s="14" t="str">
        <f t="shared" ca="1" si="31"/>
        <v>__Absent__</v>
      </c>
      <c r="AF203" s="14">
        <f t="shared" ca="1" si="31"/>
        <v>82</v>
      </c>
      <c r="AG203" s="14">
        <f t="shared" ca="1" si="31"/>
        <v>82</v>
      </c>
      <c r="AH203" s="14" t="str">
        <f t="shared" ca="1" si="31"/>
        <v>__Absent__</v>
      </c>
      <c r="AI203" s="14">
        <f t="shared" ca="1" si="31"/>
        <v>160</v>
      </c>
      <c r="AJ203" s="14">
        <f t="shared" ca="1" si="31"/>
        <v>181</v>
      </c>
      <c r="AK203" s="42"/>
      <c r="AL203" s="43">
        <f ca="1"/>
        <v>0</v>
      </c>
      <c r="AM203" s="15">
        <f ca="1"/>
        <v>-1.3386702631579916E-3</v>
      </c>
      <c r="AN203" s="16">
        <f t="shared" ca="1" si="34"/>
        <v>1.3386702631579916E-3</v>
      </c>
      <c r="AO203" s="30">
        <f t="shared" ca="1" si="32"/>
        <v>34</v>
      </c>
      <c r="AP203" s="30">
        <f t="shared" ca="1" si="33"/>
        <v>223</v>
      </c>
      <c r="AQ203" s="12"/>
      <c r="AR203" s="48"/>
    </row>
    <row r="204" spans="1:44" x14ac:dyDescent="0.3">
      <c r="A204" s="8" t="s">
        <v>2082</v>
      </c>
      <c r="B204" s="9" cm="1">
        <f t="array" aca="1" ref="B204" ca="1">IF(ISNUMBER(Z204),CELL("contents",INDIRECT(ADDRESS(Z204,2,1,1,B$2))),0)</f>
        <v>0</v>
      </c>
      <c r="C204" s="9" cm="1">
        <f t="array" aca="1" ref="C204" ca="1">IF(ISNUMBER(AA204),CELL("contents",INDIRECT(ADDRESS(AA204,2,1,1,C$2))),0)</f>
        <v>0</v>
      </c>
      <c r="D204" s="9" cm="1">
        <f t="array" aca="1" ref="D204" ca="1">IF(ISNUMBER(AB204),CELL("contents",INDIRECT(ADDRESS(AB204,2,1,1,D$2))),0)</f>
        <v>0</v>
      </c>
      <c r="E204" s="9" cm="1">
        <f t="array" aca="1" ref="E204" ca="1">IF(ISNUMBER(AC204),CELL("contents",INDIRECT(ADDRESS(AC204,2,1,1,E$2))),0)</f>
        <v>0</v>
      </c>
      <c r="F204" s="9" cm="1">
        <f t="array" aca="1" ref="F204" ca="1">IF(ISNUMBER(AD204),CELL("contents",INDIRECT(ADDRESS(AD204,2,1,1,F$2))),0)</f>
        <v>0</v>
      </c>
      <c r="G204" s="9" cm="1">
        <f t="array" aca="1" ref="G204" ca="1">IF(ISNUMBER(AE204),CELL("contents",INDIRECT(ADDRESS(AE204,2,1,1,G$2))),0)</f>
        <v>2.20488833603005</v>
      </c>
      <c r="H204" s="9" cm="1">
        <f t="array" aca="1" ref="H204" ca="1">IF(ISNUMBER(AF204),CELL("contents",INDIRECT(ADDRESS(AF204,2,1,1,H$2))),0)</f>
        <v>0</v>
      </c>
      <c r="I204" s="9" cm="1">
        <f t="array" aca="1" ref="I204" ca="1">IF(ISNUMBER(AG204),CELL("contents",INDIRECT(ADDRESS(AG204,2,1,1,I$2))),0)</f>
        <v>0.37763709139232299</v>
      </c>
      <c r="J204" s="9" cm="1">
        <f t="array" aca="1" ref="J204" ca="1">IF(ISNUMBER(AH204),CELL("contents",INDIRECT(ADDRESS(AH204,2,1,1,J$2))),0)</f>
        <v>0</v>
      </c>
      <c r="K204" s="9" cm="1">
        <f t="array" aca="1" ref="K204" ca="1">IF(ISNUMBER(AI204),CELL("contents",INDIRECT(ADDRESS(AI204,2,1,1,K$2))),0)</f>
        <v>0.25052610498997901</v>
      </c>
      <c r="L204" s="9" cm="1">
        <f t="array" aca="1" ref="L204" ca="1">IF(ISNUMBER(AJ204),CELL("contents",INDIRECT(ADDRESS(AJ204,2,1,1,L$2))),0)</f>
        <v>0.93394002990319103</v>
      </c>
      <c r="M204" s="127" t="str">
        <f>VLOOKUP($A204,[1]Classification!$A$2:$B$1001,2,0)</f>
        <v>Financials</v>
      </c>
      <c r="N204" s="13">
        <f>MATCH($A204,'EKHAZAARSTK X standardized'!$A:$A,0)</f>
        <v>803</v>
      </c>
      <c r="O204" s="85" cm="1">
        <f t="array" aca="1" ref="O204:X204" ca="1">OFFSET(INDIRECT(ADDRESS(N204,2,1,1,"EKHAZAARSTK X standardized")),,,1,10)</f>
        <v>1.7417133050623983</v>
      </c>
      <c r="P204" s="85">
        <f ca="1"/>
        <v>-1.207448247658653</v>
      </c>
      <c r="Q204" s="85">
        <f ca="1"/>
        <v>-0.44387888745239401</v>
      </c>
      <c r="R204" s="85">
        <f ca="1"/>
        <v>2.7943896681123044</v>
      </c>
      <c r="S204" s="85">
        <f ca="1"/>
        <v>0.15800625315165437</v>
      </c>
      <c r="T204" s="85">
        <f ca="1"/>
        <v>0.46190211253516839</v>
      </c>
      <c r="U204" s="85">
        <f ca="1"/>
        <v>1.7700665488505387</v>
      </c>
      <c r="V204" s="85">
        <f ca="1"/>
        <v>0.22748960383116459</v>
      </c>
      <c r="W204" s="85">
        <f ca="1"/>
        <v>-9.3335710478286218E-2</v>
      </c>
      <c r="X204" s="85">
        <f ca="1"/>
        <v>-0.66763157767772485</v>
      </c>
      <c r="Z204" s="14" t="str">
        <f t="shared" ca="1" si="31"/>
        <v>__Absent__</v>
      </c>
      <c r="AA204" s="14" t="str">
        <f t="shared" ca="1" si="31"/>
        <v>__Absent__</v>
      </c>
      <c r="AB204" s="14" t="str">
        <f t="shared" ca="1" si="31"/>
        <v>__Absent__</v>
      </c>
      <c r="AC204" s="14" t="str">
        <f t="shared" ca="1" si="31"/>
        <v>__Absent__</v>
      </c>
      <c r="AD204" s="14" t="str">
        <f t="shared" ca="1" si="31"/>
        <v>__Absent__</v>
      </c>
      <c r="AE204" s="14">
        <f t="shared" ca="1" si="31"/>
        <v>117</v>
      </c>
      <c r="AF204" s="14" t="str">
        <f t="shared" ca="1" si="31"/>
        <v>__Absent__</v>
      </c>
      <c r="AG204" s="14">
        <f t="shared" ca="1" si="31"/>
        <v>83</v>
      </c>
      <c r="AH204" s="14" t="str">
        <f t="shared" ca="1" si="31"/>
        <v>__Absent__</v>
      </c>
      <c r="AI204" s="14">
        <f t="shared" ca="1" si="31"/>
        <v>161</v>
      </c>
      <c r="AJ204" s="14">
        <f t="shared" ca="1" si="31"/>
        <v>182</v>
      </c>
      <c r="AK204" s="42"/>
      <c r="AL204" s="43">
        <f ca="1"/>
        <v>0</v>
      </c>
      <c r="AM204" s="15">
        <f ca="1"/>
        <v>6.5773554656307388E-3</v>
      </c>
      <c r="AN204" s="16">
        <f t="shared" ca="1" si="34"/>
        <v>-6.5773554656307388E-3</v>
      </c>
      <c r="AO204" s="30">
        <f t="shared" ca="1" si="32"/>
        <v>235</v>
      </c>
      <c r="AP204" s="30">
        <f t="shared" ca="1" si="33"/>
        <v>22</v>
      </c>
      <c r="AQ204" s="12"/>
      <c r="AR204" s="48"/>
    </row>
    <row r="205" spans="1:44" x14ac:dyDescent="0.3">
      <c r="A205" s="8" t="s">
        <v>227</v>
      </c>
      <c r="B205" s="9" cm="1">
        <f t="array" aca="1" ref="B205" ca="1">IF(ISNUMBER(Z205),CELL("contents",INDIRECT(ADDRESS(Z205,2,1,1,B$2))),0)</f>
        <v>0</v>
      </c>
      <c r="C205" s="9" cm="1">
        <f t="array" aca="1" ref="C205" ca="1">IF(ISNUMBER(AA205),CELL("contents",INDIRECT(ADDRESS(AA205,2,1,1,C$2))),0)</f>
        <v>0</v>
      </c>
      <c r="D205" s="9" cm="1">
        <f t="array" aca="1" ref="D205" ca="1">IF(ISNUMBER(AB205),CELL("contents",INDIRECT(ADDRESS(AB205,2,1,1,D$2))),0)</f>
        <v>0</v>
      </c>
      <c r="E205" s="9" cm="1">
        <f t="array" aca="1" ref="E205" ca="1">IF(ISNUMBER(AC205),CELL("contents",INDIRECT(ADDRESS(AC205,2,1,1,E$2))),0)</f>
        <v>0</v>
      </c>
      <c r="F205" s="9" cm="1">
        <f t="array" aca="1" ref="F205" ca="1">IF(ISNUMBER(AD205),CELL("contents",INDIRECT(ADDRESS(AD205,2,1,1,F$2))),0)</f>
        <v>0</v>
      </c>
      <c r="G205" s="9" cm="1">
        <f t="array" aca="1" ref="G205" ca="1">IF(ISNUMBER(AE205),CELL("contents",INDIRECT(ADDRESS(AE205,2,1,1,G$2))),0)</f>
        <v>0</v>
      </c>
      <c r="H205" s="9" cm="1">
        <f t="array" aca="1" ref="H205" ca="1">IF(ISNUMBER(AF205),CELL("contents",INDIRECT(ADDRESS(AF205,2,1,1,H$2))),0)</f>
        <v>0.322673609797341</v>
      </c>
      <c r="I205" s="9" cm="1">
        <f t="array" aca="1" ref="I205" ca="1">IF(ISNUMBER(AG205),CELL("contents",INDIRECT(ADDRESS(AG205,2,1,1,I$2))),0)</f>
        <v>0.319089522108226</v>
      </c>
      <c r="J205" s="9" cm="1">
        <f t="array" aca="1" ref="J205" ca="1">IF(ISNUMBER(AH205),CELL("contents",INDIRECT(ADDRESS(AH205,2,1,1,J$2))),0)</f>
        <v>0</v>
      </c>
      <c r="K205" s="9" cm="1">
        <f t="array" aca="1" ref="K205" ca="1">IF(ISNUMBER(AI205),CELL("contents",INDIRECT(ADDRESS(AI205,2,1,1,K$2))),0)</f>
        <v>0.25052610498997901</v>
      </c>
      <c r="L205" s="9" cm="1">
        <f t="array" aca="1" ref="L205" ca="1">IF(ISNUMBER(AJ205),CELL("contents",INDIRECT(ADDRESS(AJ205,2,1,1,L$2))),0)</f>
        <v>0.223362665475758</v>
      </c>
      <c r="M205" s="127" t="str">
        <f>VLOOKUP($A205,[1]Classification!$A$2:$B$1001,2,0)</f>
        <v>Industrials</v>
      </c>
      <c r="N205" s="13">
        <f>MATCH($A205,'EKHAZAARSTK X standardized'!$A:$A,0)</f>
        <v>807</v>
      </c>
      <c r="O205" s="85" cm="1">
        <f t="array" aca="1" ref="O205:X205" ca="1">OFFSET(INDIRECT(ADDRESS(N205,2,1,1,"EKHAZAARSTK X standardized")),,,1,10)</f>
        <v>-0.42639174143746539</v>
      </c>
      <c r="P205" s="85">
        <f ca="1"/>
        <v>-0.83825633270638322</v>
      </c>
      <c r="Q205" s="85">
        <f ca="1"/>
        <v>-0.21984639228556632</v>
      </c>
      <c r="R205" s="85">
        <f ca="1"/>
        <v>-0.90240488424864596</v>
      </c>
      <c r="S205" s="85">
        <f ca="1"/>
        <v>0.7098714752996097</v>
      </c>
      <c r="T205" s="85">
        <f ca="1"/>
        <v>-0.14005667608033828</v>
      </c>
      <c r="U205" s="85">
        <f ca="1"/>
        <v>1.4299363363259214</v>
      </c>
      <c r="V205" s="85">
        <f ca="1"/>
        <v>-0.755399833939425</v>
      </c>
      <c r="W205" s="85">
        <f ca="1"/>
        <v>-0.87624631406171138</v>
      </c>
      <c r="X205" s="85">
        <f ca="1"/>
        <v>-0.54993657797149065</v>
      </c>
      <c r="Z205" s="14" t="str">
        <f t="shared" ref="Z205:AJ214" ca="1" si="35">IFERROR(MATCH($A205,INDIRECT("'"&amp;Z$2&amp;"'!$A:$A"),0),"__Absent__")</f>
        <v>__Absent__</v>
      </c>
      <c r="AA205" s="14" t="str">
        <f t="shared" ca="1" si="35"/>
        <v>__Absent__</v>
      </c>
      <c r="AB205" s="14" t="str">
        <f t="shared" ca="1" si="35"/>
        <v>__Absent__</v>
      </c>
      <c r="AC205" s="14" t="str">
        <f t="shared" ca="1" si="35"/>
        <v>__Absent__</v>
      </c>
      <c r="AD205" s="14" t="str">
        <f t="shared" ca="1" si="35"/>
        <v>__Absent__</v>
      </c>
      <c r="AE205" s="14" t="str">
        <f t="shared" ca="1" si="35"/>
        <v>__Absent__</v>
      </c>
      <c r="AF205" s="14">
        <f t="shared" ca="1" si="35"/>
        <v>83</v>
      </c>
      <c r="AG205" s="14">
        <f t="shared" ca="1" si="35"/>
        <v>84</v>
      </c>
      <c r="AH205" s="14" t="str">
        <f t="shared" ca="1" si="35"/>
        <v>__Absent__</v>
      </c>
      <c r="AI205" s="14">
        <f t="shared" ca="1" si="35"/>
        <v>162</v>
      </c>
      <c r="AJ205" s="14">
        <f t="shared" ca="1" si="35"/>
        <v>183</v>
      </c>
      <c r="AK205" s="42"/>
      <c r="AL205" s="43">
        <f ca="1"/>
        <v>0</v>
      </c>
      <c r="AM205" s="15">
        <f ca="1"/>
        <v>-1.3605713700617509E-3</v>
      </c>
      <c r="AN205" s="16">
        <f t="shared" ca="1" si="34"/>
        <v>1.3605713700617509E-3</v>
      </c>
      <c r="AO205" s="30">
        <f t="shared" ca="1" si="32"/>
        <v>32</v>
      </c>
      <c r="AP205" s="30">
        <f t="shared" ca="1" si="33"/>
        <v>225</v>
      </c>
      <c r="AQ205" s="12"/>
      <c r="AR205" s="48"/>
    </row>
    <row r="206" spans="1:44" x14ac:dyDescent="0.3">
      <c r="A206" s="8" t="s">
        <v>121</v>
      </c>
      <c r="B206" s="9" cm="1">
        <f t="array" aca="1" ref="B206" ca="1">IF(ISNUMBER(Z206),CELL("contents",INDIRECT(ADDRESS(Z206,2,1,1,B$2))),0)</f>
        <v>0</v>
      </c>
      <c r="C206" s="9" cm="1">
        <f t="array" aca="1" ref="C206" ca="1">IF(ISNUMBER(AA206),CELL("contents",INDIRECT(ADDRESS(AA206,2,1,1,C$2))),0)</f>
        <v>0</v>
      </c>
      <c r="D206" s="9" cm="1">
        <f t="array" aca="1" ref="D206" ca="1">IF(ISNUMBER(AB206),CELL("contents",INDIRECT(ADDRESS(AB206,2,1,1,D$2))),0)</f>
        <v>0</v>
      </c>
      <c r="E206" s="9" cm="1">
        <f t="array" aca="1" ref="E206" ca="1">IF(ISNUMBER(AC206),CELL("contents",INDIRECT(ADDRESS(AC206,2,1,1,E$2))),0)</f>
        <v>0</v>
      </c>
      <c r="F206" s="9" cm="1">
        <f t="array" aca="1" ref="F206" ca="1">IF(ISNUMBER(AD206),CELL("contents",INDIRECT(ADDRESS(AD206,2,1,1,F$2))),0)</f>
        <v>0</v>
      </c>
      <c r="G206" s="9" cm="1">
        <f t="array" aca="1" ref="G206" ca="1">IF(ISNUMBER(AE206),CELL("contents",INDIRECT(ADDRESS(AE206,2,1,1,G$2))),0)</f>
        <v>0.54782287432932697</v>
      </c>
      <c r="H206" s="9" cm="1">
        <f t="array" aca="1" ref="H206" ca="1">IF(ISNUMBER(AF206),CELL("contents",INDIRECT(ADDRESS(AF206,2,1,1,H$2))),0)</f>
        <v>0</v>
      </c>
      <c r="I206" s="9" cm="1">
        <f t="array" aca="1" ref="I206" ca="1">IF(ISNUMBER(AG206),CELL("contents",INDIRECT(ADDRESS(AG206,2,1,1,I$2))),0)</f>
        <v>0</v>
      </c>
      <c r="J206" s="9" cm="1">
        <f t="array" aca="1" ref="J206" ca="1">IF(ISNUMBER(AH206),CELL("contents",INDIRECT(ADDRESS(AH206,2,1,1,J$2))),0)</f>
        <v>0</v>
      </c>
      <c r="K206" s="9" cm="1">
        <f t="array" aca="1" ref="K206" ca="1">IF(ISNUMBER(AI206),CELL("contents",INDIRECT(ADDRESS(AI206,2,1,1,K$2))),0)</f>
        <v>0</v>
      </c>
      <c r="L206" s="9" cm="1">
        <f t="array" aca="1" ref="L206" ca="1">IF(ISNUMBER(AJ206),CELL("contents",INDIRECT(ADDRESS(AJ206,2,1,1,L$2))),0)</f>
        <v>0.16650012564825001</v>
      </c>
      <c r="M206" s="127" t="str">
        <f>VLOOKUP($A206,[1]Classification!$A$2:$B$1001,2,0)</f>
        <v>Industrials</v>
      </c>
      <c r="N206" s="13">
        <f>MATCH($A206,'EKHAZAARSTK X standardized'!$A:$A,0)</f>
        <v>814</v>
      </c>
      <c r="O206" s="85" cm="1">
        <f t="array" aca="1" ref="O206:X206" ca="1">OFFSET(INDIRECT(ADDRESS(N206,2,1,1,"EKHAZAARSTK X standardized")),,,1,10)</f>
        <v>-0.39547096423840578</v>
      </c>
      <c r="P206" s="85">
        <f ca="1"/>
        <v>-0.34466963257249239</v>
      </c>
      <c r="Q206" s="85">
        <f ca="1"/>
        <v>-0.21863305329712501</v>
      </c>
      <c r="R206" s="85">
        <f ca="1"/>
        <v>-0.90240488424864596</v>
      </c>
      <c r="S206" s="85">
        <f ca="1"/>
        <v>0.37962527213954755</v>
      </c>
      <c r="T206" s="85">
        <f ca="1"/>
        <v>0.80731927240415213</v>
      </c>
      <c r="U206" s="85">
        <f ca="1"/>
        <v>0.23033660146409021</v>
      </c>
      <c r="V206" s="85">
        <f ca="1"/>
        <v>-0.82710244943274747</v>
      </c>
      <c r="W206" s="85">
        <f ca="1"/>
        <v>-0.6489544023878373</v>
      </c>
      <c r="X206" s="85">
        <f ca="1"/>
        <v>-0.14898537224502548</v>
      </c>
      <c r="Z206" s="14" t="str">
        <f t="shared" ca="1" si="35"/>
        <v>__Absent__</v>
      </c>
      <c r="AA206" s="14" t="str">
        <f t="shared" ca="1" si="35"/>
        <v>__Absent__</v>
      </c>
      <c r="AB206" s="14" t="str">
        <f t="shared" ca="1" si="35"/>
        <v>__Absent__</v>
      </c>
      <c r="AC206" s="14" t="str">
        <f t="shared" ca="1" si="35"/>
        <v>__Absent__</v>
      </c>
      <c r="AD206" s="14" t="str">
        <f t="shared" ca="1" si="35"/>
        <v>__Absent__</v>
      </c>
      <c r="AE206" s="14">
        <f t="shared" ca="1" si="35"/>
        <v>118</v>
      </c>
      <c r="AF206" s="14" t="str">
        <f t="shared" ca="1" si="35"/>
        <v>__Absent__</v>
      </c>
      <c r="AG206" s="14" t="str">
        <f t="shared" ca="1" si="35"/>
        <v>__Absent__</v>
      </c>
      <c r="AH206" s="14" t="str">
        <f t="shared" ca="1" si="35"/>
        <v>__Absent__</v>
      </c>
      <c r="AI206" s="14" t="str">
        <f t="shared" ca="1" si="35"/>
        <v>__Absent__</v>
      </c>
      <c r="AJ206" s="14">
        <f t="shared" ca="1" si="35"/>
        <v>184</v>
      </c>
      <c r="AK206" s="42"/>
      <c r="AL206" s="43">
        <f ca="1"/>
        <v>0</v>
      </c>
      <c r="AM206" s="15">
        <f ca="1"/>
        <v>0</v>
      </c>
      <c r="AN206" s="16">
        <f t="shared" ca="1" si="34"/>
        <v>0</v>
      </c>
      <c r="AO206" s="30">
        <f t="shared" ca="1" si="32"/>
        <v>58</v>
      </c>
      <c r="AP206" s="30">
        <f t="shared" ca="1" si="33"/>
        <v>46</v>
      </c>
      <c r="AQ206" s="12"/>
      <c r="AR206" s="48"/>
    </row>
    <row r="207" spans="1:44" x14ac:dyDescent="0.3">
      <c r="A207" s="8" t="s">
        <v>144</v>
      </c>
      <c r="B207" s="9" cm="1">
        <f t="array" aca="1" ref="B207" ca="1">IF(ISNUMBER(Z207),CELL("contents",INDIRECT(ADDRESS(Z207,2,1,1,B$2))),0)</f>
        <v>0</v>
      </c>
      <c r="C207" s="9" cm="1">
        <f t="array" aca="1" ref="C207" ca="1">IF(ISNUMBER(AA207),CELL("contents",INDIRECT(ADDRESS(AA207,2,1,1,C$2))),0)</f>
        <v>0</v>
      </c>
      <c r="D207" s="9" cm="1">
        <f t="array" aca="1" ref="D207" ca="1">IF(ISNUMBER(AB207),CELL("contents",INDIRECT(ADDRESS(AB207,2,1,1,D$2))),0)</f>
        <v>0</v>
      </c>
      <c r="E207" s="9" cm="1">
        <f t="array" aca="1" ref="E207" ca="1">IF(ISNUMBER(AC207),CELL("contents",INDIRECT(ADDRESS(AC207,2,1,1,E$2))),0)</f>
        <v>0</v>
      </c>
      <c r="F207" s="9" cm="1">
        <f t="array" aca="1" ref="F207" ca="1">IF(ISNUMBER(AD207),CELL("contents",INDIRECT(ADDRESS(AD207,2,1,1,F$2))),0)</f>
        <v>0</v>
      </c>
      <c r="G207" s="9" cm="1">
        <f t="array" aca="1" ref="G207" ca="1">IF(ISNUMBER(AE207),CELL("contents",INDIRECT(ADDRESS(AE207,2,1,1,G$2))),0)</f>
        <v>0.53788411250829304</v>
      </c>
      <c r="H207" s="9" cm="1">
        <f t="array" aca="1" ref="H207" ca="1">IF(ISNUMBER(AF207),CELL("contents",INDIRECT(ADDRESS(AF207,2,1,1,H$2))),0)</f>
        <v>0</v>
      </c>
      <c r="I207" s="9" cm="1">
        <f t="array" aca="1" ref="I207" ca="1">IF(ISNUMBER(AG207),CELL("contents",INDIRECT(ADDRESS(AG207,2,1,1,I$2))),0)</f>
        <v>0</v>
      </c>
      <c r="J207" s="9" cm="1">
        <f t="array" aca="1" ref="J207" ca="1">IF(ISNUMBER(AH207),CELL("contents",INDIRECT(ADDRESS(AH207,2,1,1,J$2))),0)</f>
        <v>0</v>
      </c>
      <c r="K207" s="9" cm="1">
        <f t="array" aca="1" ref="K207" ca="1">IF(ISNUMBER(AI207),CELL("contents",INDIRECT(ADDRESS(AI207,2,1,1,K$2))),0)</f>
        <v>0</v>
      </c>
      <c r="L207" s="9" cm="1">
        <f t="array" aca="1" ref="L207" ca="1">IF(ISNUMBER(AJ207),CELL("contents",INDIRECT(ADDRESS(AJ207,2,1,1,L$2))),0)</f>
        <v>0.16353086393397601</v>
      </c>
      <c r="M207" s="127" t="str">
        <f>VLOOKUP($A207,[1]Classification!$A$2:$B$1001,2,0)</f>
        <v>Materials</v>
      </c>
      <c r="N207" s="13">
        <f>MATCH($A207,'EKHAZAARSTK X standardized'!$A:$A,0)</f>
        <v>817</v>
      </c>
      <c r="O207" s="85" cm="1">
        <f t="array" aca="1" ref="O207:X207" ca="1">OFFSET(INDIRECT(ADDRESS(N207,2,1,1,"EKHAZAARSTK X standardized")),,,1,10)</f>
        <v>-0.50734421124886642</v>
      </c>
      <c r="P207" s="85">
        <f ca="1"/>
        <v>0.61279658561845829</v>
      </c>
      <c r="Q207" s="85">
        <f ca="1"/>
        <v>0.95192408801993011</v>
      </c>
      <c r="R207" s="85">
        <f ca="1"/>
        <v>8.8474056249860933E-2</v>
      </c>
      <c r="S207" s="85">
        <f ca="1"/>
        <v>0.61480219175109374</v>
      </c>
      <c r="T207" s="85">
        <f ca="1"/>
        <v>1.0775028798195785</v>
      </c>
      <c r="U207" s="85">
        <f ca="1"/>
        <v>0.55720141747968521</v>
      </c>
      <c r="V207" s="85">
        <f ca="1"/>
        <v>-0.91012557813417072</v>
      </c>
      <c r="W207" s="85">
        <f ca="1"/>
        <v>-0.73786045306261039</v>
      </c>
      <c r="X207" s="85">
        <f ca="1"/>
        <v>-0.38418307250327094</v>
      </c>
      <c r="Z207" s="14" t="str">
        <f t="shared" ca="1" si="35"/>
        <v>__Absent__</v>
      </c>
      <c r="AA207" s="14" t="str">
        <f t="shared" ca="1" si="35"/>
        <v>__Absent__</v>
      </c>
      <c r="AB207" s="14" t="str">
        <f t="shared" ca="1" si="35"/>
        <v>__Absent__</v>
      </c>
      <c r="AC207" s="14" t="str">
        <f t="shared" ca="1" si="35"/>
        <v>__Absent__</v>
      </c>
      <c r="AD207" s="14" t="str">
        <f t="shared" ca="1" si="35"/>
        <v>__Absent__</v>
      </c>
      <c r="AE207" s="14">
        <f t="shared" ca="1" si="35"/>
        <v>119</v>
      </c>
      <c r="AF207" s="14" t="str">
        <f t="shared" ca="1" si="35"/>
        <v>__Absent__</v>
      </c>
      <c r="AG207" s="14" t="str">
        <f t="shared" ca="1" si="35"/>
        <v>__Absent__</v>
      </c>
      <c r="AH207" s="14" t="str">
        <f t="shared" ca="1" si="35"/>
        <v>__Absent__</v>
      </c>
      <c r="AI207" s="14" t="str">
        <f t="shared" ca="1" si="35"/>
        <v>__Absent__</v>
      </c>
      <c r="AJ207" s="14">
        <f t="shared" ca="1" si="35"/>
        <v>185</v>
      </c>
      <c r="AK207" s="42"/>
      <c r="AL207" s="43">
        <f ca="1"/>
        <v>0</v>
      </c>
      <c r="AM207" s="15">
        <f ca="1"/>
        <v>0</v>
      </c>
      <c r="AN207" s="16">
        <f t="shared" ca="1" si="34"/>
        <v>0</v>
      </c>
      <c r="AO207" s="30">
        <f t="shared" ca="1" si="32"/>
        <v>58</v>
      </c>
      <c r="AP207" s="30">
        <f t="shared" ca="1" si="33"/>
        <v>46</v>
      </c>
      <c r="AQ207" s="12"/>
      <c r="AR207" s="48"/>
    </row>
    <row r="208" spans="1:44" x14ac:dyDescent="0.3">
      <c r="A208" s="8" t="s">
        <v>109</v>
      </c>
      <c r="B208" s="9" cm="1">
        <f t="array" aca="1" ref="B208" ca="1">IF(ISNUMBER(Z208),CELL("contents",INDIRECT(ADDRESS(Z208,2,1,1,B$2))),0)</f>
        <v>0</v>
      </c>
      <c r="C208" s="9" cm="1">
        <f t="array" aca="1" ref="C208" ca="1">IF(ISNUMBER(AA208),CELL("contents",INDIRECT(ADDRESS(AA208,2,1,1,C$2))),0)</f>
        <v>0</v>
      </c>
      <c r="D208" s="9" cm="1">
        <f t="array" aca="1" ref="D208" ca="1">IF(ISNUMBER(AB208),CELL("contents",INDIRECT(ADDRESS(AB208,2,1,1,D$2))),0)</f>
        <v>0</v>
      </c>
      <c r="E208" s="9" cm="1">
        <f t="array" aca="1" ref="E208" ca="1">IF(ISNUMBER(AC208),CELL("contents",INDIRECT(ADDRESS(AC208,2,1,1,E$2))),0)</f>
        <v>0</v>
      </c>
      <c r="F208" s="9" cm="1">
        <f t="array" aca="1" ref="F208" ca="1">IF(ISNUMBER(AD208),CELL("contents",INDIRECT(ADDRESS(AD208,2,1,1,F$2))),0)</f>
        <v>0</v>
      </c>
      <c r="G208" s="9" cm="1">
        <f t="array" aca="1" ref="G208" ca="1">IF(ISNUMBER(AE208),CELL("contents",INDIRECT(ADDRESS(AE208,2,1,1,G$2))),0)</f>
        <v>0.70444081684011395</v>
      </c>
      <c r="H208" s="9" cm="1">
        <f t="array" aca="1" ref="H208" ca="1">IF(ISNUMBER(AF208),CELL("contents",INDIRECT(ADDRESS(AF208,2,1,1,H$2))),0)</f>
        <v>0</v>
      </c>
      <c r="I208" s="9" cm="1">
        <f t="array" aca="1" ref="I208" ca="1">IF(ISNUMBER(AG208),CELL("contents",INDIRECT(ADDRESS(AG208,2,1,1,I$2))),0)</f>
        <v>0</v>
      </c>
      <c r="J208" s="9" cm="1">
        <f t="array" aca="1" ref="J208" ca="1">IF(ISNUMBER(AH208),CELL("contents",INDIRECT(ADDRESS(AH208,2,1,1,J$2))),0)</f>
        <v>0</v>
      </c>
      <c r="K208" s="9" cm="1">
        <f t="array" aca="1" ref="K208" ca="1">IF(ISNUMBER(AI208),CELL("contents",INDIRECT(ADDRESS(AI208,2,1,1,K$2))),0)</f>
        <v>0.12025252999519</v>
      </c>
      <c r="L208" s="9" cm="1">
        <f t="array" aca="1" ref="L208" ca="1">IF(ISNUMBER(AJ208),CELL("contents",INDIRECT(ADDRESS(AJ208,2,1,1,L$2))),0)</f>
        <v>0.21393298199196001</v>
      </c>
      <c r="M208" s="127" t="str">
        <f>VLOOKUP($A208,[1]Classification!$A$2:$B$1001,2,0)</f>
        <v>Consumer Discretionary</v>
      </c>
      <c r="N208" s="13">
        <f>MATCH($A208,'EKHAZAARSTK X standardized'!$A:$A,0)</f>
        <v>821</v>
      </c>
      <c r="O208" s="85" cm="1">
        <f t="array" aca="1" ref="O208:X208" ca="1">OFFSET(INDIRECT(ADDRESS(N208,2,1,1,"EKHAZAARSTK X standardized")),,,1,10)</f>
        <v>-0.44901891141387867</v>
      </c>
      <c r="P208" s="85">
        <f ca="1"/>
        <v>0.76545730822554037</v>
      </c>
      <c r="Q208" s="85">
        <f ca="1"/>
        <v>1.314039856766503</v>
      </c>
      <c r="R208" s="85">
        <f ca="1"/>
        <v>-0.74244055301098089</v>
      </c>
      <c r="S208" s="85">
        <f ca="1"/>
        <v>-1.3949691336604981</v>
      </c>
      <c r="T208" s="85">
        <f ca="1"/>
        <v>0.48947432351450215</v>
      </c>
      <c r="U208" s="85">
        <f ca="1"/>
        <v>0.20256595481918993</v>
      </c>
      <c r="V208" s="85">
        <f ca="1"/>
        <v>0.15822802007095077</v>
      </c>
      <c r="W208" s="85">
        <f ca="1"/>
        <v>-0.8924540220517635</v>
      </c>
      <c r="X208" s="85">
        <f ca="1"/>
        <v>-0.95460977853626883</v>
      </c>
      <c r="Z208" s="14" t="str">
        <f t="shared" ca="1" si="35"/>
        <v>__Absent__</v>
      </c>
      <c r="AA208" s="14" t="str">
        <f t="shared" ca="1" si="35"/>
        <v>__Absent__</v>
      </c>
      <c r="AB208" s="14" t="str">
        <f t="shared" ca="1" si="35"/>
        <v>__Absent__</v>
      </c>
      <c r="AC208" s="14" t="str">
        <f t="shared" ca="1" si="35"/>
        <v>__Absent__</v>
      </c>
      <c r="AD208" s="14" t="str">
        <f t="shared" ca="1" si="35"/>
        <v>__Absent__</v>
      </c>
      <c r="AE208" s="14">
        <f t="shared" ca="1" si="35"/>
        <v>120</v>
      </c>
      <c r="AF208" s="14" t="str">
        <f t="shared" ca="1" si="35"/>
        <v>__Absent__</v>
      </c>
      <c r="AG208" s="14" t="str">
        <f t="shared" ca="1" si="35"/>
        <v>__Absent__</v>
      </c>
      <c r="AH208" s="14" t="str">
        <f t="shared" ca="1" si="35"/>
        <v>__Absent__</v>
      </c>
      <c r="AI208" s="14">
        <f t="shared" ca="1" si="35"/>
        <v>163</v>
      </c>
      <c r="AJ208" s="14">
        <f t="shared" ca="1" si="35"/>
        <v>186</v>
      </c>
      <c r="AK208" s="42"/>
      <c r="AL208" s="43">
        <f ca="1"/>
        <v>0</v>
      </c>
      <c r="AM208" s="15">
        <f ca="1"/>
        <v>0</v>
      </c>
      <c r="AN208" s="16">
        <f t="shared" ca="1" si="34"/>
        <v>0</v>
      </c>
      <c r="AO208" s="30">
        <f t="shared" ca="1" si="32"/>
        <v>58</v>
      </c>
      <c r="AP208" s="30">
        <f t="shared" ca="1" si="33"/>
        <v>46</v>
      </c>
      <c r="AQ208" s="12"/>
      <c r="AR208" s="48"/>
    </row>
    <row r="209" spans="1:44" x14ac:dyDescent="0.3">
      <c r="A209" s="8" t="s">
        <v>228</v>
      </c>
      <c r="B209" s="9" cm="1">
        <f t="array" aca="1" ref="B209" ca="1">IF(ISNUMBER(Z209),CELL("contents",INDIRECT(ADDRESS(Z209,2,1,1,B$2))),0)</f>
        <v>0</v>
      </c>
      <c r="C209" s="9" cm="1">
        <f t="array" aca="1" ref="C209" ca="1">IF(ISNUMBER(AA209),CELL("contents",INDIRECT(ADDRESS(AA209,2,1,1,C$2))),0)</f>
        <v>0</v>
      </c>
      <c r="D209" s="9" cm="1">
        <f t="array" aca="1" ref="D209" ca="1">IF(ISNUMBER(AB209),CELL("contents",INDIRECT(ADDRESS(AB209,2,1,1,D$2))),0)</f>
        <v>0</v>
      </c>
      <c r="E209" s="9" cm="1">
        <f t="array" aca="1" ref="E209" ca="1">IF(ISNUMBER(AC209),CELL("contents",INDIRECT(ADDRESS(AC209,2,1,1,E$2))),0)</f>
        <v>0</v>
      </c>
      <c r="F209" s="9" cm="1">
        <f t="array" aca="1" ref="F209" ca="1">IF(ISNUMBER(AD209),CELL("contents",INDIRECT(ADDRESS(AD209,2,1,1,F$2))),0)</f>
        <v>0</v>
      </c>
      <c r="G209" s="9" cm="1">
        <f t="array" aca="1" ref="G209" ca="1">IF(ISNUMBER(AE209),CELL("contents",INDIRECT(ADDRESS(AE209,2,1,1,G$2))),0)</f>
        <v>0</v>
      </c>
      <c r="H209" s="9" cm="1">
        <f t="array" aca="1" ref="H209" ca="1">IF(ISNUMBER(AF209),CELL("contents",INDIRECT(ADDRESS(AF209,2,1,1,H$2))),0)</f>
        <v>0.402558774456581</v>
      </c>
      <c r="I209" s="9" cm="1">
        <f t="array" aca="1" ref="I209" ca="1">IF(ISNUMBER(AG209),CELL("contents",INDIRECT(ADDRESS(AG209,2,1,1,I$2))),0)</f>
        <v>0.39898143948396803</v>
      </c>
      <c r="J209" s="9" cm="1">
        <f t="array" aca="1" ref="J209" ca="1">IF(ISNUMBER(AH209),CELL("contents",INDIRECT(ADDRESS(AH209,2,1,1,J$2))),0)</f>
        <v>0</v>
      </c>
      <c r="K209" s="9" cm="1">
        <f t="array" aca="1" ref="K209" ca="1">IF(ISNUMBER(AI209),CELL("contents",INDIRECT(ADDRESS(AI209,2,1,1,K$2))),0)</f>
        <v>0.30063132598797498</v>
      </c>
      <c r="L209" s="9" cm="1">
        <f t="array" aca="1" ref="L209" ca="1">IF(ISNUMBER(AJ209),CELL("contents",INDIRECT(ADDRESS(AJ209,2,1,1,L$2))),0)</f>
        <v>0.27928700763877801</v>
      </c>
      <c r="M209" s="127" t="str">
        <f>VLOOKUP($A209,[1]Classification!$A$2:$B$1001,2,0)</f>
        <v>Materials</v>
      </c>
      <c r="N209" s="13">
        <f>MATCH($A209,'EKHAZAARSTK X standardized'!$A:$A,0)</f>
        <v>827</v>
      </c>
      <c r="O209" s="85" cm="1">
        <f t="array" aca="1" ref="O209:X209" ca="1">OFFSET(INDIRECT(ADDRESS(N209,2,1,1,"EKHAZAARSTK X standardized")),,,1,10)</f>
        <v>-0.43738263895440649</v>
      </c>
      <c r="P209" s="85">
        <f ca="1"/>
        <v>-3.2070270504272198E-2</v>
      </c>
      <c r="Q209" s="85">
        <f ca="1"/>
        <v>0.49532327839297757</v>
      </c>
      <c r="R209" s="85">
        <f ca="1"/>
        <v>-7.8300634761006072E-2</v>
      </c>
      <c r="S209" s="85">
        <f ca="1"/>
        <v>-0.52139074899994464</v>
      </c>
      <c r="T209" s="85">
        <f ca="1"/>
        <v>0.52960634080448499</v>
      </c>
      <c r="U209" s="85">
        <f ca="1"/>
        <v>1.2407817180365153</v>
      </c>
      <c r="V209" s="85">
        <f ca="1"/>
        <v>-0.16060242394030866</v>
      </c>
      <c r="W209" s="85">
        <f ca="1"/>
        <v>-0.5457996601071351</v>
      </c>
      <c r="X209" s="85">
        <f ca="1"/>
        <v>-0.43349280319709832</v>
      </c>
      <c r="Z209" s="14" t="str">
        <f t="shared" ca="1" si="35"/>
        <v>__Absent__</v>
      </c>
      <c r="AA209" s="14" t="str">
        <f t="shared" ca="1" si="35"/>
        <v>__Absent__</v>
      </c>
      <c r="AB209" s="14" t="str">
        <f t="shared" ca="1" si="35"/>
        <v>__Absent__</v>
      </c>
      <c r="AC209" s="14" t="str">
        <f t="shared" ca="1" si="35"/>
        <v>__Absent__</v>
      </c>
      <c r="AD209" s="14" t="str">
        <f t="shared" ca="1" si="35"/>
        <v>__Absent__</v>
      </c>
      <c r="AE209" s="14" t="str">
        <f t="shared" ca="1" si="35"/>
        <v>__Absent__</v>
      </c>
      <c r="AF209" s="14">
        <f t="shared" ca="1" si="35"/>
        <v>84</v>
      </c>
      <c r="AG209" s="14">
        <f t="shared" ca="1" si="35"/>
        <v>85</v>
      </c>
      <c r="AH209" s="14" t="str">
        <f t="shared" ca="1" si="35"/>
        <v>__Absent__</v>
      </c>
      <c r="AI209" s="14">
        <f t="shared" ca="1" si="35"/>
        <v>164</v>
      </c>
      <c r="AJ209" s="14">
        <f t="shared" ca="1" si="35"/>
        <v>187</v>
      </c>
      <c r="AK209" s="42"/>
      <c r="AL209" s="43">
        <f ca="1"/>
        <v>0</v>
      </c>
      <c r="AM209" s="15">
        <f ca="1"/>
        <v>-1.7450755489532576E-3</v>
      </c>
      <c r="AN209" s="16">
        <f t="shared" ca="1" si="34"/>
        <v>1.7450755489532576E-3</v>
      </c>
      <c r="AO209" s="30">
        <f t="shared" ca="1" si="32"/>
        <v>27</v>
      </c>
      <c r="AP209" s="30">
        <f t="shared" ca="1" si="33"/>
        <v>230</v>
      </c>
      <c r="AQ209" s="12"/>
      <c r="AR209" s="48"/>
    </row>
    <row r="210" spans="1:44" x14ac:dyDescent="0.3">
      <c r="A210" s="8" t="s">
        <v>162</v>
      </c>
      <c r="B210" s="9" cm="1">
        <f t="array" aca="1" ref="B210" ca="1">IF(ISNUMBER(Z210),CELL("contents",INDIRECT(ADDRESS(Z210,2,1,1,B$2))),0)</f>
        <v>0</v>
      </c>
      <c r="C210" s="9" cm="1">
        <f t="array" aca="1" ref="C210" ca="1">IF(ISNUMBER(AA210),CELL("contents",INDIRECT(ADDRESS(AA210,2,1,1,C$2))),0)</f>
        <v>0</v>
      </c>
      <c r="D210" s="9" cm="1">
        <f t="array" aca="1" ref="D210" ca="1">IF(ISNUMBER(AB210),CELL("contents",INDIRECT(ADDRESS(AB210,2,1,1,D$2))),0)</f>
        <v>0</v>
      </c>
      <c r="E210" s="9" cm="1">
        <f t="array" aca="1" ref="E210" ca="1">IF(ISNUMBER(AC210),CELL("contents",INDIRECT(ADDRESS(AC210,2,1,1,E$2))),0)</f>
        <v>0</v>
      </c>
      <c r="F210" s="9" cm="1">
        <f t="array" aca="1" ref="F210" ca="1">IF(ISNUMBER(AD210),CELL("contents",INDIRECT(ADDRESS(AD210,2,1,1,F$2))),0)</f>
        <v>0</v>
      </c>
      <c r="G210" s="9" cm="1">
        <f t="array" aca="1" ref="G210" ca="1">IF(ISNUMBER(AE210),CELL("contents",INDIRECT(ADDRESS(AE210,2,1,1,G$2))),0)</f>
        <v>0.28034968706355801</v>
      </c>
      <c r="H210" s="9" cm="1">
        <f t="array" aca="1" ref="H210" ca="1">IF(ISNUMBER(AF210),CELL("contents",INDIRECT(ADDRESS(AF210,2,1,1,H$2))),0)</f>
        <v>0</v>
      </c>
      <c r="I210" s="9" cm="1">
        <f t="array" aca="1" ref="I210" ca="1">IF(ISNUMBER(AG210),CELL("contents",INDIRECT(ADDRESS(AG210,2,1,1,I$2))),0)</f>
        <v>0</v>
      </c>
      <c r="J210" s="9" cm="1">
        <f t="array" aca="1" ref="J210" ca="1">IF(ISNUMBER(AH210),CELL("contents",INDIRECT(ADDRESS(AH210,2,1,1,J$2))),0)</f>
        <v>0</v>
      </c>
      <c r="K210" s="9" cm="1">
        <f t="array" aca="1" ref="K210" ca="1">IF(ISNUMBER(AI210),CELL("contents",INDIRECT(ADDRESS(AI210,2,1,1,K$2))),0)</f>
        <v>0</v>
      </c>
      <c r="L210" s="9" cm="1">
        <f t="array" aca="1" ref="L210" ca="1">IF(ISNUMBER(AJ210),CELL("contents",INDIRECT(ADDRESS(AJ210,2,1,1,L$2))),0)</f>
        <v>8.5149504943245399E-2</v>
      </c>
      <c r="M210" s="127" t="str">
        <f>VLOOKUP($A210,[1]Classification!$A$2:$B$1001,2,0)</f>
        <v>Financials</v>
      </c>
      <c r="N210" s="13">
        <f>MATCH($A210,'EKHAZAARSTK X standardized'!$A:$A,0)</f>
        <v>829</v>
      </c>
      <c r="O210" s="85" cm="1">
        <f t="array" aca="1" ref="O210:X210" ca="1">OFFSET(INDIRECT(ADDRESS(N210,2,1,1,"EKHAZAARSTK X standardized")),,,1,10)</f>
        <v>-0.64897097360151768</v>
      </c>
      <c r="P210" s="85">
        <f ca="1"/>
        <v>1.9594230765215555</v>
      </c>
      <c r="Q210" s="85">
        <f ca="1"/>
        <v>1.8240307557945352</v>
      </c>
      <c r="R210" s="85">
        <f ca="1"/>
        <v>-0.68176654366245337</v>
      </c>
      <c r="S210" s="85">
        <f ca="1"/>
        <v>-0.60536654244520161</v>
      </c>
      <c r="T210" s="85">
        <f ca="1"/>
        <v>-0.57407141888423918</v>
      </c>
      <c r="U210" s="85">
        <f ca="1"/>
        <v>0.90933433279226372</v>
      </c>
      <c r="V210" s="85">
        <f ca="1"/>
        <v>-0.8524426852434478</v>
      </c>
      <c r="W210" s="85">
        <f ca="1"/>
        <v>-0.61445912527837865</v>
      </c>
      <c r="X210" s="85">
        <f ca="1"/>
        <v>-0.45297047103655247</v>
      </c>
      <c r="Z210" s="14" t="str">
        <f t="shared" ca="1" si="35"/>
        <v>__Absent__</v>
      </c>
      <c r="AA210" s="14" t="str">
        <f t="shared" ca="1" si="35"/>
        <v>__Absent__</v>
      </c>
      <c r="AB210" s="14" t="str">
        <f t="shared" ca="1" si="35"/>
        <v>__Absent__</v>
      </c>
      <c r="AC210" s="14" t="str">
        <f t="shared" ca="1" si="35"/>
        <v>__Absent__</v>
      </c>
      <c r="AD210" s="14" t="str">
        <f t="shared" ca="1" si="35"/>
        <v>__Absent__</v>
      </c>
      <c r="AE210" s="14">
        <f t="shared" ca="1" si="35"/>
        <v>121</v>
      </c>
      <c r="AF210" s="14" t="str">
        <f t="shared" ca="1" si="35"/>
        <v>__Absent__</v>
      </c>
      <c r="AG210" s="14" t="str">
        <f t="shared" ca="1" si="35"/>
        <v>__Absent__</v>
      </c>
      <c r="AH210" s="14" t="str">
        <f t="shared" ca="1" si="35"/>
        <v>__Absent__</v>
      </c>
      <c r="AI210" s="14" t="str">
        <f t="shared" ca="1" si="35"/>
        <v>__Absent__</v>
      </c>
      <c r="AJ210" s="14">
        <f t="shared" ca="1" si="35"/>
        <v>188</v>
      </c>
      <c r="AK210" s="42"/>
      <c r="AL210" s="43">
        <f ca="1"/>
        <v>0</v>
      </c>
      <c r="AM210" s="15">
        <f ca="1"/>
        <v>0</v>
      </c>
      <c r="AN210" s="16">
        <f t="shared" ca="1" si="34"/>
        <v>0</v>
      </c>
      <c r="AO210" s="30">
        <f t="shared" ca="1" si="32"/>
        <v>58</v>
      </c>
      <c r="AP210" s="30">
        <f t="shared" ca="1" si="33"/>
        <v>46</v>
      </c>
      <c r="AQ210" s="12"/>
      <c r="AR210" s="48"/>
    </row>
    <row r="211" spans="1:44" x14ac:dyDescent="0.3">
      <c r="A211" s="8" t="s">
        <v>229</v>
      </c>
      <c r="B211" s="9" cm="1">
        <f t="array" aca="1" ref="B211" ca="1">IF(ISNUMBER(Z211),CELL("contents",INDIRECT(ADDRESS(Z211,2,1,1,B$2))),0)</f>
        <v>0</v>
      </c>
      <c r="C211" s="9" cm="1">
        <f t="array" aca="1" ref="C211" ca="1">IF(ISNUMBER(AA211),CELL("contents",INDIRECT(ADDRESS(AA211,2,1,1,C$2))),0)</f>
        <v>0</v>
      </c>
      <c r="D211" s="9" cm="1">
        <f t="array" aca="1" ref="D211" ca="1">IF(ISNUMBER(AB211),CELL("contents",INDIRECT(ADDRESS(AB211,2,1,1,D$2))),0)</f>
        <v>0</v>
      </c>
      <c r="E211" s="9" cm="1">
        <f t="array" aca="1" ref="E211" ca="1">IF(ISNUMBER(AC211),CELL("contents",INDIRECT(ADDRESS(AC211,2,1,1,E$2))),0)</f>
        <v>0</v>
      </c>
      <c r="F211" s="9" cm="1">
        <f t="array" aca="1" ref="F211" ca="1">IF(ISNUMBER(AD211),CELL("contents",INDIRECT(ADDRESS(AD211,2,1,1,F$2))),0)</f>
        <v>0</v>
      </c>
      <c r="G211" s="9" cm="1">
        <f t="array" aca="1" ref="G211" ca="1">IF(ISNUMBER(AE211),CELL("contents",INDIRECT(ADDRESS(AE211,2,1,1,G$2))),0)</f>
        <v>0</v>
      </c>
      <c r="H211" s="9" cm="1">
        <f t="array" aca="1" ref="H211" ca="1">IF(ISNUMBER(AF211),CELL("contents",INDIRECT(ADDRESS(AF211,2,1,1,H$2))),0)</f>
        <v>2.3593515576127602</v>
      </c>
      <c r="I211" s="9" cm="1">
        <f t="array" aca="1" ref="I211" ca="1">IF(ISNUMBER(AG211),CELL("contents",INDIRECT(ADDRESS(AG211,2,1,1,I$2))),0)</f>
        <v>2.2791010931665499</v>
      </c>
      <c r="J211" s="9" cm="1">
        <f t="array" aca="1" ref="J211" ca="1">IF(ISNUMBER(AH211),CELL("contents",INDIRECT(ADDRESS(AH211,2,1,1,J$2))),0)</f>
        <v>2.7318130421946698</v>
      </c>
      <c r="K211" s="9" cm="1">
        <f t="array" aca="1" ref="K211" ca="1">IF(ISNUMBER(AI211),CELL("contents",INDIRECT(ADDRESS(AI211,2,1,1,K$2))),0)</f>
        <v>2.0442930149182299</v>
      </c>
      <c r="L211" s="9" cm="1">
        <f t="array" aca="1" ref="L211" ca="1">IF(ISNUMBER(AJ211),CELL("contents",INDIRECT(ADDRESS(AJ211,2,1,1,L$2))),0)</f>
        <v>1.59537076521659</v>
      </c>
      <c r="M211" s="127" t="str">
        <f>VLOOKUP($A211,[1]Classification!$A$2:$B$1001,2,0)</f>
        <v>Financials</v>
      </c>
      <c r="N211" s="13">
        <f>MATCH($A211,'EKHAZAARSTK X standardized'!$A:$A,0)</f>
        <v>830</v>
      </c>
      <c r="O211" s="85" cm="1">
        <f t="array" aca="1" ref="O211:X211" ca="1">OFFSET(INDIRECT(ADDRESS(N211,2,1,1,"EKHAZAARSTK X standardized")),,,1,10)</f>
        <v>0.3050515979896255</v>
      </c>
      <c r="P211" s="85">
        <f ca="1"/>
        <v>-1.3874046354937299</v>
      </c>
      <c r="Q211" s="85">
        <f ca="1"/>
        <v>-0.42357975614121196</v>
      </c>
      <c r="R211" s="85">
        <f ca="1"/>
        <v>1.0560012449128271</v>
      </c>
      <c r="S211" s="85">
        <f ca="1"/>
        <v>-3.6448116804863949E-2</v>
      </c>
      <c r="T211" s="85">
        <f ca="1"/>
        <v>-0.565786506789139</v>
      </c>
      <c r="U211" s="85">
        <f ca="1"/>
        <v>3.8398767482509752</v>
      </c>
      <c r="V211" s="85">
        <f ca="1"/>
        <v>-0.3846907823984701</v>
      </c>
      <c r="W211" s="85">
        <f ca="1"/>
        <v>0.55566592306614149</v>
      </c>
      <c r="X211" s="85">
        <f ca="1"/>
        <v>-6.9892235013729626E-2</v>
      </c>
      <c r="Z211" s="14" t="str">
        <f t="shared" ca="1" si="35"/>
        <v>__Absent__</v>
      </c>
      <c r="AA211" s="14" t="str">
        <f t="shared" ca="1" si="35"/>
        <v>__Absent__</v>
      </c>
      <c r="AB211" s="14" t="str">
        <f t="shared" ca="1" si="35"/>
        <v>__Absent__</v>
      </c>
      <c r="AC211" s="14" t="str">
        <f t="shared" ca="1" si="35"/>
        <v>__Absent__</v>
      </c>
      <c r="AD211" s="14" t="str">
        <f t="shared" ca="1" si="35"/>
        <v>__Absent__</v>
      </c>
      <c r="AE211" s="14" t="str">
        <f t="shared" ca="1" si="35"/>
        <v>__Absent__</v>
      </c>
      <c r="AF211" s="14">
        <f t="shared" ca="1" si="35"/>
        <v>85</v>
      </c>
      <c r="AG211" s="14">
        <f t="shared" ca="1" si="35"/>
        <v>86</v>
      </c>
      <c r="AH211" s="14">
        <f t="shared" ca="1" si="35"/>
        <v>42</v>
      </c>
      <c r="AI211" s="14">
        <f t="shared" ca="1" si="35"/>
        <v>165</v>
      </c>
      <c r="AJ211" s="14">
        <f t="shared" ca="1" si="35"/>
        <v>189</v>
      </c>
      <c r="AK211" s="42"/>
      <c r="AL211" s="43">
        <f ca="1"/>
        <v>0</v>
      </c>
      <c r="AM211" s="15">
        <f ca="1"/>
        <v>6.9524343045035842E-3</v>
      </c>
      <c r="AN211" s="16">
        <f t="shared" ca="1" si="34"/>
        <v>-6.9524343045035842E-3</v>
      </c>
      <c r="AO211" s="30">
        <f t="shared" ca="1" si="32"/>
        <v>238</v>
      </c>
      <c r="AP211" s="30">
        <f t="shared" ca="1" si="33"/>
        <v>19</v>
      </c>
      <c r="AQ211" s="12"/>
      <c r="AR211" s="48"/>
    </row>
    <row r="212" spans="1:44" x14ac:dyDescent="0.3">
      <c r="A212" s="8" t="s">
        <v>358</v>
      </c>
      <c r="B212" s="9" cm="1">
        <f t="array" aca="1" ref="B212" ca="1">IF(ISNUMBER(Z212),CELL("contents",INDIRECT(ADDRESS(Z212,2,1,1,B$2))),0)</f>
        <v>0</v>
      </c>
      <c r="C212" s="9" cm="1">
        <f t="array" aca="1" ref="C212" ca="1">IF(ISNUMBER(AA212),CELL("contents",INDIRECT(ADDRESS(AA212,2,1,1,C$2))),0)</f>
        <v>0</v>
      </c>
      <c r="D212" s="9" cm="1">
        <f t="array" aca="1" ref="D212" ca="1">IF(ISNUMBER(AB212),CELL("contents",INDIRECT(ADDRESS(AB212,2,1,1,D$2))),0)</f>
        <v>0</v>
      </c>
      <c r="E212" s="9" cm="1">
        <f t="array" aca="1" ref="E212" ca="1">IF(ISNUMBER(AC212),CELL("contents",INDIRECT(ADDRESS(AC212,2,1,1,E$2))),0)</f>
        <v>0</v>
      </c>
      <c r="F212" s="9" cm="1">
        <f t="array" aca="1" ref="F212" ca="1">IF(ISNUMBER(AD212),CELL("contents",INDIRECT(ADDRESS(AD212,2,1,1,F$2))),0)</f>
        <v>0</v>
      </c>
      <c r="G212" s="9" cm="1">
        <f t="array" aca="1" ref="G212" ca="1">IF(ISNUMBER(AE212),CELL("contents",INDIRECT(ADDRESS(AE212,2,1,1,G$2))),0)</f>
        <v>0.67743175169568604</v>
      </c>
      <c r="H212" s="9" cm="1">
        <f t="array" aca="1" ref="H212" ca="1">IF(ISNUMBER(AF212),CELL("contents",INDIRECT(ADDRESS(AF212,2,1,1,H$2))),0)</f>
        <v>0</v>
      </c>
      <c r="I212" s="9" cm="1">
        <f t="array" aca="1" ref="I212" ca="1">IF(ISNUMBER(AG212),CELL("contents",INDIRECT(ADDRESS(AG212,2,1,1,I$2))),0)</f>
        <v>0</v>
      </c>
      <c r="J212" s="9" cm="1">
        <f t="array" aca="1" ref="J212" ca="1">IF(ISNUMBER(AH212),CELL("contents",INDIRECT(ADDRESS(AH212,2,1,1,J$2))),0)</f>
        <v>0</v>
      </c>
      <c r="K212" s="9" cm="1">
        <f t="array" aca="1" ref="K212" ca="1">IF(ISNUMBER(AI212),CELL("contents",INDIRECT(ADDRESS(AI212,2,1,1,K$2))),0)</f>
        <v>0.130273574994789</v>
      </c>
      <c r="L212" s="9" cm="1">
        <f t="array" aca="1" ref="L212" ca="1">IF(ISNUMBER(AJ212),CELL("contents",INDIRECT(ADDRESS(AJ212,2,1,1,L$2))),0)</f>
        <v>0.205718275551623</v>
      </c>
      <c r="M212" s="127" t="str">
        <f>VLOOKUP($A212,[1]Classification!$A$2:$B$1001,2,0)</f>
        <v>Materials</v>
      </c>
      <c r="N212" s="13">
        <f>MATCH($A212,'EKHAZAARSTK X standardized'!$A:$A,0)</f>
        <v>831</v>
      </c>
      <c r="O212" s="85" cm="1">
        <f t="array" aca="1" ref="O212:X212" ca="1">OFFSET(INDIRECT(ADDRESS(N212,2,1,1,"EKHAZAARSTK X standardized")),,,1,10)</f>
        <v>0.22942919635214795</v>
      </c>
      <c r="P212" s="85">
        <f ca="1"/>
        <v>0.21269697696619111</v>
      </c>
      <c r="Q212" s="85">
        <f ca="1"/>
        <v>-0.58083518039157556</v>
      </c>
      <c r="R212" s="85">
        <f ca="1"/>
        <v>0.85502887105020475</v>
      </c>
      <c r="S212" s="85">
        <f ca="1"/>
        <v>-0.47522214278355251</v>
      </c>
      <c r="T212" s="85">
        <f ca="1"/>
        <v>-0.71794081513945851</v>
      </c>
      <c r="U212" s="85">
        <f ca="1"/>
        <v>1.9215673892996399</v>
      </c>
      <c r="V212" s="85">
        <f ca="1"/>
        <v>1.6579196614392586</v>
      </c>
      <c r="W212" s="85">
        <f ca="1"/>
        <v>2.4997157561030243</v>
      </c>
      <c r="X212" s="85">
        <f ca="1"/>
        <v>-0.97651379605252864</v>
      </c>
      <c r="Z212" s="14" t="str">
        <f t="shared" ca="1" si="35"/>
        <v>__Absent__</v>
      </c>
      <c r="AA212" s="14" t="str">
        <f t="shared" ca="1" si="35"/>
        <v>__Absent__</v>
      </c>
      <c r="AB212" s="14" t="str">
        <f t="shared" ca="1" si="35"/>
        <v>__Absent__</v>
      </c>
      <c r="AC212" s="14" t="str">
        <f t="shared" ca="1" si="35"/>
        <v>__Absent__</v>
      </c>
      <c r="AD212" s="14" t="str">
        <f t="shared" ca="1" si="35"/>
        <v>__Absent__</v>
      </c>
      <c r="AE212" s="14">
        <f t="shared" ca="1" si="35"/>
        <v>122</v>
      </c>
      <c r="AF212" s="14" t="str">
        <f t="shared" ca="1" si="35"/>
        <v>__Absent__</v>
      </c>
      <c r="AG212" s="14" t="str">
        <f t="shared" ca="1" si="35"/>
        <v>__Absent__</v>
      </c>
      <c r="AH212" s="14" t="str">
        <f t="shared" ca="1" si="35"/>
        <v>__Absent__</v>
      </c>
      <c r="AI212" s="14">
        <f t="shared" ca="1" si="35"/>
        <v>166</v>
      </c>
      <c r="AJ212" s="14">
        <f t="shared" ca="1" si="35"/>
        <v>190</v>
      </c>
      <c r="AK212" s="42"/>
      <c r="AL212" s="43">
        <f ca="1"/>
        <v>0</v>
      </c>
      <c r="AM212" s="15">
        <f ca="1"/>
        <v>0</v>
      </c>
      <c r="AN212" s="16">
        <f t="shared" ca="1" si="34"/>
        <v>0</v>
      </c>
      <c r="AO212" s="30">
        <f t="shared" ca="1" si="32"/>
        <v>58</v>
      </c>
      <c r="AP212" s="30">
        <f t="shared" ca="1" si="33"/>
        <v>46</v>
      </c>
      <c r="AQ212" s="12"/>
      <c r="AR212" s="48"/>
    </row>
    <row r="213" spans="1:44" x14ac:dyDescent="0.3">
      <c r="A213" s="8" t="s">
        <v>157</v>
      </c>
      <c r="B213" s="9" cm="1">
        <f t="array" aca="1" ref="B213" ca="1">IF(ISNUMBER(Z213),CELL("contents",INDIRECT(ADDRESS(Z213,2,1,1,B$2))),0)</f>
        <v>0</v>
      </c>
      <c r="C213" s="9" cm="1">
        <f t="array" aca="1" ref="C213" ca="1">IF(ISNUMBER(AA213),CELL("contents",INDIRECT(ADDRESS(AA213,2,1,1,C$2))),0)</f>
        <v>0</v>
      </c>
      <c r="D213" s="9" cm="1">
        <f t="array" aca="1" ref="D213" ca="1">IF(ISNUMBER(AB213),CELL("contents",INDIRECT(ADDRESS(AB213,2,1,1,D$2))),0)</f>
        <v>0</v>
      </c>
      <c r="E213" s="9" cm="1">
        <f t="array" aca="1" ref="E213" ca="1">IF(ISNUMBER(AC213),CELL("contents",INDIRECT(ADDRESS(AC213,2,1,1,E$2))),0)</f>
        <v>0</v>
      </c>
      <c r="F213" s="9" cm="1">
        <f t="array" aca="1" ref="F213" ca="1">IF(ISNUMBER(AD213),CELL("contents",INDIRECT(ADDRESS(AD213,2,1,1,F$2))),0)</f>
        <v>0</v>
      </c>
      <c r="G213" s="9" cm="1">
        <f t="array" aca="1" ref="G213" ca="1">IF(ISNUMBER(AE213),CELL("contents",INDIRECT(ADDRESS(AE213,2,1,1,G$2))),0)</f>
        <v>0.29704779528379299</v>
      </c>
      <c r="H213" s="9" cm="1">
        <f t="array" aca="1" ref="H213" ca="1">IF(ISNUMBER(AF213),CELL("contents",INDIRECT(ADDRESS(AF213,2,1,1,H$2))),0)</f>
        <v>0</v>
      </c>
      <c r="I213" s="9" cm="1">
        <f t="array" aca="1" ref="I213" ca="1">IF(ISNUMBER(AG213),CELL("contents",INDIRECT(ADDRESS(AG213,2,1,1,I$2))),0)</f>
        <v>0</v>
      </c>
      <c r="J213" s="9" cm="1">
        <f t="array" aca="1" ref="J213" ca="1">IF(ISNUMBER(AH213),CELL("contents",INDIRECT(ADDRESS(AH213,2,1,1,J$2))),0)</f>
        <v>0</v>
      </c>
      <c r="K213" s="9" cm="1">
        <f t="array" aca="1" ref="K213" ca="1">IF(ISNUMBER(AI213),CELL("contents",INDIRECT(ADDRESS(AI213,2,1,1,K$2))),0)</f>
        <v>0</v>
      </c>
      <c r="L213" s="9" cm="1">
        <f t="array" aca="1" ref="L213" ca="1">IF(ISNUMBER(AJ213),CELL("contents",INDIRECT(ADDRESS(AJ213,2,1,1,L$2))),0)</f>
        <v>9.0203029494314302E-2</v>
      </c>
      <c r="M213" s="127" t="str">
        <f>VLOOKUP($A213,[1]Classification!$A$2:$B$1001,2,0)</f>
        <v>Materials</v>
      </c>
      <c r="N213" s="13">
        <f>MATCH($A213,'EKHAZAARSTK X standardized'!$A:$A,0)</f>
        <v>845</v>
      </c>
      <c r="O213" s="85" cm="1">
        <f t="array" aca="1" ref="O213:X213" ca="1">OFFSET(INDIRECT(ADDRESS(N213,2,1,1,"EKHAZAARSTK X standardized")),,,1,10)</f>
        <v>-0.47848893096255296</v>
      </c>
      <c r="P213" s="85">
        <f ca="1"/>
        <v>-0.68669796032371455</v>
      </c>
      <c r="Q213" s="85">
        <f ca="1"/>
        <v>0.41810026400373901</v>
      </c>
      <c r="R213" s="85">
        <f ca="1"/>
        <v>-0.87942467158787097</v>
      </c>
      <c r="S213" s="85">
        <f ca="1"/>
        <v>-0.18644851373295626</v>
      </c>
      <c r="T213" s="85">
        <f ca="1"/>
        <v>0.59748405460023002</v>
      </c>
      <c r="U213" s="85">
        <f ca="1"/>
        <v>0.25145338072203649</v>
      </c>
      <c r="V213" s="85">
        <f ca="1"/>
        <v>-0.81317748034085346</v>
      </c>
      <c r="W213" s="85">
        <f ca="1"/>
        <v>-0.70230959676731997</v>
      </c>
      <c r="X213" s="85">
        <f ca="1"/>
        <v>-0.22573990122361826</v>
      </c>
      <c r="Z213" s="14" t="str">
        <f t="shared" ca="1" si="35"/>
        <v>__Absent__</v>
      </c>
      <c r="AA213" s="14" t="str">
        <f t="shared" ca="1" si="35"/>
        <v>__Absent__</v>
      </c>
      <c r="AB213" s="14" t="str">
        <f t="shared" ca="1" si="35"/>
        <v>__Absent__</v>
      </c>
      <c r="AC213" s="14" t="str">
        <f t="shared" ca="1" si="35"/>
        <v>__Absent__</v>
      </c>
      <c r="AD213" s="14" t="str">
        <f t="shared" ca="1" si="35"/>
        <v>__Absent__</v>
      </c>
      <c r="AE213" s="14">
        <f t="shared" ca="1" si="35"/>
        <v>123</v>
      </c>
      <c r="AF213" s="14" t="str">
        <f t="shared" ca="1" si="35"/>
        <v>__Absent__</v>
      </c>
      <c r="AG213" s="14" t="str">
        <f t="shared" ca="1" si="35"/>
        <v>__Absent__</v>
      </c>
      <c r="AH213" s="14" t="str">
        <f t="shared" ca="1" si="35"/>
        <v>__Absent__</v>
      </c>
      <c r="AI213" s="14" t="str">
        <f t="shared" ca="1" si="35"/>
        <v>__Absent__</v>
      </c>
      <c r="AJ213" s="14">
        <f t="shared" ca="1" si="35"/>
        <v>191</v>
      </c>
      <c r="AK213" s="42"/>
      <c r="AL213" s="43">
        <f ca="1"/>
        <v>0</v>
      </c>
      <c r="AM213" s="15">
        <f ca="1"/>
        <v>0</v>
      </c>
      <c r="AN213" s="16">
        <f t="shared" ca="1" si="34"/>
        <v>0</v>
      </c>
      <c r="AO213" s="30">
        <f t="shared" ca="1" si="32"/>
        <v>58</v>
      </c>
      <c r="AP213" s="30">
        <f t="shared" ca="1" si="33"/>
        <v>46</v>
      </c>
      <c r="AQ213" s="12"/>
      <c r="AR213" s="48"/>
    </row>
    <row r="214" spans="1:44" x14ac:dyDescent="0.3">
      <c r="A214" s="8" t="s">
        <v>230</v>
      </c>
      <c r="B214" s="9" cm="1">
        <f t="array" aca="1" ref="B214" ca="1">IF(ISNUMBER(Z214),CELL("contents",INDIRECT(ADDRESS(Z214,2,1,1,B$2))),0)</f>
        <v>0</v>
      </c>
      <c r="C214" s="9" cm="1">
        <f t="array" aca="1" ref="C214" ca="1">IF(ISNUMBER(AA214),CELL("contents",INDIRECT(ADDRESS(AA214,2,1,1,C$2))),0)</f>
        <v>0</v>
      </c>
      <c r="D214" s="9" cm="1">
        <f t="array" aca="1" ref="D214" ca="1">IF(ISNUMBER(AB214),CELL("contents",INDIRECT(ADDRESS(AB214,2,1,1,D$2))),0)</f>
        <v>0</v>
      </c>
      <c r="E214" s="9" cm="1">
        <f t="array" aca="1" ref="E214" ca="1">IF(ISNUMBER(AC214),CELL("contents",INDIRECT(ADDRESS(AC214,2,1,1,E$2))),0)</f>
        <v>0</v>
      </c>
      <c r="F214" s="9" cm="1">
        <f t="array" aca="1" ref="F214" ca="1">IF(ISNUMBER(AD214),CELL("contents",INDIRECT(ADDRESS(AD214,2,1,1,F$2))),0)</f>
        <v>0</v>
      </c>
      <c r="G214" s="9" cm="1">
        <f t="array" aca="1" ref="G214" ca="1">IF(ISNUMBER(AE214),CELL("contents",INDIRECT(ADDRESS(AE214,2,1,1,G$2))),0)</f>
        <v>0</v>
      </c>
      <c r="H214" s="9" cm="1">
        <f t="array" aca="1" ref="H214" ca="1">IF(ISNUMBER(AF214),CELL("contents",INDIRECT(ADDRESS(AF214,2,1,1,H$2))),0)</f>
        <v>1.17191947165875</v>
      </c>
      <c r="I214" s="9" cm="1">
        <f t="array" aca="1" ref="I214" ca="1">IF(ISNUMBER(AG214),CELL("contents",INDIRECT(ADDRESS(AG214,2,1,1,I$2))),0)</f>
        <v>1.1591851030553699</v>
      </c>
      <c r="J214" s="9" cm="1">
        <f t="array" aca="1" ref="J214" ca="1">IF(ISNUMBER(AH214),CELL("contents",INDIRECT(ADDRESS(AH214,2,1,1,J$2))),0)</f>
        <v>1.3569545184640099</v>
      </c>
      <c r="K214" s="9" cm="1">
        <f t="array" aca="1" ref="K214" ca="1">IF(ISNUMBER(AI214),CELL("contents",INDIRECT(ADDRESS(AI214,2,1,1,K$2))),0)</f>
        <v>1.0722517289571101</v>
      </c>
      <c r="L214" s="9" cm="1">
        <f t="array" aca="1" ref="L214" ca="1">IF(ISNUMBER(AJ214),CELL("contents",INDIRECT(ADDRESS(AJ214,2,1,1,L$2))),0)</f>
        <v>0.81142957213876099</v>
      </c>
      <c r="M214" s="127" t="str">
        <f>VLOOKUP($A214,[1]Classification!$A$2:$B$1001,2,0)</f>
        <v>Health Care</v>
      </c>
      <c r="N214" s="13">
        <f>MATCH($A214,'EKHAZAARSTK X standardized'!$A:$A,0)</f>
        <v>847</v>
      </c>
      <c r="O214" s="85" cm="1">
        <f t="array" aca="1" ref="O214:X214" ca="1">OFFSET(INDIRECT(ADDRESS(N214,2,1,1,"EKHAZAARSTK X standardized")),,,1,10)</f>
        <v>0.11677250162649912</v>
      </c>
      <c r="P214" s="85">
        <f ca="1"/>
        <v>-0.9920104886943012</v>
      </c>
      <c r="Q214" s="85">
        <f ca="1"/>
        <v>-0.56773423348188889</v>
      </c>
      <c r="R214" s="85">
        <f ca="1"/>
        <v>-0.87466239201438001</v>
      </c>
      <c r="S214" s="85">
        <f ca="1"/>
        <v>-3.3552249559526882E-2</v>
      </c>
      <c r="T214" s="85">
        <f ca="1"/>
        <v>-0.27387928898556241</v>
      </c>
      <c r="U214" s="85">
        <f ca="1"/>
        <v>2.1223551674181436</v>
      </c>
      <c r="V214" s="85">
        <f ca="1"/>
        <v>-0.66051491687587527</v>
      </c>
      <c r="W214" s="85">
        <f ca="1"/>
        <v>-0.50930219336567439</v>
      </c>
      <c r="X214" s="85">
        <f ca="1"/>
        <v>-0.97278425735104634</v>
      </c>
      <c r="Z214" s="14" t="str">
        <f t="shared" ca="1" si="35"/>
        <v>__Absent__</v>
      </c>
      <c r="AA214" s="14" t="str">
        <f t="shared" ca="1" si="35"/>
        <v>__Absent__</v>
      </c>
      <c r="AB214" s="14" t="str">
        <f t="shared" ca="1" si="35"/>
        <v>__Absent__</v>
      </c>
      <c r="AC214" s="14" t="str">
        <f t="shared" ca="1" si="35"/>
        <v>__Absent__</v>
      </c>
      <c r="AD214" s="14" t="str">
        <f t="shared" ca="1" si="35"/>
        <v>__Absent__</v>
      </c>
      <c r="AE214" s="14" t="str">
        <f t="shared" ca="1" si="35"/>
        <v>__Absent__</v>
      </c>
      <c r="AF214" s="14">
        <f t="shared" ca="1" si="35"/>
        <v>86</v>
      </c>
      <c r="AG214" s="14">
        <f t="shared" ca="1" si="35"/>
        <v>87</v>
      </c>
      <c r="AH214" s="14">
        <f t="shared" ca="1" si="35"/>
        <v>43</v>
      </c>
      <c r="AI214" s="14">
        <f t="shared" ca="1" si="35"/>
        <v>167</v>
      </c>
      <c r="AJ214" s="14">
        <f t="shared" ca="1" si="35"/>
        <v>192</v>
      </c>
      <c r="AK214" s="42"/>
      <c r="AL214" s="43">
        <f ca="1"/>
        <v>0</v>
      </c>
      <c r="AM214" s="15">
        <f ca="1"/>
        <v>1.3536094433194673E-3</v>
      </c>
      <c r="AN214" s="16">
        <f t="shared" ca="1" si="34"/>
        <v>-1.3536094433194673E-3</v>
      </c>
      <c r="AO214" s="30">
        <f t="shared" ca="1" si="32"/>
        <v>221</v>
      </c>
      <c r="AP214" s="30">
        <f t="shared" ca="1" si="33"/>
        <v>36</v>
      </c>
      <c r="AQ214" s="12"/>
      <c r="AR214" s="48"/>
    </row>
    <row r="215" spans="1:44" x14ac:dyDescent="0.3">
      <c r="A215" s="8" t="s">
        <v>53</v>
      </c>
      <c r="B215" s="9" cm="1">
        <f t="array" aca="1" ref="B215" ca="1">IF(ISNUMBER(Z215),CELL("contents",INDIRECT(ADDRESS(Z215,2,1,1,B$2))),0)</f>
        <v>0</v>
      </c>
      <c r="C215" s="9" cm="1">
        <f t="array" aca="1" ref="C215" ca="1">IF(ISNUMBER(AA215),CELL("contents",INDIRECT(ADDRESS(AA215,2,1,1,C$2))),0)</f>
        <v>0</v>
      </c>
      <c r="D215" s="9" cm="1">
        <f t="array" aca="1" ref="D215" ca="1">IF(ISNUMBER(AB215),CELL("contents",INDIRECT(ADDRESS(AB215,2,1,1,D$2))),0)</f>
        <v>0</v>
      </c>
      <c r="E215" s="9" cm="1">
        <f t="array" aca="1" ref="E215" ca="1">IF(ISNUMBER(AC215),CELL("contents",INDIRECT(ADDRESS(AC215,2,1,1,E$2))),0)</f>
        <v>0</v>
      </c>
      <c r="F215" s="9" cm="1">
        <f t="array" aca="1" ref="F215" ca="1">IF(ISNUMBER(AD215),CELL("contents",INDIRECT(ADDRESS(AD215,2,1,1,F$2))),0)</f>
        <v>0</v>
      </c>
      <c r="G215" s="9" cm="1">
        <f t="array" aca="1" ref="G215" ca="1">IF(ISNUMBER(AE215),CELL("contents",INDIRECT(ADDRESS(AE215,2,1,1,G$2))),0)</f>
        <v>0.19880900371430099</v>
      </c>
      <c r="H215" s="9" cm="1">
        <f t="array" aca="1" ref="H215" ca="1">IF(ISNUMBER(AF215),CELL("contents",INDIRECT(ADDRESS(AF215,2,1,1,H$2))),0)</f>
        <v>0</v>
      </c>
      <c r="I215" s="9" cm="1">
        <f t="array" aca="1" ref="I215" ca="1">IF(ISNUMBER(AG215),CELL("contents",INDIRECT(ADDRESS(AG215,2,1,1,I$2))),0)</f>
        <v>0</v>
      </c>
      <c r="J215" s="9" cm="1">
        <f t="array" aca="1" ref="J215" ca="1">IF(ISNUMBER(AH215),CELL("contents",INDIRECT(ADDRESS(AH215,2,1,1,J$2))),0)</f>
        <v>0</v>
      </c>
      <c r="K215" s="9" cm="1">
        <f t="array" aca="1" ref="K215" ca="1">IF(ISNUMBER(AI215),CELL("contents",INDIRECT(ADDRESS(AI215,2,1,1,K$2))),0)</f>
        <v>4.0084176998396601E-2</v>
      </c>
      <c r="L215" s="9" cm="1">
        <f t="array" aca="1" ref="L215" ca="1">IF(ISNUMBER(AJ215),CELL("contents",INDIRECT(ADDRESS(AJ215,2,1,1,L$2))),0)</f>
        <v>6.03681798459728E-2</v>
      </c>
      <c r="M215" s="127" t="str">
        <f>VLOOKUP($A215,[1]Classification!$A$2:$B$1001,2,0)</f>
        <v>Communication Services</v>
      </c>
      <c r="N215" s="13">
        <f>MATCH($A215,'EKHAZAARSTK X standardized'!$A:$A,0)</f>
        <v>848</v>
      </c>
      <c r="O215" s="85" cm="1">
        <f t="array" aca="1" ref="O215:X215" ca="1">OFFSET(INDIRECT(ADDRESS(N215,2,1,1,"EKHAZAARSTK X standardized")),,,1,10)</f>
        <v>-0.21693235505831465</v>
      </c>
      <c r="P215" s="85">
        <f ca="1"/>
        <v>-1.0717775265660463</v>
      </c>
      <c r="Q215" s="85">
        <f ca="1"/>
        <v>-0.51822502344932597</v>
      </c>
      <c r="R215" s="85">
        <f ca="1"/>
        <v>-0.87875913490527746</v>
      </c>
      <c r="S215" s="85">
        <f ca="1"/>
        <v>-0.50266118877321764</v>
      </c>
      <c r="T215" s="85">
        <f ca="1"/>
        <v>1.2381511128159808</v>
      </c>
      <c r="U215" s="85">
        <f ca="1"/>
        <v>0.45938440101552297</v>
      </c>
      <c r="V215" s="85">
        <f ca="1"/>
        <v>-7.3471208242446729E-3</v>
      </c>
      <c r="W215" s="85">
        <f ca="1"/>
        <v>0.79489490153825759</v>
      </c>
      <c r="X215" s="85">
        <f ca="1"/>
        <v>-0.54140510894179916</v>
      </c>
      <c r="Z215" s="14" t="str">
        <f t="shared" ref="Z215:AJ224" ca="1" si="36">IFERROR(MATCH($A215,INDIRECT("'"&amp;Z$2&amp;"'!$A:$A"),0),"__Absent__")</f>
        <v>__Absent__</v>
      </c>
      <c r="AA215" s="14" t="str">
        <f t="shared" ca="1" si="36"/>
        <v>__Absent__</v>
      </c>
      <c r="AB215" s="14" t="str">
        <f t="shared" ca="1" si="36"/>
        <v>__Absent__</v>
      </c>
      <c r="AC215" s="14" t="str">
        <f t="shared" ca="1" si="36"/>
        <v>__Absent__</v>
      </c>
      <c r="AD215" s="14" t="str">
        <f t="shared" ca="1" si="36"/>
        <v>__Absent__</v>
      </c>
      <c r="AE215" s="14">
        <f t="shared" ca="1" si="36"/>
        <v>124</v>
      </c>
      <c r="AF215" s="14" t="str">
        <f t="shared" ca="1" si="36"/>
        <v>__Absent__</v>
      </c>
      <c r="AG215" s="14" t="str">
        <f t="shared" ca="1" si="36"/>
        <v>__Absent__</v>
      </c>
      <c r="AH215" s="14" t="str">
        <f t="shared" ca="1" si="36"/>
        <v>__Absent__</v>
      </c>
      <c r="AI215" s="14">
        <f t="shared" ca="1" si="36"/>
        <v>168</v>
      </c>
      <c r="AJ215" s="14">
        <f t="shared" ca="1" si="36"/>
        <v>193</v>
      </c>
      <c r="AK215" s="42"/>
      <c r="AL215" s="43">
        <f ca="1"/>
        <v>0</v>
      </c>
      <c r="AM215" s="15">
        <f ca="1"/>
        <v>0</v>
      </c>
      <c r="AN215" s="16">
        <f t="shared" ca="1" si="34"/>
        <v>0</v>
      </c>
      <c r="AO215" s="30">
        <f t="shared" ca="1" si="32"/>
        <v>58</v>
      </c>
      <c r="AP215" s="30">
        <f t="shared" ca="1" si="33"/>
        <v>46</v>
      </c>
      <c r="AQ215" s="12"/>
      <c r="AR215" s="48"/>
    </row>
    <row r="216" spans="1:44" x14ac:dyDescent="0.3">
      <c r="A216" s="8" t="s">
        <v>95</v>
      </c>
      <c r="B216" s="9" cm="1">
        <f t="array" aca="1" ref="B216" ca="1">IF(ISNUMBER(Z216),CELL("contents",INDIRECT(ADDRESS(Z216,2,1,1,B$2))),0)</f>
        <v>0</v>
      </c>
      <c r="C216" s="9" cm="1">
        <f t="array" aca="1" ref="C216" ca="1">IF(ISNUMBER(AA216),CELL("contents",INDIRECT(ADDRESS(AA216,2,1,1,C$2))),0)</f>
        <v>0</v>
      </c>
      <c r="D216" s="9" cm="1">
        <f t="array" aca="1" ref="D216" ca="1">IF(ISNUMBER(AB216),CELL("contents",INDIRECT(ADDRESS(AB216,2,1,1,D$2))),0)</f>
        <v>0</v>
      </c>
      <c r="E216" s="9" cm="1">
        <f t="array" aca="1" ref="E216" ca="1">IF(ISNUMBER(AC216),CELL("contents",INDIRECT(ADDRESS(AC216,2,1,1,E$2))),0)</f>
        <v>0</v>
      </c>
      <c r="F216" s="9" cm="1">
        <f t="array" aca="1" ref="F216" ca="1">IF(ISNUMBER(AD216),CELL("contents",INDIRECT(ADDRESS(AD216,2,1,1,F$2))),0)</f>
        <v>0</v>
      </c>
      <c r="G216" s="9" cm="1">
        <f t="array" aca="1" ref="G216" ca="1">IF(ISNUMBER(AE216),CELL("contents",INDIRECT(ADDRESS(AE216,2,1,1,G$2))),0)</f>
        <v>0.90617822685890803</v>
      </c>
      <c r="H216" s="9" cm="1">
        <f t="array" aca="1" ref="H216" ca="1">IF(ISNUMBER(AF216),CELL("contents",INDIRECT(ADDRESS(AF216,2,1,1,H$2))),0)</f>
        <v>0</v>
      </c>
      <c r="I216" s="9" cm="1">
        <f t="array" aca="1" ref="I216" ca="1">IF(ISNUMBER(AG216),CELL("contents",INDIRECT(ADDRESS(AG216,2,1,1,I$2))),0)</f>
        <v>0</v>
      </c>
      <c r="J216" s="9" cm="1">
        <f t="array" aca="1" ref="J216" ca="1">IF(ISNUMBER(AH216),CELL("contents",INDIRECT(ADDRESS(AH216,2,1,1,J$2))),0)</f>
        <v>0</v>
      </c>
      <c r="K216" s="9" cm="1">
        <f t="array" aca="1" ref="K216" ca="1">IF(ISNUMBER(AI216),CELL("contents",INDIRECT(ADDRESS(AI216,2,1,1,K$2))),0)</f>
        <v>0</v>
      </c>
      <c r="L216" s="9" cm="1">
        <f t="array" aca="1" ref="L216" ca="1">IF(ISNUMBER(AJ216),CELL("contents",INDIRECT(ADDRESS(AJ216,2,1,1,L$2))),0)</f>
        <v>0.275219458706501</v>
      </c>
      <c r="M216" s="127" t="str">
        <f>VLOOKUP($A216,[1]Classification!$A$2:$B$1001,2,0)</f>
        <v>Financials</v>
      </c>
      <c r="N216" s="13">
        <f>MATCH($A216,'EKHAZAARSTK X standardized'!$A:$A,0)</f>
        <v>851</v>
      </c>
      <c r="O216" s="85" cm="1">
        <f t="array" aca="1" ref="O216:X216" ca="1">OFFSET(INDIRECT(ADDRESS(N216,2,1,1,"EKHAZAARSTK X standardized")),,,1,10)</f>
        <v>4.6974544699498091E-2</v>
      </c>
      <c r="P216" s="85">
        <f ca="1"/>
        <v>-1.532569533163272</v>
      </c>
      <c r="Q216" s="85">
        <f ca="1"/>
        <v>-0.97898084488926296</v>
      </c>
      <c r="R216" s="85">
        <f ca="1"/>
        <v>2.3709516979907348</v>
      </c>
      <c r="S216" s="85">
        <f ca="1"/>
        <v>0.35386103608349495</v>
      </c>
      <c r="T216" s="85">
        <f ca="1"/>
        <v>0.5616697608430159</v>
      </c>
      <c r="U216" s="85">
        <f ca="1"/>
        <v>1.0488635134507993</v>
      </c>
      <c r="V216" s="85">
        <f ca="1"/>
        <v>-1.0339460110129159</v>
      </c>
      <c r="W216" s="85">
        <f ca="1"/>
        <v>-0.1994090450132554</v>
      </c>
      <c r="X216" s="85">
        <f ca="1"/>
        <v>-0.66373235007103748</v>
      </c>
      <c r="Z216" s="14" t="str">
        <f t="shared" ca="1" si="36"/>
        <v>__Absent__</v>
      </c>
      <c r="AA216" s="14" t="str">
        <f t="shared" ca="1" si="36"/>
        <v>__Absent__</v>
      </c>
      <c r="AB216" s="14" t="str">
        <f t="shared" ca="1" si="36"/>
        <v>__Absent__</v>
      </c>
      <c r="AC216" s="14" t="str">
        <f t="shared" ca="1" si="36"/>
        <v>__Absent__</v>
      </c>
      <c r="AD216" s="14" t="str">
        <f t="shared" ca="1" si="36"/>
        <v>__Absent__</v>
      </c>
      <c r="AE216" s="14">
        <f t="shared" ca="1" si="36"/>
        <v>125</v>
      </c>
      <c r="AF216" s="14" t="str">
        <f t="shared" ca="1" si="36"/>
        <v>__Absent__</v>
      </c>
      <c r="AG216" s="14" t="str">
        <f t="shared" ca="1" si="36"/>
        <v>__Absent__</v>
      </c>
      <c r="AH216" s="14" t="str">
        <f t="shared" ca="1" si="36"/>
        <v>__Absent__</v>
      </c>
      <c r="AI216" s="14" t="str">
        <f t="shared" ca="1" si="36"/>
        <v>__Absent__</v>
      </c>
      <c r="AJ216" s="14">
        <f t="shared" ca="1" si="36"/>
        <v>194</v>
      </c>
      <c r="AK216" s="42"/>
      <c r="AL216" s="43">
        <f ca="1"/>
        <v>0</v>
      </c>
      <c r="AM216" s="15">
        <f ca="1"/>
        <v>0</v>
      </c>
      <c r="AN216" s="16">
        <f t="shared" ca="1" si="34"/>
        <v>0</v>
      </c>
      <c r="AO216" s="30">
        <f t="shared" ca="1" si="32"/>
        <v>58</v>
      </c>
      <c r="AP216" s="30">
        <f t="shared" ca="1" si="33"/>
        <v>46</v>
      </c>
      <c r="AQ216" s="12"/>
      <c r="AR216" s="48"/>
    </row>
    <row r="217" spans="1:44" x14ac:dyDescent="0.3">
      <c r="A217" s="8" t="s">
        <v>127</v>
      </c>
      <c r="B217" s="9" cm="1">
        <f t="array" aca="1" ref="B217" ca="1">IF(ISNUMBER(Z217),CELL("contents",INDIRECT(ADDRESS(Z217,2,1,1,B$2))),0)</f>
        <v>0</v>
      </c>
      <c r="C217" s="9" cm="1">
        <f t="array" aca="1" ref="C217" ca="1">IF(ISNUMBER(AA217),CELL("contents",INDIRECT(ADDRESS(AA217,2,1,1,C$2))),0)</f>
        <v>0</v>
      </c>
      <c r="D217" s="9" cm="1">
        <f t="array" aca="1" ref="D217" ca="1">IF(ISNUMBER(AB217),CELL("contents",INDIRECT(ADDRESS(AB217,2,1,1,D$2))),0)</f>
        <v>0</v>
      </c>
      <c r="E217" s="9" cm="1">
        <f t="array" aca="1" ref="E217" ca="1">IF(ISNUMBER(AC217),CELL("contents",INDIRECT(ADDRESS(AC217,2,1,1,E$2))),0)</f>
        <v>0</v>
      </c>
      <c r="F217" s="9" cm="1">
        <f t="array" aca="1" ref="F217" ca="1">IF(ISNUMBER(AD217),CELL("contents",INDIRECT(ADDRESS(AD217,2,1,1,F$2))),0)</f>
        <v>0</v>
      </c>
      <c r="G217" s="9" cm="1">
        <f t="array" aca="1" ref="G217" ca="1">IF(ISNUMBER(AE217),CELL("contents",INDIRECT(ADDRESS(AE217,2,1,1,G$2))),0)</f>
        <v>0.61289409863757405</v>
      </c>
      <c r="H217" s="9" cm="1">
        <f t="array" aca="1" ref="H217" ca="1">IF(ISNUMBER(AF217),CELL("contents",INDIRECT(ADDRESS(AF217,2,1,1,H$2))),0)</f>
        <v>0</v>
      </c>
      <c r="I217" s="9" cm="1">
        <f t="array" aca="1" ref="I217" ca="1">IF(ISNUMBER(AG217),CELL("contents",INDIRECT(ADDRESS(AG217,2,1,1,I$2))),0)</f>
        <v>0</v>
      </c>
      <c r="J217" s="9" cm="1">
        <f t="array" aca="1" ref="J217" ca="1">IF(ISNUMBER(AH217),CELL("contents",INDIRECT(ADDRESS(AH217,2,1,1,J$2))),0)</f>
        <v>0</v>
      </c>
      <c r="K217" s="9" cm="1">
        <f t="array" aca="1" ref="K217" ca="1">IF(ISNUMBER(AI217),CELL("contents",INDIRECT(ADDRESS(AI217,2,1,1,K$2))),0)</f>
        <v>0</v>
      </c>
      <c r="L217" s="9" cm="1">
        <f t="array" aca="1" ref="L217" ca="1">IF(ISNUMBER(AJ217),CELL("contents",INDIRECT(ADDRESS(AJ217,2,1,1,L$2))),0)</f>
        <v>0.18609909780643899</v>
      </c>
      <c r="M217" s="127" t="str">
        <f>VLOOKUP($A217,[1]Classification!$A$2:$B$1001,2,0)</f>
        <v>Consumer Discretionary</v>
      </c>
      <c r="N217" s="13">
        <f>MATCH($A217,'EKHAZAARSTK X standardized'!$A:$A,0)</f>
        <v>852</v>
      </c>
      <c r="O217" s="85" cm="1">
        <f t="array" aca="1" ref="O217:X217" ca="1">OFFSET(INDIRECT(ADDRESS(N217,2,1,1,"EKHAZAARSTK X standardized")),,,1,10)</f>
        <v>-0.39623456049585126</v>
      </c>
      <c r="P217" s="85">
        <f ca="1"/>
        <v>-0.56295949832622239</v>
      </c>
      <c r="Q217" s="85">
        <f ca="1"/>
        <v>-0.27577582412148255</v>
      </c>
      <c r="R217" s="85">
        <f ca="1"/>
        <v>-0.27916047729633425</v>
      </c>
      <c r="S217" s="85">
        <f ca="1"/>
        <v>1.2681258218947776E-2</v>
      </c>
      <c r="T217" s="85">
        <f ca="1"/>
        <v>0.11123935197615539</v>
      </c>
      <c r="U217" s="85">
        <f ca="1"/>
        <v>0.40381867262256432</v>
      </c>
      <c r="V217" s="85">
        <f ca="1"/>
        <v>-0.93295946386205408</v>
      </c>
      <c r="W217" s="85">
        <f ca="1"/>
        <v>-0.58697264164816154</v>
      </c>
      <c r="X217" s="85">
        <f ca="1"/>
        <v>-0.58055671310604651</v>
      </c>
      <c r="Z217" s="14" t="str">
        <f t="shared" ca="1" si="36"/>
        <v>__Absent__</v>
      </c>
      <c r="AA217" s="14" t="str">
        <f t="shared" ca="1" si="36"/>
        <v>__Absent__</v>
      </c>
      <c r="AB217" s="14" t="str">
        <f t="shared" ca="1" si="36"/>
        <v>__Absent__</v>
      </c>
      <c r="AC217" s="14" t="str">
        <f t="shared" ca="1" si="36"/>
        <v>__Absent__</v>
      </c>
      <c r="AD217" s="14" t="str">
        <f t="shared" ca="1" si="36"/>
        <v>__Absent__</v>
      </c>
      <c r="AE217" s="14">
        <f t="shared" ca="1" si="36"/>
        <v>126</v>
      </c>
      <c r="AF217" s="14" t="str">
        <f t="shared" ca="1" si="36"/>
        <v>__Absent__</v>
      </c>
      <c r="AG217" s="14" t="str">
        <f t="shared" ca="1" si="36"/>
        <v>__Absent__</v>
      </c>
      <c r="AH217" s="14" t="str">
        <f t="shared" ca="1" si="36"/>
        <v>__Absent__</v>
      </c>
      <c r="AI217" s="14" t="str">
        <f t="shared" ca="1" si="36"/>
        <v>__Absent__</v>
      </c>
      <c r="AJ217" s="14">
        <f t="shared" ca="1" si="36"/>
        <v>195</v>
      </c>
      <c r="AK217" s="42"/>
      <c r="AL217" s="43">
        <f ca="1"/>
        <v>0</v>
      </c>
      <c r="AM217" s="15">
        <f ca="1"/>
        <v>0</v>
      </c>
      <c r="AN217" s="16">
        <f t="shared" ca="1" si="34"/>
        <v>0</v>
      </c>
      <c r="AO217" s="30">
        <f t="shared" ca="1" si="32"/>
        <v>58</v>
      </c>
      <c r="AP217" s="30">
        <f t="shared" ca="1" si="33"/>
        <v>46</v>
      </c>
      <c r="AQ217" s="12"/>
      <c r="AR217" s="48"/>
    </row>
    <row r="218" spans="1:44" x14ac:dyDescent="0.3">
      <c r="A218" s="8" t="s">
        <v>101</v>
      </c>
      <c r="B218" s="9" cm="1">
        <f t="array" aca="1" ref="B218" ca="1">IF(ISNUMBER(Z218),CELL("contents",INDIRECT(ADDRESS(Z218,2,1,1,B$2))),0)</f>
        <v>0</v>
      </c>
      <c r="C218" s="9" cm="1">
        <f t="array" aca="1" ref="C218" ca="1">IF(ISNUMBER(AA218),CELL("contents",INDIRECT(ADDRESS(AA218,2,1,1,C$2))),0)</f>
        <v>0</v>
      </c>
      <c r="D218" s="9" cm="1">
        <f t="array" aca="1" ref="D218" ca="1">IF(ISNUMBER(AB218),CELL("contents",INDIRECT(ADDRESS(AB218,2,1,1,D$2))),0)</f>
        <v>0</v>
      </c>
      <c r="E218" s="9" cm="1">
        <f t="array" aca="1" ref="E218" ca="1">IF(ISNUMBER(AC218),CELL("contents",INDIRECT(ADDRESS(AC218,2,1,1,E$2))),0)</f>
        <v>0</v>
      </c>
      <c r="F218" s="9" cm="1">
        <f t="array" aca="1" ref="F218" ca="1">IF(ISNUMBER(AD218),CELL("contents",INDIRECT(ADDRESS(AD218,2,1,1,F$2))),0)</f>
        <v>0</v>
      </c>
      <c r="G218" s="9" cm="1">
        <f t="array" aca="1" ref="G218" ca="1">IF(ISNUMBER(AE218),CELL("contents",INDIRECT(ADDRESS(AE218,2,1,1,G$2))),0)</f>
        <v>0.99448861886908702</v>
      </c>
      <c r="H218" s="9" cm="1">
        <f t="array" aca="1" ref="H218" ca="1">IF(ISNUMBER(AF218),CELL("contents",INDIRECT(ADDRESS(AF218,2,1,1,H$2))),0)</f>
        <v>0</v>
      </c>
      <c r="I218" s="9" cm="1">
        <f t="array" aca="1" ref="I218" ca="1">IF(ISNUMBER(AG218),CELL("contents",INDIRECT(ADDRESS(AG218,2,1,1,I$2))),0)</f>
        <v>0</v>
      </c>
      <c r="J218" s="9" cm="1">
        <f t="array" aca="1" ref="J218" ca="1">IF(ISNUMBER(AH218),CELL("contents",INDIRECT(ADDRESS(AH218,2,1,1,J$2))),0)</f>
        <v>0</v>
      </c>
      <c r="K218" s="9" cm="1">
        <f t="array" aca="1" ref="K218" ca="1">IF(ISNUMBER(AI218),CELL("contents",INDIRECT(ADDRESS(AI218,2,1,1,K$2))),0)</f>
        <v>0</v>
      </c>
      <c r="L218" s="9" cm="1">
        <f t="array" aca="1" ref="L218" ca="1">IF(ISNUMBER(AJ218),CELL("contents",INDIRECT(ADDRESS(AJ218,2,1,1,L$2))),0)</f>
        <v>0.30191893944910397</v>
      </c>
      <c r="M218" s="127" t="str">
        <f>VLOOKUP($A218,[1]Classification!$A$2:$B$1001,2,0)</f>
        <v>Materials</v>
      </c>
      <c r="N218" s="13">
        <f>MATCH($A218,'EKHAZAARSTK X standardized'!$A:$A,0)</f>
        <v>856</v>
      </c>
      <c r="O218" s="85" cm="1">
        <f t="array" aca="1" ref="O218:X218" ca="1">OFFSET(INDIRECT(ADDRESS(N218,2,1,1,"EKHAZAARSTK X standardized")),,,1,10)</f>
        <v>2.1516005098069464E-2</v>
      </c>
      <c r="P218" s="85">
        <f ca="1"/>
        <v>0.79876030534294185</v>
      </c>
      <c r="Q218" s="85">
        <f ca="1"/>
        <v>0.47525959516850674</v>
      </c>
      <c r="R218" s="85">
        <f ca="1"/>
        <v>0.2733994226685037</v>
      </c>
      <c r="S218" s="85">
        <f ca="1"/>
        <v>0.48039649336226731</v>
      </c>
      <c r="T218" s="85">
        <f ca="1"/>
        <v>0.63803617802097556</v>
      </c>
      <c r="U218" s="85">
        <f ca="1"/>
        <v>0.64024985542495561</v>
      </c>
      <c r="V218" s="85">
        <f ca="1"/>
        <v>-0.854459258876343</v>
      </c>
      <c r="W218" s="85">
        <f ca="1"/>
        <v>-0.63639652849439576</v>
      </c>
      <c r="X218" s="85">
        <f ca="1"/>
        <v>-0.4225896374851596</v>
      </c>
      <c r="Z218" s="14" t="str">
        <f t="shared" ca="1" si="36"/>
        <v>__Absent__</v>
      </c>
      <c r="AA218" s="14" t="str">
        <f t="shared" ca="1" si="36"/>
        <v>__Absent__</v>
      </c>
      <c r="AB218" s="14" t="str">
        <f t="shared" ca="1" si="36"/>
        <v>__Absent__</v>
      </c>
      <c r="AC218" s="14" t="str">
        <f t="shared" ca="1" si="36"/>
        <v>__Absent__</v>
      </c>
      <c r="AD218" s="14" t="str">
        <f t="shared" ca="1" si="36"/>
        <v>__Absent__</v>
      </c>
      <c r="AE218" s="14">
        <f t="shared" ca="1" si="36"/>
        <v>127</v>
      </c>
      <c r="AF218" s="14" t="str">
        <f t="shared" ca="1" si="36"/>
        <v>__Absent__</v>
      </c>
      <c r="AG218" s="14" t="str">
        <f t="shared" ca="1" si="36"/>
        <v>__Absent__</v>
      </c>
      <c r="AH218" s="14" t="str">
        <f t="shared" ca="1" si="36"/>
        <v>__Absent__</v>
      </c>
      <c r="AI218" s="14" t="str">
        <f t="shared" ca="1" si="36"/>
        <v>__Absent__</v>
      </c>
      <c r="AJ218" s="14">
        <f t="shared" ca="1" si="36"/>
        <v>196</v>
      </c>
      <c r="AK218" s="42"/>
      <c r="AL218" s="43">
        <f ca="1"/>
        <v>0</v>
      </c>
      <c r="AM218" s="15">
        <f ca="1"/>
        <v>0</v>
      </c>
      <c r="AN218" s="16">
        <f t="shared" ca="1" si="34"/>
        <v>0</v>
      </c>
      <c r="AO218" s="30">
        <f t="shared" ca="1" si="32"/>
        <v>58</v>
      </c>
      <c r="AP218" s="30">
        <f t="shared" ca="1" si="33"/>
        <v>46</v>
      </c>
      <c r="AQ218" s="12"/>
      <c r="AR218" s="48"/>
    </row>
    <row r="219" spans="1:44" x14ac:dyDescent="0.3">
      <c r="A219" s="8" t="s">
        <v>148</v>
      </c>
      <c r="B219" s="9" cm="1">
        <f t="array" aca="1" ref="B219" ca="1">IF(ISNUMBER(Z219),CELL("contents",INDIRECT(ADDRESS(Z219,2,1,1,B$2))),0)</f>
        <v>0</v>
      </c>
      <c r="C219" s="9" cm="1">
        <f t="array" aca="1" ref="C219" ca="1">IF(ISNUMBER(AA219),CELL("contents",INDIRECT(ADDRESS(AA219,2,1,1,C$2))),0)</f>
        <v>0</v>
      </c>
      <c r="D219" s="9" cm="1">
        <f t="array" aca="1" ref="D219" ca="1">IF(ISNUMBER(AB219),CELL("contents",INDIRECT(ADDRESS(AB219,2,1,1,D$2))),0)</f>
        <v>0</v>
      </c>
      <c r="E219" s="9" cm="1">
        <f t="array" aca="1" ref="E219" ca="1">IF(ISNUMBER(AC219),CELL("contents",INDIRECT(ADDRESS(AC219,2,1,1,E$2))),0)</f>
        <v>0</v>
      </c>
      <c r="F219" s="9" cm="1">
        <f t="array" aca="1" ref="F219" ca="1">IF(ISNUMBER(AD219),CELL("contents",INDIRECT(ADDRESS(AD219,2,1,1,F$2))),0)</f>
        <v>0</v>
      </c>
      <c r="G219" s="9" cm="1">
        <f t="array" aca="1" ref="G219" ca="1">IF(ISNUMBER(AE219),CELL("contents",INDIRECT(ADDRESS(AE219,2,1,1,G$2))),0)</f>
        <v>0.48368986383331403</v>
      </c>
      <c r="H219" s="9" cm="1">
        <f t="array" aca="1" ref="H219" ca="1">IF(ISNUMBER(AF219),CELL("contents",INDIRECT(ADDRESS(AF219,2,1,1,H$2))),0)</f>
        <v>0</v>
      </c>
      <c r="I219" s="9" cm="1">
        <f t="array" aca="1" ref="I219" ca="1">IF(ISNUMBER(AG219),CELL("contents",INDIRECT(ADDRESS(AG219,2,1,1,I$2))),0)</f>
        <v>0</v>
      </c>
      <c r="J219" s="9" cm="1">
        <f t="array" aca="1" ref="J219" ca="1">IF(ISNUMBER(AH219),CELL("contents",INDIRECT(ADDRESS(AH219,2,1,1,J$2))),0)</f>
        <v>0</v>
      </c>
      <c r="K219" s="9" cm="1">
        <f t="array" aca="1" ref="K219" ca="1">IF(ISNUMBER(AI219),CELL("contents",INDIRECT(ADDRESS(AI219,2,1,1,K$2))),0)</f>
        <v>7.0147308997194097E-2</v>
      </c>
      <c r="L219" s="9" cm="1">
        <f t="array" aca="1" ref="L219" ca="1">IF(ISNUMBER(AJ219),CELL("contents",INDIRECT(ADDRESS(AJ219,2,1,1,L$2))),0)</f>
        <v>0.146873839115611</v>
      </c>
      <c r="M219" s="127" t="str">
        <f>VLOOKUP($A219,[1]Classification!$A$2:$B$1001,2,0)</f>
        <v>Health Care</v>
      </c>
      <c r="N219" s="13">
        <f>MATCH($A219,'EKHAZAARSTK X standardized'!$A:$A,0)</f>
        <v>866</v>
      </c>
      <c r="O219" s="85" cm="1">
        <f t="array" aca="1" ref="O219:X219" ca="1">OFFSET(INDIRECT(ADDRESS(N219,2,1,1,"EKHAZAARSTK X standardized")),,,1,10)</f>
        <v>-0.59002825291755467</v>
      </c>
      <c r="P219" s="85">
        <f ca="1"/>
        <v>-1.1576905967416318</v>
      </c>
      <c r="Q219" s="85">
        <f ca="1"/>
        <v>3.8124149454722311E-2</v>
      </c>
      <c r="R219" s="85">
        <f ca="1"/>
        <v>-0.31688648174549988</v>
      </c>
      <c r="S219" s="85">
        <f ca="1"/>
        <v>-0.23346648745199464</v>
      </c>
      <c r="T219" s="85">
        <f ca="1"/>
        <v>-8.4464833952113058E-3</v>
      </c>
      <c r="U219" s="85">
        <f ca="1"/>
        <v>0.37290011847626481</v>
      </c>
      <c r="V219" s="85">
        <f ca="1"/>
        <v>-0.66261372424152731</v>
      </c>
      <c r="W219" s="85">
        <f ca="1"/>
        <v>-0.74376723930253807</v>
      </c>
      <c r="X219" s="85">
        <f ca="1"/>
        <v>-0.86893638661536543</v>
      </c>
      <c r="Z219" s="14" t="str">
        <f t="shared" ca="1" si="36"/>
        <v>__Absent__</v>
      </c>
      <c r="AA219" s="14" t="str">
        <f t="shared" ca="1" si="36"/>
        <v>__Absent__</v>
      </c>
      <c r="AB219" s="14" t="str">
        <f t="shared" ca="1" si="36"/>
        <v>__Absent__</v>
      </c>
      <c r="AC219" s="14" t="str">
        <f t="shared" ca="1" si="36"/>
        <v>__Absent__</v>
      </c>
      <c r="AD219" s="14" t="str">
        <f t="shared" ca="1" si="36"/>
        <v>__Absent__</v>
      </c>
      <c r="AE219" s="14">
        <f t="shared" ca="1" si="36"/>
        <v>128</v>
      </c>
      <c r="AF219" s="14" t="str">
        <f t="shared" ca="1" si="36"/>
        <v>__Absent__</v>
      </c>
      <c r="AG219" s="14" t="str">
        <f t="shared" ca="1" si="36"/>
        <v>__Absent__</v>
      </c>
      <c r="AH219" s="14" t="str">
        <f t="shared" ca="1" si="36"/>
        <v>__Absent__</v>
      </c>
      <c r="AI219" s="14">
        <f t="shared" ca="1" si="36"/>
        <v>169</v>
      </c>
      <c r="AJ219" s="14">
        <f t="shared" ca="1" si="36"/>
        <v>197</v>
      </c>
      <c r="AK219" s="42"/>
      <c r="AL219" s="43">
        <f ca="1"/>
        <v>0</v>
      </c>
      <c r="AM219" s="15">
        <f ca="1"/>
        <v>0</v>
      </c>
      <c r="AN219" s="16">
        <f t="shared" ca="1" si="34"/>
        <v>0</v>
      </c>
      <c r="AO219" s="30">
        <f t="shared" ca="1" si="32"/>
        <v>58</v>
      </c>
      <c r="AP219" s="30">
        <f t="shared" ca="1" si="33"/>
        <v>46</v>
      </c>
      <c r="AQ219" s="12"/>
      <c r="AR219" s="48"/>
    </row>
    <row r="220" spans="1:44" x14ac:dyDescent="0.3">
      <c r="A220" s="8" t="s">
        <v>92</v>
      </c>
      <c r="B220" s="9" cm="1">
        <f t="array" aca="1" ref="B220" ca="1">IF(ISNUMBER(Z220),CELL("contents",INDIRECT(ADDRESS(Z220,2,1,1,B$2))),0)</f>
        <v>0</v>
      </c>
      <c r="C220" s="9" cm="1">
        <f t="array" aca="1" ref="C220" ca="1">IF(ISNUMBER(AA220),CELL("contents",INDIRECT(ADDRESS(AA220,2,1,1,C$2))),0)</f>
        <v>0</v>
      </c>
      <c r="D220" s="9" cm="1">
        <f t="array" aca="1" ref="D220" ca="1">IF(ISNUMBER(AB220),CELL("contents",INDIRECT(ADDRESS(AB220,2,1,1,D$2))),0)</f>
        <v>0</v>
      </c>
      <c r="E220" s="9" cm="1">
        <f t="array" aca="1" ref="E220" ca="1">IF(ISNUMBER(AC220),CELL("contents",INDIRECT(ADDRESS(AC220,2,1,1,E$2))),0)</f>
        <v>0</v>
      </c>
      <c r="F220" s="9" cm="1">
        <f t="array" aca="1" ref="F220" ca="1">IF(ISNUMBER(AD220),CELL("contents",INDIRECT(ADDRESS(AD220,2,1,1,F$2))),0)</f>
        <v>0</v>
      </c>
      <c r="G220" s="9" cm="1">
        <f t="array" aca="1" ref="G220" ca="1">IF(ISNUMBER(AE220),CELL("contents",INDIRECT(ADDRESS(AE220,2,1,1,G$2))),0)</f>
        <v>0.84226871387910696</v>
      </c>
      <c r="H220" s="9" cm="1">
        <f t="array" aca="1" ref="H220" ca="1">IF(ISNUMBER(AF220),CELL("contents",INDIRECT(ADDRESS(AF220,2,1,1,H$2))),0)</f>
        <v>0</v>
      </c>
      <c r="I220" s="9" cm="1">
        <f t="array" aca="1" ref="I220" ca="1">IF(ISNUMBER(AG220),CELL("contents",INDIRECT(ADDRESS(AG220,2,1,1,I$2))),0)</f>
        <v>0</v>
      </c>
      <c r="J220" s="9" cm="1">
        <f t="array" aca="1" ref="J220" ca="1">IF(ISNUMBER(AH220),CELL("contents",INDIRECT(ADDRESS(AH220,2,1,1,J$2))),0)</f>
        <v>0</v>
      </c>
      <c r="K220" s="9" cm="1">
        <f t="array" aca="1" ref="K220" ca="1">IF(ISNUMBER(AI220),CELL("contents",INDIRECT(ADDRESS(AI220,2,1,1,K$2))),0)</f>
        <v>0.15031566299398699</v>
      </c>
      <c r="L220" s="9" cm="1">
        <f t="array" aca="1" ref="L220" ca="1">IF(ISNUMBER(AJ220),CELL("contents",INDIRECT(ADDRESS(AJ220,2,1,1,L$2))),0)</f>
        <v>0.25578440352188803</v>
      </c>
      <c r="M220" s="127" t="str">
        <f>VLOOKUP($A220,[1]Classification!$A$2:$B$1001,2,0)</f>
        <v>Materials</v>
      </c>
      <c r="N220" s="13">
        <f>MATCH($A220,'EKHAZAARSTK X standardized'!$A:$A,0)</f>
        <v>876</v>
      </c>
      <c r="O220" s="85" cm="1">
        <f t="array" aca="1" ref="O220:X220" ca="1">OFFSET(INDIRECT(ADDRESS(N220,2,1,1,"EKHAZAARSTK X standardized")),,,1,10)</f>
        <v>0.32327797565995303</v>
      </c>
      <c r="P220" s="85">
        <f ca="1"/>
        <v>-0.66200227269583423</v>
      </c>
      <c r="Q220" s="85">
        <f ca="1"/>
        <v>-0.73475222111479654</v>
      </c>
      <c r="R220" s="85">
        <f ca="1"/>
        <v>-2.4599610779868348E-2</v>
      </c>
      <c r="S220" s="85">
        <f ca="1"/>
        <v>-0.17252359116042287</v>
      </c>
      <c r="T220" s="85">
        <f ca="1"/>
        <v>-5.4286002539432485E-2</v>
      </c>
      <c r="U220" s="85">
        <f ca="1"/>
        <v>1.1421874656445432</v>
      </c>
      <c r="V220" s="85">
        <f ca="1"/>
        <v>1.2344132866957649</v>
      </c>
      <c r="W220" s="85">
        <f ca="1"/>
        <v>0.6664927397894469</v>
      </c>
      <c r="X220" s="85">
        <f ca="1"/>
        <v>-0.16120587572642497</v>
      </c>
      <c r="Z220" s="14" t="str">
        <f t="shared" ca="1" si="36"/>
        <v>__Absent__</v>
      </c>
      <c r="AA220" s="14" t="str">
        <f t="shared" ca="1" si="36"/>
        <v>__Absent__</v>
      </c>
      <c r="AB220" s="14" t="str">
        <f t="shared" ca="1" si="36"/>
        <v>__Absent__</v>
      </c>
      <c r="AC220" s="14" t="str">
        <f t="shared" ca="1" si="36"/>
        <v>__Absent__</v>
      </c>
      <c r="AD220" s="14" t="str">
        <f t="shared" ca="1" si="36"/>
        <v>__Absent__</v>
      </c>
      <c r="AE220" s="14">
        <f t="shared" ca="1" si="36"/>
        <v>129</v>
      </c>
      <c r="AF220" s="14" t="str">
        <f t="shared" ca="1" si="36"/>
        <v>__Absent__</v>
      </c>
      <c r="AG220" s="14" t="str">
        <f t="shared" ca="1" si="36"/>
        <v>__Absent__</v>
      </c>
      <c r="AH220" s="14" t="str">
        <f t="shared" ca="1" si="36"/>
        <v>__Absent__</v>
      </c>
      <c r="AI220" s="14">
        <f t="shared" ca="1" si="36"/>
        <v>170</v>
      </c>
      <c r="AJ220" s="14">
        <f t="shared" ca="1" si="36"/>
        <v>198</v>
      </c>
      <c r="AK220" s="42"/>
      <c r="AL220" s="43">
        <f ca="1"/>
        <v>0</v>
      </c>
      <c r="AM220" s="15">
        <f ca="1"/>
        <v>0</v>
      </c>
      <c r="AN220" s="16">
        <f t="shared" ca="1" si="34"/>
        <v>0</v>
      </c>
      <c r="AO220" s="30">
        <f t="shared" ca="1" si="32"/>
        <v>58</v>
      </c>
      <c r="AP220" s="30">
        <f t="shared" ca="1" si="33"/>
        <v>46</v>
      </c>
      <c r="AQ220" s="12"/>
      <c r="AR220" s="48"/>
    </row>
    <row r="221" spans="1:44" x14ac:dyDescent="0.3">
      <c r="A221" s="8" t="s">
        <v>100</v>
      </c>
      <c r="B221" s="9" cm="1">
        <f t="array" aca="1" ref="B221" ca="1">IF(ISNUMBER(Z221),CELL("contents",INDIRECT(ADDRESS(Z221,2,1,1,B$2))),0)</f>
        <v>0</v>
      </c>
      <c r="C221" s="9" cm="1">
        <f t="array" aca="1" ref="C221" ca="1">IF(ISNUMBER(AA221),CELL("contents",INDIRECT(ADDRESS(AA221,2,1,1,C$2))),0)</f>
        <v>0</v>
      </c>
      <c r="D221" s="9" cm="1">
        <f t="array" aca="1" ref="D221" ca="1">IF(ISNUMBER(AB221),CELL("contents",INDIRECT(ADDRESS(AB221,2,1,1,D$2))),0)</f>
        <v>0</v>
      </c>
      <c r="E221" s="9" cm="1">
        <f t="array" aca="1" ref="E221" ca="1">IF(ISNUMBER(AC221),CELL("contents",INDIRECT(ADDRESS(AC221,2,1,1,E$2))),0)</f>
        <v>0</v>
      </c>
      <c r="F221" s="9" cm="1">
        <f t="array" aca="1" ref="F221" ca="1">IF(ISNUMBER(AD221),CELL("contents",INDIRECT(ADDRESS(AD221,2,1,1,F$2))),0)</f>
        <v>0</v>
      </c>
      <c r="G221" s="9" cm="1">
        <f t="array" aca="1" ref="G221" ca="1">IF(ISNUMBER(AE221),CELL("contents",INDIRECT(ADDRESS(AE221,2,1,1,G$2))),0)</f>
        <v>0.83742759342139295</v>
      </c>
      <c r="H221" s="9" cm="1">
        <f t="array" aca="1" ref="H221" ca="1">IF(ISNUMBER(AF221),CELL("contents",INDIRECT(ADDRESS(AF221,2,1,1,H$2))),0)</f>
        <v>0</v>
      </c>
      <c r="I221" s="9" cm="1">
        <f t="array" aca="1" ref="I221" ca="1">IF(ISNUMBER(AG221),CELL("contents",INDIRECT(ADDRESS(AG221,2,1,1,I$2))),0)</f>
        <v>0</v>
      </c>
      <c r="J221" s="9" cm="1">
        <f t="array" aca="1" ref="J221" ca="1">IF(ISNUMBER(AH221),CELL("contents",INDIRECT(ADDRESS(AH221,2,1,1,J$2))),0)</f>
        <v>0</v>
      </c>
      <c r="K221" s="9" cm="1">
        <f t="array" aca="1" ref="K221" ca="1">IF(ISNUMBER(AI221),CELL("contents",INDIRECT(ADDRESS(AI221,2,1,1,K$2))),0)</f>
        <v>0.140294618994388</v>
      </c>
      <c r="L221" s="9" cm="1">
        <f t="array" aca="1" ref="L221" ca="1">IF(ISNUMBER(AJ221),CELL("contents",INDIRECT(ADDRESS(AJ221,2,1,1,L$2))),0)</f>
        <v>0.25430017385433901</v>
      </c>
      <c r="M221" s="127" t="str">
        <f>VLOOKUP($A221,[1]Classification!$A$2:$B$1001,2,0)</f>
        <v>Communication Services</v>
      </c>
      <c r="N221" s="13">
        <f>MATCH($A221,'EKHAZAARSTK X standardized'!$A:$A,0)</f>
        <v>878</v>
      </c>
      <c r="O221" s="85" cm="1">
        <f t="array" aca="1" ref="O221:X221" ca="1">OFFSET(INDIRECT(ADDRESS(N221,2,1,1,"EKHAZAARSTK X standardized")),,,1,10)</f>
        <v>0.62871196431248411</v>
      </c>
      <c r="P221" s="85">
        <f ca="1"/>
        <v>-0.79631305552662168</v>
      </c>
      <c r="Q221" s="85">
        <f ca="1"/>
        <v>-0.61296185805117354</v>
      </c>
      <c r="R221" s="85">
        <f ca="1"/>
        <v>1.4682556799933431</v>
      </c>
      <c r="S221" s="85">
        <f ca="1"/>
        <v>0.14273940314627623</v>
      </c>
      <c r="T221" s="85">
        <f ca="1"/>
        <v>1.545929788960194</v>
      </c>
      <c r="U221" s="85">
        <f ca="1"/>
        <v>1.1243394131036566</v>
      </c>
      <c r="V221" s="85">
        <f ca="1"/>
        <v>-0.40154933044392416</v>
      </c>
      <c r="W221" s="85">
        <f ca="1"/>
        <v>5.692937054674322E-2</v>
      </c>
      <c r="X221" s="85">
        <f ca="1"/>
        <v>0.80889131854419516</v>
      </c>
      <c r="Z221" s="14" t="str">
        <f t="shared" ca="1" si="36"/>
        <v>__Absent__</v>
      </c>
      <c r="AA221" s="14" t="str">
        <f t="shared" ca="1" si="36"/>
        <v>__Absent__</v>
      </c>
      <c r="AB221" s="14" t="str">
        <f t="shared" ca="1" si="36"/>
        <v>__Absent__</v>
      </c>
      <c r="AC221" s="14" t="str">
        <f t="shared" ca="1" si="36"/>
        <v>__Absent__</v>
      </c>
      <c r="AD221" s="14" t="str">
        <f t="shared" ca="1" si="36"/>
        <v>__Absent__</v>
      </c>
      <c r="AE221" s="14">
        <f t="shared" ca="1" si="36"/>
        <v>130</v>
      </c>
      <c r="AF221" s="14" t="str">
        <f t="shared" ca="1" si="36"/>
        <v>__Absent__</v>
      </c>
      <c r="AG221" s="14" t="str">
        <f t="shared" ca="1" si="36"/>
        <v>__Absent__</v>
      </c>
      <c r="AH221" s="14" t="str">
        <f t="shared" ca="1" si="36"/>
        <v>__Absent__</v>
      </c>
      <c r="AI221" s="14">
        <f t="shared" ca="1" si="36"/>
        <v>171</v>
      </c>
      <c r="AJ221" s="14">
        <f t="shared" ca="1" si="36"/>
        <v>199</v>
      </c>
      <c r="AK221" s="42"/>
      <c r="AL221" s="43">
        <f ca="1"/>
        <v>0</v>
      </c>
      <c r="AM221" s="15">
        <f ca="1"/>
        <v>0</v>
      </c>
      <c r="AN221" s="16">
        <f t="shared" ca="1" si="34"/>
        <v>0</v>
      </c>
      <c r="AO221" s="30">
        <f t="shared" ca="1" si="32"/>
        <v>58</v>
      </c>
      <c r="AP221" s="30">
        <f t="shared" ca="1" si="33"/>
        <v>46</v>
      </c>
      <c r="AQ221" s="12"/>
      <c r="AR221" s="48"/>
    </row>
    <row r="222" spans="1:44" x14ac:dyDescent="0.3">
      <c r="A222" s="8" t="s">
        <v>22</v>
      </c>
      <c r="B222" s="9" cm="1">
        <f t="array" aca="1" ref="B222" ca="1">IF(ISNUMBER(Z222),CELL("contents",INDIRECT(ADDRESS(Z222,2,1,1,B$2))),0)</f>
        <v>6.2594064374073497</v>
      </c>
      <c r="C222" s="9" cm="1">
        <f t="array" aca="1" ref="C222" ca="1">IF(ISNUMBER(AA222),CELL("contents",INDIRECT(ADDRESS(AA222,2,1,1,C$2))),0)</f>
        <v>5.0455362002261097</v>
      </c>
      <c r="D222" s="9" cm="1">
        <f t="array" aca="1" ref="D222" ca="1">IF(ISNUMBER(AB222),CELL("contents",INDIRECT(ADDRESS(AB222,2,1,1,D$2))),0)</f>
        <v>6.9830270833477197</v>
      </c>
      <c r="E222" s="9" cm="1">
        <f t="array" aca="1" ref="E222" ca="1">IF(ISNUMBER(AC222),CELL("contents",INDIRECT(ADDRESS(AC222,2,1,1,E$2))),0)</f>
        <v>0</v>
      </c>
      <c r="F222" s="9" cm="1">
        <f t="array" aca="1" ref="F222" ca="1">IF(ISNUMBER(AD222),CELL("contents",INDIRECT(ADDRESS(AD222,2,1,1,F$2))),0)</f>
        <v>4.8944940301886097</v>
      </c>
      <c r="G222" s="9" cm="1">
        <f t="array" aca="1" ref="G222" ca="1">IF(ISNUMBER(AE222),CELL("contents",INDIRECT(ADDRESS(AE222,2,1,1,G$2))),0)</f>
        <v>0</v>
      </c>
      <c r="H222" s="9" cm="1">
        <f t="array" aca="1" ref="H222" ca="1">IF(ISNUMBER(AF222),CELL("contents",INDIRECT(ADDRESS(AF222,2,1,1,H$2))),0)</f>
        <v>3.6058268023919098</v>
      </c>
      <c r="I222" s="9" cm="1">
        <f t="array" aca="1" ref="I222" ca="1">IF(ISNUMBER(AG222),CELL("contents",INDIRECT(ADDRESS(AG222,2,1,1,I$2))),0)</f>
        <v>3.5666835820785399</v>
      </c>
      <c r="J222" s="9" cm="1">
        <f t="array" aca="1" ref="J222" ca="1">IF(ISNUMBER(AH222),CELL("contents",INDIRECT(ADDRESS(AH222,2,1,1,J$2))),0)</f>
        <v>4.1750148526017004</v>
      </c>
      <c r="K222" s="9" cm="1">
        <f t="array" aca="1" ref="K222" ca="1">IF(ISNUMBER(AI222),CELL("contents",INDIRECT(ADDRESS(AI222,2,1,1,K$2))),0)</f>
        <v>3.3169656278673201</v>
      </c>
      <c r="L222" s="9" cm="1">
        <f t="array" aca="1" ref="L222" ca="1">IF(ISNUMBER(AJ222),CELL("contents",INDIRECT(ADDRESS(AJ222,2,1,1,L$2))),0)</f>
        <v>2.49667850745498</v>
      </c>
      <c r="M222" s="127" t="str">
        <f>VLOOKUP($A222,[1]Classification!$A$2:$B$1001,2,0)</f>
        <v>Information Technology</v>
      </c>
      <c r="N222" s="13">
        <f>MATCH($A222,'EKHAZAARSTK X standardized'!$A:$A,0)</f>
        <v>879</v>
      </c>
      <c r="O222" s="85" cm="1">
        <f t="array" aca="1" ref="O222:X222" ca="1">OFFSET(INDIRECT(ADDRESS(N222,2,1,1,"EKHAZAARSTK X standardized")),,,1,10)</f>
        <v>0.47893850324127835</v>
      </c>
      <c r="P222" s="85">
        <f ca="1"/>
        <v>-0.7902055287631583</v>
      </c>
      <c r="Q222" s="85">
        <f ca="1"/>
        <v>-0.15225952632406098</v>
      </c>
      <c r="R222" s="85">
        <f ca="1"/>
        <v>-0.73289313609506346</v>
      </c>
      <c r="S222" s="85">
        <f ca="1"/>
        <v>-0.52944078510161485</v>
      </c>
      <c r="T222" s="85">
        <f ca="1"/>
        <v>1.8047190658813619</v>
      </c>
      <c r="U222" s="85">
        <f ca="1"/>
        <v>3.0245067387481335</v>
      </c>
      <c r="V222" s="85">
        <f ca="1"/>
        <v>-0.90571615338904399</v>
      </c>
      <c r="W222" s="85">
        <f ca="1"/>
        <v>-0.46880341387127383</v>
      </c>
      <c r="X222" s="85">
        <f ca="1"/>
        <v>-0.23869018543711903</v>
      </c>
      <c r="Z222" s="14">
        <f t="shared" ca="1" si="36"/>
        <v>17</v>
      </c>
      <c r="AA222" s="14">
        <f t="shared" ca="1" si="36"/>
        <v>28</v>
      </c>
      <c r="AB222" s="14">
        <f t="shared" ca="1" si="36"/>
        <v>12</v>
      </c>
      <c r="AC222" s="14" t="str">
        <f t="shared" ca="1" si="36"/>
        <v>__Absent__</v>
      </c>
      <c r="AD222" s="14">
        <f t="shared" ca="1" si="36"/>
        <v>30</v>
      </c>
      <c r="AE222" s="14" t="str">
        <f t="shared" ca="1" si="36"/>
        <v>__Absent__</v>
      </c>
      <c r="AF222" s="14">
        <f t="shared" ca="1" si="36"/>
        <v>87</v>
      </c>
      <c r="AG222" s="14">
        <f t="shared" ca="1" si="36"/>
        <v>88</v>
      </c>
      <c r="AH222" s="14">
        <f t="shared" ca="1" si="36"/>
        <v>44</v>
      </c>
      <c r="AI222" s="14">
        <f t="shared" ca="1" si="36"/>
        <v>172</v>
      </c>
      <c r="AJ222" s="14">
        <f t="shared" ca="1" si="36"/>
        <v>200</v>
      </c>
      <c r="AK222" s="42"/>
      <c r="AL222" s="43">
        <f ca="1"/>
        <v>2.9978707503106987E-2</v>
      </c>
      <c r="AM222" s="15">
        <f ca="1"/>
        <v>1.708222096335937E-2</v>
      </c>
      <c r="AN222" s="16">
        <f t="shared" ca="1" si="34"/>
        <v>1.2896486539747617E-2</v>
      </c>
      <c r="AO222" s="30">
        <f t="shared" ca="1" si="32"/>
        <v>6</v>
      </c>
      <c r="AP222" s="30">
        <f t="shared" ca="1" si="33"/>
        <v>251</v>
      </c>
      <c r="AQ222" s="12"/>
      <c r="AR222" s="48"/>
    </row>
    <row r="223" spans="1:44" x14ac:dyDescent="0.3">
      <c r="A223" s="8" t="s">
        <v>231</v>
      </c>
      <c r="B223" s="9" cm="1">
        <f t="array" aca="1" ref="B223" ca="1">IF(ISNUMBER(Z223),CELL("contents",INDIRECT(ADDRESS(Z223,2,1,1,B$2))),0)</f>
        <v>0</v>
      </c>
      <c r="C223" s="9" cm="1">
        <f t="array" aca="1" ref="C223" ca="1">IF(ISNUMBER(AA223),CELL("contents",INDIRECT(ADDRESS(AA223,2,1,1,C$2))),0)</f>
        <v>0</v>
      </c>
      <c r="D223" s="9" cm="1">
        <f t="array" aca="1" ref="D223" ca="1">IF(ISNUMBER(AB223),CELL("contents",INDIRECT(ADDRESS(AB223,2,1,1,D$2))),0)</f>
        <v>0</v>
      </c>
      <c r="E223" s="9" cm="1">
        <f t="array" aca="1" ref="E223" ca="1">IF(ISNUMBER(AC223),CELL("contents",INDIRECT(ADDRESS(AC223,2,1,1,E$2))),0)</f>
        <v>0</v>
      </c>
      <c r="F223" s="9" cm="1">
        <f t="array" aca="1" ref="F223" ca="1">IF(ISNUMBER(AD223),CELL("contents",INDIRECT(ADDRESS(AD223,2,1,1,F$2))),0)</f>
        <v>0</v>
      </c>
      <c r="G223" s="9" cm="1">
        <f t="array" aca="1" ref="G223" ca="1">IF(ISNUMBER(AE223),CELL("contents",INDIRECT(ADDRESS(AE223,2,1,1,G$2))),0)</f>
        <v>0</v>
      </c>
      <c r="H223" s="9" cm="1">
        <f t="array" aca="1" ref="H223" ca="1">IF(ISNUMBER(AF223),CELL("contents",INDIRECT(ADDRESS(AF223,2,1,1,H$2))),0)</f>
        <v>0.48280885866149698</v>
      </c>
      <c r="I223" s="9" cm="1">
        <f t="array" aca="1" ref="I223" ca="1">IF(ISNUMBER(AG223),CELL("contents",INDIRECT(ADDRESS(AG223,2,1,1,I$2))),0)</f>
        <v>0.48470260316720398</v>
      </c>
      <c r="J223" s="9" cm="1">
        <f t="array" aca="1" ref="J223" ca="1">IF(ISNUMBER(AH223),CELL("contents",INDIRECT(ADDRESS(AH223,2,1,1,J$2))),0)</f>
        <v>0.55905154916587896</v>
      </c>
      <c r="K223" s="9" cm="1">
        <f t="array" aca="1" ref="K223" ca="1">IF(ISNUMBER(AI223),CELL("contents",INDIRECT(ADDRESS(AI223,2,1,1,K$2))),0)</f>
        <v>0.42088385598316502</v>
      </c>
      <c r="L223" s="9" cm="1">
        <f t="array" aca="1" ref="L223" ca="1">IF(ISNUMBER(AJ223),CELL("contents",INDIRECT(ADDRESS(AJ223,2,1,1,L$2))),0)</f>
        <v>0.33929182221704302</v>
      </c>
      <c r="M223" s="127" t="str">
        <f>VLOOKUP($A223,[1]Classification!$A$2:$B$1001,2,0)</f>
        <v>Consumer Staples</v>
      </c>
      <c r="N223" s="13">
        <f>MATCH($A223,'EKHAZAARSTK X standardized'!$A:$A,0)</f>
        <v>880</v>
      </c>
      <c r="O223" s="85" cm="1">
        <f t="array" aca="1" ref="O223:X223" ca="1">OFFSET(INDIRECT(ADDRESS(N223,2,1,1,"EKHAZAARSTK X standardized")),,,1,10)</f>
        <v>-2.2262497617330661E-2</v>
      </c>
      <c r="P223" s="85">
        <f ca="1"/>
        <v>-0.94641993976200522</v>
      </c>
      <c r="Q223" s="85">
        <f ca="1"/>
        <v>3.3179804978985164E-2</v>
      </c>
      <c r="R223" s="85">
        <f ca="1"/>
        <v>-0.77479680957839625</v>
      </c>
      <c r="S223" s="85">
        <f ca="1"/>
        <v>-0.37012754029302564</v>
      </c>
      <c r="T223" s="85">
        <f ca="1"/>
        <v>-0.22599760768384927</v>
      </c>
      <c r="U223" s="85">
        <f ca="1"/>
        <v>1.2463212600863272</v>
      </c>
      <c r="V223" s="85">
        <f ca="1"/>
        <v>-0.427778367867861</v>
      </c>
      <c r="W223" s="85">
        <f ca="1"/>
        <v>-0.67490876025314406</v>
      </c>
      <c r="X223" s="85">
        <f ca="1"/>
        <v>-0.73859819234486679</v>
      </c>
      <c r="Z223" s="14" t="str">
        <f t="shared" ca="1" si="36"/>
        <v>__Absent__</v>
      </c>
      <c r="AA223" s="14" t="str">
        <f t="shared" ca="1" si="36"/>
        <v>__Absent__</v>
      </c>
      <c r="AB223" s="14" t="str">
        <f t="shared" ca="1" si="36"/>
        <v>__Absent__</v>
      </c>
      <c r="AC223" s="14" t="str">
        <f t="shared" ca="1" si="36"/>
        <v>__Absent__</v>
      </c>
      <c r="AD223" s="14" t="str">
        <f t="shared" ca="1" si="36"/>
        <v>__Absent__</v>
      </c>
      <c r="AE223" s="14" t="str">
        <f t="shared" ca="1" si="36"/>
        <v>__Absent__</v>
      </c>
      <c r="AF223" s="14">
        <f t="shared" ca="1" si="36"/>
        <v>88</v>
      </c>
      <c r="AG223" s="14">
        <f t="shared" ca="1" si="36"/>
        <v>89</v>
      </c>
      <c r="AH223" s="14">
        <f t="shared" ca="1" si="36"/>
        <v>45</v>
      </c>
      <c r="AI223" s="14">
        <f t="shared" ca="1" si="36"/>
        <v>173</v>
      </c>
      <c r="AJ223" s="14">
        <f t="shared" ca="1" si="36"/>
        <v>201</v>
      </c>
      <c r="AK223" s="42"/>
      <c r="AL223" s="43">
        <f ca="1"/>
        <v>0</v>
      </c>
      <c r="AM223" s="15">
        <f ca="1"/>
        <v>-1.0790690548123847E-4</v>
      </c>
      <c r="AN223" s="16">
        <f t="shared" ca="1" si="34"/>
        <v>1.0790690548123847E-4</v>
      </c>
      <c r="AO223" s="30">
        <f t="shared" ca="1" si="32"/>
        <v>56</v>
      </c>
      <c r="AP223" s="30">
        <f t="shared" ca="1" si="33"/>
        <v>201</v>
      </c>
      <c r="AQ223" s="12"/>
      <c r="AR223" s="48"/>
    </row>
    <row r="224" spans="1:44" x14ac:dyDescent="0.3">
      <c r="A224" s="8" t="s">
        <v>37</v>
      </c>
      <c r="B224" s="9" cm="1">
        <f t="array" aca="1" ref="B224" ca="1">IF(ISNUMBER(Z224),CELL("contents",INDIRECT(ADDRESS(Z224,2,1,1,B$2))),0)</f>
        <v>0</v>
      </c>
      <c r="C224" s="9" cm="1">
        <f t="array" aca="1" ref="C224" ca="1">IF(ISNUMBER(AA224),CELL("contents",INDIRECT(ADDRESS(AA224,2,1,1,C$2))),0)</f>
        <v>0</v>
      </c>
      <c r="D224" s="9" cm="1">
        <f t="array" aca="1" ref="D224" ca="1">IF(ISNUMBER(AB224),CELL("contents",INDIRECT(ADDRESS(AB224,2,1,1,D$2))),0)</f>
        <v>0</v>
      </c>
      <c r="E224" s="9" cm="1">
        <f t="array" aca="1" ref="E224" ca="1">IF(ISNUMBER(AC224),CELL("contents",INDIRECT(ADDRESS(AC224,2,1,1,E$2))),0)</f>
        <v>0</v>
      </c>
      <c r="F224" s="9" cm="1">
        <f t="array" aca="1" ref="F224" ca="1">IF(ISNUMBER(AD224),CELL("contents",INDIRECT(ADDRESS(AD224,2,1,1,F$2))),0)</f>
        <v>0</v>
      </c>
      <c r="G224" s="9" cm="1">
        <f t="array" aca="1" ref="G224" ca="1">IF(ISNUMBER(AE224),CELL("contents",INDIRECT(ADDRESS(AE224,2,1,1,G$2))),0)</f>
        <v>1.2446397236373801</v>
      </c>
      <c r="H224" s="9" cm="1">
        <f t="array" aca="1" ref="H224" ca="1">IF(ISNUMBER(AF224),CELL("contents",INDIRECT(ADDRESS(AF224,2,1,1,H$2))),0)</f>
        <v>0</v>
      </c>
      <c r="I224" s="9" cm="1">
        <f t="array" aca="1" ref="I224" ca="1">IF(ISNUMBER(AG224),CELL("contents",INDIRECT(ADDRESS(AG224,2,1,1,I$2))),0)</f>
        <v>0.24223404589042499</v>
      </c>
      <c r="J224" s="9" cm="1">
        <f t="array" aca="1" ref="J224" ca="1">IF(ISNUMBER(AH224),CELL("contents",INDIRECT(ADDRESS(AH224,2,1,1,J$2))),0)</f>
        <v>0</v>
      </c>
      <c r="K224" s="9" cm="1">
        <f t="array" aca="1" ref="K224" ca="1">IF(ISNUMBER(AI224),CELL("contents",INDIRECT(ADDRESS(AI224,2,1,1,K$2))),0)</f>
        <v>0.22046297199118101</v>
      </c>
      <c r="L224" s="9" cm="1">
        <f t="array" aca="1" ref="L224" ca="1">IF(ISNUMBER(AJ224),CELL("contents",INDIRECT(ADDRESS(AJ224,2,1,1,L$2))),0)</f>
        <v>0.54798691028017699</v>
      </c>
      <c r="M224" s="127" t="s">
        <v>2099</v>
      </c>
      <c r="N224" s="13">
        <f>MATCH($A224,'EKHAZAARSTK X standardized'!$A:$A,0)</f>
        <v>881</v>
      </c>
      <c r="O224" s="85" cm="1">
        <f t="array" aca="1" ref="O224:X224" ca="1">OFFSET(INDIRECT(ADDRESS(N224,2,1,1,"EKHAZAARSTK X standardized")),,,1,10)</f>
        <v>-0.15976968700258845</v>
      </c>
      <c r="P224" s="85">
        <f ca="1"/>
        <v>1.4622743257364963</v>
      </c>
      <c r="Q224" s="85">
        <f ca="1"/>
        <v>1.2834848711661841</v>
      </c>
      <c r="R224" s="85">
        <f ca="1"/>
        <v>-0.61495189913616688</v>
      </c>
      <c r="S224" s="85">
        <f ca="1"/>
        <v>-1.0747516816925924</v>
      </c>
      <c r="T224" s="85">
        <f ca="1"/>
        <v>2.1926920559102121</v>
      </c>
      <c r="U224" s="85">
        <f ca="1"/>
        <v>0.28046019185743687</v>
      </c>
      <c r="V224" s="85">
        <f ca="1"/>
        <v>0.66984222950822969</v>
      </c>
      <c r="W224" s="85">
        <f ca="1"/>
        <v>-0.92044066977609817</v>
      </c>
      <c r="X224" s="85">
        <f ca="1"/>
        <v>6.401648996822612E-2</v>
      </c>
      <c r="Z224" s="14" t="str">
        <f t="shared" ca="1" si="36"/>
        <v>__Absent__</v>
      </c>
      <c r="AA224" s="14" t="str">
        <f t="shared" ca="1" si="36"/>
        <v>__Absent__</v>
      </c>
      <c r="AB224" s="14" t="str">
        <f t="shared" ca="1" si="36"/>
        <v>__Absent__</v>
      </c>
      <c r="AC224" s="14" t="str">
        <f t="shared" ca="1" si="36"/>
        <v>__Absent__</v>
      </c>
      <c r="AD224" s="14" t="str">
        <f t="shared" ca="1" si="36"/>
        <v>__Absent__</v>
      </c>
      <c r="AE224" s="14">
        <f t="shared" ca="1" si="36"/>
        <v>131</v>
      </c>
      <c r="AF224" s="14" t="str">
        <f t="shared" ca="1" si="36"/>
        <v>__Absent__</v>
      </c>
      <c r="AG224" s="14">
        <f t="shared" ca="1" si="36"/>
        <v>90</v>
      </c>
      <c r="AH224" s="14" t="str">
        <f t="shared" ca="1" si="36"/>
        <v>__Absent__</v>
      </c>
      <c r="AI224" s="14">
        <f t="shared" ca="1" si="36"/>
        <v>174</v>
      </c>
      <c r="AJ224" s="14">
        <f t="shared" ca="1" si="36"/>
        <v>202</v>
      </c>
      <c r="AK224" s="42"/>
      <c r="AL224" s="43">
        <f ca="1"/>
        <v>0</v>
      </c>
      <c r="AM224" s="15">
        <f ca="1"/>
        <v>-3.8701657693283848E-4</v>
      </c>
      <c r="AN224" s="16">
        <f t="shared" ca="1" si="34"/>
        <v>3.8701657693283848E-4</v>
      </c>
      <c r="AO224" s="30">
        <f t="shared" ca="1" si="32"/>
        <v>52</v>
      </c>
      <c r="AP224" s="30">
        <f t="shared" ca="1" si="33"/>
        <v>205</v>
      </c>
      <c r="AQ224" s="12"/>
      <c r="AR224" s="48"/>
    </row>
    <row r="225" spans="1:44" x14ac:dyDescent="0.3">
      <c r="A225" s="8" t="s">
        <v>232</v>
      </c>
      <c r="B225" s="9" cm="1">
        <f t="array" aca="1" ref="B225" ca="1">IF(ISNUMBER(Z225),CELL("contents",INDIRECT(ADDRESS(Z225,2,1,1,B$2))),0)</f>
        <v>0</v>
      </c>
      <c r="C225" s="9" cm="1">
        <f t="array" aca="1" ref="C225" ca="1">IF(ISNUMBER(AA225),CELL("contents",INDIRECT(ADDRESS(AA225,2,1,1,C$2))),0)</f>
        <v>0</v>
      </c>
      <c r="D225" s="9" cm="1">
        <f t="array" aca="1" ref="D225" ca="1">IF(ISNUMBER(AB225),CELL("contents",INDIRECT(ADDRESS(AB225,2,1,1,D$2))),0)</f>
        <v>0</v>
      </c>
      <c r="E225" s="9" cm="1">
        <f t="array" aca="1" ref="E225" ca="1">IF(ISNUMBER(AC225),CELL("contents",INDIRECT(ADDRESS(AC225,2,1,1,E$2))),0)</f>
        <v>0</v>
      </c>
      <c r="F225" s="9" cm="1">
        <f t="array" aca="1" ref="F225" ca="1">IF(ISNUMBER(AD225),CELL("contents",INDIRECT(ADDRESS(AD225,2,1,1,F$2))),0)</f>
        <v>0</v>
      </c>
      <c r="G225" s="9" cm="1">
        <f t="array" aca="1" ref="G225" ca="1">IF(ISNUMBER(AE225),CELL("contents",INDIRECT(ADDRESS(AE225,2,1,1,G$2))),0)</f>
        <v>0</v>
      </c>
      <c r="H225" s="9" cm="1">
        <f t="array" aca="1" ref="H225" ca="1">IF(ISNUMBER(AF225),CELL("contents",INDIRECT(ADDRESS(AF225,2,1,1,H$2))),0)</f>
        <v>0.92729527256653499</v>
      </c>
      <c r="I225" s="9" cm="1">
        <f t="array" aca="1" ref="I225" ca="1">IF(ISNUMBER(AG225),CELL("contents",INDIRECT(ADDRESS(AG225,2,1,1,I$2))),0)</f>
        <v>0.91749705465099696</v>
      </c>
      <c r="J225" s="9" cm="1">
        <f t="array" aca="1" ref="J225" ca="1">IF(ISNUMBER(AH225),CELL("contents",INDIRECT(ADDRESS(AH225,2,1,1,J$2))),0)</f>
        <v>1.0736889159671399</v>
      </c>
      <c r="K225" s="9" cm="1">
        <f t="array" aca="1" ref="K225" ca="1">IF(ISNUMBER(AI225),CELL("contents",INDIRECT(ADDRESS(AI225,2,1,1,K$2))),0)</f>
        <v>0.78164144696873405</v>
      </c>
      <c r="L225" s="9" cm="1">
        <f t="array" aca="1" ref="L225" ca="1">IF(ISNUMBER(AJ225),CELL("contents",INDIRECT(ADDRESS(AJ225,2,1,1,L$2))),0)</f>
        <v>0.64224793825569804</v>
      </c>
      <c r="M225" s="127" t="str">
        <f>VLOOKUP($A225,[1]Classification!$A$2:$B$1001,2,0)</f>
        <v>Consumer Discretionary</v>
      </c>
      <c r="N225" s="13">
        <f>MATCH($A225,'EKHAZAARSTK X standardized'!$A:$A,0)</f>
        <v>884</v>
      </c>
      <c r="O225" s="85" cm="1">
        <f t="array" aca="1" ref="O225:X225" ca="1">OFFSET(INDIRECT(ADDRESS(N225,2,1,1,"EKHAZAARSTK X standardized")),,,1,10)</f>
        <v>-0.64897097360151768</v>
      </c>
      <c r="P225" s="85">
        <f ca="1"/>
        <v>-0.76178579753437814</v>
      </c>
      <c r="Q225" s="85">
        <f ca="1"/>
        <v>-0.70751256152143227</v>
      </c>
      <c r="R225" s="85">
        <f ca="1"/>
        <v>1.5129634674397701</v>
      </c>
      <c r="S225" s="85">
        <f ca="1"/>
        <v>-0.25567635847881598</v>
      </c>
      <c r="T225" s="85">
        <f ca="1"/>
        <v>-1.5740778442342225</v>
      </c>
      <c r="U225" s="85">
        <f ca="1"/>
        <v>2.7700292774281254</v>
      </c>
      <c r="V225" s="85">
        <f ca="1"/>
        <v>1.1507834618694768</v>
      </c>
      <c r="W225" s="85">
        <f ca="1"/>
        <v>-8.0562871469315941E-2</v>
      </c>
      <c r="X225" s="85">
        <f ca="1"/>
        <v>-1.07886784316752</v>
      </c>
      <c r="Z225" s="14" t="str">
        <f t="shared" ref="Z225:AJ237" ca="1" si="37">IFERROR(MATCH($A225,INDIRECT("'"&amp;Z$2&amp;"'!$A:$A"),0),"__Absent__")</f>
        <v>__Absent__</v>
      </c>
      <c r="AA225" s="14" t="str">
        <f t="shared" ca="1" si="37"/>
        <v>__Absent__</v>
      </c>
      <c r="AB225" s="14" t="str">
        <f t="shared" ca="1" si="37"/>
        <v>__Absent__</v>
      </c>
      <c r="AC225" s="14" t="str">
        <f t="shared" ca="1" si="37"/>
        <v>__Absent__</v>
      </c>
      <c r="AD225" s="14" t="str">
        <f t="shared" ca="1" si="37"/>
        <v>__Absent__</v>
      </c>
      <c r="AE225" s="14" t="str">
        <f t="shared" ca="1" si="37"/>
        <v>__Absent__</v>
      </c>
      <c r="AF225" s="14">
        <f t="shared" ca="1" si="37"/>
        <v>89</v>
      </c>
      <c r="AG225" s="14">
        <f t="shared" ca="1" si="37"/>
        <v>91</v>
      </c>
      <c r="AH225" s="14">
        <f t="shared" ca="1" si="37"/>
        <v>46</v>
      </c>
      <c r="AI225" s="14">
        <f t="shared" ca="1" si="37"/>
        <v>175</v>
      </c>
      <c r="AJ225" s="14">
        <f t="shared" ca="1" si="37"/>
        <v>203</v>
      </c>
      <c r="AK225" s="42"/>
      <c r="AL225" s="43">
        <f ca="1"/>
        <v>0</v>
      </c>
      <c r="AM225" s="15">
        <f ca="1"/>
        <v>-5.9542895683338233E-3</v>
      </c>
      <c r="AN225" s="16">
        <f t="shared" ca="1" si="34"/>
        <v>5.9542895683338233E-3</v>
      </c>
      <c r="AO225" s="30">
        <f t="shared" ca="1" si="32"/>
        <v>11</v>
      </c>
      <c r="AP225" s="30">
        <f t="shared" ca="1" si="33"/>
        <v>246</v>
      </c>
      <c r="AQ225" s="12"/>
      <c r="AR225" s="48"/>
    </row>
    <row r="226" spans="1:44" x14ac:dyDescent="0.3">
      <c r="A226" s="8" t="s">
        <v>233</v>
      </c>
      <c r="B226" s="9" cm="1">
        <f t="array" aca="1" ref="B226" ca="1">IF(ISNUMBER(Z226),CELL("contents",INDIRECT(ADDRESS(Z226,2,1,1,B$2))),0)</f>
        <v>0</v>
      </c>
      <c r="C226" s="9" cm="1">
        <f t="array" aca="1" ref="C226" ca="1">IF(ISNUMBER(AA226),CELL("contents",INDIRECT(ADDRESS(AA226,2,1,1,C$2))),0)</f>
        <v>0</v>
      </c>
      <c r="D226" s="9" cm="1">
        <f t="array" aca="1" ref="D226" ca="1">IF(ISNUMBER(AB226),CELL("contents",INDIRECT(ADDRESS(AB226,2,1,1,D$2))),0)</f>
        <v>0</v>
      </c>
      <c r="E226" s="9" cm="1">
        <f t="array" aca="1" ref="E226" ca="1">IF(ISNUMBER(AC226),CELL("contents",INDIRECT(ADDRESS(AC226,2,1,1,E$2))),0)</f>
        <v>0</v>
      </c>
      <c r="F226" s="9" cm="1">
        <f t="array" aca="1" ref="F226" ca="1">IF(ISNUMBER(AD226),CELL("contents",INDIRECT(ADDRESS(AD226,2,1,1,F$2))),0)</f>
        <v>0</v>
      </c>
      <c r="G226" s="9" cm="1">
        <f t="array" aca="1" ref="G226" ca="1">IF(ISNUMBER(AE226),CELL("contents",INDIRECT(ADDRESS(AE226,2,1,1,G$2))),0)</f>
        <v>0</v>
      </c>
      <c r="H226" s="9" cm="1">
        <f t="array" aca="1" ref="H226" ca="1">IF(ISNUMBER(AF226),CELL("contents",INDIRECT(ADDRESS(AF226,2,1,1,H$2))),0)</f>
        <v>0</v>
      </c>
      <c r="I226" s="9" cm="1">
        <f t="array" aca="1" ref="I226" ca="1">IF(ISNUMBER(AG226),CELL("contents",INDIRECT(ADDRESS(AG226,2,1,1,I$2))),0)</f>
        <v>0.12620064298054501</v>
      </c>
      <c r="J226" s="9" cm="1">
        <f t="array" aca="1" ref="J226" ca="1">IF(ISNUMBER(AH226),CELL("contents",INDIRECT(ADDRESS(AH226,2,1,1,J$2))),0)</f>
        <v>0</v>
      </c>
      <c r="K226" s="9" cm="1">
        <f t="array" aca="1" ref="K226" ca="1">IF(ISNUMBER(AI226),CELL("contents",INDIRECT(ADDRESS(AI226,2,1,1,K$2))),0)</f>
        <v>0</v>
      </c>
      <c r="L226" s="9" cm="1">
        <f t="array" aca="1" ref="L226" ca="1">IF(ISNUMBER(AJ226),CELL("contents",INDIRECT(ADDRESS(AJ226,2,1,1,L$2))),0)</f>
        <v>8.8340450086381805E-2</v>
      </c>
      <c r="M226" s="178" t="str">
        <f>M225</f>
        <v>Consumer Discretionary</v>
      </c>
      <c r="N226" s="79">
        <f>N225</f>
        <v>884</v>
      </c>
      <c r="O226" s="85" cm="1">
        <f t="array" aca="1" ref="O226:X226" ca="1">OFFSET(INDIRECT(ADDRESS(N226,2,1,1,"EKHAZAARSTK X standardized")),,,1,10)</f>
        <v>-0.64897097360151768</v>
      </c>
      <c r="P226" s="85">
        <f ca="1"/>
        <v>-0.76178579753437814</v>
      </c>
      <c r="Q226" s="85">
        <f ca="1"/>
        <v>-0.70751256152143227</v>
      </c>
      <c r="R226" s="85">
        <f ca="1"/>
        <v>1.5129634674397701</v>
      </c>
      <c r="S226" s="85">
        <f ca="1"/>
        <v>-0.25567635847881598</v>
      </c>
      <c r="T226" s="85">
        <f ca="1"/>
        <v>-1.5740778442342225</v>
      </c>
      <c r="U226" s="85">
        <f ca="1"/>
        <v>2.7700292774281254</v>
      </c>
      <c r="V226" s="85">
        <f ca="1"/>
        <v>1.1507834618694768</v>
      </c>
      <c r="W226" s="85">
        <f ca="1"/>
        <v>-8.0562871469315941E-2</v>
      </c>
      <c r="X226" s="85">
        <f ca="1"/>
        <v>-1.07886784316752</v>
      </c>
      <c r="Z226" s="14" t="str">
        <f t="shared" ca="1" si="37"/>
        <v>__Absent__</v>
      </c>
      <c r="AA226" s="14" t="str">
        <f t="shared" ca="1" si="37"/>
        <v>__Absent__</v>
      </c>
      <c r="AB226" s="14" t="str">
        <f t="shared" ca="1" si="37"/>
        <v>__Absent__</v>
      </c>
      <c r="AC226" s="14" t="str">
        <f t="shared" ca="1" si="37"/>
        <v>__Absent__</v>
      </c>
      <c r="AD226" s="14" t="str">
        <f t="shared" ca="1" si="37"/>
        <v>__Absent__</v>
      </c>
      <c r="AE226" s="14" t="str">
        <f t="shared" ca="1" si="37"/>
        <v>__Absent__</v>
      </c>
      <c r="AF226" s="14" t="str">
        <f t="shared" ca="1" si="37"/>
        <v>__Absent__</v>
      </c>
      <c r="AG226" s="14">
        <f t="shared" ca="1" si="37"/>
        <v>92</v>
      </c>
      <c r="AH226" s="14" t="str">
        <f t="shared" ca="1" si="37"/>
        <v>__Absent__</v>
      </c>
      <c r="AI226" s="14" t="str">
        <f t="shared" ca="1" si="37"/>
        <v>__Absent__</v>
      </c>
      <c r="AJ226" s="14">
        <f t="shared" ca="1" si="37"/>
        <v>204</v>
      </c>
      <c r="AK226" s="42"/>
      <c r="AL226" s="43">
        <f ca="1"/>
        <v>0</v>
      </c>
      <c r="AM226" s="15">
        <f ca="1"/>
        <v>-8.1900554144221825E-4</v>
      </c>
      <c r="AN226" s="16">
        <f t="shared" ca="1" si="34"/>
        <v>8.1900554144221825E-4</v>
      </c>
      <c r="AO226" s="30">
        <f t="shared" ca="1" si="32"/>
        <v>45</v>
      </c>
      <c r="AP226" s="30">
        <f t="shared" ca="1" si="33"/>
        <v>212</v>
      </c>
      <c r="AQ226" s="12"/>
      <c r="AR226" s="48"/>
    </row>
    <row r="227" spans="1:44" x14ac:dyDescent="0.3">
      <c r="A227" s="8" t="s">
        <v>55</v>
      </c>
      <c r="B227" s="9" cm="1">
        <f t="array" aca="1" ref="B227" ca="1">IF(ISNUMBER(Z227),CELL("contents",INDIRECT(ADDRESS(Z227,2,1,1,B$2))),0)</f>
        <v>0</v>
      </c>
      <c r="C227" s="9" cm="1">
        <f t="array" aca="1" ref="C227" ca="1">IF(ISNUMBER(AA227),CELL("contents",INDIRECT(ADDRESS(AA227,2,1,1,C$2))),0)</f>
        <v>0</v>
      </c>
      <c r="D227" s="9" cm="1">
        <f t="array" aca="1" ref="D227" ca="1">IF(ISNUMBER(AB227),CELL("contents",INDIRECT(ADDRESS(AB227,2,1,1,D$2))),0)</f>
        <v>0</v>
      </c>
      <c r="E227" s="9" cm="1">
        <f t="array" aca="1" ref="E227" ca="1">IF(ISNUMBER(AC227),CELL("contents",INDIRECT(ADDRESS(AC227,2,1,1,E$2))),0)</f>
        <v>0</v>
      </c>
      <c r="F227" s="9" cm="1">
        <f t="array" aca="1" ref="F227" ca="1">IF(ISNUMBER(AD227),CELL("contents",INDIRECT(ADDRESS(AD227,2,1,1,F$2))),0)</f>
        <v>0</v>
      </c>
      <c r="G227" s="9" cm="1">
        <f t="array" aca="1" ref="G227" ca="1">IF(ISNUMBER(AE227),CELL("contents",INDIRECT(ADDRESS(AE227,2,1,1,G$2))),0)</f>
        <v>0</v>
      </c>
      <c r="H227" s="9" cm="1">
        <f t="array" aca="1" ref="H227" ca="1">IF(ISNUMBER(AF227),CELL("contents",INDIRECT(ADDRESS(AF227,2,1,1,H$2))),0)</f>
        <v>0.31912111678773603</v>
      </c>
      <c r="I227" s="9" cm="1">
        <f t="array" aca="1" ref="I227" ca="1">IF(ISNUMBER(AG227),CELL("contents",INDIRECT(ADDRESS(AG227,2,1,1,I$2))),0)</f>
        <v>0.36357214160696399</v>
      </c>
      <c r="J227" s="9" cm="1">
        <f t="array" aca="1" ref="J227" ca="1">IF(ISNUMBER(AH227),CELL("contents",INDIRECT(ADDRESS(AH227,2,1,1,J$2))),0)</f>
        <v>0</v>
      </c>
      <c r="K227" s="9" cm="1">
        <f t="array" aca="1" ref="K227" ca="1">IF(ISNUMBER(AI227),CELL("contents",INDIRECT(ADDRESS(AI227,2,1,1,K$2))),0)</f>
        <v>0.35073654698597101</v>
      </c>
      <c r="L227" s="9" cm="1">
        <f t="array" aca="1" ref="L227" ca="1">IF(ISNUMBER(AJ227),CELL("contents",INDIRECT(ADDRESS(AJ227,2,1,1,L$2))),0)</f>
        <v>0.25450049912487499</v>
      </c>
      <c r="M227" s="127" t="str">
        <f>VLOOKUP($A227,[1]Classification!$A$2:$B$1001,2,0)</f>
        <v>Utilities</v>
      </c>
      <c r="N227" s="13">
        <f>MATCH($A227,'EKHAZAARSTK X standardized'!$A:$A,0)</f>
        <v>885</v>
      </c>
      <c r="O227" s="85" cm="1">
        <f t="array" aca="1" ref="O227:X227" ca="1">OFFSET(INDIRECT(ADDRESS(N227,2,1,1,"EKHAZAARSTK X standardized")),,,1,10)</f>
        <v>7.7858186245344354E-3</v>
      </c>
      <c r="P227" s="85">
        <f ca="1"/>
        <v>-1.0653809962028649</v>
      </c>
      <c r="Q227" s="85">
        <f ca="1"/>
        <v>-0.42218511223087291</v>
      </c>
      <c r="R227" s="85">
        <f ca="1"/>
        <v>1.4547808042608583</v>
      </c>
      <c r="S227" s="85">
        <f ca="1"/>
        <v>-0.69902886886145155</v>
      </c>
      <c r="T227" s="85">
        <f ca="1"/>
        <v>-0.41927254661528734</v>
      </c>
      <c r="U227" s="85">
        <f ca="1"/>
        <v>1.9384614311788564</v>
      </c>
      <c r="V227" s="85">
        <f ca="1"/>
        <v>1.5759251385381672</v>
      </c>
      <c r="W227" s="85">
        <f ca="1"/>
        <v>0.13986891871349488</v>
      </c>
      <c r="X227" s="85">
        <f ca="1"/>
        <v>-0.76210328011366046</v>
      </c>
      <c r="Z227" s="14" t="str">
        <f t="shared" ca="1" si="37"/>
        <v>__Absent__</v>
      </c>
      <c r="AA227" s="14" t="str">
        <f t="shared" ca="1" si="37"/>
        <v>__Absent__</v>
      </c>
      <c r="AB227" s="14" t="str">
        <f t="shared" ca="1" si="37"/>
        <v>__Absent__</v>
      </c>
      <c r="AC227" s="14" t="str">
        <f t="shared" ca="1" si="37"/>
        <v>__Absent__</v>
      </c>
      <c r="AD227" s="14" t="str">
        <f t="shared" ca="1" si="37"/>
        <v>__Absent__</v>
      </c>
      <c r="AE227" s="14" t="str">
        <f t="shared" ca="1" si="37"/>
        <v>__Absent__</v>
      </c>
      <c r="AF227" s="14">
        <f t="shared" ca="1" si="37"/>
        <v>90</v>
      </c>
      <c r="AG227" s="14">
        <f t="shared" ca="1" si="37"/>
        <v>93</v>
      </c>
      <c r="AH227" s="14" t="str">
        <f t="shared" ca="1" si="37"/>
        <v>__Absent__</v>
      </c>
      <c r="AI227" s="14">
        <f t="shared" ca="1" si="37"/>
        <v>176</v>
      </c>
      <c r="AJ227" s="14">
        <f t="shared" ca="1" si="37"/>
        <v>205</v>
      </c>
      <c r="AK227" s="42"/>
      <c r="AL227" s="43">
        <f ca="1"/>
        <v>0</v>
      </c>
      <c r="AM227" s="15">
        <f ca="1"/>
        <v>2.8307067514853715E-5</v>
      </c>
      <c r="AN227" s="16">
        <f t="shared" ca="1" si="34"/>
        <v>-2.8307067514853715E-5</v>
      </c>
      <c r="AO227" s="30">
        <f t="shared" ca="1" si="32"/>
        <v>213</v>
      </c>
      <c r="AP227" s="30">
        <f t="shared" ca="1" si="33"/>
        <v>44</v>
      </c>
      <c r="AQ227" s="12"/>
      <c r="AR227" s="48"/>
    </row>
    <row r="228" spans="1:44" x14ac:dyDescent="0.3">
      <c r="A228" s="8" t="s">
        <v>234</v>
      </c>
      <c r="B228" s="9" cm="1">
        <f t="array" aca="1" ref="B228" ca="1">IF(ISNUMBER(Z228),CELL("contents",INDIRECT(ADDRESS(Z228,2,1,1,B$2))),0)</f>
        <v>0</v>
      </c>
      <c r="C228" s="9" cm="1">
        <f t="array" aca="1" ref="C228" ca="1">IF(ISNUMBER(AA228),CELL("contents",INDIRECT(ADDRESS(AA228,2,1,1,C$2))),0)</f>
        <v>0</v>
      </c>
      <c r="D228" s="9" cm="1">
        <f t="array" aca="1" ref="D228" ca="1">IF(ISNUMBER(AB228),CELL("contents",INDIRECT(ADDRESS(AB228,2,1,1,D$2))),0)</f>
        <v>0</v>
      </c>
      <c r="E228" s="9" cm="1">
        <f t="array" aca="1" ref="E228" ca="1">IF(ISNUMBER(AC228),CELL("contents",INDIRECT(ADDRESS(AC228,2,1,1,E$2))),0)</f>
        <v>0</v>
      </c>
      <c r="F228" s="9" cm="1">
        <f t="array" aca="1" ref="F228" ca="1">IF(ISNUMBER(AD228),CELL("contents",INDIRECT(ADDRESS(AD228,2,1,1,F$2))),0)</f>
        <v>0</v>
      </c>
      <c r="G228" s="9" cm="1">
        <f t="array" aca="1" ref="G228" ca="1">IF(ISNUMBER(AE228),CELL("contents",INDIRECT(ADDRESS(AE228,2,1,1,G$2))),0)</f>
        <v>0</v>
      </c>
      <c r="H228" s="9" cm="1">
        <f t="array" aca="1" ref="H228" ca="1">IF(ISNUMBER(AF228),CELL("contents",INDIRECT(ADDRESS(AF228,2,1,1,H$2))),0)</f>
        <v>0.95229903033802799</v>
      </c>
      <c r="I228" s="9" cm="1">
        <f t="array" aca="1" ref="I228" ca="1">IF(ISNUMBER(AG228),CELL("contents",INDIRECT(ADDRESS(AG228,2,1,1,I$2))),0)</f>
        <v>0.94181951450049195</v>
      </c>
      <c r="J228" s="9" cm="1">
        <f t="array" aca="1" ref="J228" ca="1">IF(ISNUMBER(AH228),CELL("contents",INDIRECT(ADDRESS(AH228,2,1,1,J$2))),0)</f>
        <v>1.1026367131024799</v>
      </c>
      <c r="K228" s="9" cm="1">
        <f t="array" aca="1" ref="K228" ca="1">IF(ISNUMBER(AI228),CELL("contents",INDIRECT(ADDRESS(AI228,2,1,1,K$2))),0)</f>
        <v>0.93195710996272196</v>
      </c>
      <c r="L228" s="9" cm="1">
        <f t="array" aca="1" ref="L228" ca="1">IF(ISNUMBER(AJ228),CELL("contents",INDIRECT(ADDRESS(AJ228,2,1,1,L$2))),0)</f>
        <v>0.65927366015034505</v>
      </c>
      <c r="M228" s="127" t="str">
        <f>VLOOKUP($A228,[1]Classification!$A$2:$B$1001,2,0)</f>
        <v>Materials</v>
      </c>
      <c r="N228" s="13">
        <f>MATCH($A228,'EKHAZAARSTK X standardized'!$A:$A,0)</f>
        <v>887</v>
      </c>
      <c r="O228" s="85" cm="1">
        <f t="array" aca="1" ref="O228:X228" ca="1">OFFSET(INDIRECT(ADDRESS(N228,2,1,1,"EKHAZAARSTK X standardized")),,,1,10)</f>
        <v>2.7761800218195969</v>
      </c>
      <c r="P228" s="85">
        <f ca="1"/>
        <v>-5.4633766845492746E-2</v>
      </c>
      <c r="Q228" s="85">
        <f ca="1"/>
        <v>-0.31164554012000473</v>
      </c>
      <c r="R228" s="85">
        <f ca="1"/>
        <v>0.74963515326591523</v>
      </c>
      <c r="S228" s="85">
        <f ca="1"/>
        <v>-0.5797036721767761</v>
      </c>
      <c r="T228" s="85">
        <f ca="1"/>
        <v>-0.19171576110258531</v>
      </c>
      <c r="U228" s="85">
        <f ca="1"/>
        <v>2.6336857853674354</v>
      </c>
      <c r="V228" s="85">
        <f ca="1"/>
        <v>1.1439263521212659</v>
      </c>
      <c r="W228" s="85">
        <f ca="1"/>
        <v>1.7248967202959529</v>
      </c>
      <c r="X228" s="85">
        <f ca="1"/>
        <v>-0.18584529589379487</v>
      </c>
      <c r="Z228" s="14" t="str">
        <f t="shared" ca="1" si="37"/>
        <v>__Absent__</v>
      </c>
      <c r="AA228" s="14" t="str">
        <f t="shared" ca="1" si="37"/>
        <v>__Absent__</v>
      </c>
      <c r="AB228" s="14" t="str">
        <f t="shared" ca="1" si="37"/>
        <v>__Absent__</v>
      </c>
      <c r="AC228" s="14" t="str">
        <f t="shared" ca="1" si="37"/>
        <v>__Absent__</v>
      </c>
      <c r="AD228" s="14" t="str">
        <f t="shared" ca="1" si="37"/>
        <v>__Absent__</v>
      </c>
      <c r="AE228" s="14" t="str">
        <f t="shared" ca="1" si="37"/>
        <v>__Absent__</v>
      </c>
      <c r="AF228" s="14">
        <f t="shared" ca="1" si="37"/>
        <v>91</v>
      </c>
      <c r="AG228" s="14">
        <f t="shared" ca="1" si="37"/>
        <v>94</v>
      </c>
      <c r="AH228" s="14">
        <f t="shared" ca="1" si="37"/>
        <v>47</v>
      </c>
      <c r="AI228" s="14">
        <f t="shared" ca="1" si="37"/>
        <v>177</v>
      </c>
      <c r="AJ228" s="14">
        <f t="shared" ca="1" si="37"/>
        <v>206</v>
      </c>
      <c r="AK228" s="42"/>
      <c r="AL228" s="43">
        <f ca="1"/>
        <v>0</v>
      </c>
      <c r="AM228" s="15">
        <f ca="1"/>
        <v>2.6146605203160981E-2</v>
      </c>
      <c r="AN228" s="16">
        <f t="shared" ca="1" si="34"/>
        <v>-2.6146605203160981E-2</v>
      </c>
      <c r="AO228" s="30">
        <f t="shared" ca="1" si="32"/>
        <v>253</v>
      </c>
      <c r="AP228" s="30">
        <f t="shared" ca="1" si="33"/>
        <v>4</v>
      </c>
      <c r="AQ228" s="12"/>
      <c r="AR228" s="48"/>
    </row>
    <row r="229" spans="1:44" x14ac:dyDescent="0.3">
      <c r="A229" s="8" t="s">
        <v>156</v>
      </c>
      <c r="B229" s="9" cm="1">
        <f t="array" aca="1" ref="B229" ca="1">IF(ISNUMBER(Z229),CELL("contents",INDIRECT(ADDRESS(Z229,2,1,1,B$2))),0)</f>
        <v>0</v>
      </c>
      <c r="C229" s="9" cm="1">
        <f t="array" aca="1" ref="C229" ca="1">IF(ISNUMBER(AA229),CELL("contents",INDIRECT(ADDRESS(AA229,2,1,1,C$2))),0)</f>
        <v>0</v>
      </c>
      <c r="D229" s="9" cm="1">
        <f t="array" aca="1" ref="D229" ca="1">IF(ISNUMBER(AB229),CELL("contents",INDIRECT(ADDRESS(AB229,2,1,1,D$2))),0)</f>
        <v>0</v>
      </c>
      <c r="E229" s="9" cm="1">
        <f t="array" aca="1" ref="E229" ca="1">IF(ISNUMBER(AC229),CELL("contents",INDIRECT(ADDRESS(AC229,2,1,1,E$2))),0)</f>
        <v>0</v>
      </c>
      <c r="F229" s="9" cm="1">
        <f t="array" aca="1" ref="F229" ca="1">IF(ISNUMBER(AD229),CELL("contents",INDIRECT(ADDRESS(AD229,2,1,1,F$2))),0)</f>
        <v>0</v>
      </c>
      <c r="G229" s="9" cm="1">
        <f t="array" aca="1" ref="G229" ca="1">IF(ISNUMBER(AE229),CELL("contents",INDIRECT(ADDRESS(AE229,2,1,1,G$2))),0)</f>
        <v>0.16527204951986199</v>
      </c>
      <c r="H229" s="9" cm="1">
        <f t="array" aca="1" ref="H229" ca="1">IF(ISNUMBER(AF229),CELL("contents",INDIRECT(ADDRESS(AF229,2,1,1,H$2))),0)</f>
        <v>0</v>
      </c>
      <c r="I229" s="9" cm="1">
        <f t="array" aca="1" ref="I229" ca="1">IF(ISNUMBER(AG229),CELL("contents",INDIRECT(ADDRESS(AG229,2,1,1,I$2))),0)</f>
        <v>0</v>
      </c>
      <c r="J229" s="9" cm="1">
        <f t="array" aca="1" ref="J229" ca="1">IF(ISNUMBER(AH229),CELL("contents",INDIRECT(ADDRESS(AH229,2,1,1,J$2))),0)</f>
        <v>0</v>
      </c>
      <c r="K229" s="9" cm="1">
        <f t="array" aca="1" ref="K229" ca="1">IF(ISNUMBER(AI229),CELL("contents",INDIRECT(ADDRESS(AI229,2,1,1,K$2))),0)</f>
        <v>4.0084176998396601E-2</v>
      </c>
      <c r="L229" s="9" cm="1">
        <f t="array" aca="1" ref="L229" ca="1">IF(ISNUMBER(AJ229),CELL("contents",INDIRECT(ADDRESS(AJ229,2,1,1,L$2))),0)</f>
        <v>5.45233432059073E-2</v>
      </c>
      <c r="M229" s="127" t="str">
        <f>VLOOKUP($A229,[1]Classification!$A$2:$B$1001,2,0)</f>
        <v>Communication Services</v>
      </c>
      <c r="N229" s="13">
        <f>MATCH($A229,'EKHAZAARSTK X standardized'!$A:$A,0)</f>
        <v>888</v>
      </c>
      <c r="O229" s="85" cm="1">
        <f t="array" aca="1" ref="O229:X229" ca="1">OFFSET(INDIRECT(ADDRESS(N229,2,1,1,"EKHAZAARSTK X standardized")),,,1,10)</f>
        <v>-0.64897097360151768</v>
      </c>
      <c r="P229" s="85">
        <f ca="1"/>
        <v>2.1344956330096387</v>
      </c>
      <c r="Q229" s="85">
        <f ca="1"/>
        <v>-0.85558934708673628</v>
      </c>
      <c r="R229" s="85">
        <f ca="1"/>
        <v>2.7193341852644468</v>
      </c>
      <c r="S229" s="85">
        <f ca="1"/>
        <v>-2.2946548512543044</v>
      </c>
      <c r="T229" s="85">
        <f ca="1"/>
        <v>-1.9576038501811273</v>
      </c>
      <c r="U229" s="85">
        <f ca="1"/>
        <v>-0.36140485214072093</v>
      </c>
      <c r="V229" s="85">
        <f ca="1"/>
        <v>-0.36694023438120527</v>
      </c>
      <c r="W229" s="85">
        <f ca="1"/>
        <v>-2.2246959745918122</v>
      </c>
      <c r="X229" s="85">
        <f ca="1"/>
        <v>1.5297163220069363</v>
      </c>
      <c r="Z229" s="14" t="str">
        <f t="shared" ca="1" si="37"/>
        <v>__Absent__</v>
      </c>
      <c r="AA229" s="14" t="str">
        <f t="shared" ca="1" si="37"/>
        <v>__Absent__</v>
      </c>
      <c r="AB229" s="14" t="str">
        <f t="shared" ca="1" si="37"/>
        <v>__Absent__</v>
      </c>
      <c r="AC229" s="14" t="str">
        <f t="shared" ca="1" si="37"/>
        <v>__Absent__</v>
      </c>
      <c r="AD229" s="14" t="str">
        <f t="shared" ca="1" si="37"/>
        <v>__Absent__</v>
      </c>
      <c r="AE229" s="14">
        <f t="shared" ca="1" si="37"/>
        <v>132</v>
      </c>
      <c r="AF229" s="14" t="str">
        <f t="shared" ca="1" si="37"/>
        <v>__Absent__</v>
      </c>
      <c r="AG229" s="14" t="str">
        <f t="shared" ca="1" si="37"/>
        <v>__Absent__</v>
      </c>
      <c r="AH229" s="14" t="str">
        <f t="shared" ca="1" si="37"/>
        <v>__Absent__</v>
      </c>
      <c r="AI229" s="14">
        <f t="shared" ca="1" si="37"/>
        <v>178</v>
      </c>
      <c r="AJ229" s="14">
        <f t="shared" ca="1" si="37"/>
        <v>207</v>
      </c>
      <c r="AK229" s="42"/>
      <c r="AL229" s="43">
        <f ca="1"/>
        <v>0</v>
      </c>
      <c r="AM229" s="15">
        <f ca="1"/>
        <v>0</v>
      </c>
      <c r="AN229" s="16">
        <f t="shared" ca="1" si="34"/>
        <v>0</v>
      </c>
      <c r="AO229" s="30">
        <f t="shared" ca="1" si="32"/>
        <v>58</v>
      </c>
      <c r="AP229" s="30">
        <f t="shared" ca="1" si="33"/>
        <v>46</v>
      </c>
      <c r="AQ229" s="12"/>
      <c r="AR229" s="48"/>
    </row>
    <row r="230" spans="1:44" x14ac:dyDescent="0.3">
      <c r="A230" s="8" t="s">
        <v>235</v>
      </c>
      <c r="B230" s="9" cm="1">
        <f t="array" aca="1" ref="B230" ca="1">IF(ISNUMBER(Z230),CELL("contents",INDIRECT(ADDRESS(Z230,2,1,1,B$2))),0)</f>
        <v>0</v>
      </c>
      <c r="C230" s="9" cm="1">
        <f t="array" aca="1" ref="C230" ca="1">IF(ISNUMBER(AA230),CELL("contents",INDIRECT(ADDRESS(AA230,2,1,1,C$2))),0)</f>
        <v>0</v>
      </c>
      <c r="D230" s="9" cm="1">
        <f t="array" aca="1" ref="D230" ca="1">IF(ISNUMBER(AB230),CELL("contents",INDIRECT(ADDRESS(AB230,2,1,1,D$2))),0)</f>
        <v>0</v>
      </c>
      <c r="E230" s="9" cm="1">
        <f t="array" aca="1" ref="E230" ca="1">IF(ISNUMBER(AC230),CELL("contents",INDIRECT(ADDRESS(AC230,2,1,1,E$2))),0)</f>
        <v>0</v>
      </c>
      <c r="F230" s="9" cm="1">
        <f t="array" aca="1" ref="F230" ca="1">IF(ISNUMBER(AD230),CELL("contents",INDIRECT(ADDRESS(AD230,2,1,1,F$2))),0)</f>
        <v>3.49347451185601</v>
      </c>
      <c r="G230" s="9" cm="1">
        <f t="array" aca="1" ref="G230" ca="1">IF(ISNUMBER(AE230),CELL("contents",INDIRECT(ADDRESS(AE230,2,1,1,G$2))),0)</f>
        <v>0</v>
      </c>
      <c r="H230" s="9" cm="1">
        <f t="array" aca="1" ref="H230" ca="1">IF(ISNUMBER(AF230),CELL("contents",INDIRECT(ADDRESS(AF230,2,1,1,H$2))),0)</f>
        <v>0.69536023883777598</v>
      </c>
      <c r="I230" s="9" cm="1">
        <f t="array" aca="1" ref="I230" ca="1">IF(ISNUMBER(AG230),CELL("contents",INDIRECT(ADDRESS(AG230,2,1,1,I$2))),0)</f>
        <v>0.69844042423059605</v>
      </c>
      <c r="J230" s="9" cm="1">
        <f t="array" aca="1" ref="J230" ca="1">IF(ISNUMBER(AH230),CELL("contents",INDIRECT(ADDRESS(AH230,2,1,1,J$2))),0)</f>
        <v>0.80511030739315403</v>
      </c>
      <c r="K230" s="9" cm="1">
        <f t="array" aca="1" ref="K230" ca="1">IF(ISNUMBER(AI230),CELL("contents",INDIRECT(ADDRESS(AI230,2,1,1,K$2))),0)</f>
        <v>0.61128369597554899</v>
      </c>
      <c r="L230" s="9" cm="1">
        <f t="array" aca="1" ref="L230" ca="1">IF(ISNUMBER(AJ230),CELL("contents",INDIRECT(ADDRESS(AJ230,2,1,1,L$2))),0)</f>
        <v>0.48890829696141802</v>
      </c>
      <c r="M230" s="127" t="str">
        <f>VLOOKUP($A230,[1]Classification!$A$2:$B$1001,2,0)</f>
        <v>Information Technology</v>
      </c>
      <c r="N230" s="13">
        <f>MATCH($A230,'EKHAZAARSTK X standardized'!$A:$A,0)</f>
        <v>895</v>
      </c>
      <c r="O230" s="85" cm="1">
        <f t="array" aca="1" ref="O230:X230" ca="1">OFFSET(INDIRECT(ADDRESS(N230,2,1,1,"EKHAZAARSTK X standardized")),,,1,10)</f>
        <v>0.42509604454598116</v>
      </c>
      <c r="P230" s="85">
        <f ca="1"/>
        <v>-5.8157061849696219E-2</v>
      </c>
      <c r="Q230" s="85">
        <f ca="1"/>
        <v>-0.30197177152775467</v>
      </c>
      <c r="R230" s="85">
        <f ca="1"/>
        <v>-0.79558756734117186</v>
      </c>
      <c r="S230" s="85">
        <f ca="1"/>
        <v>-0.87516920967551171</v>
      </c>
      <c r="T230" s="85">
        <f ca="1"/>
        <v>0.61363545492845561</v>
      </c>
      <c r="U230" s="85">
        <f ca="1"/>
        <v>1.803460057774892</v>
      </c>
      <c r="V230" s="85">
        <f ca="1"/>
        <v>4.9356184959590883E-2</v>
      </c>
      <c r="W230" s="85">
        <f ca="1"/>
        <v>6.0414863859605802E-2</v>
      </c>
      <c r="X230" s="85">
        <f ca="1"/>
        <v>-0.55288092535892286</v>
      </c>
      <c r="Z230" s="14" t="str">
        <f t="shared" ca="1" si="37"/>
        <v>__Absent__</v>
      </c>
      <c r="AA230" s="14" t="str">
        <f t="shared" ca="1" si="37"/>
        <v>__Absent__</v>
      </c>
      <c r="AB230" s="14" t="str">
        <f t="shared" ca="1" si="37"/>
        <v>__Absent__</v>
      </c>
      <c r="AC230" s="14" t="str">
        <f t="shared" ca="1" si="37"/>
        <v>__Absent__</v>
      </c>
      <c r="AD230" s="14">
        <f t="shared" ca="1" si="37"/>
        <v>31</v>
      </c>
      <c r="AE230" s="14" t="str">
        <f t="shared" ca="1" si="37"/>
        <v>__Absent__</v>
      </c>
      <c r="AF230" s="14">
        <f t="shared" ca="1" si="37"/>
        <v>92</v>
      </c>
      <c r="AG230" s="14">
        <f t="shared" ca="1" si="37"/>
        <v>95</v>
      </c>
      <c r="AH230" s="14">
        <f t="shared" ca="1" si="37"/>
        <v>48</v>
      </c>
      <c r="AI230" s="14">
        <f t="shared" ca="1" si="37"/>
        <v>179</v>
      </c>
      <c r="AJ230" s="14">
        <f t="shared" ca="1" si="37"/>
        <v>208</v>
      </c>
      <c r="AK230" s="42"/>
      <c r="AL230" s="43">
        <f ca="1"/>
        <v>0</v>
      </c>
      <c r="AM230" s="15">
        <f ca="1"/>
        <v>2.9690426169144339E-3</v>
      </c>
      <c r="AN230" s="16">
        <f t="shared" ca="1" si="34"/>
        <v>-2.9690426169144339E-3</v>
      </c>
      <c r="AO230" s="30">
        <f t="shared" ca="1" si="32"/>
        <v>229</v>
      </c>
      <c r="AP230" s="30">
        <f t="shared" ca="1" si="33"/>
        <v>28</v>
      </c>
      <c r="AQ230" s="12"/>
      <c r="AR230" s="48"/>
    </row>
    <row r="231" spans="1:44" x14ac:dyDescent="0.3">
      <c r="A231" s="8" t="s">
        <v>129</v>
      </c>
      <c r="B231" s="9" cm="1">
        <f t="array" aca="1" ref="B231" ca="1">IF(ISNUMBER(Z231),CELL("contents",INDIRECT(ADDRESS(Z231,2,1,1,B$2))),0)</f>
        <v>0</v>
      </c>
      <c r="C231" s="9" cm="1">
        <f t="array" aca="1" ref="C231" ca="1">IF(ISNUMBER(AA231),CELL("contents",INDIRECT(ADDRESS(AA231,2,1,1,C$2))),0)</f>
        <v>0</v>
      </c>
      <c r="D231" s="9" cm="1">
        <f t="array" aca="1" ref="D231" ca="1">IF(ISNUMBER(AB231),CELL("contents",INDIRECT(ADDRESS(AB231,2,1,1,D$2))),0)</f>
        <v>0</v>
      </c>
      <c r="E231" s="9" cm="1">
        <f t="array" aca="1" ref="E231" ca="1">IF(ISNUMBER(AC231),CELL("contents",INDIRECT(ADDRESS(AC231,2,1,1,E$2))),0)</f>
        <v>0</v>
      </c>
      <c r="F231" s="9" cm="1">
        <f t="array" aca="1" ref="F231" ca="1">IF(ISNUMBER(AD231),CELL("contents",INDIRECT(ADDRESS(AD231,2,1,1,F$2))),0)</f>
        <v>0</v>
      </c>
      <c r="G231" s="9" cm="1">
        <f t="array" aca="1" ref="G231" ca="1">IF(ISNUMBER(AE231),CELL("contents",INDIRECT(ADDRESS(AE231,2,1,1,G$2))),0)</f>
        <v>0.49798807413055701</v>
      </c>
      <c r="H231" s="9" cm="1">
        <f t="array" aca="1" ref="H231" ca="1">IF(ISNUMBER(AF231),CELL("contents",INDIRECT(ADDRESS(AF231,2,1,1,H$2))),0)</f>
        <v>0</v>
      </c>
      <c r="I231" s="9" cm="1">
        <f t="array" aca="1" ref="I231" ca="1">IF(ISNUMBER(AG231),CELL("contents",INDIRECT(ADDRESS(AG231,2,1,1,I$2))),0)</f>
        <v>0</v>
      </c>
      <c r="J231" s="9" cm="1">
        <f t="array" aca="1" ref="J231" ca="1">IF(ISNUMBER(AH231),CELL("contents",INDIRECT(ADDRESS(AH231,2,1,1,J$2))),0)</f>
        <v>0</v>
      </c>
      <c r="K231" s="9" cm="1">
        <f t="array" aca="1" ref="K231" ca="1">IF(ISNUMBER(AI231),CELL("contents",INDIRECT(ADDRESS(AI231,2,1,1,K$2))),0)</f>
        <v>0</v>
      </c>
      <c r="L231" s="9" cm="1">
        <f t="array" aca="1" ref="L231" ca="1">IF(ISNUMBER(AJ231),CELL("contents",INDIRECT(ADDRESS(AJ231,2,1,1,L$2))),0)</f>
        <v>0</v>
      </c>
      <c r="M231" s="127" t="str">
        <f>VLOOKUP($A231,[1]Classification!$A$2:$B$1001,2,0)</f>
        <v>Industrials</v>
      </c>
      <c r="N231" s="13">
        <f>MATCH($A231,'EKHAZAARSTK X standardized'!$A:$A,0)</f>
        <v>905</v>
      </c>
      <c r="O231" s="85" cm="1">
        <f t="array" aca="1" ref="O231:X231" ca="1">OFFSET(INDIRECT(ADDRESS(N231,2,1,1,"EKHAZAARSTK X standardized")),,,1,10)</f>
        <v>-0.35450830109604542</v>
      </c>
      <c r="P231" s="85">
        <f ca="1"/>
        <v>-0.60302794389854053</v>
      </c>
      <c r="Q231" s="85">
        <f ca="1"/>
        <v>-0.4515454475696396</v>
      </c>
      <c r="R231" s="85">
        <f ca="1"/>
        <v>-0.8139318709497716</v>
      </c>
      <c r="S231" s="85">
        <f ca="1"/>
        <v>0.26871726164276172</v>
      </c>
      <c r="T231" s="85">
        <f ca="1"/>
        <v>-0.39108502401952072</v>
      </c>
      <c r="U231" s="85">
        <f ca="1"/>
        <v>0.66166724504391339</v>
      </c>
      <c r="V231" s="85">
        <f ca="1"/>
        <v>-0.91899490011722096</v>
      </c>
      <c r="W231" s="85">
        <f ca="1"/>
        <v>-0.70794486228195852</v>
      </c>
      <c r="X231" s="85">
        <f ca="1"/>
        <v>-0.46034246857060029</v>
      </c>
      <c r="Z231" s="14" t="str">
        <f t="shared" ca="1" si="37"/>
        <v>__Absent__</v>
      </c>
      <c r="AA231" s="14" t="str">
        <f t="shared" ca="1" si="37"/>
        <v>__Absent__</v>
      </c>
      <c r="AB231" s="14" t="str">
        <f t="shared" ca="1" si="37"/>
        <v>__Absent__</v>
      </c>
      <c r="AC231" s="14" t="str">
        <f t="shared" ca="1" si="37"/>
        <v>__Absent__</v>
      </c>
      <c r="AD231" s="14" t="str">
        <f t="shared" ca="1" si="37"/>
        <v>__Absent__</v>
      </c>
      <c r="AE231" s="14">
        <f t="shared" ca="1" si="37"/>
        <v>133</v>
      </c>
      <c r="AF231" s="14" t="str">
        <f t="shared" ca="1" si="37"/>
        <v>__Absent__</v>
      </c>
      <c r="AG231" s="14" t="str">
        <f t="shared" ca="1" si="37"/>
        <v>__Absent__</v>
      </c>
      <c r="AH231" s="14" t="str">
        <f t="shared" ca="1" si="37"/>
        <v>__Absent__</v>
      </c>
      <c r="AI231" s="14" t="str">
        <f t="shared" ca="1" si="37"/>
        <v>__Absent__</v>
      </c>
      <c r="AJ231" s="14" t="str">
        <f t="shared" ca="1" si="37"/>
        <v>__Absent__</v>
      </c>
      <c r="AK231" s="42"/>
      <c r="AL231" s="43">
        <f ca="1"/>
        <v>0</v>
      </c>
      <c r="AM231" s="15">
        <f ca="1"/>
        <v>0</v>
      </c>
      <c r="AN231" s="16">
        <f t="shared" ref="AN231:AN233" ca="1" si="38">AL231-AM231</f>
        <v>0</v>
      </c>
      <c r="AO231" s="30">
        <f t="shared" ca="1" si="32"/>
        <v>58</v>
      </c>
      <c r="AP231" s="30">
        <f t="shared" ca="1" si="33"/>
        <v>46</v>
      </c>
      <c r="AQ231" s="12"/>
      <c r="AR231" s="48"/>
    </row>
    <row r="232" spans="1:44" x14ac:dyDescent="0.3">
      <c r="A232" s="8" t="s">
        <v>305</v>
      </c>
      <c r="B232" s="9" cm="1">
        <f t="array" aca="1" ref="B232" ca="1">IF(ISNUMBER(Z232),CELL("contents",INDIRECT(ADDRESS(Z232,2,1,1,B$2))),0)</f>
        <v>0</v>
      </c>
      <c r="C232" s="9" cm="1">
        <f t="array" aca="1" ref="C232" ca="1">IF(ISNUMBER(AA232),CELL("contents",INDIRECT(ADDRESS(AA232,2,1,1,C$2))),0)</f>
        <v>0.88264589769747404</v>
      </c>
      <c r="D232" s="9" cm="1">
        <f t="array" aca="1" ref="D232" ca="1">IF(ISNUMBER(AB232),CELL("contents",INDIRECT(ADDRESS(AB232,2,1,1,D$2))),0)</f>
        <v>0</v>
      </c>
      <c r="E232" s="9" cm="1">
        <f t="array" aca="1" ref="E232" ca="1">IF(ISNUMBER(AC232),CELL("contents",INDIRECT(ADDRESS(AC232,2,1,1,E$2))),0)</f>
        <v>0</v>
      </c>
      <c r="F232" s="9" cm="1">
        <f t="array" aca="1" ref="F232" ca="1">IF(ISNUMBER(AD232),CELL("contents",INDIRECT(ADDRESS(AD232,2,1,1,F$2))),0)</f>
        <v>0</v>
      </c>
      <c r="G232" s="9" cm="1">
        <f t="array" aca="1" ref="G232" ca="1">IF(ISNUMBER(AE232),CELL("contents",INDIRECT(ADDRESS(AE232,2,1,1,G$2))),0)</f>
        <v>0.39445656551618002</v>
      </c>
      <c r="H232" s="9" cm="1">
        <f t="array" aca="1" ref="H232" ca="1">IF(ISNUMBER(AF232),CELL("contents",INDIRECT(ADDRESS(AF232,2,1,1,H$2))),0)</f>
        <v>0</v>
      </c>
      <c r="I232" s="9" cm="1">
        <f t="array" aca="1" ref="I232" ca="1">IF(ISNUMBER(AG232),CELL("contents",INDIRECT(ADDRESS(AG232,2,1,1,I$2))),0)</f>
        <v>0</v>
      </c>
      <c r="J232" s="9" cm="1">
        <f t="array" aca="1" ref="J232" ca="1">IF(ISNUMBER(AH232),CELL("contents",INDIRECT(ADDRESS(AH232,2,1,1,J$2))),0)</f>
        <v>0</v>
      </c>
      <c r="K232" s="9" cm="1">
        <f t="array" aca="1" ref="K232" ca="1">IF(ISNUMBER(AI232),CELL("contents",INDIRECT(ADDRESS(AI232,2,1,1,K$2))),0)</f>
        <v>0</v>
      </c>
      <c r="L232" s="9" cm="1">
        <f t="array" aca="1" ref="L232" ca="1">IF(ISNUMBER(AJ232),CELL("contents",INDIRECT(ADDRESS(AJ232,2,1,1,L$2))),0)</f>
        <v>0.119715186619922</v>
      </c>
      <c r="M232" s="127" t="str">
        <f>VLOOKUP($A232,[1]Classification!$A$2:$B$1001,2,0)</f>
        <v>Industrials</v>
      </c>
      <c r="N232" s="13">
        <f>MATCH($A232,'EKHAZAARSTK X standardized'!$A:$A,0)</f>
        <v>913</v>
      </c>
      <c r="O232" s="85" cm="1">
        <f t="array" aca="1" ref="O232:X232" ca="1">OFFSET(INDIRECT(ADDRESS(N232,2,1,1,"EKHAZAARSTK X standardized")),,,1,10)</f>
        <v>-0.61302395777954399</v>
      </c>
      <c r="P232" s="85">
        <f ca="1"/>
        <v>0.18037003712038205</v>
      </c>
      <c r="Q232" s="85">
        <f ca="1"/>
        <v>0.25107676870406587</v>
      </c>
      <c r="R232" s="85">
        <f ca="1"/>
        <v>-0.90240488424864596</v>
      </c>
      <c r="S232" s="85">
        <f ca="1"/>
        <v>0.80635429674800385</v>
      </c>
      <c r="T232" s="85">
        <f ca="1"/>
        <v>0.73061471919978582</v>
      </c>
      <c r="U232" s="85">
        <f ca="1"/>
        <v>0.1269963511028897</v>
      </c>
      <c r="V232" s="85">
        <f ca="1"/>
        <v>-0.74993849129376933</v>
      </c>
      <c r="W232" s="85">
        <f ca="1"/>
        <v>-0.83344700568781716</v>
      </c>
      <c r="X232" s="85">
        <f ca="1"/>
        <v>1.274508615389417</v>
      </c>
      <c r="Z232" s="14" t="str">
        <f t="shared" ca="1" si="37"/>
        <v>__Absent__</v>
      </c>
      <c r="AA232" s="14">
        <f t="shared" ca="1" si="37"/>
        <v>29</v>
      </c>
      <c r="AB232" s="14" t="str">
        <f t="shared" ca="1" si="37"/>
        <v>__Absent__</v>
      </c>
      <c r="AC232" s="14" t="str">
        <f t="shared" ca="1" si="37"/>
        <v>__Absent__</v>
      </c>
      <c r="AD232" s="14" t="str">
        <f t="shared" ca="1" si="37"/>
        <v>__Absent__</v>
      </c>
      <c r="AE232" s="14">
        <f t="shared" ca="1" si="37"/>
        <v>134</v>
      </c>
      <c r="AF232" s="14" t="str">
        <f t="shared" ca="1" si="37"/>
        <v>__Absent__</v>
      </c>
      <c r="AG232" s="14" t="str">
        <f t="shared" ca="1" si="37"/>
        <v>__Absent__</v>
      </c>
      <c r="AH232" s="14" t="str">
        <f t="shared" ca="1" si="37"/>
        <v>__Absent__</v>
      </c>
      <c r="AI232" s="14" t="str">
        <f t="shared" ca="1" si="37"/>
        <v>__Absent__</v>
      </c>
      <c r="AJ232" s="14">
        <f t="shared" ca="1" si="37"/>
        <v>209</v>
      </c>
      <c r="AK232" s="42"/>
      <c r="AL232" s="43">
        <f ca="1"/>
        <v>0</v>
      </c>
      <c r="AM232" s="15">
        <f ca="1"/>
        <v>0</v>
      </c>
      <c r="AN232" s="16">
        <f t="shared" ca="1" si="38"/>
        <v>0</v>
      </c>
      <c r="AO232" s="30">
        <f t="shared" ca="1" si="32"/>
        <v>58</v>
      </c>
      <c r="AP232" s="30">
        <f t="shared" ca="1" si="33"/>
        <v>46</v>
      </c>
      <c r="AQ232" s="12"/>
      <c r="AR232" s="48"/>
    </row>
    <row r="233" spans="1:44" x14ac:dyDescent="0.3">
      <c r="A233" s="8" t="s">
        <v>23</v>
      </c>
      <c r="B233" s="9" cm="1">
        <f t="array" aca="1" ref="B233" ca="1">IF(ISNUMBER(Z233),CELL("contents",INDIRECT(ADDRESS(Z233,2,1,1,B$2))),0)</f>
        <v>5.1632115743192903</v>
      </c>
      <c r="C233" s="9" cm="1">
        <f t="array" aca="1" ref="C233" ca="1">IF(ISNUMBER(AA233),CELL("contents",INDIRECT(ADDRESS(AA233,2,1,1,C$2))),0)</f>
        <v>4.1591555257880701</v>
      </c>
      <c r="D233" s="9" cm="1">
        <f t="array" aca="1" ref="D233" ca="1">IF(ISNUMBER(AB233),CELL("contents",INDIRECT(ADDRESS(AB233,2,1,1,D$2))),0)</f>
        <v>0</v>
      </c>
      <c r="E233" s="9" cm="1">
        <f t="array" aca="1" ref="E233" ca="1">IF(ISNUMBER(AC233),CELL("contents",INDIRECT(ADDRESS(AC233,2,1,1,E$2))),0)</f>
        <v>0</v>
      </c>
      <c r="F233" s="9" cm="1">
        <f t="array" aca="1" ref="F233" ca="1">IF(ISNUMBER(AD233),CELL("contents",INDIRECT(ADDRESS(AD233,2,1,1,F$2))),0)</f>
        <v>0</v>
      </c>
      <c r="G233" s="9" cm="1">
        <f t="array" aca="1" ref="G233" ca="1">IF(ISNUMBER(AE233),CELL("contents",INDIRECT(ADDRESS(AE233,2,1,1,G$2))),0)</f>
        <v>0</v>
      </c>
      <c r="H233" s="9" cm="1">
        <f t="array" aca="1" ref="H233" ca="1">IF(ISNUMBER(AF233),CELL("contents",INDIRECT(ADDRESS(AF233,2,1,1,H$2))),0)</f>
        <v>1.2163633143514301</v>
      </c>
      <c r="I233" s="9" cm="1">
        <f t="array" aca="1" ref="I233" ca="1">IF(ISNUMBER(AG233),CELL("contents",INDIRECT(ADDRESS(AG233,2,1,1,I$2))),0)</f>
        <v>1.2020254243156701</v>
      </c>
      <c r="J233" s="9" cm="1">
        <f t="array" aca="1" ref="J233" ca="1">IF(ISNUMBER(AH233),CELL("contents",INDIRECT(ADDRESS(AH233,2,1,1,J$2))),0)</f>
        <v>1.40831307838574</v>
      </c>
      <c r="K233" s="9" cm="1">
        <f t="array" aca="1" ref="K233" ca="1">IF(ISNUMBER(AI233),CELL("contents",INDIRECT(ADDRESS(AI233,2,1,1,K$2))),0)</f>
        <v>0.95199919796192001</v>
      </c>
      <c r="L233" s="9" cm="1">
        <f t="array" aca="1" ref="L233" ca="1">IF(ISNUMBER(AJ233),CELL("contents",INDIRECT(ADDRESS(AJ233,2,1,1,L$2))),0)</f>
        <v>0.84141779702097197</v>
      </c>
      <c r="M233" s="127" t="str">
        <f>VLOOKUP($A233,[1]Classification!$A$2:$B$1001,2,0)</f>
        <v>Consumer Discretionary</v>
      </c>
      <c r="N233" s="13">
        <f>MATCH($A233,'EKHAZAARSTK X standardized'!$A:$A,0)</f>
        <v>917</v>
      </c>
      <c r="O233" s="85" cm="1">
        <f t="array" aca="1" ref="O233:X233" ca="1">OFFSET(INDIRECT(ADDRESS(N233,2,1,1,"EKHAZAARSTK X standardized")),,,1,10)</f>
        <v>-0.43704618664825334</v>
      </c>
      <c r="P233" s="85">
        <f ca="1"/>
        <v>1.3270579830693789</v>
      </c>
      <c r="Q233" s="85">
        <f ca="1"/>
        <v>0.8281789420008876</v>
      </c>
      <c r="R233" s="85">
        <f ca="1"/>
        <v>0.22398187026798963</v>
      </c>
      <c r="S233" s="85">
        <f ca="1"/>
        <v>-0.17547442932408852</v>
      </c>
      <c r="T233" s="85">
        <f ca="1"/>
        <v>0.71726924352009647</v>
      </c>
      <c r="U233" s="85">
        <f ca="1"/>
        <v>1.7886120109187311</v>
      </c>
      <c r="V233" s="85">
        <f ca="1"/>
        <v>-0.57137151524839092</v>
      </c>
      <c r="W233" s="85">
        <f ca="1"/>
        <v>-0.90535256111514995</v>
      </c>
      <c r="X233" s="85">
        <f ca="1"/>
        <v>-1.1998312562701148</v>
      </c>
      <c r="Z233" s="14">
        <f t="shared" ca="1" si="37"/>
        <v>18</v>
      </c>
      <c r="AA233" s="14">
        <f t="shared" ca="1" si="37"/>
        <v>30</v>
      </c>
      <c r="AB233" s="14" t="str">
        <f t="shared" ca="1" si="37"/>
        <v>__Absent__</v>
      </c>
      <c r="AC233" s="14" t="str">
        <f t="shared" ca="1" si="37"/>
        <v>__Absent__</v>
      </c>
      <c r="AD233" s="14" t="str">
        <f t="shared" ca="1" si="37"/>
        <v>__Absent__</v>
      </c>
      <c r="AE233" s="14" t="str">
        <f t="shared" ca="1" si="37"/>
        <v>__Absent__</v>
      </c>
      <c r="AF233" s="14">
        <f t="shared" ca="1" si="37"/>
        <v>93</v>
      </c>
      <c r="AG233" s="14">
        <f t="shared" ca="1" si="37"/>
        <v>96</v>
      </c>
      <c r="AH233" s="14">
        <f t="shared" ca="1" si="37"/>
        <v>49</v>
      </c>
      <c r="AI233" s="14">
        <f t="shared" ca="1" si="37"/>
        <v>180</v>
      </c>
      <c r="AJ233" s="14">
        <f t="shared" ca="1" si="37"/>
        <v>210</v>
      </c>
      <c r="AK233" s="42"/>
      <c r="AL233" s="43">
        <f ca="1"/>
        <v>-2.2565619294143704E-2</v>
      </c>
      <c r="AM233" s="15">
        <f ca="1"/>
        <v>-5.2534062795141223E-3</v>
      </c>
      <c r="AN233" s="16">
        <f t="shared" ca="1" si="38"/>
        <v>-1.7312213014629582E-2</v>
      </c>
      <c r="AO233" s="30">
        <f t="shared" ca="1" si="32"/>
        <v>248</v>
      </c>
      <c r="AP233" s="30">
        <f t="shared" ca="1" si="33"/>
        <v>9</v>
      </c>
      <c r="AQ233" s="12"/>
      <c r="AR233" s="48"/>
    </row>
    <row r="234" spans="1:44" x14ac:dyDescent="0.3">
      <c r="A234" s="8" t="s">
        <v>301</v>
      </c>
      <c r="B234" s="9" cm="1">
        <f t="array" aca="1" ref="B234" ca="1">IF(ISNUMBER(Z234),CELL("contents",INDIRECT(ADDRESS(Z234,2,1,1,B$2))),0)</f>
        <v>0</v>
      </c>
      <c r="C234" s="9" cm="1">
        <f t="array" aca="1" ref="C234" ca="1">IF(ISNUMBER(AA234),CELL("contents",INDIRECT(ADDRESS(AA234,2,1,1,C$2))),0)</f>
        <v>0</v>
      </c>
      <c r="D234" s="9" cm="1">
        <f t="array" aca="1" ref="D234" ca="1">IF(ISNUMBER(AB234),CELL("contents",INDIRECT(ADDRESS(AB234,2,1,1,D$2))),0)</f>
        <v>0</v>
      </c>
      <c r="E234" s="9" cm="1">
        <f t="array" aca="1" ref="E234" ca="1">IF(ISNUMBER(AC234),CELL("contents",INDIRECT(ADDRESS(AC234,2,1,1,E$2))),0)</f>
        <v>0</v>
      </c>
      <c r="F234" s="9" cm="1">
        <f t="array" aca="1" ref="F234" ca="1">IF(ISNUMBER(AD234),CELL("contents",INDIRECT(ADDRESS(AD234,2,1,1,F$2))),0)</f>
        <v>0</v>
      </c>
      <c r="G234" s="9" cm="1">
        <f t="array" aca="1" ref="G234" ca="1">IF(ISNUMBER(AE234),CELL("contents",INDIRECT(ADDRESS(AE234,2,1,1,G$2))),0)</f>
        <v>0</v>
      </c>
      <c r="H234" s="9" cm="1">
        <f t="array" aca="1" ref="H234" ca="1">IF(ISNUMBER(AF234),CELL("contents",INDIRECT(ADDRESS(AF234,2,1,1,H$2))),0)</f>
        <v>0.16425246734837901</v>
      </c>
      <c r="I234" s="9" cm="1">
        <f t="array" aca="1" ref="I234" ca="1">IF(ISNUMBER(AG234),CELL("contents",INDIRECT(ADDRESS(AG234,2,1,1,I$2))),0)</f>
        <v>0</v>
      </c>
      <c r="J234" s="9" cm="1">
        <f t="array" aca="1" ref="J234" ca="1">IF(ISNUMBER(AH234),CELL("contents",INDIRECT(ADDRESS(AH234,2,1,1,J$2))),0)</f>
        <v>0</v>
      </c>
      <c r="K234" s="9" cm="1">
        <f t="array" aca="1" ref="K234" ca="1">IF(ISNUMBER(AI234),CELL("contents",INDIRECT(ADDRESS(AI234,2,1,1,K$2))),0)</f>
        <v>0.130273574994789</v>
      </c>
      <c r="L234" s="9" cm="1">
        <f t="array" aca="1" ref="L234" ca="1">IF(ISNUMBER(AJ234),CELL("contents",INDIRECT(ADDRESS(AJ234,2,1,1,L$2))),0)</f>
        <v>0</v>
      </c>
      <c r="M234" s="127" t="str">
        <f>VLOOKUP($A234,[1]Classification!$A$2:$B$1001,2,0)</f>
        <v>Health Care</v>
      </c>
      <c r="N234" s="13">
        <f>MATCH($A234,'EKHAZAARSTK X standardized'!$A:$A,0)</f>
        <v>918</v>
      </c>
      <c r="O234" s="85" cm="1">
        <f t="array" aca="1" ref="O234:X234" ca="1">OFFSET(INDIRECT(ADDRESS(N234,2,1,1,"EKHAZAARSTK X standardized")),,,1,10)</f>
        <v>0.17118523154713389</v>
      </c>
      <c r="P234" s="85">
        <f ca="1"/>
        <v>-1.1931750235209622</v>
      </c>
      <c r="Q234" s="85">
        <f ca="1"/>
        <v>-0.67991468888265638</v>
      </c>
      <c r="R234" s="85">
        <f ca="1"/>
        <v>0.21897312649966355</v>
      </c>
      <c r="S234" s="85">
        <f ca="1"/>
        <v>6.4816176897409178E-2</v>
      </c>
      <c r="T234" s="85">
        <f ca="1"/>
        <v>-9.2615986986684506E-3</v>
      </c>
      <c r="U234" s="85">
        <f ca="1"/>
        <v>1.0115847797226891</v>
      </c>
      <c r="V234" s="85">
        <f ca="1"/>
        <v>-0.78105320102702058</v>
      </c>
      <c r="W234" s="85">
        <f ca="1"/>
        <v>-0.63889101419870553</v>
      </c>
      <c r="X234" s="85">
        <f ca="1"/>
        <v>-1.0468352557001506</v>
      </c>
      <c r="Z234" s="14" t="str">
        <f t="shared" ca="1" si="37"/>
        <v>__Absent__</v>
      </c>
      <c r="AA234" s="14" t="str">
        <f t="shared" ca="1" si="37"/>
        <v>__Absent__</v>
      </c>
      <c r="AB234" s="14" t="str">
        <f t="shared" ca="1" si="37"/>
        <v>__Absent__</v>
      </c>
      <c r="AC234" s="14" t="str">
        <f t="shared" ca="1" si="37"/>
        <v>__Absent__</v>
      </c>
      <c r="AD234" s="14" t="str">
        <f t="shared" ca="1" si="37"/>
        <v>__Absent__</v>
      </c>
      <c r="AE234" s="14" t="str">
        <f t="shared" ca="1" si="37"/>
        <v>__Absent__</v>
      </c>
      <c r="AF234" s="14">
        <f t="shared" ca="1" si="37"/>
        <v>94</v>
      </c>
      <c r="AG234" s="14" t="str">
        <f t="shared" ca="1" si="37"/>
        <v>__Absent__</v>
      </c>
      <c r="AH234" s="14" t="str">
        <f t="shared" ca="1" si="37"/>
        <v>__Absent__</v>
      </c>
      <c r="AI234" s="14">
        <f t="shared" ca="1" si="37"/>
        <v>181</v>
      </c>
      <c r="AJ234" s="14" t="str">
        <f t="shared" ca="1" si="37"/>
        <v>__Absent__</v>
      </c>
      <c r="AK234" s="42"/>
      <c r="AL234" s="43">
        <f ca="1"/>
        <v>0</v>
      </c>
      <c r="AM234" s="15">
        <f ca="1"/>
        <v>0</v>
      </c>
      <c r="AN234" s="16">
        <f t="shared" ca="1" si="34"/>
        <v>0</v>
      </c>
      <c r="AO234" s="30">
        <f t="shared" ca="1" si="32"/>
        <v>58</v>
      </c>
      <c r="AP234" s="30">
        <f t="shared" ca="1" si="33"/>
        <v>46</v>
      </c>
      <c r="AQ234" s="12"/>
      <c r="AR234" s="48"/>
    </row>
    <row r="235" spans="1:44" x14ac:dyDescent="0.3">
      <c r="A235" s="8" t="s">
        <v>128</v>
      </c>
      <c r="B235" s="9" cm="1">
        <f t="array" aca="1" ref="B235" ca="1">IF(ISNUMBER(Z235),CELL("contents",INDIRECT(ADDRESS(Z235,2,1,1,B$2))),0)</f>
        <v>0</v>
      </c>
      <c r="C235" s="9" cm="1">
        <f t="array" aca="1" ref="C235" ca="1">IF(ISNUMBER(AA235),CELL("contents",INDIRECT(ADDRESS(AA235,2,1,1,C$2))),0)</f>
        <v>0</v>
      </c>
      <c r="D235" s="9" cm="1">
        <f t="array" aca="1" ref="D235" ca="1">IF(ISNUMBER(AB235),CELL("contents",INDIRECT(ADDRESS(AB235,2,1,1,D$2))),0)</f>
        <v>0</v>
      </c>
      <c r="E235" s="9" cm="1">
        <f t="array" aca="1" ref="E235" ca="1">IF(ISNUMBER(AC235),CELL("contents",INDIRECT(ADDRESS(AC235,2,1,1,E$2))),0)</f>
        <v>0</v>
      </c>
      <c r="F235" s="9" cm="1">
        <f t="array" aca="1" ref="F235" ca="1">IF(ISNUMBER(AD235),CELL("contents",INDIRECT(ADDRESS(AD235,2,1,1,F$2))),0)</f>
        <v>0</v>
      </c>
      <c r="G235" s="9" cm="1">
        <f t="array" aca="1" ref="G235" ca="1">IF(ISNUMBER(AE235),CELL("contents",INDIRECT(ADDRESS(AE235,2,1,1,G$2))),0)</f>
        <v>0.52295566515501202</v>
      </c>
      <c r="H235" s="9" cm="1">
        <f t="array" aca="1" ref="H235" ca="1">IF(ISNUMBER(AF235),CELL("contents",INDIRECT(ADDRESS(AF235,2,1,1,H$2))),0)</f>
        <v>0</v>
      </c>
      <c r="I235" s="9" cm="1">
        <f t="array" aca="1" ref="I235" ca="1">IF(ISNUMBER(AG235),CELL("contents",INDIRECT(ADDRESS(AG235,2,1,1,I$2))),0)</f>
        <v>0</v>
      </c>
      <c r="J235" s="9" cm="1">
        <f t="array" aca="1" ref="J235" ca="1">IF(ISNUMBER(AH235),CELL("contents",INDIRECT(ADDRESS(AH235,2,1,1,J$2))),0)</f>
        <v>0</v>
      </c>
      <c r="K235" s="9" cm="1">
        <f t="array" aca="1" ref="K235" ca="1">IF(ISNUMBER(AI235),CELL("contents",INDIRECT(ADDRESS(AI235,2,1,1,K$2))),0)</f>
        <v>7.0147308997194097E-2</v>
      </c>
      <c r="L235" s="9" cm="1">
        <f t="array" aca="1" ref="L235" ca="1">IF(ISNUMBER(AJ235),CELL("contents",INDIRECT(ADDRESS(AJ235,2,1,1,L$2))),0)</f>
        <v>0.15881436645988101</v>
      </c>
      <c r="M235" s="127" t="str">
        <f>VLOOKUP($A235,[1]Classification!$A$2:$B$1001,2,0)</f>
        <v>Utilities</v>
      </c>
      <c r="N235" s="13">
        <f>MATCH($A235,'EKHAZAARSTK X standardized'!$A:$A,0)</f>
        <v>919</v>
      </c>
      <c r="O235" s="85" cm="1">
        <f t="array" aca="1" ref="O235:X235" ca="1">OFFSET(INDIRECT(ADDRESS(N235,2,1,1,"EKHAZAARSTK X standardized")),,,1,10)</f>
        <v>0.57599704526658091</v>
      </c>
      <c r="P235" s="85">
        <f ca="1"/>
        <v>-1.0373138500181927</v>
      </c>
      <c r="Q235" s="85">
        <f ca="1"/>
        <v>-0.65390708500970773</v>
      </c>
      <c r="R235" s="85">
        <f ca="1"/>
        <v>0.88482626265162767</v>
      </c>
      <c r="S235" s="85">
        <f ca="1"/>
        <v>0.1102215330554696</v>
      </c>
      <c r="T235" s="85">
        <f ca="1"/>
        <v>-0.48009547309878653</v>
      </c>
      <c r="U235" s="85">
        <f ca="1"/>
        <v>1.1913959223631716</v>
      </c>
      <c r="V235" s="85">
        <f ca="1"/>
        <v>-0.56781151980934452</v>
      </c>
      <c r="W235" s="85">
        <f ca="1"/>
        <v>0.29905051278961192</v>
      </c>
      <c r="X235" s="85">
        <f ca="1"/>
        <v>-5.9663044652880783E-2</v>
      </c>
      <c r="Z235" s="14" t="str">
        <f t="shared" ca="1" si="37"/>
        <v>__Absent__</v>
      </c>
      <c r="AA235" s="14" t="str">
        <f t="shared" ca="1" si="37"/>
        <v>__Absent__</v>
      </c>
      <c r="AB235" s="14" t="str">
        <f t="shared" ca="1" si="37"/>
        <v>__Absent__</v>
      </c>
      <c r="AC235" s="14" t="str">
        <f t="shared" ca="1" si="37"/>
        <v>__Absent__</v>
      </c>
      <c r="AD235" s="14" t="str">
        <f t="shared" ca="1" si="37"/>
        <v>__Absent__</v>
      </c>
      <c r="AE235" s="14">
        <f t="shared" ca="1" si="37"/>
        <v>135</v>
      </c>
      <c r="AF235" s="14" t="str">
        <f t="shared" ca="1" si="37"/>
        <v>__Absent__</v>
      </c>
      <c r="AG235" s="14" t="str">
        <f t="shared" ca="1" si="37"/>
        <v>__Absent__</v>
      </c>
      <c r="AH235" s="14" t="str">
        <f t="shared" ca="1" si="37"/>
        <v>__Absent__</v>
      </c>
      <c r="AI235" s="14">
        <f t="shared" ca="1" si="37"/>
        <v>182</v>
      </c>
      <c r="AJ235" s="14">
        <f t="shared" ca="1" si="37"/>
        <v>211</v>
      </c>
      <c r="AK235" s="42"/>
      <c r="AL235" s="43">
        <f ca="1"/>
        <v>0</v>
      </c>
      <c r="AM235" s="15">
        <f ca="1"/>
        <v>0</v>
      </c>
      <c r="AN235" s="16">
        <f t="shared" ca="1" si="34"/>
        <v>0</v>
      </c>
      <c r="AO235" s="30">
        <f t="shared" ca="1" si="32"/>
        <v>58</v>
      </c>
      <c r="AP235" s="30">
        <f t="shared" ca="1" si="33"/>
        <v>46</v>
      </c>
      <c r="AQ235" s="12"/>
      <c r="AR235" s="48"/>
    </row>
    <row r="236" spans="1:44" x14ac:dyDescent="0.3">
      <c r="A236" s="8" t="s">
        <v>57</v>
      </c>
      <c r="B236" s="9" cm="1">
        <f t="array" aca="1" ref="B236" ca="1">IF(ISNUMBER(Z236),CELL("contents",INDIRECT(ADDRESS(Z236,2,1,1,B$2))),0)</f>
        <v>0</v>
      </c>
      <c r="C236" s="9" cm="1">
        <f t="array" aca="1" ref="C236" ca="1">IF(ISNUMBER(AA236),CELL("contents",INDIRECT(ADDRESS(AA236,2,1,1,C$2))),0)</f>
        <v>0</v>
      </c>
      <c r="D236" s="9" cm="1">
        <f t="array" aca="1" ref="D236" ca="1">IF(ISNUMBER(AB236),CELL("contents",INDIRECT(ADDRESS(AB236,2,1,1,D$2))),0)</f>
        <v>0</v>
      </c>
      <c r="E236" s="9" cm="1">
        <f t="array" aca="1" ref="E236" ca="1">IF(ISNUMBER(AC236),CELL("contents",INDIRECT(ADDRESS(AC236,2,1,1,E$2))),0)</f>
        <v>0</v>
      </c>
      <c r="F236" s="9" cm="1">
        <f t="array" aca="1" ref="F236" ca="1">IF(ISNUMBER(AD236),CELL("contents",INDIRECT(ADDRESS(AD236,2,1,1,F$2))),0)</f>
        <v>0</v>
      </c>
      <c r="G236" s="9" cm="1">
        <f t="array" aca="1" ref="G236" ca="1">IF(ISNUMBER(AE236),CELL("contents",INDIRECT(ADDRESS(AE236,2,1,1,G$2))),0)</f>
        <v>1.7431885333950701</v>
      </c>
      <c r="H236" s="9" cm="1">
        <f t="array" aca="1" ref="H236" ca="1">IF(ISNUMBER(AF236),CELL("contents",INDIRECT(ADDRESS(AF236,2,1,1,H$2))),0)</f>
        <v>0</v>
      </c>
      <c r="I236" s="9" cm="1">
        <f t="array" aca="1" ref="I236" ca="1">IF(ISNUMBER(AG236),CELL("contents",INDIRECT(ADDRESS(AG236,2,1,1,I$2))),0)</f>
        <v>0.33884679448079402</v>
      </c>
      <c r="J236" s="9" cm="1">
        <f t="array" aca="1" ref="J236" ca="1">IF(ISNUMBER(AH236),CELL("contents",INDIRECT(ADDRESS(AH236,2,1,1,J$2))),0)</f>
        <v>0</v>
      </c>
      <c r="K236" s="9" cm="1">
        <f t="array" aca="1" ref="K236" ca="1">IF(ISNUMBER(AI236),CELL("contents",INDIRECT(ADDRESS(AI236,2,1,1,K$2))),0)</f>
        <v>0.26054714898957798</v>
      </c>
      <c r="L236" s="9" cm="1">
        <f t="array" aca="1" ref="L236" ca="1">IF(ISNUMBER(AJ236),CELL("contents",INDIRECT(ADDRESS(AJ236,2,1,1,L$2))),0)</f>
        <v>0.76653988001406403</v>
      </c>
      <c r="M236" s="127" t="str">
        <f>VLOOKUP($A236,[1]Classification!$A$2:$B$1001,2,0)</f>
        <v>Consumer Discretionary</v>
      </c>
      <c r="N236" s="13">
        <f>MATCH($A236,'EKHAZAARSTK X standardized'!$A:$A,0)</f>
        <v>921</v>
      </c>
      <c r="O236" s="85" cm="1">
        <f t="array" aca="1" ref="O236:X236" ca="1">OFFSET(INDIRECT(ADDRESS(N236,2,1,1,"EKHAZAARSTK X standardized")),,,1,10)</f>
        <v>-0.59022464537607744</v>
      </c>
      <c r="P236" s="85">
        <f ca="1"/>
        <v>-0.28659576361196992</v>
      </c>
      <c r="Q236" s="85">
        <f ca="1"/>
        <v>0.89513666438726047</v>
      </c>
      <c r="R236" s="85">
        <f ca="1"/>
        <v>1.8702967999289148</v>
      </c>
      <c r="S236" s="85">
        <f ca="1"/>
        <v>6.2960244835457632E-2</v>
      </c>
      <c r="T236" s="85">
        <f ca="1"/>
        <v>-0.55999945231309933</v>
      </c>
      <c r="U236" s="85">
        <f ca="1"/>
        <v>0.81403085513227924</v>
      </c>
      <c r="V236" s="85">
        <f ca="1"/>
        <v>-0.36995071076872432</v>
      </c>
      <c r="W236" s="85">
        <f ca="1"/>
        <v>-0.98253133200738607</v>
      </c>
      <c r="X236" s="85">
        <f ca="1"/>
        <v>-0.77981583335494631</v>
      </c>
      <c r="Z236" s="14" t="str">
        <f t="shared" ca="1" si="37"/>
        <v>__Absent__</v>
      </c>
      <c r="AA236" s="14" t="str">
        <f t="shared" ca="1" si="37"/>
        <v>__Absent__</v>
      </c>
      <c r="AB236" s="14" t="str">
        <f t="shared" ca="1" si="37"/>
        <v>__Absent__</v>
      </c>
      <c r="AC236" s="14" t="str">
        <f t="shared" ca="1" si="37"/>
        <v>__Absent__</v>
      </c>
      <c r="AD236" s="14" t="str">
        <f t="shared" ca="1" si="37"/>
        <v>__Absent__</v>
      </c>
      <c r="AE236" s="14">
        <f t="shared" ca="1" si="37"/>
        <v>136</v>
      </c>
      <c r="AF236" s="14" t="str">
        <f t="shared" ca="1" si="37"/>
        <v>__Absent__</v>
      </c>
      <c r="AG236" s="14">
        <f t="shared" ca="1" si="37"/>
        <v>97</v>
      </c>
      <c r="AH236" s="14" t="str">
        <f t="shared" ca="1" si="37"/>
        <v>__Absent__</v>
      </c>
      <c r="AI236" s="14">
        <f t="shared" ca="1" si="37"/>
        <v>183</v>
      </c>
      <c r="AJ236" s="14">
        <f t="shared" ca="1" si="37"/>
        <v>212</v>
      </c>
      <c r="AK236" s="42"/>
      <c r="AL236" s="43">
        <f ca="1"/>
        <v>0</v>
      </c>
      <c r="AM236" s="15">
        <f ca="1"/>
        <v>-1.9999572910924723E-3</v>
      </c>
      <c r="AN236" s="16">
        <f t="shared" ca="1" si="34"/>
        <v>1.9999572910924723E-3</v>
      </c>
      <c r="AO236" s="30">
        <f t="shared" ca="1" si="32"/>
        <v>24</v>
      </c>
      <c r="AP236" s="30">
        <f t="shared" ca="1" si="33"/>
        <v>233</v>
      </c>
      <c r="AQ236" s="12"/>
      <c r="AR236" s="48"/>
    </row>
    <row r="237" spans="1:44" x14ac:dyDescent="0.3">
      <c r="A237" s="8" t="s">
        <v>167</v>
      </c>
      <c r="B237" s="9" cm="1">
        <f t="array" aca="1" ref="B237" ca="1">IF(ISNUMBER(Z237),CELL("contents",INDIRECT(ADDRESS(Z237,2,1,1,B$2))),0)</f>
        <v>0</v>
      </c>
      <c r="C237" s="9" cm="1">
        <f t="array" aca="1" ref="C237" ca="1">IF(ISNUMBER(AA237),CELL("contents",INDIRECT(ADDRESS(AA237,2,1,1,C$2))),0)</f>
        <v>0</v>
      </c>
      <c r="D237" s="9" cm="1">
        <f t="array" aca="1" ref="D237" ca="1">IF(ISNUMBER(AB237),CELL("contents",INDIRECT(ADDRESS(AB237,2,1,1,D$2))),0)</f>
        <v>0</v>
      </c>
      <c r="E237" s="9" cm="1">
        <f t="array" aca="1" ref="E237" ca="1">IF(ISNUMBER(AC237),CELL("contents",INDIRECT(ADDRESS(AC237,2,1,1,E$2))),0)</f>
        <v>0</v>
      </c>
      <c r="F237" s="9" cm="1">
        <f t="array" aca="1" ref="F237" ca="1">IF(ISNUMBER(AD237),CELL("contents",INDIRECT(ADDRESS(AD237,2,1,1,F$2))),0)</f>
        <v>0</v>
      </c>
      <c r="G237" s="9" cm="1">
        <f t="array" aca="1" ref="G237" ca="1">IF(ISNUMBER(AE237),CELL("contents",INDIRECT(ADDRESS(AE237,2,1,1,G$2))),0)</f>
        <v>0.20562488361897299</v>
      </c>
      <c r="H237" s="9" cm="1">
        <f t="array" aca="1" ref="H237" ca="1">IF(ISNUMBER(AF237),CELL("contents",INDIRECT(ADDRESS(AF237,2,1,1,H$2))),0)</f>
        <v>0</v>
      </c>
      <c r="I237" s="9" cm="1">
        <f t="array" aca="1" ref="I237" ca="1">IF(ISNUMBER(AG237),CELL("contents",INDIRECT(ADDRESS(AG237,2,1,1,I$2))),0)</f>
        <v>0</v>
      </c>
      <c r="J237" s="9" cm="1">
        <f t="array" aca="1" ref="J237" ca="1">IF(ISNUMBER(AH237),CELL("contents",INDIRECT(ADDRESS(AH237,2,1,1,J$2))),0)</f>
        <v>0</v>
      </c>
      <c r="K237" s="9" cm="1">
        <f t="array" aca="1" ref="K237" ca="1">IF(ISNUMBER(AI237),CELL("contents",INDIRECT(ADDRESS(AI237,2,1,1,K$2))),0)</f>
        <v>4.0084176998396601E-2</v>
      </c>
      <c r="L237" s="9" cm="1">
        <f t="array" aca="1" ref="L237" ca="1">IF(ISNUMBER(AJ237),CELL("contents",INDIRECT(ADDRESS(AJ237,2,1,1,L$2))),0)</f>
        <v>6.2442193065373998E-2</v>
      </c>
      <c r="M237" s="127" t="str">
        <f>VLOOKUP($A237,[1]Classification!$A$2:$B$1001,2,0)</f>
        <v>Consumer Discretionary</v>
      </c>
      <c r="N237" s="13">
        <f>MATCH($A237,'EKHAZAARSTK X standardized'!$A:$A,0)</f>
        <v>922</v>
      </c>
      <c r="O237" s="85" cm="1">
        <f t="array" aca="1" ref="O237:X237" ca="1">OFFSET(INDIRECT(ADDRESS(N237,2,1,1,"EKHAZAARSTK X standardized")),,,1,10)</f>
        <v>0.19276552168447597</v>
      </c>
      <c r="P237" s="85">
        <f ca="1"/>
        <v>-0.59756655119428848</v>
      </c>
      <c r="Q237" s="85">
        <f ca="1"/>
        <v>-0.73903469340577421</v>
      </c>
      <c r="R237" s="85">
        <f ca="1"/>
        <v>-0.31553841569795849</v>
      </c>
      <c r="S237" s="85">
        <f ca="1"/>
        <v>-1.7096243634167854</v>
      </c>
      <c r="T237" s="85">
        <f ca="1"/>
        <v>-0.17095834621631295</v>
      </c>
      <c r="U237" s="85">
        <f ca="1"/>
        <v>0.42999161941407327</v>
      </c>
      <c r="V237" s="85">
        <f ca="1"/>
        <v>-0.23306857485329208</v>
      </c>
      <c r="W237" s="85">
        <f ca="1"/>
        <v>-0.22734938573059729</v>
      </c>
      <c r="X237" s="85">
        <f ca="1"/>
        <v>0.7411334279232461</v>
      </c>
      <c r="Z237" s="14" t="str">
        <f t="shared" ca="1" si="37"/>
        <v>__Absent__</v>
      </c>
      <c r="AA237" s="14" t="str">
        <f t="shared" ca="1" si="37"/>
        <v>__Absent__</v>
      </c>
      <c r="AB237" s="14" t="str">
        <f t="shared" ca="1" si="37"/>
        <v>__Absent__</v>
      </c>
      <c r="AC237" s="14" t="str">
        <f t="shared" ca="1" si="37"/>
        <v>__Absent__</v>
      </c>
      <c r="AD237" s="14" t="str">
        <f t="shared" ca="1" si="37"/>
        <v>__Absent__</v>
      </c>
      <c r="AE237" s="14">
        <f t="shared" ca="1" si="37"/>
        <v>137</v>
      </c>
      <c r="AF237" s="14" t="str">
        <f t="shared" ca="1" si="37"/>
        <v>__Absent__</v>
      </c>
      <c r="AG237" s="14" t="str">
        <f t="shared" ca="1" si="37"/>
        <v>__Absent__</v>
      </c>
      <c r="AH237" s="14" t="str">
        <f t="shared" ca="1" si="37"/>
        <v>__Absent__</v>
      </c>
      <c r="AI237" s="14">
        <f t="shared" ca="1" si="37"/>
        <v>184</v>
      </c>
      <c r="AJ237" s="14">
        <f t="shared" ca="1" si="37"/>
        <v>213</v>
      </c>
      <c r="AK237" s="42"/>
      <c r="AL237" s="43">
        <f ca="1"/>
        <v>0</v>
      </c>
      <c r="AM237" s="15">
        <f ca="1"/>
        <v>0</v>
      </c>
      <c r="AN237" s="16">
        <f t="shared" ca="1" si="34"/>
        <v>0</v>
      </c>
      <c r="AO237" s="30">
        <f t="shared" ca="1" si="32"/>
        <v>58</v>
      </c>
      <c r="AP237" s="30">
        <f t="shared" ca="1" si="33"/>
        <v>46</v>
      </c>
      <c r="AQ237" s="12"/>
      <c r="AR237" s="48"/>
    </row>
    <row r="238" spans="1:44" x14ac:dyDescent="0.3">
      <c r="A238" s="8" t="s">
        <v>61</v>
      </c>
      <c r="B238" s="9" cm="1">
        <f t="array" aca="1" ref="B238" ca="1">IF(ISNUMBER(Z238),CELL("contents",INDIRECT(ADDRESS(Z238,2,1,1,B$2))),0)</f>
        <v>0</v>
      </c>
      <c r="C238" s="9" cm="1">
        <f t="array" aca="1" ref="C238" ca="1">IF(ISNUMBER(AA238),CELL("contents",INDIRECT(ADDRESS(AA238,2,1,1,C$2))),0)</f>
        <v>0</v>
      </c>
      <c r="D238" s="9" cm="1">
        <f t="array" aca="1" ref="D238" ca="1">IF(ISNUMBER(AB238),CELL("contents",INDIRECT(ADDRESS(AB238,2,1,1,D$2))),0)</f>
        <v>0</v>
      </c>
      <c r="E238" s="9" cm="1">
        <f t="array" aca="1" ref="E238" ca="1">IF(ISNUMBER(AC238),CELL("contents",INDIRECT(ADDRESS(AC238,2,1,1,E$2))),0)</f>
        <v>0</v>
      </c>
      <c r="F238" s="9" cm="1">
        <f t="array" aca="1" ref="F238" ca="1">IF(ISNUMBER(AD238),CELL("contents",INDIRECT(ADDRESS(AD238,2,1,1,F$2))),0)</f>
        <v>0</v>
      </c>
      <c r="G238" s="9" cm="1">
        <f t="array" aca="1" ref="G238" ca="1">IF(ISNUMBER(AE238),CELL("contents",INDIRECT(ADDRESS(AE238,2,1,1,G$2))),0)</f>
        <v>1.5247360198684199</v>
      </c>
      <c r="H238" s="9" cm="1">
        <f t="array" aca="1" ref="H238" ca="1">IF(ISNUMBER(AF238),CELL("contents",INDIRECT(ADDRESS(AF238,2,1,1,H$2))),0)</f>
        <v>0</v>
      </c>
      <c r="I238" s="9" cm="1">
        <f t="array" aca="1" ref="I238" ca="1">IF(ISNUMBER(AG238),CELL("contents",INDIRECT(ADDRESS(AG238,2,1,1,I$2))),0)</f>
        <v>0</v>
      </c>
      <c r="J238" s="9" cm="1">
        <f t="array" aca="1" ref="J238" ca="1">IF(ISNUMBER(AH238),CELL("contents",INDIRECT(ADDRESS(AH238,2,1,1,J$2))),0)</f>
        <v>0</v>
      </c>
      <c r="K238" s="9" cm="1">
        <f t="array" aca="1" ref="K238" ca="1">IF(ISNUMBER(AI238),CELL("contents",INDIRECT(ADDRESS(AI238,2,1,1,K$2))),0)</f>
        <v>0.26054714898957798</v>
      </c>
      <c r="L238" s="9" cm="1">
        <f t="array" aca="1" ref="L238" ca="1">IF(ISNUMBER(AJ238),CELL("contents",INDIRECT(ADDRESS(AJ238,2,1,1,L$2))),0)</f>
        <v>0.46300876574815802</v>
      </c>
      <c r="M238" s="127" t="str">
        <f>VLOOKUP($A238,[1]Classification!$A$2:$B$1001,2,0)</f>
        <v>Consumer Discretionary</v>
      </c>
      <c r="N238" s="13">
        <f>MATCH($A238,'EKHAZAARSTK X standardized'!$A:$A,0)</f>
        <v>927</v>
      </c>
      <c r="O238" s="85" cm="1">
        <f t="array" aca="1" ref="O238:X238" ca="1">OFFSET(INDIRECT(ADDRESS(N238,2,1,1,"EKHAZAARSTK X standardized")),,,1,10)</f>
        <v>-0.55562934212766635</v>
      </c>
      <c r="P238" s="85">
        <f ca="1"/>
        <v>1.4369884626799552</v>
      </c>
      <c r="Q238" s="85">
        <f ca="1"/>
        <v>1.8804584074320483</v>
      </c>
      <c r="R238" s="85">
        <f ca="1"/>
        <v>-0.70521373371336882</v>
      </c>
      <c r="S238" s="85">
        <f ca="1"/>
        <v>1.0700122019666853</v>
      </c>
      <c r="T238" s="85">
        <f ca="1"/>
        <v>0.66475763452104519</v>
      </c>
      <c r="U238" s="85">
        <f ca="1"/>
        <v>0.99531539543175696</v>
      </c>
      <c r="V238" s="85">
        <f ca="1"/>
        <v>-0.61553802507921396</v>
      </c>
      <c r="W238" s="85">
        <f ca="1"/>
        <v>-0.6666367928587843</v>
      </c>
      <c r="X238" s="85">
        <f ca="1"/>
        <v>-0.2640548941634725</v>
      </c>
      <c r="Z238" s="14" t="str">
        <f t="shared" ref="Z238:AJ247" ca="1" si="39">IFERROR(MATCH($A238,INDIRECT("'"&amp;Z$2&amp;"'!$A:$A"),0),"__Absent__")</f>
        <v>__Absent__</v>
      </c>
      <c r="AA238" s="14" t="str">
        <f t="shared" ca="1" si="39"/>
        <v>__Absent__</v>
      </c>
      <c r="AB238" s="14" t="str">
        <f t="shared" ca="1" si="39"/>
        <v>__Absent__</v>
      </c>
      <c r="AC238" s="14" t="str">
        <f t="shared" ca="1" si="39"/>
        <v>__Absent__</v>
      </c>
      <c r="AD238" s="14" t="str">
        <f t="shared" ca="1" si="39"/>
        <v>__Absent__</v>
      </c>
      <c r="AE238" s="14">
        <f t="shared" ca="1" si="39"/>
        <v>138</v>
      </c>
      <c r="AF238" s="14" t="str">
        <f t="shared" ca="1" si="39"/>
        <v>__Absent__</v>
      </c>
      <c r="AG238" s="14" t="str">
        <f t="shared" ca="1" si="39"/>
        <v>__Absent__</v>
      </c>
      <c r="AH238" s="14" t="str">
        <f t="shared" ca="1" si="39"/>
        <v>__Absent__</v>
      </c>
      <c r="AI238" s="14">
        <f t="shared" ca="1" si="39"/>
        <v>185</v>
      </c>
      <c r="AJ238" s="14">
        <f t="shared" ca="1" si="39"/>
        <v>214</v>
      </c>
      <c r="AK238" s="42"/>
      <c r="AL238" s="43">
        <f ca="1"/>
        <v>0</v>
      </c>
      <c r="AM238" s="15">
        <f ca="1"/>
        <v>0</v>
      </c>
      <c r="AN238" s="16">
        <f t="shared" ca="1" si="34"/>
        <v>0</v>
      </c>
      <c r="AO238" s="30">
        <f t="shared" ca="1" si="32"/>
        <v>58</v>
      </c>
      <c r="AP238" s="30">
        <f t="shared" ca="1" si="33"/>
        <v>46</v>
      </c>
      <c r="AQ238" s="12"/>
      <c r="AR238" s="48"/>
    </row>
    <row r="239" spans="1:44" x14ac:dyDescent="0.3">
      <c r="A239" s="8" t="s">
        <v>66</v>
      </c>
      <c r="B239" s="9" cm="1">
        <f t="array" aca="1" ref="B239" ca="1">IF(ISNUMBER(Z239),CELL("contents",INDIRECT(ADDRESS(Z239,2,1,1,B$2))),0)</f>
        <v>0</v>
      </c>
      <c r="C239" s="9" cm="1">
        <f t="array" aca="1" ref="C239" ca="1">IF(ISNUMBER(AA239),CELL("contents",INDIRECT(ADDRESS(AA239,2,1,1,C$2))),0)</f>
        <v>0</v>
      </c>
      <c r="D239" s="9" cm="1">
        <f t="array" aca="1" ref="D239" ca="1">IF(ISNUMBER(AB239),CELL("contents",INDIRECT(ADDRESS(AB239,2,1,1,D$2))),0)</f>
        <v>0</v>
      </c>
      <c r="E239" s="9" cm="1">
        <f t="array" aca="1" ref="E239" ca="1">IF(ISNUMBER(AC239),CELL("contents",INDIRECT(ADDRESS(AC239,2,1,1,E$2))),0)</f>
        <v>0</v>
      </c>
      <c r="F239" s="9" cm="1">
        <f t="array" aca="1" ref="F239" ca="1">IF(ISNUMBER(AD239),CELL("contents",INDIRECT(ADDRESS(AD239,2,1,1,F$2))),0)</f>
        <v>0</v>
      </c>
      <c r="G239" s="9" cm="1">
        <f t="array" aca="1" ref="G239" ca="1">IF(ISNUMBER(AE239),CELL("contents",INDIRECT(ADDRESS(AE239,2,1,1,G$2))),0)</f>
        <v>1.46577909160191</v>
      </c>
      <c r="H239" s="9" cm="1">
        <f t="array" aca="1" ref="H239" ca="1">IF(ISNUMBER(AF239),CELL("contents",INDIRECT(ADDRESS(AF239,2,1,1,H$2))),0)</f>
        <v>0</v>
      </c>
      <c r="I239" s="9" cm="1">
        <f t="array" aca="1" ref="I239" ca="1">IF(ISNUMBER(AG239),CELL("contents",INDIRECT(ADDRESS(AG239,2,1,1,I$2))),0)</f>
        <v>0</v>
      </c>
      <c r="J239" s="9" cm="1">
        <f t="array" aca="1" ref="J239" ca="1">IF(ISNUMBER(AH239),CELL("contents",INDIRECT(ADDRESS(AH239,2,1,1,J$2))),0)</f>
        <v>0</v>
      </c>
      <c r="K239" s="9" cm="1">
        <f t="array" aca="1" ref="K239" ca="1">IF(ISNUMBER(AI239),CELL("contents",INDIRECT(ADDRESS(AI239,2,1,1,K$2))),0)</f>
        <v>0.230484015990781</v>
      </c>
      <c r="L239" s="9" cm="1">
        <f t="array" aca="1" ref="L239" ca="1">IF(ISNUMBER(AJ239),CELL("contents",INDIRECT(ADDRESS(AJ239,2,1,1,L$2))),0)</f>
        <v>0.44510031694917701</v>
      </c>
      <c r="M239" s="127" t="str">
        <f>VLOOKUP($A239,[1]Classification!$A$2:$B$1001,2,0)</f>
        <v>Consumer Discretionary</v>
      </c>
      <c r="N239" s="13">
        <f>MATCH($A239,'EKHAZAARSTK X standardized'!$A:$A,0)</f>
        <v>930</v>
      </c>
      <c r="O239" s="85" cm="1">
        <f t="array" aca="1" ref="O239:X239" ca="1">OFFSET(INDIRECT(ADDRESS(N239,2,1,1,"EKHAZAARSTK X standardized")),,,1,10)</f>
        <v>-0.33875529159171447</v>
      </c>
      <c r="P239" s="85">
        <f ca="1"/>
        <v>-0.39022363332031851</v>
      </c>
      <c r="Q239" s="85">
        <f ca="1"/>
        <v>0.32648470817316028</v>
      </c>
      <c r="R239" s="85">
        <f ca="1"/>
        <v>1.667324783045657</v>
      </c>
      <c r="S239" s="85">
        <f ca="1"/>
        <v>1.2755517147941093</v>
      </c>
      <c r="T239" s="85">
        <f ca="1"/>
        <v>0.23386674024412943</v>
      </c>
      <c r="U239" s="85">
        <f ca="1"/>
        <v>1.4579691937625274</v>
      </c>
      <c r="V239" s="85">
        <f ca="1"/>
        <v>0.29487903609646143</v>
      </c>
      <c r="W239" s="85">
        <f ca="1"/>
        <v>-0.54999601910329576</v>
      </c>
      <c r="X239" s="85">
        <f ca="1"/>
        <v>-0.68006231699508357</v>
      </c>
      <c r="Z239" s="14" t="str">
        <f t="shared" ca="1" si="39"/>
        <v>__Absent__</v>
      </c>
      <c r="AA239" s="14" t="str">
        <f t="shared" ca="1" si="39"/>
        <v>__Absent__</v>
      </c>
      <c r="AB239" s="14" t="str">
        <f t="shared" ca="1" si="39"/>
        <v>__Absent__</v>
      </c>
      <c r="AC239" s="14" t="str">
        <f t="shared" ca="1" si="39"/>
        <v>__Absent__</v>
      </c>
      <c r="AD239" s="14" t="str">
        <f t="shared" ca="1" si="39"/>
        <v>__Absent__</v>
      </c>
      <c r="AE239" s="14">
        <f t="shared" ca="1" si="39"/>
        <v>139</v>
      </c>
      <c r="AF239" s="14" t="str">
        <f t="shared" ca="1" si="39"/>
        <v>__Absent__</v>
      </c>
      <c r="AG239" s="14" t="str">
        <f t="shared" ca="1" si="39"/>
        <v>__Absent__</v>
      </c>
      <c r="AH239" s="14" t="str">
        <f t="shared" ca="1" si="39"/>
        <v>__Absent__</v>
      </c>
      <c r="AI239" s="14">
        <f t="shared" ca="1" si="39"/>
        <v>186</v>
      </c>
      <c r="AJ239" s="14">
        <f t="shared" ca="1" si="39"/>
        <v>215</v>
      </c>
      <c r="AK239" s="42"/>
      <c r="AL239" s="43">
        <f ca="1"/>
        <v>0</v>
      </c>
      <c r="AM239" s="15">
        <f ca="1"/>
        <v>0</v>
      </c>
      <c r="AN239" s="16">
        <f t="shared" ca="1" si="34"/>
        <v>0</v>
      </c>
      <c r="AO239" s="30">
        <f t="shared" ca="1" si="32"/>
        <v>58</v>
      </c>
      <c r="AP239" s="30">
        <f t="shared" ca="1" si="33"/>
        <v>46</v>
      </c>
      <c r="AQ239" s="12"/>
      <c r="AR239" s="48"/>
    </row>
    <row r="240" spans="1:44" x14ac:dyDescent="0.3">
      <c r="A240" s="8" t="s">
        <v>236</v>
      </c>
      <c r="B240" s="9" cm="1">
        <f t="array" aca="1" ref="B240" ca="1">IF(ISNUMBER(Z240),CELL("contents",INDIRECT(ADDRESS(Z240,2,1,1,B$2))),0)</f>
        <v>0</v>
      </c>
      <c r="C240" s="9" cm="1">
        <f t="array" aca="1" ref="C240" ca="1">IF(ISNUMBER(AA240),CELL("contents",INDIRECT(ADDRESS(AA240,2,1,1,C$2))),0)</f>
        <v>0</v>
      </c>
      <c r="D240" s="9" cm="1">
        <f t="array" aca="1" ref="D240" ca="1">IF(ISNUMBER(AB240),CELL("contents",INDIRECT(ADDRESS(AB240,2,1,1,D$2))),0)</f>
        <v>4.4340008175777399</v>
      </c>
      <c r="E240" s="9" cm="1">
        <f t="array" aca="1" ref="E240" ca="1">IF(ISNUMBER(AC240),CELL("contents",INDIRECT(ADDRESS(AC240,2,1,1,E$2))),0)</f>
        <v>3.1356670492707499</v>
      </c>
      <c r="F240" s="9" cm="1">
        <f t="array" aca="1" ref="F240" ca="1">IF(ISNUMBER(AD240),CELL("contents",INDIRECT(ADDRESS(AD240,2,1,1,F$2))),0)</f>
        <v>0</v>
      </c>
      <c r="G240" s="9" cm="1">
        <f t="array" aca="1" ref="G240" ca="1">IF(ISNUMBER(AE240),CELL("contents",INDIRECT(ADDRESS(AE240,2,1,1,G$2))),0)</f>
        <v>0</v>
      </c>
      <c r="H240" s="9" cm="1">
        <f t="array" aca="1" ref="H240" ca="1">IF(ISNUMBER(AF240),CELL("contents",INDIRECT(ADDRESS(AF240,2,1,1,H$2))),0)</f>
        <v>0.95226817832376098</v>
      </c>
      <c r="I240" s="9" cm="1">
        <f t="array" aca="1" ref="I240" ca="1">IF(ISNUMBER(AG240),CELL("contents",INDIRECT(ADDRESS(AG240,2,1,1,I$2))),0)</f>
        <v>0.94542935908660797</v>
      </c>
      <c r="J240" s="9" cm="1">
        <f t="array" aca="1" ref="J240" ca="1">IF(ISNUMBER(AH240),CELL("contents",INDIRECT(ADDRESS(AH240,2,1,1,J$2))),0)</f>
        <v>1.10280566627901</v>
      </c>
      <c r="K240" s="9" cm="1">
        <f t="array" aca="1" ref="K240" ca="1">IF(ISNUMBER(AI240),CELL("contents",INDIRECT(ADDRESS(AI240,2,1,1,K$2))),0)</f>
        <v>0.79166249096833297</v>
      </c>
      <c r="L240" s="9" cm="1">
        <f t="array" aca="1" ref="L240" ca="1">IF(ISNUMBER(AJ240),CELL("contents",INDIRECT(ADDRESS(AJ240,2,1,1,L$2))),0)</f>
        <v>0.66180055136062599</v>
      </c>
      <c r="M240" s="127" t="str">
        <f>VLOOKUP($A240,[1]Classification!$A$2:$B$1001,2,0)</f>
        <v>Materials</v>
      </c>
      <c r="N240" s="13">
        <f>MATCH($A240,'EKHAZAARSTK X standardized'!$A:$A,0)</f>
        <v>938</v>
      </c>
      <c r="O240" s="85" cm="1">
        <f t="array" aca="1" ref="O240:X240" ca="1">OFFSET(INDIRECT(ADDRESS(N240,2,1,1,"EKHAZAARSTK X standardized")),,,1,10)</f>
        <v>-0.28191030473584061</v>
      </c>
      <c r="P240" s="85">
        <f ca="1"/>
        <v>-0.84289169946934006</v>
      </c>
      <c r="Q240" s="85">
        <f ca="1"/>
        <v>-0.30142753937109523</v>
      </c>
      <c r="R240" s="85">
        <f ca="1"/>
        <v>-0.35407412346990574</v>
      </c>
      <c r="S240" s="85">
        <f ca="1"/>
        <v>0.16030603464974094</v>
      </c>
      <c r="T240" s="85">
        <f ca="1"/>
        <v>-0.22416758585116101</v>
      </c>
      <c r="U240" s="85">
        <f ca="1"/>
        <v>2.2012849884331329</v>
      </c>
      <c r="V240" s="85">
        <f ca="1"/>
        <v>-0.59494157076107435</v>
      </c>
      <c r="W240" s="85">
        <f ca="1"/>
        <v>-0.44102035289246616</v>
      </c>
      <c r="X240" s="85">
        <f ca="1"/>
        <v>-0.40883163707055037</v>
      </c>
      <c r="Z240" s="14" t="str">
        <f t="shared" ca="1" si="39"/>
        <v>__Absent__</v>
      </c>
      <c r="AA240" s="14" t="str">
        <f t="shared" ca="1" si="39"/>
        <v>__Absent__</v>
      </c>
      <c r="AB240" s="14">
        <f t="shared" ca="1" si="39"/>
        <v>13</v>
      </c>
      <c r="AC240" s="14">
        <f t="shared" ca="1" si="39"/>
        <v>18</v>
      </c>
      <c r="AD240" s="14" t="str">
        <f t="shared" ca="1" si="39"/>
        <v>__Absent__</v>
      </c>
      <c r="AE240" s="14" t="str">
        <f t="shared" ca="1" si="39"/>
        <v>__Absent__</v>
      </c>
      <c r="AF240" s="14">
        <f t="shared" ca="1" si="39"/>
        <v>95</v>
      </c>
      <c r="AG240" s="14">
        <f t="shared" ca="1" si="39"/>
        <v>98</v>
      </c>
      <c r="AH240" s="14">
        <f t="shared" ca="1" si="39"/>
        <v>50</v>
      </c>
      <c r="AI240" s="14">
        <f t="shared" ca="1" si="39"/>
        <v>187</v>
      </c>
      <c r="AJ240" s="14">
        <f t="shared" ca="1" si="39"/>
        <v>216</v>
      </c>
      <c r="AK240" s="42"/>
      <c r="AL240" s="43">
        <f ca="1"/>
        <v>0</v>
      </c>
      <c r="AM240" s="15">
        <f ca="1"/>
        <v>-2.6652627872631612E-3</v>
      </c>
      <c r="AN240" s="16">
        <f t="shared" ca="1" si="34"/>
        <v>2.6652627872631612E-3</v>
      </c>
      <c r="AO240" s="30">
        <f t="shared" ca="1" si="32"/>
        <v>19</v>
      </c>
      <c r="AP240" s="30">
        <f t="shared" ca="1" si="33"/>
        <v>238</v>
      </c>
      <c r="AQ240" s="12"/>
      <c r="AR240" s="48"/>
    </row>
    <row r="241" spans="1:46" x14ac:dyDescent="0.3">
      <c r="A241" s="8" t="s">
        <v>170</v>
      </c>
      <c r="B241" s="9" cm="1">
        <f t="array" aca="1" ref="B241" ca="1">IF(ISNUMBER(Z241),CELL("contents",INDIRECT(ADDRESS(Z241,2,1,1,B$2))),0)</f>
        <v>0</v>
      </c>
      <c r="C241" s="9" cm="1">
        <f t="array" aca="1" ref="C241" ca="1">IF(ISNUMBER(AA241),CELL("contents",INDIRECT(ADDRESS(AA241,2,1,1,C$2))),0)</f>
        <v>0</v>
      </c>
      <c r="D241" s="9" cm="1">
        <f t="array" aca="1" ref="D241" ca="1">IF(ISNUMBER(AB241),CELL("contents",INDIRECT(ADDRESS(AB241,2,1,1,D$2))),0)</f>
        <v>0</v>
      </c>
      <c r="E241" s="9" cm="1">
        <f t="array" aca="1" ref="E241" ca="1">IF(ISNUMBER(AC241),CELL("contents",INDIRECT(ADDRESS(AC241,2,1,1,E$2))),0)</f>
        <v>0</v>
      </c>
      <c r="F241" s="9" cm="1">
        <f t="array" aca="1" ref="F241" ca="1">IF(ISNUMBER(AD241),CELL("contents",INDIRECT(ADDRESS(AD241,2,1,1,F$2))),0)</f>
        <v>0</v>
      </c>
      <c r="G241" s="9" cm="1">
        <f t="array" aca="1" ref="G241" ca="1">IF(ISNUMBER(AE241),CELL("contents",INDIRECT(ADDRESS(AE241,2,1,1,G$2))),0)</f>
        <v>0.48835009229574</v>
      </c>
      <c r="H241" s="9" cm="1">
        <f t="array" aca="1" ref="H241" ca="1">IF(ISNUMBER(AF241),CELL("contents",INDIRECT(ADDRESS(AF241,2,1,1,H$2))),0)</f>
        <v>0</v>
      </c>
      <c r="I241" s="9" cm="1">
        <f t="array" aca="1" ref="I241" ca="1">IF(ISNUMBER(AG241),CELL("contents",INDIRECT(ADDRESS(AG241,2,1,1,I$2))),0)</f>
        <v>0</v>
      </c>
      <c r="J241" s="9" cm="1">
        <f t="array" aca="1" ref="J241" ca="1">IF(ISNUMBER(AH241),CELL("contents",INDIRECT(ADDRESS(AH241,2,1,1,J$2))),0)</f>
        <v>0</v>
      </c>
      <c r="K241" s="9" cm="1">
        <f t="array" aca="1" ref="K241" ca="1">IF(ISNUMBER(AI241),CELL("contents",INDIRECT(ADDRESS(AI241,2,1,1,K$2))),0)</f>
        <v>9.0189397996392404E-2</v>
      </c>
      <c r="L241" s="9" cm="1">
        <f t="array" aca="1" ref="L241" ca="1">IF(ISNUMBER(AJ241),CELL("contents",INDIRECT(ADDRESS(AJ241,2,1,1,L$2))),0)</f>
        <v>0.14829971418091101</v>
      </c>
      <c r="M241" s="127" t="str">
        <f>VLOOKUP($A241,[1]Classification!$A$2:$B$1001,2,0)</f>
        <v>Financials</v>
      </c>
      <c r="N241" s="13">
        <f>MATCH($A241,'EKHAZAARSTK X standardized'!$A:$A,0)</f>
        <v>940</v>
      </c>
      <c r="O241" s="85" cm="1">
        <f t="array" aca="1" ref="O241:X241" ca="1">OFFSET(INDIRECT(ADDRESS(N241,2,1,1,"EKHAZAARSTK X standardized")),,,1,10)</f>
        <v>1.2523325064962241</v>
      </c>
      <c r="P241" s="85">
        <f ca="1"/>
        <v>-1.4254235336954755</v>
      </c>
      <c r="Q241" s="85">
        <f ca="1"/>
        <v>-4.1648681271235791E-2</v>
      </c>
      <c r="R241" s="85">
        <f ca="1"/>
        <v>0.64346546644964098</v>
      </c>
      <c r="S241" s="85">
        <f ca="1"/>
        <v>1.5439334579222284</v>
      </c>
      <c r="T241" s="85">
        <f ca="1"/>
        <v>-0.77026906930185779</v>
      </c>
      <c r="U241" s="85">
        <f ca="1"/>
        <v>2.5600495278105191</v>
      </c>
      <c r="V241" s="85">
        <f ca="1"/>
        <v>-0.1353146446309321</v>
      </c>
      <c r="W241" s="85">
        <f ca="1"/>
        <v>3.0359185104183903</v>
      </c>
      <c r="X241" s="85">
        <f ca="1"/>
        <v>2.5162945525293958</v>
      </c>
      <c r="Z241" s="14" t="str">
        <f t="shared" ca="1" si="39"/>
        <v>__Absent__</v>
      </c>
      <c r="AA241" s="14" t="str">
        <f t="shared" ca="1" si="39"/>
        <v>__Absent__</v>
      </c>
      <c r="AB241" s="14" t="str">
        <f t="shared" ca="1" si="39"/>
        <v>__Absent__</v>
      </c>
      <c r="AC241" s="14" t="str">
        <f t="shared" ca="1" si="39"/>
        <v>__Absent__</v>
      </c>
      <c r="AD241" s="14" t="str">
        <f t="shared" ca="1" si="39"/>
        <v>__Absent__</v>
      </c>
      <c r="AE241" s="14">
        <f t="shared" ca="1" si="39"/>
        <v>140</v>
      </c>
      <c r="AF241" s="14" t="str">
        <f t="shared" ca="1" si="39"/>
        <v>__Absent__</v>
      </c>
      <c r="AG241" s="14" t="str">
        <f t="shared" ca="1" si="39"/>
        <v>__Absent__</v>
      </c>
      <c r="AH241" s="14" t="str">
        <f t="shared" ca="1" si="39"/>
        <v>__Absent__</v>
      </c>
      <c r="AI241" s="14">
        <f t="shared" ca="1" si="39"/>
        <v>188</v>
      </c>
      <c r="AJ241" s="14">
        <f t="shared" ca="1" si="39"/>
        <v>217</v>
      </c>
      <c r="AK241" s="42"/>
      <c r="AL241" s="43">
        <f ca="1"/>
        <v>0</v>
      </c>
      <c r="AM241" s="15">
        <f ca="1"/>
        <v>0</v>
      </c>
      <c r="AN241" s="16">
        <f t="shared" ca="1" si="34"/>
        <v>0</v>
      </c>
      <c r="AO241" s="30">
        <f t="shared" ca="1" si="32"/>
        <v>58</v>
      </c>
      <c r="AP241" s="30">
        <f t="shared" ca="1" si="33"/>
        <v>46</v>
      </c>
      <c r="AQ241" s="12"/>
      <c r="AR241" s="48"/>
    </row>
    <row r="242" spans="1:46" x14ac:dyDescent="0.3">
      <c r="A242" s="8" t="s">
        <v>104</v>
      </c>
      <c r="B242" s="9" cm="1">
        <f t="array" aca="1" ref="B242" ca="1">IF(ISNUMBER(Z242),CELL("contents",INDIRECT(ADDRESS(Z242,2,1,1,B$2))),0)</f>
        <v>0</v>
      </c>
      <c r="C242" s="9" cm="1">
        <f t="array" aca="1" ref="C242" ca="1">IF(ISNUMBER(AA242),CELL("contents",INDIRECT(ADDRESS(AA242,2,1,1,C$2))),0)</f>
        <v>0</v>
      </c>
      <c r="D242" s="9" cm="1">
        <f t="array" aca="1" ref="D242" ca="1">IF(ISNUMBER(AB242),CELL("contents",INDIRECT(ADDRESS(AB242,2,1,1,D$2))),0)</f>
        <v>0</v>
      </c>
      <c r="E242" s="9" cm="1">
        <f t="array" aca="1" ref="E242" ca="1">IF(ISNUMBER(AC242),CELL("contents",INDIRECT(ADDRESS(AC242,2,1,1,E$2))),0)</f>
        <v>0</v>
      </c>
      <c r="F242" s="9" cm="1">
        <f t="array" aca="1" ref="F242" ca="1">IF(ISNUMBER(AD242),CELL("contents",INDIRECT(ADDRESS(AD242,2,1,1,F$2))),0)</f>
        <v>0</v>
      </c>
      <c r="G242" s="9" cm="1">
        <f t="array" aca="1" ref="G242" ca="1">IF(ISNUMBER(AE242),CELL("contents",INDIRECT(ADDRESS(AE242,2,1,1,G$2))),0)</f>
        <v>0.58899740081169105</v>
      </c>
      <c r="H242" s="9" cm="1">
        <f t="array" aca="1" ref="H242" ca="1">IF(ISNUMBER(AF242),CELL("contents",INDIRECT(ADDRESS(AF242,2,1,1,H$2))),0)</f>
        <v>0</v>
      </c>
      <c r="I242" s="9" cm="1">
        <f t="array" aca="1" ref="I242" ca="1">IF(ISNUMBER(AG242),CELL("contents",INDIRECT(ADDRESS(AG242,2,1,1,I$2))),0)</f>
        <v>0</v>
      </c>
      <c r="J242" s="9" cm="1">
        <f t="array" aca="1" ref="J242" ca="1">IF(ISNUMBER(AH242),CELL("contents",INDIRECT(ADDRESS(AH242,2,1,1,J$2))),0)</f>
        <v>0</v>
      </c>
      <c r="K242" s="9" cm="1">
        <f t="array" aca="1" ref="K242" ca="1">IF(ISNUMBER(AI242),CELL("contents",INDIRECT(ADDRESS(AI242,2,1,1,K$2))),0)</f>
        <v>0.110231485995591</v>
      </c>
      <c r="L242" s="9" cm="1">
        <f t="array" aca="1" ref="L242" ca="1">IF(ISNUMBER(AJ242),CELL("contents",INDIRECT(ADDRESS(AJ242,2,1,1,L$2))),0)</f>
        <v>0.178871907959123</v>
      </c>
      <c r="M242" s="127" t="str">
        <f>VLOOKUP($A242,[1]Classification!$A$2:$B$1001,2,0)</f>
        <v>Consumer Staples</v>
      </c>
      <c r="N242" s="13">
        <f>MATCH($A242,'EKHAZAARSTK X standardized'!$A:$A,0)</f>
        <v>942</v>
      </c>
      <c r="O242" s="85" cm="1">
        <f t="array" aca="1" ref="O242:X242" ca="1">OFFSET(INDIRECT(ADDRESS(N242,2,1,1,"EKHAZAARSTK X standardized")),,,1,10)</f>
        <v>-0.10858350383077869</v>
      </c>
      <c r="P242" s="85">
        <f ca="1"/>
        <v>-0.73075337676628527</v>
      </c>
      <c r="Q242" s="85">
        <f ca="1"/>
        <v>-0.29819378284244058</v>
      </c>
      <c r="R242" s="85">
        <f ca="1"/>
        <v>-0.8963022114463598</v>
      </c>
      <c r="S242" s="85">
        <f ca="1"/>
        <v>-0.28616478024565417</v>
      </c>
      <c r="T242" s="85">
        <f ca="1"/>
        <v>-0.23467108648524795</v>
      </c>
      <c r="U242" s="85">
        <f ca="1"/>
        <v>0.72469188632951975</v>
      </c>
      <c r="V242" s="85">
        <f ca="1"/>
        <v>-0.70144345637587679</v>
      </c>
      <c r="W242" s="85">
        <f ca="1"/>
        <v>-0.74019223883558394</v>
      </c>
      <c r="X242" s="85">
        <f ca="1"/>
        <v>-0.72553406728815184</v>
      </c>
      <c r="Z242" s="14" t="str">
        <f t="shared" ca="1" si="39"/>
        <v>__Absent__</v>
      </c>
      <c r="AA242" s="14" t="str">
        <f t="shared" ca="1" si="39"/>
        <v>__Absent__</v>
      </c>
      <c r="AB242" s="14" t="str">
        <f t="shared" ca="1" si="39"/>
        <v>__Absent__</v>
      </c>
      <c r="AC242" s="14" t="str">
        <f t="shared" ca="1" si="39"/>
        <v>__Absent__</v>
      </c>
      <c r="AD242" s="14" t="str">
        <f t="shared" ca="1" si="39"/>
        <v>__Absent__</v>
      </c>
      <c r="AE242" s="14">
        <f t="shared" ca="1" si="39"/>
        <v>141</v>
      </c>
      <c r="AF242" s="14" t="str">
        <f t="shared" ca="1" si="39"/>
        <v>__Absent__</v>
      </c>
      <c r="AG242" s="14" t="str">
        <f t="shared" ca="1" si="39"/>
        <v>__Absent__</v>
      </c>
      <c r="AH242" s="14" t="str">
        <f t="shared" ca="1" si="39"/>
        <v>__Absent__</v>
      </c>
      <c r="AI242" s="14">
        <f t="shared" ca="1" si="39"/>
        <v>189</v>
      </c>
      <c r="AJ242" s="14">
        <f t="shared" ca="1" si="39"/>
        <v>218</v>
      </c>
      <c r="AK242" s="42"/>
      <c r="AL242" s="43">
        <f ca="1"/>
        <v>0</v>
      </c>
      <c r="AM242" s="15">
        <f ca="1"/>
        <v>0</v>
      </c>
      <c r="AN242" s="16">
        <f t="shared" ca="1" si="34"/>
        <v>0</v>
      </c>
      <c r="AO242" s="30">
        <f t="shared" ca="1" si="32"/>
        <v>58</v>
      </c>
      <c r="AP242" s="30">
        <f t="shared" ca="1" si="33"/>
        <v>46</v>
      </c>
      <c r="AQ242" s="12"/>
      <c r="AR242" s="48"/>
    </row>
    <row r="243" spans="1:46" x14ac:dyDescent="0.3">
      <c r="A243" s="8" t="s">
        <v>283</v>
      </c>
      <c r="B243" s="9" cm="1">
        <f t="array" aca="1" ref="B243" ca="1">IF(ISNUMBER(Z243),CELL("contents",INDIRECT(ADDRESS(Z243,2,1,1,B$2))),0)</f>
        <v>2.87428145491308</v>
      </c>
      <c r="C243" s="9" cm="1">
        <f t="array" aca="1" ref="C243" ca="1">IF(ISNUMBER(AA243),CELL("contents",INDIRECT(ADDRESS(AA243,2,1,1,C$2))),0)</f>
        <v>2.3656105227540198</v>
      </c>
      <c r="D243" s="9" cm="1">
        <f t="array" aca="1" ref="D243" ca="1">IF(ISNUMBER(AB243),CELL("contents",INDIRECT(ADDRESS(AB243,2,1,1,D$2))),0)</f>
        <v>0</v>
      </c>
      <c r="E243" s="9" cm="1">
        <f t="array" aca="1" ref="E243" ca="1">IF(ISNUMBER(AC243),CELL("contents",INDIRECT(ADDRESS(AC243,2,1,1,E$2))),0)</f>
        <v>3.94541348476</v>
      </c>
      <c r="F243" s="9" cm="1">
        <f t="array" aca="1" ref="F243" ca="1">IF(ISNUMBER(AD243),CELL("contents",INDIRECT(ADDRESS(AD243,2,1,1,F$2))),0)</f>
        <v>0</v>
      </c>
      <c r="G243" s="9" cm="1">
        <f t="array" aca="1" ref="G243" ca="1">IF(ISNUMBER(AE243),CELL("contents",INDIRECT(ADDRESS(AE243,2,1,1,G$2))),0)</f>
        <v>0</v>
      </c>
      <c r="H243" s="9" cm="1">
        <f t="array" aca="1" ref="H243" ca="1">IF(ISNUMBER(AF243),CELL("contents",INDIRECT(ADDRESS(AF243,2,1,1,H$2))),0)</f>
        <v>0.24693133229623099</v>
      </c>
      <c r="I243" s="9" cm="1">
        <f t="array" aca="1" ref="I243" ca="1">IF(ISNUMBER(AG243),CELL("contents",INDIRECT(ADDRESS(AG243,2,1,1,I$2))),0)</f>
        <v>0</v>
      </c>
      <c r="J243" s="9" cm="1">
        <f t="array" aca="1" ref="J243" ca="1">IF(ISNUMBER(AH243),CELL("contents",INDIRECT(ADDRESS(AH243,2,1,1,J$2))),0)</f>
        <v>0</v>
      </c>
      <c r="K243" s="9" cm="1">
        <f t="array" aca="1" ref="K243" ca="1">IF(ISNUMBER(AI243),CELL("contents",INDIRECT(ADDRESS(AI243,2,1,1,K$2))),0)</f>
        <v>0.22046297199118101</v>
      </c>
      <c r="L243" s="9" cm="1">
        <f t="array" aca="1" ref="L243" ca="1">IF(ISNUMBER(AJ243),CELL("contents",INDIRECT(ADDRESS(AJ243,2,1,1,L$2))),0)</f>
        <v>0</v>
      </c>
      <c r="M243" s="127" t="str">
        <f>VLOOKUP($A243,[1]Classification!$A$2:$B$1001,2,0)</f>
        <v>Consumer Staples</v>
      </c>
      <c r="N243" s="13">
        <f>MATCH($A243,'EKHAZAARSTK X standardized'!$A:$A,0)</f>
        <v>943</v>
      </c>
      <c r="O243" s="85" cm="1">
        <f t="array" aca="1" ref="O243:X243" ca="1">OFFSET(INDIRECT(ADDRESS(N243,2,1,1,"EKHAZAARSTK X standardized")),,,1,10)</f>
        <v>-0.64897097360151768</v>
      </c>
      <c r="P243" s="85">
        <f ca="1"/>
        <v>-0.65594972588496814</v>
      </c>
      <c r="Q243" s="85">
        <f ca="1"/>
        <v>-0.64237930509379004</v>
      </c>
      <c r="R243" s="85">
        <f ca="1"/>
        <v>-0.84851404839014444</v>
      </c>
      <c r="S243" s="85">
        <f ca="1"/>
        <v>-0.6053192506145314</v>
      </c>
      <c r="T243" s="85">
        <f ca="1"/>
        <v>0.53238837723623034</v>
      </c>
      <c r="U243" s="85">
        <f ca="1"/>
        <v>0.97799184042708887</v>
      </c>
      <c r="V243" s="85">
        <f ca="1"/>
        <v>-0.30082628014972862</v>
      </c>
      <c r="W243" s="85">
        <f ca="1"/>
        <v>-0.72809748881050962</v>
      </c>
      <c r="X243" s="85">
        <f ca="1"/>
        <v>-8.3217300910336051E-2</v>
      </c>
      <c r="Z243" s="14">
        <f t="shared" ca="1" si="39"/>
        <v>19</v>
      </c>
      <c r="AA243" s="14">
        <f t="shared" ca="1" si="39"/>
        <v>31</v>
      </c>
      <c r="AB243" s="14" t="str">
        <f t="shared" ca="1" si="39"/>
        <v>__Absent__</v>
      </c>
      <c r="AC243" s="14">
        <f t="shared" ca="1" si="39"/>
        <v>19</v>
      </c>
      <c r="AD243" s="14" t="str">
        <f t="shared" ca="1" si="39"/>
        <v>__Absent__</v>
      </c>
      <c r="AE243" s="14" t="str">
        <f t="shared" ca="1" si="39"/>
        <v>__Absent__</v>
      </c>
      <c r="AF243" s="14">
        <f t="shared" ca="1" si="39"/>
        <v>96</v>
      </c>
      <c r="AG243" s="14" t="str">
        <f t="shared" ca="1" si="39"/>
        <v>__Absent__</v>
      </c>
      <c r="AH243" s="14" t="str">
        <f t="shared" ca="1" si="39"/>
        <v>__Absent__</v>
      </c>
      <c r="AI243" s="14">
        <f t="shared" ca="1" si="39"/>
        <v>190</v>
      </c>
      <c r="AJ243" s="14" t="str">
        <f t="shared" ca="1" si="39"/>
        <v>__Absent__</v>
      </c>
      <c r="AK243" s="42"/>
      <c r="AL243" s="43">
        <f ca="1"/>
        <v>-1.8653252341997283E-2</v>
      </c>
      <c r="AM243" s="15">
        <f ca="1"/>
        <v>0</v>
      </c>
      <c r="AN243" s="16">
        <f t="shared" ca="1" si="34"/>
        <v>-1.8653252341997283E-2</v>
      </c>
      <c r="AO243" s="30">
        <f t="shared" ca="1" si="32"/>
        <v>250</v>
      </c>
      <c r="AP243" s="30">
        <f t="shared" ca="1" si="33"/>
        <v>7</v>
      </c>
      <c r="AQ243" s="12"/>
      <c r="AR243" s="48"/>
    </row>
    <row r="244" spans="1:46" x14ac:dyDescent="0.3">
      <c r="A244" s="8" t="s">
        <v>2065</v>
      </c>
      <c r="B244" s="9" cm="1">
        <f t="array" aca="1" ref="B244" ca="1">IF(ISNUMBER(Z244),CELL("contents",INDIRECT(ADDRESS(Z244,2,1,1,B$2))),0)</f>
        <v>0</v>
      </c>
      <c r="C244" s="9" cm="1">
        <f t="array" aca="1" ref="C244" ca="1">IF(ISNUMBER(AA244),CELL("contents",INDIRECT(ADDRESS(AA244,2,1,1,C$2))),0)</f>
        <v>0</v>
      </c>
      <c r="D244" s="9" cm="1">
        <f t="array" aca="1" ref="D244" ca="1">IF(ISNUMBER(AB244),CELL("contents",INDIRECT(ADDRESS(AB244,2,1,1,D$2))),0)</f>
        <v>0</v>
      </c>
      <c r="E244" s="9" cm="1">
        <f t="array" aca="1" ref="E244" ca="1">IF(ISNUMBER(AC244),CELL("contents",INDIRECT(ADDRESS(AC244,2,1,1,E$2))),0)</f>
        <v>0</v>
      </c>
      <c r="F244" s="9" cm="1">
        <f t="array" aca="1" ref="F244" ca="1">IF(ISNUMBER(AD244),CELL("contents",INDIRECT(ADDRESS(AD244,2,1,1,F$2))),0)</f>
        <v>0</v>
      </c>
      <c r="G244" s="9" cm="1">
        <f t="array" aca="1" ref="G244" ca="1">IF(ISNUMBER(AE244),CELL("contents",INDIRECT(ADDRESS(AE244,2,1,1,G$2))),0)</f>
        <v>0.49834509263479598</v>
      </c>
      <c r="H244" s="9" cm="1">
        <f t="array" aca="1" ref="H244" ca="1">IF(ISNUMBER(AF244),CELL("contents",INDIRECT(ADDRESS(AF244,2,1,1,H$2))),0)</f>
        <v>0</v>
      </c>
      <c r="I244" s="9" cm="1">
        <f t="array" aca="1" ref="I244" ca="1">IF(ISNUMBER(AG244),CELL("contents",INDIRECT(ADDRESS(AG244,2,1,1,I$2))),0)</f>
        <v>0</v>
      </c>
      <c r="J244" s="9" cm="1">
        <f t="array" aca="1" ref="J244" ca="1">IF(ISNUMBER(AH244),CELL("contents",INDIRECT(ADDRESS(AH244,2,1,1,J$2))),0)</f>
        <v>0</v>
      </c>
      <c r="K244" s="9" cm="1">
        <f t="array" aca="1" ref="K244" ca="1">IF(ISNUMBER(AI244),CELL("contents",INDIRECT(ADDRESS(AI244,2,1,1,K$2))),0)</f>
        <v>0</v>
      </c>
      <c r="L244" s="9" cm="1">
        <f t="array" aca="1" ref="L244" ca="1">IF(ISNUMBER(AJ244),CELL("contents",INDIRECT(ADDRESS(AJ244,2,1,1,L$2))),0)</f>
        <v>0.15133903989790801</v>
      </c>
      <c r="M244" s="127" t="str">
        <f>VLOOKUP($A244,[1]Classification!$A$2:$B$1001,2,0)</f>
        <v>Consumer Discretionary</v>
      </c>
      <c r="N244" s="13">
        <f>MATCH($A244,'EKHAZAARSTK X standardized'!$A:$A,0)</f>
        <v>945</v>
      </c>
      <c r="O244" s="85" cm="1">
        <f t="array" aca="1" ref="O244:X244" ca="1">OFFSET(INDIRECT(ADDRESS(N244,2,1,1,"EKHAZAARSTK X standardized")),,,1,10)</f>
        <v>-0.50808261216733064</v>
      </c>
      <c r="P244" s="85">
        <f ca="1"/>
        <v>0.36306843047504961</v>
      </c>
      <c r="Q244" s="85">
        <f ca="1"/>
        <v>0.54391020628808517</v>
      </c>
      <c r="R244" s="85">
        <f ca="1"/>
        <v>-0.36930741040851406</v>
      </c>
      <c r="S244" s="85">
        <f ca="1"/>
        <v>-0.14155943206543217</v>
      </c>
      <c r="T244" s="85">
        <f ca="1"/>
        <v>5.7864228177551089E-2</v>
      </c>
      <c r="U244" s="85">
        <f ca="1"/>
        <v>0.7446908572715879</v>
      </c>
      <c r="V244" s="85">
        <f ca="1"/>
        <v>-0.72536415118873654</v>
      </c>
      <c r="W244" s="85">
        <f ca="1"/>
        <v>-0.55733048143740871</v>
      </c>
      <c r="X244" s="85">
        <f ca="1"/>
        <v>-1.7018793728640351</v>
      </c>
      <c r="Z244" s="14" t="str">
        <f t="shared" ca="1" si="39"/>
        <v>__Absent__</v>
      </c>
      <c r="AA244" s="14" t="str">
        <f t="shared" ca="1" si="39"/>
        <v>__Absent__</v>
      </c>
      <c r="AB244" s="14" t="str">
        <f t="shared" ca="1" si="39"/>
        <v>__Absent__</v>
      </c>
      <c r="AC244" s="14" t="str">
        <f t="shared" ca="1" si="39"/>
        <v>__Absent__</v>
      </c>
      <c r="AD244" s="14" t="str">
        <f t="shared" ca="1" si="39"/>
        <v>__Absent__</v>
      </c>
      <c r="AE244" s="14">
        <f t="shared" ca="1" si="39"/>
        <v>142</v>
      </c>
      <c r="AF244" s="14" t="str">
        <f t="shared" ca="1" si="39"/>
        <v>__Absent__</v>
      </c>
      <c r="AG244" s="14" t="str">
        <f t="shared" ca="1" si="39"/>
        <v>__Absent__</v>
      </c>
      <c r="AH244" s="14" t="str">
        <f t="shared" ca="1" si="39"/>
        <v>__Absent__</v>
      </c>
      <c r="AI244" s="14" t="str">
        <f t="shared" ca="1" si="39"/>
        <v>__Absent__</v>
      </c>
      <c r="AJ244" s="14">
        <f t="shared" ca="1" si="39"/>
        <v>219</v>
      </c>
      <c r="AK244" s="42"/>
      <c r="AL244" s="43">
        <f ca="1"/>
        <v>0</v>
      </c>
      <c r="AM244" s="15">
        <f ca="1"/>
        <v>0</v>
      </c>
      <c r="AN244" s="16">
        <f t="shared" ca="1" si="34"/>
        <v>0</v>
      </c>
      <c r="AO244" s="30">
        <f t="shared" ca="1" si="32"/>
        <v>58</v>
      </c>
      <c r="AP244" s="30">
        <f t="shared" ca="1" si="33"/>
        <v>46</v>
      </c>
      <c r="AQ244" s="12"/>
      <c r="AR244" s="48"/>
    </row>
    <row r="245" spans="1:46" x14ac:dyDescent="0.3">
      <c r="A245" s="8" t="s">
        <v>237</v>
      </c>
      <c r="B245" s="9" cm="1">
        <f t="array" aca="1" ref="B245" ca="1">IF(ISNUMBER(Z245),CELL("contents",INDIRECT(ADDRESS(Z245,2,1,1,B$2))),0)</f>
        <v>0</v>
      </c>
      <c r="C245" s="9" cm="1">
        <f t="array" aca="1" ref="C245" ca="1">IF(ISNUMBER(AA245),CELL("contents",INDIRECT(ADDRESS(AA245,2,1,1,C$2))),0)</f>
        <v>0</v>
      </c>
      <c r="D245" s="9" cm="1">
        <f t="array" aca="1" ref="D245" ca="1">IF(ISNUMBER(AB245),CELL("contents",INDIRECT(ADDRESS(AB245,2,1,1,D$2))),0)</f>
        <v>0</v>
      </c>
      <c r="E245" s="9" cm="1">
        <f t="array" aca="1" ref="E245" ca="1">IF(ISNUMBER(AC245),CELL("contents",INDIRECT(ADDRESS(AC245,2,1,1,E$2))),0)</f>
        <v>0</v>
      </c>
      <c r="F245" s="9" cm="1">
        <f t="array" aca="1" ref="F245" ca="1">IF(ISNUMBER(AD245),CELL("contents",INDIRECT(ADDRESS(AD245,2,1,1,F$2))),0)</f>
        <v>0</v>
      </c>
      <c r="G245" s="9" cm="1">
        <f t="array" aca="1" ref="G245" ca="1">IF(ISNUMBER(AE245),CELL("contents",INDIRECT(ADDRESS(AE245,2,1,1,G$2))),0)</f>
        <v>0</v>
      </c>
      <c r="H245" s="9" cm="1">
        <f t="array" aca="1" ref="H245" ca="1">IF(ISNUMBER(AF245),CELL("contents",INDIRECT(ADDRESS(AF245,2,1,1,H$2))),0)</f>
        <v>0.41903730787570798</v>
      </c>
      <c r="I245" s="9" cm="1">
        <f t="array" aca="1" ref="I245" ca="1">IF(ISNUMBER(AG245),CELL("contents",INDIRECT(ADDRESS(AG245,2,1,1,I$2))),0)</f>
        <v>0.42636855437747601</v>
      </c>
      <c r="J245" s="9" cm="1">
        <f t="array" aca="1" ref="J245" ca="1">IF(ISNUMBER(AH245),CELL("contents",INDIRECT(ADDRESS(AH245,2,1,1,J$2))),0)</f>
        <v>0.48518639666374702</v>
      </c>
      <c r="K245" s="9" cm="1">
        <f t="array" aca="1" ref="K245" ca="1">IF(ISNUMBER(AI245),CELL("contents",INDIRECT(ADDRESS(AI245,2,1,1,K$2))),0)</f>
        <v>0.39082072398436701</v>
      </c>
      <c r="L245" s="9" cm="1">
        <f t="array" aca="1" ref="L245" ca="1">IF(ISNUMBER(AJ245),CELL("contents",INDIRECT(ADDRESS(AJ245,2,1,1,L$2))),0)</f>
        <v>0.29845798806423401</v>
      </c>
      <c r="M245" s="127" t="str">
        <f>VLOOKUP($A245,[1]Classification!$A$2:$B$1001,2,0)</f>
        <v>Materials</v>
      </c>
      <c r="N245" s="13">
        <f>MATCH($A245,'EKHAZAARSTK X standardized'!$A:$A,0)</f>
        <v>946</v>
      </c>
      <c r="O245" s="85" cm="1">
        <f t="array" aca="1" ref="O245:X245" ca="1">OFFSET(INDIRECT(ADDRESS(N245,2,1,1,"EKHAZAARSTK X standardized")),,,1,10)</f>
        <v>0.33750601122824658</v>
      </c>
      <c r="P245" s="85">
        <f ca="1"/>
        <v>-0.83641475440096547</v>
      </c>
      <c r="Q245" s="85">
        <f ca="1"/>
        <v>0.18336716578894546</v>
      </c>
      <c r="R245" s="85">
        <f ca="1"/>
        <v>1.1083004529433733</v>
      </c>
      <c r="S245" s="85">
        <f ca="1"/>
        <v>-0.31950136555714209</v>
      </c>
      <c r="T245" s="85">
        <f ca="1"/>
        <v>0.14837461303078095</v>
      </c>
      <c r="U245" s="85">
        <f ca="1"/>
        <v>1.8268265700363564</v>
      </c>
      <c r="V245" s="85">
        <f ca="1"/>
        <v>0.11138412493943049</v>
      </c>
      <c r="W245" s="85">
        <f ca="1"/>
        <v>0.72601225353981769</v>
      </c>
      <c r="X245" s="85">
        <f ca="1"/>
        <v>-0.4607988562869707</v>
      </c>
      <c r="Z245" s="14" t="str">
        <f t="shared" ca="1" si="39"/>
        <v>__Absent__</v>
      </c>
      <c r="AA245" s="14" t="str">
        <f t="shared" ca="1" si="39"/>
        <v>__Absent__</v>
      </c>
      <c r="AB245" s="14" t="str">
        <f t="shared" ca="1" si="39"/>
        <v>__Absent__</v>
      </c>
      <c r="AC245" s="14" t="str">
        <f t="shared" ca="1" si="39"/>
        <v>__Absent__</v>
      </c>
      <c r="AD245" s="14" t="str">
        <f t="shared" ca="1" si="39"/>
        <v>__Absent__</v>
      </c>
      <c r="AE245" s="14" t="str">
        <f t="shared" ca="1" si="39"/>
        <v>__Absent__</v>
      </c>
      <c r="AF245" s="14">
        <f t="shared" ca="1" si="39"/>
        <v>97</v>
      </c>
      <c r="AG245" s="14">
        <f t="shared" ca="1" si="39"/>
        <v>99</v>
      </c>
      <c r="AH245" s="14">
        <f t="shared" ca="1" si="39"/>
        <v>51</v>
      </c>
      <c r="AI245" s="14">
        <f t="shared" ca="1" si="39"/>
        <v>191</v>
      </c>
      <c r="AJ245" s="14">
        <f t="shared" ca="1" si="39"/>
        <v>220</v>
      </c>
      <c r="AK245" s="42"/>
      <c r="AL245" s="43">
        <f ca="1"/>
        <v>0</v>
      </c>
      <c r="AM245" s="15">
        <f ca="1"/>
        <v>1.4390195010109568E-3</v>
      </c>
      <c r="AN245" s="16">
        <f t="shared" ca="1" si="34"/>
        <v>-1.4390195010109568E-3</v>
      </c>
      <c r="AO245" s="30">
        <f t="shared" ca="1" si="32"/>
        <v>222</v>
      </c>
      <c r="AP245" s="30">
        <f t="shared" ca="1" si="33"/>
        <v>35</v>
      </c>
      <c r="AQ245" s="12"/>
      <c r="AR245" s="48"/>
    </row>
    <row r="246" spans="1:46" x14ac:dyDescent="0.3">
      <c r="A246" s="8" t="s">
        <v>67</v>
      </c>
      <c r="B246" s="9" cm="1">
        <f t="array" aca="1" ref="B246" ca="1">IF(ISNUMBER(Z246),CELL("contents",INDIRECT(ADDRESS(Z246,2,1,1,B$2))),0)</f>
        <v>0</v>
      </c>
      <c r="C246" s="9" cm="1">
        <f t="array" aca="1" ref="C246" ca="1">IF(ISNUMBER(AA246),CELL("contents",INDIRECT(ADDRESS(AA246,2,1,1,C$2))),0)</f>
        <v>0</v>
      </c>
      <c r="D246" s="9" cm="1">
        <f t="array" aca="1" ref="D246" ca="1">IF(ISNUMBER(AB246),CELL("contents",INDIRECT(ADDRESS(AB246,2,1,1,D$2))),0)</f>
        <v>0</v>
      </c>
      <c r="E246" s="9" cm="1">
        <f t="array" aca="1" ref="E246" ca="1">IF(ISNUMBER(AC246),CELL("contents",INDIRECT(ADDRESS(AC246,2,1,1,E$2))),0)</f>
        <v>0</v>
      </c>
      <c r="F246" s="9" cm="1">
        <f t="array" aca="1" ref="F246" ca="1">IF(ISNUMBER(AD246),CELL("contents",INDIRECT(ADDRESS(AD246,2,1,1,F$2))),0)</f>
        <v>0</v>
      </c>
      <c r="G246" s="9" cm="1">
        <f t="array" aca="1" ref="G246" ca="1">IF(ISNUMBER(AE246),CELL("contents",INDIRECT(ADDRESS(AE246,2,1,1,G$2))),0)</f>
        <v>0</v>
      </c>
      <c r="H246" s="9" cm="1">
        <f t="array" aca="1" ref="H246" ca="1">IF(ISNUMBER(AF246),CELL("contents",INDIRECT(ADDRESS(AF246,2,1,1,H$2))),0)</f>
        <v>0.37577173492141103</v>
      </c>
      <c r="I246" s="9" cm="1">
        <f t="array" aca="1" ref="I246" ca="1">IF(ISNUMBER(AG246),CELL("contents",INDIRECT(ADDRESS(AG246,2,1,1,I$2))),0)</f>
        <v>0</v>
      </c>
      <c r="J246" s="9" cm="1">
        <f t="array" aca="1" ref="J246" ca="1">IF(ISNUMBER(AH246),CELL("contents",INDIRECT(ADDRESS(AH246,2,1,1,J$2))),0)</f>
        <v>0</v>
      </c>
      <c r="K246" s="9" cm="1">
        <f t="array" aca="1" ref="K246" ca="1">IF(ISNUMBER(AI246),CELL("contents",INDIRECT(ADDRESS(AI246,2,1,1,K$2))),0)</f>
        <v>0.26054714898957798</v>
      </c>
      <c r="L246" s="9" cm="1">
        <f t="array" aca="1" ref="L246" ca="1">IF(ISNUMBER(AJ246),CELL("contents",INDIRECT(ADDRESS(AJ246,2,1,1,L$2))),0)</f>
        <v>0</v>
      </c>
      <c r="M246" s="127" t="str">
        <f>VLOOKUP($A246,[1]Classification!$A$2:$B$1001,2,0)</f>
        <v>Consumer Staples</v>
      </c>
      <c r="N246" s="13">
        <f>MATCH($A246,'EKHAZAARSTK X standardized'!$A:$A,0)</f>
        <v>959</v>
      </c>
      <c r="O246" s="85" cm="1">
        <f t="array" aca="1" ref="O246:X246" ca="1">OFFSET(INDIRECT(ADDRESS(N246,2,1,1,"EKHAZAARSTK X standardized")),,,1,10)</f>
        <v>-0.59855618065112626</v>
      </c>
      <c r="P246" s="85">
        <f ca="1"/>
        <v>6.7096802968445585E-3</v>
      </c>
      <c r="Q246" s="85">
        <f ca="1"/>
        <v>0.62193845089346933</v>
      </c>
      <c r="R246" s="85">
        <f ca="1"/>
        <v>0.41188776522315357</v>
      </c>
      <c r="S246" s="85">
        <f ca="1"/>
        <v>1.9711344306546768</v>
      </c>
      <c r="T246" s="85">
        <f ca="1"/>
        <v>0.7574935239071684</v>
      </c>
      <c r="U246" s="85">
        <f ca="1"/>
        <v>1.184180177808392</v>
      </c>
      <c r="V246" s="85">
        <f ca="1"/>
        <v>-0.26665496583069603</v>
      </c>
      <c r="W246" s="85">
        <f ca="1"/>
        <v>-0.8159657944822194</v>
      </c>
      <c r="X246" s="85">
        <f ca="1"/>
        <v>0.52742034053383557</v>
      </c>
      <c r="Z246" s="14" t="str">
        <f t="shared" ca="1" si="39"/>
        <v>__Absent__</v>
      </c>
      <c r="AA246" s="14" t="str">
        <f t="shared" ca="1" si="39"/>
        <v>__Absent__</v>
      </c>
      <c r="AB246" s="14" t="str">
        <f t="shared" ca="1" si="39"/>
        <v>__Absent__</v>
      </c>
      <c r="AC246" s="14" t="str">
        <f t="shared" ca="1" si="39"/>
        <v>__Absent__</v>
      </c>
      <c r="AD246" s="14" t="str">
        <f t="shared" ca="1" si="39"/>
        <v>__Absent__</v>
      </c>
      <c r="AE246" s="14" t="str">
        <f t="shared" ca="1" si="39"/>
        <v>__Absent__</v>
      </c>
      <c r="AF246" s="14">
        <f t="shared" ca="1" si="39"/>
        <v>98</v>
      </c>
      <c r="AG246" s="14" t="str">
        <f t="shared" ca="1" si="39"/>
        <v>__Absent__</v>
      </c>
      <c r="AH246" s="14" t="str">
        <f t="shared" ca="1" si="39"/>
        <v>__Absent__</v>
      </c>
      <c r="AI246" s="14">
        <f t="shared" ca="1" si="39"/>
        <v>192</v>
      </c>
      <c r="AJ246" s="14" t="str">
        <f t="shared" ca="1" si="39"/>
        <v>__Absent__</v>
      </c>
      <c r="AK246" s="42"/>
      <c r="AL246" s="43">
        <f ca="1"/>
        <v>0</v>
      </c>
      <c r="AM246" s="15">
        <f ca="1"/>
        <v>0</v>
      </c>
      <c r="AN246" s="16">
        <f t="shared" ca="1" si="34"/>
        <v>0</v>
      </c>
      <c r="AO246" s="30">
        <f t="shared" ca="1" si="32"/>
        <v>58</v>
      </c>
      <c r="AP246" s="30">
        <f t="shared" ca="1" si="33"/>
        <v>46</v>
      </c>
      <c r="AQ246" s="12"/>
      <c r="AR246" s="48"/>
    </row>
    <row r="247" spans="1:46" ht="15.75" thickBot="1" x14ac:dyDescent="0.35">
      <c r="A247" s="8" t="s">
        <v>268</v>
      </c>
      <c r="B247" s="9" cm="1">
        <f t="array" aca="1" ref="B247" ca="1">IF(ISNUMBER(Z247),CELL("contents",INDIRECT(ADDRESS(Z247,2,1,1,B$2))),0)</f>
        <v>0</v>
      </c>
      <c r="C247" s="9" cm="1">
        <f t="array" aca="1" ref="C247" ca="1">IF(ISNUMBER(AA247),CELL("contents",INDIRECT(ADDRESS(AA247,2,1,1,C$2))),0)</f>
        <v>0</v>
      </c>
      <c r="D247" s="9" cm="1">
        <f t="array" aca="1" ref="D247" ca="1">IF(ISNUMBER(AB247),CELL("contents",INDIRECT(ADDRESS(AB247,2,1,1,D$2))),0)</f>
        <v>0</v>
      </c>
      <c r="E247" s="9" cm="1">
        <f t="array" aca="1" ref="E247" ca="1">IF(ISNUMBER(AC247),CELL("contents",INDIRECT(ADDRESS(AC247,2,1,1,E$2))),0)</f>
        <v>0</v>
      </c>
      <c r="F247" s="9" cm="1">
        <f t="array" aca="1" ref="F247" ca="1">IF(ISNUMBER(AD247),CELL("contents",INDIRECT(ADDRESS(AD247,2,1,1,F$2))),0)</f>
        <v>0</v>
      </c>
      <c r="G247" s="9" cm="1">
        <f t="array" aca="1" ref="G247" ca="1">IF(ISNUMBER(AE247),CELL("contents",INDIRECT(ADDRESS(AE247,2,1,1,G$2))),0)</f>
        <v>0.26856902752760903</v>
      </c>
      <c r="H247" s="9" cm="1">
        <f t="array" aca="1" ref="H247" ca="1">IF(ISNUMBER(AF247),CELL("contents",INDIRECT(ADDRESS(AF247,2,1,1,H$2))),0)</f>
        <v>0</v>
      </c>
      <c r="I247" s="9" cm="1">
        <f t="array" aca="1" ref="I247" ca="1">IF(ISNUMBER(AG247),CELL("contents",INDIRECT(ADDRESS(AG247,2,1,1,I$2))),0)</f>
        <v>0</v>
      </c>
      <c r="J247" s="9" cm="1">
        <f t="array" aca="1" ref="J247" ca="1">IF(ISNUMBER(AH247),CELL("contents",INDIRECT(ADDRESS(AH247,2,1,1,J$2))),0)</f>
        <v>0</v>
      </c>
      <c r="K247" s="9" cm="1">
        <f t="array" aca="1" ref="K247" ca="1">IF(ISNUMBER(AI247),CELL("contents",INDIRECT(ADDRESS(AI247,2,1,1,K$2))),0)</f>
        <v>0</v>
      </c>
      <c r="L247" s="9" cm="1">
        <f t="array" aca="1" ref="L247" ca="1">IF(ISNUMBER(AJ247),CELL("contents",INDIRECT(ADDRESS(AJ247,2,1,1,L$2))),0)</f>
        <v>8.1534481675667597E-2</v>
      </c>
      <c r="M247" s="127" t="str">
        <f>VLOOKUP($A247,[1]Classification!$A$2:$B$1001,2,0)</f>
        <v>Consumer Discretionary</v>
      </c>
      <c r="N247" s="13">
        <f>MATCH($A247,'EKHAZAARSTK X standardized'!$A:$A,0)</f>
        <v>960</v>
      </c>
      <c r="O247" s="85" cm="1">
        <f t="array" aca="1" ref="O247:X247" ca="1">OFFSET(INDIRECT(ADDRESS(N247,2,1,1,"EKHAZAARSTK X standardized")),,,1,10)</f>
        <v>-0.36508978400053338</v>
      </c>
      <c r="P247" s="85">
        <f ca="1"/>
        <v>-0.30735651341413434</v>
      </c>
      <c r="Q247" s="85">
        <f ca="1"/>
        <v>0.2061871655137287</v>
      </c>
      <c r="R247" s="85">
        <f ca="1"/>
        <v>-0.49687855712780771</v>
      </c>
      <c r="S247" s="85">
        <f ca="1"/>
        <v>0.27262636574168669</v>
      </c>
      <c r="T247" s="85">
        <f ca="1"/>
        <v>1.8282326974887948</v>
      </c>
      <c r="U247" s="85">
        <f ca="1"/>
        <v>8.9356437514415393E-3</v>
      </c>
      <c r="V247" s="85">
        <f ca="1"/>
        <v>-0.90084746487686507</v>
      </c>
      <c r="W247" s="85">
        <f ca="1"/>
        <v>-1.0646663783064994</v>
      </c>
      <c r="X247" s="85">
        <f ca="1"/>
        <v>0.25695260446266233</v>
      </c>
      <c r="Z247" s="14" t="str">
        <f t="shared" ca="1" si="39"/>
        <v>__Absent__</v>
      </c>
      <c r="AA247" s="14" t="str">
        <f t="shared" ca="1" si="39"/>
        <v>__Absent__</v>
      </c>
      <c r="AB247" s="14" t="str">
        <f t="shared" ca="1" si="39"/>
        <v>__Absent__</v>
      </c>
      <c r="AC247" s="14" t="str">
        <f t="shared" ca="1" si="39"/>
        <v>__Absent__</v>
      </c>
      <c r="AD247" s="14" t="str">
        <f t="shared" ca="1" si="39"/>
        <v>__Absent__</v>
      </c>
      <c r="AE247" s="14">
        <f t="shared" ca="1" si="39"/>
        <v>143</v>
      </c>
      <c r="AF247" s="14" t="str">
        <f t="shared" ca="1" si="39"/>
        <v>__Absent__</v>
      </c>
      <c r="AG247" s="14" t="str">
        <f t="shared" ca="1" si="39"/>
        <v>__Absent__</v>
      </c>
      <c r="AH247" s="14" t="str">
        <f t="shared" ca="1" si="39"/>
        <v>__Absent__</v>
      </c>
      <c r="AI247" s="14" t="str">
        <f t="shared" ca="1" si="39"/>
        <v>__Absent__</v>
      </c>
      <c r="AJ247" s="14">
        <f t="shared" ca="1" si="39"/>
        <v>221</v>
      </c>
      <c r="AK247" s="42"/>
      <c r="AL247" s="43">
        <f ca="1"/>
        <v>0</v>
      </c>
      <c r="AM247" s="15">
        <f ca="1"/>
        <v>0</v>
      </c>
      <c r="AN247" s="16">
        <f t="shared" ca="1" si="34"/>
        <v>0</v>
      </c>
      <c r="AO247" s="30">
        <f t="shared" ca="1" si="32"/>
        <v>58</v>
      </c>
      <c r="AP247" s="30">
        <f t="shared" ca="1" si="33"/>
        <v>46</v>
      </c>
      <c r="AQ247" s="12"/>
      <c r="AR247" s="48"/>
    </row>
    <row r="248" spans="1:46" x14ac:dyDescent="0.3">
      <c r="A248" s="8" t="s">
        <v>238</v>
      </c>
      <c r="B248" s="9" cm="1">
        <f t="array" aca="1" ref="B248" ca="1">IF(ISNUMBER(Z248),CELL("contents",INDIRECT(ADDRESS(Z248,2,1,1,B$2))),0)</f>
        <v>0</v>
      </c>
      <c r="C248" s="9" cm="1">
        <f t="array" aca="1" ref="C248" ca="1">IF(ISNUMBER(AA248),CELL("contents",INDIRECT(ADDRESS(AA248,2,1,1,C$2))),0)</f>
        <v>0</v>
      </c>
      <c r="D248" s="9" cm="1">
        <f t="array" aca="1" ref="D248" ca="1">IF(ISNUMBER(AB248),CELL("contents",INDIRECT(ADDRESS(AB248,2,1,1,D$2))),0)</f>
        <v>0</v>
      </c>
      <c r="E248" s="9" cm="1">
        <f t="array" aca="1" ref="E248" ca="1">IF(ISNUMBER(AC248),CELL("contents",INDIRECT(ADDRESS(AC248,2,1,1,E$2))),0)</f>
        <v>0</v>
      </c>
      <c r="F248" s="9" cm="1">
        <f t="array" aca="1" ref="F248" ca="1">IF(ISNUMBER(AD248),CELL("contents",INDIRECT(ADDRESS(AD248,2,1,1,F$2))),0)</f>
        <v>0</v>
      </c>
      <c r="G248" s="9" cm="1">
        <f t="array" aca="1" ref="G248" ca="1">IF(ISNUMBER(AE248),CELL("contents",INDIRECT(ADDRESS(AE248,2,1,1,G$2))),0)</f>
        <v>0</v>
      </c>
      <c r="H248" s="9" cm="1">
        <f t="array" aca="1" ref="H248" ca="1">IF(ISNUMBER(AF248),CELL("contents",INDIRECT(ADDRESS(AF248,2,1,1,H$2))),0)</f>
        <v>0.34026027565961903</v>
      </c>
      <c r="I248" s="9" cm="1">
        <f t="array" aca="1" ref="I248" ca="1">IF(ISNUMBER(AG248),CELL("contents",INDIRECT(ADDRESS(AG248,2,1,1,I$2))),0)</f>
        <v>0.33652283219928297</v>
      </c>
      <c r="J248" s="9" cm="1">
        <f t="array" aca="1" ref="J248" ca="1">IF(ISNUMBER(AH248),CELL("contents",INDIRECT(ADDRESS(AH248,2,1,1,J$2))),0)</f>
        <v>0</v>
      </c>
      <c r="K248" s="9" cm="1">
        <f t="array" aca="1" ref="K248" ca="1">IF(ISNUMBER(AI248),CELL("contents",INDIRECT(ADDRESS(AI248,2,1,1,K$2))),0)</f>
        <v>0.36075759098556998</v>
      </c>
      <c r="L248" s="9" cm="1">
        <f t="array" aca="1" ref="L248" ca="1">IF(ISNUMBER(AJ248),CELL("contents",INDIRECT(ADDRESS(AJ248,2,1,1,L$2))),0)</f>
        <v>0.23556598253949801</v>
      </c>
      <c r="M248" s="127" t="str">
        <f>VLOOKUP($A248,[1]Classification!$A$2:$B$1001,2,0)</f>
        <v>Materials</v>
      </c>
      <c r="N248" s="13">
        <f>MATCH($A248,'EKHAZAARSTK X standardized'!$A:$A,0)</f>
        <v>961</v>
      </c>
      <c r="O248" s="85" cm="1">
        <f t="array" aca="1" ref="O248:X248" ca="1">OFFSET(INDIRECT(ADDRESS(N248,2,1,1,"EKHAZAARSTK X standardized")),,,1,10)</f>
        <v>6.0464504841083579</v>
      </c>
      <c r="P248" s="85">
        <f ca="1"/>
        <v>-0.47753138482507851</v>
      </c>
      <c r="Q248" s="85">
        <f ca="1"/>
        <v>-0.6774982514319462</v>
      </c>
      <c r="R248" s="85">
        <f ca="1"/>
        <v>0.54766128574072204</v>
      </c>
      <c r="S248" s="85">
        <f ca="1"/>
        <v>-0.24932699774785386</v>
      </c>
      <c r="T248" s="85">
        <f ca="1"/>
        <v>0.59256820351516737</v>
      </c>
      <c r="U248" s="85">
        <f ca="1"/>
        <v>2.3838096753202955</v>
      </c>
      <c r="V248" s="85">
        <f ca="1"/>
        <v>0.25233017735634977</v>
      </c>
      <c r="W248" s="85">
        <f ca="1"/>
        <v>2.2507769931364745</v>
      </c>
      <c r="X248" s="85">
        <f ca="1"/>
        <v>1.2940007520810035</v>
      </c>
      <c r="Z248" s="14" t="str">
        <f t="shared" ref="Z248:AJ258" ca="1" si="40">IFERROR(MATCH($A248,INDIRECT("'"&amp;Z$2&amp;"'!$A:$A"),0),"__Absent__")</f>
        <v>__Absent__</v>
      </c>
      <c r="AA248" s="14" t="str">
        <f t="shared" ca="1" si="40"/>
        <v>__Absent__</v>
      </c>
      <c r="AB248" s="14" t="str">
        <f t="shared" ca="1" si="40"/>
        <v>__Absent__</v>
      </c>
      <c r="AC248" s="14" t="str">
        <f t="shared" ca="1" si="40"/>
        <v>__Absent__</v>
      </c>
      <c r="AD248" s="14" t="str">
        <f t="shared" ca="1" si="40"/>
        <v>__Absent__</v>
      </c>
      <c r="AE248" s="14" t="str">
        <f t="shared" ca="1" si="40"/>
        <v>__Absent__</v>
      </c>
      <c r="AF248" s="14">
        <f t="shared" ca="1" si="40"/>
        <v>99</v>
      </c>
      <c r="AG248" s="14">
        <f t="shared" ca="1" si="40"/>
        <v>100</v>
      </c>
      <c r="AH248" s="14" t="str">
        <f t="shared" ca="1" si="40"/>
        <v>__Absent__</v>
      </c>
      <c r="AI248" s="14">
        <f t="shared" ca="1" si="40"/>
        <v>193</v>
      </c>
      <c r="AJ248" s="14">
        <f t="shared" ca="1" si="40"/>
        <v>222</v>
      </c>
      <c r="AK248" s="42"/>
      <c r="AL248" s="43">
        <f ca="1"/>
        <v>0</v>
      </c>
      <c r="AM248" s="15">
        <f ca="1"/>
        <v>2.0347686416648702E-2</v>
      </c>
      <c r="AN248" s="16">
        <f t="shared" ca="1" si="34"/>
        <v>-2.0347686416648702E-2</v>
      </c>
      <c r="AO248" s="30">
        <f t="shared" ca="1" si="32"/>
        <v>251</v>
      </c>
      <c r="AP248" s="30">
        <f t="shared" ca="1" si="33"/>
        <v>6</v>
      </c>
      <c r="AQ248" s="12"/>
      <c r="AR248" s="59" t="s">
        <v>2062</v>
      </c>
      <c r="AS248" s="54" t="s">
        <v>2060</v>
      </c>
      <c r="AT248" s="55" t="s">
        <v>2061</v>
      </c>
    </row>
    <row r="249" spans="1:46" x14ac:dyDescent="0.3">
      <c r="A249" s="8" t="s">
        <v>160</v>
      </c>
      <c r="B249" s="9" cm="1">
        <f t="array" aca="1" ref="B249" ca="1">IF(ISNUMBER(Z249),CELL("contents",INDIRECT(ADDRESS(Z249,2,1,1,B$2))),0)</f>
        <v>0</v>
      </c>
      <c r="C249" s="9" cm="1">
        <f t="array" aca="1" ref="C249" ca="1">IF(ISNUMBER(AA249),CELL("contents",INDIRECT(ADDRESS(AA249,2,1,1,C$2))),0)</f>
        <v>0</v>
      </c>
      <c r="D249" s="9" cm="1">
        <f t="array" aca="1" ref="D249" ca="1">IF(ISNUMBER(AB249),CELL("contents",INDIRECT(ADDRESS(AB249,2,1,1,D$2))),0)</f>
        <v>0</v>
      </c>
      <c r="E249" s="9" cm="1">
        <f t="array" aca="1" ref="E249" ca="1">IF(ISNUMBER(AC249),CELL("contents",INDIRECT(ADDRESS(AC249,2,1,1,E$2))),0)</f>
        <v>0</v>
      </c>
      <c r="F249" s="9" cm="1">
        <f t="array" aca="1" ref="F249" ca="1">IF(ISNUMBER(AD249),CELL("contents",INDIRECT(ADDRESS(AD249,2,1,1,F$2))),0)</f>
        <v>0</v>
      </c>
      <c r="G249" s="9" cm="1">
        <f t="array" aca="1" ref="G249" ca="1">IF(ISNUMBER(AE249),CELL("contents",INDIRECT(ADDRESS(AE249,2,1,1,G$2))),0)</f>
        <v>0.29145231414309603</v>
      </c>
      <c r="H249" s="9" cm="1">
        <f t="array" aca="1" ref="H249" ca="1">IF(ISNUMBER(AF249),CELL("contents",INDIRECT(ADDRESS(AF249,2,1,1,H$2))),0)</f>
        <v>0</v>
      </c>
      <c r="I249" s="9" cm="1">
        <f t="array" aca="1" ref="I249" ca="1">IF(ISNUMBER(AG249),CELL("contents",INDIRECT(ADDRESS(AG249,2,1,1,I$2))),0)</f>
        <v>0</v>
      </c>
      <c r="J249" s="9" cm="1">
        <f t="array" aca="1" ref="J249" ca="1">IF(ISNUMBER(AH249),CELL("contents",INDIRECT(ADDRESS(AH249,2,1,1,J$2))),0)</f>
        <v>0</v>
      </c>
      <c r="K249" s="9" cm="1">
        <f t="array" aca="1" ref="K249" ca="1">IF(ISNUMBER(AI249),CELL("contents",INDIRECT(ADDRESS(AI249,2,1,1,K$2))),0)</f>
        <v>0</v>
      </c>
      <c r="L249" s="9" cm="1">
        <f t="array" aca="1" ref="L249" ca="1">IF(ISNUMBER(AJ249),CELL("contents",INDIRECT(ADDRESS(AJ249,2,1,1,L$2))),0)</f>
        <v>8.8518871668624294E-2</v>
      </c>
      <c r="M249" s="127" t="str">
        <f>VLOOKUP($A249,[1]Classification!$A$2:$B$1001,2,0)</f>
        <v>Materials</v>
      </c>
      <c r="N249" s="13">
        <f>MATCH($A249,'EKHAZAARSTK X standardized'!$A:$A,0)</f>
        <v>968</v>
      </c>
      <c r="O249" s="85" cm="1">
        <f t="array" aca="1" ref="O249:X249" ca="1">OFFSET(INDIRECT(ADDRESS(N249,2,1,1,"EKHAZAARSTK X standardized")),,,1,10)</f>
        <v>-0.41342802572789061</v>
      </c>
      <c r="P249" s="85">
        <f ca="1"/>
        <v>0.14960786195789558</v>
      </c>
      <c r="Q249" s="85">
        <f ca="1"/>
        <v>0.99427331258727636</v>
      </c>
      <c r="R249" s="85">
        <f ca="1"/>
        <v>-0.90240488424864596</v>
      </c>
      <c r="S249" s="85">
        <f ca="1"/>
        <v>-0.39756428896326013</v>
      </c>
      <c r="T249" s="85">
        <f ca="1"/>
        <v>0.96083834934662493</v>
      </c>
      <c r="U249" s="85">
        <f ca="1"/>
        <v>3.6972483285231707E-2</v>
      </c>
      <c r="V249" s="85">
        <f ca="1"/>
        <v>-0.92331338543700081</v>
      </c>
      <c r="W249" s="85">
        <f ca="1"/>
        <v>-0.81482686806364479</v>
      </c>
      <c r="X249" s="85">
        <f ca="1"/>
        <v>-0.49535510606495503</v>
      </c>
      <c r="Z249" s="14" t="str">
        <f t="shared" ca="1" si="40"/>
        <v>__Absent__</v>
      </c>
      <c r="AA249" s="14" t="str">
        <f t="shared" ca="1" si="40"/>
        <v>__Absent__</v>
      </c>
      <c r="AB249" s="14" t="str">
        <f t="shared" ca="1" si="40"/>
        <v>__Absent__</v>
      </c>
      <c r="AC249" s="14" t="str">
        <f t="shared" ca="1" si="40"/>
        <v>__Absent__</v>
      </c>
      <c r="AD249" s="14" t="str">
        <f t="shared" ca="1" si="40"/>
        <v>__Absent__</v>
      </c>
      <c r="AE249" s="14">
        <f t="shared" ca="1" si="40"/>
        <v>144</v>
      </c>
      <c r="AF249" s="14" t="str">
        <f t="shared" ca="1" si="40"/>
        <v>__Absent__</v>
      </c>
      <c r="AG249" s="14" t="str">
        <f t="shared" ca="1" si="40"/>
        <v>__Absent__</v>
      </c>
      <c r="AH249" s="14" t="str">
        <f t="shared" ca="1" si="40"/>
        <v>__Absent__</v>
      </c>
      <c r="AI249" s="14" t="str">
        <f t="shared" ca="1" si="40"/>
        <v>__Absent__</v>
      </c>
      <c r="AJ249" s="14">
        <f t="shared" ca="1" si="40"/>
        <v>223</v>
      </c>
      <c r="AK249" s="42"/>
      <c r="AL249" s="43">
        <f ca="1"/>
        <v>0</v>
      </c>
      <c r="AM249" s="15">
        <f ca="1"/>
        <v>0</v>
      </c>
      <c r="AN249" s="16">
        <f t="shared" ca="1" si="34"/>
        <v>0</v>
      </c>
      <c r="AO249" s="30">
        <f t="shared" ca="1" si="32"/>
        <v>58</v>
      </c>
      <c r="AP249" s="30">
        <f t="shared" ca="1" si="33"/>
        <v>46</v>
      </c>
      <c r="AQ249" s="12"/>
      <c r="AR249" s="50">
        <v>1</v>
      </c>
      <c r="AS249" s="82" t="str">
        <f ca="1">INDEX($A$3:OFFSET($A$1,lastRowNumOfConsolPfBmSlab-1,0),MATCH($AR249,$AO$3:OFFSET($AO$1,lastRowNumOfConsolPfBmSlab-1,0),0),1)</f>
        <v>COAL INDIA LTD</v>
      </c>
      <c r="AT249" s="56" t="str">
        <f ca="1">INDEX($A$3:OFFSET($A$1,lastRowNumOfConsolPfBmSlab-1,0),MATCH($AR249,$AP$3:OFFSET($AP$1,lastRowNumOfConsolPfBmSlab-1,0),0),1)</f>
        <v>OIL &amp; NATURAL GAS CORP LTD</v>
      </c>
    </row>
    <row r="250" spans="1:46" x14ac:dyDescent="0.3">
      <c r="A250" s="8" t="s">
        <v>138</v>
      </c>
      <c r="B250" s="9" cm="1">
        <f t="array" aca="1" ref="B250" ca="1">IF(ISNUMBER(Z250),CELL("contents",INDIRECT(ADDRESS(Z250,2,1,1,B$2))),0)</f>
        <v>0</v>
      </c>
      <c r="C250" s="9" cm="1">
        <f t="array" aca="1" ref="C250" ca="1">IF(ISNUMBER(AA250),CELL("contents",INDIRECT(ADDRESS(AA250,2,1,1,C$2))),0)</f>
        <v>0</v>
      </c>
      <c r="D250" s="9" cm="1">
        <f t="array" aca="1" ref="D250" ca="1">IF(ISNUMBER(AB250),CELL("contents",INDIRECT(ADDRESS(AB250,2,1,1,D$2))),0)</f>
        <v>0</v>
      </c>
      <c r="E250" s="9" cm="1">
        <f t="array" aca="1" ref="E250" ca="1">IF(ISNUMBER(AC250),CELL("contents",INDIRECT(ADDRESS(AC250,2,1,1,E$2))),0)</f>
        <v>0</v>
      </c>
      <c r="F250" s="9" cm="1">
        <f t="array" aca="1" ref="F250" ca="1">IF(ISNUMBER(AD250),CELL("contents",INDIRECT(ADDRESS(AD250,2,1,1,F$2))),0)</f>
        <v>0</v>
      </c>
      <c r="G250" s="9" cm="1">
        <f t="array" aca="1" ref="G250" ca="1">IF(ISNUMBER(AE250),CELL("contents",INDIRECT(ADDRESS(AE250,2,1,1,G$2))),0)</f>
        <v>0.30029582875118799</v>
      </c>
      <c r="H250" s="9" cm="1">
        <f t="array" aca="1" ref="H250" ca="1">IF(ISNUMBER(AF250),CELL("contents",INDIRECT(ADDRESS(AF250,2,1,1,H$2))),0)</f>
        <v>0</v>
      </c>
      <c r="I250" s="9" cm="1">
        <f t="array" aca="1" ref="I250" ca="1">IF(ISNUMBER(AG250),CELL("contents",INDIRECT(ADDRESS(AG250,2,1,1,I$2))),0)</f>
        <v>0</v>
      </c>
      <c r="J250" s="9" cm="1">
        <f t="array" aca="1" ref="J250" ca="1">IF(ISNUMBER(AH250),CELL("contents",INDIRECT(ADDRESS(AH250,2,1,1,J$2))),0)</f>
        <v>0</v>
      </c>
      <c r="K250" s="9" cm="1">
        <f t="array" aca="1" ref="K250" ca="1">IF(ISNUMBER(AI250),CELL("contents",INDIRECT(ADDRESS(AI250,2,1,1,K$2))),0)</f>
        <v>5.0105220997995803E-2</v>
      </c>
      <c r="L250" s="9" cm="1">
        <f t="array" aca="1" ref="L250" ca="1">IF(ISNUMBER(AJ250),CELL("contents",INDIRECT(ADDRESS(AJ250,2,1,1,L$2))),0)</f>
        <v>9.11919082832615E-2</v>
      </c>
      <c r="M250" s="127" t="str">
        <f>VLOOKUP($A250,[1]Classification!$A$2:$B$1001,2,0)</f>
        <v>Communication Services</v>
      </c>
      <c r="N250" s="13">
        <f>MATCH($A250,'EKHAZAARSTK X standardized'!$A:$A,0)</f>
        <v>972</v>
      </c>
      <c r="O250" s="85" cm="1">
        <f t="array" aca="1" ref="O250:X250" ca="1">OFFSET(INDIRECT(ADDRESS(N250,2,1,1,"EKHAZAARSTK X standardized")),,,1,10)</f>
        <v>-0.64897097360151768</v>
      </c>
      <c r="P250" s="85">
        <f ca="1"/>
        <v>-0.14531834876159005</v>
      </c>
      <c r="Q250" s="85">
        <f ca="1"/>
        <v>-1.4775350458736334</v>
      </c>
      <c r="R250" s="85">
        <f ca="1"/>
        <v>3.0695773812989295</v>
      </c>
      <c r="S250" s="85">
        <f ca="1"/>
        <v>-1.308817989225759</v>
      </c>
      <c r="T250" s="85">
        <f ca="1"/>
        <v>-2.5612534560024205</v>
      </c>
      <c r="U250" s="85">
        <f ca="1"/>
        <v>1.8335968730769474</v>
      </c>
      <c r="V250" s="85">
        <f ca="1"/>
        <v>1.3573753964370998</v>
      </c>
      <c r="W250" s="85">
        <f ca="1"/>
        <v>-2.2585965368493377</v>
      </c>
      <c r="X250" s="85">
        <f ca="1"/>
        <v>-0.63709447838925526</v>
      </c>
      <c r="Z250" s="14" t="str">
        <f t="shared" ca="1" si="40"/>
        <v>__Absent__</v>
      </c>
      <c r="AA250" s="14" t="str">
        <f t="shared" ca="1" si="40"/>
        <v>__Absent__</v>
      </c>
      <c r="AB250" s="14" t="str">
        <f t="shared" ca="1" si="40"/>
        <v>__Absent__</v>
      </c>
      <c r="AC250" s="14" t="str">
        <f t="shared" ca="1" si="40"/>
        <v>__Absent__</v>
      </c>
      <c r="AD250" s="14" t="str">
        <f t="shared" ca="1" si="40"/>
        <v>__Absent__</v>
      </c>
      <c r="AE250" s="14">
        <f t="shared" ca="1" si="40"/>
        <v>145</v>
      </c>
      <c r="AF250" s="14" t="str">
        <f t="shared" ca="1" si="40"/>
        <v>__Absent__</v>
      </c>
      <c r="AG250" s="14" t="str">
        <f t="shared" ca="1" si="40"/>
        <v>__Absent__</v>
      </c>
      <c r="AH250" s="14" t="str">
        <f t="shared" ca="1" si="40"/>
        <v>__Absent__</v>
      </c>
      <c r="AI250" s="14">
        <f t="shared" ca="1" si="40"/>
        <v>194</v>
      </c>
      <c r="AJ250" s="14">
        <f t="shared" ca="1" si="40"/>
        <v>224</v>
      </c>
      <c r="AK250" s="42"/>
      <c r="AL250" s="43">
        <f ca="1"/>
        <v>0</v>
      </c>
      <c r="AM250" s="15">
        <f ca="1"/>
        <v>0</v>
      </c>
      <c r="AN250" s="16">
        <f t="shared" ca="1" si="34"/>
        <v>0</v>
      </c>
      <c r="AO250" s="30">
        <f t="shared" ca="1" si="32"/>
        <v>58</v>
      </c>
      <c r="AP250" s="30">
        <f t="shared" ca="1" si="33"/>
        <v>46</v>
      </c>
      <c r="AQ250" s="12"/>
      <c r="AR250" s="51">
        <v>2</v>
      </c>
      <c r="AS250" s="83" t="str">
        <f ca="1">INDEX($A$3:OFFSET($A$1,lastRowNumOfConsolPfBmSlab-1,0),MATCH($AR250,$AO$3:OFFSET($AO$1,lastRowNumOfConsolPfBmSlab-1,0),0),1)</f>
        <v>INFOSYS LTD</v>
      </c>
      <c r="AT250" s="57" t="str">
        <f ca="1">INDEX($A$3:OFFSET($A$1,lastRowNumOfConsolPfBmSlab-1,0),MATCH($AR250,$AP$3:OFFSET($AP$1,lastRowNumOfConsolPfBmSlab-1,0),0),1)</f>
        <v>HCL TECHNOLOGIES LTD</v>
      </c>
    </row>
    <row r="251" spans="1:46" x14ac:dyDescent="0.3">
      <c r="A251" s="8" t="s">
        <v>59</v>
      </c>
      <c r="B251" s="9" cm="1">
        <f t="array" aca="1" ref="B251" ca="1">IF(ISNUMBER(Z251),CELL("contents",INDIRECT(ADDRESS(Z251,2,1,1,B$2))),0)</f>
        <v>0</v>
      </c>
      <c r="C251" s="9" cm="1">
        <f t="array" aca="1" ref="C251" ca="1">IF(ISNUMBER(AA251),CELL("contents",INDIRECT(ADDRESS(AA251,2,1,1,C$2))),0)</f>
        <v>0</v>
      </c>
      <c r="D251" s="9" cm="1">
        <f t="array" aca="1" ref="D251" ca="1">IF(ISNUMBER(AB251),CELL("contents",INDIRECT(ADDRESS(AB251,2,1,1,D$2))),0)</f>
        <v>0</v>
      </c>
      <c r="E251" s="9" cm="1">
        <f t="array" aca="1" ref="E251" ca="1">IF(ISNUMBER(AC251),CELL("contents",INDIRECT(ADDRESS(AC251,2,1,1,E$2))),0)</f>
        <v>0</v>
      </c>
      <c r="F251" s="9" cm="1">
        <f t="array" aca="1" ref="F251" ca="1">IF(ISNUMBER(AD251),CELL("contents",INDIRECT(ADDRESS(AD251,2,1,1,F$2))),0)</f>
        <v>0</v>
      </c>
      <c r="G251" s="9" cm="1">
        <f t="array" aca="1" ref="G251" ca="1">IF(ISNUMBER(AE251),CELL("contents",INDIRECT(ADDRESS(AE251,2,1,1,G$2))),0)</f>
        <v>1.1064927611847999</v>
      </c>
      <c r="H251" s="9" cm="1">
        <f t="array" aca="1" ref="H251" ca="1">IF(ISNUMBER(AF251),CELL("contents",INDIRECT(ADDRESS(AF251,2,1,1,H$2))),0)</f>
        <v>0</v>
      </c>
      <c r="I251" s="9" cm="1">
        <f t="array" aca="1" ref="I251" ca="1">IF(ISNUMBER(AG251),CELL("contents",INDIRECT(ADDRESS(AG251,2,1,1,I$2))),0)</f>
        <v>0.212885791951548</v>
      </c>
      <c r="J251" s="9" cm="1">
        <f t="array" aca="1" ref="J251" ca="1">IF(ISNUMBER(AH251),CELL("contents",INDIRECT(ADDRESS(AH251,2,1,1,J$2))),0)</f>
        <v>0</v>
      </c>
      <c r="K251" s="9" cm="1">
        <f t="array" aca="1" ref="K251" ca="1">IF(ISNUMBER(AI251),CELL("contents",INDIRECT(ADDRESS(AI251,2,1,1,K$2))),0)</f>
        <v>0.180378794992785</v>
      </c>
      <c r="L251" s="9" cm="1">
        <f t="array" aca="1" ref="L251" ca="1">IF(ISNUMBER(AJ251),CELL("contents",INDIRECT(ADDRESS(AJ251,2,1,1,L$2))),0)</f>
        <v>0.48501645532010002</v>
      </c>
      <c r="M251" s="127" t="str">
        <f>VLOOKUP($A251,[1]Classification!$A$2:$B$1001,2,0)</f>
        <v>Industrials</v>
      </c>
      <c r="N251" s="13">
        <f>MATCH($A251,'EKHAZAARSTK X standardized'!$A:$A,0)</f>
        <v>974</v>
      </c>
      <c r="O251" s="85" cm="1">
        <f t="array" aca="1" ref="O251:X251" ca="1">OFFSET(INDIRECT(ADDRESS(N251,2,1,1,"EKHAZAARSTK X standardized")),,,1,10)</f>
        <v>-0.17978732594736119</v>
      </c>
      <c r="P251" s="85">
        <f ca="1"/>
        <v>-0.75520148062028658</v>
      </c>
      <c r="Q251" s="85">
        <f ca="1"/>
        <v>-0.46853423777904118</v>
      </c>
      <c r="R251" s="85">
        <f ca="1"/>
        <v>-0.89154496339406253</v>
      </c>
      <c r="S251" s="85">
        <f ca="1"/>
        <v>-1.3021560557622227</v>
      </c>
      <c r="T251" s="85">
        <f ca="1"/>
        <v>-0.83126029743166807</v>
      </c>
      <c r="U251" s="85">
        <f ca="1"/>
        <v>0.75083560214060729</v>
      </c>
      <c r="V251" s="85">
        <f ca="1"/>
        <v>0.36321425890959236</v>
      </c>
      <c r="W251" s="85">
        <f ca="1"/>
        <v>-0.6709169025759858</v>
      </c>
      <c r="X251" s="85">
        <f ca="1"/>
        <v>-0.49035136939428536</v>
      </c>
      <c r="Z251" s="14" t="str">
        <f t="shared" ca="1" si="40"/>
        <v>__Absent__</v>
      </c>
      <c r="AA251" s="14" t="str">
        <f t="shared" ca="1" si="40"/>
        <v>__Absent__</v>
      </c>
      <c r="AB251" s="14" t="str">
        <f t="shared" ca="1" si="40"/>
        <v>__Absent__</v>
      </c>
      <c r="AC251" s="14" t="str">
        <f t="shared" ca="1" si="40"/>
        <v>__Absent__</v>
      </c>
      <c r="AD251" s="14" t="str">
        <f t="shared" ca="1" si="40"/>
        <v>__Absent__</v>
      </c>
      <c r="AE251" s="14">
        <f t="shared" ca="1" si="40"/>
        <v>146</v>
      </c>
      <c r="AF251" s="14" t="str">
        <f t="shared" ca="1" si="40"/>
        <v>__Absent__</v>
      </c>
      <c r="AG251" s="14">
        <f t="shared" ca="1" si="40"/>
        <v>101</v>
      </c>
      <c r="AH251" s="14" t="str">
        <f t="shared" ca="1" si="40"/>
        <v>__Absent__</v>
      </c>
      <c r="AI251" s="14">
        <f t="shared" ca="1" si="40"/>
        <v>195</v>
      </c>
      <c r="AJ251" s="14">
        <f t="shared" ca="1" si="40"/>
        <v>225</v>
      </c>
      <c r="AK251" s="42"/>
      <c r="AL251" s="43">
        <f ca="1"/>
        <v>0</v>
      </c>
      <c r="AM251" s="15">
        <f ca="1"/>
        <v>-3.8274167267155081E-4</v>
      </c>
      <c r="AN251" s="16">
        <f t="shared" ca="1" si="34"/>
        <v>3.8274167267155081E-4</v>
      </c>
      <c r="AO251" s="30">
        <f t="shared" ca="1" si="32"/>
        <v>53</v>
      </c>
      <c r="AP251" s="30">
        <f t="shared" ca="1" si="33"/>
        <v>204</v>
      </c>
      <c r="AQ251" s="12"/>
      <c r="AR251" s="51">
        <v>3</v>
      </c>
      <c r="AS251" s="83" t="str">
        <f ca="1">INDEX($A$3:OFFSET($A$1,lastRowNumOfConsolPfBmSlab-1,0),MATCH($AR251,$AO$3:OFFSET($AO$1,lastRowNumOfConsolPfBmSlab-1,0),0),1)</f>
        <v>RELIANCE INDUSTRIES LTD</v>
      </c>
      <c r="AT251" s="57" t="str">
        <f ca="1">INDEX($A$3:OFFSET($A$1,lastRowNumOfConsolPfBmSlab-1,0),MATCH($AR251,$AP$3:OFFSET($AP$1,lastRowNumOfConsolPfBmSlab-1,0),0),1)</f>
        <v>POWER GRID CORP OF INDIA LTD</v>
      </c>
    </row>
    <row r="252" spans="1:46" x14ac:dyDescent="0.3">
      <c r="A252" s="8" t="s">
        <v>161</v>
      </c>
      <c r="B252" s="9" cm="1">
        <f t="array" aca="1" ref="B252" ca="1">IF(ISNUMBER(Z252),CELL("contents",INDIRECT(ADDRESS(Z252,2,1,1,B$2))),0)</f>
        <v>0</v>
      </c>
      <c r="C252" s="9" cm="1">
        <f t="array" aca="1" ref="C252" ca="1">IF(ISNUMBER(AA252),CELL("contents",INDIRECT(ADDRESS(AA252,2,1,1,C$2))),0)</f>
        <v>0</v>
      </c>
      <c r="D252" s="9" cm="1">
        <f t="array" aca="1" ref="D252" ca="1">IF(ISNUMBER(AB252),CELL("contents",INDIRECT(ADDRESS(AB252,2,1,1,D$2))),0)</f>
        <v>0</v>
      </c>
      <c r="E252" s="9" cm="1">
        <f t="array" aca="1" ref="E252" ca="1">IF(ISNUMBER(AC252),CELL("contents",INDIRECT(ADDRESS(AC252,2,1,1,E$2))),0)</f>
        <v>0</v>
      </c>
      <c r="F252" s="9" cm="1">
        <f t="array" aca="1" ref="F252" ca="1">IF(ISNUMBER(AD252),CELL("contents",INDIRECT(ADDRESS(AD252,2,1,1,F$2))),0)</f>
        <v>0</v>
      </c>
      <c r="G252" s="9" cm="1">
        <f t="array" aca="1" ref="G252" ca="1">IF(ISNUMBER(AE252),CELL("contents",INDIRECT(ADDRESS(AE252,2,1,1,G$2))),0)</f>
        <v>0.239698598587747</v>
      </c>
      <c r="H252" s="9" cm="1">
        <f t="array" aca="1" ref="H252" ca="1">IF(ISNUMBER(AF252),CELL("contents",INDIRECT(ADDRESS(AF252,2,1,1,H$2))),0)</f>
        <v>0</v>
      </c>
      <c r="I252" s="9" cm="1">
        <f t="array" aca="1" ref="I252" ca="1">IF(ISNUMBER(AG252),CELL("contents",INDIRECT(ADDRESS(AG252,2,1,1,I$2))),0)</f>
        <v>0</v>
      </c>
      <c r="J252" s="9" cm="1">
        <f t="array" aca="1" ref="J252" ca="1">IF(ISNUMBER(AH252),CELL("contents",INDIRECT(ADDRESS(AH252,2,1,1,J$2))),0)</f>
        <v>0</v>
      </c>
      <c r="K252" s="9" cm="1">
        <f t="array" aca="1" ref="K252" ca="1">IF(ISNUMBER(AI252),CELL("contents",INDIRECT(ADDRESS(AI252,2,1,1,K$2))),0)</f>
        <v>4.0084176998396601E-2</v>
      </c>
      <c r="L252" s="9" cm="1">
        <f t="array" aca="1" ref="L252" ca="1">IF(ISNUMBER(AJ252),CELL("contents",INDIRECT(ADDRESS(AJ252,2,1,1,L$2))),0)</f>
        <v>7.27616697811512E-2</v>
      </c>
      <c r="M252" s="127" t="str">
        <f>VLOOKUP($A252,[1]Classification!$A$2:$B$1001,2,0)</f>
        <v>Consumer Discretionary</v>
      </c>
      <c r="N252" s="13">
        <f>MATCH($A252,'EKHAZAARSTK X standardized'!$A:$A,0)</f>
        <v>987</v>
      </c>
      <c r="O252" s="85" cm="1">
        <f t="array" aca="1" ref="O252:X252" ca="1">OFFSET(INDIRECT(ADDRESS(N252,2,1,1,"EKHAZAARSTK X standardized")),,,1,10)</f>
        <v>-0.37556668502705942</v>
      </c>
      <c r="P252" s="85">
        <f ca="1"/>
        <v>-0.70711006154198452</v>
      </c>
      <c r="Q252" s="85">
        <f ca="1"/>
        <v>-0.28187289524615516</v>
      </c>
      <c r="R252" s="85">
        <f ca="1"/>
        <v>-0.81837766683588897</v>
      </c>
      <c r="S252" s="85">
        <f ca="1"/>
        <v>-0.68375272889901317</v>
      </c>
      <c r="T252" s="85">
        <f ca="1"/>
        <v>-0.59599080797557269</v>
      </c>
      <c r="U252" s="85">
        <f ca="1"/>
        <v>0.42067127682018202</v>
      </c>
      <c r="V252" s="85">
        <f ca="1"/>
        <v>-0.70127698779831393</v>
      </c>
      <c r="W252" s="85">
        <f ca="1"/>
        <v>-0.62127154100301629</v>
      </c>
      <c r="X252" s="85">
        <f ca="1"/>
        <v>-0.85507179045385318</v>
      </c>
      <c r="Z252" s="14" t="str">
        <f t="shared" ca="1" si="40"/>
        <v>__Absent__</v>
      </c>
      <c r="AA252" s="14" t="str">
        <f t="shared" ca="1" si="40"/>
        <v>__Absent__</v>
      </c>
      <c r="AB252" s="14" t="str">
        <f t="shared" ca="1" si="40"/>
        <v>__Absent__</v>
      </c>
      <c r="AC252" s="14" t="str">
        <f t="shared" ca="1" si="40"/>
        <v>__Absent__</v>
      </c>
      <c r="AD252" s="14" t="str">
        <f t="shared" ca="1" si="40"/>
        <v>__Absent__</v>
      </c>
      <c r="AE252" s="14">
        <f t="shared" ca="1" si="40"/>
        <v>147</v>
      </c>
      <c r="AF252" s="14" t="str">
        <f t="shared" ca="1" si="40"/>
        <v>__Absent__</v>
      </c>
      <c r="AG252" s="14" t="str">
        <f t="shared" ca="1" si="40"/>
        <v>__Absent__</v>
      </c>
      <c r="AH252" s="14" t="str">
        <f t="shared" ca="1" si="40"/>
        <v>__Absent__</v>
      </c>
      <c r="AI252" s="14">
        <f t="shared" ca="1" si="40"/>
        <v>196</v>
      </c>
      <c r="AJ252" s="14">
        <f t="shared" ca="1" si="40"/>
        <v>226</v>
      </c>
      <c r="AK252" s="42"/>
      <c r="AL252" s="43">
        <f ca="1"/>
        <v>0</v>
      </c>
      <c r="AM252" s="15">
        <f ca="1"/>
        <v>0</v>
      </c>
      <c r="AN252" s="16">
        <f t="shared" ca="1" si="34"/>
        <v>0</v>
      </c>
      <c r="AO252" s="30">
        <f t="shared" ca="1" si="32"/>
        <v>58</v>
      </c>
      <c r="AP252" s="30">
        <f t="shared" ca="1" si="33"/>
        <v>46</v>
      </c>
      <c r="AQ252" s="12"/>
      <c r="AR252" s="51">
        <v>4</v>
      </c>
      <c r="AS252" s="83" t="str">
        <f ca="1">INDEX($A$3:OFFSET($A$1,lastRowNumOfConsolPfBmSlab-1,0),MATCH($AR252,$AO$3:OFFSET($AO$1,lastRowNumOfConsolPfBmSlab-1,0),0),1)</f>
        <v>BAJAJ AUTO LTD</v>
      </c>
      <c r="AT252" s="57" t="str">
        <f ca="1">INDEX($A$3:OFFSET($A$1,lastRowNumOfConsolPfBmSlab-1,0),MATCH($AR252,$AP$3:OFFSET($AP$1,lastRowNumOfConsolPfBmSlab-1,0),0),1)</f>
        <v>TATA STEEL LTD</v>
      </c>
    </row>
    <row r="253" spans="1:46" x14ac:dyDescent="0.3">
      <c r="A253" s="8" t="s">
        <v>239</v>
      </c>
      <c r="B253" s="9" cm="1">
        <f t="array" aca="1" ref="B253" ca="1">IF(ISNUMBER(Z253),CELL("contents",INDIRECT(ADDRESS(Z253,2,1,1,B$2))),0)</f>
        <v>0</v>
      </c>
      <c r="C253" s="9" cm="1">
        <f t="array" aca="1" ref="C253" ca="1">IF(ISNUMBER(AA253),CELL("contents",INDIRECT(ADDRESS(AA253,2,1,1,C$2))),0)</f>
        <v>0</v>
      </c>
      <c r="D253" s="9" cm="1">
        <f t="array" aca="1" ref="D253" ca="1">IF(ISNUMBER(AB253),CELL("contents",INDIRECT(ADDRESS(AB253,2,1,1,D$2))),0)</f>
        <v>0</v>
      </c>
      <c r="E253" s="9" cm="1">
        <f t="array" aca="1" ref="E253" ca="1">IF(ISNUMBER(AC253),CELL("contents",INDIRECT(ADDRESS(AC253,2,1,1,E$2))),0)</f>
        <v>0</v>
      </c>
      <c r="F253" s="9" cm="1">
        <f t="array" aca="1" ref="F253" ca="1">IF(ISNUMBER(AD253),CELL("contents",INDIRECT(ADDRESS(AD253,2,1,1,F$2))),0)</f>
        <v>3.00216788361783</v>
      </c>
      <c r="G253" s="9" cm="1">
        <f t="array" aca="1" ref="G253" ca="1">IF(ISNUMBER(AE253),CELL("contents",INDIRECT(ADDRESS(AE253,2,1,1,G$2))),0)</f>
        <v>0</v>
      </c>
      <c r="H253" s="9" cm="1">
        <f t="array" aca="1" ref="H253" ca="1">IF(ISNUMBER(AF253),CELL("contents",INDIRECT(ADDRESS(AF253,2,1,1,H$2))),0)</f>
        <v>0.62081808765022495</v>
      </c>
      <c r="I253" s="9" cm="1">
        <f t="array" aca="1" ref="I253" ca="1">IF(ISNUMBER(AG253),CELL("contents",INDIRECT(ADDRESS(AG253,2,1,1,I$2))),0)</f>
        <v>0.61377025399122398</v>
      </c>
      <c r="J253" s="9" cm="1">
        <f t="array" aca="1" ref="J253" ca="1">IF(ISNUMBER(AH253),CELL("contents",INDIRECT(ADDRESS(AH253,2,1,1,J$2))),0)</f>
        <v>0.71882067434857499</v>
      </c>
      <c r="K253" s="9" cm="1">
        <f t="array" aca="1" ref="K253" ca="1">IF(ISNUMBER(AI253),CELL("contents",INDIRECT(ADDRESS(AI253,2,1,1,K$2))),0)</f>
        <v>0.57119951897715204</v>
      </c>
      <c r="L253" s="9" cm="1">
        <f t="array" aca="1" ref="L253" ca="1">IF(ISNUMBER(AJ253),CELL("contents",INDIRECT(ADDRESS(AJ253,2,1,1,L$2))),0)</f>
        <v>0.42963917779385702</v>
      </c>
      <c r="M253" s="127" t="str">
        <f>VLOOKUP($A253,[1]Classification!$A$2:$B$1001,2,0)</f>
        <v>Information Technology</v>
      </c>
      <c r="N253" s="13">
        <f>MATCH($A253,'EKHAZAARSTK X standardized'!$A:$A,0)</f>
        <v>988</v>
      </c>
      <c r="O253" s="85" cm="1">
        <f t="array" aca="1" ref="O253:X253" ca="1">OFFSET(INDIRECT(ADDRESS(N253,2,1,1,"EKHAZAARSTK X standardized")),,,1,10)</f>
        <v>-0.44775208359645585</v>
      </c>
      <c r="P253" s="85">
        <f ca="1"/>
        <v>-1.0642708165548218</v>
      </c>
      <c r="Q253" s="85">
        <f ca="1"/>
        <v>-0.3476378810518011</v>
      </c>
      <c r="R253" s="85">
        <f ca="1"/>
        <v>-0.57020525549114087</v>
      </c>
      <c r="S253" s="85">
        <f ca="1"/>
        <v>-1.4598832257442917</v>
      </c>
      <c r="T253" s="85">
        <f ca="1"/>
        <v>0.22935245294940976</v>
      </c>
      <c r="U253" s="85">
        <f ca="1"/>
        <v>2.3185246893389468</v>
      </c>
      <c r="V253" s="85">
        <f ca="1"/>
        <v>-0.68771269777388588</v>
      </c>
      <c r="W253" s="85">
        <f ca="1"/>
        <v>8.7652637302977163E-2</v>
      </c>
      <c r="X253" s="85">
        <f ca="1"/>
        <v>-0.28627050417233141</v>
      </c>
      <c r="Z253" s="14" t="str">
        <f t="shared" ca="1" si="40"/>
        <v>__Absent__</v>
      </c>
      <c r="AA253" s="14" t="str">
        <f t="shared" ca="1" si="40"/>
        <v>__Absent__</v>
      </c>
      <c r="AB253" s="14" t="str">
        <f t="shared" ca="1" si="40"/>
        <v>__Absent__</v>
      </c>
      <c r="AC253" s="14" t="str">
        <f t="shared" ca="1" si="40"/>
        <v>__Absent__</v>
      </c>
      <c r="AD253" s="14">
        <f t="shared" ca="1" si="40"/>
        <v>32</v>
      </c>
      <c r="AE253" s="14" t="str">
        <f t="shared" ca="1" si="40"/>
        <v>__Absent__</v>
      </c>
      <c r="AF253" s="14">
        <f t="shared" ca="1" si="40"/>
        <v>100</v>
      </c>
      <c r="AG253" s="14">
        <f t="shared" ca="1" si="40"/>
        <v>102</v>
      </c>
      <c r="AH253" s="14">
        <f t="shared" ca="1" si="40"/>
        <v>52</v>
      </c>
      <c r="AI253" s="14">
        <f t="shared" ca="1" si="40"/>
        <v>197</v>
      </c>
      <c r="AJ253" s="14">
        <f t="shared" ca="1" si="40"/>
        <v>227</v>
      </c>
      <c r="AK253" s="42"/>
      <c r="AL253" s="43">
        <f ca="1"/>
        <v>0</v>
      </c>
      <c r="AM253" s="15">
        <f ca="1"/>
        <v>-2.7481691007409646E-3</v>
      </c>
      <c r="AN253" s="16">
        <f t="shared" ca="1" si="34"/>
        <v>2.7481691007409646E-3</v>
      </c>
      <c r="AO253" s="30">
        <f t="shared" ca="1" si="32"/>
        <v>16</v>
      </c>
      <c r="AP253" s="30">
        <f t="shared" ca="1" si="33"/>
        <v>241</v>
      </c>
      <c r="AQ253" s="12"/>
      <c r="AR253" s="51">
        <v>5</v>
      </c>
      <c r="AS253" s="83" t="str">
        <f ca="1">INDEX($A$3:OFFSET($A$1,lastRowNumOfConsolPfBmSlab-1,0),MATCH($AR253,$AO$3:OFFSET($AO$1,lastRowNumOfConsolPfBmSlab-1,0),0),1)</f>
        <v>BHARAT ELECTRONICS LTD</v>
      </c>
      <c r="AT253" s="57" t="str">
        <f ca="1">INDEX($A$3:OFFSET($A$1,lastRowNumOfConsolPfBmSlab-1,0),MATCH($AR253,$AP$3:OFFSET($AP$1,lastRowNumOfConsolPfBmSlab-1,0),0),1)</f>
        <v>NTPC LTD</v>
      </c>
    </row>
    <row r="254" spans="1:46" x14ac:dyDescent="0.3">
      <c r="A254" s="8" t="s">
        <v>70</v>
      </c>
      <c r="B254" s="9" cm="1">
        <f t="array" aca="1" ref="B254" ca="1">IF(ISNUMBER(Z254),CELL("contents",INDIRECT(ADDRESS(Z254,2,1,1,B$2))),0)</f>
        <v>0</v>
      </c>
      <c r="C254" s="9" cm="1">
        <f t="array" aca="1" ref="C254" ca="1">IF(ISNUMBER(AA254),CELL("contents",INDIRECT(ADDRESS(AA254,2,1,1,C$2))),0)</f>
        <v>0</v>
      </c>
      <c r="D254" s="9" cm="1">
        <f t="array" aca="1" ref="D254" ca="1">IF(ISNUMBER(AB254),CELL("contents",INDIRECT(ADDRESS(AB254,2,1,1,D$2))),0)</f>
        <v>0</v>
      </c>
      <c r="E254" s="9" cm="1">
        <f t="array" aca="1" ref="E254" ca="1">IF(ISNUMBER(AC254),CELL("contents",INDIRECT(ADDRESS(AC254,2,1,1,E$2))),0)</f>
        <v>0</v>
      </c>
      <c r="F254" s="9" cm="1">
        <f t="array" aca="1" ref="F254" ca="1">IF(ISNUMBER(AD254),CELL("contents",INDIRECT(ADDRESS(AD254,2,1,1,F$2))),0)</f>
        <v>0</v>
      </c>
      <c r="G254" s="9" cm="1">
        <f t="array" aca="1" ref="G254" ca="1">IF(ISNUMBER(AE254),CELL("contents",INDIRECT(ADDRESS(AE254,2,1,1,G$2))),0)</f>
        <v>1.1351129437158001</v>
      </c>
      <c r="H254" s="9" cm="1">
        <f t="array" aca="1" ref="H254" ca="1">IF(ISNUMBER(AF254),CELL("contents",INDIRECT(ADDRESS(AF254,2,1,1,H$2))),0)</f>
        <v>0</v>
      </c>
      <c r="I254" s="9" cm="1">
        <f t="array" aca="1" ref="I254" ca="1">IF(ISNUMBER(AG254),CELL("contents",INDIRECT(ADDRESS(AG254,2,1,1,I$2))),0)</f>
        <v>0</v>
      </c>
      <c r="J254" s="9" cm="1">
        <f t="array" aca="1" ref="J254" ca="1">IF(ISNUMBER(AH254),CELL("contents",INDIRECT(ADDRESS(AH254,2,1,1,J$2))),0)</f>
        <v>0</v>
      </c>
      <c r="K254" s="9" cm="1">
        <f t="array" aca="1" ref="K254" ca="1">IF(ISNUMBER(AI254),CELL("contents",INDIRECT(ADDRESS(AI254,2,1,1,K$2))),0)</f>
        <v>0.21044192799158201</v>
      </c>
      <c r="L254" s="9" cm="1">
        <f t="array" aca="1" ref="L254" ca="1">IF(ISNUMBER(AJ254),CELL("contents",INDIRECT(ADDRESS(AJ254,2,1,1,L$2))),0)</f>
        <v>0.344703477589068</v>
      </c>
      <c r="M254" s="127" t="str">
        <f>VLOOKUP($A254,[1]Classification!$A$2:$B$1001,2,0)</f>
        <v>Financials</v>
      </c>
      <c r="N254" s="13">
        <f>MATCH($A254,'EKHAZAARSTK X standardized'!$A:$A,0)</f>
        <v>994</v>
      </c>
      <c r="O254" s="85" cm="1">
        <f t="array" aca="1" ref="O254:X254" ca="1">OFFSET(INDIRECT(ADDRESS(N254,2,1,1,"EKHAZAARSTK X standardized")),,,1,10)</f>
        <v>-0.64897097360151768</v>
      </c>
      <c r="P254" s="85">
        <f ca="1"/>
        <v>-1.1169463849165056</v>
      </c>
      <c r="Q254" s="85">
        <f ca="1"/>
        <v>-1.2887521220975886</v>
      </c>
      <c r="R254" s="85">
        <f ca="1"/>
        <v>1.371313692573628</v>
      </c>
      <c r="S254" s="85">
        <f ca="1"/>
        <v>0.55987358620229022</v>
      </c>
      <c r="T254" s="85">
        <f ca="1"/>
        <v>-1.0852694885895975</v>
      </c>
      <c r="U254" s="85">
        <f ca="1"/>
        <v>1.9760563455934808</v>
      </c>
      <c r="V254" s="85">
        <f ca="1"/>
        <v>1.1913045441699224</v>
      </c>
      <c r="W254" s="85">
        <f ca="1"/>
        <v>0.21768559115515287</v>
      </c>
      <c r="X254" s="85">
        <f ca="1"/>
        <v>0.73088581004939401</v>
      </c>
      <c r="Z254" s="14" t="str">
        <f t="shared" ca="1" si="40"/>
        <v>__Absent__</v>
      </c>
      <c r="AA254" s="14" t="str">
        <f t="shared" ca="1" si="40"/>
        <v>__Absent__</v>
      </c>
      <c r="AB254" s="14" t="str">
        <f t="shared" ca="1" si="40"/>
        <v>__Absent__</v>
      </c>
      <c r="AC254" s="14" t="str">
        <f t="shared" ca="1" si="40"/>
        <v>__Absent__</v>
      </c>
      <c r="AD254" s="14" t="str">
        <f t="shared" ca="1" si="40"/>
        <v>__Absent__</v>
      </c>
      <c r="AE254" s="14">
        <f t="shared" ca="1" si="40"/>
        <v>148</v>
      </c>
      <c r="AF254" s="14" t="str">
        <f t="shared" ca="1" si="40"/>
        <v>__Absent__</v>
      </c>
      <c r="AG254" s="14" t="str">
        <f t="shared" ca="1" si="40"/>
        <v>__Absent__</v>
      </c>
      <c r="AH254" s="14" t="str">
        <f t="shared" ca="1" si="40"/>
        <v>__Absent__</v>
      </c>
      <c r="AI254" s="14">
        <f t="shared" ca="1" si="40"/>
        <v>198</v>
      </c>
      <c r="AJ254" s="14">
        <f t="shared" ca="1" si="40"/>
        <v>228</v>
      </c>
      <c r="AK254" s="42"/>
      <c r="AL254" s="43">
        <f ca="1"/>
        <v>0</v>
      </c>
      <c r="AM254" s="15">
        <f ca="1"/>
        <v>0</v>
      </c>
      <c r="AN254" s="16">
        <f t="shared" ca="1" si="34"/>
        <v>0</v>
      </c>
      <c r="AO254" s="30">
        <f t="shared" ca="1" si="32"/>
        <v>58</v>
      </c>
      <c r="AP254" s="30">
        <f t="shared" ca="1" si="33"/>
        <v>46</v>
      </c>
      <c r="AQ254" s="12"/>
      <c r="AR254" s="51">
        <v>6</v>
      </c>
      <c r="AS254" s="83" t="str">
        <f ca="1">INDEX($A$3:OFFSET($A$1,lastRowNumOfConsolPfBmSlab-1,0),MATCH($AR254,$AO$3:OFFSET($AO$1,lastRowNumOfConsolPfBmSlab-1,0),0),1)</f>
        <v>TATA CONSULTANCY SVCS LTD</v>
      </c>
      <c r="AT254" s="57" t="str">
        <f ca="1">INDEX($A$3:OFFSET($A$1,lastRowNumOfConsolPfBmSlab-1,0),MATCH($AR254,$AP$3:OFFSET($AP$1,lastRowNumOfConsolPfBmSlab-1,0),0),1)</f>
        <v>VEDANTA LTD</v>
      </c>
    </row>
    <row r="255" spans="1:46" x14ac:dyDescent="0.3">
      <c r="A255" s="8" t="s">
        <v>63</v>
      </c>
      <c r="B255" s="9" cm="1">
        <f t="array" aca="1" ref="B255" ca="1">IF(ISNUMBER(Z255),CELL("contents",INDIRECT(ADDRESS(Z255,2,1,1,B$2))),0)</f>
        <v>0</v>
      </c>
      <c r="C255" s="9" cm="1">
        <f t="array" aca="1" ref="C255" ca="1">IF(ISNUMBER(AA255),CELL("contents",INDIRECT(ADDRESS(AA255,2,1,1,C$2))),0)</f>
        <v>0</v>
      </c>
      <c r="D255" s="9" cm="1">
        <f t="array" aca="1" ref="D255" ca="1">IF(ISNUMBER(AB255),CELL("contents",INDIRECT(ADDRESS(AB255,2,1,1,D$2))),0)</f>
        <v>0</v>
      </c>
      <c r="E255" s="9" cm="1">
        <f t="array" aca="1" ref="E255" ca="1">IF(ISNUMBER(AC255),CELL("contents",INDIRECT(ADDRESS(AC255,2,1,1,E$2))),0)</f>
        <v>0</v>
      </c>
      <c r="F255" s="9" cm="1">
        <f t="array" aca="1" ref="F255" ca="1">IF(ISNUMBER(AD255),CELL("contents",INDIRECT(ADDRESS(AD255,2,1,1,F$2))),0)</f>
        <v>0</v>
      </c>
      <c r="G255" s="9" cm="1">
        <f t="array" aca="1" ref="G255" ca="1">IF(ISNUMBER(AE255),CELL("contents",INDIRECT(ADDRESS(AE255,2,1,1,G$2))),0)</f>
        <v>1.01567421484751</v>
      </c>
      <c r="H255" s="9" cm="1">
        <f t="array" aca="1" ref="H255" ca="1">IF(ISNUMBER(AF255),CELL("contents",INDIRECT(ADDRESS(AF255,2,1,1,H$2))),0)</f>
        <v>0</v>
      </c>
      <c r="I255" s="9" cm="1">
        <f t="array" aca="1" ref="I255" ca="1">IF(ISNUMBER(AG255),CELL("contents",INDIRECT(ADDRESS(AG255,2,1,1,I$2))),0)</f>
        <v>0.20310167443750299</v>
      </c>
      <c r="J255" s="9" cm="1">
        <f t="array" aca="1" ref="J255" ca="1">IF(ISNUMBER(AH255),CELL("contents",INDIRECT(ADDRESS(AH255,2,1,1,J$2))),0)</f>
        <v>0</v>
      </c>
      <c r="K255" s="9" cm="1">
        <f t="array" aca="1" ref="K255" ca="1">IF(ISNUMBER(AI255),CELL("contents",INDIRECT(ADDRESS(AI255,2,1,1,K$2))),0)</f>
        <v>0.20042088399198299</v>
      </c>
      <c r="L255" s="9" cm="1">
        <f t="array" aca="1" ref="L255" ca="1">IF(ISNUMBER(AJ255),CELL("contents",INDIRECT(ADDRESS(AJ255,2,1,1,L$2))),0)</f>
        <v>0.45060156334560197</v>
      </c>
      <c r="M255" s="127" t="str">
        <f>VLOOKUP($A255,[1]Classification!$A$2:$B$1001,2,0)</f>
        <v>Communication Services</v>
      </c>
      <c r="N255" s="13">
        <f>MATCH($A255,'EKHAZAARSTK X standardized'!$A:$A,0)</f>
        <v>995</v>
      </c>
      <c r="O255" s="85" cm="1">
        <f t="array" aca="1" ref="O255:X255" ca="1">OFFSET(INDIRECT(ADDRESS(N255,2,1,1,"EKHAZAARSTK X standardized")),,,1,10)</f>
        <v>0.45074785130354755</v>
      </c>
      <c r="P255" s="85">
        <f ca="1"/>
        <v>-0.56480750328353591</v>
      </c>
      <c r="Q255" s="85">
        <f ca="1"/>
        <v>-0.90741068496248778</v>
      </c>
      <c r="R255" s="85">
        <f ca="1"/>
        <v>-0.81605638809120828</v>
      </c>
      <c r="S255" s="85">
        <f ca="1"/>
        <v>-0.98866910903942462</v>
      </c>
      <c r="T255" s="85">
        <f ca="1"/>
        <v>-0.70371963755743994</v>
      </c>
      <c r="U255" s="85">
        <f ca="1"/>
        <v>0.73327805823735726</v>
      </c>
      <c r="V255" s="85">
        <f ca="1"/>
        <v>3.524605418105597</v>
      </c>
      <c r="W255" s="85">
        <f ca="1"/>
        <v>-9.8355535292087903E-2</v>
      </c>
      <c r="X255" s="85">
        <f ca="1"/>
        <v>-1.7882047914421968</v>
      </c>
      <c r="Z255" s="14" t="str">
        <f t="shared" ca="1" si="40"/>
        <v>__Absent__</v>
      </c>
      <c r="AA255" s="14" t="str">
        <f t="shared" ca="1" si="40"/>
        <v>__Absent__</v>
      </c>
      <c r="AB255" s="14" t="str">
        <f t="shared" ca="1" si="40"/>
        <v>__Absent__</v>
      </c>
      <c r="AC255" s="14" t="str">
        <f t="shared" ca="1" si="40"/>
        <v>__Absent__</v>
      </c>
      <c r="AD255" s="14" t="str">
        <f t="shared" ca="1" si="40"/>
        <v>__Absent__</v>
      </c>
      <c r="AE255" s="14">
        <f t="shared" ca="1" si="40"/>
        <v>149</v>
      </c>
      <c r="AF255" s="14" t="str">
        <f t="shared" ca="1" si="40"/>
        <v>__Absent__</v>
      </c>
      <c r="AG255" s="14">
        <f t="shared" ca="1" si="40"/>
        <v>103</v>
      </c>
      <c r="AH255" s="14" t="str">
        <f t="shared" ca="1" si="40"/>
        <v>__Absent__</v>
      </c>
      <c r="AI255" s="14">
        <f t="shared" ca="1" si="40"/>
        <v>199</v>
      </c>
      <c r="AJ255" s="14">
        <f t="shared" ca="1" si="40"/>
        <v>229</v>
      </c>
      <c r="AK255" s="42"/>
      <c r="AL255" s="43">
        <f ca="1"/>
        <v>0</v>
      </c>
      <c r="AM255" s="15">
        <f ca="1"/>
        <v>9.1547643348857124E-4</v>
      </c>
      <c r="AN255" s="16">
        <f t="shared" ca="1" si="34"/>
        <v>-9.1547643348857124E-4</v>
      </c>
      <c r="AO255" s="30">
        <f t="shared" ca="1" si="32"/>
        <v>219</v>
      </c>
      <c r="AP255" s="30">
        <f t="shared" ca="1" si="33"/>
        <v>38</v>
      </c>
      <c r="AQ255" s="12"/>
      <c r="AR255" s="51">
        <v>7</v>
      </c>
      <c r="AS255" s="83" t="str">
        <f ca="1">INDEX($A$3:OFFSET($A$1,lastRowNumOfConsolPfBmSlab-1,0),MATCH($AR255,$AO$3:OFFSET($AO$1,lastRowNumOfConsolPfBmSlab-1,0),0),1)</f>
        <v>ITC LTD</v>
      </c>
      <c r="AT255" s="57" t="str">
        <f ca="1">INDEX($A$3:OFFSET($A$1,lastRowNumOfConsolPfBmSlab-1,0),MATCH($AR255,$AP$3:OFFSET($AP$1,lastRowNumOfConsolPfBmSlab-1,0),0),1)</f>
        <v>UNITED SPIRITS LTD</v>
      </c>
    </row>
    <row r="256" spans="1:46" x14ac:dyDescent="0.3">
      <c r="A256" s="8" t="s">
        <v>174</v>
      </c>
      <c r="B256" s="9" cm="1">
        <f t="array" aca="1" ref="B256" ca="1">IF(ISNUMBER(Z256),CELL("contents",INDIRECT(ADDRESS(Z256,2,1,1,B$2))),0)</f>
        <v>0</v>
      </c>
      <c r="C256" s="9" cm="1">
        <f t="array" aca="1" ref="C256" ca="1">IF(ISNUMBER(AA256),CELL("contents",INDIRECT(ADDRESS(AA256,2,1,1,C$2))),0)</f>
        <v>0</v>
      </c>
      <c r="D256" s="9" cm="1">
        <f t="array" aca="1" ref="D256" ca="1">IF(ISNUMBER(AB256),CELL("contents",INDIRECT(ADDRESS(AB256,2,1,1,D$2))),0)</f>
        <v>0</v>
      </c>
      <c r="E256" s="9" cm="1">
        <f t="array" aca="1" ref="E256" ca="1">IF(ISNUMBER(AC256),CELL("contents",INDIRECT(ADDRESS(AC256,2,1,1,E$2))),0)</f>
        <v>0</v>
      </c>
      <c r="F256" s="9" cm="1">
        <f t="array" aca="1" ref="F256" ca="1">IF(ISNUMBER(AD256),CELL("contents",INDIRECT(ADDRESS(AD256,2,1,1,F$2))),0)</f>
        <v>0</v>
      </c>
      <c r="G256" s="9" cm="1">
        <f t="array" aca="1" ref="G256" ca="1">IF(ISNUMBER(AE256),CELL("contents",INDIRECT(ADDRESS(AE256,2,1,1,G$2))),0)</f>
        <v>0.27804567352204101</v>
      </c>
      <c r="H256" s="9" cm="1">
        <f t="array" aca="1" ref="H256" ca="1">IF(ISNUMBER(AF256),CELL("contents",INDIRECT(ADDRESS(AF256,2,1,1,H$2))),0)</f>
        <v>0</v>
      </c>
      <c r="I256" s="9" cm="1">
        <f t="array" aca="1" ref="I256" ca="1">IF(ISNUMBER(AG256),CELL("contents",INDIRECT(ADDRESS(AG256,2,1,1,I$2))),0)</f>
        <v>0</v>
      </c>
      <c r="J256" s="9" cm="1">
        <f t="array" aca="1" ref="J256" ca="1">IF(ISNUMBER(AH256),CELL("contents",INDIRECT(ADDRESS(AH256,2,1,1,J$2))),0)</f>
        <v>0</v>
      </c>
      <c r="K256" s="9" cm="1">
        <f t="array" aca="1" ref="K256" ca="1">IF(ISNUMBER(AI256),CELL("contents",INDIRECT(ADDRESS(AI256,2,1,1,K$2))),0)</f>
        <v>0</v>
      </c>
      <c r="L256" s="9" cm="1">
        <f t="array" aca="1" ref="L256" ca="1">IF(ISNUMBER(AJ256),CELL("contents",INDIRECT(ADDRESS(AJ256,2,1,1,L$2))),0)</f>
        <v>8.4538925792472394E-2</v>
      </c>
      <c r="M256" s="127" t="str">
        <f>VLOOKUP($A256,[1]Classification!$A$2:$B$1001,2,0)</f>
        <v>Consumer Discretionary</v>
      </c>
      <c r="N256" s="13">
        <f>MATCH($A256,'EKHAZAARSTK X standardized'!$A:$A,0)</f>
        <v>998</v>
      </c>
      <c r="O256" s="85" cm="1">
        <f t="array" aca="1" ref="O256:X256" ca="1">OFFSET(INDIRECT(ADDRESS(N256,2,1,1,"EKHAZAARSTK X standardized")),,,1,10)</f>
        <v>-0.563965758276193</v>
      </c>
      <c r="P256" s="85">
        <f ca="1"/>
        <v>-0.54533737959567186</v>
      </c>
      <c r="Q256" s="85">
        <f ca="1"/>
        <v>-0.75028192771270252</v>
      </c>
      <c r="R256" s="85">
        <f ca="1"/>
        <v>-0.90240488424864596</v>
      </c>
      <c r="S256" s="85">
        <f ca="1"/>
        <v>0.54588164780158477</v>
      </c>
      <c r="T256" s="85">
        <f ca="1"/>
        <v>-5.011923459258192E-2</v>
      </c>
      <c r="U256" s="85">
        <f ca="1"/>
        <v>0.15638240545569032</v>
      </c>
      <c r="V256" s="85">
        <f ca="1"/>
        <v>-0.9973475188134231</v>
      </c>
      <c r="W256" s="85">
        <f ca="1"/>
        <v>-0.83118946176166331</v>
      </c>
      <c r="X256" s="85">
        <f ca="1"/>
        <v>-0.93351110842674179</v>
      </c>
      <c r="Z256" s="14" t="str">
        <f t="shared" ca="1" si="40"/>
        <v>__Absent__</v>
      </c>
      <c r="AA256" s="14" t="str">
        <f t="shared" ca="1" si="40"/>
        <v>__Absent__</v>
      </c>
      <c r="AB256" s="14" t="str">
        <f t="shared" ca="1" si="40"/>
        <v>__Absent__</v>
      </c>
      <c r="AC256" s="14" t="str">
        <f t="shared" ca="1" si="40"/>
        <v>__Absent__</v>
      </c>
      <c r="AD256" s="14" t="str">
        <f t="shared" ca="1" si="40"/>
        <v>__Absent__</v>
      </c>
      <c r="AE256" s="14">
        <f t="shared" ca="1" si="40"/>
        <v>150</v>
      </c>
      <c r="AF256" s="14" t="str">
        <f t="shared" ca="1" si="40"/>
        <v>__Absent__</v>
      </c>
      <c r="AG256" s="14" t="str">
        <f t="shared" ca="1" si="40"/>
        <v>__Absent__</v>
      </c>
      <c r="AH256" s="14" t="str">
        <f t="shared" ca="1" si="40"/>
        <v>__Absent__</v>
      </c>
      <c r="AI256" s="14" t="str">
        <f t="shared" ca="1" si="40"/>
        <v>__Absent__</v>
      </c>
      <c r="AJ256" s="14">
        <f t="shared" ca="1" si="40"/>
        <v>230</v>
      </c>
      <c r="AK256" s="42"/>
      <c r="AL256" s="43">
        <f ca="1"/>
        <v>0</v>
      </c>
      <c r="AM256" s="15">
        <f ca="1"/>
        <v>0</v>
      </c>
      <c r="AN256" s="16">
        <f t="shared" ca="1" si="34"/>
        <v>0</v>
      </c>
      <c r="AO256" s="30">
        <f t="shared" ca="1" si="32"/>
        <v>58</v>
      </c>
      <c r="AP256" s="30">
        <f t="shared" ca="1" si="33"/>
        <v>46</v>
      </c>
      <c r="AQ256" s="12"/>
      <c r="AR256" s="51">
        <v>8</v>
      </c>
      <c r="AS256" s="83" t="str">
        <f ca="1">INDEX($A$3:OFFSET($A$1,lastRowNumOfConsolPfBmSlab-1,0),MATCH($AR256,$AO$3:OFFSET($AO$1,lastRowNumOfConsolPfBmSlab-1,0),0),1)</f>
        <v>HDFC BANK LIMITED</v>
      </c>
      <c r="AT256" s="57" t="str">
        <f ca="1">INDEX($A$3:OFFSET($A$1,lastRowNumOfConsolPfBmSlab-1,0),MATCH($AR256,$AP$3:OFFSET($AP$1,lastRowNumOfConsolPfBmSlab-1,0),0),1)</f>
        <v>AXIS BANK LTD</v>
      </c>
    </row>
    <row r="257" spans="1:60" s="24" customFormat="1" x14ac:dyDescent="0.3">
      <c r="A257" s="8" t="s">
        <v>243</v>
      </c>
      <c r="B257" s="9" cm="1">
        <f t="array" aca="1" ref="B257" ca="1">IF(ISNUMBER(Z257),CELL("contents",INDIRECT(ADDRESS(Z257,2,1,1,B$2))),0)</f>
        <v>0</v>
      </c>
      <c r="C257" s="9" cm="1">
        <f t="array" aca="1" ref="C257" ca="1">IF(ISNUMBER(AA257),CELL("contents",INDIRECT(ADDRESS(AA257,2,1,1,C$2))),0)</f>
        <v>0</v>
      </c>
      <c r="D257" s="9" cm="1">
        <f t="array" aca="1" ref="D257" ca="1">IF(ISNUMBER(AB257),CELL("contents",INDIRECT(ADDRESS(AB257,2,1,1,D$2))),0)</f>
        <v>0</v>
      </c>
      <c r="E257" s="9" cm="1">
        <f t="array" aca="1" ref="E257" ca="1">IF(ISNUMBER(AC257),CELL("contents",INDIRECT(ADDRESS(AC257,2,1,1,E$2))),0)</f>
        <v>0</v>
      </c>
      <c r="F257" s="9" cm="1">
        <f t="array" aca="1" ref="F257" ca="1">IF(ISNUMBER(AD257),CELL("contents",INDIRECT(ADDRESS(AD257,2,1,1,F$2))),0)</f>
        <v>0</v>
      </c>
      <c r="G257" s="9" cm="1">
        <f t="array" aca="1" ref="G257" ca="1">IF(ISNUMBER(AE257),CELL("contents",INDIRECT(ADDRESS(AE257,2,1,1,G$2))),0)</f>
        <v>0</v>
      </c>
      <c r="H257" s="9" cm="1">
        <f t="array" aca="1" ref="H257" ca="1">IF(ISNUMBER(AF257),CELL("contents",INDIRECT(ADDRESS(AF257,2,1,1,H$2))),0)</f>
        <v>0.25487564243194499</v>
      </c>
      <c r="I257" s="9" cm="1">
        <f t="array" aca="1" ref="I257" ca="1">IF(ISNUMBER(AG257),CELL("contents",INDIRECT(ADDRESS(AG257,2,1,1,I$2))),0)</f>
        <v>0</v>
      </c>
      <c r="J257" s="9" cm="1">
        <f t="array" aca="1" ref="J257" ca="1">IF(ISNUMBER(AH257),CELL("contents",INDIRECT(ADDRESS(AH257,2,1,1,J$2))),0)</f>
        <v>0</v>
      </c>
      <c r="K257" s="9" cm="1">
        <f t="array" aca="1" ref="K257" ca="1">IF(ISNUMBER(AI257),CELL("contents",INDIRECT(ADDRESS(AI257,2,1,1,K$2))),0)</f>
        <v>0.16033670699358701</v>
      </c>
      <c r="L257" s="9" cm="1">
        <f t="array" aca="1" ref="L257" ca="1">IF(ISNUMBER(AJ257),CELL("contents",INDIRECT(ADDRESS(AJ257,2,1,1,L$2))),0)</f>
        <v>0</v>
      </c>
      <c r="M257" s="127" t="str">
        <f>VLOOKUP($A257,[1]Classification!$A$2:$B$1001,2,0)</f>
        <v>Consumer Discretionary</v>
      </c>
      <c r="N257" s="13">
        <f>MATCH($A257,'EKHAZAARSTK X standardized'!$A:$A,0)</f>
        <v>999</v>
      </c>
      <c r="O257" s="85" cm="1">
        <f t="array" aca="1" ref="O257:X257" ca="1">OFFSET(INDIRECT(ADDRESS(N257,2,1,1,"EKHAZAARSTK X standardized")),,,1,10)</f>
        <v>-0.64897097360151768</v>
      </c>
      <c r="P257" s="85">
        <f ca="1"/>
        <v>0.24497116607029723</v>
      </c>
      <c r="Q257" s="85">
        <f ca="1"/>
        <v>1.2378794206567858</v>
      </c>
      <c r="R257" s="85">
        <f ca="1"/>
        <v>-0.82978807226369655</v>
      </c>
      <c r="S257" s="85">
        <f ca="1"/>
        <v>-1.1028395327917411</v>
      </c>
      <c r="T257" s="85">
        <f ca="1"/>
        <v>-2.0725600678528986</v>
      </c>
      <c r="U257" s="85">
        <f ca="1"/>
        <v>1.0257132713830068</v>
      </c>
      <c r="V257" s="85">
        <f ca="1"/>
        <v>2.4116075231885046</v>
      </c>
      <c r="W257" s="85">
        <f ca="1"/>
        <v>-1.2926903253497031</v>
      </c>
      <c r="X257" s="85">
        <f ca="1"/>
        <v>-2.5227626489133501E-3</v>
      </c>
      <c r="Y257" s="12"/>
      <c r="Z257" s="14" t="str">
        <f t="shared" ca="1" si="40"/>
        <v>__Absent__</v>
      </c>
      <c r="AA257" s="14" t="str">
        <f t="shared" ca="1" si="40"/>
        <v>__Absent__</v>
      </c>
      <c r="AB257" s="14" t="str">
        <f t="shared" ca="1" si="40"/>
        <v>__Absent__</v>
      </c>
      <c r="AC257" s="14" t="str">
        <f t="shared" ca="1" si="40"/>
        <v>__Absent__</v>
      </c>
      <c r="AD257" s="14" t="str">
        <f t="shared" ca="1" si="40"/>
        <v>__Absent__</v>
      </c>
      <c r="AE257" s="14" t="str">
        <f t="shared" ca="1" si="40"/>
        <v>__Absent__</v>
      </c>
      <c r="AF257" s="14">
        <f t="shared" ca="1" si="40"/>
        <v>101</v>
      </c>
      <c r="AG257" s="14" t="str">
        <f t="shared" ca="1" si="40"/>
        <v>__Absent__</v>
      </c>
      <c r="AH257" s="14" t="str">
        <f t="shared" ca="1" si="40"/>
        <v>__Absent__</v>
      </c>
      <c r="AI257" s="14">
        <f t="shared" ca="1" si="40"/>
        <v>200</v>
      </c>
      <c r="AJ257" s="14" t="str">
        <f t="shared" ca="1" si="40"/>
        <v>__Absent__</v>
      </c>
      <c r="AK257" s="42"/>
      <c r="AL257" s="43">
        <f ca="1"/>
        <v>0</v>
      </c>
      <c r="AM257" s="15">
        <f ca="1"/>
        <v>0</v>
      </c>
      <c r="AN257" s="16">
        <f t="shared" ca="1" si="34"/>
        <v>0</v>
      </c>
      <c r="AO257" s="30">
        <f t="shared" ca="1" si="32"/>
        <v>58</v>
      </c>
      <c r="AP257" s="30">
        <f t="shared" ca="1" si="33"/>
        <v>46</v>
      </c>
      <c r="AQ257" s="12"/>
      <c r="AR257" s="51">
        <v>9</v>
      </c>
      <c r="AS257" s="83" t="str">
        <f ca="1">INDEX($A$3:OFFSET($A$1,lastRowNumOfConsolPfBmSlab-1,0),MATCH($AR257,$AO$3:OFFSET($AO$1,lastRowNumOfConsolPfBmSlab-1,0),0),1)</f>
        <v>BHARTI AIRTEL LTD</v>
      </c>
      <c r="AT257" s="57" t="str">
        <f ca="1">INDEX($A$3:OFFSET($A$1,lastRowNumOfConsolPfBmSlab-1,0),MATCH($AR257,$AP$3:OFFSET($AP$1,lastRowNumOfConsolPfBmSlab-1,0),0),1)</f>
        <v>TITAN CO LTD</v>
      </c>
      <c r="AU257" s="12"/>
      <c r="AV257" s="12"/>
      <c r="AW257" s="12"/>
      <c r="AX257" s="12"/>
      <c r="AY257" s="12"/>
      <c r="AZ257" s="12"/>
      <c r="BA257" s="12"/>
      <c r="BB257" s="12"/>
      <c r="BC257" s="12"/>
      <c r="BD257" s="12"/>
      <c r="BE257" s="12"/>
      <c r="BF257" s="12"/>
      <c r="BG257" s="12"/>
      <c r="BH257" s="12"/>
    </row>
    <row r="258" spans="1:60" s="24" customFormat="1" ht="15.75" thickBot="1" x14ac:dyDescent="0.35">
      <c r="A258" s="8" t="s">
        <v>241</v>
      </c>
      <c r="B258" s="9" cm="1">
        <f t="array" aca="1" ref="B258" ca="1">IF(ISNUMBER(Z258),CELL("contents",INDIRECT(ADDRESS(Z258,2,1,1,B$2))),0)</f>
        <v>0</v>
      </c>
      <c r="C258" s="9" cm="1">
        <f t="array" aca="1" ref="C258" ca="1">IF(ISNUMBER(AA258),CELL("contents",INDIRECT(ADDRESS(AA258,2,1,1,C$2))),0)</f>
        <v>0</v>
      </c>
      <c r="D258" s="9" cm="1">
        <f t="array" aca="1" ref="D258" ca="1">IF(ISNUMBER(AB258),CELL("contents",INDIRECT(ADDRESS(AB258,2,1,1,D$2))),0)</f>
        <v>0</v>
      </c>
      <c r="E258" s="9" cm="1">
        <f t="array" aca="1" ref="E258" ca="1">IF(ISNUMBER(AC258),CELL("contents",INDIRECT(ADDRESS(AC258,2,1,1,E$2))),0)</f>
        <v>0</v>
      </c>
      <c r="F258" s="9" cm="1">
        <f t="array" aca="1" ref="F258" ca="1">IF(ISNUMBER(AD258),CELL("contents",INDIRECT(ADDRESS(AD258,2,1,1,F$2))),0)</f>
        <v>0</v>
      </c>
      <c r="G258" s="9" cm="1">
        <f t="array" aca="1" ref="G258" ca="1">IF(ISNUMBER(AE258),CELL("contents",INDIRECT(ADDRESS(AE258,2,1,1,G$2))),0)</f>
        <v>0.747586125554623</v>
      </c>
      <c r="H258" s="9" cm="1">
        <f t="array" aca="1" ref="H258" ca="1">IF(ISNUMBER(AF258),CELL("contents",INDIRECT(ADDRESS(AF258,2,1,1,H$2))),0)</f>
        <v>0</v>
      </c>
      <c r="I258" s="9" cm="1">
        <f t="array" aca="1" ref="I258" ca="1">IF(ISNUMBER(AG258),CELL("contents",INDIRECT(ADDRESS(AG258,2,1,1,I$2))),0)</f>
        <v>0</v>
      </c>
      <c r="J258" s="9" cm="1">
        <f t="array" aca="1" ref="J258" ca="1">IF(ISNUMBER(AH258),CELL("contents",INDIRECT(ADDRESS(AH258,2,1,1,J$2))),0)</f>
        <v>0</v>
      </c>
      <c r="K258" s="9" cm="1">
        <f t="array" aca="1" ref="K258" ca="1">IF(ISNUMBER(AI258),CELL("contents",INDIRECT(ADDRESS(AI258,2,1,1,K$2))),0)</f>
        <v>0.110231485995591</v>
      </c>
      <c r="L258" s="9" cm="1">
        <f t="array" aca="1" ref="L258" ca="1">IF(ISNUMBER(AJ258),CELL("contents",INDIRECT(ADDRESS(AJ258,2,1,1,L$2))),0)</f>
        <v>0.22700935311974799</v>
      </c>
      <c r="M258" s="127" t="str">
        <f>VLOOKUP($A258,[1]Classification!$A$2:$B$1001,2,0)</f>
        <v>Health Care</v>
      </c>
      <c r="N258" s="13">
        <f>MATCH($A258,'EKHAZAARSTK X standardized'!$A:$A,0)</f>
        <v>1000</v>
      </c>
      <c r="O258" s="85" cm="1">
        <f t="array" aca="1" ref="O258:X258" ca="1">OFFSET(INDIRECT(ADDRESS(N258,2,1,1,"EKHAZAARSTK X standardized")),,,1,10)</f>
        <v>-0.29797615315052589</v>
      </c>
      <c r="P258" s="85">
        <f ca="1"/>
        <v>-0.71226795533860432</v>
      </c>
      <c r="Q258" s="85">
        <f ca="1"/>
        <v>-0.56745141012596589</v>
      </c>
      <c r="R258" s="85">
        <f ca="1"/>
        <v>-0.62253900124900197</v>
      </c>
      <c r="S258" s="85">
        <f ca="1"/>
        <v>0.65145123710156561</v>
      </c>
      <c r="T258" s="85">
        <f ca="1"/>
        <v>8.4247448961211863E-2</v>
      </c>
      <c r="U258" s="85">
        <f ca="1"/>
        <v>1.2721426430335072</v>
      </c>
      <c r="V258" s="85">
        <f ca="1"/>
        <v>-0.5256758479485879</v>
      </c>
      <c r="W258" s="85">
        <f ca="1"/>
        <v>-0.22620416489457465</v>
      </c>
      <c r="X258" s="85">
        <f ca="1"/>
        <v>-0.49766920476504184</v>
      </c>
      <c r="Y258" s="12"/>
      <c r="Z258" s="14" t="str">
        <f t="shared" ca="1" si="40"/>
        <v>__Absent__</v>
      </c>
      <c r="AA258" s="14" t="str">
        <f t="shared" ca="1" si="40"/>
        <v>__Absent__</v>
      </c>
      <c r="AB258" s="14" t="str">
        <f t="shared" ca="1" si="40"/>
        <v>__Absent__</v>
      </c>
      <c r="AC258" s="14" t="str">
        <f t="shared" ca="1" si="40"/>
        <v>__Absent__</v>
      </c>
      <c r="AD258" s="14" t="str">
        <f t="shared" ca="1" si="40"/>
        <v>__Absent__</v>
      </c>
      <c r="AE258" s="14">
        <f t="shared" ca="1" si="40"/>
        <v>151</v>
      </c>
      <c r="AF258" s="14" t="str">
        <f t="shared" ca="1" si="40"/>
        <v>__Absent__</v>
      </c>
      <c r="AG258" s="14" t="str">
        <f t="shared" ca="1" si="40"/>
        <v>__Absent__</v>
      </c>
      <c r="AH258" s="14" t="str">
        <f t="shared" ca="1" si="40"/>
        <v>__Absent__</v>
      </c>
      <c r="AI258" s="14">
        <f t="shared" ca="1" si="40"/>
        <v>201</v>
      </c>
      <c r="AJ258" s="14">
        <f t="shared" ca="1" si="40"/>
        <v>231</v>
      </c>
      <c r="AK258" s="42"/>
      <c r="AL258" s="43">
        <f ca="1"/>
        <v>0</v>
      </c>
      <c r="AM258" s="15">
        <f ca="1"/>
        <v>0</v>
      </c>
      <c r="AN258" s="16">
        <f t="shared" ca="1" si="34"/>
        <v>0</v>
      </c>
      <c r="AO258" s="30">
        <f t="shared" ca="1" si="32"/>
        <v>58</v>
      </c>
      <c r="AP258" s="30">
        <f t="shared" ca="1" si="33"/>
        <v>46</v>
      </c>
      <c r="AQ258" s="12"/>
      <c r="AR258" s="52">
        <v>10</v>
      </c>
      <c r="AS258" s="84" t="str">
        <f ca="1">INDEX($A$3:OFFSET($A$1,lastRowNumOfConsolPfBmSlab-1,0),MATCH($AR258,$AO$3:OFFSET($AO$1,lastRowNumOfConsolPfBmSlab-1,0),0),1)</f>
        <v>LTIMINDTREE LTD</v>
      </c>
      <c r="AT258" s="58" t="str">
        <f ca="1">INDEX($A$3:OFFSET($A$1,lastRowNumOfConsolPfBmSlab-1,0),MATCH($AR258,$AP$3:OFFSET($AP$1,lastRowNumOfConsolPfBmSlab-1,0),0),1)</f>
        <v>BAJAJ FINANCE LTD</v>
      </c>
      <c r="AU258" s="12"/>
      <c r="AV258" s="12"/>
      <c r="AW258" s="12"/>
      <c r="AX258" s="12"/>
      <c r="AY258" s="12"/>
      <c r="AZ258" s="12"/>
      <c r="BA258" s="12"/>
      <c r="BB258" s="12"/>
      <c r="BC258" s="12"/>
      <c r="BD258" s="12"/>
      <c r="BE258" s="12"/>
      <c r="BF258" s="12"/>
      <c r="BG258" s="12"/>
      <c r="BH258" s="12"/>
    </row>
    <row r="259" spans="1:60" ht="45" customHeight="1" thickBot="1" x14ac:dyDescent="0.35">
      <c r="B259" s="10">
        <f ca="1">SUM(B3:OFFSET(B1,lastRowNumOfConsolPfBmSlab-1,0))</f>
        <v>99.999999999999915</v>
      </c>
      <c r="C259" s="10">
        <f ca="1">SUM(C3:OFFSET(C1,lastRowNumOfConsolPfBmSlab-1,0))</f>
        <v>99.999999999999986</v>
      </c>
      <c r="D259" s="10">
        <f ca="1">SUM(D3:OFFSET(D1,lastRowNumOfConsolPfBmSlab-1,0))</f>
        <v>99.999999999999901</v>
      </c>
      <c r="E259" s="10">
        <f ca="1">SUM(E3:OFFSET(E1,lastRowNumOfConsolPfBmSlab-1,0))</f>
        <v>100.00000000000007</v>
      </c>
      <c r="F259" s="10">
        <f ca="1">SUM(F3:OFFSET(F1,lastRowNumOfConsolPfBmSlab-1,0))</f>
        <v>99.999999999999972</v>
      </c>
      <c r="G259" s="10">
        <f ca="1">SUM(G3:OFFSET(G1,lastRowNumOfConsolPfBmSlab-1,0))</f>
        <v>99.999999999999972</v>
      </c>
      <c r="H259" s="10">
        <f ca="1">SUM(H3:OFFSET(H1,lastRowNumOfConsolPfBmSlab-1,0))</f>
        <v>99.999999999999972</v>
      </c>
      <c r="I259" s="10">
        <f ca="1">SUM(I3:OFFSET(I1,lastRowNumOfConsolPfBmSlab-1,0))</f>
        <v>99.999999999999929</v>
      </c>
      <c r="J259" s="10">
        <f ca="1">SUM(J3:OFFSET(J1,lastRowNumOfConsolPfBmSlab-1,0))</f>
        <v>100.00000000000004</v>
      </c>
      <c r="K259" s="10">
        <f ca="1">SUM(K3:OFFSET(K1,lastRowNumOfConsolPfBmSlab-1,0))</f>
        <v>99.999999999999957</v>
      </c>
      <c r="L259" s="10">
        <f ca="1">SUM(L3:OFFSET(L1,lastRowNumOfConsolPfBmSlab-1,0))</f>
        <v>100.00000000000004</v>
      </c>
      <c r="N259" s="17"/>
      <c r="Y259" s="18" t="s">
        <v>2043</v>
      </c>
      <c r="Z259" s="19">
        <f ca="1">COUNTIF(Z$3:OFFSET(Z1,lastRowNumOfConsolPfBmSlab-1,0),"__Absent__")</f>
        <v>238</v>
      </c>
      <c r="AA259" s="19">
        <f ca="1">COUNTIF(AA$3:OFFSET(AA1,lastRowNumOfConsolPfBmSlab-1,0),"__Absent__")</f>
        <v>226</v>
      </c>
      <c r="AB259" s="19">
        <f ca="1">COUNTIF(AB$3:OFFSET(AB1,lastRowNumOfConsolPfBmSlab-1,0),"__Absent__")</f>
        <v>244</v>
      </c>
      <c r="AC259" s="19">
        <f ca="1">COUNTIF(AC$3:OFFSET(AC1,lastRowNumOfConsolPfBmSlab-1,0),"__Absent__")</f>
        <v>238</v>
      </c>
      <c r="AD259" s="19">
        <f ca="1">COUNTIF(AD$3:OFFSET(AD1,lastRowNumOfConsolPfBmSlab-1,0),"__Absent__")</f>
        <v>225</v>
      </c>
      <c r="AE259" s="19">
        <f ca="1">COUNTIF(AE$3:OFFSET(AE1,lastRowNumOfConsolPfBmSlab-1,0),"__Absent__")</f>
        <v>106</v>
      </c>
      <c r="AF259" s="19">
        <f ca="1">COUNTIF(AF$3:OFFSET(AF1,lastRowNumOfConsolPfBmSlab-1,0),"__Absent__")</f>
        <v>156</v>
      </c>
      <c r="AG259" s="19">
        <f ca="1">COUNTIF(AG$3:OFFSET(AG1,lastRowNumOfConsolPfBmSlab-1,0),"__Absent__")</f>
        <v>154</v>
      </c>
      <c r="AH259" s="19">
        <f ca="1">COUNTIF(AH$3:OFFSET(AH1,lastRowNumOfConsolPfBmSlab-1,0),"__Absent__")</f>
        <v>205</v>
      </c>
      <c r="AI259" s="19">
        <f ca="1">COUNTIF(AI$3:OFFSET(AI1,lastRowNumOfConsolPfBmSlab-1,0),"__Absent__")</f>
        <v>56</v>
      </c>
      <c r="AJ259" s="19">
        <f ca="1">COUNTIF(AJ$3:OFFSET(AJ1,lastRowNumOfConsolPfBmSlab-1,0),"__Absent__")</f>
        <v>26</v>
      </c>
      <c r="AK259" s="26" t="s">
        <v>2055</v>
      </c>
      <c r="AL259" s="53">
        <f ca="1">SUM(_xlfn.ANCHORARRAY(AL3))</f>
        <v>0.36152924268048081</v>
      </c>
      <c r="AM259" s="20">
        <f ca="1">SUM(_xlfn.ANCHORARRAY(AM3))</f>
        <v>0.29379890571764911</v>
      </c>
      <c r="AN259" s="21">
        <f ca="1">SUM(AN3:OFFSET(AN1,lastRowNumOfConsolPfBmSlab-1,0))</f>
        <v>6.7730336962831553E-2</v>
      </c>
      <c r="AQ259" s="12"/>
      <c r="AR259" s="48"/>
      <c r="AS259" s="12" t="str">
        <f ca="1">" "&amp;$AR249&amp;". "&amp;AS249&amp;CHAR(10)&amp;" "&amp;$AR250&amp;". "&amp;AS250&amp;CHAR(10)&amp;" "&amp;$AR251&amp;". "&amp;AS251&amp;CHAR(10)&amp;" "&amp;$AR252&amp;". "&amp;AS252&amp;CHAR(10)&amp;" "&amp;$AR253&amp;". "&amp;AS253&amp;CHAR(10)&amp;" "&amp;$AR254&amp;". "&amp;AS254&amp;CHAR(10)&amp;" "&amp;$AR255&amp;". "&amp;AS255&amp;CHAR(10)&amp;" "&amp;$AR256&amp;". "&amp;AS256&amp;CHAR(10)&amp;" "&amp;$AR257&amp;". "&amp;AS257&amp;CHAR(10)&amp;" "&amp;$AR258&amp;". "&amp;AS258&amp;CHAR(10)&amp;" "</f>
        <v xml:space="preserve"> 1. COAL INDIA LTD
 2. INFOSYS LTD
 3. RELIANCE INDUSTRIES LTD
 4. BAJAJ AUTO LTD
 5. BHARAT ELECTRONICS LTD
 6. TATA CONSULTANCY SVCS LTD
 7. ITC LTD
 8. HDFC BANK LIMITED
 9. BHARTI AIRTEL LTD
 10. LTIMINDTREE LTD
 </v>
      </c>
      <c r="AT259" s="12" t="str">
        <f ca="1">" "&amp;$AR249&amp;". "&amp;AT249&amp;CHAR(10)&amp;" "&amp;$AR250&amp;". "&amp;AT250&amp;CHAR(10)&amp;" "&amp;$AR251&amp;". "&amp;AT251&amp;CHAR(10)&amp;" "&amp;$AR252&amp;". "&amp;AT252&amp;CHAR(10)&amp;" "&amp;$AR253&amp;". "&amp;AT253&amp;CHAR(10)&amp;" "&amp;$AR254&amp;". "&amp;AT254&amp;CHAR(10)&amp;" "&amp;$AR255&amp;". "&amp;AT255&amp;CHAR(10)&amp;" "&amp;$AR256&amp;". "&amp;AT256&amp;CHAR(10)&amp;" "&amp;$AR257&amp;". "&amp;AT257&amp;CHAR(10)&amp;" "&amp;$AR258&amp;". "&amp;AT258&amp;CHAR(10)&amp;" "</f>
        <v xml:space="preserve"> 1. OIL &amp; NATURAL GAS CORP LTD
 2. HCL TECHNOLOGIES LTD
 3. POWER GRID CORP OF INDIA LTD
 4. TATA STEEL LTD
 5. NTPC LTD
 6. VEDANTA LTD
 7. UNITED SPIRITS LTD
 8. AXIS BANK LTD
 9. TITAN CO LTD
 10. BAJAJ FINANCE LTD
 </v>
      </c>
    </row>
    <row r="260" spans="1:60" ht="15.75" thickTop="1" x14ac:dyDescent="0.3">
      <c r="A260" s="22"/>
      <c r="B260" s="11"/>
      <c r="C260" s="11"/>
      <c r="D260" s="11"/>
      <c r="E260" s="11"/>
      <c r="F260" s="11"/>
      <c r="G260" s="11"/>
      <c r="H260" s="11"/>
      <c r="I260" s="11"/>
      <c r="J260" s="11"/>
      <c r="K260" s="11"/>
      <c r="L260" s="45"/>
      <c r="M260" s="24"/>
      <c r="N260" s="23"/>
      <c r="O260" s="24"/>
      <c r="P260" s="24"/>
      <c r="Q260" s="24"/>
      <c r="R260" s="24"/>
      <c r="S260" s="24"/>
      <c r="T260" s="24"/>
      <c r="U260" s="24"/>
      <c r="V260" s="24"/>
      <c r="W260" s="24"/>
      <c r="X260" s="24"/>
      <c r="Y260" s="25"/>
      <c r="Z260" s="26"/>
      <c r="AA260" s="26"/>
      <c r="AB260" s="26"/>
      <c r="AC260" s="26"/>
      <c r="AD260" s="26"/>
      <c r="AE260" s="26"/>
      <c r="AF260" s="26"/>
      <c r="AG260" s="26"/>
      <c r="AH260" s="26"/>
      <c r="AI260" s="26"/>
      <c r="AJ260" s="26"/>
      <c r="AK260" s="24"/>
      <c r="AL260" s="24"/>
      <c r="AM260" s="37" t="str">
        <f ca="1">COUNTIF(_xlfn.ANCHORARRAY(AM3),"&lt;&gt;0")&amp;" non-zeros"</f>
        <v>101 non-zeros</v>
      </c>
      <c r="AN260" s="24"/>
      <c r="AO260" s="24"/>
      <c r="AP260" s="24"/>
      <c r="AQ260" s="24"/>
      <c r="AR260" s="48"/>
      <c r="AX260" s="24"/>
      <c r="AY260" s="24"/>
      <c r="AZ260" s="24"/>
      <c r="BA260" s="24"/>
      <c r="BB260" s="24"/>
      <c r="BC260" s="24"/>
      <c r="BD260" s="24"/>
      <c r="BE260" s="24"/>
      <c r="BF260" s="24"/>
      <c r="BG260" s="24"/>
      <c r="BH260" s="24"/>
    </row>
    <row r="261" spans="1:60" x14ac:dyDescent="0.3">
      <c r="A261" s="92" t="s">
        <v>2075</v>
      </c>
      <c r="B261" s="90" t="s">
        <v>2076</v>
      </c>
      <c r="C261" s="90" t="s">
        <v>2077</v>
      </c>
      <c r="D261" s="90" t="s">
        <v>2063</v>
      </c>
      <c r="E261" s="90" t="s">
        <v>2078</v>
      </c>
      <c r="F261" s="90" t="s">
        <v>2079</v>
      </c>
      <c r="G261" s="90" t="s">
        <v>2079</v>
      </c>
      <c r="H261" s="90" t="s">
        <v>2079</v>
      </c>
      <c r="I261" s="90"/>
      <c r="J261" s="11"/>
      <c r="K261" s="45"/>
      <c r="L261" s="23"/>
      <c r="M261" s="25"/>
      <c r="N261" s="24"/>
      <c r="O261" s="24"/>
      <c r="P261" s="24"/>
      <c r="Q261" s="24"/>
      <c r="R261" s="24"/>
      <c r="S261" s="24"/>
      <c r="T261" s="24"/>
      <c r="U261" s="24"/>
      <c r="V261" s="24"/>
      <c r="W261" s="24"/>
      <c r="X261" s="24"/>
      <c r="Y261" s="26"/>
      <c r="Z261" s="26"/>
      <c r="AA261" s="26"/>
      <c r="AB261" s="26"/>
      <c r="AC261" s="26"/>
      <c r="AD261" s="26"/>
      <c r="AE261" s="26"/>
      <c r="AF261" s="26"/>
      <c r="AG261" s="26"/>
      <c r="AH261" s="26"/>
      <c r="AI261" s="26"/>
      <c r="AJ261" s="24"/>
      <c r="AK261" s="24"/>
      <c r="AL261" s="37"/>
      <c r="AM261" s="24"/>
      <c r="AN261" s="24"/>
      <c r="AO261" s="24"/>
      <c r="AP261" s="24"/>
      <c r="AW261" s="24"/>
      <c r="AX261" s="24"/>
      <c r="AY261" s="24"/>
      <c r="AZ261" s="24"/>
      <c r="BA261" s="24"/>
      <c r="BB261" s="24"/>
      <c r="BC261" s="24"/>
      <c r="BD261" s="24"/>
      <c r="BE261" s="24"/>
      <c r="BF261" s="24"/>
      <c r="BG261" s="24"/>
      <c r="BH261" s="24"/>
    </row>
    <row r="262" spans="1:60" ht="60" x14ac:dyDescent="0.3">
      <c r="A262" s="92" t="s">
        <v>2045</v>
      </c>
      <c r="B262" s="91" t="s">
        <v>2042</v>
      </c>
      <c r="C262" s="91" t="s">
        <v>2080</v>
      </c>
      <c r="D262" s="91" t="s">
        <v>2070</v>
      </c>
      <c r="E262" s="91" t="s">
        <v>2107</v>
      </c>
      <c r="F262" s="91" t="str">
        <f>B262</f>
        <v>SBI BSE100 ETF</v>
      </c>
      <c r="G262" s="91" t="str">
        <f>C262</f>
        <v>Smart Beta Benchmark</v>
      </c>
      <c r="H262" s="91" t="str">
        <f>D262</f>
        <v>SBI NIFTY 50 ETF</v>
      </c>
      <c r="I262" s="91"/>
      <c r="AL262" s="30"/>
    </row>
    <row r="263" spans="1:60" x14ac:dyDescent="0.3">
      <c r="A263" s="8" t="s">
        <v>2072</v>
      </c>
      <c r="B263" s="30" cm="1">
        <f t="array" aca="1" ref="B263" ca="1">SUM(--(rngLC_SB_pfWts&gt;0)*--(rngBSE100_bmWts=0))</f>
        <v>1</v>
      </c>
      <c r="C263" s="30" cm="1">
        <f t="array" aca="1" ref="C263" ca="1">SUM(--(rngLCMC_SB_pfWts&gt;0)*--(rngLCMC_SB_bmWts=0))</f>
        <v>1</v>
      </c>
      <c r="D263" s="30" cm="1">
        <f t="array" aca="1" ref="D263" ca="1">SUM(--(rngConcentrated_SB_pfWts&gt;0)*--(rngNifty50_bmWts=0))</f>
        <v>0</v>
      </c>
      <c r="E263" s="30" cm="1">
        <f t="array" aca="1" ref="E263" ca="1">SUM(--(rngGrowth_SB_pfWts&gt;0)*--(rngNIFTY200_bmWts=0))</f>
        <v>2</v>
      </c>
      <c r="F263" s="30" cm="1">
        <f t="array" aca="1" ref="F263" ca="1">SUM(--(rngEdelweissQuality_pfWts&gt;0)*--(rngBSE100_bmWts=0))</f>
        <v>5</v>
      </c>
      <c r="G263" s="30" cm="1">
        <f t="array" aca="1" ref="G263" ca="1">SUM(--(rngEdelweissQuality_pfWts&gt;0)*--(rngLCMC_SB_bmWts=0))</f>
        <v>5</v>
      </c>
      <c r="H263" s="30" cm="1">
        <f t="array" aca="1" ref="H263" ca="1">SUM(--(rngEdelweissQuality_pfWts&gt;0)*--(rngNifty50_bmWts=0))</f>
        <v>12</v>
      </c>
      <c r="I263" s="99"/>
    </row>
    <row r="264" spans="1:60" x14ac:dyDescent="0.3">
      <c r="B264" s="117" t="str" cm="1">
        <f t="array" aca="1" ref="B264" ca="1">_xlfn._xlws.FILTER(rngConsolidatedPfBmNames,--(rngLC_SB_pfWts&gt;0)*--(rngBSE100_bmWts=0))</f>
        <v>UNITED SPIRITS LTD</v>
      </c>
      <c r="C264" s="117" t="str" cm="1">
        <f t="array" aca="1" ref="C264" ca="1">_xlfn._xlws.FILTER(rngConsolidatedPfBmNames,--(rngLCMC_SB_pfWts&gt;0)*--(rngLCMC_SB_bmWts=0))</f>
        <v>UNITED SPIRITS LTD</v>
      </c>
      <c r="D264" s="117" t="str" cm="1">
        <f t="array" aca="1" ref="D264" ca="1">IFERROR(_xlfn._xlws.FILTER(rngConsolidatedPfBmNames,--(rngConcentrated_SB_pfWts&gt;0)*--(rngNifty50_bmWts=0)),"")</f>
        <v/>
      </c>
      <c r="E264" s="117" t="str" cm="1">
        <f t="array" aca="1" ref="E264:E265" ca="1">_xlfn._xlws.FILTER(rngConsolidatedPfBmNames,--(rngGrowth_SB_pfWts&gt;0)*--(rngNIFTY200_bmWts=0))</f>
        <v>BLUE DART EXPRESS LTD</v>
      </c>
      <c r="F264" s="117" t="str" cm="1">
        <f t="array" aca="1" ref="F264:F268" ca="1">_xlfn._xlws.FILTER(rngConsolidatedPfBmNames,--(rngEdelweissQuality_pfWts&gt;0)*--(rngBSE100_bmWts=0))</f>
        <v>BERGER PAINTS INDIA LTD</v>
      </c>
      <c r="G264" s="117" t="str" cm="1">
        <f t="array" aca="1" ref="G264:G268" ca="1">_xlfn._xlws.FILTER(rngConsolidatedPfBmNames,--(rngEdelweissQuality_pfWts&gt;0)*--(rngLCMC_SB_bmWts=0))</f>
        <v>BERGER PAINTS INDIA LTD</v>
      </c>
      <c r="H264" s="117" t="str" cm="1">
        <f t="array" aca="1" ref="H264:H275" ca="1">_xlfn._xlws.FILTER(rngConsolidatedPfBmNames,--(rngEdelweissQuality_pfWts&gt;0)*--(rngNifty50_bmWts=0))</f>
        <v>BERGER PAINTS INDIA LTD</v>
      </c>
      <c r="I264" s="30"/>
      <c r="L264" s="12"/>
      <c r="X264" s="14"/>
      <c r="Y264" s="27"/>
      <c r="Z264" s="27"/>
      <c r="AA264" s="27"/>
      <c r="AB264" s="27"/>
      <c r="AC264" s="27"/>
      <c r="AD264" s="27"/>
      <c r="AE264" s="27"/>
      <c r="AF264" s="27"/>
      <c r="AG264" s="27"/>
      <c r="AH264" s="27"/>
      <c r="AI264" s="27"/>
    </row>
    <row r="265" spans="1:60" x14ac:dyDescent="0.3">
      <c r="A265" s="87"/>
      <c r="B265" s="88"/>
      <c r="C265" s="88"/>
      <c r="D265" s="65"/>
      <c r="E265" s="117" t="str">
        <f ca="1"/>
        <v>CRISIL LTD</v>
      </c>
      <c r="F265" s="12" t="str">
        <f ca="1"/>
        <v>BOSCH LTD</v>
      </c>
      <c r="G265" s="12" t="str">
        <f ca="1"/>
        <v>BOSCH LTD</v>
      </c>
      <c r="H265" s="12" t="str">
        <f ca="1"/>
        <v>BOSCH LTD</v>
      </c>
      <c r="AR265" s="48"/>
    </row>
    <row r="266" spans="1:60" x14ac:dyDescent="0.3">
      <c r="A266" s="87"/>
      <c r="B266" s="89"/>
      <c r="C266" s="89"/>
      <c r="D266" s="30"/>
      <c r="E266" s="117"/>
      <c r="F266" s="12" t="str">
        <f ca="1"/>
        <v>HDFC ASSET MANAGEMENT CO LTD</v>
      </c>
      <c r="G266" s="12" t="str">
        <f ca="1"/>
        <v>HDFC ASSET MANAGEMENT CO LTD</v>
      </c>
      <c r="H266" s="12" t="str">
        <f ca="1"/>
        <v>COLGATE PALMOLIVE (INDIA)</v>
      </c>
      <c r="AQ266" s="24"/>
      <c r="AR266" s="24"/>
      <c r="AS266" s="24"/>
      <c r="AT266" s="24"/>
      <c r="AU266" s="24"/>
      <c r="AV266" s="24"/>
    </row>
    <row r="267" spans="1:60" x14ac:dyDescent="0.3">
      <c r="A267" s="87"/>
      <c r="B267" s="89"/>
      <c r="C267" s="89"/>
      <c r="D267" s="30"/>
      <c r="E267" s="117"/>
      <c r="F267" s="12" t="str">
        <f ca="1"/>
        <v>HINDUSTAN AERONAUTICS LTD</v>
      </c>
      <c r="G267" s="12" t="str">
        <f ca="1"/>
        <v>HINDUSTAN AERONAUTICS LTD</v>
      </c>
      <c r="H267" s="12" t="str">
        <f ca="1"/>
        <v>DABUR INDIA LTD</v>
      </c>
    </row>
    <row r="268" spans="1:60" x14ac:dyDescent="0.3">
      <c r="A268" s="87"/>
      <c r="B268" s="89"/>
      <c r="C268" s="89"/>
      <c r="E268" s="117"/>
      <c r="F268" s="12" t="str">
        <f ca="1"/>
        <v>MUTHOOT FINANCE LTD</v>
      </c>
      <c r="G268" s="12" t="str">
        <f ca="1"/>
        <v>MUTHOOT FINANCE LTD</v>
      </c>
      <c r="H268" s="12" t="str">
        <f ca="1"/>
        <v>GODREJ CONSUMER PRODUCTS LTD</v>
      </c>
    </row>
    <row r="269" spans="1:60" x14ac:dyDescent="0.3">
      <c r="A269" s="87"/>
      <c r="B269" s="89"/>
      <c r="C269" s="89"/>
      <c r="D269" s="65"/>
      <c r="E269" s="117"/>
      <c r="H269" s="12" t="str">
        <f ca="1"/>
        <v>HAVELLS INDIA LTD</v>
      </c>
    </row>
    <row r="270" spans="1:60" x14ac:dyDescent="0.3">
      <c r="A270" s="87"/>
      <c r="B270" s="89"/>
      <c r="C270" s="89"/>
      <c r="D270" s="30"/>
      <c r="E270" s="117"/>
      <c r="H270" s="12" t="str">
        <f ca="1"/>
        <v>HDFC ASSET MANAGEMENT CO LTD</v>
      </c>
    </row>
    <row r="271" spans="1:60" x14ac:dyDescent="0.3">
      <c r="A271" s="87"/>
      <c r="B271" s="89"/>
      <c r="C271" s="89"/>
      <c r="D271" s="30"/>
      <c r="E271" s="30"/>
      <c r="H271" s="12" t="str">
        <f ca="1"/>
        <v>HINDUSTAN AERONAUTICS LTD</v>
      </c>
    </row>
    <row r="272" spans="1:60" x14ac:dyDescent="0.3">
      <c r="H272" s="12" t="str">
        <f ca="1"/>
        <v>LTIMINDTREE LTD</v>
      </c>
    </row>
    <row r="273" spans="1:43" x14ac:dyDescent="0.3">
      <c r="H273" s="12" t="str">
        <f ca="1"/>
        <v>MARICO LTD</v>
      </c>
    </row>
    <row r="274" spans="1:43" x14ac:dyDescent="0.3">
      <c r="H274" s="12" t="str">
        <f ca="1"/>
        <v>MUTHOOT FINANCE LTD</v>
      </c>
    </row>
    <row r="275" spans="1:43" x14ac:dyDescent="0.3">
      <c r="H275" s="12" t="str">
        <f ca="1"/>
        <v>PIDILITE INDUSTRIES LTD</v>
      </c>
    </row>
    <row r="277" spans="1:43" x14ac:dyDescent="0.3">
      <c r="A277" s="92" t="s">
        <v>2075</v>
      </c>
      <c r="B277" s="90" t="s">
        <v>2076</v>
      </c>
      <c r="D277" s="90" t="s">
        <v>2077</v>
      </c>
      <c r="F277" s="90" t="s">
        <v>2063</v>
      </c>
      <c r="H277" s="90" t="s">
        <v>2078</v>
      </c>
      <c r="J277" s="90" t="s">
        <v>2079</v>
      </c>
      <c r="L277" s="90" t="s">
        <v>2079</v>
      </c>
      <c r="N277" s="90" t="s">
        <v>2079</v>
      </c>
      <c r="AQ277" s="12"/>
    </row>
    <row r="278" spans="1:43" ht="60" x14ac:dyDescent="0.3">
      <c r="A278" s="92" t="s">
        <v>2045</v>
      </c>
      <c r="B278" s="91" t="s">
        <v>2042</v>
      </c>
      <c r="D278" s="91" t="s">
        <v>2080</v>
      </c>
      <c r="F278" s="91" t="s">
        <v>2070</v>
      </c>
      <c r="H278" s="91" t="s">
        <v>2107</v>
      </c>
      <c r="J278" s="91" t="str">
        <f>B278</f>
        <v>SBI BSE100 ETF</v>
      </c>
      <c r="L278" s="91" t="str">
        <f>D278</f>
        <v>Smart Beta Benchmark</v>
      </c>
      <c r="N278" s="91" t="str">
        <f>F278</f>
        <v>SBI NIFTY 50 ETF</v>
      </c>
      <c r="AQ278" s="12"/>
    </row>
    <row r="279" spans="1:43" x14ac:dyDescent="0.3">
      <c r="A279" s="8" t="s">
        <v>2073</v>
      </c>
      <c r="B279" s="99" cm="1">
        <f t="array" aca="1" ref="B279" ca="1">SUM(--(rngLC_SB_pfWts-rngBSE100_bmWts&gt;0)*(rngLC_SB_pfWts-rngBSE100_bmWts))</f>
        <v>59.214683568868253</v>
      </c>
      <c r="D279" s="99" cm="1">
        <f t="array" aca="1" ref="D279" ca="1">SUM(--(rngLCMC_SB_pfWts-rngLCMC_SB_bmWts&gt;0)*(rngLCMC_SB_pfWts-rngLCMC_SB_bmWts))</f>
        <v>68.790499258887905</v>
      </c>
      <c r="F279" s="99" cm="1">
        <f t="array" aca="1" ref="F279" ca="1">SUM(--(rngConcentrated_SB_pfWts-rngNifty50_bmWts&gt;0)*(rngConcentrated_SB_pfWts-rngNifty50_bmWts))</f>
        <v>49.235236152834901</v>
      </c>
      <c r="H279" s="99" cm="1">
        <f t="array" aca="1" ref="H279" ca="1">SUM(--(rngGrowth_SB_pfWts-rngNIFTY200_bmWts&gt;0)*(rngGrowth_SB_pfWts-rngNIFTY200_bmWts))</f>
        <v>61.133440904279418</v>
      </c>
      <c r="J279" s="99" cm="1">
        <f t="array" aca="1" ref="J279" ca="1">SUM(--(rngEdelweissQuality_pfWts-rngBSE100_bmWts&gt;0)*(rngEdelweissQuality_pfWts-rngBSE100_bmWts))</f>
        <v>67.784647758169072</v>
      </c>
      <c r="L279" s="99" cm="1">
        <f t="array" aca="1" ref="L279" ca="1">SUM(--(rngEdelweissQuality_pfWts-rngLCMC_SB_bmWts&gt;0)*(rngEdelweissQuality_pfWts-rngLCMC_SB_bmWts))</f>
        <v>75.380312928116055</v>
      </c>
      <c r="N279" s="99" cm="1">
        <f t="array" aca="1" ref="N279" ca="1">SUM(--(rngEdelweissQuality_pfWts-rngNifty50_bmWts&gt;0)*(rngEdelweissQuality_pfWts-rngNifty50_bmWts))</f>
        <v>66.762010668559043</v>
      </c>
      <c r="AQ279" s="12"/>
    </row>
    <row r="280" spans="1:43" x14ac:dyDescent="0.3">
      <c r="A280" s="8" t="s">
        <v>2084</v>
      </c>
      <c r="B280" s="12" t="str" cm="1">
        <f t="array" aca="1" ref="B280:B297" ca="1">_xlfn._xlws.FILTER(rngConsolidatedPfBmNames,--(rngLC_SB_pfWts-rngBSE100_bmWts&gt;0))</f>
        <v>AXIS BANK LTD</v>
      </c>
      <c r="C280" s="67">
        <f t="shared" ref="C280:C313" ca="1" si="41">IF(ISBLANK(B280),"",INDEX(rngLC_SB_pfWts,MATCH(B280,rngConsolidatedPfBmNames,0),1)-INDEX(rngBSE100_bmWts,MATCH(B280,rngConsolidatedPfBmNames,0),1))</f>
        <v>3.2148226286294097</v>
      </c>
      <c r="D280" s="12" t="str" cm="1">
        <f t="array" aca="1" ref="D280:D309" ca="1">_xlfn._xlws.FILTER(rngConsolidatedPfBmNames,--(rngLCMC_SB_pfWts-rngLCMC_SB_bmWts&gt;0))</f>
        <v>3M INDIA LTD</v>
      </c>
      <c r="E280" s="67">
        <f t="shared" ref="E280:E313" ca="1" si="42">IF(ISBLANK(D280),"",INDEX(rngLCMC_SB_pfWts,MATCH(D280,rngConsolidatedPfBmNames,0),1)-INDEX(rngLCMC_SB_bmWts,MATCH(D280,rngConsolidatedPfBmNames,0),1))</f>
        <v>0.91294992627844196</v>
      </c>
      <c r="F280" s="12" t="str" cm="1">
        <f t="array" aca="1" ref="F280:F291" ca="1">_xlfn._xlws.FILTER(rngConsolidatedPfBmNames,--(rngConcentrated_SB_pfWts-rngNifty50_bmWts&gt;0))</f>
        <v>AXIS BANK LTD</v>
      </c>
      <c r="G280" s="67">
        <f t="shared" ref="G280:G313" ca="1" si="43">IF(ISBLANK(F280),"",INDEX(rngConcentrated_SB_pfWts,MATCH(F280,rngConsolidatedPfBmNames,0),1)-INDEX(rngNifty50_bmWts,MATCH(F280,rngConsolidatedPfBmNames,0),1))</f>
        <v>3.0520526536951098</v>
      </c>
      <c r="H280" s="12" t="str" cm="1">
        <f t="array" aca="1" ref="H280:H294" ca="1">_xlfn._xlws.FILTER(rngConsolidatedPfBmNames,--(rngGrowth_SB_pfWts-rngNifty50_bmWts&gt;0))</f>
        <v>AXIS BANK LTD</v>
      </c>
      <c r="I280" s="67">
        <f t="shared" ref="I280:I313" ca="1" si="44">IF(ISBLANK(H280),"",INDEX(rngGrowth_SB_pfWts,MATCH(H280,rngConsolidatedPfBmNames,0),1)-INDEX(rngNifty50_bmWts,MATCH(H280,rngConsolidatedPfBmNames,0),1))</f>
        <v>2.2473267722015096</v>
      </c>
      <c r="J280" s="12" t="str" cm="1">
        <f t="array" aca="1" ref="J280:J307" ca="1">_xlfn._xlws.FILTER(rngConsolidatedPfBmNames,--(rngEdelweissQuality_pfWts-rngBSE100_bmWts&gt;0))</f>
        <v>ASIAN PAINTS LTD</v>
      </c>
      <c r="K280" s="67">
        <f t="shared" ref="K280:K313" ca="1" si="45">IF(ISBLANK(J280),"",INDEX(rngEdelweissQuality_pfWts,MATCH(J280,rngConsolidatedPfBmNames,0),1)-INDEX(rngBSE100_bmWts,MATCH(J280,rngConsolidatedPfBmNames,0),1))</f>
        <v>3.2392881256866204</v>
      </c>
      <c r="L280" s="12" t="str" cm="1">
        <f t="array" aca="1" ref="L280:L308" ca="1">_xlfn._xlws.FILTER(rngConsolidatedPfBmNames,--(rngEdelweissQuality_pfWts-rngLCMC_SB_bmWts&gt;0))</f>
        <v>ASIAN PAINTS LTD</v>
      </c>
      <c r="M280" s="67">
        <f t="shared" ref="M280:M313" ca="1" si="46">IF(ISBLANK(L280),"",INDEX(rngEdelweissQuality_pfWts,MATCH(L280,rngConsolidatedPfBmNames,0),1)-INDEX(rngLCMC_SB_bmWts,MATCH(L280,rngConsolidatedPfBmNames,0),1))</f>
        <v>3.6680195048058302</v>
      </c>
      <c r="N280" s="12" t="str" cm="1">
        <f t="array" aca="1" ref="N280:N307" ca="1">_xlfn._xlws.FILTER(rngConsolidatedPfBmNames,--(rngEdelweissQuality_pfWts-rngNifty50_bmWts&gt;0))</f>
        <v>ASIAN PAINTS LTD</v>
      </c>
      <c r="O280" s="67">
        <f t="shared" ref="O280:O313" ca="1" si="47">IF(ISBLANK(N280),"",INDEX(rngEdelweissQuality_pfWts,MATCH(N280,rngConsolidatedPfBmNames,0),1)-INDEX(rngNifty50_bmWts,MATCH(N280,rngConsolidatedPfBmNames,0),1))</f>
        <v>2.9954487091991906</v>
      </c>
      <c r="AQ280" s="12"/>
    </row>
    <row r="281" spans="1:43" x14ac:dyDescent="0.3">
      <c r="B281" s="12" t="str">
        <f ca="1"/>
        <v>BAJAJ AUTO LTD</v>
      </c>
      <c r="C281" s="67">
        <f t="shared" ca="1" si="41"/>
        <v>1.5728847178824341</v>
      </c>
      <c r="D281" s="12" t="str">
        <f ca="1"/>
        <v>AIA ENGINEERING LTD</v>
      </c>
      <c r="E281" s="67">
        <f t="shared" ca="1" si="42"/>
        <v>0.46503799726665307</v>
      </c>
      <c r="F281" s="12" t="str">
        <f ca="1"/>
        <v>BAJAJ AUTO LTD</v>
      </c>
      <c r="G281" s="67">
        <f t="shared" ca="1" si="43"/>
        <v>4.2536292234547881</v>
      </c>
      <c r="H281" s="12" t="str">
        <f ca="1"/>
        <v>BANK OF BARODA</v>
      </c>
      <c r="I281" s="67">
        <f t="shared" ca="1" si="44"/>
        <v>5.2973014862594496</v>
      </c>
      <c r="J281" s="12" t="str">
        <f ca="1"/>
        <v>BAJAJ AUTO LTD</v>
      </c>
      <c r="K281" s="67">
        <f t="shared" ca="1" si="45"/>
        <v>2.9123743744915438</v>
      </c>
      <c r="L281" s="12" t="str">
        <f ca="1"/>
        <v>BAJAJ AUTO LTD</v>
      </c>
      <c r="M281" s="67">
        <f t="shared" ca="1" si="46"/>
        <v>3.0976497787967867</v>
      </c>
      <c r="N281" s="12" t="str">
        <f ca="1"/>
        <v>BAJAJ AUTO LTD</v>
      </c>
      <c r="O281" s="67">
        <f t="shared" ca="1" si="47"/>
        <v>2.9006309772838379</v>
      </c>
      <c r="AQ281" s="12"/>
    </row>
    <row r="282" spans="1:43" x14ac:dyDescent="0.3">
      <c r="B282" s="12" t="str">
        <f ca="1"/>
        <v>BAJAJ FINANCE LTD</v>
      </c>
      <c r="C282" s="67">
        <f t="shared" ca="1" si="41"/>
        <v>4.2607806763054707</v>
      </c>
      <c r="D282" s="12" t="str">
        <f ca="1"/>
        <v>AXIS BANK LTD</v>
      </c>
      <c r="E282" s="67">
        <f t="shared" ca="1" si="42"/>
        <v>2.86062502977782</v>
      </c>
      <c r="F282" s="12" t="str">
        <f ca="1"/>
        <v>BHARTI AIRTEL LTD</v>
      </c>
      <c r="G282" s="67">
        <f t="shared" ca="1" si="43"/>
        <v>4.0223537655184698</v>
      </c>
      <c r="H282" s="12" t="str">
        <f ca="1"/>
        <v>BHARAT ELECTRONICS LTD</v>
      </c>
      <c r="I282" s="67">
        <f t="shared" ca="1" si="44"/>
        <v>5.4310668063621099</v>
      </c>
      <c r="J282" s="12" t="str">
        <f ca="1"/>
        <v>BAJAJ FINANCE LTD</v>
      </c>
      <c r="K282" s="67">
        <f t="shared" ca="1" si="45"/>
        <v>2.1226389773322398</v>
      </c>
      <c r="L282" s="12" t="str">
        <f ca="1"/>
        <v>BAJAJ FINANCE LTD</v>
      </c>
      <c r="M282" s="67">
        <f t="shared" ca="1" si="46"/>
        <v>2.6412223085530702</v>
      </c>
      <c r="N282" s="12" t="str">
        <f ca="1"/>
        <v>BAJAJ FINANCE LTD</v>
      </c>
      <c r="O282" s="67">
        <f t="shared" ca="1" si="47"/>
        <v>1.82239445542923</v>
      </c>
      <c r="AQ282" s="12"/>
    </row>
    <row r="283" spans="1:43" x14ac:dyDescent="0.3">
      <c r="B283" s="12" t="str">
        <f ca="1"/>
        <v>BHARAT ELECTRONICS LTD</v>
      </c>
      <c r="C283" s="67">
        <f t="shared" ca="1" si="41"/>
        <v>3.0915687485745749</v>
      </c>
      <c r="D283" s="12" t="str">
        <f ca="1"/>
        <v>BAJAJ AUTO LTD</v>
      </c>
      <c r="E283" s="67">
        <f t="shared" ca="1" si="42"/>
        <v>1.3967138632575371</v>
      </c>
      <c r="F283" s="12" t="str">
        <f ca="1"/>
        <v>HDFC BANK LIMITED</v>
      </c>
      <c r="G283" s="67">
        <f t="shared" ca="1" si="43"/>
        <v>6.5471568624027601</v>
      </c>
      <c r="H283" s="12" t="str">
        <f ca="1"/>
        <v>BHARTI AIRTEL LTD</v>
      </c>
      <c r="I283" s="67">
        <f t="shared" ca="1" si="44"/>
        <v>2.9775090061546399</v>
      </c>
      <c r="J283" s="12" t="str">
        <f ca="1"/>
        <v>BERGER PAINTS INDIA LTD</v>
      </c>
      <c r="K283" s="67">
        <f t="shared" ca="1" si="45"/>
        <v>1.5633607519074799</v>
      </c>
      <c r="L283" s="12" t="str">
        <f ca="1"/>
        <v>BERGER PAINTS INDIA LTD</v>
      </c>
      <c r="M283" s="67">
        <f t="shared" ca="1" si="46"/>
        <v>1.5633607519074799</v>
      </c>
      <c r="N283" s="12" t="str">
        <f ca="1"/>
        <v>BERGER PAINTS INDIA LTD</v>
      </c>
      <c r="O283" s="67">
        <f t="shared" ca="1" si="47"/>
        <v>1.5633607519074799</v>
      </c>
      <c r="AQ283" s="12"/>
    </row>
    <row r="284" spans="1:43" x14ac:dyDescent="0.3">
      <c r="B284" s="12" t="str">
        <f ca="1"/>
        <v>COAL INDIA LTD</v>
      </c>
      <c r="C284" s="67">
        <f t="shared" ca="1" si="41"/>
        <v>3.2961049431443206</v>
      </c>
      <c r="D284" s="12" t="str">
        <f ca="1"/>
        <v>BAJAJ FINANCE LTD</v>
      </c>
      <c r="E284" s="67">
        <f t="shared" ca="1" si="42"/>
        <v>3.7760893916191005</v>
      </c>
      <c r="F284" s="12" t="str">
        <f ca="1"/>
        <v>ICICI BANK LTD</v>
      </c>
      <c r="G284" s="67">
        <f t="shared" ca="1" si="43"/>
        <v>5.7767998073896702</v>
      </c>
      <c r="H284" s="12" t="str">
        <f ca="1"/>
        <v>BLUE DART EXPRESS LTD</v>
      </c>
      <c r="I284" s="67">
        <f t="shared" ca="1" si="44"/>
        <v>2.3294416376795901</v>
      </c>
      <c r="J284" s="12" t="str">
        <f ca="1"/>
        <v>BOSCH LTD</v>
      </c>
      <c r="K284" s="67">
        <f t="shared" ca="1" si="45"/>
        <v>1.6926918566792699</v>
      </c>
      <c r="L284" s="12" t="str">
        <f ca="1"/>
        <v>BOSCH LTD</v>
      </c>
      <c r="M284" s="67">
        <f t="shared" ca="1" si="46"/>
        <v>1.6926918566792699</v>
      </c>
      <c r="N284" s="12" t="str">
        <f ca="1"/>
        <v>BOSCH LTD</v>
      </c>
      <c r="O284" s="67">
        <f t="shared" ca="1" si="47"/>
        <v>1.6926918566792699</v>
      </c>
      <c r="AQ284" s="12"/>
    </row>
    <row r="285" spans="1:43" x14ac:dyDescent="0.3">
      <c r="B285" s="12" t="str">
        <f ca="1"/>
        <v>EICHER MOTORS LTD</v>
      </c>
      <c r="C285" s="67">
        <f t="shared" ca="1" si="41"/>
        <v>4.1550516131533941</v>
      </c>
      <c r="D285" s="12" t="str">
        <f ca="1"/>
        <v>BALKRISHNA INDUSTRIES LTD</v>
      </c>
      <c r="E285" s="67">
        <f t="shared" ca="1" si="42"/>
        <v>1.80076657138398</v>
      </c>
      <c r="F285" s="12" t="str">
        <f ca="1"/>
        <v>INFOSYS LTD</v>
      </c>
      <c r="G285" s="67">
        <f t="shared" ca="1" si="43"/>
        <v>2.2592244839864506</v>
      </c>
      <c r="H285" s="12" t="str">
        <f ca="1"/>
        <v>COROMANDEL INTERNATIONAL LTD</v>
      </c>
      <c r="I285" s="67">
        <f t="shared" ca="1" si="44"/>
        <v>2.7862885335415002</v>
      </c>
      <c r="J285" s="12" t="str">
        <f ca="1"/>
        <v>BRITANNIA INDUSTRIES LTD</v>
      </c>
      <c r="K285" s="67">
        <f t="shared" ca="1" si="45"/>
        <v>2.5248143952993649</v>
      </c>
      <c r="L285" s="12" t="str">
        <f ca="1"/>
        <v>BRITANNIA INDUSTRIES LTD</v>
      </c>
      <c r="M285" s="67">
        <f t="shared" ca="1" si="46"/>
        <v>2.693154955505376</v>
      </c>
      <c r="N285" s="12" t="str">
        <f ca="1"/>
        <v>BRITANNIA INDUSTRIES LTD</v>
      </c>
      <c r="O285" s="67">
        <f t="shared" ca="1" si="47"/>
        <v>2.4328621970158331</v>
      </c>
      <c r="AQ285" s="12"/>
    </row>
    <row r="286" spans="1:43" x14ac:dyDescent="0.3">
      <c r="B286" s="12" t="str">
        <f ca="1"/>
        <v>HDFC BANK LIMITED</v>
      </c>
      <c r="C286" s="67">
        <f t="shared" ca="1" si="41"/>
        <v>6.1290406367591999</v>
      </c>
      <c r="D286" s="12" t="str">
        <f ca="1"/>
        <v>BATA INDIA LTD</v>
      </c>
      <c r="E286" s="67">
        <f t="shared" ca="1" si="42"/>
        <v>1.6185590605181961</v>
      </c>
      <c r="F286" s="12" t="str">
        <f ca="1"/>
        <v>LARSEN &amp; TOUBRO LTD</v>
      </c>
      <c r="G286" s="67">
        <f t="shared" ca="1" si="43"/>
        <v>4.3752542618648995</v>
      </c>
      <c r="H286" s="12" t="str">
        <f ca="1"/>
        <v>CRISIL LTD</v>
      </c>
      <c r="I286" s="67">
        <f t="shared" ca="1" si="44"/>
        <v>5.5905244423552301</v>
      </c>
      <c r="J286" s="12" t="str">
        <f ca="1"/>
        <v>COAL INDIA LTD</v>
      </c>
      <c r="K286" s="67">
        <f t="shared" ca="1" si="45"/>
        <v>3.5230594430375408</v>
      </c>
      <c r="L286" s="12" t="str">
        <f ca="1"/>
        <v>COAL INDIA LTD</v>
      </c>
      <c r="M286" s="67">
        <f t="shared" ca="1" si="46"/>
        <v>3.6826905023138821</v>
      </c>
      <c r="N286" s="12" t="str">
        <f ca="1"/>
        <v>COAL INDIA LTD</v>
      </c>
      <c r="O286" s="67">
        <f t="shared" ca="1" si="47"/>
        <v>3.432417791594617</v>
      </c>
      <c r="AQ286" s="12"/>
    </row>
    <row r="287" spans="1:43" x14ac:dyDescent="0.3">
      <c r="B287" s="12" t="str">
        <f ca="1"/>
        <v>ICICI BANK LTD</v>
      </c>
      <c r="C287" s="67">
        <f t="shared" ca="1" si="41"/>
        <v>4.0307777358554207</v>
      </c>
      <c r="D287" s="12" t="str">
        <f ca="1"/>
        <v>BHARAT ELECTRONICS LTD</v>
      </c>
      <c r="E287" s="67">
        <f t="shared" ca="1" si="42"/>
        <v>2.4752053028108874</v>
      </c>
      <c r="F287" s="12" t="str">
        <f ca="1"/>
        <v>MARUTI SUZUKI INDIA LTD</v>
      </c>
      <c r="G287" s="67">
        <f t="shared" ca="1" si="43"/>
        <v>6.2624796137533103</v>
      </c>
      <c r="H287" s="12" t="str">
        <f ca="1"/>
        <v>EICHER MOTORS LTD</v>
      </c>
      <c r="I287" s="67">
        <f t="shared" ca="1" si="44"/>
        <v>2.9660818869546932</v>
      </c>
      <c r="J287" s="12" t="str">
        <f ca="1"/>
        <v>COLGATE PALMOLIVE (INDIA)</v>
      </c>
      <c r="K287" s="67">
        <f t="shared" ca="1" si="45"/>
        <v>2.8469865928064859</v>
      </c>
      <c r="L287" s="12" t="str">
        <f ca="1"/>
        <v>COLGATE PALMOLIVE (INDIA)</v>
      </c>
      <c r="M287" s="67">
        <f t="shared" ca="1" si="46"/>
        <v>2.9155964675357748</v>
      </c>
      <c r="N287" s="12" t="str">
        <f ca="1"/>
        <v>COLGATE PALMOLIVE (INDIA)</v>
      </c>
      <c r="O287" s="67">
        <f t="shared" ca="1" si="47"/>
        <v>3.07568617523745</v>
      </c>
      <c r="AQ287" s="12"/>
    </row>
    <row r="288" spans="1:43" x14ac:dyDescent="0.3">
      <c r="B288" s="12" t="str">
        <f ca="1"/>
        <v>INFOSYS LTD</v>
      </c>
      <c r="C288" s="67">
        <f t="shared" ca="1" si="41"/>
        <v>3.4650498889006709</v>
      </c>
      <c r="D288" s="12" t="str">
        <f ca="1"/>
        <v>COAL INDIA LTD</v>
      </c>
      <c r="E288" s="67">
        <f t="shared" ca="1" si="42"/>
        <v>2.1736240328530121</v>
      </c>
      <c r="F288" s="12" t="str">
        <f ca="1"/>
        <v>NESTLE INDIA LTD</v>
      </c>
      <c r="G288" s="67">
        <f t="shared" ca="1" si="43"/>
        <v>5.5352031392719923</v>
      </c>
      <c r="H288" s="12" t="str">
        <f ca="1"/>
        <v>ICICI BANK LTD</v>
      </c>
      <c r="I288" s="67">
        <f t="shared" ca="1" si="44"/>
        <v>2.9370765182339689</v>
      </c>
      <c r="J288" s="12" t="str">
        <f ca="1"/>
        <v>DABUR INDIA LTD</v>
      </c>
      <c r="K288" s="67">
        <f t="shared" ca="1" si="45"/>
        <v>2.0226871095932988</v>
      </c>
      <c r="L288" s="12" t="str">
        <f ca="1"/>
        <v>DABUR INDIA LTD</v>
      </c>
      <c r="M288" s="67">
        <f t="shared" ca="1" si="46"/>
        <v>2.1236977214610229</v>
      </c>
      <c r="N288" s="12" t="str">
        <f ca="1"/>
        <v>DABUR INDIA LTD</v>
      </c>
      <c r="O288" s="67">
        <f t="shared" ca="1" si="47"/>
        <v>2.35938914915238</v>
      </c>
      <c r="AQ288" s="12"/>
    </row>
    <row r="289" spans="1:43" x14ac:dyDescent="0.3">
      <c r="B289" s="12" t="str">
        <f ca="1"/>
        <v>ITC LTD</v>
      </c>
      <c r="C289" s="67">
        <f t="shared" ca="1" si="41"/>
        <v>0.77269352686962955</v>
      </c>
      <c r="D289" s="12" t="str">
        <f ca="1"/>
        <v>COROMANDEL INTERNATIONAL LTD</v>
      </c>
      <c r="E289" s="67">
        <f t="shared" ca="1" si="42"/>
        <v>2.211155158784524</v>
      </c>
      <c r="F289" s="12" t="str">
        <f ca="1"/>
        <v>RELIANCE INDUSTRIES LTD</v>
      </c>
      <c r="G289" s="67">
        <f t="shared" ca="1" si="43"/>
        <v>1.011874959452701</v>
      </c>
      <c r="H289" s="12" t="str">
        <f ca="1"/>
        <v>ITC LTD</v>
      </c>
      <c r="I289" s="67">
        <f t="shared" ca="1" si="44"/>
        <v>2.6783548269666397</v>
      </c>
      <c r="J289" s="12" t="str">
        <f ca="1"/>
        <v>DIVI'S LABORATORIES LTD</v>
      </c>
      <c r="K289" s="67">
        <f t="shared" ca="1" si="45"/>
        <v>2.6004396771914222</v>
      </c>
      <c r="L289" s="12" t="str">
        <f ca="1"/>
        <v>DIVI'S LABORATORIES LTD</v>
      </c>
      <c r="M289" s="67">
        <f t="shared" ca="1" si="46"/>
        <v>2.7340230787442152</v>
      </c>
      <c r="N289" s="12" t="str">
        <f ca="1"/>
        <v>DIVI'S LABORATORIES LTD</v>
      </c>
      <c r="O289" s="67">
        <f t="shared" ca="1" si="47"/>
        <v>2.5235067096864712</v>
      </c>
      <c r="AQ289" s="12"/>
    </row>
    <row r="290" spans="1:43" x14ac:dyDescent="0.3">
      <c r="B290" s="12" t="str">
        <f ca="1"/>
        <v>KOTAK MAHINDRA BANK LTD</v>
      </c>
      <c r="C290" s="67">
        <f t="shared" ca="1" si="41"/>
        <v>2.3198914380161497</v>
      </c>
      <c r="D290" s="12" t="str">
        <f ca="1"/>
        <v>CRISIL LTD</v>
      </c>
      <c r="E290" s="67">
        <f t="shared" ca="1" si="42"/>
        <v>1.7294564413105811</v>
      </c>
      <c r="F290" s="12" t="str">
        <f ca="1"/>
        <v>TATA CONSULTANCY SVCS LTD</v>
      </c>
      <c r="G290" s="67">
        <f t="shared" ca="1" si="43"/>
        <v>2.8080122307460194</v>
      </c>
      <c r="H290" s="12" t="str">
        <f ca="1"/>
        <v>LARSEN &amp; TOUBRO LTD</v>
      </c>
      <c r="I290" s="67">
        <f t="shared" ca="1" si="44"/>
        <v>3.3595155801079106</v>
      </c>
      <c r="J290" s="12" t="str">
        <f ca="1"/>
        <v>EICHER MOTORS LTD</v>
      </c>
      <c r="K290" s="67">
        <f t="shared" ca="1" si="45"/>
        <v>2.2102409224081341</v>
      </c>
      <c r="L290" s="12" t="str">
        <f ca="1"/>
        <v>EICHER MOTORS LTD</v>
      </c>
      <c r="M290" s="67">
        <f t="shared" ca="1" si="46"/>
        <v>2.3567201371725401</v>
      </c>
      <c r="N290" s="12" t="str">
        <f ca="1"/>
        <v>EICHER MOTORS LTD</v>
      </c>
      <c r="O290" s="67">
        <f t="shared" ca="1" si="47"/>
        <v>2.1398847778314933</v>
      </c>
      <c r="AQ290" s="12"/>
    </row>
    <row r="291" spans="1:43" x14ac:dyDescent="0.3">
      <c r="B291" s="12" t="str">
        <f ca="1"/>
        <v>LTIMINDTREE LTD</v>
      </c>
      <c r="C291" s="67">
        <f t="shared" ca="1" si="41"/>
        <v>3.0312287810006389</v>
      </c>
      <c r="D291" s="12" t="str">
        <f ca="1"/>
        <v>EICHER MOTORS LTD</v>
      </c>
      <c r="E291" s="67">
        <f t="shared" ca="1" si="42"/>
        <v>3.3467510251004797</v>
      </c>
      <c r="F291" s="12" t="str">
        <f ca="1"/>
        <v>ULTRATECH CEMENT LTD</v>
      </c>
      <c r="G291" s="67">
        <f t="shared" ca="1" si="43"/>
        <v>3.3311951512987301</v>
      </c>
      <c r="H291" s="12" t="str">
        <f ca="1"/>
        <v>LTIMINDTREE LTD</v>
      </c>
      <c r="I291" s="67">
        <f t="shared" ca="1" si="44"/>
        <v>2.9937206474995799</v>
      </c>
      <c r="J291" s="12" t="str">
        <f ca="1"/>
        <v>GODREJ CONSUMER PRODUCTS LTD</v>
      </c>
      <c r="K291" s="67">
        <f t="shared" ca="1" si="45"/>
        <v>2.089772922637648</v>
      </c>
      <c r="L291" s="12" t="str">
        <f ca="1"/>
        <v>GODREJ CONSUMER PRODUCTS LTD</v>
      </c>
      <c r="M291" s="67">
        <f t="shared" ca="1" si="46"/>
        <v>2.2130623796352653</v>
      </c>
      <c r="N291" s="12" t="str">
        <f ca="1"/>
        <v>GODREJ CONSUMER PRODUCTS LTD</v>
      </c>
      <c r="O291" s="67">
        <f t="shared" ca="1" si="47"/>
        <v>2.5007377792963701</v>
      </c>
      <c r="AQ291" s="12"/>
    </row>
    <row r="292" spans="1:43" x14ac:dyDescent="0.3">
      <c r="A292" s="12"/>
      <c r="B292" s="12" t="str">
        <f ca="1"/>
        <v>MARUTI SUZUKI INDIA LTD</v>
      </c>
      <c r="C292" s="67">
        <f t="shared" ca="1" si="41"/>
        <v>4.8531325147981699</v>
      </c>
      <c r="D292" s="12" t="str">
        <f ca="1"/>
        <v>FEDERAL BANK LTD</v>
      </c>
      <c r="E292" s="67">
        <f t="shared" ca="1" si="42"/>
        <v>1.799937966786028</v>
      </c>
      <c r="G292" s="67" t="str">
        <f t="shared" si="43"/>
        <v/>
      </c>
      <c r="H292" s="12" t="str">
        <f ca="1"/>
        <v>MARUTI SUZUKI INDIA LTD</v>
      </c>
      <c r="I292" s="67">
        <f t="shared" ca="1" si="44"/>
        <v>3.9015759687556999</v>
      </c>
      <c r="J292" s="12" t="str">
        <f ca="1"/>
        <v>HAVELLS INDIA LTD</v>
      </c>
      <c r="K292" s="67">
        <f t="shared" ca="1" si="45"/>
        <v>2.2060929067295838</v>
      </c>
      <c r="L292" s="12" t="str">
        <f ca="1"/>
        <v>HAVELLS INDIA LTD</v>
      </c>
      <c r="M292" s="67">
        <f t="shared" ca="1" si="46"/>
        <v>2.3049876166028707</v>
      </c>
      <c r="N292" s="12" t="str">
        <f ca="1"/>
        <v>HAVELLS INDIA LTD</v>
      </c>
      <c r="O292" s="67">
        <f t="shared" ca="1" si="47"/>
        <v>2.5357419396405398</v>
      </c>
      <c r="AQ292" s="12"/>
    </row>
    <row r="293" spans="1:43" x14ac:dyDescent="0.3">
      <c r="A293" s="12"/>
      <c r="B293" s="12" t="str">
        <f ca="1"/>
        <v>NESTLE INDIA LTD</v>
      </c>
      <c r="C293" s="67">
        <f t="shared" ca="1" si="41"/>
        <v>2.0693165810290051</v>
      </c>
      <c r="D293" s="12" t="str">
        <f ca="1"/>
        <v>GRINDWELL NORTON LTD</v>
      </c>
      <c r="E293" s="67">
        <f t="shared" ca="1" si="42"/>
        <v>0.562848486390637</v>
      </c>
      <c r="G293" s="67" t="str">
        <f t="shared" si="43"/>
        <v/>
      </c>
      <c r="H293" s="12" t="str">
        <f ca="1"/>
        <v>ULTRATECH CEMENT LTD</v>
      </c>
      <c r="I293" s="67">
        <f t="shared" ca="1" si="44"/>
        <v>2.0328613829917401</v>
      </c>
      <c r="J293" s="12" t="str">
        <f ca="1"/>
        <v>HCL TECHNOLOGIES LTD</v>
      </c>
      <c r="K293" s="67">
        <f t="shared" ca="1" si="45"/>
        <v>3.6334136656763496</v>
      </c>
      <c r="L293" s="12" t="str">
        <f ca="1"/>
        <v>HCL TECHNOLOGIES LTD</v>
      </c>
      <c r="M293" s="67">
        <f t="shared" ca="1" si="46"/>
        <v>4.0004207854650815</v>
      </c>
      <c r="N293" s="12" t="str">
        <f ca="1"/>
        <v>HCL TECHNOLOGIES LTD</v>
      </c>
      <c r="O293" s="67">
        <f t="shared" ca="1" si="47"/>
        <v>3.4249221082554193</v>
      </c>
      <c r="AQ293" s="12"/>
    </row>
    <row r="294" spans="1:43" x14ac:dyDescent="0.3">
      <c r="A294" s="12"/>
      <c r="B294" s="12" t="str">
        <f ca="1"/>
        <v>PAGE INDUSTRIES LTD</v>
      </c>
      <c r="C294" s="67">
        <f t="shared" ca="1" si="41"/>
        <v>3.424148677704252</v>
      </c>
      <c r="D294" s="12" t="str">
        <f ca="1"/>
        <v>HDFC BANK LIMITED</v>
      </c>
      <c r="E294" s="67">
        <f t="shared" ca="1" si="42"/>
        <v>5.4088957996380396</v>
      </c>
      <c r="G294" s="67" t="str">
        <f t="shared" si="43"/>
        <v/>
      </c>
      <c r="H294" s="12" t="str">
        <f ca="1"/>
        <v>UNITED SPIRITS LTD</v>
      </c>
      <c r="I294" s="67">
        <f t="shared" ca="1" si="44"/>
        <v>3.94541348476</v>
      </c>
      <c r="J294" s="12" t="str">
        <f ca="1"/>
        <v>HDFC ASSET MANAGEMENT CO LTD</v>
      </c>
      <c r="K294" s="67">
        <f t="shared" ca="1" si="45"/>
        <v>1.5169149954569201</v>
      </c>
      <c r="L294" s="12" t="str">
        <f ca="1"/>
        <v>HDFC ASSET MANAGEMENT CO LTD</v>
      </c>
      <c r="M294" s="67">
        <f t="shared" ca="1" si="46"/>
        <v>1.5169149954569201</v>
      </c>
      <c r="N294" s="12" t="str">
        <f ca="1"/>
        <v>HDFC ASSET MANAGEMENT CO LTD</v>
      </c>
      <c r="O294" s="67">
        <f t="shared" ca="1" si="47"/>
        <v>1.5169149954569201</v>
      </c>
      <c r="AQ294" s="12"/>
    </row>
    <row r="295" spans="1:43" x14ac:dyDescent="0.3">
      <c r="A295" s="12"/>
      <c r="B295" s="12" t="str">
        <f ca="1"/>
        <v>TATA CONSULTANCY SVCS LTD</v>
      </c>
      <c r="C295" s="67">
        <f t="shared" ca="1" si="41"/>
        <v>2.6927228553288098</v>
      </c>
      <c r="D295" s="12" t="str">
        <f ca="1"/>
        <v>HONEYWELL AUTOMATION INDIA</v>
      </c>
      <c r="E295" s="67">
        <f t="shared" ca="1" si="42"/>
        <v>1.692160051368391</v>
      </c>
      <c r="G295" s="67" t="str">
        <f t="shared" si="43"/>
        <v/>
      </c>
      <c r="I295" s="67" t="str">
        <f t="shared" si="44"/>
        <v/>
      </c>
      <c r="J295" s="12" t="str">
        <f ca="1"/>
        <v>HERO MOTOCORP LTD</v>
      </c>
      <c r="K295" s="67">
        <f t="shared" ca="1" si="45"/>
        <v>1.98208136083616</v>
      </c>
      <c r="L295" s="12" t="str">
        <f ca="1"/>
        <v>HERO MOTOCORP LTD</v>
      </c>
      <c r="M295" s="67">
        <f t="shared" ca="1" si="46"/>
        <v>2.0890463522355112</v>
      </c>
      <c r="N295" s="12" t="str">
        <f ca="1"/>
        <v>HERO MOTOCORP LTD</v>
      </c>
      <c r="O295" s="67">
        <f t="shared" ca="1" si="47"/>
        <v>1.921648292325403</v>
      </c>
      <c r="AQ295" s="12"/>
    </row>
    <row r="296" spans="1:43" x14ac:dyDescent="0.3">
      <c r="A296" s="12"/>
      <c r="B296" s="12" t="str">
        <f ca="1"/>
        <v>TITAN CO LTD</v>
      </c>
      <c r="C296" s="67">
        <f t="shared" ca="1" si="41"/>
        <v>3.9611861500036203</v>
      </c>
      <c r="D296" s="12" t="str">
        <f ca="1"/>
        <v>ICICI BANK LTD</v>
      </c>
      <c r="E296" s="67">
        <f t="shared" ca="1" si="42"/>
        <v>4.5690129880495407</v>
      </c>
      <c r="G296" s="67" t="str">
        <f t="shared" si="43"/>
        <v/>
      </c>
      <c r="I296" s="67" t="str">
        <f t="shared" si="44"/>
        <v/>
      </c>
      <c r="J296" s="12" t="str">
        <f ca="1"/>
        <v>HINDUSTAN AERONAUTICS LTD</v>
      </c>
      <c r="K296" s="67">
        <f t="shared" ca="1" si="45"/>
        <v>2.3712338085249698</v>
      </c>
      <c r="L296" s="12" t="str">
        <f ca="1"/>
        <v>HINDUSTAN AERONAUTICS LTD</v>
      </c>
      <c r="M296" s="67">
        <f t="shared" ca="1" si="46"/>
        <v>2.3712338085249698</v>
      </c>
      <c r="N296" s="12" t="str">
        <f ca="1"/>
        <v>HINDUSTAN AERONAUTICS LTD</v>
      </c>
      <c r="O296" s="67">
        <f t="shared" ca="1" si="47"/>
        <v>2.3712338085249698</v>
      </c>
      <c r="AQ296" s="12"/>
    </row>
    <row r="297" spans="1:43" x14ac:dyDescent="0.3">
      <c r="A297" s="12"/>
      <c r="B297" s="12" t="str">
        <f ca="1"/>
        <v>UNITED SPIRITS LTD</v>
      </c>
      <c r="C297" s="67">
        <f t="shared" ca="1" si="41"/>
        <v>2.87428145491308</v>
      </c>
      <c r="D297" s="12" t="str">
        <f ca="1"/>
        <v>INDRAPRASTHA GAS LTD</v>
      </c>
      <c r="E297" s="67">
        <f t="shared" ca="1" si="42"/>
        <v>2.2971894994040687</v>
      </c>
      <c r="G297" s="67" t="str">
        <f t="shared" si="43"/>
        <v/>
      </c>
      <c r="I297" s="67" t="str">
        <f t="shared" si="44"/>
        <v/>
      </c>
      <c r="J297" s="12" t="str">
        <f ca="1"/>
        <v>HINDUSTAN UNILEVER LTD</v>
      </c>
      <c r="K297" s="67">
        <f t="shared" ca="1" si="45"/>
        <v>2.3976480493223598</v>
      </c>
      <c r="L297" s="12" t="str">
        <f ca="1"/>
        <v>HINDUSTAN UNILEVER LTD</v>
      </c>
      <c r="M297" s="67">
        <f t="shared" ca="1" si="46"/>
        <v>3.1320690965796096</v>
      </c>
      <c r="N297" s="12" t="str">
        <f ca="1"/>
        <v>HINDUSTAN UNILEVER LTD</v>
      </c>
      <c r="O297" s="67">
        <f t="shared" ca="1" si="47"/>
        <v>1.9809803743800996</v>
      </c>
      <c r="AQ297" s="12"/>
    </row>
    <row r="298" spans="1:43" x14ac:dyDescent="0.3">
      <c r="A298" s="12"/>
      <c r="C298" s="67" t="str">
        <f t="shared" si="41"/>
        <v/>
      </c>
      <c r="D298" s="12" t="str">
        <f ca="1"/>
        <v>INFOSYS LTD</v>
      </c>
      <c r="E298" s="67">
        <f t="shared" ca="1" si="42"/>
        <v>3.50359166342359</v>
      </c>
      <c r="G298" s="67" t="str">
        <f t="shared" si="43"/>
        <v/>
      </c>
      <c r="I298" s="67" t="str">
        <f t="shared" si="44"/>
        <v/>
      </c>
      <c r="J298" s="12" t="str">
        <f ca="1"/>
        <v>ITC LTD</v>
      </c>
      <c r="K298" s="67">
        <f t="shared" ca="1" si="45"/>
        <v>2.21598501388234</v>
      </c>
      <c r="L298" s="12" t="str">
        <f ca="1"/>
        <v>INFOSYS LTD</v>
      </c>
      <c r="M298" s="67">
        <f t="shared" ca="1" si="46"/>
        <v>0.66702003401717036</v>
      </c>
      <c r="N298" s="12" t="str">
        <f ca="1"/>
        <v>ITC LTD</v>
      </c>
      <c r="O298" s="67">
        <f t="shared" ca="1" si="47"/>
        <v>1.5398599044330998</v>
      </c>
      <c r="AQ298" s="12"/>
    </row>
    <row r="299" spans="1:43" x14ac:dyDescent="0.3">
      <c r="A299" s="12"/>
      <c r="C299" s="67" t="str">
        <f t="shared" si="41"/>
        <v/>
      </c>
      <c r="D299" s="12" t="str">
        <f ca="1"/>
        <v>ITC LTD</v>
      </c>
      <c r="E299" s="67">
        <f t="shared" ca="1" si="42"/>
        <v>0.72073625784992013</v>
      </c>
      <c r="G299" s="67" t="str">
        <f t="shared" si="43"/>
        <v/>
      </c>
      <c r="I299" s="67" t="str">
        <f t="shared" si="44"/>
        <v/>
      </c>
      <c r="J299" s="12" t="str">
        <f ca="1"/>
        <v>LTIMINDTREE LTD</v>
      </c>
      <c r="K299" s="67">
        <f t="shared" ca="1" si="45"/>
        <v>2.5831423373173688</v>
      </c>
      <c r="L299" s="12" t="str">
        <f ca="1"/>
        <v>ITC LTD</v>
      </c>
      <c r="M299" s="67">
        <f t="shared" ca="1" si="46"/>
        <v>3.4009672526894903</v>
      </c>
      <c r="N299" s="12" t="str">
        <f ca="1"/>
        <v>LTIMINDTREE LTD</v>
      </c>
      <c r="O299" s="67">
        <f t="shared" ca="1" si="47"/>
        <v>3.0045070518629098</v>
      </c>
      <c r="AQ299" s="12"/>
    </row>
    <row r="300" spans="1:43" x14ac:dyDescent="0.3">
      <c r="A300" s="12"/>
      <c r="C300" s="67" t="str">
        <f t="shared" si="41"/>
        <v/>
      </c>
      <c r="D300" s="12" t="str">
        <f ca="1"/>
        <v>KOTAK MAHINDRA BANK LTD</v>
      </c>
      <c r="E300" s="67">
        <f t="shared" ca="1" si="42"/>
        <v>1.9133359259604399</v>
      </c>
      <c r="G300" s="67" t="str">
        <f t="shared" si="43"/>
        <v/>
      </c>
      <c r="I300" s="67" t="str">
        <f t="shared" si="44"/>
        <v/>
      </c>
      <c r="J300" s="12" t="str">
        <f ca="1"/>
        <v>MARICO LTD</v>
      </c>
      <c r="K300" s="67">
        <f t="shared" ca="1" si="45"/>
        <v>2.2892876849165762</v>
      </c>
      <c r="L300" s="12" t="str">
        <f ca="1"/>
        <v>LTIMINDTREE LTD</v>
      </c>
      <c r="M300" s="67">
        <f t="shared" ca="1" si="46"/>
        <v>2.7095517516810306</v>
      </c>
      <c r="N300" s="12" t="str">
        <f ca="1"/>
        <v>MARICO LTD</v>
      </c>
      <c r="O300" s="67">
        <f t="shared" ca="1" si="47"/>
        <v>2.5586514549655401</v>
      </c>
      <c r="AQ300" s="12"/>
    </row>
    <row r="301" spans="1:43" x14ac:dyDescent="0.3">
      <c r="A301" s="12"/>
      <c r="C301" s="67" t="str">
        <f t="shared" si="41"/>
        <v/>
      </c>
      <c r="D301" s="12" t="str">
        <f ca="1"/>
        <v>LTIMINDTREE LTD</v>
      </c>
      <c r="E301" s="67">
        <f t="shared" ca="1" si="42"/>
        <v>2.9810632557140906</v>
      </c>
      <c r="G301" s="67" t="str">
        <f t="shared" si="43"/>
        <v/>
      </c>
      <c r="I301" s="67" t="str">
        <f t="shared" si="44"/>
        <v/>
      </c>
      <c r="J301" s="12" t="str">
        <f ca="1"/>
        <v>MARUTI SUZUKI INDIA LTD</v>
      </c>
      <c r="K301" s="67">
        <f t="shared" ca="1" si="45"/>
        <v>2.7782246038527605</v>
      </c>
      <c r="L301" s="12" t="str">
        <f ca="1"/>
        <v>MARICO LTD</v>
      </c>
      <c r="M301" s="67">
        <f t="shared" ca="1" si="46"/>
        <v>2.370096815931265</v>
      </c>
      <c r="N301" s="12" t="str">
        <f ca="1"/>
        <v>MARUTI SUZUKI INDIA LTD</v>
      </c>
      <c r="O301" s="67">
        <f t="shared" ca="1" si="47"/>
        <v>2.5669963512727101</v>
      </c>
      <c r="AQ301" s="12"/>
    </row>
    <row r="302" spans="1:43" x14ac:dyDescent="0.3">
      <c r="A302" s="12"/>
      <c r="C302" s="67" t="str">
        <f t="shared" si="41"/>
        <v/>
      </c>
      <c r="D302" s="12" t="str">
        <f ca="1"/>
        <v>MARUTI SUZUKI INDIA LTD</v>
      </c>
      <c r="E302" s="67">
        <f t="shared" ca="1" si="42"/>
        <v>4.0355079125846967</v>
      </c>
      <c r="G302" s="67" t="str">
        <f t="shared" si="43"/>
        <v/>
      </c>
      <c r="I302" s="67" t="str">
        <f t="shared" si="44"/>
        <v/>
      </c>
      <c r="J302" s="12" t="str">
        <f ca="1"/>
        <v>MUTHOOT FINANCE LTD</v>
      </c>
      <c r="K302" s="67">
        <f t="shared" ca="1" si="45"/>
        <v>1.30606018745664</v>
      </c>
      <c r="L302" s="12" t="str">
        <f ca="1"/>
        <v>MARUTI SUZUKI INDIA LTD</v>
      </c>
      <c r="M302" s="67">
        <f t="shared" ca="1" si="46"/>
        <v>3.148176529451967</v>
      </c>
      <c r="N302" s="12" t="str">
        <f ca="1"/>
        <v>MUTHOOT FINANCE LTD</v>
      </c>
      <c r="O302" s="67">
        <f t="shared" ca="1" si="47"/>
        <v>1.30606018745664</v>
      </c>
      <c r="AQ302" s="12"/>
    </row>
    <row r="303" spans="1:43" x14ac:dyDescent="0.3">
      <c r="A303" s="12"/>
      <c r="C303" s="67" t="str">
        <f t="shared" si="41"/>
        <v/>
      </c>
      <c r="D303" s="12" t="str">
        <f ca="1"/>
        <v>NESTLE INDIA LTD</v>
      </c>
      <c r="E303" s="67">
        <f t="shared" ca="1" si="42"/>
        <v>1.7654761286610903</v>
      </c>
      <c r="G303" s="67" t="str">
        <f t="shared" si="43"/>
        <v/>
      </c>
      <c r="I303" s="67" t="str">
        <f t="shared" si="44"/>
        <v/>
      </c>
      <c r="J303" s="12" t="str">
        <f ca="1"/>
        <v>NESTLE INDIA LTD</v>
      </c>
      <c r="K303" s="67">
        <f t="shared" ca="1" si="45"/>
        <v>4.4494986828227248</v>
      </c>
      <c r="L303" s="12" t="str">
        <f ca="1"/>
        <v>MUTHOOT FINANCE LTD</v>
      </c>
      <c r="M303" s="67">
        <f t="shared" ca="1" si="46"/>
        <v>1.30606018745664</v>
      </c>
      <c r="N303" s="12" t="str">
        <f ca="1"/>
        <v>NESTLE INDIA LTD</v>
      </c>
      <c r="O303" s="67">
        <f t="shared" ca="1" si="47"/>
        <v>4.303638004948362</v>
      </c>
      <c r="AQ303" s="12"/>
    </row>
    <row r="304" spans="1:43" x14ac:dyDescent="0.3">
      <c r="A304" s="12"/>
      <c r="C304" s="67" t="str">
        <f t="shared" si="41"/>
        <v/>
      </c>
      <c r="D304" s="12" t="str">
        <f ca="1"/>
        <v>PAGE INDUSTRIES LTD</v>
      </c>
      <c r="E304" s="67">
        <f t="shared" ca="1" si="42"/>
        <v>2.7966686764925131</v>
      </c>
      <c r="G304" s="67" t="str">
        <f t="shared" si="43"/>
        <v/>
      </c>
      <c r="I304" s="67" t="str">
        <f t="shared" si="44"/>
        <v/>
      </c>
      <c r="J304" s="12" t="str">
        <f ca="1"/>
        <v>PIDILITE INDUSTRIES LTD</v>
      </c>
      <c r="K304" s="67">
        <f t="shared" ca="1" si="45"/>
        <v>2.1954671469411808</v>
      </c>
      <c r="L304" s="12" t="str">
        <f ca="1"/>
        <v>NESTLE INDIA LTD</v>
      </c>
      <c r="M304" s="67">
        <f t="shared" ca="1" si="46"/>
        <v>4.6899445305808598</v>
      </c>
      <c r="N304" s="12" t="str">
        <f ca="1"/>
        <v>PIDILITE INDUSTRIES LTD</v>
      </c>
      <c r="O304" s="67">
        <f t="shared" ca="1" si="47"/>
        <v>2.6006542734037801</v>
      </c>
      <c r="AQ304" s="12"/>
    </row>
    <row r="305" spans="1:43" x14ac:dyDescent="0.3">
      <c r="A305" s="12"/>
      <c r="C305" s="67" t="str">
        <f t="shared" si="41"/>
        <v/>
      </c>
      <c r="D305" s="12" t="str">
        <f ca="1"/>
        <v>PI INDUSTRIES LTD</v>
      </c>
      <c r="E305" s="67">
        <f t="shared" ca="1" si="42"/>
        <v>0.98200419023383212</v>
      </c>
      <c r="G305" s="67" t="str">
        <f t="shared" si="43"/>
        <v/>
      </c>
      <c r="I305" s="67" t="str">
        <f t="shared" si="44"/>
        <v/>
      </c>
      <c r="J305" s="12" t="str">
        <f ca="1"/>
        <v>TATA CONSULTANCY SVCS LTD</v>
      </c>
      <c r="K305" s="67">
        <f t="shared" ca="1" si="45"/>
        <v>1.3278104481100699</v>
      </c>
      <c r="L305" s="12" t="str">
        <f ca="1"/>
        <v>PIDILITE INDUSTRIES LTD</v>
      </c>
      <c r="M305" s="67">
        <f t="shared" ca="1" si="46"/>
        <v>2.3170232848799599</v>
      </c>
      <c r="N305" s="12" t="str">
        <f ca="1"/>
        <v>TATA CONSULTANCY SVCS LTD</v>
      </c>
      <c r="O305" s="67">
        <f t="shared" ca="1" si="47"/>
        <v>0.71947917758690938</v>
      </c>
      <c r="AQ305" s="12"/>
    </row>
    <row r="306" spans="1:43" x14ac:dyDescent="0.3">
      <c r="A306" s="12"/>
      <c r="C306" s="67" t="str">
        <f t="shared" si="41"/>
        <v/>
      </c>
      <c r="D306" s="12" t="str">
        <f ca="1"/>
        <v>TATA CONSULTANCY SVCS LTD</v>
      </c>
      <c r="E306" s="67">
        <f t="shared" ca="1" si="42"/>
        <v>2.5488576927711297</v>
      </c>
      <c r="G306" s="67" t="str">
        <f t="shared" si="43"/>
        <v/>
      </c>
      <c r="I306" s="67" t="str">
        <f t="shared" si="44"/>
        <v/>
      </c>
      <c r="J306" s="12" t="str">
        <f ca="1"/>
        <v>TECH MAHINDRA LTD</v>
      </c>
      <c r="K306" s="67">
        <f t="shared" ca="1" si="45"/>
        <v>2.7950340876254138</v>
      </c>
      <c r="L306" s="12" t="str">
        <f ca="1"/>
        <v>TATA CONSULTANCY SVCS LTD</v>
      </c>
      <c r="M306" s="67">
        <f t="shared" ca="1" si="46"/>
        <v>2.3978155227336297</v>
      </c>
      <c r="N306" s="12" t="str">
        <f ca="1"/>
        <v>TECH MAHINDRA LTD</v>
      </c>
      <c r="O306" s="67">
        <f t="shared" ca="1" si="47"/>
        <v>2.688364204462856</v>
      </c>
      <c r="AQ306" s="12"/>
    </row>
    <row r="307" spans="1:43" x14ac:dyDescent="0.3">
      <c r="A307" s="12"/>
      <c r="C307" s="67" t="str">
        <f t="shared" si="41"/>
        <v/>
      </c>
      <c r="D307" s="12" t="str">
        <f ca="1"/>
        <v>TIMKEN INDIA LTD</v>
      </c>
      <c r="E307" s="67">
        <f t="shared" ca="1" si="42"/>
        <v>0.76293071107755206</v>
      </c>
      <c r="G307" s="67" t="str">
        <f t="shared" si="43"/>
        <v/>
      </c>
      <c r="I307" s="67" t="str">
        <f t="shared" si="44"/>
        <v/>
      </c>
      <c r="J307" s="12" t="str">
        <f ca="1"/>
        <v>WIPRO LTD</v>
      </c>
      <c r="K307" s="67">
        <f t="shared" ca="1" si="45"/>
        <v>2.3883976296266063</v>
      </c>
      <c r="L307" s="12" t="str">
        <f ca="1"/>
        <v>TECH MAHINDRA LTD</v>
      </c>
      <c r="M307" s="67">
        <f t="shared" ca="1" si="46"/>
        <v>3.004566214894592</v>
      </c>
      <c r="N307" s="12" t="str">
        <f ca="1"/>
        <v>WIPRO LTD</v>
      </c>
      <c r="O307" s="67">
        <f t="shared" ca="1" si="47"/>
        <v>2.2833472092692553</v>
      </c>
      <c r="AQ307" s="12"/>
    </row>
    <row r="308" spans="1:43" x14ac:dyDescent="0.3">
      <c r="C308" s="67" t="str">
        <f t="shared" si="41"/>
        <v/>
      </c>
      <c r="D308" s="12" t="str">
        <f ca="1"/>
        <v>TITAN CO LTD</v>
      </c>
      <c r="E308" s="67">
        <f t="shared" ca="1" si="42"/>
        <v>3.3177377287670984</v>
      </c>
      <c r="G308" s="67" t="str">
        <f t="shared" si="43"/>
        <v/>
      </c>
      <c r="I308" s="67" t="str">
        <f t="shared" si="44"/>
        <v/>
      </c>
      <c r="K308" s="67" t="str">
        <f t="shared" si="45"/>
        <v/>
      </c>
      <c r="L308" s="12" t="str">
        <f ca="1"/>
        <v>WIPRO LTD</v>
      </c>
      <c r="M308" s="67">
        <f t="shared" ca="1" si="46"/>
        <v>2.5725287058239732</v>
      </c>
      <c r="O308" s="67" t="str">
        <f t="shared" si="47"/>
        <v/>
      </c>
      <c r="AQ308" s="12"/>
    </row>
    <row r="309" spans="1:43" x14ac:dyDescent="0.3">
      <c r="C309" s="67" t="str">
        <f t="shared" si="41"/>
        <v/>
      </c>
      <c r="D309" s="12" t="str">
        <f ca="1"/>
        <v>UNITED SPIRITS LTD</v>
      </c>
      <c r="E309" s="67">
        <f t="shared" ca="1" si="42"/>
        <v>2.3656105227540198</v>
      </c>
      <c r="G309" s="67" t="str">
        <f t="shared" si="43"/>
        <v/>
      </c>
      <c r="I309" s="67" t="str">
        <f t="shared" si="44"/>
        <v/>
      </c>
      <c r="K309" s="67" t="str">
        <f t="shared" si="45"/>
        <v/>
      </c>
      <c r="L309" s="12"/>
      <c r="M309" s="67" t="str">
        <f t="shared" si="46"/>
        <v/>
      </c>
      <c r="O309" s="67" t="str">
        <f t="shared" si="47"/>
        <v/>
      </c>
      <c r="AQ309" s="12"/>
    </row>
    <row r="310" spans="1:43" x14ac:dyDescent="0.3">
      <c r="C310" s="67" t="str">
        <f t="shared" si="41"/>
        <v/>
      </c>
      <c r="E310" s="67" t="str">
        <f t="shared" si="42"/>
        <v/>
      </c>
      <c r="G310" s="67" t="str">
        <f t="shared" si="43"/>
        <v/>
      </c>
      <c r="I310" s="67" t="str">
        <f t="shared" si="44"/>
        <v/>
      </c>
      <c r="K310" s="67" t="str">
        <f t="shared" si="45"/>
        <v/>
      </c>
      <c r="L310" s="12"/>
      <c r="M310" s="67" t="str">
        <f t="shared" si="46"/>
        <v/>
      </c>
      <c r="O310" s="67" t="str">
        <f t="shared" si="47"/>
        <v/>
      </c>
      <c r="AQ310" s="12"/>
    </row>
    <row r="311" spans="1:43" x14ac:dyDescent="0.3">
      <c r="C311" s="67" t="str">
        <f t="shared" si="41"/>
        <v/>
      </c>
      <c r="E311" s="67" t="str">
        <f t="shared" si="42"/>
        <v/>
      </c>
      <c r="G311" s="67" t="str">
        <f t="shared" si="43"/>
        <v/>
      </c>
      <c r="I311" s="67" t="str">
        <f t="shared" si="44"/>
        <v/>
      </c>
      <c r="K311" s="67" t="str">
        <f t="shared" si="45"/>
        <v/>
      </c>
      <c r="L311" s="12"/>
      <c r="M311" s="67" t="str">
        <f t="shared" si="46"/>
        <v/>
      </c>
      <c r="N311" s="17"/>
      <c r="O311" s="67" t="str">
        <f t="shared" si="47"/>
        <v/>
      </c>
      <c r="AQ311" s="12"/>
    </row>
    <row r="312" spans="1:43" x14ac:dyDescent="0.3">
      <c r="C312" s="67" t="str">
        <f t="shared" si="41"/>
        <v/>
      </c>
      <c r="E312" s="67" t="str">
        <f t="shared" si="42"/>
        <v/>
      </c>
      <c r="G312" s="67" t="str">
        <f t="shared" si="43"/>
        <v/>
      </c>
      <c r="I312" s="67" t="str">
        <f t="shared" si="44"/>
        <v/>
      </c>
      <c r="K312" s="67" t="str">
        <f t="shared" si="45"/>
        <v/>
      </c>
      <c r="L312" s="12"/>
      <c r="M312" s="67" t="str">
        <f t="shared" si="46"/>
        <v/>
      </c>
      <c r="N312" s="17"/>
      <c r="O312" s="67" t="str">
        <f t="shared" si="47"/>
        <v/>
      </c>
      <c r="AQ312" s="12"/>
    </row>
    <row r="313" spans="1:43" x14ac:dyDescent="0.3">
      <c r="C313" s="67" t="str">
        <f t="shared" si="41"/>
        <v/>
      </c>
      <c r="E313" s="67" t="str">
        <f t="shared" si="42"/>
        <v/>
      </c>
      <c r="G313" s="67" t="str">
        <f t="shared" si="43"/>
        <v/>
      </c>
      <c r="I313" s="67" t="str">
        <f t="shared" si="44"/>
        <v/>
      </c>
      <c r="K313" s="67" t="str">
        <f t="shared" si="45"/>
        <v/>
      </c>
      <c r="L313" s="12"/>
      <c r="M313" s="67" t="str">
        <f t="shared" si="46"/>
        <v/>
      </c>
      <c r="N313" s="17"/>
      <c r="O313" s="67" t="str">
        <f t="shared" si="47"/>
        <v/>
      </c>
      <c r="AQ313" s="12"/>
    </row>
    <row r="314" spans="1:43" ht="15.75" thickBot="1" x14ac:dyDescent="0.35">
      <c r="C314" s="118">
        <f ca="1">SUM(C280:C313)</f>
        <v>59.214683568868253</v>
      </c>
      <c r="E314" s="118">
        <f ca="1">SUM(E280:E313)</f>
        <v>68.790499258887905</v>
      </c>
      <c r="G314" s="118">
        <f ca="1">SUM(G280:G313)</f>
        <v>49.235236152834901</v>
      </c>
      <c r="I314" s="118">
        <f ca="1">SUM(I280:I313)</f>
        <v>51.474058980824267</v>
      </c>
      <c r="K314" s="118">
        <f ca="1">SUM(K280:K313)</f>
        <v>67.784647758169072</v>
      </c>
      <c r="L314" s="12"/>
      <c r="M314" s="118">
        <f ca="1">SUM(M280:M313)</f>
        <v>75.380312928116055</v>
      </c>
      <c r="O314" s="118">
        <f ca="1">SUM(O280:O313)</f>
        <v>66.762010668559043</v>
      </c>
      <c r="AQ314" s="12"/>
    </row>
    <row r="315" spans="1:43" ht="15.75" thickTop="1" x14ac:dyDescent="0.3">
      <c r="C315" s="119"/>
      <c r="AQ315" s="12"/>
    </row>
    <row r="316" spans="1:43" x14ac:dyDescent="0.3">
      <c r="A316" s="8" t="s">
        <v>2085</v>
      </c>
      <c r="B316" s="12" t="str" cm="1">
        <f t="array" aca="1" ref="B316:C333" ca="1">_xlfn._xlws.SORT(_xlfn._xlws.FILTER(B$280:C$313,C$280:C$313&lt;&gt;""),2,-1)</f>
        <v>HDFC BANK LIMITED</v>
      </c>
      <c r="C316" s="67">
        <f ca="1"/>
        <v>6.1290406367591999</v>
      </c>
      <c r="D316" s="12" t="str" cm="1">
        <f t="array" aca="1" ref="D316:E345" ca="1">_xlfn._xlws.SORT(_xlfn._xlws.FILTER(D$280:E$313,E$280:E$313&lt;&gt;""),2,-1)</f>
        <v>HDFC BANK LIMITED</v>
      </c>
      <c r="E316" s="67">
        <f ca="1"/>
        <v>5.4088957996380396</v>
      </c>
      <c r="F316" s="12" t="str" cm="1">
        <f t="array" aca="1" ref="F316:G327" ca="1">_xlfn._xlws.SORT(_xlfn._xlws.FILTER(F$280:G$313,G$280:G$313&lt;&gt;""),2,-1)</f>
        <v>HDFC BANK LIMITED</v>
      </c>
      <c r="G316" s="67">
        <f ca="1"/>
        <v>6.5471568624027601</v>
      </c>
      <c r="H316" s="12" t="str" cm="1">
        <f t="array" aca="1" ref="H316:I330" ca="1">_xlfn._xlws.SORT(_xlfn._xlws.FILTER(H$280:I$313,I$280:I$313&lt;&gt;""),2,-1)</f>
        <v>CRISIL LTD</v>
      </c>
      <c r="I316" s="67">
        <f ca="1"/>
        <v>5.5905244423552301</v>
      </c>
      <c r="J316" s="12" t="str" cm="1">
        <f t="array" aca="1" ref="J316:K343" ca="1">_xlfn._xlws.SORT(_xlfn._xlws.FILTER(J$280:K$313,K$280:K$313&lt;&gt;""),2,-1)</f>
        <v>NESTLE INDIA LTD</v>
      </c>
      <c r="K316" s="67">
        <f ca="1"/>
        <v>4.4494986828227248</v>
      </c>
      <c r="L316" s="12" t="str" cm="1">
        <f t="array" aca="1" ref="L316:M344" ca="1">_xlfn._xlws.SORT(_xlfn._xlws.FILTER(L$280:M$313,M$280:M$313&lt;&gt;""),2,-1)</f>
        <v>NESTLE INDIA LTD</v>
      </c>
      <c r="M316" s="67">
        <f ca="1"/>
        <v>4.6899445305808598</v>
      </c>
      <c r="N316" s="12" t="str" cm="1">
        <f t="array" aca="1" ref="N316:O343" ca="1">_xlfn._xlws.SORT(_xlfn._xlws.FILTER(N$280:O$313,O$280:O$313&lt;&gt;""),2,-1)</f>
        <v>NESTLE INDIA LTD</v>
      </c>
      <c r="O316" s="67">
        <f ca="1"/>
        <v>4.303638004948362</v>
      </c>
      <c r="AQ316" s="12"/>
    </row>
    <row r="317" spans="1:43" x14ac:dyDescent="0.3">
      <c r="B317" s="12" t="str">
        <f ca="1"/>
        <v>MARUTI SUZUKI INDIA LTD</v>
      </c>
      <c r="C317" s="67">
        <f ca="1"/>
        <v>4.8531325147981699</v>
      </c>
      <c r="D317" s="12" t="str">
        <f ca="1"/>
        <v>ICICI BANK LTD</v>
      </c>
      <c r="E317" s="67">
        <f ca="1"/>
        <v>4.5690129880495407</v>
      </c>
      <c r="F317" s="12" t="str">
        <f ca="1"/>
        <v>MARUTI SUZUKI INDIA LTD</v>
      </c>
      <c r="G317" s="67">
        <f ca="1"/>
        <v>6.2624796137533103</v>
      </c>
      <c r="H317" s="12" t="str">
        <f ca="1"/>
        <v>BHARAT ELECTRONICS LTD</v>
      </c>
      <c r="I317" s="67">
        <f ca="1"/>
        <v>5.4310668063621099</v>
      </c>
      <c r="J317" s="12" t="str">
        <f ca="1"/>
        <v>HCL TECHNOLOGIES LTD</v>
      </c>
      <c r="K317" s="67">
        <f ca="1"/>
        <v>3.6334136656763496</v>
      </c>
      <c r="L317" s="12" t="str">
        <f ca="1"/>
        <v>HCL TECHNOLOGIES LTD</v>
      </c>
      <c r="M317" s="67">
        <f ca="1"/>
        <v>4.0004207854650815</v>
      </c>
      <c r="N317" s="12" t="str">
        <f ca="1"/>
        <v>COAL INDIA LTD</v>
      </c>
      <c r="O317" s="67">
        <f ca="1"/>
        <v>3.432417791594617</v>
      </c>
      <c r="AQ317" s="12"/>
    </row>
    <row r="318" spans="1:43" x14ac:dyDescent="0.3">
      <c r="B318" s="12" t="str">
        <f ca="1"/>
        <v>BAJAJ FINANCE LTD</v>
      </c>
      <c r="C318" s="67">
        <f ca="1"/>
        <v>4.2607806763054707</v>
      </c>
      <c r="D318" s="12" t="str">
        <f ca="1"/>
        <v>MARUTI SUZUKI INDIA LTD</v>
      </c>
      <c r="E318" s="67">
        <f ca="1"/>
        <v>4.0355079125846967</v>
      </c>
      <c r="F318" s="12" t="str">
        <f ca="1"/>
        <v>ICICI BANK LTD</v>
      </c>
      <c r="G318" s="67">
        <f ca="1"/>
        <v>5.7767998073896702</v>
      </c>
      <c r="H318" s="12" t="str">
        <f ca="1"/>
        <v>BANK OF BARODA</v>
      </c>
      <c r="I318" s="67">
        <f ca="1"/>
        <v>5.2973014862594496</v>
      </c>
      <c r="J318" s="12" t="str">
        <f ca="1"/>
        <v>COAL INDIA LTD</v>
      </c>
      <c r="K318" s="67">
        <f ca="1"/>
        <v>3.5230594430375408</v>
      </c>
      <c r="L318" s="12" t="str">
        <f ca="1"/>
        <v>COAL INDIA LTD</v>
      </c>
      <c r="M318" s="67">
        <f ca="1"/>
        <v>3.6826905023138821</v>
      </c>
      <c r="N318" s="12" t="str">
        <f ca="1"/>
        <v>HCL TECHNOLOGIES LTD</v>
      </c>
      <c r="O318" s="67">
        <f ca="1"/>
        <v>3.4249221082554193</v>
      </c>
      <c r="AQ318" s="12"/>
    </row>
    <row r="319" spans="1:43" x14ac:dyDescent="0.3">
      <c r="B319" s="12" t="str">
        <f ca="1"/>
        <v>EICHER MOTORS LTD</v>
      </c>
      <c r="C319" s="67">
        <f ca="1"/>
        <v>4.1550516131533941</v>
      </c>
      <c r="D319" s="12" t="str">
        <f ca="1"/>
        <v>BAJAJ FINANCE LTD</v>
      </c>
      <c r="E319" s="67">
        <f ca="1"/>
        <v>3.7760893916191005</v>
      </c>
      <c r="F319" s="12" t="str">
        <f ca="1"/>
        <v>NESTLE INDIA LTD</v>
      </c>
      <c r="G319" s="67">
        <f ca="1"/>
        <v>5.5352031392719923</v>
      </c>
      <c r="H319" s="12" t="str">
        <f ca="1"/>
        <v>UNITED SPIRITS LTD</v>
      </c>
      <c r="I319" s="67">
        <f ca="1"/>
        <v>3.94541348476</v>
      </c>
      <c r="J319" s="12" t="str">
        <f ca="1"/>
        <v>ASIAN PAINTS LTD</v>
      </c>
      <c r="K319" s="67">
        <f ca="1"/>
        <v>3.2392881256866204</v>
      </c>
      <c r="L319" s="12" t="str">
        <f ca="1"/>
        <v>ASIAN PAINTS LTD</v>
      </c>
      <c r="M319" s="67">
        <f ca="1"/>
        <v>3.6680195048058302</v>
      </c>
      <c r="N319" s="12" t="str">
        <f ca="1"/>
        <v>COLGATE PALMOLIVE (INDIA)</v>
      </c>
      <c r="O319" s="67">
        <f ca="1"/>
        <v>3.07568617523745</v>
      </c>
      <c r="AQ319" s="12"/>
    </row>
    <row r="320" spans="1:43" x14ac:dyDescent="0.3">
      <c r="B320" s="12" t="str">
        <f ca="1"/>
        <v>ICICI BANK LTD</v>
      </c>
      <c r="C320" s="67">
        <f ca="1"/>
        <v>4.0307777358554207</v>
      </c>
      <c r="D320" s="12" t="str">
        <f ca="1"/>
        <v>INFOSYS LTD</v>
      </c>
      <c r="E320" s="67">
        <f ca="1"/>
        <v>3.50359166342359</v>
      </c>
      <c r="F320" s="12" t="str">
        <f ca="1"/>
        <v>LARSEN &amp; TOUBRO LTD</v>
      </c>
      <c r="G320" s="67">
        <f ca="1"/>
        <v>4.3752542618648995</v>
      </c>
      <c r="H320" s="12" t="str">
        <f ca="1"/>
        <v>MARUTI SUZUKI INDIA LTD</v>
      </c>
      <c r="I320" s="67">
        <f ca="1"/>
        <v>3.9015759687556999</v>
      </c>
      <c r="J320" s="12" t="str">
        <f ca="1"/>
        <v>BAJAJ AUTO LTD</v>
      </c>
      <c r="K320" s="67">
        <f ca="1"/>
        <v>2.9123743744915438</v>
      </c>
      <c r="L320" s="12" t="str">
        <f ca="1"/>
        <v>ITC LTD</v>
      </c>
      <c r="M320" s="67">
        <f ca="1"/>
        <v>3.4009672526894903</v>
      </c>
      <c r="N320" s="12" t="str">
        <f ca="1"/>
        <v>LTIMINDTREE LTD</v>
      </c>
      <c r="O320" s="67">
        <f ca="1"/>
        <v>3.0045070518629098</v>
      </c>
      <c r="AQ320" s="12"/>
    </row>
    <row r="321" spans="1:43" x14ac:dyDescent="0.3">
      <c r="B321" s="12" t="str">
        <f ca="1"/>
        <v>TITAN CO LTD</v>
      </c>
      <c r="C321" s="67">
        <f ca="1"/>
        <v>3.9611861500036203</v>
      </c>
      <c r="D321" s="12" t="str">
        <f ca="1"/>
        <v>EICHER MOTORS LTD</v>
      </c>
      <c r="E321" s="67">
        <f ca="1"/>
        <v>3.3467510251004797</v>
      </c>
      <c r="F321" s="12" t="str">
        <f ca="1"/>
        <v>BAJAJ AUTO LTD</v>
      </c>
      <c r="G321" s="67">
        <f ca="1"/>
        <v>4.2536292234547881</v>
      </c>
      <c r="H321" s="12" t="str">
        <f ca="1"/>
        <v>LARSEN &amp; TOUBRO LTD</v>
      </c>
      <c r="I321" s="67">
        <f ca="1"/>
        <v>3.3595155801079106</v>
      </c>
      <c r="J321" s="12" t="str">
        <f ca="1"/>
        <v>COLGATE PALMOLIVE (INDIA)</v>
      </c>
      <c r="K321" s="67">
        <f ca="1"/>
        <v>2.8469865928064859</v>
      </c>
      <c r="L321" s="12" t="str">
        <f ca="1"/>
        <v>MARUTI SUZUKI INDIA LTD</v>
      </c>
      <c r="M321" s="67">
        <f ca="1"/>
        <v>3.148176529451967</v>
      </c>
      <c r="N321" s="12" t="str">
        <f ca="1"/>
        <v>ASIAN PAINTS LTD</v>
      </c>
      <c r="O321" s="67">
        <f ca="1"/>
        <v>2.9954487091991906</v>
      </c>
      <c r="AQ321" s="12"/>
    </row>
    <row r="322" spans="1:43" x14ac:dyDescent="0.3">
      <c r="B322" s="12" t="str">
        <f ca="1"/>
        <v>INFOSYS LTD</v>
      </c>
      <c r="C322" s="67">
        <f ca="1"/>
        <v>3.4650498889006709</v>
      </c>
      <c r="D322" s="12" t="str">
        <f ca="1"/>
        <v>TITAN CO LTD</v>
      </c>
      <c r="E322" s="67">
        <f ca="1"/>
        <v>3.3177377287670984</v>
      </c>
      <c r="F322" s="12" t="str">
        <f ca="1"/>
        <v>BHARTI AIRTEL LTD</v>
      </c>
      <c r="G322" s="67">
        <f ca="1"/>
        <v>4.0223537655184698</v>
      </c>
      <c r="H322" s="12" t="str">
        <f ca="1"/>
        <v>LTIMINDTREE LTD</v>
      </c>
      <c r="I322" s="67">
        <f ca="1"/>
        <v>2.9937206474995799</v>
      </c>
      <c r="J322" s="12" t="str">
        <f ca="1"/>
        <v>TECH MAHINDRA LTD</v>
      </c>
      <c r="K322" s="67">
        <f ca="1"/>
        <v>2.7950340876254138</v>
      </c>
      <c r="L322" s="12" t="str">
        <f ca="1"/>
        <v>HINDUSTAN UNILEVER LTD</v>
      </c>
      <c r="M322" s="67">
        <f ca="1"/>
        <v>3.1320690965796096</v>
      </c>
      <c r="N322" s="12" t="str">
        <f ca="1"/>
        <v>BAJAJ AUTO LTD</v>
      </c>
      <c r="O322" s="67">
        <f ca="1"/>
        <v>2.9006309772838379</v>
      </c>
      <c r="AQ322" s="12"/>
    </row>
    <row r="323" spans="1:43" x14ac:dyDescent="0.3">
      <c r="B323" s="12" t="str">
        <f ca="1"/>
        <v>PAGE INDUSTRIES LTD</v>
      </c>
      <c r="C323" s="67">
        <f ca="1"/>
        <v>3.424148677704252</v>
      </c>
      <c r="D323" s="12" t="str">
        <f ca="1"/>
        <v>LTIMINDTREE LTD</v>
      </c>
      <c r="E323" s="67">
        <f ca="1"/>
        <v>2.9810632557140906</v>
      </c>
      <c r="F323" s="12" t="str">
        <f ca="1"/>
        <v>ULTRATECH CEMENT LTD</v>
      </c>
      <c r="G323" s="67">
        <f ca="1"/>
        <v>3.3311951512987301</v>
      </c>
      <c r="H323" s="12" t="str">
        <f ca="1"/>
        <v>BHARTI AIRTEL LTD</v>
      </c>
      <c r="I323" s="67">
        <f ca="1"/>
        <v>2.9775090061546399</v>
      </c>
      <c r="J323" s="12" t="str">
        <f ca="1"/>
        <v>MARUTI SUZUKI INDIA LTD</v>
      </c>
      <c r="K323" s="67">
        <f ca="1"/>
        <v>2.7782246038527605</v>
      </c>
      <c r="L323" s="12" t="str">
        <f ca="1"/>
        <v>BAJAJ AUTO LTD</v>
      </c>
      <c r="M323" s="67">
        <f ca="1"/>
        <v>3.0976497787967867</v>
      </c>
      <c r="N323" s="12" t="str">
        <f ca="1"/>
        <v>TECH MAHINDRA LTD</v>
      </c>
      <c r="O323" s="67">
        <f ca="1"/>
        <v>2.688364204462856</v>
      </c>
      <c r="AQ323" s="12"/>
    </row>
    <row r="324" spans="1:43" x14ac:dyDescent="0.3">
      <c r="A324" s="12"/>
      <c r="B324" s="12" t="str">
        <f ca="1"/>
        <v>COAL INDIA LTD</v>
      </c>
      <c r="C324" s="67">
        <f ca="1"/>
        <v>3.2961049431443206</v>
      </c>
      <c r="D324" s="12" t="str">
        <f ca="1"/>
        <v>AXIS BANK LTD</v>
      </c>
      <c r="E324" s="67">
        <f ca="1"/>
        <v>2.86062502977782</v>
      </c>
      <c r="F324" s="12" t="str">
        <f ca="1"/>
        <v>AXIS BANK LTD</v>
      </c>
      <c r="G324" s="67">
        <f ca="1"/>
        <v>3.0520526536951098</v>
      </c>
      <c r="H324" s="12" t="str">
        <f ca="1"/>
        <v>EICHER MOTORS LTD</v>
      </c>
      <c r="I324" s="67">
        <f ca="1"/>
        <v>2.9660818869546932</v>
      </c>
      <c r="J324" s="12" t="str">
        <f ca="1"/>
        <v>DIVI'S LABORATORIES LTD</v>
      </c>
      <c r="K324" s="67">
        <f ca="1"/>
        <v>2.6004396771914222</v>
      </c>
      <c r="L324" s="12" t="str">
        <f ca="1"/>
        <v>TECH MAHINDRA LTD</v>
      </c>
      <c r="M324" s="67">
        <f ca="1"/>
        <v>3.004566214894592</v>
      </c>
      <c r="N324" s="12" t="str">
        <f ca="1"/>
        <v>PIDILITE INDUSTRIES LTD</v>
      </c>
      <c r="O324" s="67">
        <f ca="1"/>
        <v>2.6006542734037801</v>
      </c>
      <c r="AQ324" s="12"/>
    </row>
    <row r="325" spans="1:43" x14ac:dyDescent="0.3">
      <c r="A325" s="12"/>
      <c r="B325" s="12" t="str">
        <f ca="1"/>
        <v>AXIS BANK LTD</v>
      </c>
      <c r="C325" s="67">
        <f ca="1"/>
        <v>3.2148226286294097</v>
      </c>
      <c r="D325" s="12" t="str">
        <f ca="1"/>
        <v>PAGE INDUSTRIES LTD</v>
      </c>
      <c r="E325" s="67">
        <f ca="1"/>
        <v>2.7966686764925131</v>
      </c>
      <c r="F325" s="12" t="str">
        <f ca="1"/>
        <v>TATA CONSULTANCY SVCS LTD</v>
      </c>
      <c r="G325" s="67">
        <f ca="1"/>
        <v>2.8080122307460194</v>
      </c>
      <c r="H325" s="12" t="str">
        <f ca="1"/>
        <v>ICICI BANK LTD</v>
      </c>
      <c r="I325" s="67">
        <f ca="1"/>
        <v>2.9370765182339689</v>
      </c>
      <c r="J325" s="12" t="str">
        <f ca="1"/>
        <v>LTIMINDTREE LTD</v>
      </c>
      <c r="K325" s="67">
        <f ca="1"/>
        <v>2.5831423373173688</v>
      </c>
      <c r="L325" s="12" t="str">
        <f ca="1"/>
        <v>COLGATE PALMOLIVE (INDIA)</v>
      </c>
      <c r="M325" s="67">
        <f ca="1"/>
        <v>2.9155964675357748</v>
      </c>
      <c r="N325" s="12" t="str">
        <f ca="1"/>
        <v>MARUTI SUZUKI INDIA LTD</v>
      </c>
      <c r="O325" s="67">
        <f ca="1"/>
        <v>2.5669963512727101</v>
      </c>
      <c r="AQ325" s="12"/>
    </row>
    <row r="326" spans="1:43" x14ac:dyDescent="0.3">
      <c r="A326" s="12"/>
      <c r="B326" s="12" t="str">
        <f ca="1"/>
        <v>BHARAT ELECTRONICS LTD</v>
      </c>
      <c r="C326" s="67">
        <f ca="1"/>
        <v>3.0915687485745749</v>
      </c>
      <c r="D326" s="12" t="str">
        <f ca="1"/>
        <v>TATA CONSULTANCY SVCS LTD</v>
      </c>
      <c r="E326" s="67">
        <f ca="1"/>
        <v>2.5488576927711297</v>
      </c>
      <c r="F326" s="12" t="str">
        <f ca="1"/>
        <v>INFOSYS LTD</v>
      </c>
      <c r="G326" s="67">
        <f ca="1"/>
        <v>2.2592244839864506</v>
      </c>
      <c r="H326" s="12" t="str">
        <f ca="1"/>
        <v>COROMANDEL INTERNATIONAL LTD</v>
      </c>
      <c r="I326" s="67">
        <f ca="1"/>
        <v>2.7862885335415002</v>
      </c>
      <c r="J326" s="12" t="str">
        <f ca="1"/>
        <v>BRITANNIA INDUSTRIES LTD</v>
      </c>
      <c r="K326" s="67">
        <f ca="1"/>
        <v>2.5248143952993649</v>
      </c>
      <c r="L326" s="12" t="str">
        <f ca="1"/>
        <v>DIVI'S LABORATORIES LTD</v>
      </c>
      <c r="M326" s="67">
        <f ca="1"/>
        <v>2.7340230787442152</v>
      </c>
      <c r="N326" s="12" t="str">
        <f ca="1"/>
        <v>MARICO LTD</v>
      </c>
      <c r="O326" s="67">
        <f ca="1"/>
        <v>2.5586514549655401</v>
      </c>
      <c r="AQ326" s="12"/>
    </row>
    <row r="327" spans="1:43" x14ac:dyDescent="0.3">
      <c r="A327" s="12"/>
      <c r="B327" s="12" t="str">
        <f ca="1"/>
        <v>LTIMINDTREE LTD</v>
      </c>
      <c r="C327" s="67">
        <f ca="1"/>
        <v>3.0312287810006389</v>
      </c>
      <c r="D327" s="12" t="str">
        <f ca="1"/>
        <v>BHARAT ELECTRONICS LTD</v>
      </c>
      <c r="E327" s="67">
        <f ca="1"/>
        <v>2.4752053028108874</v>
      </c>
      <c r="F327" s="12" t="str">
        <f ca="1"/>
        <v>RELIANCE INDUSTRIES LTD</v>
      </c>
      <c r="G327" s="67">
        <f ca="1"/>
        <v>1.011874959452701</v>
      </c>
      <c r="H327" s="12" t="str">
        <f ca="1"/>
        <v>ITC LTD</v>
      </c>
      <c r="I327" s="67">
        <f ca="1"/>
        <v>2.6783548269666397</v>
      </c>
      <c r="J327" s="12" t="str">
        <f ca="1"/>
        <v>HINDUSTAN UNILEVER LTD</v>
      </c>
      <c r="K327" s="67">
        <f ca="1"/>
        <v>2.3976480493223598</v>
      </c>
      <c r="L327" s="12" t="str">
        <f ca="1"/>
        <v>LTIMINDTREE LTD</v>
      </c>
      <c r="M327" s="67">
        <f ca="1"/>
        <v>2.7095517516810306</v>
      </c>
      <c r="N327" s="12" t="str">
        <f ca="1"/>
        <v>HAVELLS INDIA LTD</v>
      </c>
      <c r="O327" s="67">
        <f ca="1"/>
        <v>2.5357419396405398</v>
      </c>
      <c r="AQ327" s="12"/>
    </row>
    <row r="328" spans="1:43" x14ac:dyDescent="0.3">
      <c r="A328" s="12"/>
      <c r="B328" s="12" t="str">
        <f ca="1"/>
        <v>UNITED SPIRITS LTD</v>
      </c>
      <c r="C328" s="67">
        <f ca="1"/>
        <v>2.87428145491308</v>
      </c>
      <c r="D328" s="12" t="str">
        <f ca="1"/>
        <v>UNITED SPIRITS LTD</v>
      </c>
      <c r="E328" s="67">
        <f ca="1"/>
        <v>2.3656105227540198</v>
      </c>
      <c r="G328" s="67"/>
      <c r="H328" s="12" t="str">
        <f ca="1"/>
        <v>BLUE DART EXPRESS LTD</v>
      </c>
      <c r="I328" s="67">
        <f ca="1"/>
        <v>2.3294416376795901</v>
      </c>
      <c r="J328" s="12" t="str">
        <f ca="1"/>
        <v>WIPRO LTD</v>
      </c>
      <c r="K328" s="67">
        <f ca="1"/>
        <v>2.3883976296266063</v>
      </c>
      <c r="L328" s="12" t="str">
        <f ca="1"/>
        <v>BRITANNIA INDUSTRIES LTD</v>
      </c>
      <c r="M328" s="67">
        <f ca="1"/>
        <v>2.693154955505376</v>
      </c>
      <c r="N328" s="12" t="str">
        <f ca="1"/>
        <v>DIVI'S LABORATORIES LTD</v>
      </c>
      <c r="O328" s="67">
        <f ca="1"/>
        <v>2.5235067096864712</v>
      </c>
      <c r="AQ328" s="12"/>
    </row>
    <row r="329" spans="1:43" x14ac:dyDescent="0.3">
      <c r="A329" s="12"/>
      <c r="B329" s="12" t="str">
        <f ca="1"/>
        <v>TATA CONSULTANCY SVCS LTD</v>
      </c>
      <c r="C329" s="67">
        <f ca="1"/>
        <v>2.6927228553288098</v>
      </c>
      <c r="D329" s="12" t="str">
        <f ca="1"/>
        <v>INDRAPRASTHA GAS LTD</v>
      </c>
      <c r="E329" s="67">
        <f ca="1"/>
        <v>2.2971894994040687</v>
      </c>
      <c r="G329" s="67"/>
      <c r="H329" s="12" t="str">
        <f ca="1"/>
        <v>AXIS BANK LTD</v>
      </c>
      <c r="I329" s="67">
        <f ca="1"/>
        <v>2.2473267722015096</v>
      </c>
      <c r="J329" s="12" t="str">
        <f ca="1"/>
        <v>HINDUSTAN AERONAUTICS LTD</v>
      </c>
      <c r="K329" s="67">
        <f ca="1"/>
        <v>2.3712338085249698</v>
      </c>
      <c r="L329" s="12" t="str">
        <f ca="1"/>
        <v>BAJAJ FINANCE LTD</v>
      </c>
      <c r="M329" s="67">
        <f ca="1"/>
        <v>2.6412223085530702</v>
      </c>
      <c r="N329" s="12" t="str">
        <f ca="1"/>
        <v>GODREJ CONSUMER PRODUCTS LTD</v>
      </c>
      <c r="O329" s="67">
        <f ca="1"/>
        <v>2.5007377792963701</v>
      </c>
      <c r="AQ329" s="12"/>
    </row>
    <row r="330" spans="1:43" x14ac:dyDescent="0.3">
      <c r="A330" s="12"/>
      <c r="B330" s="12" t="str">
        <f ca="1"/>
        <v>KOTAK MAHINDRA BANK LTD</v>
      </c>
      <c r="C330" s="67">
        <f ca="1"/>
        <v>2.3198914380161497</v>
      </c>
      <c r="D330" s="12" t="str">
        <f ca="1"/>
        <v>COROMANDEL INTERNATIONAL LTD</v>
      </c>
      <c r="E330" s="67">
        <f ca="1"/>
        <v>2.211155158784524</v>
      </c>
      <c r="G330" s="67"/>
      <c r="H330" s="12" t="str">
        <f ca="1"/>
        <v>ULTRATECH CEMENT LTD</v>
      </c>
      <c r="I330" s="67">
        <f ca="1"/>
        <v>2.0328613829917401</v>
      </c>
      <c r="J330" s="12" t="str">
        <f ca="1"/>
        <v>MARICO LTD</v>
      </c>
      <c r="K330" s="67">
        <f ca="1"/>
        <v>2.2892876849165762</v>
      </c>
      <c r="L330" s="12" t="str">
        <f ca="1"/>
        <v>WIPRO LTD</v>
      </c>
      <c r="M330" s="67">
        <f ca="1"/>
        <v>2.5725287058239732</v>
      </c>
      <c r="N330" s="12" t="str">
        <f ca="1"/>
        <v>BRITANNIA INDUSTRIES LTD</v>
      </c>
      <c r="O330" s="67">
        <f ca="1"/>
        <v>2.4328621970158331</v>
      </c>
      <c r="AQ330" s="12"/>
    </row>
    <row r="331" spans="1:43" x14ac:dyDescent="0.3">
      <c r="A331" s="12"/>
      <c r="B331" s="12" t="str">
        <f ca="1"/>
        <v>NESTLE INDIA LTD</v>
      </c>
      <c r="C331" s="67">
        <f ca="1"/>
        <v>2.0693165810290051</v>
      </c>
      <c r="D331" s="12" t="str">
        <f ca="1"/>
        <v>COAL INDIA LTD</v>
      </c>
      <c r="E331" s="67">
        <f ca="1"/>
        <v>2.1736240328530121</v>
      </c>
      <c r="G331" s="67"/>
      <c r="I331" s="67"/>
      <c r="J331" s="12" t="str">
        <f ca="1"/>
        <v>ITC LTD</v>
      </c>
      <c r="K331" s="67">
        <f ca="1"/>
        <v>2.21598501388234</v>
      </c>
      <c r="L331" s="12" t="str">
        <f ca="1"/>
        <v>TATA CONSULTANCY SVCS LTD</v>
      </c>
      <c r="M331" s="67">
        <f ca="1"/>
        <v>2.3978155227336297</v>
      </c>
      <c r="N331" s="12" t="str">
        <f ca="1"/>
        <v>HINDUSTAN AERONAUTICS LTD</v>
      </c>
      <c r="O331" s="67">
        <f ca="1"/>
        <v>2.3712338085249698</v>
      </c>
      <c r="AQ331" s="12"/>
    </row>
    <row r="332" spans="1:43" x14ac:dyDescent="0.3">
      <c r="A332" s="12"/>
      <c r="B332" s="12" t="str">
        <f ca="1"/>
        <v>BAJAJ AUTO LTD</v>
      </c>
      <c r="C332" s="67">
        <f ca="1"/>
        <v>1.5728847178824341</v>
      </c>
      <c r="D332" s="12" t="str">
        <f ca="1"/>
        <v>KOTAK MAHINDRA BANK LTD</v>
      </c>
      <c r="E332" s="67">
        <f ca="1"/>
        <v>1.9133359259604399</v>
      </c>
      <c r="G332" s="67"/>
      <c r="I332" s="67"/>
      <c r="J332" s="12" t="str">
        <f ca="1"/>
        <v>EICHER MOTORS LTD</v>
      </c>
      <c r="K332" s="67">
        <f ca="1"/>
        <v>2.2102409224081341</v>
      </c>
      <c r="L332" s="12" t="str">
        <f ca="1"/>
        <v>HINDUSTAN AERONAUTICS LTD</v>
      </c>
      <c r="M332" s="67">
        <f ca="1"/>
        <v>2.3712338085249698</v>
      </c>
      <c r="N332" s="12" t="str">
        <f ca="1"/>
        <v>DABUR INDIA LTD</v>
      </c>
      <c r="O332" s="67">
        <f ca="1"/>
        <v>2.35938914915238</v>
      </c>
      <c r="AQ332" s="12"/>
    </row>
    <row r="333" spans="1:43" x14ac:dyDescent="0.3">
      <c r="A333" s="12"/>
      <c r="B333" s="12" t="str">
        <f ca="1"/>
        <v>ITC LTD</v>
      </c>
      <c r="C333" s="67">
        <f ca="1"/>
        <v>0.77269352686962955</v>
      </c>
      <c r="D333" s="12" t="str">
        <f ca="1"/>
        <v>BALKRISHNA INDUSTRIES LTD</v>
      </c>
      <c r="E333" s="67">
        <f ca="1"/>
        <v>1.80076657138398</v>
      </c>
      <c r="G333" s="67"/>
      <c r="I333" s="67"/>
      <c r="J333" s="12" t="str">
        <f ca="1"/>
        <v>HAVELLS INDIA LTD</v>
      </c>
      <c r="K333" s="67">
        <f ca="1"/>
        <v>2.2060929067295838</v>
      </c>
      <c r="L333" s="12" t="str">
        <f ca="1"/>
        <v>MARICO LTD</v>
      </c>
      <c r="M333" s="67">
        <f ca="1"/>
        <v>2.370096815931265</v>
      </c>
      <c r="N333" s="12" t="str">
        <f ca="1"/>
        <v>WIPRO LTD</v>
      </c>
      <c r="O333" s="67">
        <f ca="1"/>
        <v>2.2833472092692553</v>
      </c>
      <c r="AQ333" s="12"/>
    </row>
    <row r="334" spans="1:43" x14ac:dyDescent="0.3">
      <c r="A334" s="12"/>
      <c r="C334" s="67"/>
      <c r="D334" s="12" t="str">
        <f ca="1"/>
        <v>FEDERAL BANK LTD</v>
      </c>
      <c r="E334" s="67">
        <f ca="1"/>
        <v>1.799937966786028</v>
      </c>
      <c r="G334" s="67"/>
      <c r="I334" s="67"/>
      <c r="J334" s="12" t="str">
        <f ca="1"/>
        <v>PIDILITE INDUSTRIES LTD</v>
      </c>
      <c r="K334" s="67">
        <f ca="1"/>
        <v>2.1954671469411808</v>
      </c>
      <c r="L334" s="12" t="str">
        <f ca="1"/>
        <v>EICHER MOTORS LTD</v>
      </c>
      <c r="M334" s="67">
        <f ca="1"/>
        <v>2.3567201371725401</v>
      </c>
      <c r="N334" s="12" t="str">
        <f ca="1"/>
        <v>EICHER MOTORS LTD</v>
      </c>
      <c r="O334" s="67">
        <f ca="1"/>
        <v>2.1398847778314933</v>
      </c>
      <c r="AQ334" s="12"/>
    </row>
    <row r="335" spans="1:43" x14ac:dyDescent="0.3">
      <c r="A335" s="12"/>
      <c r="C335" s="67"/>
      <c r="D335" s="12" t="str">
        <f ca="1"/>
        <v>NESTLE INDIA LTD</v>
      </c>
      <c r="E335" s="67">
        <f ca="1"/>
        <v>1.7654761286610903</v>
      </c>
      <c r="G335" s="67"/>
      <c r="I335" s="67"/>
      <c r="J335" s="12" t="str">
        <f ca="1"/>
        <v>BAJAJ FINANCE LTD</v>
      </c>
      <c r="K335" s="67">
        <f ca="1"/>
        <v>2.1226389773322398</v>
      </c>
      <c r="L335" s="12" t="str">
        <f ca="1"/>
        <v>PIDILITE INDUSTRIES LTD</v>
      </c>
      <c r="M335" s="67">
        <f ca="1"/>
        <v>2.3170232848799599</v>
      </c>
      <c r="N335" s="12" t="str">
        <f ca="1"/>
        <v>HINDUSTAN UNILEVER LTD</v>
      </c>
      <c r="O335" s="67">
        <f ca="1"/>
        <v>1.9809803743800996</v>
      </c>
      <c r="AQ335" s="12"/>
    </row>
    <row r="336" spans="1:43" x14ac:dyDescent="0.3">
      <c r="A336" s="12"/>
      <c r="C336" s="67"/>
      <c r="D336" s="12" t="str">
        <f ca="1"/>
        <v>CRISIL LTD</v>
      </c>
      <c r="E336" s="67">
        <f ca="1"/>
        <v>1.7294564413105811</v>
      </c>
      <c r="G336" s="67"/>
      <c r="I336" s="67"/>
      <c r="J336" s="12" t="str">
        <f ca="1"/>
        <v>GODREJ CONSUMER PRODUCTS LTD</v>
      </c>
      <c r="K336" s="67">
        <f ca="1"/>
        <v>2.089772922637648</v>
      </c>
      <c r="L336" s="12" t="str">
        <f ca="1"/>
        <v>HAVELLS INDIA LTD</v>
      </c>
      <c r="M336" s="67">
        <f ca="1"/>
        <v>2.3049876166028707</v>
      </c>
      <c r="N336" s="12" t="str">
        <f ca="1"/>
        <v>HERO MOTOCORP LTD</v>
      </c>
      <c r="O336" s="67">
        <f ca="1"/>
        <v>1.921648292325403</v>
      </c>
      <c r="AQ336" s="12"/>
    </row>
    <row r="337" spans="1:43" x14ac:dyDescent="0.3">
      <c r="A337" s="12"/>
      <c r="C337" s="67"/>
      <c r="D337" s="12" t="str">
        <f ca="1"/>
        <v>HONEYWELL AUTOMATION INDIA</v>
      </c>
      <c r="E337" s="67">
        <f ca="1"/>
        <v>1.692160051368391</v>
      </c>
      <c r="G337" s="67"/>
      <c r="I337" s="67"/>
      <c r="J337" s="12" t="str">
        <f ca="1"/>
        <v>DABUR INDIA LTD</v>
      </c>
      <c r="K337" s="67">
        <f ca="1"/>
        <v>2.0226871095932988</v>
      </c>
      <c r="L337" s="12" t="str">
        <f ca="1"/>
        <v>GODREJ CONSUMER PRODUCTS LTD</v>
      </c>
      <c r="M337" s="67">
        <f ca="1"/>
        <v>2.2130623796352653</v>
      </c>
      <c r="N337" s="12" t="str">
        <f ca="1"/>
        <v>BAJAJ FINANCE LTD</v>
      </c>
      <c r="O337" s="67">
        <f ca="1"/>
        <v>1.82239445542923</v>
      </c>
      <c r="AQ337" s="12"/>
    </row>
    <row r="338" spans="1:43" x14ac:dyDescent="0.3">
      <c r="A338" s="12"/>
      <c r="C338" s="67"/>
      <c r="D338" s="12" t="str">
        <f ca="1"/>
        <v>BATA INDIA LTD</v>
      </c>
      <c r="E338" s="67">
        <f ca="1"/>
        <v>1.6185590605181961</v>
      </c>
      <c r="G338" s="67"/>
      <c r="I338" s="67"/>
      <c r="J338" s="12" t="str">
        <f ca="1"/>
        <v>HERO MOTOCORP LTD</v>
      </c>
      <c r="K338" s="67">
        <f ca="1"/>
        <v>1.98208136083616</v>
      </c>
      <c r="L338" s="12" t="str">
        <f ca="1"/>
        <v>DABUR INDIA LTD</v>
      </c>
      <c r="M338" s="67">
        <f ca="1"/>
        <v>2.1236977214610229</v>
      </c>
      <c r="N338" s="12" t="str">
        <f ca="1"/>
        <v>BOSCH LTD</v>
      </c>
      <c r="O338" s="67">
        <f ca="1"/>
        <v>1.6926918566792699</v>
      </c>
      <c r="AQ338" s="12"/>
    </row>
    <row r="339" spans="1:43" x14ac:dyDescent="0.3">
      <c r="A339" s="12"/>
      <c r="C339" s="67"/>
      <c r="D339" s="12" t="str">
        <f ca="1"/>
        <v>BAJAJ AUTO LTD</v>
      </c>
      <c r="E339" s="67">
        <f ca="1"/>
        <v>1.3967138632575371</v>
      </c>
      <c r="G339" s="67"/>
      <c r="I339" s="67"/>
      <c r="J339" s="12" t="str">
        <f ca="1"/>
        <v>BOSCH LTD</v>
      </c>
      <c r="K339" s="67">
        <f ca="1"/>
        <v>1.6926918566792699</v>
      </c>
      <c r="L339" s="12" t="str">
        <f ca="1"/>
        <v>HERO MOTOCORP LTD</v>
      </c>
      <c r="M339" s="67">
        <f ca="1"/>
        <v>2.0890463522355112</v>
      </c>
      <c r="N339" s="12" t="str">
        <f ca="1"/>
        <v>BERGER PAINTS INDIA LTD</v>
      </c>
      <c r="O339" s="67">
        <f ca="1"/>
        <v>1.5633607519074799</v>
      </c>
      <c r="AQ339" s="12"/>
    </row>
    <row r="340" spans="1:43" x14ac:dyDescent="0.3">
      <c r="C340" s="67"/>
      <c r="D340" s="12" t="str">
        <f ca="1"/>
        <v>PI INDUSTRIES LTD</v>
      </c>
      <c r="E340" s="67">
        <f ca="1"/>
        <v>0.98200419023383212</v>
      </c>
      <c r="G340" s="67"/>
      <c r="I340" s="67"/>
      <c r="J340" s="12" t="str">
        <f ca="1"/>
        <v>BERGER PAINTS INDIA LTD</v>
      </c>
      <c r="K340" s="67">
        <f ca="1"/>
        <v>1.5633607519074799</v>
      </c>
      <c r="L340" s="12" t="str">
        <f ca="1"/>
        <v>BOSCH LTD</v>
      </c>
      <c r="M340" s="67">
        <f ca="1"/>
        <v>1.6926918566792699</v>
      </c>
      <c r="N340" s="12" t="str">
        <f ca="1"/>
        <v>ITC LTD</v>
      </c>
      <c r="O340" s="67">
        <f ca="1"/>
        <v>1.5398599044330998</v>
      </c>
      <c r="AQ340" s="12"/>
    </row>
    <row r="341" spans="1:43" x14ac:dyDescent="0.3">
      <c r="C341" s="67"/>
      <c r="D341" s="12" t="str">
        <f ca="1"/>
        <v>3M INDIA LTD</v>
      </c>
      <c r="E341" s="67">
        <f ca="1"/>
        <v>0.91294992627844196</v>
      </c>
      <c r="G341" s="67"/>
      <c r="I341" s="67"/>
      <c r="J341" s="12" t="str">
        <f ca="1"/>
        <v>HDFC ASSET MANAGEMENT CO LTD</v>
      </c>
      <c r="K341" s="67">
        <f ca="1"/>
        <v>1.5169149954569201</v>
      </c>
      <c r="L341" s="12" t="str">
        <f ca="1"/>
        <v>BERGER PAINTS INDIA LTD</v>
      </c>
      <c r="M341" s="67">
        <f ca="1"/>
        <v>1.5633607519074799</v>
      </c>
      <c r="N341" s="12" t="str">
        <f ca="1"/>
        <v>HDFC ASSET MANAGEMENT CO LTD</v>
      </c>
      <c r="O341" s="67">
        <f ca="1"/>
        <v>1.5169149954569201</v>
      </c>
      <c r="AQ341" s="12"/>
    </row>
    <row r="342" spans="1:43" x14ac:dyDescent="0.3">
      <c r="C342" s="67"/>
      <c r="D342" s="12" t="str">
        <f ca="1"/>
        <v>TIMKEN INDIA LTD</v>
      </c>
      <c r="E342" s="67">
        <f ca="1"/>
        <v>0.76293071107755206</v>
      </c>
      <c r="G342" s="67"/>
      <c r="I342" s="67"/>
      <c r="J342" s="12" t="str">
        <f ca="1"/>
        <v>TATA CONSULTANCY SVCS LTD</v>
      </c>
      <c r="K342" s="67">
        <f ca="1"/>
        <v>1.3278104481100699</v>
      </c>
      <c r="L342" s="12" t="str">
        <f ca="1"/>
        <v>HDFC ASSET MANAGEMENT CO LTD</v>
      </c>
      <c r="M342" s="67">
        <f ca="1"/>
        <v>1.5169149954569201</v>
      </c>
      <c r="N342" s="12" t="str">
        <f ca="1"/>
        <v>MUTHOOT FINANCE LTD</v>
      </c>
      <c r="O342" s="67">
        <f ca="1"/>
        <v>1.30606018745664</v>
      </c>
      <c r="AQ342" s="12"/>
    </row>
    <row r="343" spans="1:43" x14ac:dyDescent="0.3">
      <c r="C343" s="67"/>
      <c r="D343" s="12" t="str">
        <f ca="1"/>
        <v>ITC LTD</v>
      </c>
      <c r="E343" s="67">
        <f ca="1"/>
        <v>0.72073625784992013</v>
      </c>
      <c r="G343" s="67"/>
      <c r="I343" s="67"/>
      <c r="J343" s="12" t="str">
        <f ca="1"/>
        <v>MUTHOOT FINANCE LTD</v>
      </c>
      <c r="K343" s="67">
        <f ca="1"/>
        <v>1.30606018745664</v>
      </c>
      <c r="L343" s="12" t="str">
        <f ca="1"/>
        <v>MUTHOOT FINANCE LTD</v>
      </c>
      <c r="M343" s="67">
        <f ca="1"/>
        <v>1.30606018745664</v>
      </c>
      <c r="N343" s="12" t="str">
        <f ca="1"/>
        <v>TATA CONSULTANCY SVCS LTD</v>
      </c>
      <c r="O343" s="67">
        <f ca="1"/>
        <v>0.71947917758690938</v>
      </c>
      <c r="AQ343" s="12"/>
    </row>
    <row r="344" spans="1:43" x14ac:dyDescent="0.3">
      <c r="C344" s="67"/>
      <c r="D344" s="12" t="str">
        <f ca="1"/>
        <v>GRINDWELL NORTON LTD</v>
      </c>
      <c r="E344" s="67">
        <f ca="1"/>
        <v>0.562848486390637</v>
      </c>
      <c r="G344" s="67"/>
      <c r="I344" s="67"/>
      <c r="K344" s="67"/>
      <c r="L344" s="12" t="str">
        <f ca="1"/>
        <v>INFOSYS LTD</v>
      </c>
      <c r="M344" s="67">
        <f ca="1"/>
        <v>0.66702003401717036</v>
      </c>
      <c r="O344" s="67"/>
      <c r="AQ344" s="12"/>
    </row>
    <row r="345" spans="1:43" x14ac:dyDescent="0.3">
      <c r="C345" s="67"/>
      <c r="D345" s="12" t="str">
        <f ca="1"/>
        <v>AIA ENGINEERING LTD</v>
      </c>
      <c r="E345" s="67">
        <f ca="1"/>
        <v>0.46503799726665307</v>
      </c>
      <c r="G345" s="67"/>
      <c r="I345" s="67"/>
      <c r="K345" s="67"/>
      <c r="L345" s="12"/>
      <c r="M345" s="67"/>
      <c r="O345" s="67"/>
      <c r="AQ345" s="12"/>
    </row>
    <row r="346" spans="1:43" x14ac:dyDescent="0.3">
      <c r="C346" s="67"/>
      <c r="E346" s="67"/>
      <c r="G346" s="67"/>
      <c r="I346" s="67"/>
      <c r="K346" s="67"/>
      <c r="L346" s="12"/>
      <c r="M346" s="67"/>
      <c r="O346" s="67"/>
      <c r="AQ346" s="12"/>
    </row>
    <row r="347" spans="1:43" x14ac:dyDescent="0.3">
      <c r="C347" s="67"/>
      <c r="E347" s="67"/>
      <c r="G347" s="67"/>
      <c r="I347" s="67"/>
      <c r="K347" s="67"/>
      <c r="L347" s="12"/>
      <c r="M347" s="67"/>
      <c r="O347" s="67"/>
      <c r="AQ347" s="12"/>
    </row>
    <row r="348" spans="1:43" x14ac:dyDescent="0.3">
      <c r="C348" s="67"/>
      <c r="E348" s="67"/>
      <c r="G348" s="67"/>
      <c r="I348" s="67"/>
      <c r="K348" s="67"/>
      <c r="L348" s="12"/>
      <c r="M348" s="67"/>
      <c r="O348" s="67"/>
      <c r="AQ348" s="12"/>
    </row>
    <row r="349" spans="1:43" x14ac:dyDescent="0.3">
      <c r="C349" s="67"/>
      <c r="E349" s="67"/>
      <c r="G349" s="67"/>
      <c r="I349" s="67"/>
      <c r="K349" s="67"/>
      <c r="L349" s="12"/>
      <c r="M349" s="67"/>
      <c r="O349" s="67"/>
      <c r="AQ349" s="12"/>
    </row>
    <row r="351" spans="1:43" x14ac:dyDescent="0.3">
      <c r="A351" s="130" t="s">
        <v>2075</v>
      </c>
      <c r="B351" s="131" t="s">
        <v>2076</v>
      </c>
      <c r="C351" s="131" t="s">
        <v>2077</v>
      </c>
      <c r="D351" s="131" t="s">
        <v>2063</v>
      </c>
      <c r="E351" s="131" t="s">
        <v>2078</v>
      </c>
      <c r="F351" s="131" t="s">
        <v>2079</v>
      </c>
      <c r="G351" s="131" t="s">
        <v>2079</v>
      </c>
      <c r="H351" s="131" t="s">
        <v>2079</v>
      </c>
      <c r="AQ351" s="12"/>
    </row>
    <row r="352" spans="1:43" ht="60" x14ac:dyDescent="0.3">
      <c r="A352" s="128" t="s">
        <v>2045</v>
      </c>
      <c r="B352" s="132" t="s">
        <v>2042</v>
      </c>
      <c r="C352" s="132" t="s">
        <v>2080</v>
      </c>
      <c r="D352" s="132" t="s">
        <v>2070</v>
      </c>
      <c r="E352" s="132" t="s">
        <v>2107</v>
      </c>
      <c r="F352" s="132" t="str">
        <f>B352</f>
        <v>SBI BSE100 ETF</v>
      </c>
      <c r="G352" s="132" t="str">
        <f>C352</f>
        <v>Smart Beta Benchmark</v>
      </c>
      <c r="H352" s="132" t="str">
        <f>D352</f>
        <v>SBI NIFTY 50 ETF</v>
      </c>
      <c r="AQ352" s="12"/>
    </row>
    <row r="353" spans="1:43" x14ac:dyDescent="0.3">
      <c r="A353" s="127" t="s">
        <v>2100</v>
      </c>
      <c r="B353" s="129" cm="1">
        <f t="array" aca="1" ref="B353" ca="1">SUMPRODUCT(OFFSET(rngConsolidatedPfBmNames,0,MATCH(B$351,$B$2:$L$2,0)),--(rngGICS_sectors_PfBmNames=$A353))</f>
        <v>0</v>
      </c>
      <c r="C353" s="129" cm="1">
        <f t="array" aca="1" ref="C353" ca="1">SUMPRODUCT(OFFSET(rngConsolidatedPfBmNames,0,MATCH(C$351,$B$2:$L$2,0)),--(rngGICS_sectors_PfBmNames=$A353))</f>
        <v>0</v>
      </c>
      <c r="D353" s="129" cm="1">
        <f t="array" aca="1" ref="D353" ca="1">SUMPRODUCT(OFFSET(rngConsolidatedPfBmNames,0,MATCH(D$351,$B$2:$L$2,0)),--(rngGICS_sectors_PfBmNames=$A353))</f>
        <v>6.4160989966955499</v>
      </c>
      <c r="E353" s="129" cm="1">
        <f t="array" aca="1" ref="E353" ca="1">SUMPRODUCT(OFFSET(rngConsolidatedPfBmNames,0,MATCH(E$351,$B$2:$L$2,0)),--(rngGICS_sectors_PfBmNames=$A353))</f>
        <v>5.37125423733172</v>
      </c>
      <c r="F353" s="129" cm="1">
        <f t="array" aca="1" ref="F353" ca="1">SUMPRODUCT(OFFSET(rngConsolidatedPfBmNames,0,MATCH(F$351,$B$2:$L$2,0)),--(rngGICS_sectors_PfBmNames=$A353))</f>
        <v>0</v>
      </c>
      <c r="G353" s="129" cm="1">
        <f t="array" aca="1" ref="G353" ca="1">SUMPRODUCT(OFFSET(rngConsolidatedPfBmNames,0,MATCH(G$351,$B$2:$L$2,0)),--(rngGICS_sectors_PfBmNames=$A353))</f>
        <v>0</v>
      </c>
      <c r="H353" s="129" cm="1">
        <f t="array" aca="1" ref="H353" ca="1">SUMPRODUCT(OFFSET(rngConsolidatedPfBmNames,0,MATCH(H$351,$B$2:$L$2,0)),--(rngGICS_sectors_PfBmNames=$A353))</f>
        <v>0</v>
      </c>
      <c r="AQ353" s="12"/>
    </row>
    <row r="354" spans="1:43" x14ac:dyDescent="0.3">
      <c r="A354" s="127"/>
      <c r="B354" s="133" cm="1">
        <f t="array" aca="1" ref="B354" ca="1">SUMPRODUCT(OFFSET(rngConsolidatedPfBmNames,0,MATCH(B$352,$B$2:$L$2,0)),--(rngGICS_sectors_PfBmNames=$A353))</f>
        <v>2.66995769894754</v>
      </c>
      <c r="C354" s="133" cm="1">
        <f t="array" aca="1" ref="C354" ca="1">SUMPRODUCT(OFFSET(rngConsolidatedPfBmNames,0,MATCH(C$352,$B$2:$L$2,0)),--(rngGICS_sectors_PfBmNames=$A353))</f>
        <v>2.7213873689251562</v>
      </c>
      <c r="D354" s="133" cm="1">
        <f t="array" aca="1" ref="D354" ca="1">SUMPRODUCT(OFFSET(rngConsolidatedPfBmNames,0,MATCH(D$352,$B$2:$L$2,0)),--(rngGICS_sectors_PfBmNames=$A353))</f>
        <v>2.3937452311770802</v>
      </c>
      <c r="E354" s="133" cm="1">
        <f t="array" aca="1" ref="E354" ca="1">SUMPRODUCT(OFFSET(rngConsolidatedPfBmNames,0,MATCH(E$352,$B$2:$L$2,0)),--(rngGICS_sectors_PfBmNames=$A353))</f>
        <v>2.7257240208909672</v>
      </c>
      <c r="F354" s="133" cm="1">
        <f t="array" aca="1" ref="F354" ca="1">SUMPRODUCT(OFFSET(rngConsolidatedPfBmNames,0,MATCH(F$352,$B$2:$L$2,0)),--(rngGICS_sectors_PfBmNames=$A353))</f>
        <v>2.66995769894754</v>
      </c>
      <c r="G354" s="133" cm="1">
        <f t="array" aca="1" ref="G354" ca="1">SUMPRODUCT(OFFSET(rngConsolidatedPfBmNames,0,MATCH(G$352,$B$2:$L$2,0)),--(rngGICS_sectors_PfBmNames=$A353))</f>
        <v>2.7213873689251562</v>
      </c>
      <c r="H354" s="133" cm="1">
        <f t="array" aca="1" ref="H354" ca="1">SUMPRODUCT(OFFSET(rngConsolidatedPfBmNames,0,MATCH(H$352,$B$2:$L$2,0)),--(rngGICS_sectors_PfBmNames=$A353))</f>
        <v>2.3937452311770802</v>
      </c>
      <c r="AQ354" s="12"/>
    </row>
    <row r="355" spans="1:43" x14ac:dyDescent="0.3">
      <c r="A355" s="127"/>
      <c r="B355" s="134">
        <f ca="1">B353-B354</f>
        <v>-2.66995769894754</v>
      </c>
      <c r="C355" s="134">
        <f t="shared" ref="C355:H355" ca="1" si="48">C353-C354</f>
        <v>-2.7213873689251562</v>
      </c>
      <c r="D355" s="134">
        <f t="shared" ca="1" si="48"/>
        <v>4.0223537655184698</v>
      </c>
      <c r="E355" s="134">
        <f t="shared" ca="1" si="48"/>
        <v>2.6455302164407528</v>
      </c>
      <c r="F355" s="134">
        <f t="shared" ca="1" si="48"/>
        <v>-2.66995769894754</v>
      </c>
      <c r="G355" s="134">
        <f t="shared" ca="1" si="48"/>
        <v>-2.7213873689251562</v>
      </c>
      <c r="H355" s="134">
        <f t="shared" ca="1" si="48"/>
        <v>-2.3937452311770802</v>
      </c>
      <c r="AQ355" s="12"/>
    </row>
    <row r="356" spans="1:43" x14ac:dyDescent="0.3">
      <c r="A356" s="127" t="s">
        <v>2099</v>
      </c>
      <c r="B356" s="129" cm="1">
        <f t="array" aca="1" ref="B356" ca="1">SUMPRODUCT(OFFSET(rngConsolidatedPfBmNames,0,MATCH(B$351,$B$2:$L$2,0)),--(rngGICS_sectors_PfBmNames=$A356))</f>
        <v>21.758692048898538</v>
      </c>
      <c r="C356" s="129" cm="1">
        <f t="array" aca="1" ref="C356" ca="1">SUMPRODUCT(OFFSET(rngConsolidatedPfBmNames,0,MATCH(C$351,$B$2:$L$2,0)),--(rngGICS_sectors_PfBmNames=$A356))</f>
        <v>21.414675562711949</v>
      </c>
      <c r="D356" s="129" cm="1">
        <f t="array" aca="1" ref="D356" ca="1">SUMPRODUCT(OFFSET(rngConsolidatedPfBmNames,0,MATCH(D$351,$B$2:$L$2,0)),--(rngGICS_sectors_PfBmNames=$A356))</f>
        <v>12.589838253344031</v>
      </c>
      <c r="E356" s="129" cm="1">
        <f t="array" aca="1" ref="E356" ca="1">SUMPRODUCT(OFFSET(rngConsolidatedPfBmNames,0,MATCH(E$351,$B$2:$L$2,0)),--(rngGICS_sectors_PfBmNames=$A356))</f>
        <v>8.8706793874124692</v>
      </c>
      <c r="F356" s="129" cm="1">
        <f t="array" aca="1" ref="F356" ca="1">SUMPRODUCT(OFFSET(rngConsolidatedPfBmNames,0,MATCH(F$351,$B$2:$L$2,0)),--(rngGICS_sectors_PfBmNames=$A356))</f>
        <v>14.271184905161899</v>
      </c>
      <c r="G356" s="129" cm="1">
        <f t="array" aca="1" ref="G356" ca="1">SUMPRODUCT(OFFSET(rngConsolidatedPfBmNames,0,MATCH(G$351,$B$2:$L$2,0)),--(rngGICS_sectors_PfBmNames=$A356))</f>
        <v>14.271184905161899</v>
      </c>
      <c r="H356" s="129" cm="1">
        <f t="array" aca="1" ref="H356" ca="1">SUMPRODUCT(OFFSET(rngConsolidatedPfBmNames,0,MATCH(H$351,$B$2:$L$2,0)),--(rngGICS_sectors_PfBmNames=$A356))</f>
        <v>14.271184905161899</v>
      </c>
      <c r="K356" s="12"/>
      <c r="L356" s="12"/>
      <c r="AQ356" s="12"/>
    </row>
    <row r="357" spans="1:43" x14ac:dyDescent="0.3">
      <c r="A357" s="127"/>
      <c r="B357" s="133" cm="1">
        <f t="array" aca="1" ref="B357" ca="1">SUMPRODUCT(OFFSET(rngConsolidatedPfBmNames,0,MATCH(B$352,$B$2:$L$2,0)),--(rngGICS_sectors_PfBmNames=$A356))</f>
        <v>7.9713831719203974</v>
      </c>
      <c r="C357" s="133" cm="1">
        <f t="array" aca="1" ref="C357" ca="1">SUMPRODUCT(OFFSET(rngConsolidatedPfBmNames,0,MATCH(C$352,$B$2:$L$2,0)),--(rngGICS_sectors_PfBmNames=$A356))</f>
        <v>11.692885801218598</v>
      </c>
      <c r="D357" s="133" cm="1">
        <f t="array" aca="1" ref="D357" ca="1">SUMPRODUCT(OFFSET(rngConsolidatedPfBmNames,0,MATCH(D$352,$B$2:$L$2,0)),--(rngGICS_sectors_PfBmNames=$A356))</f>
        <v>6.919291366587486</v>
      </c>
      <c r="E357" s="133" cm="1">
        <f t="array" aca="1" ref="E357" ca="1">SUMPRODUCT(OFFSET(rngConsolidatedPfBmNames,0,MATCH(E$352,$B$2:$L$2,0)),--(rngGICS_sectors_PfBmNames=$A356))</f>
        <v>8.728329489650859</v>
      </c>
      <c r="F357" s="133" cm="1">
        <f t="array" aca="1" ref="F357" ca="1">SUMPRODUCT(OFFSET(rngConsolidatedPfBmNames,0,MATCH(F$352,$B$2:$L$2,0)),--(rngGICS_sectors_PfBmNames=$A356))</f>
        <v>7.9713831719203974</v>
      </c>
      <c r="G357" s="133" cm="1">
        <f t="array" aca="1" ref="G357" ca="1">SUMPRODUCT(OFFSET(rngConsolidatedPfBmNames,0,MATCH(G$352,$B$2:$L$2,0)),--(rngGICS_sectors_PfBmNames=$A356))</f>
        <v>11.692885801218598</v>
      </c>
      <c r="H357" s="133" cm="1">
        <f t="array" aca="1" ref="H357" ca="1">SUMPRODUCT(OFFSET(rngConsolidatedPfBmNames,0,MATCH(H$352,$B$2:$L$2,0)),--(rngGICS_sectors_PfBmNames=$A356))</f>
        <v>6.919291366587486</v>
      </c>
      <c r="K357" s="12"/>
      <c r="L357" s="12"/>
      <c r="AQ357" s="12"/>
    </row>
    <row r="358" spans="1:43" x14ac:dyDescent="0.3">
      <c r="A358" s="127"/>
      <c r="B358" s="134">
        <f ca="1">B356-B357</f>
        <v>13.787308876978141</v>
      </c>
      <c r="C358" s="134">
        <f t="shared" ref="C358:H358" ca="1" si="49">C356-C357</f>
        <v>9.7217897614933513</v>
      </c>
      <c r="D358" s="134">
        <f t="shared" ca="1" si="49"/>
        <v>5.6705468867565445</v>
      </c>
      <c r="E358" s="134">
        <f t="shared" ca="1" si="49"/>
        <v>0.14234989776161022</v>
      </c>
      <c r="F358" s="134">
        <f t="shared" ca="1" si="49"/>
        <v>6.2998017332415017</v>
      </c>
      <c r="G358" s="134">
        <f t="shared" ca="1" si="49"/>
        <v>2.5782991039433014</v>
      </c>
      <c r="H358" s="134">
        <f t="shared" ca="1" si="49"/>
        <v>7.3518935385744131</v>
      </c>
      <c r="K358" s="12"/>
      <c r="L358" s="12"/>
      <c r="AQ358" s="12"/>
    </row>
    <row r="359" spans="1:43" x14ac:dyDescent="0.3">
      <c r="A359" s="127" t="s">
        <v>2098</v>
      </c>
      <c r="B359" s="129" cm="1">
        <f t="array" aca="1" ref="B359" ca="1">SUMPRODUCT(OFFSET(rngConsolidatedPfBmNames,0,MATCH(B$351,$B$2:$L$2,0)),--(rngGICS_sectors_PfBmNames=$A359))</f>
        <v>10.467718518029329</v>
      </c>
      <c r="C359" s="129" cm="1">
        <f t="array" aca="1" ref="C359" ca="1">SUMPRODUCT(OFFSET(rngConsolidatedPfBmNames,0,MATCH(C$351,$B$2:$L$2,0)),--(rngGICS_sectors_PfBmNames=$A359))</f>
        <v>8.1778217779173605</v>
      </c>
      <c r="D359" s="129" cm="1">
        <f t="array" aca="1" ref="D359" ca="1">SUMPRODUCT(OFFSET(rngConsolidatedPfBmNames,0,MATCH(D$351,$B$2:$L$2,0)),--(rngGICS_sectors_PfBmNames=$A359))</f>
        <v>6.48254997634014</v>
      </c>
      <c r="E359" s="129" cm="1">
        <f t="array" aca="1" ref="E359" ca="1">SUMPRODUCT(OFFSET(rngConsolidatedPfBmNames,0,MATCH(E$351,$B$2:$L$2,0)),--(rngGICS_sectors_PfBmNames=$A359))</f>
        <v>11.249834217199711</v>
      </c>
      <c r="F359" s="129" cm="1">
        <f t="array" aca="1" ref="F359" ca="1">SUMPRODUCT(OFFSET(rngConsolidatedPfBmNames,0,MATCH(F$351,$B$2:$L$2,0)),--(rngGICS_sectors_PfBmNames=$A359))</f>
        <v>29.84304301340703</v>
      </c>
      <c r="G359" s="129" cm="1">
        <f t="array" aca="1" ref="G359" ca="1">SUMPRODUCT(OFFSET(rngConsolidatedPfBmNames,0,MATCH(G$351,$B$2:$L$2,0)),--(rngGICS_sectors_PfBmNames=$A359))</f>
        <v>29.84304301340703</v>
      </c>
      <c r="H359" s="129" cm="1">
        <f t="array" aca="1" ref="H359" ca="1">SUMPRODUCT(OFFSET(rngConsolidatedPfBmNames,0,MATCH(H$351,$B$2:$L$2,0)),--(rngGICS_sectors_PfBmNames=$A359))</f>
        <v>29.84304301340703</v>
      </c>
      <c r="K359" s="12"/>
      <c r="L359" s="12"/>
      <c r="AQ359" s="12"/>
    </row>
    <row r="360" spans="1:43" x14ac:dyDescent="0.3">
      <c r="A360" s="127"/>
      <c r="B360" s="133" cm="1">
        <f t="array" aca="1" ref="B360" ca="1">SUMPRODUCT(OFFSET(rngConsolidatedPfBmNames,0,MATCH(B$352,$B$2:$L$2,0)),--(rngGICS_sectors_PfBmNames=$A359))</f>
        <v>10.055194128359123</v>
      </c>
      <c r="C360" s="133" cm="1">
        <f t="array" aca="1" ref="C360" ca="1">SUMPRODUCT(OFFSET(rngConsolidatedPfBmNames,0,MATCH(C$352,$B$2:$L$2,0)),--(rngGICS_sectors_PfBmNames=$A359))</f>
        <v>7.4567135658739527</v>
      </c>
      <c r="D360" s="133" cm="1">
        <f t="array" aca="1" ref="D360" ca="1">SUMPRODUCT(OFFSET(rngConsolidatedPfBmNames,0,MATCH(D$352,$B$2:$L$2,0)),--(rngGICS_sectors_PfBmNames=$A359))</f>
        <v>9.6502895231437744</v>
      </c>
      <c r="E360" s="133" cm="1">
        <f t="array" aca="1" ref="E360" ca="1">SUMPRODUCT(OFFSET(rngConsolidatedPfBmNames,0,MATCH(E$352,$B$2:$L$2,0)),--(rngGICS_sectors_PfBmNames=$A359))</f>
        <v>9.2794869226288199</v>
      </c>
      <c r="F360" s="133" cm="1">
        <f t="array" aca="1" ref="F360" ca="1">SUMPRODUCT(OFFSET(rngConsolidatedPfBmNames,0,MATCH(F$352,$B$2:$L$2,0)),--(rngGICS_sectors_PfBmNames=$A359))</f>
        <v>10.055194128359123</v>
      </c>
      <c r="G360" s="133" cm="1">
        <f t="array" aca="1" ref="G360" ca="1">SUMPRODUCT(OFFSET(rngConsolidatedPfBmNames,0,MATCH(G$352,$B$2:$L$2,0)),--(rngGICS_sectors_PfBmNames=$A359))</f>
        <v>7.4567135658739527</v>
      </c>
      <c r="H360" s="133" cm="1">
        <f t="array" aca="1" ref="H360" ca="1">SUMPRODUCT(OFFSET(rngConsolidatedPfBmNames,0,MATCH(H$352,$B$2:$L$2,0)),--(rngGICS_sectors_PfBmNames=$A359))</f>
        <v>9.6502895231437744</v>
      </c>
      <c r="K360" s="12"/>
      <c r="L360" s="12"/>
      <c r="AQ360" s="12"/>
    </row>
    <row r="361" spans="1:43" x14ac:dyDescent="0.3">
      <c r="A361" s="127"/>
      <c r="B361" s="134">
        <f ca="1">B359-B360</f>
        <v>0.41252438967020666</v>
      </c>
      <c r="C361" s="134">
        <f t="shared" ref="C361:H361" ca="1" si="50">C359-C360</f>
        <v>0.7211082120434078</v>
      </c>
      <c r="D361" s="134">
        <f t="shared" ca="1" si="50"/>
        <v>-3.1677395468036345</v>
      </c>
      <c r="E361" s="134">
        <f t="shared" ca="1" si="50"/>
        <v>1.9703472945708906</v>
      </c>
      <c r="F361" s="134">
        <f t="shared" ca="1" si="50"/>
        <v>19.787848885047907</v>
      </c>
      <c r="G361" s="134">
        <f t="shared" ca="1" si="50"/>
        <v>22.386329447533079</v>
      </c>
      <c r="H361" s="134">
        <f t="shared" ca="1" si="50"/>
        <v>20.192753490263257</v>
      </c>
      <c r="K361" s="12"/>
      <c r="L361" s="12"/>
      <c r="AQ361" s="12"/>
    </row>
    <row r="362" spans="1:43" x14ac:dyDescent="0.3">
      <c r="A362" s="127" t="s">
        <v>2102</v>
      </c>
      <c r="B362" s="129" cm="1">
        <f t="array" aca="1" ref="B362" ca="1">SUMPRODUCT(OFFSET(rngConsolidatedPfBmNames,0,MATCH(B$351,$B$2:$L$2,0)),--(rngGICS_sectors_PfBmNames=$A362))</f>
        <v>3.8282084740654598</v>
      </c>
      <c r="C362" s="129" cm="1">
        <f t="array" aca="1" ref="C362" ca="1">SUMPRODUCT(OFFSET(rngConsolidatedPfBmNames,0,MATCH(C$351,$B$2:$L$2,0)),--(rngGICS_sectors_PfBmNames=$A362))</f>
        <v>2.5460965044978101</v>
      </c>
      <c r="D362" s="129" cm="1">
        <f t="array" aca="1" ref="D362" ca="1">SUMPRODUCT(OFFSET(rngConsolidatedPfBmNames,0,MATCH(D$351,$B$2:$L$2,0)),--(rngGICS_sectors_PfBmNames=$A362))</f>
        <v>11.2501616794514</v>
      </c>
      <c r="E362" s="129" cm="1">
        <f t="array" aca="1" ref="E362" ca="1">SUMPRODUCT(OFFSET(rngConsolidatedPfBmNames,0,MATCH(E$351,$B$2:$L$2,0)),--(rngGICS_sectors_PfBmNames=$A362))</f>
        <v>10.1279374144292</v>
      </c>
      <c r="F362" s="129" cm="1">
        <f t="array" aca="1" ref="F362" ca="1">SUMPRODUCT(OFFSET(rngConsolidatedPfBmNames,0,MATCH(F$351,$B$2:$L$2,0)),--(rngGICS_sectors_PfBmNames=$A362))</f>
        <v>4.0551629739586801</v>
      </c>
      <c r="G362" s="129" cm="1">
        <f t="array" aca="1" ref="G362" ca="1">SUMPRODUCT(OFFSET(rngConsolidatedPfBmNames,0,MATCH(G$351,$B$2:$L$2,0)),--(rngGICS_sectors_PfBmNames=$A362))</f>
        <v>4.0551629739586801</v>
      </c>
      <c r="H362" s="129" cm="1">
        <f t="array" aca="1" ref="H362" ca="1">SUMPRODUCT(OFFSET(rngConsolidatedPfBmNames,0,MATCH(H$351,$B$2:$L$2,0)),--(rngGICS_sectors_PfBmNames=$A362))</f>
        <v>4.0551629739586801</v>
      </c>
      <c r="K362" s="12"/>
      <c r="L362" s="12"/>
      <c r="AQ362" s="12"/>
    </row>
    <row r="363" spans="1:43" x14ac:dyDescent="0.3">
      <c r="A363" s="127"/>
      <c r="B363" s="133" cm="1">
        <f t="array" aca="1" ref="B363" ca="1">SUMPRODUCT(OFFSET(rngConsolidatedPfBmNames,0,MATCH(B$352,$B$2:$L$2,0)),--(rngGICS_sectors_PfBmNames=$A362))</f>
        <v>10.826875244668434</v>
      </c>
      <c r="C363" s="133" cm="1">
        <f t="array" aca="1" ref="C363" ca="1">SUMPRODUCT(OFFSET(rngConsolidatedPfBmNames,0,MATCH(C$352,$B$2:$L$2,0)),--(rngGICS_sectors_PfBmNames=$A362))</f>
        <v>8.3138291709820233</v>
      </c>
      <c r="D363" s="133" cm="1">
        <f t="array" aca="1" ref="D363" ca="1">SUMPRODUCT(OFFSET(rngConsolidatedPfBmNames,0,MATCH(D$352,$B$2:$L$2,0)),--(rngGICS_sectors_PfBmNames=$A362))</f>
        <v>12.088553003804886</v>
      </c>
      <c r="E363" s="133" cm="1">
        <f t="array" aca="1" ref="E363" ca="1">SUMPRODUCT(OFFSET(rngConsolidatedPfBmNames,0,MATCH(E$352,$B$2:$L$2,0)),--(rngGICS_sectors_PfBmNames=$A362))</f>
        <v>9.8306443536067718</v>
      </c>
      <c r="F363" s="133" cm="1">
        <f t="array" aca="1" ref="F363" ca="1">SUMPRODUCT(OFFSET(rngConsolidatedPfBmNames,0,MATCH(F$352,$B$2:$L$2,0)),--(rngGICS_sectors_PfBmNames=$A362))</f>
        <v>10.826875244668434</v>
      </c>
      <c r="G363" s="133" cm="1">
        <f t="array" aca="1" ref="G363" ca="1">SUMPRODUCT(OFFSET(rngConsolidatedPfBmNames,0,MATCH(G$352,$B$2:$L$2,0)),--(rngGICS_sectors_PfBmNames=$A362))</f>
        <v>8.3138291709820233</v>
      </c>
      <c r="H363" s="133" cm="1">
        <f t="array" aca="1" ref="H363" ca="1">SUMPRODUCT(OFFSET(rngConsolidatedPfBmNames,0,MATCH(H$352,$B$2:$L$2,0)),--(rngGICS_sectors_PfBmNames=$A362))</f>
        <v>12.088553003804886</v>
      </c>
      <c r="K363" s="12"/>
      <c r="L363" s="12"/>
      <c r="AQ363" s="12"/>
    </row>
    <row r="364" spans="1:43" x14ac:dyDescent="0.3">
      <c r="A364" s="127"/>
      <c r="B364" s="134">
        <f ca="1">B362-B363</f>
        <v>-6.9986667706029744</v>
      </c>
      <c r="C364" s="134">
        <f t="shared" ref="C364:H364" ca="1" si="51">C362-C363</f>
        <v>-5.7677326664842132</v>
      </c>
      <c r="D364" s="134">
        <f t="shared" ca="1" si="51"/>
        <v>-0.83839132435348596</v>
      </c>
      <c r="E364" s="134">
        <f t="shared" ca="1" si="51"/>
        <v>0.29729306082242779</v>
      </c>
      <c r="F364" s="134">
        <f t="shared" ca="1" si="51"/>
        <v>-6.7717122707097541</v>
      </c>
      <c r="G364" s="134">
        <f t="shared" ca="1" si="51"/>
        <v>-4.2586661970233433</v>
      </c>
      <c r="H364" s="134">
        <f t="shared" ca="1" si="51"/>
        <v>-8.0333900298462062</v>
      </c>
      <c r="K364" s="12"/>
      <c r="L364" s="12"/>
      <c r="AQ364" s="12"/>
    </row>
    <row r="365" spans="1:43" x14ac:dyDescent="0.3">
      <c r="A365" s="127" t="s">
        <v>2093</v>
      </c>
      <c r="B365" s="129" cm="1">
        <f t="array" aca="1" ref="B365" ca="1">SUMPRODUCT(OFFSET(rngConsolidatedPfBmNames,0,MATCH(B$351,$B$2:$L$2,0)),--(rngGICS_sectors_PfBmNames=$A365))</f>
        <v>42.418137727569516</v>
      </c>
      <c r="C365" s="129" cm="1">
        <f t="array" aca="1" ref="C365" ca="1">SUMPRODUCT(OFFSET(rngConsolidatedPfBmNames,0,MATCH(C$351,$B$2:$L$2,0)),--(rngGICS_sectors_PfBmNames=$A365))</f>
        <v>38.611338733534794</v>
      </c>
      <c r="D365" s="129" cm="1">
        <f t="array" aca="1" ref="D365" ca="1">SUMPRODUCT(OFFSET(rngConsolidatedPfBmNames,0,MATCH(D$351,$B$2:$L$2,0)),--(rngGICS_sectors_PfBmNames=$A365))</f>
        <v>36.136225618743183</v>
      </c>
      <c r="E365" s="129" cm="1">
        <f t="array" aca="1" ref="E365" ca="1">SUMPRODUCT(OFFSET(rngConsolidatedPfBmNames,0,MATCH(E$351,$B$2:$L$2,0)),--(rngGICS_sectors_PfBmNames=$A365))</f>
        <v>35.580615369647631</v>
      </c>
      <c r="F365" s="129" cm="1">
        <f t="array" aca="1" ref="F365" ca="1">SUMPRODUCT(OFFSET(rngConsolidatedPfBmNames,0,MATCH(F$351,$B$2:$L$2,0)),--(rngGICS_sectors_PfBmNames=$A365))</f>
        <v>11.87671282992024</v>
      </c>
      <c r="G365" s="129" cm="1">
        <f t="array" aca="1" ref="G365" ca="1">SUMPRODUCT(OFFSET(rngConsolidatedPfBmNames,0,MATCH(G$351,$B$2:$L$2,0)),--(rngGICS_sectors_PfBmNames=$A365))</f>
        <v>11.87671282992024</v>
      </c>
      <c r="H365" s="129" cm="1">
        <f t="array" aca="1" ref="H365" ca="1">SUMPRODUCT(OFFSET(rngConsolidatedPfBmNames,0,MATCH(H$351,$B$2:$L$2,0)),--(rngGICS_sectors_PfBmNames=$A365))</f>
        <v>11.87671282992024</v>
      </c>
      <c r="K365" s="12"/>
      <c r="L365" s="12"/>
      <c r="AQ365" s="12"/>
    </row>
    <row r="366" spans="1:43" x14ac:dyDescent="0.3">
      <c r="A366" s="127"/>
      <c r="B366" s="133" cm="1">
        <f t="array" aca="1" ref="B366" ca="1">SUMPRODUCT(OFFSET(rngConsolidatedPfBmNames,0,MATCH(B$352,$B$2:$L$2,0)),--(rngGICS_sectors_PfBmNames=$A365))</f>
        <v>36.261590487199001</v>
      </c>
      <c r="C366" s="133" cm="1">
        <f t="array" aca="1" ref="C366" ca="1">SUMPRODUCT(OFFSET(rngConsolidatedPfBmNames,0,MATCH(C$352,$B$2:$L$2,0)),--(rngGICS_sectors_PfBmNames=$A365))</f>
        <v>31.873491014354475</v>
      </c>
      <c r="D366" s="133" cm="1">
        <f t="array" aca="1" ref="D366" ca="1">SUMPRODUCT(OFFSET(rngConsolidatedPfBmNames,0,MATCH(D$352,$B$2:$L$2,0)),--(rngGICS_sectors_PfBmNames=$A365))</f>
        <v>38.756404625664459</v>
      </c>
      <c r="E366" s="133" cm="1">
        <f t="array" aca="1" ref="E366" ca="1">SUMPRODUCT(OFFSET(rngConsolidatedPfBmNames,0,MATCH(E$352,$B$2:$L$2,0)),--(rngGICS_sectors_PfBmNames=$A365))</f>
        <v>32.748772420690052</v>
      </c>
      <c r="F366" s="133" cm="1">
        <f t="array" aca="1" ref="F366" ca="1">SUMPRODUCT(OFFSET(rngConsolidatedPfBmNames,0,MATCH(F$352,$B$2:$L$2,0)),--(rngGICS_sectors_PfBmNames=$A365))</f>
        <v>36.261590487199001</v>
      </c>
      <c r="G366" s="133" cm="1">
        <f t="array" aca="1" ref="G366" ca="1">SUMPRODUCT(OFFSET(rngConsolidatedPfBmNames,0,MATCH(G$352,$B$2:$L$2,0)),--(rngGICS_sectors_PfBmNames=$A365))</f>
        <v>31.873491014354475</v>
      </c>
      <c r="H366" s="133" cm="1">
        <f t="array" aca="1" ref="H366" ca="1">SUMPRODUCT(OFFSET(rngConsolidatedPfBmNames,0,MATCH(H$352,$B$2:$L$2,0)),--(rngGICS_sectors_PfBmNames=$A365))</f>
        <v>38.756404625664459</v>
      </c>
      <c r="K366" s="12"/>
      <c r="L366" s="12"/>
      <c r="AQ366" s="12"/>
    </row>
    <row r="367" spans="1:43" x14ac:dyDescent="0.3">
      <c r="A367" s="127"/>
      <c r="B367" s="134">
        <f ca="1">B365-B366</f>
        <v>6.1565472403705144</v>
      </c>
      <c r="C367" s="134">
        <f t="shared" ref="C367:H367" ca="1" si="52">C365-C366</f>
        <v>6.7378477191803192</v>
      </c>
      <c r="D367" s="134">
        <f t="shared" ca="1" si="52"/>
        <v>-2.6201790069212763</v>
      </c>
      <c r="E367" s="134">
        <f t="shared" ca="1" si="52"/>
        <v>2.8318429489575792</v>
      </c>
      <c r="F367" s="134">
        <f t="shared" ca="1" si="52"/>
        <v>-24.384877657278761</v>
      </c>
      <c r="G367" s="134">
        <f t="shared" ca="1" si="52"/>
        <v>-19.996778184434234</v>
      </c>
      <c r="H367" s="134">
        <f t="shared" ca="1" si="52"/>
        <v>-26.879691795744218</v>
      </c>
      <c r="K367" s="12"/>
      <c r="L367" s="12"/>
      <c r="AQ367" s="12"/>
    </row>
    <row r="368" spans="1:43" x14ac:dyDescent="0.3">
      <c r="A368" s="127" t="s">
        <v>2101</v>
      </c>
      <c r="B368" s="129" cm="1">
        <f t="array" aca="1" ref="B368" ca="1">SUMPRODUCT(OFFSET(rngConsolidatedPfBmNames,0,MATCH(B$351,$B$2:$L$2,0)),--(rngGICS_sectors_PfBmNames=$A368))</f>
        <v>0</v>
      </c>
      <c r="C368" s="129" cm="1">
        <f t="array" aca="1" ref="C368" ca="1">SUMPRODUCT(OFFSET(rngConsolidatedPfBmNames,0,MATCH(C$351,$B$2:$L$2,0)),--(rngGICS_sectors_PfBmNames=$A368))</f>
        <v>0</v>
      </c>
      <c r="D368" s="129" cm="1">
        <f t="array" aca="1" ref="D368" ca="1">SUMPRODUCT(OFFSET(rngConsolidatedPfBmNames,0,MATCH(D$351,$B$2:$L$2,0)),--(rngGICS_sectors_PfBmNames=$A368))</f>
        <v>0</v>
      </c>
      <c r="E368" s="129" cm="1">
        <f t="array" aca="1" ref="E368" ca="1">SUMPRODUCT(OFFSET(rngConsolidatedPfBmNames,0,MATCH(E$351,$B$2:$L$2,0)),--(rngGICS_sectors_PfBmNames=$A368))</f>
        <v>0</v>
      </c>
      <c r="F368" s="129" cm="1">
        <f t="array" aca="1" ref="F368" ca="1">SUMPRODUCT(OFFSET(rngConsolidatedPfBmNames,0,MATCH(F$351,$B$2:$L$2,0)),--(rngGICS_sectors_PfBmNames=$A368))</f>
        <v>3.0457176823674001</v>
      </c>
      <c r="G368" s="129" cm="1">
        <f t="array" aca="1" ref="G368" ca="1">SUMPRODUCT(OFFSET(rngConsolidatedPfBmNames,0,MATCH(G$351,$B$2:$L$2,0)),--(rngGICS_sectors_PfBmNames=$A368))</f>
        <v>3.0457176823674001</v>
      </c>
      <c r="H368" s="129" cm="1">
        <f t="array" aca="1" ref="H368" ca="1">SUMPRODUCT(OFFSET(rngConsolidatedPfBmNames,0,MATCH(H$351,$B$2:$L$2,0)),--(rngGICS_sectors_PfBmNames=$A368))</f>
        <v>3.0457176823674001</v>
      </c>
      <c r="K368" s="12"/>
      <c r="L368" s="12"/>
      <c r="AQ368" s="12"/>
    </row>
    <row r="369" spans="1:43" x14ac:dyDescent="0.3">
      <c r="A369" s="127"/>
      <c r="B369" s="133" cm="1">
        <f t="array" aca="1" ref="B369" ca="1">SUMPRODUCT(OFFSET(rngConsolidatedPfBmNames,0,MATCH(B$352,$B$2:$L$2,0)),--(rngGICS_sectors_PfBmNames=$A368))</f>
        <v>3.632686053100036</v>
      </c>
      <c r="C369" s="133" cm="1">
        <f t="array" aca="1" ref="C369" ca="1">SUMPRODUCT(OFFSET(rngConsolidatedPfBmNames,0,MATCH(C$352,$B$2:$L$2,0)),--(rngGICS_sectors_PfBmNames=$A368))</f>
        <v>5.7314511886157042</v>
      </c>
      <c r="D369" s="133" cm="1">
        <f t="array" aca="1" ref="D369" ca="1">SUMPRODUCT(OFFSET(rngConsolidatedPfBmNames,0,MATCH(D$352,$B$2:$L$2,0)),--(rngGICS_sectors_PfBmNames=$A368))</f>
        <v>3.8054657577654019</v>
      </c>
      <c r="E369" s="133" cm="1">
        <f t="array" aca="1" ref="E369" ca="1">SUMPRODUCT(OFFSET(rngConsolidatedPfBmNames,0,MATCH(E$352,$B$2:$L$2,0)),--(rngGICS_sectors_PfBmNames=$A368))</f>
        <v>4.7199118148112067</v>
      </c>
      <c r="F369" s="133" cm="1">
        <f t="array" aca="1" ref="F369" ca="1">SUMPRODUCT(OFFSET(rngConsolidatedPfBmNames,0,MATCH(F$352,$B$2:$L$2,0)),--(rngGICS_sectors_PfBmNames=$A368))</f>
        <v>3.632686053100036</v>
      </c>
      <c r="G369" s="133" cm="1">
        <f t="array" aca="1" ref="G369" ca="1">SUMPRODUCT(OFFSET(rngConsolidatedPfBmNames,0,MATCH(G$352,$B$2:$L$2,0)),--(rngGICS_sectors_PfBmNames=$A368))</f>
        <v>5.7314511886157042</v>
      </c>
      <c r="H369" s="133" cm="1">
        <f t="array" aca="1" ref="H369" ca="1">SUMPRODUCT(OFFSET(rngConsolidatedPfBmNames,0,MATCH(H$352,$B$2:$L$2,0)),--(rngGICS_sectors_PfBmNames=$A368))</f>
        <v>3.8054657577654019</v>
      </c>
      <c r="K369" s="12"/>
      <c r="L369" s="12"/>
      <c r="AQ369" s="12"/>
    </row>
    <row r="370" spans="1:43" x14ac:dyDescent="0.3">
      <c r="A370" s="127"/>
      <c r="B370" s="134">
        <f ca="1">B368-B369</f>
        <v>-3.632686053100036</v>
      </c>
      <c r="C370" s="134">
        <f t="shared" ref="C370:H370" ca="1" si="53">C368-C369</f>
        <v>-5.7314511886157042</v>
      </c>
      <c r="D370" s="134">
        <f t="shared" ca="1" si="53"/>
        <v>-3.8054657577654019</v>
      </c>
      <c r="E370" s="134">
        <f t="shared" ca="1" si="53"/>
        <v>-4.7199118148112067</v>
      </c>
      <c r="F370" s="134">
        <f t="shared" ca="1" si="53"/>
        <v>-0.58696837073263586</v>
      </c>
      <c r="G370" s="134">
        <f t="shared" ca="1" si="53"/>
        <v>-2.6857335062483041</v>
      </c>
      <c r="H370" s="134">
        <f t="shared" ca="1" si="53"/>
        <v>-0.75974807539800171</v>
      </c>
      <c r="K370" s="12"/>
      <c r="L370" s="12"/>
      <c r="AQ370" s="12"/>
    </row>
    <row r="371" spans="1:43" x14ac:dyDescent="0.3">
      <c r="A371" s="127" t="s">
        <v>2095</v>
      </c>
      <c r="B371" s="129" cm="1">
        <f t="array" aca="1" ref="B371" ca="1">SUMPRODUCT(OFFSET(rngConsolidatedPfBmNames,0,MATCH(B$351,$B$2:$L$2,0)),--(rngGICS_sectors_PfBmNames=$A371))</f>
        <v>3.4912967691735499</v>
      </c>
      <c r="C371" s="129" cm="1">
        <f t="array" aca="1" ref="C371" ca="1">SUMPRODUCT(OFFSET(rngConsolidatedPfBmNames,0,MATCH(C$351,$B$2:$L$2,0)),--(rngGICS_sectors_PfBmNames=$A371))</f>
        <v>6.0241777158256751</v>
      </c>
      <c r="D371" s="129" cm="1">
        <f t="array" aca="1" ref="D371" ca="1">SUMPRODUCT(OFFSET(rngConsolidatedPfBmNames,0,MATCH(D$351,$B$2:$L$2,0)),--(rngGICS_sectors_PfBmNames=$A371))</f>
        <v>7.8331512873197298</v>
      </c>
      <c r="E371" s="129" cm="1">
        <f t="array" aca="1" ref="E371" ca="1">SUMPRODUCT(OFFSET(rngConsolidatedPfBmNames,0,MATCH(E$351,$B$2:$L$2,0)),--(rngGICS_sectors_PfBmNames=$A371))</f>
        <v>14.577921049604441</v>
      </c>
      <c r="F371" s="129" cm="1">
        <f t="array" aca="1" ref="F371" ca="1">SUMPRODUCT(OFFSET(rngConsolidatedPfBmNames,0,MATCH(F$351,$B$2:$L$2,0)),--(rngGICS_sectors_PfBmNames=$A371))</f>
        <v>4.9069757481655092</v>
      </c>
      <c r="G371" s="129" cm="1">
        <f t="array" aca="1" ref="G371" ca="1">SUMPRODUCT(OFFSET(rngConsolidatedPfBmNames,0,MATCH(G$351,$B$2:$L$2,0)),--(rngGICS_sectors_PfBmNames=$A371))</f>
        <v>4.9069757481655092</v>
      </c>
      <c r="H371" s="129" cm="1">
        <f t="array" aca="1" ref="H371" ca="1">SUMPRODUCT(OFFSET(rngConsolidatedPfBmNames,0,MATCH(H$351,$B$2:$L$2,0)),--(rngGICS_sectors_PfBmNames=$A371))</f>
        <v>4.9069757481655092</v>
      </c>
      <c r="K371" s="12"/>
      <c r="L371" s="12"/>
      <c r="AQ371" s="12"/>
    </row>
    <row r="372" spans="1:43" x14ac:dyDescent="0.3">
      <c r="A372" s="127"/>
      <c r="B372" s="133" cm="1">
        <f t="array" aca="1" ref="B372" ca="1">SUMPRODUCT(OFFSET(rngConsolidatedPfBmNames,0,MATCH(B$352,$B$2:$L$2,0)),--(rngGICS_sectors_PfBmNames=$A371))</f>
        <v>5.9231508413026264</v>
      </c>
      <c r="C372" s="133" cm="1">
        <f t="array" aca="1" ref="C372" ca="1">SUMPRODUCT(OFFSET(rngConsolidatedPfBmNames,0,MATCH(C$352,$B$2:$L$2,0)),--(rngGICS_sectors_PfBmNames=$A371))</f>
        <v>8.307171089794549</v>
      </c>
      <c r="D372" s="133" cm="1">
        <f t="array" aca="1" ref="D372" ca="1">SUMPRODUCT(OFFSET(rngConsolidatedPfBmNames,0,MATCH(D$352,$B$2:$L$2,0)),--(rngGICS_sectors_PfBmNames=$A371))</f>
        <v>4.7421465052130367</v>
      </c>
      <c r="E372" s="133" cm="1">
        <f t="array" aca="1" ref="E372" ca="1">SUMPRODUCT(OFFSET(rngConsolidatedPfBmNames,0,MATCH(E$352,$B$2:$L$2,0)),--(rngGICS_sectors_PfBmNames=$A371))</f>
        <v>6.7541837847298281</v>
      </c>
      <c r="F372" s="133" cm="1">
        <f t="array" aca="1" ref="F372" ca="1">SUMPRODUCT(OFFSET(rngConsolidatedPfBmNames,0,MATCH(F$352,$B$2:$L$2,0)),--(rngGICS_sectors_PfBmNames=$A371))</f>
        <v>5.9231508413026264</v>
      </c>
      <c r="G372" s="133" cm="1">
        <f t="array" aca="1" ref="G372" ca="1">SUMPRODUCT(OFFSET(rngConsolidatedPfBmNames,0,MATCH(G$352,$B$2:$L$2,0)),--(rngGICS_sectors_PfBmNames=$A371))</f>
        <v>8.307171089794549</v>
      </c>
      <c r="H372" s="133" cm="1">
        <f t="array" aca="1" ref="H372" ca="1">SUMPRODUCT(OFFSET(rngConsolidatedPfBmNames,0,MATCH(H$352,$B$2:$L$2,0)),--(rngGICS_sectors_PfBmNames=$A371))</f>
        <v>4.7421465052130367</v>
      </c>
      <c r="K372" s="12"/>
      <c r="L372" s="12"/>
      <c r="AQ372" s="12"/>
    </row>
    <row r="373" spans="1:43" x14ac:dyDescent="0.3">
      <c r="A373" s="127"/>
      <c r="B373" s="134">
        <f ca="1">B371-B372</f>
        <v>-2.4318540721290764</v>
      </c>
      <c r="C373" s="134">
        <f t="shared" ref="C373:H373" ca="1" si="54">C371-C372</f>
        <v>-2.2829933739688739</v>
      </c>
      <c r="D373" s="134">
        <f t="shared" ca="1" si="54"/>
        <v>3.091004782106693</v>
      </c>
      <c r="E373" s="134">
        <f t="shared" ca="1" si="54"/>
        <v>7.8237372648746133</v>
      </c>
      <c r="F373" s="134">
        <f t="shared" ca="1" si="54"/>
        <v>-1.0161750931371172</v>
      </c>
      <c r="G373" s="134">
        <f t="shared" ca="1" si="54"/>
        <v>-3.4001953416290398</v>
      </c>
      <c r="H373" s="134">
        <f t="shared" ca="1" si="54"/>
        <v>0.16482924295247248</v>
      </c>
      <c r="K373" s="12"/>
      <c r="L373" s="12"/>
      <c r="AQ373" s="12"/>
    </row>
    <row r="374" spans="1:43" x14ac:dyDescent="0.3">
      <c r="A374" s="127" t="s">
        <v>2103</v>
      </c>
      <c r="B374" s="129" cm="1">
        <f t="array" aca="1" ref="B374" ca="1">SUMPRODUCT(OFFSET(rngConsolidatedPfBmNames,0,MATCH(B$351,$B$2:$L$2,0)),--(rngGICS_sectors_PfBmNames=$A374))</f>
        <v>18.035946462263521</v>
      </c>
      <c r="C374" s="129" cm="1">
        <f t="array" aca="1" ref="C374" ca="1">SUMPRODUCT(OFFSET(rngConsolidatedPfBmNames,0,MATCH(C$351,$B$2:$L$2,0)),--(rngGICS_sectors_PfBmNames=$A374))</f>
        <v>17.056387462829328</v>
      </c>
      <c r="D374" s="129" cm="1">
        <f t="array" aca="1" ref="D374" ca="1">SUMPRODUCT(OFFSET(rngConsolidatedPfBmNames,0,MATCH(D$351,$B$2:$L$2,0)),--(rngGICS_sectors_PfBmNames=$A374))</f>
        <v>14.857973370528139</v>
      </c>
      <c r="E374" s="129" cm="1">
        <f t="array" aca="1" ref="E374" ca="1">SUMPRODUCT(OFFSET(rngConsolidatedPfBmNames,0,MATCH(E$351,$B$2:$L$2,0)),--(rngGICS_sectors_PfBmNames=$A374))</f>
        <v>8.299802741562651</v>
      </c>
      <c r="F374" s="129" cm="1">
        <f t="array" aca="1" ref="F374" ca="1">SUMPRODUCT(OFFSET(rngConsolidatedPfBmNames,0,MATCH(F$351,$B$2:$L$2,0)),--(rngGICS_sectors_PfBmNames=$A374))</f>
        <v>23.319661891467849</v>
      </c>
      <c r="G374" s="129" cm="1">
        <f t="array" aca="1" ref="G374" ca="1">SUMPRODUCT(OFFSET(rngConsolidatedPfBmNames,0,MATCH(G$351,$B$2:$L$2,0)),--(rngGICS_sectors_PfBmNames=$A374))</f>
        <v>23.319661891467849</v>
      </c>
      <c r="H374" s="129" cm="1">
        <f t="array" aca="1" ref="H374" ca="1">SUMPRODUCT(OFFSET(rngConsolidatedPfBmNames,0,MATCH(H$351,$B$2:$L$2,0)),--(rngGICS_sectors_PfBmNames=$A374))</f>
        <v>23.319661891467849</v>
      </c>
      <c r="K374" s="12"/>
      <c r="L374" s="12"/>
      <c r="AQ374" s="12"/>
    </row>
    <row r="375" spans="1:43" x14ac:dyDescent="0.3">
      <c r="A375" s="127"/>
      <c r="B375" s="133" cm="1">
        <f t="array" aca="1" ref="B375" ca="1">SUMPRODUCT(OFFSET(rngConsolidatedPfBmNames,0,MATCH(B$352,$B$2:$L$2,0)),--(rngGICS_sectors_PfBmNames=$A374))</f>
        <v>11.543447088581877</v>
      </c>
      <c r="C375" s="133" cm="1">
        <f t="array" aca="1" ref="C375" ca="1">SUMPRODUCT(OFFSET(rngConsolidatedPfBmNames,0,MATCH(C$352,$B$2:$L$2,0)),--(rngGICS_sectors_PfBmNames=$A374))</f>
        <v>9.3292734938504491</v>
      </c>
      <c r="D375" s="133" cm="1">
        <f t="array" aca="1" ref="D375" ca="1">SUMPRODUCT(OFFSET(rngConsolidatedPfBmNames,0,MATCH(D$352,$B$2:$L$2,0)),--(rngGICS_sectors_PfBmNames=$A374))</f>
        <v>12.746516260920767</v>
      </c>
      <c r="E375" s="133" cm="1">
        <f t="array" aca="1" ref="E375" ca="1">SUMPRODUCT(OFFSET(rngConsolidatedPfBmNames,0,MATCH(E$352,$B$2:$L$2,0)),--(rngGICS_sectors_PfBmNames=$A374))</f>
        <v>12.145505561514181</v>
      </c>
      <c r="F375" s="133" cm="1">
        <f t="array" aca="1" ref="F375" ca="1">SUMPRODUCT(OFFSET(rngConsolidatedPfBmNames,0,MATCH(F$352,$B$2:$L$2,0)),--(rngGICS_sectors_PfBmNames=$A374))</f>
        <v>11.543447088581877</v>
      </c>
      <c r="G375" s="133" cm="1">
        <f t="array" aca="1" ref="G375" ca="1">SUMPRODUCT(OFFSET(rngConsolidatedPfBmNames,0,MATCH(G$352,$B$2:$L$2,0)),--(rngGICS_sectors_PfBmNames=$A374))</f>
        <v>9.3292734938504491</v>
      </c>
      <c r="H375" s="133" cm="1">
        <f t="array" aca="1" ref="H375" ca="1">SUMPRODUCT(OFFSET(rngConsolidatedPfBmNames,0,MATCH(H$352,$B$2:$L$2,0)),--(rngGICS_sectors_PfBmNames=$A374))</f>
        <v>12.746516260920767</v>
      </c>
      <c r="K375" s="12"/>
      <c r="L375" s="12"/>
      <c r="AQ375" s="12"/>
    </row>
    <row r="376" spans="1:43" x14ac:dyDescent="0.3">
      <c r="A376" s="127"/>
      <c r="B376" s="134">
        <f ca="1">B374-B375</f>
        <v>6.4924993736816443</v>
      </c>
      <c r="C376" s="134">
        <f t="shared" ref="C376:H376" ca="1" si="55">C374-C375</f>
        <v>7.7271139689788786</v>
      </c>
      <c r="D376" s="134">
        <f t="shared" ca="1" si="55"/>
        <v>2.1114571096073718</v>
      </c>
      <c r="E376" s="134">
        <f t="shared" ca="1" si="55"/>
        <v>-3.84570281995153</v>
      </c>
      <c r="F376" s="134">
        <f t="shared" ca="1" si="55"/>
        <v>11.776214802885972</v>
      </c>
      <c r="G376" s="134">
        <f t="shared" ca="1" si="55"/>
        <v>13.9903883976174</v>
      </c>
      <c r="H376" s="134">
        <f t="shared" ca="1" si="55"/>
        <v>10.573145630547081</v>
      </c>
      <c r="K376" s="12"/>
      <c r="L376" s="12"/>
      <c r="AQ376" s="12"/>
    </row>
    <row r="377" spans="1:43" x14ac:dyDescent="0.3">
      <c r="A377" s="127" t="s">
        <v>2096</v>
      </c>
      <c r="B377" s="129" cm="1">
        <f t="array" aca="1" ref="B377" ca="1">SUMPRODUCT(OFFSET(rngConsolidatedPfBmNames,0,MATCH(B$351,$B$2:$L$2,0)),--(rngGICS_sectors_PfBmNames=$A377))</f>
        <v>0</v>
      </c>
      <c r="C377" s="129" cm="1">
        <f t="array" aca="1" ref="C377" ca="1">SUMPRODUCT(OFFSET(rngConsolidatedPfBmNames,0,MATCH(C$351,$B$2:$L$2,0)),--(rngGICS_sectors_PfBmNames=$A377))</f>
        <v>3.57764749807074</v>
      </c>
      <c r="D377" s="129" cm="1">
        <f t="array" aca="1" ref="D377" ca="1">SUMPRODUCT(OFFSET(rngConsolidatedPfBmNames,0,MATCH(D$351,$B$2:$L$2,0)),--(rngGICS_sectors_PfBmNames=$A377))</f>
        <v>4.4340008175777399</v>
      </c>
      <c r="E377" s="129" cm="1">
        <f t="array" aca="1" ref="E377" ca="1">SUMPRODUCT(OFFSET(rngConsolidatedPfBmNames,0,MATCH(E$351,$B$2:$L$2,0)),--(rngGICS_sectors_PfBmNames=$A377))</f>
        <v>5.9219555828122505</v>
      </c>
      <c r="F377" s="129" cm="1">
        <f t="array" aca="1" ref="F377" ca="1">SUMPRODUCT(OFFSET(rngConsolidatedPfBmNames,0,MATCH(F$351,$B$2:$L$2,0)),--(rngGICS_sectors_PfBmNames=$A377))</f>
        <v>8.832407748061911</v>
      </c>
      <c r="G377" s="129" cm="1">
        <f t="array" aca="1" ref="G377" ca="1">SUMPRODUCT(OFFSET(rngConsolidatedPfBmNames,0,MATCH(G$351,$B$2:$L$2,0)),--(rngGICS_sectors_PfBmNames=$A377))</f>
        <v>8.832407748061911</v>
      </c>
      <c r="H377" s="129" cm="1">
        <f t="array" aca="1" ref="H377" ca="1">SUMPRODUCT(OFFSET(rngConsolidatedPfBmNames,0,MATCH(H$351,$B$2:$L$2,0)),--(rngGICS_sectors_PfBmNames=$A377))</f>
        <v>8.832407748061911</v>
      </c>
      <c r="K377" s="12"/>
      <c r="L377" s="12"/>
      <c r="AQ377" s="12"/>
    </row>
    <row r="378" spans="1:43" x14ac:dyDescent="0.3">
      <c r="A378" s="127"/>
      <c r="B378" s="133" cm="1">
        <f t="array" aca="1" ref="B378" ca="1">SUMPRODUCT(OFFSET(rngConsolidatedPfBmNames,0,MATCH(B$352,$B$2:$L$2,0)),--(rngGICS_sectors_PfBmNames=$A377))</f>
        <v>8.0112722566384669</v>
      </c>
      <c r="C378" s="133" cm="1">
        <f t="array" aca="1" ref="C378" ca="1">SUMPRODUCT(OFFSET(rngConsolidatedPfBmNames,0,MATCH(C$352,$B$2:$L$2,0)),--(rngGICS_sectors_PfBmNames=$A377))</f>
        <v>10.193711665700461</v>
      </c>
      <c r="D378" s="133" cm="1">
        <f t="array" aca="1" ref="D378" ca="1">SUMPRODUCT(OFFSET(rngConsolidatedPfBmNames,0,MATCH(D$352,$B$2:$L$2,0)),--(rngGICS_sectors_PfBmNames=$A377))</f>
        <v>6.836765537444756</v>
      </c>
      <c r="E378" s="133" cm="1">
        <f t="array" aca="1" ref="E378" ca="1">SUMPRODUCT(OFFSET(rngConsolidatedPfBmNames,0,MATCH(E$352,$B$2:$L$2,0)),--(rngGICS_sectors_PfBmNames=$A377))</f>
        <v>8.5780138316568788</v>
      </c>
      <c r="F378" s="133" cm="1">
        <f t="array" aca="1" ref="F378" ca="1">SUMPRODUCT(OFFSET(rngConsolidatedPfBmNames,0,MATCH(F$352,$B$2:$L$2,0)),--(rngGICS_sectors_PfBmNames=$A377))</f>
        <v>8.0112722566384669</v>
      </c>
      <c r="G378" s="133" cm="1">
        <f t="array" aca="1" ref="G378" ca="1">SUMPRODUCT(OFFSET(rngConsolidatedPfBmNames,0,MATCH(G$352,$B$2:$L$2,0)),--(rngGICS_sectors_PfBmNames=$A377))</f>
        <v>10.193711665700461</v>
      </c>
      <c r="H378" s="133" cm="1">
        <f t="array" aca="1" ref="H378" ca="1">SUMPRODUCT(OFFSET(rngConsolidatedPfBmNames,0,MATCH(H$352,$B$2:$L$2,0)),--(rngGICS_sectors_PfBmNames=$A377))</f>
        <v>6.836765537444756</v>
      </c>
      <c r="K378" s="12"/>
      <c r="L378" s="12"/>
      <c r="AQ378" s="12"/>
    </row>
    <row r="379" spans="1:43" x14ac:dyDescent="0.3">
      <c r="A379" s="127"/>
      <c r="B379" s="134">
        <f ca="1">B377-B378</f>
        <v>-8.0112722566384669</v>
      </c>
      <c r="C379" s="134">
        <f t="shared" ref="C379:H379" ca="1" si="56">C377-C378</f>
        <v>-6.6160641676297205</v>
      </c>
      <c r="D379" s="134">
        <f t="shared" ca="1" si="56"/>
        <v>-2.4027647198670161</v>
      </c>
      <c r="E379" s="134">
        <f t="shared" ca="1" si="56"/>
        <v>-2.6560582488446283</v>
      </c>
      <c r="F379" s="134">
        <f t="shared" ca="1" si="56"/>
        <v>0.82113549142344411</v>
      </c>
      <c r="G379" s="134">
        <f t="shared" ca="1" si="56"/>
        <v>-1.3613039176385495</v>
      </c>
      <c r="H379" s="134">
        <f t="shared" ca="1" si="56"/>
        <v>1.995642210617155</v>
      </c>
      <c r="K379" s="12"/>
      <c r="L379" s="12"/>
      <c r="AQ379" s="12"/>
    </row>
    <row r="380" spans="1:43" x14ac:dyDescent="0.3">
      <c r="A380" s="127" t="s">
        <v>2104</v>
      </c>
      <c r="B380" s="129" cm="1">
        <f t="array" aca="1" ref="B380" ca="1">SUMPRODUCT(OFFSET(rngConsolidatedPfBmNames,0,MATCH(B$351,$B$2:$L$2,0)),--(rngGICS_sectors_PfBmNames=$A380))</f>
        <v>0</v>
      </c>
      <c r="C380" s="129" cm="1">
        <f t="array" aca="1" ref="C380" ca="1">SUMPRODUCT(OFFSET(rngConsolidatedPfBmNames,0,MATCH(C$351,$B$2:$L$2,0)),--(rngGICS_sectors_PfBmNames=$A380))</f>
        <v>0</v>
      </c>
      <c r="D380" s="129" cm="1">
        <f t="array" aca="1" ref="D380" ca="1">SUMPRODUCT(OFFSET(rngConsolidatedPfBmNames,0,MATCH(D$351,$B$2:$L$2,0)),--(rngGICS_sectors_PfBmNames=$A380))</f>
        <v>0</v>
      </c>
      <c r="E380" s="129" cm="1">
        <f t="array" aca="1" ref="E380" ca="1">SUMPRODUCT(OFFSET(rngConsolidatedPfBmNames,0,MATCH(E$351,$B$2:$L$2,0)),--(rngGICS_sectors_PfBmNames=$A380))</f>
        <v>0</v>
      </c>
      <c r="F380" s="129" cm="1">
        <f t="array" aca="1" ref="F380" ca="1">SUMPRODUCT(OFFSET(rngConsolidatedPfBmNames,0,MATCH(F$351,$B$2:$L$2,0)),--(rngGICS_sectors_PfBmNames=$A380))</f>
        <v>0</v>
      </c>
      <c r="G380" s="129" cm="1">
        <f t="array" aca="1" ref="G380" ca="1">SUMPRODUCT(OFFSET(rngConsolidatedPfBmNames,0,MATCH(G$351,$B$2:$L$2,0)),--(rngGICS_sectors_PfBmNames=$A380))</f>
        <v>0</v>
      </c>
      <c r="H380" s="129" cm="1">
        <f t="array" aca="1" ref="H380" ca="1">SUMPRODUCT(OFFSET(rngConsolidatedPfBmNames,0,MATCH(H$351,$B$2:$L$2,0)),--(rngGICS_sectors_PfBmNames=$A380))</f>
        <v>0</v>
      </c>
      <c r="K380" s="12"/>
      <c r="L380" s="12"/>
      <c r="AQ380" s="12"/>
    </row>
    <row r="381" spans="1:43" x14ac:dyDescent="0.3">
      <c r="A381" s="127"/>
      <c r="B381" s="133" cm="1">
        <f t="array" aca="1" ref="B381" ca="1">SUMPRODUCT(OFFSET(rngConsolidatedPfBmNames,0,MATCH(B$352,$B$2:$L$2,0)),--(rngGICS_sectors_PfBmNames=$A380))</f>
        <v>0.44411488665345</v>
      </c>
      <c r="C381" s="133" cm="1">
        <f t="array" aca="1" ref="C381" ca="1">SUMPRODUCT(OFFSET(rngConsolidatedPfBmNames,0,MATCH(C$352,$B$2:$L$2,0)),--(rngGICS_sectors_PfBmNames=$A380))</f>
        <v>1.264043554401971</v>
      </c>
      <c r="D381" s="133" cm="1">
        <f t="array" aca="1" ref="D381" ca="1">SUMPRODUCT(OFFSET(rngConsolidatedPfBmNames,0,MATCH(D$352,$B$2:$L$2,0)),--(rngGICS_sectors_PfBmNames=$A380))</f>
        <v>0</v>
      </c>
      <c r="E381" s="133" cm="1">
        <f t="array" aca="1" ref="E381" ca="1">SUMPRODUCT(OFFSET(rngConsolidatedPfBmNames,0,MATCH(E$352,$B$2:$L$2,0)),--(rngGICS_sectors_PfBmNames=$A380))</f>
        <v>0.49103116598035829</v>
      </c>
      <c r="F381" s="133" cm="1">
        <f t="array" aca="1" ref="F381" ca="1">SUMPRODUCT(OFFSET(rngConsolidatedPfBmNames,0,MATCH(F$352,$B$2:$L$2,0)),--(rngGICS_sectors_PfBmNames=$A380))</f>
        <v>0.44411488665345</v>
      </c>
      <c r="G381" s="133" cm="1">
        <f t="array" aca="1" ref="G381" ca="1">SUMPRODUCT(OFFSET(rngConsolidatedPfBmNames,0,MATCH(G$352,$B$2:$L$2,0)),--(rngGICS_sectors_PfBmNames=$A380))</f>
        <v>1.264043554401971</v>
      </c>
      <c r="H381" s="133" cm="1">
        <f t="array" aca="1" ref="H381" ca="1">SUMPRODUCT(OFFSET(rngConsolidatedPfBmNames,0,MATCH(H$352,$B$2:$L$2,0)),--(rngGICS_sectors_PfBmNames=$A380))</f>
        <v>0</v>
      </c>
      <c r="K381" s="12"/>
      <c r="L381" s="12"/>
      <c r="AQ381" s="12"/>
    </row>
    <row r="382" spans="1:43" x14ac:dyDescent="0.3">
      <c r="A382" s="127"/>
      <c r="B382" s="134">
        <f ca="1">B380-B381</f>
        <v>-0.44411488665345</v>
      </c>
      <c r="C382" s="134">
        <f t="shared" ref="C382:H382" ca="1" si="57">C380-C381</f>
        <v>-1.264043554401971</v>
      </c>
      <c r="D382" s="134">
        <f t="shared" ca="1" si="57"/>
        <v>0</v>
      </c>
      <c r="E382" s="134">
        <f t="shared" ca="1" si="57"/>
        <v>-0.49103116598035829</v>
      </c>
      <c r="F382" s="134">
        <f t="shared" ca="1" si="57"/>
        <v>-0.44411488665345</v>
      </c>
      <c r="G382" s="134">
        <f t="shared" ca="1" si="57"/>
        <v>-1.264043554401971</v>
      </c>
      <c r="H382" s="134">
        <f t="shared" ca="1" si="57"/>
        <v>0</v>
      </c>
      <c r="K382" s="12"/>
      <c r="L382" s="12"/>
      <c r="AQ382" s="12"/>
    </row>
    <row r="383" spans="1:43" x14ac:dyDescent="0.3">
      <c r="A383" s="127" t="s">
        <v>2097</v>
      </c>
      <c r="B383" s="129" cm="1">
        <f t="array" aca="1" ref="B383" ca="1">SUMPRODUCT(OFFSET(rngConsolidatedPfBmNames,0,MATCH(B$351,$B$2:$L$2,0)),--(rngGICS_sectors_PfBmNames=$A383))</f>
        <v>0</v>
      </c>
      <c r="C383" s="129" cm="1">
        <f t="array" aca="1" ref="C383" ca="1">SUMPRODUCT(OFFSET(rngConsolidatedPfBmNames,0,MATCH(C$351,$B$2:$L$2,0)),--(rngGICS_sectors_PfBmNames=$A383))</f>
        <v>2.5918547446123199</v>
      </c>
      <c r="D383" s="129" cm="1">
        <f t="array" aca="1" ref="D383" ca="1">SUMPRODUCT(OFFSET(rngConsolidatedPfBmNames,0,MATCH(D$351,$B$2:$L$2,0)),--(rngGICS_sectors_PfBmNames=$A383))</f>
        <v>0</v>
      </c>
      <c r="E383" s="129" cm="1">
        <f t="array" aca="1" ref="E383" ca="1">SUMPRODUCT(OFFSET(rngConsolidatedPfBmNames,0,MATCH(E$351,$B$2:$L$2,0)),--(rngGICS_sectors_PfBmNames=$A383))</f>
        <v>0</v>
      </c>
      <c r="F383" s="129" cm="1">
        <f t="array" aca="1" ref="F383" ca="1">SUMPRODUCT(OFFSET(rngConsolidatedPfBmNames,0,MATCH(F$351,$B$2:$L$2,0)),--(rngGICS_sectors_PfBmNames=$A383))</f>
        <v>0</v>
      </c>
      <c r="G383" s="129" cm="1">
        <f t="array" aca="1" ref="G383" ca="1">SUMPRODUCT(OFFSET(rngConsolidatedPfBmNames,0,MATCH(G$351,$B$2:$L$2,0)),--(rngGICS_sectors_PfBmNames=$A383))</f>
        <v>0</v>
      </c>
      <c r="H383" s="129" cm="1">
        <f t="array" aca="1" ref="H383" ca="1">SUMPRODUCT(OFFSET(rngConsolidatedPfBmNames,0,MATCH(H$351,$B$2:$L$2,0)),--(rngGICS_sectors_PfBmNames=$A383))</f>
        <v>0</v>
      </c>
      <c r="K383" s="12"/>
      <c r="L383" s="12"/>
      <c r="AQ383" s="12"/>
    </row>
    <row r="384" spans="1:43" x14ac:dyDescent="0.3">
      <c r="A384" s="127"/>
      <c r="B384" s="133" cm="1">
        <f t="array" aca="1" ref="B384" ca="1">SUMPRODUCT(OFFSET(rngConsolidatedPfBmNames,0,MATCH(B$352,$B$2:$L$2,0)),--(rngGICS_sectors_PfBmNames=$A383))</f>
        <v>2.6091924498203052</v>
      </c>
      <c r="C384" s="133" cm="1">
        <f t="array" aca="1" ref="C384" ca="1">SUMPRODUCT(OFFSET(rngConsolidatedPfBmNames,0,MATCH(C$352,$B$2:$L$2,0)),--(rngGICS_sectors_PfBmNames=$A383))</f>
        <v>3.0054571122427967</v>
      </c>
      <c r="D384" s="133" cm="1">
        <f t="array" aca="1" ref="D384" ca="1">SUMPRODUCT(OFFSET(rngConsolidatedPfBmNames,0,MATCH(D$352,$B$2:$L$2,0)),--(rngGICS_sectors_PfBmNames=$A383))</f>
        <v>2.0601598612506002</v>
      </c>
      <c r="E384" s="133" cm="1">
        <f t="array" aca="1" ref="E384" ca="1">SUMPRODUCT(OFFSET(rngConsolidatedPfBmNames,0,MATCH(E$352,$B$2:$L$2,0)),--(rngGICS_sectors_PfBmNames=$A383))</f>
        <v>3.9983966338400636</v>
      </c>
      <c r="F384" s="133" cm="1">
        <f t="array" aca="1" ref="F384" ca="1">SUMPRODUCT(OFFSET(rngConsolidatedPfBmNames,0,MATCH(F$352,$B$2:$L$2,0)),--(rngGICS_sectors_PfBmNames=$A383))</f>
        <v>2.6091924498203052</v>
      </c>
      <c r="G384" s="133" cm="1">
        <f t="array" aca="1" ref="G384" ca="1">SUMPRODUCT(OFFSET(rngConsolidatedPfBmNames,0,MATCH(G$352,$B$2:$L$2,0)),--(rngGICS_sectors_PfBmNames=$A383))</f>
        <v>3.0054571122427967</v>
      </c>
      <c r="H384" s="133" cm="1">
        <f t="array" aca="1" ref="H384" ca="1">SUMPRODUCT(OFFSET(rngConsolidatedPfBmNames,0,MATCH(H$352,$B$2:$L$2,0)),--(rngGICS_sectors_PfBmNames=$A383))</f>
        <v>2.0601598612506002</v>
      </c>
      <c r="K384" s="12"/>
      <c r="L384" s="12"/>
      <c r="AQ384" s="12"/>
    </row>
    <row r="385" spans="1:43" x14ac:dyDescent="0.3">
      <c r="A385" s="127"/>
      <c r="B385" s="134">
        <f ca="1">B383-B384</f>
        <v>-2.6091924498203052</v>
      </c>
      <c r="C385" s="134">
        <f t="shared" ref="C385:H385" ca="1" si="58">C383-C384</f>
        <v>-0.41360236763047675</v>
      </c>
      <c r="D385" s="134">
        <f t="shared" ca="1" si="58"/>
        <v>-2.0601598612506002</v>
      </c>
      <c r="E385" s="134">
        <f t="shared" ca="1" si="58"/>
        <v>-3.9983966338400636</v>
      </c>
      <c r="F385" s="134">
        <f t="shared" ca="1" si="58"/>
        <v>-2.6091924498203052</v>
      </c>
      <c r="G385" s="134">
        <f t="shared" ca="1" si="58"/>
        <v>-3.0054571122427967</v>
      </c>
      <c r="H385" s="134">
        <f t="shared" ca="1" si="58"/>
        <v>-2.0601598612506002</v>
      </c>
      <c r="K385" s="12"/>
      <c r="L385" s="12"/>
      <c r="AQ385" s="12"/>
    </row>
    <row r="386" spans="1:43" x14ac:dyDescent="0.3">
      <c r="A386" s="127" t="s">
        <v>2094</v>
      </c>
      <c r="B386" s="129" cm="1">
        <f t="array" aca="1" ref="B386" ca="1">SUMPRODUCT(OFFSET(rngConsolidatedPfBmNames,0,MATCH(B$351,$B$2:$L$2,0)),--(rngGICS_sectors_PfBmNames=$A386))</f>
        <v>0</v>
      </c>
      <c r="C386" s="129" cm="1">
        <f t="array" aca="1" ref="C386" ca="1">SUMPRODUCT(OFFSET(rngConsolidatedPfBmNames,0,MATCH(C$351,$B$2:$L$2,0)),--(rngGICS_sectors_PfBmNames=$A386))</f>
        <v>0</v>
      </c>
      <c r="D386" s="129" cm="1">
        <f t="array" aca="1" ref="D386" ca="1">SUMPRODUCT(OFFSET(rngConsolidatedPfBmNames,0,MATCH(D$351,$B$2:$L$2,0)),--(rngGICS_sectors_PfBmNames=$A386))</f>
        <v>0</v>
      </c>
      <c r="E386" s="129" cm="1">
        <f t="array" aca="1" ref="E386" ca="1">SUMPRODUCT(OFFSET(rngConsolidatedPfBmNames,0,MATCH(E$351,$B$2:$L$2,0)),--(rngGICS_sectors_PfBmNames=$A386))</f>
        <v>0</v>
      </c>
      <c r="F386" s="129" cm="1">
        <f t="array" aca="1" ref="F386" ca="1">SUMPRODUCT(OFFSET(rngConsolidatedPfBmNames,0,MATCH(F$351,$B$2:$L$2,0)),--(rngGICS_sectors_PfBmNames=$A386))</f>
        <v>-0.15086679251054999</v>
      </c>
      <c r="G386" s="129" cm="1">
        <f t="array" aca="1" ref="G386" ca="1">SUMPRODUCT(OFFSET(rngConsolidatedPfBmNames,0,MATCH(G$351,$B$2:$L$2,0)),--(rngGICS_sectors_PfBmNames=$A386))</f>
        <v>-0.15086679251054999</v>
      </c>
      <c r="H386" s="129" cm="1">
        <f t="array" aca="1" ref="H386" ca="1">SUMPRODUCT(OFFSET(rngConsolidatedPfBmNames,0,MATCH(H$351,$B$2:$L$2,0)),--(rngGICS_sectors_PfBmNames=$A386))</f>
        <v>-0.15086679251054999</v>
      </c>
      <c r="K386" s="12"/>
      <c r="L386" s="12"/>
      <c r="AQ386" s="12"/>
    </row>
    <row r="387" spans="1:43" x14ac:dyDescent="0.3">
      <c r="A387" s="127"/>
      <c r="B387" s="133" cm="1">
        <f t="array" aca="1" ref="B387" ca="1">SUMPRODUCT(OFFSET(rngConsolidatedPfBmNames,0,MATCH(B$352,$B$2:$L$2,0)),--(rngGICS_sectors_PfBmNames=$A386))</f>
        <v>5.1135692808709901E-2</v>
      </c>
      <c r="C387" s="133" cm="1">
        <f t="array" aca="1" ref="C387" ca="1">SUMPRODUCT(OFFSET(rngConsolidatedPfBmNames,0,MATCH(C$352,$B$2:$L$2,0)),--(rngGICS_sectors_PfBmNames=$A386))</f>
        <v>0.11058497403991099</v>
      </c>
      <c r="D387" s="133" cm="1">
        <f t="array" aca="1" ref="D387" ca="1">SUMPRODUCT(OFFSET(rngConsolidatedPfBmNames,0,MATCH(D$352,$B$2:$L$2,0)),--(rngGICS_sectors_PfBmNames=$A386))</f>
        <v>6.6232702777675398E-4</v>
      </c>
      <c r="E387" s="133" cm="1">
        <f t="array" aca="1" ref="E387" ca="1">SUMPRODUCT(OFFSET(rngConsolidatedPfBmNames,0,MATCH(E$352,$B$2:$L$2,0)),--(rngGICS_sectors_PfBmNames=$A386))</f>
        <v>0</v>
      </c>
      <c r="F387" s="133" cm="1">
        <f t="array" aca="1" ref="F387" ca="1">SUMPRODUCT(OFFSET(rngConsolidatedPfBmNames,0,MATCH(F$352,$B$2:$L$2,0)),--(rngGICS_sectors_PfBmNames=$A386))</f>
        <v>5.1135692808709901E-2</v>
      </c>
      <c r="G387" s="133" cm="1">
        <f t="array" aca="1" ref="G387" ca="1">SUMPRODUCT(OFFSET(rngConsolidatedPfBmNames,0,MATCH(G$352,$B$2:$L$2,0)),--(rngGICS_sectors_PfBmNames=$A386))</f>
        <v>0.11058497403991099</v>
      </c>
      <c r="H387" s="133" cm="1">
        <f t="array" aca="1" ref="H387" ca="1">SUMPRODUCT(OFFSET(rngConsolidatedPfBmNames,0,MATCH(H$352,$B$2:$L$2,0)),--(rngGICS_sectors_PfBmNames=$A386))</f>
        <v>6.6232702777675398E-4</v>
      </c>
      <c r="K387" s="12"/>
      <c r="L387" s="12"/>
      <c r="AQ387" s="12"/>
    </row>
    <row r="388" spans="1:43" x14ac:dyDescent="0.3">
      <c r="A388" s="127"/>
      <c r="B388" s="134">
        <f ca="1">B386-B387</f>
        <v>-5.1135692808709901E-2</v>
      </c>
      <c r="C388" s="134">
        <f t="shared" ref="C388:H388" ca="1" si="59">C386-C387</f>
        <v>-0.11058497403991099</v>
      </c>
      <c r="D388" s="134">
        <f t="shared" ca="1" si="59"/>
        <v>-6.6232702777675398E-4</v>
      </c>
      <c r="E388" s="134">
        <f t="shared" ca="1" si="59"/>
        <v>0</v>
      </c>
      <c r="F388" s="134">
        <f t="shared" ca="1" si="59"/>
        <v>-0.20200248531925991</v>
      </c>
      <c r="G388" s="134">
        <f t="shared" ca="1" si="59"/>
        <v>-0.26145176655046098</v>
      </c>
      <c r="H388" s="134">
        <f t="shared" ca="1" si="59"/>
        <v>-0.15152911953832673</v>
      </c>
      <c r="K388" s="12"/>
      <c r="L388" s="12"/>
      <c r="AQ388" s="12"/>
    </row>
    <row r="389" spans="1:43" ht="15.75" thickBot="1" x14ac:dyDescent="0.35">
      <c r="A389" s="135" t="s">
        <v>2105</v>
      </c>
      <c r="B389" s="136">
        <f ca="1">SUM(B353:B388)</f>
        <v>199.99999999999983</v>
      </c>
      <c r="C389" s="136">
        <f t="shared" ref="C389:H389" ca="1" si="60">SUM(C353:C388)</f>
        <v>199.99999999999989</v>
      </c>
      <c r="D389" s="136">
        <f t="shared" ca="1" si="60"/>
        <v>199.99999999999986</v>
      </c>
      <c r="E389" s="136">
        <f t="shared" ca="1" si="60"/>
        <v>200.00000000000014</v>
      </c>
      <c r="F389" s="136">
        <f t="shared" ca="1" si="60"/>
        <v>199.99999999999989</v>
      </c>
      <c r="G389" s="136">
        <f t="shared" ca="1" si="60"/>
        <v>199.99999999999994</v>
      </c>
      <c r="H389" s="136">
        <f t="shared" ca="1" si="60"/>
        <v>199.99999999999994</v>
      </c>
      <c r="K389" s="12"/>
      <c r="L389" s="12"/>
      <c r="AQ389" s="12"/>
    </row>
    <row r="390" spans="1:43" ht="15.75" thickTop="1" x14ac:dyDescent="0.3">
      <c r="K390" s="12"/>
      <c r="L390" s="12"/>
      <c r="AQ390" s="12"/>
    </row>
  </sheetData>
  <sortState xmlns:xlrd2="http://schemas.microsoft.com/office/spreadsheetml/2017/richdata2" ref="A353:A383">
    <sortCondition ref="A353"/>
  </sortState>
  <conditionalFormatting sqref="B316:B349">
    <cfRule type="expression" dxfId="12" priority="13">
      <formula>EXACT(B316,0)=TRUE</formula>
    </cfRule>
  </conditionalFormatting>
  <conditionalFormatting sqref="D317:D349">
    <cfRule type="expression" dxfId="11" priority="12">
      <formula>EXACT(D317,0)=TRUE</formula>
    </cfRule>
  </conditionalFormatting>
  <conditionalFormatting sqref="F317:F349">
    <cfRule type="expression" dxfId="10" priority="11">
      <formula>EXACT(F317,0)=TRUE</formula>
    </cfRule>
  </conditionalFormatting>
  <conditionalFormatting sqref="H317:H349">
    <cfRule type="expression" dxfId="9" priority="10">
      <formula>EXACT(H317,0)=TRUE</formula>
    </cfRule>
  </conditionalFormatting>
  <conditionalFormatting sqref="J317:J349">
    <cfRule type="expression" dxfId="8" priority="9">
      <formula>EXACT(J317,0)=TRUE</formula>
    </cfRule>
  </conditionalFormatting>
  <conditionalFormatting sqref="L317:L349">
    <cfRule type="expression" dxfId="7" priority="8">
      <formula>EXACT(L317,0)=TRUE</formula>
    </cfRule>
  </conditionalFormatting>
  <conditionalFormatting sqref="N317:N349">
    <cfRule type="expression" dxfId="6" priority="7">
      <formula>EXACT(N317,0)=TRUE</formula>
    </cfRule>
  </conditionalFormatting>
  <conditionalFormatting sqref="D316">
    <cfRule type="expression" dxfId="5" priority="6">
      <formula>EXACT(D316,0)=TRUE</formula>
    </cfRule>
  </conditionalFormatting>
  <conditionalFormatting sqref="F316">
    <cfRule type="expression" dxfId="4" priority="5">
      <formula>EXACT(F316,0)=TRUE</formula>
    </cfRule>
  </conditionalFormatting>
  <conditionalFormatting sqref="H316">
    <cfRule type="expression" dxfId="3" priority="4">
      <formula>EXACT(H316,0)=TRUE</formula>
    </cfRule>
  </conditionalFormatting>
  <conditionalFormatting sqref="N316">
    <cfRule type="expression" dxfId="2" priority="1">
      <formula>EXACT(N316,0)=TRUE</formula>
    </cfRule>
  </conditionalFormatting>
  <conditionalFormatting sqref="J316">
    <cfRule type="expression" dxfId="1" priority="3">
      <formula>EXACT(J316,0)=TRUE</formula>
    </cfRule>
  </conditionalFormatting>
  <conditionalFormatting sqref="L316">
    <cfRule type="expression" dxfId="0" priority="2">
      <formula>EXACT(L316,0)=TRUE</formula>
    </cfRule>
  </conditionalFormatting>
  <dataValidations count="4">
    <dataValidation type="list" allowBlank="1" showInputMessage="1" showErrorMessage="1" promptTitle="PORTFOLIO" prompt="This is the portfolio corresponding to the index number entered in cell AL1 (which is pointing to the list of portfolios in the named range &quot;rngPortfolioBenchmarkPairs&quot;)." sqref="AL2" xr:uid="{B3070500-D7B6-4E6D-9A76-870ACB784580}">
      <formula1>$B$2:$F$2</formula1>
    </dataValidation>
    <dataValidation type="list" allowBlank="1" showInputMessage="1" showErrorMessage="1" promptTitle="BENCHMARK" prompt="This is the benchmark corresponding to the index number entered in cell AL1 (which is pointing to the list of benchmarks in the named range &quot;rngPortfolioBenchmarkPairs&quot;)." sqref="AM2" xr:uid="{642FE2E1-BA72-4BF5-92C7-F8170CAF2047}">
      <formula1>$H$2:$L$2</formula1>
    </dataValidation>
    <dataValidation type="list" allowBlank="1" showInputMessage="1" showErrorMessage="1" promptTitle="STYLE FACTOR" prompt="Select one of the 10 style factors." sqref="AM1" xr:uid="{3E6A95BF-0F3E-4CC6-A096-71B82DDCB182}">
      <formula1>$O$2:$X$2</formula1>
    </dataValidation>
    <dataValidation type="whole" allowBlank="1" showInputMessage="1" showErrorMessage="1" promptTitle="PORTFOLIO-BENCHMARK PAIR INDEX" prompt="Enter 1 through 7 to specify one of the portfolio-benchmark pairs in the named range &quot;rngPortfolioBenchmarkPairs&quot;." sqref="AL1" xr:uid="{FB34FF18-62C7-4EAB-BD2A-5C851F2BE4B9}">
      <formula1>1</formula1>
      <formula2>7</formula2>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5635D-D3EE-44AF-82BE-6FA72A872BD9}">
  <dimension ref="A1:M259"/>
  <sheetViews>
    <sheetView tabSelected="1" workbookViewId="0">
      <pane xSplit="1" ySplit="1" topLeftCell="B244" activePane="bottomRight" state="frozen"/>
      <selection pane="topRight" activeCell="B1" sqref="B1"/>
      <selection pane="bottomLeft" activeCell="A2" sqref="A2"/>
      <selection pane="bottomRight"/>
    </sheetView>
  </sheetViews>
  <sheetFormatPr defaultRowHeight="15" x14ac:dyDescent="0.25"/>
  <cols>
    <col min="1" max="1" width="32.7109375" customWidth="1"/>
    <col min="2" max="2" width="9.7109375" customWidth="1"/>
    <col min="3" max="5" width="8.7109375" customWidth="1"/>
    <col min="6" max="6" width="9.7109375" customWidth="1"/>
    <col min="7" max="7" width="12.7109375" customWidth="1"/>
    <col min="8" max="11" width="8.7109375" customWidth="1"/>
    <col min="12" max="12" width="10.7109375" customWidth="1"/>
    <col min="13" max="13" width="24.5703125" bestFit="1" customWidth="1"/>
  </cols>
  <sheetData>
    <row r="1" spans="1:13" ht="45" x14ac:dyDescent="0.25">
      <c r="A1" s="189" t="s">
        <v>2331</v>
      </c>
      <c r="B1" s="188" t="s">
        <v>2076</v>
      </c>
      <c r="C1" s="188" t="s">
        <v>2077</v>
      </c>
      <c r="D1" s="188" t="s">
        <v>2063</v>
      </c>
      <c r="E1" s="188" t="s">
        <v>2078</v>
      </c>
      <c r="F1" s="188" t="s">
        <v>2079</v>
      </c>
      <c r="G1" s="188" t="s">
        <v>2040</v>
      </c>
      <c r="H1" s="188" t="s">
        <v>2041</v>
      </c>
      <c r="I1" s="188" t="s">
        <v>2042</v>
      </c>
      <c r="J1" s="188" t="s">
        <v>2070</v>
      </c>
      <c r="K1" s="188" t="s">
        <v>2107</v>
      </c>
      <c r="L1" s="188" t="s">
        <v>2080</v>
      </c>
      <c r="M1" s="190" t="s">
        <v>2332</v>
      </c>
    </row>
    <row r="2" spans="1:13" x14ac:dyDescent="0.25">
      <c r="A2" s="8" t="s">
        <v>149</v>
      </c>
      <c r="B2" s="9">
        <v>0</v>
      </c>
      <c r="C2" s="9">
        <v>1.0225362073827</v>
      </c>
      <c r="D2" s="9">
        <v>0</v>
      </c>
      <c r="E2" s="9">
        <v>0</v>
      </c>
      <c r="F2" s="9">
        <v>0</v>
      </c>
      <c r="G2" s="9">
        <v>0.362198280943416</v>
      </c>
      <c r="H2" s="9">
        <v>0</v>
      </c>
      <c r="I2" s="9">
        <v>0</v>
      </c>
      <c r="J2" s="9">
        <v>0</v>
      </c>
      <c r="K2" s="9">
        <v>0</v>
      </c>
      <c r="L2" s="9">
        <v>0.109586281104258</v>
      </c>
      <c r="M2" s="127" t="s">
        <v>2095</v>
      </c>
    </row>
    <row r="3" spans="1:13" x14ac:dyDescent="0.25">
      <c r="A3" s="8" t="s">
        <v>1010</v>
      </c>
      <c r="B3" s="9">
        <v>0</v>
      </c>
      <c r="C3" s="9">
        <v>0</v>
      </c>
      <c r="D3" s="9">
        <v>0</v>
      </c>
      <c r="E3" s="9">
        <v>0</v>
      </c>
      <c r="F3" s="9">
        <v>0</v>
      </c>
      <c r="G3" s="9">
        <v>0.61582106120046398</v>
      </c>
      <c r="H3" s="9">
        <v>0</v>
      </c>
      <c r="I3" s="9">
        <v>0</v>
      </c>
      <c r="J3" s="9">
        <v>0</v>
      </c>
      <c r="K3" s="9">
        <v>0</v>
      </c>
      <c r="L3" s="9">
        <v>0.187004226194184</v>
      </c>
      <c r="M3" s="127" t="s">
        <v>2096</v>
      </c>
    </row>
    <row r="4" spans="1:13" x14ac:dyDescent="0.25">
      <c r="A4" s="8" t="s">
        <v>114</v>
      </c>
      <c r="B4" s="9">
        <v>0</v>
      </c>
      <c r="C4" s="9">
        <v>0</v>
      </c>
      <c r="D4" s="9">
        <v>0</v>
      </c>
      <c r="E4" s="9">
        <v>0</v>
      </c>
      <c r="F4" s="9">
        <v>0</v>
      </c>
      <c r="G4" s="9">
        <v>0.394292106597878</v>
      </c>
      <c r="H4" s="9">
        <v>0</v>
      </c>
      <c r="I4" s="9">
        <v>0</v>
      </c>
      <c r="J4" s="9">
        <v>0</v>
      </c>
      <c r="K4" s="9">
        <v>0</v>
      </c>
      <c r="L4" s="9">
        <v>0.11970069163592301</v>
      </c>
      <c r="M4" s="127" t="s">
        <v>2093</v>
      </c>
    </row>
    <row r="5" spans="1:13" x14ac:dyDescent="0.25">
      <c r="A5" s="8" t="s">
        <v>89</v>
      </c>
      <c r="B5" s="9">
        <v>0</v>
      </c>
      <c r="C5" s="9">
        <v>0</v>
      </c>
      <c r="D5" s="9">
        <v>0</v>
      </c>
      <c r="E5" s="9">
        <v>0</v>
      </c>
      <c r="F5" s="9">
        <v>0</v>
      </c>
      <c r="G5" s="9">
        <v>0</v>
      </c>
      <c r="H5" s="9">
        <v>0.18901696792114001</v>
      </c>
      <c r="I5" s="9">
        <v>0</v>
      </c>
      <c r="J5" s="9">
        <v>0</v>
      </c>
      <c r="K5" s="9">
        <v>0.140294618994388</v>
      </c>
      <c r="L5" s="9">
        <v>0</v>
      </c>
      <c r="M5" s="127" t="s">
        <v>2095</v>
      </c>
    </row>
    <row r="6" spans="1:13" x14ac:dyDescent="0.25">
      <c r="A6" s="8" t="s">
        <v>111</v>
      </c>
      <c r="B6" s="9">
        <v>0</v>
      </c>
      <c r="C6" s="9">
        <v>0</v>
      </c>
      <c r="D6" s="9">
        <v>0</v>
      </c>
      <c r="E6" s="9">
        <v>0</v>
      </c>
      <c r="F6" s="9">
        <v>0</v>
      </c>
      <c r="G6" s="9">
        <v>0.68344327535873595</v>
      </c>
      <c r="H6" s="9">
        <v>0</v>
      </c>
      <c r="I6" s="9">
        <v>0</v>
      </c>
      <c r="J6" s="9">
        <v>0</v>
      </c>
      <c r="K6" s="9">
        <v>0.110231485995591</v>
      </c>
      <c r="L6" s="9">
        <v>0</v>
      </c>
      <c r="M6" s="127" t="s">
        <v>2101</v>
      </c>
    </row>
    <row r="7" spans="1:13" x14ac:dyDescent="0.25">
      <c r="A7" s="8" t="s">
        <v>183</v>
      </c>
      <c r="B7" s="9">
        <v>0</v>
      </c>
      <c r="C7" s="9">
        <v>0</v>
      </c>
      <c r="D7" s="9">
        <v>0</v>
      </c>
      <c r="E7" s="9">
        <v>0</v>
      </c>
      <c r="F7" s="9">
        <v>0</v>
      </c>
      <c r="G7" s="9">
        <v>0</v>
      </c>
      <c r="H7" s="9">
        <v>0.1552427886452</v>
      </c>
      <c r="I7" s="9">
        <v>0.16127732641932499</v>
      </c>
      <c r="J7" s="9">
        <v>0</v>
      </c>
      <c r="K7" s="9">
        <v>0.15031566299398699</v>
      </c>
      <c r="L7" s="9">
        <v>0.11289412849352699</v>
      </c>
      <c r="M7" s="127" t="s">
        <v>2096</v>
      </c>
    </row>
    <row r="8" spans="1:13" x14ac:dyDescent="0.25">
      <c r="A8" s="8" t="s">
        <v>184</v>
      </c>
      <c r="B8" s="9">
        <v>0</v>
      </c>
      <c r="C8" s="9">
        <v>0</v>
      </c>
      <c r="D8" s="9">
        <v>0</v>
      </c>
      <c r="E8" s="9">
        <v>0</v>
      </c>
      <c r="F8" s="9">
        <v>0</v>
      </c>
      <c r="G8" s="9">
        <v>0</v>
      </c>
      <c r="H8" s="9">
        <v>0.54652291566664801</v>
      </c>
      <c r="I8" s="9">
        <v>0.54169480489063704</v>
      </c>
      <c r="J8" s="9">
        <v>0.63280234478101804</v>
      </c>
      <c r="K8" s="9">
        <v>0.78164144696873405</v>
      </c>
      <c r="L8" s="9">
        <v>0.37918636342344603</v>
      </c>
      <c r="M8" s="127" t="s">
        <v>2095</v>
      </c>
    </row>
    <row r="9" spans="1:13" x14ac:dyDescent="0.25">
      <c r="A9" s="8" t="s">
        <v>1005</v>
      </c>
      <c r="B9" s="9">
        <v>0</v>
      </c>
      <c r="C9" s="9">
        <v>0</v>
      </c>
      <c r="D9" s="9">
        <v>0</v>
      </c>
      <c r="E9" s="9">
        <v>0</v>
      </c>
      <c r="F9" s="9">
        <v>0</v>
      </c>
      <c r="G9" s="9">
        <v>0</v>
      </c>
      <c r="H9" s="9">
        <v>0.28040178842527402</v>
      </c>
      <c r="I9" s="9">
        <v>0</v>
      </c>
      <c r="J9" s="9">
        <v>0</v>
      </c>
      <c r="K9" s="9">
        <v>0.410862811983565</v>
      </c>
      <c r="L9" s="9">
        <v>0</v>
      </c>
      <c r="M9" s="127" t="s">
        <v>2097</v>
      </c>
    </row>
    <row r="10" spans="1:13" x14ac:dyDescent="0.25">
      <c r="A10" s="8" t="s">
        <v>185</v>
      </c>
      <c r="B10" s="9">
        <v>0</v>
      </c>
      <c r="C10" s="9">
        <v>0</v>
      </c>
      <c r="D10" s="9">
        <v>0</v>
      </c>
      <c r="E10" s="9">
        <v>0</v>
      </c>
      <c r="F10" s="9">
        <v>0</v>
      </c>
      <c r="G10" s="9">
        <v>0</v>
      </c>
      <c r="H10" s="9">
        <v>0.56263329178071197</v>
      </c>
      <c r="I10" s="9">
        <v>0.54091645766343099</v>
      </c>
      <c r="J10" s="9">
        <v>0.65144713497718898</v>
      </c>
      <c r="K10" s="9">
        <v>0.450946988981962</v>
      </c>
      <c r="L10" s="9">
        <v>0.37864152036440202</v>
      </c>
      <c r="M10" s="127" t="s">
        <v>2095</v>
      </c>
    </row>
    <row r="11" spans="1:13" x14ac:dyDescent="0.25">
      <c r="A11" s="8" t="s">
        <v>1004</v>
      </c>
      <c r="B11" s="9">
        <v>0</v>
      </c>
      <c r="C11" s="9">
        <v>0</v>
      </c>
      <c r="D11" s="9">
        <v>0</v>
      </c>
      <c r="E11" s="9">
        <v>0</v>
      </c>
      <c r="F11" s="9">
        <v>0</v>
      </c>
      <c r="G11" s="9">
        <v>0.86026496720294199</v>
      </c>
      <c r="H11" s="9">
        <v>0</v>
      </c>
      <c r="I11" s="9">
        <v>0.17039714479679099</v>
      </c>
      <c r="J11" s="9">
        <v>0</v>
      </c>
      <c r="K11" s="9">
        <v>0</v>
      </c>
      <c r="L11" s="9">
        <v>0.321897100086112</v>
      </c>
      <c r="M11" s="127" t="s">
        <v>2097</v>
      </c>
    </row>
    <row r="12" spans="1:13" x14ac:dyDescent="0.25">
      <c r="A12" s="8" t="s">
        <v>54</v>
      </c>
      <c r="B12" s="9">
        <v>0</v>
      </c>
      <c r="C12" s="9">
        <v>0</v>
      </c>
      <c r="D12" s="9">
        <v>0</v>
      </c>
      <c r="E12" s="9">
        <v>0</v>
      </c>
      <c r="F12" s="9">
        <v>0</v>
      </c>
      <c r="G12" s="9">
        <v>0</v>
      </c>
      <c r="H12" s="9">
        <v>0.271602653961803</v>
      </c>
      <c r="I12" s="9">
        <v>0</v>
      </c>
      <c r="J12" s="9">
        <v>0</v>
      </c>
      <c r="K12" s="9">
        <v>0.56117847497755302</v>
      </c>
      <c r="L12" s="9">
        <v>0</v>
      </c>
      <c r="M12" s="127" t="s">
        <v>2097</v>
      </c>
    </row>
    <row r="13" spans="1:13" x14ac:dyDescent="0.25">
      <c r="A13" s="8" t="s">
        <v>1003</v>
      </c>
      <c r="B13" s="9">
        <v>0</v>
      </c>
      <c r="C13" s="9">
        <v>0</v>
      </c>
      <c r="D13" s="9">
        <v>0</v>
      </c>
      <c r="E13" s="9">
        <v>0</v>
      </c>
      <c r="F13" s="9">
        <v>0</v>
      </c>
      <c r="G13" s="9">
        <v>0</v>
      </c>
      <c r="H13" s="9">
        <v>0.28640459703159998</v>
      </c>
      <c r="I13" s="9">
        <v>0</v>
      </c>
      <c r="J13" s="9">
        <v>0</v>
      </c>
      <c r="K13" s="9">
        <v>0.48101012098076001</v>
      </c>
      <c r="L13" s="9">
        <v>0</v>
      </c>
      <c r="M13" s="127" t="s">
        <v>2097</v>
      </c>
    </row>
    <row r="14" spans="1:13" x14ac:dyDescent="0.25">
      <c r="A14" s="8" t="s">
        <v>2066</v>
      </c>
      <c r="B14" s="9">
        <v>0</v>
      </c>
      <c r="C14" s="9">
        <v>0</v>
      </c>
      <c r="D14" s="9">
        <v>0</v>
      </c>
      <c r="E14" s="9">
        <v>0</v>
      </c>
      <c r="F14" s="9">
        <v>0</v>
      </c>
      <c r="G14" s="9">
        <v>0</v>
      </c>
      <c r="H14" s="9">
        <v>0</v>
      </c>
      <c r="I14" s="9">
        <v>0</v>
      </c>
      <c r="J14" s="9">
        <v>0</v>
      </c>
      <c r="K14" s="9">
        <v>7.0147308997194097E-2</v>
      </c>
      <c r="L14" s="9">
        <v>0</v>
      </c>
      <c r="M14" s="127" t="s">
        <v>2098</v>
      </c>
    </row>
    <row r="15" spans="1:13" x14ac:dyDescent="0.25">
      <c r="A15" s="8" t="s">
        <v>137</v>
      </c>
      <c r="B15" s="9">
        <v>0</v>
      </c>
      <c r="C15" s="9">
        <v>0</v>
      </c>
      <c r="D15" s="9">
        <v>0</v>
      </c>
      <c r="E15" s="9">
        <v>0</v>
      </c>
      <c r="F15" s="9">
        <v>0</v>
      </c>
      <c r="G15" s="9">
        <v>0.46472206566986801</v>
      </c>
      <c r="H15" s="9">
        <v>0</v>
      </c>
      <c r="I15" s="9">
        <v>0</v>
      </c>
      <c r="J15" s="9">
        <v>0</v>
      </c>
      <c r="K15" s="9">
        <v>8.0168353996793298E-2</v>
      </c>
      <c r="L15" s="9">
        <v>0.14111965540721699</v>
      </c>
      <c r="M15" s="127" t="s">
        <v>2093</v>
      </c>
    </row>
    <row r="16" spans="1:13" x14ac:dyDescent="0.25">
      <c r="A16" s="8" t="s">
        <v>123</v>
      </c>
      <c r="B16" s="9">
        <v>0</v>
      </c>
      <c r="C16" s="9">
        <v>0</v>
      </c>
      <c r="D16" s="9">
        <v>0</v>
      </c>
      <c r="E16" s="9">
        <v>0</v>
      </c>
      <c r="F16" s="9">
        <v>0</v>
      </c>
      <c r="G16" s="9">
        <v>0.42332797280597301</v>
      </c>
      <c r="H16" s="9">
        <v>0</v>
      </c>
      <c r="I16" s="9">
        <v>0</v>
      </c>
      <c r="J16" s="9">
        <v>0</v>
      </c>
      <c r="K16" s="9">
        <v>8.0168353996793298E-2</v>
      </c>
      <c r="L16" s="9">
        <v>0.12855960734140801</v>
      </c>
      <c r="M16" s="127" t="s">
        <v>2099</v>
      </c>
    </row>
    <row r="17" spans="1:13" x14ac:dyDescent="0.25">
      <c r="A17" s="8" t="s">
        <v>159</v>
      </c>
      <c r="B17" s="9">
        <v>0</v>
      </c>
      <c r="C17" s="9">
        <v>0</v>
      </c>
      <c r="D17" s="9">
        <v>0</v>
      </c>
      <c r="E17" s="9">
        <v>0</v>
      </c>
      <c r="F17" s="9">
        <v>0</v>
      </c>
      <c r="G17" s="9">
        <v>0.27533420633107403</v>
      </c>
      <c r="H17" s="9">
        <v>0</v>
      </c>
      <c r="I17" s="9">
        <v>0</v>
      </c>
      <c r="J17" s="9">
        <v>0</v>
      </c>
      <c r="K17" s="9">
        <v>0</v>
      </c>
      <c r="L17" s="9">
        <v>8.3602983233041106E-2</v>
      </c>
      <c r="M17" s="127" t="s">
        <v>2100</v>
      </c>
    </row>
    <row r="18" spans="1:13" x14ac:dyDescent="0.25">
      <c r="A18" s="8" t="s">
        <v>120</v>
      </c>
      <c r="B18" s="9">
        <v>0</v>
      </c>
      <c r="C18" s="9">
        <v>0.65256368359806605</v>
      </c>
      <c r="D18" s="9">
        <v>0</v>
      </c>
      <c r="E18" s="9">
        <v>0</v>
      </c>
      <c r="F18" s="9">
        <v>0</v>
      </c>
      <c r="G18" s="9">
        <v>0.61728515060039502</v>
      </c>
      <c r="H18" s="9">
        <v>0</v>
      </c>
      <c r="I18" s="9">
        <v>0</v>
      </c>
      <c r="J18" s="9">
        <v>0</v>
      </c>
      <c r="K18" s="9">
        <v>0</v>
      </c>
      <c r="L18" s="9">
        <v>0.18752568633141301</v>
      </c>
      <c r="M18" s="127" t="s">
        <v>2095</v>
      </c>
    </row>
    <row r="19" spans="1:13" x14ac:dyDescent="0.25">
      <c r="A19" s="8" t="s">
        <v>38</v>
      </c>
      <c r="B19" s="9">
        <v>0</v>
      </c>
      <c r="C19" s="9">
        <v>0</v>
      </c>
      <c r="D19" s="9">
        <v>0</v>
      </c>
      <c r="E19" s="9">
        <v>0</v>
      </c>
      <c r="F19" s="9">
        <v>0</v>
      </c>
      <c r="G19" s="9">
        <v>0.320348740398476</v>
      </c>
      <c r="H19" s="9">
        <v>0</v>
      </c>
      <c r="I19" s="9">
        <v>0</v>
      </c>
      <c r="J19" s="9">
        <v>0</v>
      </c>
      <c r="K19" s="9">
        <v>0</v>
      </c>
      <c r="L19" s="9">
        <v>9.7313226681664103E-2</v>
      </c>
      <c r="M19" s="127" t="s">
        <v>2101</v>
      </c>
    </row>
    <row r="20" spans="1:13" x14ac:dyDescent="0.25">
      <c r="A20" s="8" t="s">
        <v>82</v>
      </c>
      <c r="B20" s="9">
        <v>0</v>
      </c>
      <c r="C20" s="9">
        <v>0</v>
      </c>
      <c r="D20" s="9">
        <v>0</v>
      </c>
      <c r="E20" s="9">
        <v>0</v>
      </c>
      <c r="F20" s="9">
        <v>0</v>
      </c>
      <c r="G20" s="9">
        <v>0.96003622570111302</v>
      </c>
      <c r="H20" s="9">
        <v>0</v>
      </c>
      <c r="I20" s="9">
        <v>0</v>
      </c>
      <c r="J20" s="9">
        <v>0</v>
      </c>
      <c r="K20" s="9">
        <v>0.140294618994388</v>
      </c>
      <c r="L20" s="9">
        <v>0.29169436606388199</v>
      </c>
      <c r="M20" s="127" t="s">
        <v>2101</v>
      </c>
    </row>
    <row r="21" spans="1:13" x14ac:dyDescent="0.25">
      <c r="A21" s="8" t="s">
        <v>171</v>
      </c>
      <c r="B21" s="9">
        <v>0</v>
      </c>
      <c r="C21" s="9">
        <v>0</v>
      </c>
      <c r="D21" s="9">
        <v>0</v>
      </c>
      <c r="E21" s="9">
        <v>0</v>
      </c>
      <c r="F21" s="9">
        <v>0</v>
      </c>
      <c r="G21" s="9">
        <v>0.18510968847314799</v>
      </c>
      <c r="H21" s="9">
        <v>0</v>
      </c>
      <c r="I21" s="9">
        <v>0</v>
      </c>
      <c r="J21" s="9">
        <v>0</v>
      </c>
      <c r="K21" s="9">
        <v>0</v>
      </c>
      <c r="L21" s="9">
        <v>5.6251790256664602E-2</v>
      </c>
      <c r="M21" s="127" t="s">
        <v>2096</v>
      </c>
    </row>
    <row r="22" spans="1:13" x14ac:dyDescent="0.25">
      <c r="A22" s="8" t="s">
        <v>40</v>
      </c>
      <c r="B22" s="9">
        <v>0</v>
      </c>
      <c r="C22" s="9">
        <v>0</v>
      </c>
      <c r="D22" s="9">
        <v>0</v>
      </c>
      <c r="E22" s="9">
        <v>0</v>
      </c>
      <c r="F22" s="9">
        <v>0</v>
      </c>
      <c r="G22" s="9">
        <v>0</v>
      </c>
      <c r="H22" s="9">
        <v>0.30973948409809099</v>
      </c>
      <c r="I22" s="9">
        <v>0.30643606263876499</v>
      </c>
      <c r="J22" s="9">
        <v>0</v>
      </c>
      <c r="K22" s="9">
        <v>0.28058923698877603</v>
      </c>
      <c r="L22" s="9">
        <v>0.21450524384713501</v>
      </c>
      <c r="M22" s="127" t="s">
        <v>2096</v>
      </c>
    </row>
    <row r="23" spans="1:13" x14ac:dyDescent="0.25">
      <c r="A23" s="8" t="s">
        <v>96</v>
      </c>
      <c r="B23" s="9">
        <v>0</v>
      </c>
      <c r="C23" s="9">
        <v>0</v>
      </c>
      <c r="D23" s="9">
        <v>0</v>
      </c>
      <c r="E23" s="9">
        <v>0</v>
      </c>
      <c r="F23" s="9">
        <v>0</v>
      </c>
      <c r="G23" s="9">
        <v>1.1994059395244701</v>
      </c>
      <c r="H23" s="9">
        <v>0</v>
      </c>
      <c r="I23" s="9">
        <v>0</v>
      </c>
      <c r="J23" s="9">
        <v>0</v>
      </c>
      <c r="K23" s="9">
        <v>0</v>
      </c>
      <c r="L23" s="9">
        <v>0.36423893008437702</v>
      </c>
      <c r="M23" s="127" t="s">
        <v>2096</v>
      </c>
    </row>
    <row r="24" spans="1:13" x14ac:dyDescent="0.25">
      <c r="A24" s="8" t="s">
        <v>186</v>
      </c>
      <c r="B24" s="9">
        <v>0</v>
      </c>
      <c r="C24" s="9">
        <v>0</v>
      </c>
      <c r="D24" s="9">
        <v>0</v>
      </c>
      <c r="E24" s="9">
        <v>0</v>
      </c>
      <c r="F24" s="9">
        <v>0</v>
      </c>
      <c r="G24" s="9">
        <v>0</v>
      </c>
      <c r="H24" s="9">
        <v>0.49078869747742798</v>
      </c>
      <c r="I24" s="9">
        <v>0.483980018328309</v>
      </c>
      <c r="J24" s="9">
        <v>0.56831676119150198</v>
      </c>
      <c r="K24" s="9">
        <v>0.42088385598316502</v>
      </c>
      <c r="L24" s="9">
        <v>0.33878601282981602</v>
      </c>
      <c r="M24" s="127" t="s">
        <v>2101</v>
      </c>
    </row>
    <row r="25" spans="1:13" x14ac:dyDescent="0.25">
      <c r="A25" s="8" t="s">
        <v>139</v>
      </c>
      <c r="B25" s="9">
        <v>0</v>
      </c>
      <c r="C25" s="9">
        <v>0</v>
      </c>
      <c r="D25" s="9">
        <v>0</v>
      </c>
      <c r="E25" s="9">
        <v>0</v>
      </c>
      <c r="F25" s="9">
        <v>0</v>
      </c>
      <c r="G25" s="9">
        <v>0.62674415815733897</v>
      </c>
      <c r="H25" s="9">
        <v>0</v>
      </c>
      <c r="I25" s="9">
        <v>0</v>
      </c>
      <c r="J25" s="9">
        <v>0</v>
      </c>
      <c r="K25" s="9">
        <v>0</v>
      </c>
      <c r="L25" s="9">
        <v>0.19032756976194001</v>
      </c>
      <c r="M25" s="127" t="s">
        <v>2099</v>
      </c>
    </row>
    <row r="26" spans="1:13" x14ac:dyDescent="0.25">
      <c r="A26" s="8" t="s">
        <v>65</v>
      </c>
      <c r="B26" s="9">
        <v>0</v>
      </c>
      <c r="C26" s="9">
        <v>0</v>
      </c>
      <c r="D26" s="9">
        <v>0</v>
      </c>
      <c r="E26" s="9">
        <v>0</v>
      </c>
      <c r="F26" s="9">
        <v>0</v>
      </c>
      <c r="G26" s="9">
        <v>1.12180955609986</v>
      </c>
      <c r="H26" s="9">
        <v>0</v>
      </c>
      <c r="I26" s="9">
        <v>0.215244232086544</v>
      </c>
      <c r="J26" s="9">
        <v>0</v>
      </c>
      <c r="K26" s="9">
        <v>0.21044192799158201</v>
      </c>
      <c r="L26" s="9">
        <v>0.49133838807784103</v>
      </c>
      <c r="M26" s="127" t="s">
        <v>2095</v>
      </c>
    </row>
    <row r="27" spans="1:13" x14ac:dyDescent="0.25">
      <c r="A27" s="8" t="s">
        <v>0</v>
      </c>
      <c r="B27" s="9">
        <v>0</v>
      </c>
      <c r="C27" s="9">
        <v>0</v>
      </c>
      <c r="D27" s="9">
        <v>0</v>
      </c>
      <c r="E27" s="9">
        <v>0</v>
      </c>
      <c r="F27" s="9">
        <v>4.6683927227506503</v>
      </c>
      <c r="G27" s="9">
        <v>0</v>
      </c>
      <c r="H27" s="9">
        <v>1.44481396418575</v>
      </c>
      <c r="I27" s="9">
        <v>1.4291045970640299</v>
      </c>
      <c r="J27" s="9">
        <v>1.6729440135514599</v>
      </c>
      <c r="K27" s="9">
        <v>1.1824832149527</v>
      </c>
      <c r="L27" s="9">
        <v>1.0003732179448199</v>
      </c>
      <c r="M27" s="127" t="s">
        <v>2096</v>
      </c>
    </row>
    <row r="28" spans="1:13" x14ac:dyDescent="0.25">
      <c r="A28" s="8" t="s">
        <v>26</v>
      </c>
      <c r="B28" s="9">
        <v>0</v>
      </c>
      <c r="C28" s="9">
        <v>0</v>
      </c>
      <c r="D28" s="9">
        <v>0</v>
      </c>
      <c r="E28" s="9">
        <v>0</v>
      </c>
      <c r="F28" s="9">
        <v>0</v>
      </c>
      <c r="G28" s="9">
        <v>0.94135746702713097</v>
      </c>
      <c r="H28" s="9">
        <v>0</v>
      </c>
      <c r="I28" s="9">
        <v>0</v>
      </c>
      <c r="J28" s="9">
        <v>0</v>
      </c>
      <c r="K28" s="9">
        <v>0.180378794992785</v>
      </c>
      <c r="L28" s="9">
        <v>0.28588752352298702</v>
      </c>
      <c r="M28" s="127" t="s">
        <v>2095</v>
      </c>
    </row>
    <row r="29" spans="1:13" x14ac:dyDescent="0.25">
      <c r="A29" s="8" t="s">
        <v>91</v>
      </c>
      <c r="B29" s="9">
        <v>0</v>
      </c>
      <c r="C29" s="9">
        <v>0</v>
      </c>
      <c r="D29" s="9">
        <v>0</v>
      </c>
      <c r="E29" s="9">
        <v>0</v>
      </c>
      <c r="F29" s="9">
        <v>0</v>
      </c>
      <c r="G29" s="9">
        <v>0.63489780671371498</v>
      </c>
      <c r="H29" s="9">
        <v>0</v>
      </c>
      <c r="I29" s="9">
        <v>0</v>
      </c>
      <c r="J29" s="9">
        <v>0</v>
      </c>
      <c r="K29" s="9">
        <v>0</v>
      </c>
      <c r="L29" s="9">
        <v>0.19311635203168701</v>
      </c>
      <c r="M29" s="127" t="s">
        <v>2096</v>
      </c>
    </row>
    <row r="30" spans="1:13" x14ac:dyDescent="0.25">
      <c r="A30" s="8" t="s">
        <v>58</v>
      </c>
      <c r="B30" s="9">
        <v>0</v>
      </c>
      <c r="C30" s="9">
        <v>0</v>
      </c>
      <c r="D30" s="9">
        <v>0</v>
      </c>
      <c r="E30" s="9">
        <v>0</v>
      </c>
      <c r="F30" s="9">
        <v>0</v>
      </c>
      <c r="G30" s="9">
        <v>1.82110283256503</v>
      </c>
      <c r="H30" s="9">
        <v>0</v>
      </c>
      <c r="I30" s="9">
        <v>0.34463365038364702</v>
      </c>
      <c r="J30" s="9">
        <v>0</v>
      </c>
      <c r="K30" s="9">
        <v>0.29061028198837602</v>
      </c>
      <c r="L30" s="9">
        <v>0.79426017444480501</v>
      </c>
      <c r="M30" s="127" t="s">
        <v>2093</v>
      </c>
    </row>
    <row r="31" spans="1:13" x14ac:dyDescent="0.25">
      <c r="A31" s="8" t="s">
        <v>83</v>
      </c>
      <c r="B31" s="9">
        <v>0</v>
      </c>
      <c r="C31" s="9">
        <v>0</v>
      </c>
      <c r="D31" s="9">
        <v>0</v>
      </c>
      <c r="E31" s="9">
        <v>0</v>
      </c>
      <c r="F31" s="9">
        <v>0</v>
      </c>
      <c r="G31" s="9">
        <v>0.947657224258593</v>
      </c>
      <c r="H31" s="9">
        <v>0</v>
      </c>
      <c r="I31" s="9">
        <v>0.18182666944443901</v>
      </c>
      <c r="J31" s="9">
        <v>0</v>
      </c>
      <c r="K31" s="9">
        <v>0.110231485995591</v>
      </c>
      <c r="L31" s="9">
        <v>0.415067110392706</v>
      </c>
      <c r="M31" s="127" t="s">
        <v>2101</v>
      </c>
    </row>
    <row r="32" spans="1:13" x14ac:dyDescent="0.25">
      <c r="A32" s="8" t="s">
        <v>187</v>
      </c>
      <c r="B32" s="9">
        <v>0</v>
      </c>
      <c r="C32" s="9">
        <v>0</v>
      </c>
      <c r="D32" s="9">
        <v>0</v>
      </c>
      <c r="E32" s="9">
        <v>0</v>
      </c>
      <c r="F32" s="9">
        <v>0</v>
      </c>
      <c r="G32" s="9">
        <v>0</v>
      </c>
      <c r="H32" s="9">
        <v>0.54768484841947096</v>
      </c>
      <c r="I32" s="9">
        <v>0.56412896306568805</v>
      </c>
      <c r="J32" s="9">
        <v>0</v>
      </c>
      <c r="K32" s="9">
        <v>0.48101012098076001</v>
      </c>
      <c r="L32" s="9">
        <v>0.39489027414598199</v>
      </c>
      <c r="M32" s="127" t="s">
        <v>2098</v>
      </c>
    </row>
    <row r="33" spans="1:13" x14ac:dyDescent="0.25">
      <c r="A33" s="8" t="s">
        <v>1</v>
      </c>
      <c r="B33" s="9">
        <v>5.8931331025045397</v>
      </c>
      <c r="C33" s="9">
        <v>4.73544236149041</v>
      </c>
      <c r="D33" s="9">
        <v>6.1529210187876799</v>
      </c>
      <c r="E33" s="9">
        <v>5.3481951372940797</v>
      </c>
      <c r="F33" s="9">
        <v>0</v>
      </c>
      <c r="G33" s="9">
        <v>0</v>
      </c>
      <c r="H33" s="9">
        <v>2.6780572219202998</v>
      </c>
      <c r="I33" s="9">
        <v>2.67831047387513</v>
      </c>
      <c r="J33" s="9">
        <v>3.1008683650925701</v>
      </c>
      <c r="K33" s="9">
        <v>2.2747770319090099</v>
      </c>
      <c r="L33" s="9">
        <v>1.87481733171259</v>
      </c>
      <c r="M33" s="127" t="s">
        <v>2093</v>
      </c>
    </row>
    <row r="34" spans="1:13" x14ac:dyDescent="0.25">
      <c r="A34" s="8" t="s">
        <v>2</v>
      </c>
      <c r="B34" s="9">
        <v>2.1904693988999102</v>
      </c>
      <c r="C34" s="9">
        <v>1.8290231399697701</v>
      </c>
      <c r="D34" s="9">
        <v>4.8829573016799701</v>
      </c>
      <c r="E34" s="9">
        <v>0</v>
      </c>
      <c r="F34" s="9">
        <v>3.5299590555090199</v>
      </c>
      <c r="G34" s="9">
        <v>0</v>
      </c>
      <c r="H34" s="9">
        <v>0.54349638290545599</v>
      </c>
      <c r="I34" s="9">
        <v>0.61758468101747599</v>
      </c>
      <c r="J34" s="9">
        <v>0.629328078225182</v>
      </c>
      <c r="K34" s="9">
        <v>0.42088385598316502</v>
      </c>
      <c r="L34" s="9">
        <v>0.43230927671223301</v>
      </c>
      <c r="M34" s="127" t="s">
        <v>2099</v>
      </c>
    </row>
    <row r="35" spans="1:13" x14ac:dyDescent="0.25">
      <c r="A35" s="8" t="s">
        <v>3</v>
      </c>
      <c r="B35" s="9">
        <v>5.9893917803749304</v>
      </c>
      <c r="C35" s="9">
        <v>4.9861171644677302</v>
      </c>
      <c r="D35" s="9">
        <v>0</v>
      </c>
      <c r="E35" s="9">
        <v>0</v>
      </c>
      <c r="F35" s="9">
        <v>3.8512500814016999</v>
      </c>
      <c r="G35" s="9">
        <v>0</v>
      </c>
      <c r="H35" s="9">
        <v>1.7521126016050399</v>
      </c>
      <c r="I35" s="9">
        <v>1.7286111040694601</v>
      </c>
      <c r="J35" s="9">
        <v>2.0288556259724699</v>
      </c>
      <c r="K35" s="9">
        <v>1.5131776729394699</v>
      </c>
      <c r="L35" s="9">
        <v>1.2100277728486299</v>
      </c>
      <c r="M35" s="127" t="s">
        <v>2093</v>
      </c>
    </row>
    <row r="36" spans="1:13" x14ac:dyDescent="0.25">
      <c r="A36" s="8" t="s">
        <v>188</v>
      </c>
      <c r="B36" s="9">
        <v>0</v>
      </c>
      <c r="C36" s="9">
        <v>0</v>
      </c>
      <c r="D36" s="9">
        <v>0</v>
      </c>
      <c r="E36" s="9">
        <v>0</v>
      </c>
      <c r="F36" s="9">
        <v>0</v>
      </c>
      <c r="G36" s="9">
        <v>0</v>
      </c>
      <c r="H36" s="9">
        <v>0.7922873298352</v>
      </c>
      <c r="I36" s="9">
        <v>0.89981774112393198</v>
      </c>
      <c r="J36" s="9">
        <v>0.91738492889460899</v>
      </c>
      <c r="K36" s="9">
        <v>0.70147309297194105</v>
      </c>
      <c r="L36" s="9">
        <v>0.62987241878675304</v>
      </c>
      <c r="M36" s="127" t="s">
        <v>2093</v>
      </c>
    </row>
    <row r="37" spans="1:13" x14ac:dyDescent="0.25">
      <c r="A37" s="8" t="s">
        <v>189</v>
      </c>
      <c r="B37" s="9">
        <v>0</v>
      </c>
      <c r="C37" s="9">
        <v>0</v>
      </c>
      <c r="D37" s="9">
        <v>0</v>
      </c>
      <c r="E37" s="9">
        <v>0</v>
      </c>
      <c r="F37" s="9">
        <v>0</v>
      </c>
      <c r="G37" s="9">
        <v>0</v>
      </c>
      <c r="H37" s="9">
        <v>0.31199905102799902</v>
      </c>
      <c r="I37" s="9">
        <v>0.351815885450115</v>
      </c>
      <c r="J37" s="9">
        <v>0</v>
      </c>
      <c r="K37" s="9">
        <v>0.25052610498997901</v>
      </c>
      <c r="L37" s="9">
        <v>0.24627111981507999</v>
      </c>
      <c r="M37" s="127" t="s">
        <v>2093</v>
      </c>
    </row>
    <row r="38" spans="1:13" x14ac:dyDescent="0.25">
      <c r="A38" s="8" t="s">
        <v>72</v>
      </c>
      <c r="B38" s="9">
        <v>0</v>
      </c>
      <c r="C38" s="9">
        <v>2.0829282408032799</v>
      </c>
      <c r="D38" s="9">
        <v>0</v>
      </c>
      <c r="E38" s="9">
        <v>0</v>
      </c>
      <c r="F38" s="9">
        <v>0</v>
      </c>
      <c r="G38" s="9">
        <v>0.92918764509104801</v>
      </c>
      <c r="H38" s="9">
        <v>0</v>
      </c>
      <c r="I38" s="9">
        <v>0</v>
      </c>
      <c r="J38" s="9">
        <v>0</v>
      </c>
      <c r="K38" s="9">
        <v>0.17035775099318601</v>
      </c>
      <c r="L38" s="9">
        <v>0.28216166941929999</v>
      </c>
      <c r="M38" s="127" t="s">
        <v>2099</v>
      </c>
    </row>
    <row r="39" spans="1:13" x14ac:dyDescent="0.25">
      <c r="A39" s="8" t="s">
        <v>190</v>
      </c>
      <c r="B39" s="9">
        <v>0</v>
      </c>
      <c r="C39" s="9">
        <v>0</v>
      </c>
      <c r="D39" s="9">
        <v>0</v>
      </c>
      <c r="E39" s="9">
        <v>0</v>
      </c>
      <c r="F39" s="9">
        <v>0</v>
      </c>
      <c r="G39" s="9">
        <v>0.93069736881804899</v>
      </c>
      <c r="H39" s="9">
        <v>0</v>
      </c>
      <c r="I39" s="9">
        <v>0.182558762113151</v>
      </c>
      <c r="J39" s="9">
        <v>0</v>
      </c>
      <c r="K39" s="9">
        <v>0.180378794992785</v>
      </c>
      <c r="L39" s="9">
        <v>0.41042462898544801</v>
      </c>
      <c r="M39" s="127" t="s">
        <v>2093</v>
      </c>
    </row>
    <row r="40" spans="1:13" x14ac:dyDescent="0.25">
      <c r="A40" s="8" t="s">
        <v>943</v>
      </c>
      <c r="B40" s="9">
        <v>0</v>
      </c>
      <c r="C40" s="9">
        <v>0</v>
      </c>
      <c r="D40" s="9">
        <v>0</v>
      </c>
      <c r="E40" s="9">
        <v>5.2973014862594496</v>
      </c>
      <c r="F40" s="9">
        <v>0</v>
      </c>
      <c r="G40" s="9">
        <v>0</v>
      </c>
      <c r="H40" s="9">
        <v>0.371891262983571</v>
      </c>
      <c r="I40" s="9">
        <v>0.367748378142987</v>
      </c>
      <c r="J40" s="9">
        <v>0</v>
      </c>
      <c r="K40" s="9">
        <v>0.30063132598797498</v>
      </c>
      <c r="L40" s="9">
        <v>0.25742386470009099</v>
      </c>
      <c r="M40" s="127" t="s">
        <v>2093</v>
      </c>
    </row>
    <row r="41" spans="1:13" x14ac:dyDescent="0.25">
      <c r="A41" s="8" t="s">
        <v>175</v>
      </c>
      <c r="B41" s="9">
        <v>0</v>
      </c>
      <c r="C41" s="9">
        <v>0</v>
      </c>
      <c r="D41" s="9">
        <v>0</v>
      </c>
      <c r="E41" s="9">
        <v>0</v>
      </c>
      <c r="F41" s="9">
        <v>0</v>
      </c>
      <c r="G41" s="9">
        <v>0.35510633967572303</v>
      </c>
      <c r="H41" s="9">
        <v>0</v>
      </c>
      <c r="I41" s="9">
        <v>0</v>
      </c>
      <c r="J41" s="9">
        <v>0</v>
      </c>
      <c r="K41" s="9">
        <v>6.0126264997594901E-2</v>
      </c>
      <c r="L41" s="9">
        <v>0.10783494975348799</v>
      </c>
      <c r="M41" s="127" t="s">
        <v>2093</v>
      </c>
    </row>
    <row r="42" spans="1:13" x14ac:dyDescent="0.25">
      <c r="A42" s="8" t="s">
        <v>110</v>
      </c>
      <c r="B42" s="9">
        <v>0</v>
      </c>
      <c r="C42" s="9">
        <v>1.78376625295667</v>
      </c>
      <c r="D42" s="9">
        <v>0</v>
      </c>
      <c r="E42" s="9">
        <v>0</v>
      </c>
      <c r="F42" s="9">
        <v>0</v>
      </c>
      <c r="G42" s="9">
        <v>0.54392812843468297</v>
      </c>
      <c r="H42" s="9">
        <v>0</v>
      </c>
      <c r="I42" s="9">
        <v>0</v>
      </c>
      <c r="J42" s="9">
        <v>0</v>
      </c>
      <c r="K42" s="9">
        <v>9.0189397996392404E-2</v>
      </c>
      <c r="L42" s="9">
        <v>0.16520719243847401</v>
      </c>
      <c r="M42" s="127" t="s">
        <v>2099</v>
      </c>
    </row>
    <row r="43" spans="1:13" x14ac:dyDescent="0.25">
      <c r="A43" s="8" t="s">
        <v>143</v>
      </c>
      <c r="B43" s="9">
        <v>0</v>
      </c>
      <c r="C43" s="9">
        <v>0</v>
      </c>
      <c r="D43" s="9">
        <v>0</v>
      </c>
      <c r="E43" s="9">
        <v>0</v>
      </c>
      <c r="F43" s="9">
        <v>0</v>
      </c>
      <c r="G43" s="9">
        <v>0.29490840164915699</v>
      </c>
      <c r="H43" s="9">
        <v>0</v>
      </c>
      <c r="I43" s="9">
        <v>0</v>
      </c>
      <c r="J43" s="9">
        <v>0</v>
      </c>
      <c r="K43" s="9">
        <v>0</v>
      </c>
      <c r="L43" s="9">
        <v>8.9793392752627904E-2</v>
      </c>
      <c r="M43" s="127" t="s">
        <v>2096</v>
      </c>
    </row>
    <row r="44" spans="1:13" x14ac:dyDescent="0.25">
      <c r="A44" s="8" t="s">
        <v>4</v>
      </c>
      <c r="B44" s="9">
        <v>0</v>
      </c>
      <c r="C44" s="9">
        <v>0</v>
      </c>
      <c r="D44" s="9">
        <v>0</v>
      </c>
      <c r="E44" s="9">
        <v>0</v>
      </c>
      <c r="F44" s="9">
        <v>1.5633607519074799</v>
      </c>
      <c r="G44" s="9">
        <v>0</v>
      </c>
      <c r="H44" s="9">
        <v>0.15321489682870501</v>
      </c>
      <c r="I44" s="9">
        <v>0</v>
      </c>
      <c r="J44" s="9">
        <v>0</v>
      </c>
      <c r="K44" s="9">
        <v>0.130273574994789</v>
      </c>
      <c r="L44" s="9">
        <v>0</v>
      </c>
      <c r="M44" s="127" t="s">
        <v>2096</v>
      </c>
    </row>
    <row r="45" spans="1:13" x14ac:dyDescent="0.25">
      <c r="A45" s="8" t="s">
        <v>27</v>
      </c>
      <c r="B45" s="9">
        <v>3.4912967691735499</v>
      </c>
      <c r="C45" s="9">
        <v>2.7550149172301701</v>
      </c>
      <c r="D45" s="9">
        <v>0</v>
      </c>
      <c r="E45" s="9">
        <v>5.4310668063621099</v>
      </c>
      <c r="F45" s="9">
        <v>0</v>
      </c>
      <c r="G45" s="9">
        <v>0</v>
      </c>
      <c r="H45" s="9">
        <v>0.404203574805444</v>
      </c>
      <c r="I45" s="9">
        <v>0.399728020598975</v>
      </c>
      <c r="J45" s="9">
        <v>0</v>
      </c>
      <c r="K45" s="9">
        <v>0.33069445798677199</v>
      </c>
      <c r="L45" s="9">
        <v>0.27980961441928298</v>
      </c>
      <c r="M45" s="127" t="s">
        <v>2095</v>
      </c>
    </row>
    <row r="46" spans="1:13" x14ac:dyDescent="0.25">
      <c r="A46" s="8" t="s">
        <v>74</v>
      </c>
      <c r="B46" s="9">
        <v>0</v>
      </c>
      <c r="C46" s="9">
        <v>0</v>
      </c>
      <c r="D46" s="9">
        <v>0</v>
      </c>
      <c r="E46" s="9">
        <v>0</v>
      </c>
      <c r="F46" s="9">
        <v>0</v>
      </c>
      <c r="G46" s="9">
        <v>1.15701253328794</v>
      </c>
      <c r="H46" s="9">
        <v>0</v>
      </c>
      <c r="I46" s="9">
        <v>0.221768836575645</v>
      </c>
      <c r="J46" s="9">
        <v>0</v>
      </c>
      <c r="K46" s="9">
        <v>0.22046297199118101</v>
      </c>
      <c r="L46" s="9">
        <v>0.50660841907520604</v>
      </c>
      <c r="M46" s="127" t="s">
        <v>2099</v>
      </c>
    </row>
    <row r="47" spans="1:13" x14ac:dyDescent="0.25">
      <c r="A47" s="8" t="s">
        <v>145</v>
      </c>
      <c r="B47" s="9">
        <v>0</v>
      </c>
      <c r="C47" s="9">
        <v>0</v>
      </c>
      <c r="D47" s="9">
        <v>0</v>
      </c>
      <c r="E47" s="9">
        <v>0</v>
      </c>
      <c r="F47" s="9">
        <v>0</v>
      </c>
      <c r="G47" s="9">
        <v>0.56358290484201001</v>
      </c>
      <c r="H47" s="9">
        <v>0</v>
      </c>
      <c r="I47" s="9">
        <v>0</v>
      </c>
      <c r="J47" s="9">
        <v>0</v>
      </c>
      <c r="K47" s="9">
        <v>0.10021044199599199</v>
      </c>
      <c r="L47" s="9">
        <v>0.17114718937970999</v>
      </c>
      <c r="M47" s="127" t="s">
        <v>2095</v>
      </c>
    </row>
    <row r="48" spans="1:13" x14ac:dyDescent="0.25">
      <c r="A48" s="8" t="s">
        <v>191</v>
      </c>
      <c r="B48" s="9">
        <v>0</v>
      </c>
      <c r="C48" s="9">
        <v>0</v>
      </c>
      <c r="D48" s="9">
        <v>0</v>
      </c>
      <c r="E48" s="9">
        <v>0</v>
      </c>
      <c r="F48" s="9">
        <v>0</v>
      </c>
      <c r="G48" s="9">
        <v>0</v>
      </c>
      <c r="H48" s="9">
        <v>0.36736344451290498</v>
      </c>
      <c r="I48" s="9">
        <v>0.363156392928765</v>
      </c>
      <c r="J48" s="9">
        <v>0.42535728845918602</v>
      </c>
      <c r="K48" s="9">
        <v>0.32067341398717297</v>
      </c>
      <c r="L48" s="9">
        <v>0.25420947505013602</v>
      </c>
      <c r="M48" s="127" t="s">
        <v>2102</v>
      </c>
    </row>
    <row r="49" spans="1:13" x14ac:dyDescent="0.25">
      <c r="A49" s="8" t="s">
        <v>192</v>
      </c>
      <c r="B49" s="9">
        <v>0</v>
      </c>
      <c r="C49" s="9">
        <v>0</v>
      </c>
      <c r="D49" s="9">
        <v>6.4160989966955499</v>
      </c>
      <c r="E49" s="9">
        <v>5.37125423733172</v>
      </c>
      <c r="F49" s="9">
        <v>0</v>
      </c>
      <c r="G49" s="9">
        <v>0</v>
      </c>
      <c r="H49" s="9">
        <v>2.0673746676443701</v>
      </c>
      <c r="I49" s="9">
        <v>2.0439304437672901</v>
      </c>
      <c r="J49" s="9">
        <v>2.3937452311770802</v>
      </c>
      <c r="K49" s="9">
        <v>1.8639142199254399</v>
      </c>
      <c r="L49" s="9">
        <v>1.4307513106371099</v>
      </c>
      <c r="M49" s="127" t="s">
        <v>2100</v>
      </c>
    </row>
    <row r="50" spans="1:13" x14ac:dyDescent="0.25">
      <c r="A50" s="8" t="s">
        <v>924</v>
      </c>
      <c r="B50" s="9">
        <v>0</v>
      </c>
      <c r="C50" s="9">
        <v>0</v>
      </c>
      <c r="D50" s="9">
        <v>0</v>
      </c>
      <c r="E50" s="9">
        <v>0</v>
      </c>
      <c r="F50" s="9">
        <v>0</v>
      </c>
      <c r="G50" s="9">
        <v>0.57280143275538098</v>
      </c>
      <c r="H50" s="9">
        <v>0</v>
      </c>
      <c r="I50" s="9">
        <v>0</v>
      </c>
      <c r="J50" s="9">
        <v>0</v>
      </c>
      <c r="K50" s="9">
        <v>0.10021044199599199</v>
      </c>
      <c r="L50" s="9">
        <v>0.17394865320258199</v>
      </c>
      <c r="M50" s="127" t="s">
        <v>2101</v>
      </c>
    </row>
    <row r="51" spans="1:13" x14ac:dyDescent="0.25">
      <c r="A51" s="8" t="s">
        <v>168</v>
      </c>
      <c r="B51" s="9">
        <v>0</v>
      </c>
      <c r="C51" s="9">
        <v>0</v>
      </c>
      <c r="D51" s="9">
        <v>0</v>
      </c>
      <c r="E51" s="9">
        <v>2.3294416376795901</v>
      </c>
      <c r="F51" s="9">
        <v>0</v>
      </c>
      <c r="G51" s="9">
        <v>0.201940779497539</v>
      </c>
      <c r="H51" s="9">
        <v>0</v>
      </c>
      <c r="I51" s="9">
        <v>0</v>
      </c>
      <c r="J51" s="9">
        <v>0</v>
      </c>
      <c r="K51" s="9">
        <v>0</v>
      </c>
      <c r="L51" s="9">
        <v>6.1461823999896699E-2</v>
      </c>
      <c r="M51" s="127" t="s">
        <v>2095</v>
      </c>
    </row>
    <row r="52" spans="1:13" x14ac:dyDescent="0.25">
      <c r="A52" s="8" t="s">
        <v>912</v>
      </c>
      <c r="B52" s="9">
        <v>0</v>
      </c>
      <c r="C52" s="9">
        <v>0</v>
      </c>
      <c r="D52" s="9">
        <v>0</v>
      </c>
      <c r="E52" s="9">
        <v>0</v>
      </c>
      <c r="F52" s="9">
        <v>1.6926918566792699</v>
      </c>
      <c r="G52" s="9">
        <v>0</v>
      </c>
      <c r="H52" s="9">
        <v>0.177928578763238</v>
      </c>
      <c r="I52" s="9">
        <v>0</v>
      </c>
      <c r="J52" s="9">
        <v>0</v>
      </c>
      <c r="K52" s="9">
        <v>0.140294618994388</v>
      </c>
      <c r="L52" s="9">
        <v>0</v>
      </c>
      <c r="M52" s="127" t="s">
        <v>2099</v>
      </c>
    </row>
    <row r="53" spans="1:13" x14ac:dyDescent="0.25">
      <c r="A53" s="8" t="s">
        <v>193</v>
      </c>
      <c r="B53" s="9">
        <v>0</v>
      </c>
      <c r="C53" s="9">
        <v>0</v>
      </c>
      <c r="D53" s="9">
        <v>0</v>
      </c>
      <c r="E53" s="9">
        <v>0</v>
      </c>
      <c r="F53" s="9">
        <v>3.0859495959860701</v>
      </c>
      <c r="G53" s="9">
        <v>0</v>
      </c>
      <c r="H53" s="9">
        <v>0.56404536626605195</v>
      </c>
      <c r="I53" s="9">
        <v>0.56113520068670497</v>
      </c>
      <c r="J53" s="9">
        <v>0.65308739897023704</v>
      </c>
      <c r="K53" s="9">
        <v>0.49103116498035898</v>
      </c>
      <c r="L53" s="9">
        <v>0.39279464048069401</v>
      </c>
      <c r="M53" s="127" t="s">
        <v>2098</v>
      </c>
    </row>
    <row r="54" spans="1:13" x14ac:dyDescent="0.25">
      <c r="A54" s="8" t="s">
        <v>84</v>
      </c>
      <c r="B54" s="9">
        <v>0</v>
      </c>
      <c r="C54" s="9">
        <v>0</v>
      </c>
      <c r="D54" s="9">
        <v>0</v>
      </c>
      <c r="E54" s="9">
        <v>0</v>
      </c>
      <c r="F54" s="9">
        <v>0</v>
      </c>
      <c r="G54" s="9">
        <v>0</v>
      </c>
      <c r="H54" s="9">
        <v>0.22541682081779801</v>
      </c>
      <c r="I54" s="9">
        <v>0</v>
      </c>
      <c r="J54" s="9">
        <v>0</v>
      </c>
      <c r="K54" s="9">
        <v>0.20042088399198299</v>
      </c>
      <c r="L54" s="9">
        <v>0</v>
      </c>
      <c r="M54" s="127" t="s">
        <v>2093</v>
      </c>
    </row>
    <row r="55" spans="1:13" x14ac:dyDescent="0.25">
      <c r="A55" s="8" t="s">
        <v>88</v>
      </c>
      <c r="B55" s="9">
        <v>0</v>
      </c>
      <c r="C55" s="9">
        <v>0</v>
      </c>
      <c r="D55" s="9">
        <v>0</v>
      </c>
      <c r="E55" s="9">
        <v>0</v>
      </c>
      <c r="F55" s="9">
        <v>0</v>
      </c>
      <c r="G55" s="9">
        <v>1.10858152353752</v>
      </c>
      <c r="H55" s="9">
        <v>0</v>
      </c>
      <c r="I55" s="9">
        <v>0</v>
      </c>
      <c r="J55" s="9">
        <v>0</v>
      </c>
      <c r="K55" s="9">
        <v>0</v>
      </c>
      <c r="L55" s="9">
        <v>0.33663950481829702</v>
      </c>
      <c r="M55" s="127" t="s">
        <v>2095</v>
      </c>
    </row>
    <row r="56" spans="1:13" x14ac:dyDescent="0.25">
      <c r="A56" s="8" t="s">
        <v>194</v>
      </c>
      <c r="B56" s="9">
        <v>0</v>
      </c>
      <c r="C56" s="9">
        <v>0</v>
      </c>
      <c r="D56" s="9">
        <v>0</v>
      </c>
      <c r="E56" s="9">
        <v>0</v>
      </c>
      <c r="F56" s="9">
        <v>0</v>
      </c>
      <c r="G56" s="9">
        <v>0</v>
      </c>
      <c r="H56" s="9">
        <v>0.36759279646359699</v>
      </c>
      <c r="I56" s="9">
        <v>0.36330770809248603</v>
      </c>
      <c r="J56" s="9">
        <v>0</v>
      </c>
      <c r="K56" s="9">
        <v>0.270568192989177</v>
      </c>
      <c r="L56" s="9">
        <v>0.25431539566473998</v>
      </c>
      <c r="M56" s="127" t="s">
        <v>2093</v>
      </c>
    </row>
    <row r="57" spans="1:13" x14ac:dyDescent="0.25">
      <c r="A57" s="8" t="s">
        <v>195</v>
      </c>
      <c r="B57" s="9">
        <v>0</v>
      </c>
      <c r="C57" s="9">
        <v>0</v>
      </c>
      <c r="D57" s="9">
        <v>0</v>
      </c>
      <c r="E57" s="9">
        <v>0</v>
      </c>
      <c r="F57" s="9">
        <v>0</v>
      </c>
      <c r="G57" s="9">
        <v>0</v>
      </c>
      <c r="H57" s="9">
        <v>0.52519271481441199</v>
      </c>
      <c r="I57" s="9">
        <v>0.53591600673331896</v>
      </c>
      <c r="J57" s="9">
        <v>0.60808995403913702</v>
      </c>
      <c r="K57" s="9">
        <v>0.53111534197875498</v>
      </c>
      <c r="L57" s="9">
        <v>0.37514120471332302</v>
      </c>
      <c r="M57" s="127" t="s">
        <v>2101</v>
      </c>
    </row>
    <row r="58" spans="1:13" x14ac:dyDescent="0.25">
      <c r="A58" s="8" t="s">
        <v>178</v>
      </c>
      <c r="B58" s="9">
        <v>0</v>
      </c>
      <c r="C58" s="9">
        <v>0</v>
      </c>
      <c r="D58" s="9">
        <v>0</v>
      </c>
      <c r="E58" s="9">
        <v>0</v>
      </c>
      <c r="F58" s="9">
        <v>0</v>
      </c>
      <c r="G58" s="9">
        <v>0.14219488791321999</v>
      </c>
      <c r="H58" s="9">
        <v>0</v>
      </c>
      <c r="I58" s="9">
        <v>0</v>
      </c>
      <c r="J58" s="9">
        <v>0</v>
      </c>
      <c r="K58" s="9">
        <v>2.0042087999198301E-2</v>
      </c>
      <c r="L58" s="9">
        <v>4.32048984974511E-2</v>
      </c>
      <c r="M58" s="127" t="s">
        <v>2096</v>
      </c>
    </row>
    <row r="59" spans="1:13" x14ac:dyDescent="0.25">
      <c r="A59" s="8" t="s">
        <v>42</v>
      </c>
      <c r="B59" s="9">
        <v>3.8282084740654598</v>
      </c>
      <c r="C59" s="9">
        <v>2.5460965044978101</v>
      </c>
      <c r="D59" s="9">
        <v>0</v>
      </c>
      <c r="E59" s="9">
        <v>0</v>
      </c>
      <c r="F59" s="9">
        <v>4.0551629739586801</v>
      </c>
      <c r="G59" s="9">
        <v>0</v>
      </c>
      <c r="H59" s="9">
        <v>0.537834250082175</v>
      </c>
      <c r="I59" s="9">
        <v>0.53210353092113905</v>
      </c>
      <c r="J59" s="9">
        <v>0.62274518236406295</v>
      </c>
      <c r="K59" s="9">
        <v>0.450946988981962</v>
      </c>
      <c r="L59" s="9">
        <v>0.37247247164479802</v>
      </c>
      <c r="M59" s="127" t="s">
        <v>2102</v>
      </c>
    </row>
    <row r="60" spans="1:13" x14ac:dyDescent="0.25">
      <c r="A60" s="8" t="s">
        <v>93</v>
      </c>
      <c r="B60" s="9">
        <v>0</v>
      </c>
      <c r="C60" s="9">
        <v>0</v>
      </c>
      <c r="D60" s="9">
        <v>0</v>
      </c>
      <c r="E60" s="9">
        <v>0</v>
      </c>
      <c r="F60" s="9">
        <v>0</v>
      </c>
      <c r="G60" s="9">
        <v>0.80093600702164103</v>
      </c>
      <c r="H60" s="9">
        <v>0</v>
      </c>
      <c r="I60" s="9">
        <v>0</v>
      </c>
      <c r="J60" s="9">
        <v>0</v>
      </c>
      <c r="K60" s="9">
        <v>0.15031566299398699</v>
      </c>
      <c r="L60" s="9">
        <v>0.243346547866897</v>
      </c>
      <c r="M60" s="127" t="s">
        <v>2103</v>
      </c>
    </row>
    <row r="61" spans="1:13" x14ac:dyDescent="0.25">
      <c r="A61" s="8" t="s">
        <v>5</v>
      </c>
      <c r="B61" s="9">
        <v>0</v>
      </c>
      <c r="C61" s="9">
        <v>0</v>
      </c>
      <c r="D61" s="9">
        <v>0</v>
      </c>
      <c r="E61" s="9">
        <v>0</v>
      </c>
      <c r="F61" s="9">
        <v>3.07568617523745</v>
      </c>
      <c r="G61" s="9">
        <v>0</v>
      </c>
      <c r="H61" s="9">
        <v>0.23198130218021701</v>
      </c>
      <c r="I61" s="9">
        <v>0.228699582430964</v>
      </c>
      <c r="J61" s="9">
        <v>0</v>
      </c>
      <c r="K61" s="9">
        <v>0.190399839992384</v>
      </c>
      <c r="L61" s="9">
        <v>0.16008970770167499</v>
      </c>
      <c r="M61" s="127" t="s">
        <v>2098</v>
      </c>
    </row>
    <row r="62" spans="1:13" x14ac:dyDescent="0.25">
      <c r="A62" s="8" t="s">
        <v>71</v>
      </c>
      <c r="B62" s="9">
        <v>0</v>
      </c>
      <c r="C62" s="9">
        <v>0</v>
      </c>
      <c r="D62" s="9">
        <v>0</v>
      </c>
      <c r="E62" s="9">
        <v>0</v>
      </c>
      <c r="F62" s="9">
        <v>0</v>
      </c>
      <c r="G62" s="9">
        <v>0.94498941829683303</v>
      </c>
      <c r="H62" s="9">
        <v>0</v>
      </c>
      <c r="I62" s="9">
        <v>0</v>
      </c>
      <c r="J62" s="9">
        <v>0</v>
      </c>
      <c r="K62" s="9">
        <v>0.17035775099318601</v>
      </c>
      <c r="L62" s="9">
        <v>0.28695664661800802</v>
      </c>
      <c r="M62" s="127" t="s">
        <v>2095</v>
      </c>
    </row>
    <row r="63" spans="1:13" x14ac:dyDescent="0.25">
      <c r="A63" s="8" t="s">
        <v>28</v>
      </c>
      <c r="B63" s="9">
        <v>0</v>
      </c>
      <c r="C63" s="9">
        <v>2.4031767650592699</v>
      </c>
      <c r="D63" s="9">
        <v>0</v>
      </c>
      <c r="E63" s="9">
        <v>2.7862885335415002</v>
      </c>
      <c r="F63" s="9">
        <v>0</v>
      </c>
      <c r="G63" s="9">
        <v>0.63230669806950102</v>
      </c>
      <c r="H63" s="9">
        <v>0</v>
      </c>
      <c r="I63" s="9">
        <v>0</v>
      </c>
      <c r="J63" s="9">
        <v>0</v>
      </c>
      <c r="K63" s="9">
        <v>0.10021044199599199</v>
      </c>
      <c r="L63" s="9">
        <v>0.19202160627474599</v>
      </c>
      <c r="M63" s="127" t="s">
        <v>2096</v>
      </c>
    </row>
    <row r="64" spans="1:13" x14ac:dyDescent="0.25">
      <c r="A64" s="8" t="s">
        <v>131</v>
      </c>
      <c r="B64" s="9">
        <v>0</v>
      </c>
      <c r="C64" s="9">
        <v>1.8705114736500601</v>
      </c>
      <c r="D64" s="9">
        <v>0</v>
      </c>
      <c r="E64" s="9">
        <v>5.5905244423552301</v>
      </c>
      <c r="F64" s="9">
        <v>0</v>
      </c>
      <c r="G64" s="9">
        <v>0.46404448954401201</v>
      </c>
      <c r="H64" s="9">
        <v>0</v>
      </c>
      <c r="I64" s="9">
        <v>0</v>
      </c>
      <c r="J64" s="9">
        <v>0</v>
      </c>
      <c r="K64" s="9">
        <v>0</v>
      </c>
      <c r="L64" s="9">
        <v>0.141055032339479</v>
      </c>
      <c r="M64" s="127" t="s">
        <v>2093</v>
      </c>
    </row>
    <row r="65" spans="1:13" x14ac:dyDescent="0.25">
      <c r="A65" s="8" t="s">
        <v>60</v>
      </c>
      <c r="B65" s="9">
        <v>0</v>
      </c>
      <c r="C65" s="9">
        <v>0</v>
      </c>
      <c r="D65" s="9">
        <v>0</v>
      </c>
      <c r="E65" s="9">
        <v>0</v>
      </c>
      <c r="F65" s="9">
        <v>0</v>
      </c>
      <c r="G65" s="9">
        <v>1.0693925188753199</v>
      </c>
      <c r="H65" s="9">
        <v>0</v>
      </c>
      <c r="I65" s="9">
        <v>0.19287104935125199</v>
      </c>
      <c r="J65" s="9">
        <v>0</v>
      </c>
      <c r="K65" s="9">
        <v>0.20042088399198299</v>
      </c>
      <c r="L65" s="9">
        <v>0.45976032581472298</v>
      </c>
      <c r="M65" s="127" t="s">
        <v>2099</v>
      </c>
    </row>
    <row r="66" spans="1:13" x14ac:dyDescent="0.25">
      <c r="A66" s="8" t="s">
        <v>79</v>
      </c>
      <c r="B66" s="9">
        <v>0</v>
      </c>
      <c r="C66" s="9">
        <v>0</v>
      </c>
      <c r="D66" s="9">
        <v>0</v>
      </c>
      <c r="E66" s="9">
        <v>0</v>
      </c>
      <c r="F66" s="9">
        <v>0</v>
      </c>
      <c r="G66" s="9">
        <v>1.20664110818883</v>
      </c>
      <c r="H66" s="9">
        <v>0</v>
      </c>
      <c r="I66" s="9">
        <v>0</v>
      </c>
      <c r="J66" s="9">
        <v>0</v>
      </c>
      <c r="K66" s="9">
        <v>0.190399839992384</v>
      </c>
      <c r="L66" s="9">
        <v>0.36638480416918801</v>
      </c>
      <c r="M66" s="127" t="s">
        <v>2095</v>
      </c>
    </row>
    <row r="67" spans="1:13" x14ac:dyDescent="0.25">
      <c r="A67" s="8" t="s">
        <v>196</v>
      </c>
      <c r="B67" s="9">
        <v>0</v>
      </c>
      <c r="C67" s="9">
        <v>0</v>
      </c>
      <c r="D67" s="9">
        <v>0</v>
      </c>
      <c r="E67" s="9">
        <v>0</v>
      </c>
      <c r="F67" s="9">
        <v>2.35938914915238</v>
      </c>
      <c r="G67" s="9">
        <v>0</v>
      </c>
      <c r="H67" s="9">
        <v>0.340183436098904</v>
      </c>
      <c r="I67" s="9">
        <v>0.33670203955908101</v>
      </c>
      <c r="J67" s="9">
        <v>0</v>
      </c>
      <c r="K67" s="9">
        <v>0.30063132598797498</v>
      </c>
      <c r="L67" s="9">
        <v>0.23569142769135701</v>
      </c>
      <c r="M67" s="127" t="s">
        <v>2098</v>
      </c>
    </row>
    <row r="68" spans="1:13" x14ac:dyDescent="0.25">
      <c r="A68" s="8" t="s">
        <v>97</v>
      </c>
      <c r="B68" s="9">
        <v>0</v>
      </c>
      <c r="C68" s="9">
        <v>0</v>
      </c>
      <c r="D68" s="9">
        <v>0</v>
      </c>
      <c r="E68" s="9">
        <v>0</v>
      </c>
      <c r="F68" s="9">
        <v>0</v>
      </c>
      <c r="G68" s="9">
        <v>0.86815209981777897</v>
      </c>
      <c r="H68" s="9">
        <v>0</v>
      </c>
      <c r="I68" s="9">
        <v>0</v>
      </c>
      <c r="J68" s="9">
        <v>0</v>
      </c>
      <c r="K68" s="9">
        <v>0.140294618994388</v>
      </c>
      <c r="L68" s="9">
        <v>0.26361683895148602</v>
      </c>
      <c r="M68" s="127" t="s">
        <v>2096</v>
      </c>
    </row>
    <row r="69" spans="1:13" x14ac:dyDescent="0.25">
      <c r="A69" s="8" t="s">
        <v>94</v>
      </c>
      <c r="B69" s="9">
        <v>0</v>
      </c>
      <c r="C69" s="9">
        <v>0</v>
      </c>
      <c r="D69" s="9">
        <v>0</v>
      </c>
      <c r="E69" s="9">
        <v>0</v>
      </c>
      <c r="F69" s="9">
        <v>0</v>
      </c>
      <c r="G69" s="9">
        <v>0.77446182328868096</v>
      </c>
      <c r="H69" s="9">
        <v>0</v>
      </c>
      <c r="I69" s="9">
        <v>0</v>
      </c>
      <c r="J69" s="9">
        <v>0</v>
      </c>
      <c r="K69" s="9">
        <v>0.130273574994789</v>
      </c>
      <c r="L69" s="9">
        <v>0.23515223189442799</v>
      </c>
      <c r="M69" s="127" t="s">
        <v>2096</v>
      </c>
    </row>
    <row r="70" spans="1:13" x14ac:dyDescent="0.25">
      <c r="A70" s="8" t="s">
        <v>2067</v>
      </c>
      <c r="B70" s="9">
        <v>0</v>
      </c>
      <c r="C70" s="9">
        <v>0</v>
      </c>
      <c r="D70" s="9">
        <v>0</v>
      </c>
      <c r="E70" s="9">
        <v>0</v>
      </c>
      <c r="F70" s="9">
        <v>0</v>
      </c>
      <c r="G70" s="9">
        <v>0.45665942020745198</v>
      </c>
      <c r="H70" s="9">
        <v>0</v>
      </c>
      <c r="I70" s="9">
        <v>0</v>
      </c>
      <c r="J70" s="9">
        <v>0</v>
      </c>
      <c r="K70" s="9">
        <v>4.0084176998396601E-2</v>
      </c>
      <c r="L70" s="9">
        <v>0.13867660077562799</v>
      </c>
      <c r="M70" s="127" t="s">
        <v>2095</v>
      </c>
    </row>
    <row r="71" spans="1:13" x14ac:dyDescent="0.25">
      <c r="A71" s="8" t="s">
        <v>855</v>
      </c>
      <c r="B71" s="9">
        <v>0</v>
      </c>
      <c r="C71" s="9">
        <v>0</v>
      </c>
      <c r="D71" s="9">
        <v>0</v>
      </c>
      <c r="E71" s="9">
        <v>0</v>
      </c>
      <c r="F71" s="9">
        <v>0</v>
      </c>
      <c r="G71" s="9">
        <v>0.35144007320248799</v>
      </c>
      <c r="H71" s="9">
        <v>0</v>
      </c>
      <c r="I71" s="9">
        <v>0</v>
      </c>
      <c r="J71" s="9">
        <v>0</v>
      </c>
      <c r="K71" s="9">
        <v>0</v>
      </c>
      <c r="L71" s="9">
        <v>0.106725586042675</v>
      </c>
      <c r="M71" s="127" t="s">
        <v>2099</v>
      </c>
    </row>
    <row r="72" spans="1:13" x14ac:dyDescent="0.25">
      <c r="A72" s="8" t="s">
        <v>6</v>
      </c>
      <c r="B72" s="9">
        <v>0</v>
      </c>
      <c r="C72" s="9">
        <v>0</v>
      </c>
      <c r="D72" s="9">
        <v>0</v>
      </c>
      <c r="E72" s="9">
        <v>0</v>
      </c>
      <c r="F72" s="9">
        <v>3.0457176823674001</v>
      </c>
      <c r="G72" s="9">
        <v>0</v>
      </c>
      <c r="H72" s="9">
        <v>0.45105581515711002</v>
      </c>
      <c r="I72" s="9">
        <v>0.44527800517597799</v>
      </c>
      <c r="J72" s="9">
        <v>0.52221097268092898</v>
      </c>
      <c r="K72" s="9">
        <v>0.410862811983566</v>
      </c>
      <c r="L72" s="9">
        <v>0.31169460362318502</v>
      </c>
      <c r="M72" s="127" t="s">
        <v>2101</v>
      </c>
    </row>
    <row r="73" spans="1:13" x14ac:dyDescent="0.25">
      <c r="A73" s="8" t="s">
        <v>90</v>
      </c>
      <c r="B73" s="9">
        <v>0</v>
      </c>
      <c r="C73" s="9">
        <v>0</v>
      </c>
      <c r="D73" s="9">
        <v>0</v>
      </c>
      <c r="E73" s="9">
        <v>0</v>
      </c>
      <c r="F73" s="9">
        <v>0</v>
      </c>
      <c r="G73" s="9">
        <v>0.61073968021330405</v>
      </c>
      <c r="H73" s="9">
        <v>0</v>
      </c>
      <c r="I73" s="9">
        <v>0</v>
      </c>
      <c r="J73" s="9">
        <v>0</v>
      </c>
      <c r="K73" s="9">
        <v>0.10021044199599199</v>
      </c>
      <c r="L73" s="9">
        <v>0.18543630598559199</v>
      </c>
      <c r="M73" s="127" t="s">
        <v>2099</v>
      </c>
    </row>
    <row r="74" spans="1:13" x14ac:dyDescent="0.25">
      <c r="A74" s="8" t="s">
        <v>197</v>
      </c>
      <c r="B74" s="9">
        <v>0</v>
      </c>
      <c r="C74" s="9">
        <v>0</v>
      </c>
      <c r="D74" s="9">
        <v>0</v>
      </c>
      <c r="E74" s="9">
        <v>0</v>
      </c>
      <c r="F74" s="9">
        <v>0</v>
      </c>
      <c r="G74" s="9">
        <v>0</v>
      </c>
      <c r="H74" s="9">
        <v>0.28204198773434602</v>
      </c>
      <c r="I74" s="9">
        <v>0.27905165948654198</v>
      </c>
      <c r="J74" s="9">
        <v>0</v>
      </c>
      <c r="K74" s="9">
        <v>0.21044192799158201</v>
      </c>
      <c r="L74" s="9">
        <v>0.19533616164057899</v>
      </c>
      <c r="M74" s="127" t="s">
        <v>2104</v>
      </c>
    </row>
    <row r="75" spans="1:13" x14ac:dyDescent="0.25">
      <c r="A75" s="8" t="s">
        <v>43</v>
      </c>
      <c r="B75" s="9">
        <v>0</v>
      </c>
      <c r="C75" s="9">
        <v>0</v>
      </c>
      <c r="D75" s="9">
        <v>0</v>
      </c>
      <c r="E75" s="9">
        <v>0</v>
      </c>
      <c r="F75" s="9">
        <v>0</v>
      </c>
      <c r="G75" s="9">
        <v>0.37423335448899497</v>
      </c>
      <c r="H75" s="9">
        <v>0</v>
      </c>
      <c r="I75" s="9">
        <v>0</v>
      </c>
      <c r="J75" s="9">
        <v>0</v>
      </c>
      <c r="K75" s="9">
        <v>7.0147308997194097E-2</v>
      </c>
      <c r="L75" s="9">
        <v>0.11366896025591</v>
      </c>
      <c r="M75" s="127" t="s">
        <v>2101</v>
      </c>
    </row>
    <row r="76" spans="1:13" x14ac:dyDescent="0.25">
      <c r="A76" s="8" t="s">
        <v>198</v>
      </c>
      <c r="B76" s="9">
        <v>0</v>
      </c>
      <c r="C76" s="9">
        <v>0</v>
      </c>
      <c r="D76" s="9">
        <v>0</v>
      </c>
      <c r="E76" s="9">
        <v>0</v>
      </c>
      <c r="F76" s="9">
        <v>0</v>
      </c>
      <c r="G76" s="9">
        <v>0</v>
      </c>
      <c r="H76" s="9">
        <v>0.64755899574389897</v>
      </c>
      <c r="I76" s="9">
        <v>0.64047394592878304</v>
      </c>
      <c r="J76" s="9">
        <v>0.74989355138982405</v>
      </c>
      <c r="K76" s="9">
        <v>0.51107325397955705</v>
      </c>
      <c r="L76" s="9">
        <v>0.44833176215014903</v>
      </c>
      <c r="M76" s="127" t="s">
        <v>2101</v>
      </c>
    </row>
    <row r="77" spans="1:13" x14ac:dyDescent="0.25">
      <c r="A77" s="8" t="s">
        <v>7</v>
      </c>
      <c r="B77" s="9">
        <v>4.6433156623680798</v>
      </c>
      <c r="C77" s="9">
        <v>3.6885358595507598</v>
      </c>
      <c r="D77" s="9">
        <v>0</v>
      </c>
      <c r="E77" s="9">
        <v>3.5247020807460201</v>
      </c>
      <c r="F77" s="9">
        <v>2.6985049716228202</v>
      </c>
      <c r="G77" s="9">
        <v>0</v>
      </c>
      <c r="H77" s="9">
        <v>0.482489344449549</v>
      </c>
      <c r="I77" s="9">
        <v>0.48826404921468602</v>
      </c>
      <c r="J77" s="9">
        <v>0.55862019379132699</v>
      </c>
      <c r="K77" s="9">
        <v>0.44092594398236301</v>
      </c>
      <c r="L77" s="9">
        <v>0.34178483445028002</v>
      </c>
      <c r="M77" s="127" t="s">
        <v>2099</v>
      </c>
    </row>
    <row r="78" spans="1:13" x14ac:dyDescent="0.25">
      <c r="A78" s="8" t="s">
        <v>119</v>
      </c>
      <c r="B78" s="9">
        <v>0</v>
      </c>
      <c r="C78" s="9">
        <v>0</v>
      </c>
      <c r="D78" s="9">
        <v>0</v>
      </c>
      <c r="E78" s="9">
        <v>0</v>
      </c>
      <c r="F78" s="9">
        <v>0</v>
      </c>
      <c r="G78" s="9">
        <v>0.41871702377218001</v>
      </c>
      <c r="H78" s="9">
        <v>0</v>
      </c>
      <c r="I78" s="9">
        <v>0</v>
      </c>
      <c r="J78" s="9">
        <v>0</v>
      </c>
      <c r="K78" s="9">
        <v>9.0189397996392404E-2</v>
      </c>
      <c r="L78" s="9">
        <v>0.12714513110949199</v>
      </c>
      <c r="M78" s="127" t="s">
        <v>2098</v>
      </c>
    </row>
    <row r="79" spans="1:13" x14ac:dyDescent="0.25">
      <c r="A79" s="8" t="s">
        <v>165</v>
      </c>
      <c r="B79" s="9">
        <v>0</v>
      </c>
      <c r="C79" s="9">
        <v>0</v>
      </c>
      <c r="D79" s="9">
        <v>0</v>
      </c>
      <c r="E79" s="9">
        <v>0</v>
      </c>
      <c r="F79" s="9">
        <v>0</v>
      </c>
      <c r="G79" s="9">
        <v>0.25759680776101301</v>
      </c>
      <c r="H79" s="9">
        <v>0</v>
      </c>
      <c r="I79" s="9">
        <v>0</v>
      </c>
      <c r="J79" s="9">
        <v>0</v>
      </c>
      <c r="K79" s="9">
        <v>0</v>
      </c>
      <c r="L79" s="9">
        <v>7.8254807855768702E-2</v>
      </c>
      <c r="M79" s="127" t="s">
        <v>2099</v>
      </c>
    </row>
    <row r="80" spans="1:13" x14ac:dyDescent="0.25">
      <c r="A80" s="8" t="s">
        <v>102</v>
      </c>
      <c r="B80" s="9">
        <v>0</v>
      </c>
      <c r="C80" s="9">
        <v>0</v>
      </c>
      <c r="D80" s="9">
        <v>0</v>
      </c>
      <c r="E80" s="9">
        <v>0</v>
      </c>
      <c r="F80" s="9">
        <v>0</v>
      </c>
      <c r="G80" s="9">
        <v>0.36879587620155901</v>
      </c>
      <c r="H80" s="9">
        <v>0</v>
      </c>
      <c r="I80" s="9">
        <v>0</v>
      </c>
      <c r="J80" s="9">
        <v>0</v>
      </c>
      <c r="K80" s="9">
        <v>7.0147308997194097E-2</v>
      </c>
      <c r="L80" s="9">
        <v>0.111980285251703</v>
      </c>
      <c r="M80" s="127" t="s">
        <v>2095</v>
      </c>
    </row>
    <row r="81" spans="1:13" x14ac:dyDescent="0.25">
      <c r="A81" s="8" t="s">
        <v>64</v>
      </c>
      <c r="B81" s="9">
        <v>0</v>
      </c>
      <c r="C81" s="9">
        <v>2.4888908964370602</v>
      </c>
      <c r="D81" s="9">
        <v>0</v>
      </c>
      <c r="E81" s="9">
        <v>0</v>
      </c>
      <c r="F81" s="9">
        <v>0</v>
      </c>
      <c r="G81" s="9">
        <v>1.5982341142306999</v>
      </c>
      <c r="H81" s="9">
        <v>0</v>
      </c>
      <c r="I81" s="9">
        <v>0.29087547131707397</v>
      </c>
      <c r="J81" s="9">
        <v>0</v>
      </c>
      <c r="K81" s="9">
        <v>0.270568192989177</v>
      </c>
      <c r="L81" s="9">
        <v>0.68895292965103205</v>
      </c>
      <c r="M81" s="127" t="s">
        <v>2093</v>
      </c>
    </row>
    <row r="82" spans="1:13" x14ac:dyDescent="0.25">
      <c r="A82" s="8" t="s">
        <v>805</v>
      </c>
      <c r="B82" s="9">
        <v>0</v>
      </c>
      <c r="C82" s="9">
        <v>0</v>
      </c>
      <c r="D82" s="9">
        <v>0</v>
      </c>
      <c r="E82" s="9">
        <v>0</v>
      </c>
      <c r="F82" s="9">
        <v>0</v>
      </c>
      <c r="G82" s="9">
        <v>0.190154484894307</v>
      </c>
      <c r="H82" s="9">
        <v>0</v>
      </c>
      <c r="I82" s="9">
        <v>0</v>
      </c>
      <c r="J82" s="9">
        <v>0</v>
      </c>
      <c r="K82" s="9">
        <v>0</v>
      </c>
      <c r="L82" s="9">
        <v>5.7934234667246502E-2</v>
      </c>
      <c r="M82" s="127" t="s">
        <v>2096</v>
      </c>
    </row>
    <row r="83" spans="1:13" x14ac:dyDescent="0.25">
      <c r="A83" s="8" t="s">
        <v>87</v>
      </c>
      <c r="B83" s="9">
        <v>0</v>
      </c>
      <c r="C83" s="9">
        <v>0</v>
      </c>
      <c r="D83" s="9">
        <v>0</v>
      </c>
      <c r="E83" s="9">
        <v>0</v>
      </c>
      <c r="F83" s="9">
        <v>0</v>
      </c>
      <c r="G83" s="9">
        <v>0.78991242557086305</v>
      </c>
      <c r="H83" s="9">
        <v>0</v>
      </c>
      <c r="I83" s="9">
        <v>0</v>
      </c>
      <c r="J83" s="9">
        <v>0</v>
      </c>
      <c r="K83" s="9">
        <v>0.140294618994388</v>
      </c>
      <c r="L83" s="9">
        <v>0.239870820234138</v>
      </c>
      <c r="M83" s="127" t="s">
        <v>2101</v>
      </c>
    </row>
    <row r="84" spans="1:13" x14ac:dyDescent="0.25">
      <c r="A84" s="8" t="s">
        <v>797</v>
      </c>
      <c r="B84" s="9">
        <v>0</v>
      </c>
      <c r="C84" s="9">
        <v>0</v>
      </c>
      <c r="D84" s="9">
        <v>0</v>
      </c>
      <c r="E84" s="9">
        <v>0</v>
      </c>
      <c r="F84" s="9">
        <v>0</v>
      </c>
      <c r="G84" s="9">
        <v>0</v>
      </c>
      <c r="H84" s="9">
        <v>0.180716961556591</v>
      </c>
      <c r="I84" s="9">
        <v>0</v>
      </c>
      <c r="J84" s="9">
        <v>0</v>
      </c>
      <c r="K84" s="9">
        <v>0.180378794992785</v>
      </c>
      <c r="L84" s="9">
        <v>0</v>
      </c>
      <c r="M84" s="127" t="s">
        <v>2099</v>
      </c>
    </row>
    <row r="85" spans="1:13" x14ac:dyDescent="0.25">
      <c r="A85" s="8" t="s">
        <v>199</v>
      </c>
      <c r="B85" s="9">
        <v>0</v>
      </c>
      <c r="C85" s="9">
        <v>0</v>
      </c>
      <c r="D85" s="9">
        <v>0</v>
      </c>
      <c r="E85" s="9">
        <v>0</v>
      </c>
      <c r="F85" s="9">
        <v>0</v>
      </c>
      <c r="G85" s="9">
        <v>0</v>
      </c>
      <c r="H85" s="9">
        <v>0.32663482615114803</v>
      </c>
      <c r="I85" s="9">
        <v>0.31519312751057899</v>
      </c>
      <c r="J85" s="9">
        <v>0</v>
      </c>
      <c r="K85" s="9">
        <v>0.25052610498997901</v>
      </c>
      <c r="L85" s="9">
        <v>0.220635189257405</v>
      </c>
      <c r="M85" s="127" t="s">
        <v>2097</v>
      </c>
    </row>
    <row r="86" spans="1:13" x14ac:dyDescent="0.25">
      <c r="A86" s="8" t="s">
        <v>180</v>
      </c>
      <c r="B86" s="9">
        <v>0</v>
      </c>
      <c r="C86" s="9">
        <v>0</v>
      </c>
      <c r="D86" s="9">
        <v>0</v>
      </c>
      <c r="E86" s="9">
        <v>0</v>
      </c>
      <c r="F86" s="9">
        <v>0</v>
      </c>
      <c r="G86" s="9">
        <v>0.212086783426292</v>
      </c>
      <c r="H86" s="9">
        <v>0</v>
      </c>
      <c r="I86" s="9">
        <v>0</v>
      </c>
      <c r="J86" s="9">
        <v>0</v>
      </c>
      <c r="K86" s="9">
        <v>0</v>
      </c>
      <c r="L86" s="9">
        <v>6.4403276821854497E-2</v>
      </c>
      <c r="M86" s="127" t="s">
        <v>2093</v>
      </c>
    </row>
    <row r="87" spans="1:13" x14ac:dyDescent="0.25">
      <c r="A87" s="8" t="s">
        <v>8</v>
      </c>
      <c r="B87" s="9">
        <v>0</v>
      </c>
      <c r="C87" s="9">
        <v>0</v>
      </c>
      <c r="D87" s="9">
        <v>0</v>
      </c>
      <c r="E87" s="9">
        <v>0</v>
      </c>
      <c r="F87" s="9">
        <v>0</v>
      </c>
      <c r="G87" s="9">
        <v>0.51808489673733005</v>
      </c>
      <c r="H87" s="9">
        <v>0</v>
      </c>
      <c r="I87" s="9">
        <v>0</v>
      </c>
      <c r="J87" s="9">
        <v>0</v>
      </c>
      <c r="K87" s="9">
        <v>8.0168353996793298E-2</v>
      </c>
      <c r="L87" s="9">
        <v>0.15729619381756901</v>
      </c>
      <c r="M87" s="127" t="s">
        <v>2101</v>
      </c>
    </row>
    <row r="88" spans="1:13" x14ac:dyDescent="0.25">
      <c r="A88" s="8" t="s">
        <v>150</v>
      </c>
      <c r="B88" s="9">
        <v>0</v>
      </c>
      <c r="C88" s="9">
        <v>0</v>
      </c>
      <c r="D88" s="9">
        <v>0</v>
      </c>
      <c r="E88" s="9">
        <v>0</v>
      </c>
      <c r="F88" s="9">
        <v>0</v>
      </c>
      <c r="G88" s="9">
        <v>0.289975071754554</v>
      </c>
      <c r="H88" s="9">
        <v>0</v>
      </c>
      <c r="I88" s="9">
        <v>0</v>
      </c>
      <c r="J88" s="9">
        <v>0</v>
      </c>
      <c r="K88" s="9">
        <v>0</v>
      </c>
      <c r="L88" s="9">
        <v>8.8041439602174601E-2</v>
      </c>
      <c r="M88" s="127" t="s">
        <v>2101</v>
      </c>
    </row>
    <row r="89" spans="1:13" x14ac:dyDescent="0.25">
      <c r="A89" s="8" t="s">
        <v>2064</v>
      </c>
      <c r="B89" s="9">
        <v>0</v>
      </c>
      <c r="C89" s="9">
        <v>0</v>
      </c>
      <c r="D89" s="9">
        <v>0</v>
      </c>
      <c r="E89" s="9">
        <v>0</v>
      </c>
      <c r="F89" s="9">
        <v>0</v>
      </c>
      <c r="G89" s="9">
        <v>0.63072577111385997</v>
      </c>
      <c r="H89" s="9">
        <v>0</v>
      </c>
      <c r="I89" s="9">
        <v>0</v>
      </c>
      <c r="J89" s="9">
        <v>0</v>
      </c>
      <c r="K89" s="9">
        <v>0</v>
      </c>
      <c r="L89" s="9">
        <v>0.19153576461025101</v>
      </c>
      <c r="M89" s="127" t="s">
        <v>2095</v>
      </c>
    </row>
    <row r="90" spans="1:13" x14ac:dyDescent="0.25">
      <c r="A90" s="8" t="s">
        <v>200</v>
      </c>
      <c r="B90" s="9">
        <v>0</v>
      </c>
      <c r="C90" s="9">
        <v>0</v>
      </c>
      <c r="D90" s="9">
        <v>0</v>
      </c>
      <c r="E90" s="9">
        <v>0</v>
      </c>
      <c r="F90" s="9">
        <v>2.5007377792963701</v>
      </c>
      <c r="G90" s="9">
        <v>0</v>
      </c>
      <c r="H90" s="9">
        <v>0.41511173970836301</v>
      </c>
      <c r="I90" s="9">
        <v>0.41096485665872201</v>
      </c>
      <c r="J90" s="9">
        <v>0</v>
      </c>
      <c r="K90" s="9">
        <v>0.33069445798677199</v>
      </c>
      <c r="L90" s="9">
        <v>0.287675399661105</v>
      </c>
      <c r="M90" s="127" t="s">
        <v>2098</v>
      </c>
    </row>
    <row r="91" spans="1:13" x14ac:dyDescent="0.25">
      <c r="A91" s="8" t="s">
        <v>179</v>
      </c>
      <c r="B91" s="9">
        <v>0</v>
      </c>
      <c r="C91" s="9">
        <v>0</v>
      </c>
      <c r="D91" s="9">
        <v>0</v>
      </c>
      <c r="E91" s="9">
        <v>0</v>
      </c>
      <c r="F91" s="9">
        <v>0</v>
      </c>
      <c r="G91" s="9">
        <v>0.15917125668227999</v>
      </c>
      <c r="H91" s="9">
        <v>0</v>
      </c>
      <c r="I91" s="9">
        <v>0</v>
      </c>
      <c r="J91" s="9">
        <v>0</v>
      </c>
      <c r="K91" s="9">
        <v>0</v>
      </c>
      <c r="L91" s="9">
        <v>4.8342918683573002E-2</v>
      </c>
      <c r="M91" s="127" t="s">
        <v>2095</v>
      </c>
    </row>
    <row r="92" spans="1:13" x14ac:dyDescent="0.25">
      <c r="A92" s="8" t="s">
        <v>76</v>
      </c>
      <c r="B92" s="9">
        <v>0</v>
      </c>
      <c r="C92" s="9">
        <v>0</v>
      </c>
      <c r="D92" s="9">
        <v>0</v>
      </c>
      <c r="E92" s="9">
        <v>0</v>
      </c>
      <c r="F92" s="9">
        <v>0</v>
      </c>
      <c r="G92" s="9">
        <v>0.83592377422735997</v>
      </c>
      <c r="H92" s="9">
        <v>0</v>
      </c>
      <c r="I92" s="9">
        <v>0.16506322716690799</v>
      </c>
      <c r="J92" s="9">
        <v>0</v>
      </c>
      <c r="K92" s="9">
        <v>0.130273574994789</v>
      </c>
      <c r="L92" s="9">
        <v>0.36941382452911897</v>
      </c>
      <c r="M92" s="127" t="s">
        <v>2104</v>
      </c>
    </row>
    <row r="93" spans="1:13" x14ac:dyDescent="0.25">
      <c r="A93" s="8" t="s">
        <v>201</v>
      </c>
      <c r="B93" s="9">
        <v>0</v>
      </c>
      <c r="C93" s="9">
        <v>0</v>
      </c>
      <c r="D93" s="9">
        <v>0</v>
      </c>
      <c r="E93" s="9">
        <v>0</v>
      </c>
      <c r="F93" s="9">
        <v>0</v>
      </c>
      <c r="G93" s="9">
        <v>0</v>
      </c>
      <c r="H93" s="9">
        <v>0.69053143659584804</v>
      </c>
      <c r="I93" s="9">
        <v>0.69630357209777205</v>
      </c>
      <c r="J93" s="9">
        <v>0.79948954674376005</v>
      </c>
      <c r="K93" s="9">
        <v>0.57119951897715204</v>
      </c>
      <c r="L93" s="9">
        <v>0.48741250046844098</v>
      </c>
      <c r="M93" s="127" t="s">
        <v>2096</v>
      </c>
    </row>
    <row r="94" spans="1:13" x14ac:dyDescent="0.25">
      <c r="A94" s="8" t="s">
        <v>130</v>
      </c>
      <c r="B94" s="9">
        <v>0</v>
      </c>
      <c r="C94" s="9">
        <v>0.71141700991726498</v>
      </c>
      <c r="D94" s="9">
        <v>0</v>
      </c>
      <c r="E94" s="9">
        <v>0</v>
      </c>
      <c r="F94" s="9">
        <v>0</v>
      </c>
      <c r="G94" s="9">
        <v>0.48920071096179601</v>
      </c>
      <c r="H94" s="9">
        <v>0</v>
      </c>
      <c r="I94" s="9">
        <v>0</v>
      </c>
      <c r="J94" s="9">
        <v>0</v>
      </c>
      <c r="K94" s="9">
        <v>0</v>
      </c>
      <c r="L94" s="9">
        <v>0.148568523526628</v>
      </c>
      <c r="M94" s="127" t="s">
        <v>2095</v>
      </c>
    </row>
    <row r="95" spans="1:13" x14ac:dyDescent="0.25">
      <c r="A95" s="8" t="s">
        <v>103</v>
      </c>
      <c r="B95" s="9">
        <v>0</v>
      </c>
      <c r="C95" s="9">
        <v>0</v>
      </c>
      <c r="D95" s="9">
        <v>0</v>
      </c>
      <c r="E95" s="9">
        <v>0</v>
      </c>
      <c r="F95" s="9">
        <v>0</v>
      </c>
      <c r="G95" s="9">
        <v>0.75811343014807497</v>
      </c>
      <c r="H95" s="9">
        <v>0</v>
      </c>
      <c r="I95" s="9">
        <v>0</v>
      </c>
      <c r="J95" s="9">
        <v>0</v>
      </c>
      <c r="K95" s="9">
        <v>0</v>
      </c>
      <c r="L95" s="9">
        <v>0.230500573753778</v>
      </c>
      <c r="M95" s="127" t="s">
        <v>2096</v>
      </c>
    </row>
    <row r="96" spans="1:13" x14ac:dyDescent="0.25">
      <c r="A96" s="8" t="s">
        <v>133</v>
      </c>
      <c r="B96" s="9">
        <v>0</v>
      </c>
      <c r="C96" s="9">
        <v>0</v>
      </c>
      <c r="D96" s="9">
        <v>0</v>
      </c>
      <c r="E96" s="9">
        <v>0</v>
      </c>
      <c r="F96" s="9">
        <v>0</v>
      </c>
      <c r="G96" s="9">
        <v>0.45581060265887902</v>
      </c>
      <c r="H96" s="9">
        <v>0</v>
      </c>
      <c r="I96" s="9">
        <v>0</v>
      </c>
      <c r="J96" s="9">
        <v>0</v>
      </c>
      <c r="K96" s="9">
        <v>8.0168353996793298E-2</v>
      </c>
      <c r="L96" s="9">
        <v>0.13842282387565699</v>
      </c>
      <c r="M96" s="127" t="s">
        <v>2097</v>
      </c>
    </row>
    <row r="97" spans="1:13" x14ac:dyDescent="0.25">
      <c r="A97" s="8" t="s">
        <v>146</v>
      </c>
      <c r="B97" s="9">
        <v>0</v>
      </c>
      <c r="C97" s="9">
        <v>0</v>
      </c>
      <c r="D97" s="9">
        <v>0</v>
      </c>
      <c r="E97" s="9">
        <v>0</v>
      </c>
      <c r="F97" s="9">
        <v>0</v>
      </c>
      <c r="G97" s="9">
        <v>0</v>
      </c>
      <c r="H97" s="9">
        <v>0</v>
      </c>
      <c r="I97" s="9">
        <v>0</v>
      </c>
      <c r="J97" s="9">
        <v>0</v>
      </c>
      <c r="K97" s="9">
        <v>7.0147308997194097E-2</v>
      </c>
      <c r="L97" s="9">
        <v>0</v>
      </c>
      <c r="M97" s="127" t="s">
        <v>2097</v>
      </c>
    </row>
    <row r="98" spans="1:13" x14ac:dyDescent="0.25">
      <c r="A98" s="8" t="s">
        <v>151</v>
      </c>
      <c r="B98" s="9">
        <v>0</v>
      </c>
      <c r="C98" s="9">
        <v>0</v>
      </c>
      <c r="D98" s="9">
        <v>0</v>
      </c>
      <c r="E98" s="9">
        <v>0</v>
      </c>
      <c r="F98" s="9">
        <v>0</v>
      </c>
      <c r="G98" s="9">
        <v>0.28733812754932597</v>
      </c>
      <c r="H98" s="9">
        <v>0</v>
      </c>
      <c r="I98" s="9">
        <v>0</v>
      </c>
      <c r="J98" s="9">
        <v>0</v>
      </c>
      <c r="K98" s="9">
        <v>0</v>
      </c>
      <c r="L98" s="9">
        <v>8.7260533120616796E-2</v>
      </c>
      <c r="M98" s="127" t="s">
        <v>2103</v>
      </c>
    </row>
    <row r="99" spans="1:13" x14ac:dyDescent="0.25">
      <c r="A99" s="8" t="s">
        <v>44</v>
      </c>
      <c r="B99" s="9">
        <v>0</v>
      </c>
      <c r="C99" s="9">
        <v>0</v>
      </c>
      <c r="D99" s="9">
        <v>0</v>
      </c>
      <c r="E99" s="9">
        <v>0</v>
      </c>
      <c r="F99" s="9">
        <v>2.5357419396405398</v>
      </c>
      <c r="G99" s="9">
        <v>0</v>
      </c>
      <c r="H99" s="9">
        <v>0.33391107409397203</v>
      </c>
      <c r="I99" s="9">
        <v>0.32964903291095599</v>
      </c>
      <c r="J99" s="9">
        <v>0</v>
      </c>
      <c r="K99" s="9">
        <v>0.28058923698877603</v>
      </c>
      <c r="L99" s="9">
        <v>0.23075432303766899</v>
      </c>
      <c r="M99" s="127" t="s">
        <v>2095</v>
      </c>
    </row>
    <row r="100" spans="1:13" x14ac:dyDescent="0.25">
      <c r="A100" s="8" t="s">
        <v>202</v>
      </c>
      <c r="B100" s="9">
        <v>0</v>
      </c>
      <c r="C100" s="9">
        <v>0</v>
      </c>
      <c r="D100" s="9">
        <v>0</v>
      </c>
      <c r="E100" s="9">
        <v>0</v>
      </c>
      <c r="F100" s="9">
        <v>4.8567707316387896</v>
      </c>
      <c r="G100" s="9">
        <v>0</v>
      </c>
      <c r="H100" s="9">
        <v>1.2366222553286901</v>
      </c>
      <c r="I100" s="9">
        <v>1.22335706596244</v>
      </c>
      <c r="J100" s="9">
        <v>1.43184862338337</v>
      </c>
      <c r="K100" s="9">
        <v>1.1423990379543001</v>
      </c>
      <c r="L100" s="9">
        <v>0.85634994617370797</v>
      </c>
      <c r="M100" s="127" t="s">
        <v>2103</v>
      </c>
    </row>
    <row r="101" spans="1:13" x14ac:dyDescent="0.25">
      <c r="A101" s="8" t="s">
        <v>45</v>
      </c>
      <c r="B101" s="9">
        <v>0</v>
      </c>
      <c r="C101" s="9">
        <v>0</v>
      </c>
      <c r="D101" s="9">
        <v>0</v>
      </c>
      <c r="E101" s="9">
        <v>0</v>
      </c>
      <c r="F101" s="9">
        <v>1.5169149954569201</v>
      </c>
      <c r="G101" s="9">
        <v>0</v>
      </c>
      <c r="H101" s="9">
        <v>0.155861848117162</v>
      </c>
      <c r="I101" s="9">
        <v>0</v>
      </c>
      <c r="J101" s="9">
        <v>0</v>
      </c>
      <c r="K101" s="9">
        <v>0.140294618994388</v>
      </c>
      <c r="L101" s="9">
        <v>0</v>
      </c>
      <c r="M101" s="127" t="s">
        <v>2093</v>
      </c>
    </row>
    <row r="102" spans="1:13" x14ac:dyDescent="0.25">
      <c r="A102" s="8" t="s">
        <v>9</v>
      </c>
      <c r="B102" s="9">
        <v>14.2854187089787</v>
      </c>
      <c r="C102" s="9">
        <v>11.1183604501917</v>
      </c>
      <c r="D102" s="9">
        <v>16.0985228001643</v>
      </c>
      <c r="E102" s="9">
        <v>8.2995357931033702</v>
      </c>
      <c r="F102" s="9">
        <v>5.2024875656049803</v>
      </c>
      <c r="G102" s="9">
        <v>0</v>
      </c>
      <c r="H102" s="9">
        <v>8.2491296725088095</v>
      </c>
      <c r="I102" s="9">
        <v>8.1563780722194998</v>
      </c>
      <c r="J102" s="9">
        <v>9.5513659377615401</v>
      </c>
      <c r="K102" s="9">
        <v>6.8143100507274301</v>
      </c>
      <c r="L102" s="9">
        <v>5.7094646505536604</v>
      </c>
      <c r="M102" s="127" t="s">
        <v>2093</v>
      </c>
    </row>
    <row r="103" spans="1:13" x14ac:dyDescent="0.25">
      <c r="A103" s="8" t="s">
        <v>10</v>
      </c>
      <c r="B103" s="9">
        <v>0</v>
      </c>
      <c r="C103" s="9">
        <v>0</v>
      </c>
      <c r="D103" s="9">
        <v>0</v>
      </c>
      <c r="E103" s="9">
        <v>0</v>
      </c>
      <c r="F103" s="9">
        <v>0</v>
      </c>
      <c r="G103" s="9">
        <v>0</v>
      </c>
      <c r="H103" s="9">
        <v>0.60012235536085001</v>
      </c>
      <c r="I103" s="9">
        <v>0.56762315792929396</v>
      </c>
      <c r="J103" s="9">
        <v>0.69486797220167196</v>
      </c>
      <c r="K103" s="9">
        <v>0.551157430977954</v>
      </c>
      <c r="L103" s="9">
        <v>0.397336210550506</v>
      </c>
      <c r="M103" s="127" t="s">
        <v>2093</v>
      </c>
    </row>
    <row r="104" spans="1:13" x14ac:dyDescent="0.25">
      <c r="A104" s="8" t="s">
        <v>11</v>
      </c>
      <c r="B104" s="9">
        <v>0</v>
      </c>
      <c r="C104" s="9">
        <v>0</v>
      </c>
      <c r="D104" s="9">
        <v>0</v>
      </c>
      <c r="E104" s="9">
        <v>0</v>
      </c>
      <c r="F104" s="9">
        <v>2.33863133216733</v>
      </c>
      <c r="G104" s="9">
        <v>0</v>
      </c>
      <c r="H104" s="9">
        <v>0.36019081604914999</v>
      </c>
      <c r="I104" s="9">
        <v>0.35654997133117</v>
      </c>
      <c r="J104" s="9">
        <v>0.41698303984192697</v>
      </c>
      <c r="K104" s="9">
        <v>0.140294618994388</v>
      </c>
      <c r="L104" s="9">
        <v>0.249584979931819</v>
      </c>
      <c r="M104" s="127" t="s">
        <v>2099</v>
      </c>
    </row>
    <row r="105" spans="1:13" x14ac:dyDescent="0.25">
      <c r="A105" s="8" t="s">
        <v>203</v>
      </c>
      <c r="B105" s="9">
        <v>0</v>
      </c>
      <c r="C105" s="9">
        <v>0</v>
      </c>
      <c r="D105" s="9">
        <v>0</v>
      </c>
      <c r="E105" s="9">
        <v>0</v>
      </c>
      <c r="F105" s="9">
        <v>0</v>
      </c>
      <c r="G105" s="9">
        <v>0</v>
      </c>
      <c r="H105" s="9">
        <v>0.69269531439447796</v>
      </c>
      <c r="I105" s="9">
        <v>0.68544328068507099</v>
      </c>
      <c r="J105" s="9">
        <v>0.80206256953099997</v>
      </c>
      <c r="K105" s="9">
        <v>0.66138891697354396</v>
      </c>
      <c r="L105" s="9">
        <v>0.47981029647954998</v>
      </c>
      <c r="M105" s="127" t="s">
        <v>2096</v>
      </c>
    </row>
    <row r="106" spans="1:13" x14ac:dyDescent="0.25">
      <c r="A106" s="8" t="s">
        <v>81</v>
      </c>
      <c r="B106" s="9">
        <v>0</v>
      </c>
      <c r="C106" s="9">
        <v>0</v>
      </c>
      <c r="D106" s="9">
        <v>0</v>
      </c>
      <c r="E106" s="9">
        <v>0</v>
      </c>
      <c r="F106" s="9">
        <v>2.3712338085249698</v>
      </c>
      <c r="G106" s="9">
        <v>0</v>
      </c>
      <c r="H106" s="9">
        <v>0.26187564508772598</v>
      </c>
      <c r="I106" s="9">
        <v>0</v>
      </c>
      <c r="J106" s="9">
        <v>0</v>
      </c>
      <c r="K106" s="9">
        <v>0.21044192799158201</v>
      </c>
      <c r="L106" s="9">
        <v>0</v>
      </c>
      <c r="M106" s="127" t="s">
        <v>2095</v>
      </c>
    </row>
    <row r="107" spans="1:13" x14ac:dyDescent="0.25">
      <c r="A107" s="8" t="s">
        <v>85</v>
      </c>
      <c r="B107" s="9">
        <v>0</v>
      </c>
      <c r="C107" s="9">
        <v>0</v>
      </c>
      <c r="D107" s="9">
        <v>0</v>
      </c>
      <c r="E107" s="9">
        <v>0</v>
      </c>
      <c r="F107" s="9">
        <v>0</v>
      </c>
      <c r="G107" s="9">
        <v>0.88935022389671703</v>
      </c>
      <c r="H107" s="9">
        <v>0</v>
      </c>
      <c r="I107" s="9">
        <v>0</v>
      </c>
      <c r="J107" s="9">
        <v>0</v>
      </c>
      <c r="K107" s="9">
        <v>0.15031566299398699</v>
      </c>
      <c r="L107" s="9">
        <v>0.27006945039137997</v>
      </c>
      <c r="M107" s="127" t="s">
        <v>2102</v>
      </c>
    </row>
    <row r="108" spans="1:13" x14ac:dyDescent="0.25">
      <c r="A108" s="8" t="s">
        <v>204</v>
      </c>
      <c r="B108" s="9">
        <v>0</v>
      </c>
      <c r="C108" s="9">
        <v>0</v>
      </c>
      <c r="D108" s="9">
        <v>0</v>
      </c>
      <c r="E108" s="9">
        <v>0</v>
      </c>
      <c r="F108" s="9">
        <v>4.8457182068465396</v>
      </c>
      <c r="G108" s="9">
        <v>0</v>
      </c>
      <c r="H108" s="9">
        <v>2.4741840698862001</v>
      </c>
      <c r="I108" s="9">
        <v>2.4480701575241799</v>
      </c>
      <c r="J108" s="9">
        <v>2.8647378324664401</v>
      </c>
      <c r="K108" s="9">
        <v>2.2146507669114102</v>
      </c>
      <c r="L108" s="9">
        <v>1.71364911026693</v>
      </c>
      <c r="M108" s="127" t="s">
        <v>2098</v>
      </c>
    </row>
    <row r="109" spans="1:13" x14ac:dyDescent="0.25">
      <c r="A109" s="8" t="s">
        <v>140</v>
      </c>
      <c r="B109" s="9">
        <v>0</v>
      </c>
      <c r="C109" s="9">
        <v>0</v>
      </c>
      <c r="D109" s="9">
        <v>0</v>
      </c>
      <c r="E109" s="9">
        <v>0</v>
      </c>
      <c r="F109" s="9">
        <v>0</v>
      </c>
      <c r="G109" s="9">
        <v>0.46136912529595903</v>
      </c>
      <c r="H109" s="9">
        <v>0</v>
      </c>
      <c r="I109" s="9">
        <v>0</v>
      </c>
      <c r="J109" s="9">
        <v>0</v>
      </c>
      <c r="K109" s="9">
        <v>8.0168353996793298E-2</v>
      </c>
      <c r="L109" s="9">
        <v>0.14009952986587401</v>
      </c>
      <c r="M109" s="127" t="s">
        <v>2096</v>
      </c>
    </row>
    <row r="110" spans="1:13" x14ac:dyDescent="0.25">
      <c r="A110" s="8" t="s">
        <v>29</v>
      </c>
      <c r="B110" s="9">
        <v>0</v>
      </c>
      <c r="C110" s="9">
        <v>1.83001339499713</v>
      </c>
      <c r="D110" s="9">
        <v>0</v>
      </c>
      <c r="E110" s="9">
        <v>0</v>
      </c>
      <c r="F110" s="9">
        <v>0</v>
      </c>
      <c r="G110" s="9">
        <v>0.45667246259321098</v>
      </c>
      <c r="H110" s="9">
        <v>0</v>
      </c>
      <c r="I110" s="9">
        <v>0</v>
      </c>
      <c r="J110" s="9">
        <v>0</v>
      </c>
      <c r="K110" s="9">
        <v>8.0168353996793298E-2</v>
      </c>
      <c r="L110" s="9">
        <v>0.13785334362873899</v>
      </c>
      <c r="M110" s="127" t="s">
        <v>2103</v>
      </c>
    </row>
    <row r="111" spans="1:13" x14ac:dyDescent="0.25">
      <c r="A111" s="8" t="s">
        <v>205</v>
      </c>
      <c r="B111" s="9">
        <v>0</v>
      </c>
      <c r="C111" s="9">
        <v>0</v>
      </c>
      <c r="D111" s="9">
        <v>0</v>
      </c>
      <c r="E111" s="9">
        <v>0</v>
      </c>
      <c r="F111" s="9">
        <v>0</v>
      </c>
      <c r="G111" s="9">
        <v>0</v>
      </c>
      <c r="H111" s="9">
        <v>5.5985857928053404</v>
      </c>
      <c r="I111" s="9">
        <v>5.5851056827931096</v>
      </c>
      <c r="J111" s="9">
        <v>6.4824083454238597</v>
      </c>
      <c r="K111" s="9">
        <v>4.5595751078176203</v>
      </c>
      <c r="L111" s="9">
        <v>3.9095739779551799</v>
      </c>
      <c r="M111" s="127" t="s">
        <v>2093</v>
      </c>
    </row>
    <row r="112" spans="1:13" x14ac:dyDescent="0.25">
      <c r="A112" s="8" t="s">
        <v>12</v>
      </c>
      <c r="B112" s="9">
        <v>10.9551087734679</v>
      </c>
      <c r="C112" s="9">
        <v>9.4160447143782804</v>
      </c>
      <c r="D112" s="9">
        <v>13.884781799791201</v>
      </c>
      <c r="E112" s="9">
        <v>11.045058510635499</v>
      </c>
      <c r="F112" s="9">
        <v>0</v>
      </c>
      <c r="G112" s="9">
        <v>0</v>
      </c>
      <c r="H112" s="9">
        <v>7.0024796925371202</v>
      </c>
      <c r="I112" s="9">
        <v>6.9243310376124798</v>
      </c>
      <c r="J112" s="9">
        <v>8.1079819924015304</v>
      </c>
      <c r="K112" s="9">
        <v>5.5917426597763296</v>
      </c>
      <c r="L112" s="9">
        <v>4.8470317263287397</v>
      </c>
      <c r="M112" s="127" t="s">
        <v>2093</v>
      </c>
    </row>
    <row r="113" spans="1:13" x14ac:dyDescent="0.25">
      <c r="A113" s="8" t="s">
        <v>13</v>
      </c>
      <c r="B113" s="9">
        <v>0</v>
      </c>
      <c r="C113" s="9">
        <v>0</v>
      </c>
      <c r="D113" s="9">
        <v>0</v>
      </c>
      <c r="E113" s="9">
        <v>0</v>
      </c>
      <c r="F113" s="9">
        <v>0</v>
      </c>
      <c r="G113" s="9">
        <v>0</v>
      </c>
      <c r="H113" s="9">
        <v>0.30273669055479302</v>
      </c>
      <c r="I113" s="9">
        <v>0.27673676216875598</v>
      </c>
      <c r="J113" s="9">
        <v>0</v>
      </c>
      <c r="K113" s="9">
        <v>0.28058923698877603</v>
      </c>
      <c r="L113" s="9">
        <v>0.19371573351812901</v>
      </c>
      <c r="M113" s="127" t="s">
        <v>2093</v>
      </c>
    </row>
    <row r="114" spans="1:13" x14ac:dyDescent="0.25">
      <c r="A114" s="8" t="s">
        <v>206</v>
      </c>
      <c r="B114" s="9">
        <v>0</v>
      </c>
      <c r="C114" s="9">
        <v>0</v>
      </c>
      <c r="D114" s="9">
        <v>0</v>
      </c>
      <c r="E114" s="9">
        <v>0</v>
      </c>
      <c r="F114" s="9">
        <v>0</v>
      </c>
      <c r="G114" s="9">
        <v>0</v>
      </c>
      <c r="H114" s="9">
        <v>0.19065421921553999</v>
      </c>
      <c r="I114" s="9">
        <v>0.18869070646413999</v>
      </c>
      <c r="J114" s="9">
        <v>0</v>
      </c>
      <c r="K114" s="9">
        <v>0.17035775099318601</v>
      </c>
      <c r="L114" s="9">
        <v>0.13208349452489801</v>
      </c>
      <c r="M114" s="127" t="s">
        <v>2093</v>
      </c>
    </row>
    <row r="115" spans="1:13" x14ac:dyDescent="0.25">
      <c r="A115" s="8" t="s">
        <v>30</v>
      </c>
      <c r="B115" s="9">
        <v>0</v>
      </c>
      <c r="C115" s="9">
        <v>0</v>
      </c>
      <c r="D115" s="9">
        <v>0</v>
      </c>
      <c r="E115" s="9">
        <v>0</v>
      </c>
      <c r="F115" s="9">
        <v>0</v>
      </c>
      <c r="G115" s="9">
        <v>0.19840823158139301</v>
      </c>
      <c r="H115" s="9">
        <v>0</v>
      </c>
      <c r="I115" s="9">
        <v>0</v>
      </c>
      <c r="J115" s="9">
        <v>0</v>
      </c>
      <c r="K115" s="9">
        <v>4.0084176998396601E-2</v>
      </c>
      <c r="L115" s="9">
        <v>6.0259308298318603E-2</v>
      </c>
      <c r="M115" s="127" t="s">
        <v>2093</v>
      </c>
    </row>
    <row r="116" spans="1:13" x14ac:dyDescent="0.25">
      <c r="A116" s="8" t="s">
        <v>108</v>
      </c>
      <c r="B116" s="9">
        <v>0</v>
      </c>
      <c r="C116" s="9">
        <v>0</v>
      </c>
      <c r="D116" s="9">
        <v>0</v>
      </c>
      <c r="E116" s="9">
        <v>0</v>
      </c>
      <c r="F116" s="9">
        <v>0</v>
      </c>
      <c r="G116" s="9">
        <v>1.03852589647854</v>
      </c>
      <c r="H116" s="9">
        <v>0</v>
      </c>
      <c r="I116" s="9">
        <v>0</v>
      </c>
      <c r="J116" s="9">
        <v>0</v>
      </c>
      <c r="K116" s="9">
        <v>0.17035775099318601</v>
      </c>
      <c r="L116" s="9">
        <v>0.31537220556721901</v>
      </c>
      <c r="M116" s="127" t="s">
        <v>2093</v>
      </c>
    </row>
    <row r="117" spans="1:13" x14ac:dyDescent="0.25">
      <c r="A117" s="8" t="s">
        <v>152</v>
      </c>
      <c r="B117" s="9">
        <v>0</v>
      </c>
      <c r="C117" s="9">
        <v>0</v>
      </c>
      <c r="D117" s="9">
        <v>0</v>
      </c>
      <c r="E117" s="9">
        <v>0</v>
      </c>
      <c r="F117" s="9">
        <v>0</v>
      </c>
      <c r="G117" s="9">
        <v>0</v>
      </c>
      <c r="H117" s="9">
        <v>0</v>
      </c>
      <c r="I117" s="9">
        <v>0</v>
      </c>
      <c r="J117" s="9">
        <v>0</v>
      </c>
      <c r="K117" s="9">
        <v>7.0147308997194097E-2</v>
      </c>
      <c r="L117" s="9">
        <v>0</v>
      </c>
      <c r="M117" s="127" t="s">
        <v>2095</v>
      </c>
    </row>
    <row r="118" spans="1:13" x14ac:dyDescent="0.25">
      <c r="A118" s="8" t="s">
        <v>169</v>
      </c>
      <c r="B118" s="9">
        <v>0</v>
      </c>
      <c r="C118" s="9">
        <v>0</v>
      </c>
      <c r="D118" s="9">
        <v>0</v>
      </c>
      <c r="E118" s="9">
        <v>0</v>
      </c>
      <c r="F118" s="9">
        <v>0</v>
      </c>
      <c r="G118" s="9">
        <v>0.44597653821815603</v>
      </c>
      <c r="H118" s="9">
        <v>0</v>
      </c>
      <c r="I118" s="9">
        <v>0</v>
      </c>
      <c r="J118" s="9">
        <v>0</v>
      </c>
      <c r="K118" s="9">
        <v>7.0147308997194097E-2</v>
      </c>
      <c r="L118" s="9">
        <v>0.13542572774147299</v>
      </c>
      <c r="M118" s="127" t="s">
        <v>2093</v>
      </c>
    </row>
    <row r="119" spans="1:13" x14ac:dyDescent="0.25">
      <c r="A119" s="8" t="s">
        <v>31</v>
      </c>
      <c r="B119" s="9">
        <v>0</v>
      </c>
      <c r="C119" s="9">
        <v>0</v>
      </c>
      <c r="D119" s="9">
        <v>0</v>
      </c>
      <c r="E119" s="9">
        <v>0</v>
      </c>
      <c r="F119" s="9">
        <v>0</v>
      </c>
      <c r="G119" s="9">
        <v>0</v>
      </c>
      <c r="H119" s="9">
        <v>0</v>
      </c>
      <c r="I119" s="9">
        <v>0</v>
      </c>
      <c r="J119" s="9">
        <v>0</v>
      </c>
      <c r="K119" s="9">
        <v>0.10021044199599199</v>
      </c>
      <c r="L119" s="9">
        <v>0</v>
      </c>
      <c r="M119" s="127" t="s">
        <v>2093</v>
      </c>
    </row>
    <row r="120" spans="1:13" x14ac:dyDescent="0.25">
      <c r="A120" s="8" t="s">
        <v>62</v>
      </c>
      <c r="B120" s="9">
        <v>0</v>
      </c>
      <c r="C120" s="9">
        <v>0</v>
      </c>
      <c r="D120" s="9">
        <v>0</v>
      </c>
      <c r="E120" s="9">
        <v>0</v>
      </c>
      <c r="F120" s="9">
        <v>0</v>
      </c>
      <c r="G120" s="9">
        <v>1.70601998957823</v>
      </c>
      <c r="H120" s="9">
        <v>0</v>
      </c>
      <c r="I120" s="9">
        <v>0.32726378527639699</v>
      </c>
      <c r="J120" s="9">
        <v>0</v>
      </c>
      <c r="K120" s="9">
        <v>0.25052610498997901</v>
      </c>
      <c r="L120" s="9">
        <v>0.74715458710105398</v>
      </c>
      <c r="M120" s="127" t="s">
        <v>2099</v>
      </c>
    </row>
    <row r="121" spans="1:13" x14ac:dyDescent="0.25">
      <c r="A121" s="8" t="s">
        <v>207</v>
      </c>
      <c r="B121" s="9">
        <v>0</v>
      </c>
      <c r="C121" s="9">
        <v>0</v>
      </c>
      <c r="D121" s="9">
        <v>0</v>
      </c>
      <c r="E121" s="9">
        <v>0</v>
      </c>
      <c r="F121" s="9">
        <v>0</v>
      </c>
      <c r="G121" s="9">
        <v>0</v>
      </c>
      <c r="H121" s="9">
        <v>0.31848168206677002</v>
      </c>
      <c r="I121" s="9">
        <v>0.32714214431017002</v>
      </c>
      <c r="J121" s="9">
        <v>0</v>
      </c>
      <c r="K121" s="9">
        <v>0.30063132598797498</v>
      </c>
      <c r="L121" s="9">
        <v>0.22899950101711899</v>
      </c>
      <c r="M121" s="127" t="s">
        <v>2102</v>
      </c>
    </row>
    <row r="122" spans="1:13" x14ac:dyDescent="0.25">
      <c r="A122" s="8" t="s">
        <v>80</v>
      </c>
      <c r="B122" s="9">
        <v>0</v>
      </c>
      <c r="C122" s="9">
        <v>0</v>
      </c>
      <c r="D122" s="9">
        <v>0</v>
      </c>
      <c r="E122" s="9">
        <v>0</v>
      </c>
      <c r="F122" s="9">
        <v>0</v>
      </c>
      <c r="G122" s="9">
        <v>0</v>
      </c>
      <c r="H122" s="9">
        <v>0.20334999239688001</v>
      </c>
      <c r="I122" s="9">
        <v>0.20102680496262901</v>
      </c>
      <c r="J122" s="9">
        <v>0</v>
      </c>
      <c r="K122" s="9">
        <v>0.190399839992384</v>
      </c>
      <c r="L122" s="9">
        <v>0.14071876347383999</v>
      </c>
      <c r="M122" s="127" t="s">
        <v>2095</v>
      </c>
    </row>
    <row r="123" spans="1:13" x14ac:dyDescent="0.25">
      <c r="A123" s="8" t="s">
        <v>176</v>
      </c>
      <c r="B123" s="9">
        <v>0</v>
      </c>
      <c r="C123" s="9">
        <v>0</v>
      </c>
      <c r="D123" s="9">
        <v>0</v>
      </c>
      <c r="E123" s="9">
        <v>0</v>
      </c>
      <c r="F123" s="9">
        <v>0</v>
      </c>
      <c r="G123" s="9">
        <v>0.30895185699590899</v>
      </c>
      <c r="H123" s="9">
        <v>0</v>
      </c>
      <c r="I123" s="9">
        <v>0</v>
      </c>
      <c r="J123" s="9">
        <v>0</v>
      </c>
      <c r="K123" s="9">
        <v>0</v>
      </c>
      <c r="L123" s="9">
        <v>9.3820448174375098E-2</v>
      </c>
      <c r="M123" s="127" t="s">
        <v>2093</v>
      </c>
    </row>
    <row r="124" spans="1:13" x14ac:dyDescent="0.25">
      <c r="A124" s="8" t="s">
        <v>173</v>
      </c>
      <c r="B124" s="9">
        <v>0</v>
      </c>
      <c r="C124" s="9">
        <v>0</v>
      </c>
      <c r="D124" s="9">
        <v>0</v>
      </c>
      <c r="E124" s="9">
        <v>0</v>
      </c>
      <c r="F124" s="9">
        <v>-0.15086679251054999</v>
      </c>
      <c r="G124" s="9">
        <v>0.100549341251029</v>
      </c>
      <c r="H124" s="9">
        <v>0.126940381830426</v>
      </c>
      <c r="I124" s="9">
        <v>5.1135692808709901E-2</v>
      </c>
      <c r="J124" s="9">
        <v>6.6232702777675398E-4</v>
      </c>
      <c r="K124" s="9">
        <v>0</v>
      </c>
      <c r="L124" s="9">
        <v>0.11058497403991099</v>
      </c>
      <c r="M124" s="178" t="s">
        <v>2094</v>
      </c>
    </row>
    <row r="125" spans="1:13" x14ac:dyDescent="0.25">
      <c r="A125" s="8" t="s">
        <v>32</v>
      </c>
      <c r="B125" s="9">
        <v>0</v>
      </c>
      <c r="C125" s="9">
        <v>2.5918547446123199</v>
      </c>
      <c r="D125" s="9">
        <v>0</v>
      </c>
      <c r="E125" s="9">
        <v>0</v>
      </c>
      <c r="F125" s="9">
        <v>0</v>
      </c>
      <c r="G125" s="9">
        <v>0.97035975485248305</v>
      </c>
      <c r="H125" s="9">
        <v>0</v>
      </c>
      <c r="I125" s="9">
        <v>0</v>
      </c>
      <c r="J125" s="9">
        <v>0</v>
      </c>
      <c r="K125" s="9">
        <v>0.140294618994388</v>
      </c>
      <c r="L125" s="9">
        <v>0.29466524520825099</v>
      </c>
      <c r="M125" s="127" t="s">
        <v>2097</v>
      </c>
    </row>
    <row r="126" spans="1:13" x14ac:dyDescent="0.25">
      <c r="A126" s="8" t="s">
        <v>208</v>
      </c>
      <c r="B126" s="9">
        <v>0</v>
      </c>
      <c r="C126" s="9">
        <v>0</v>
      </c>
      <c r="D126" s="9">
        <v>0</v>
      </c>
      <c r="E126" s="9">
        <v>0</v>
      </c>
      <c r="F126" s="9">
        <v>0</v>
      </c>
      <c r="G126" s="9">
        <v>0</v>
      </c>
      <c r="H126" s="9">
        <v>0.12859421954384301</v>
      </c>
      <c r="I126" s="9">
        <v>0.12715796513258201</v>
      </c>
      <c r="J126" s="9">
        <v>0</v>
      </c>
      <c r="K126" s="9">
        <v>0.12025252999519</v>
      </c>
      <c r="L126" s="9">
        <v>8.90105755928077E-2</v>
      </c>
      <c r="M126" s="127" t="s">
        <v>2100</v>
      </c>
    </row>
    <row r="127" spans="1:13" x14ac:dyDescent="0.25">
      <c r="A127" s="8" t="s">
        <v>209</v>
      </c>
      <c r="B127" s="9">
        <v>0</v>
      </c>
      <c r="C127" s="9">
        <v>0</v>
      </c>
      <c r="D127" s="9">
        <v>0</v>
      </c>
      <c r="E127" s="9">
        <v>0</v>
      </c>
      <c r="F127" s="9">
        <v>0</v>
      </c>
      <c r="G127" s="9">
        <v>0</v>
      </c>
      <c r="H127" s="9">
        <v>0.79612900589336799</v>
      </c>
      <c r="I127" s="9">
        <v>0.78721384642625503</v>
      </c>
      <c r="J127" s="9">
        <v>0.92184754261391799</v>
      </c>
      <c r="K127" s="9">
        <v>0.681431004972743</v>
      </c>
      <c r="L127" s="9">
        <v>0.55104969249837898</v>
      </c>
      <c r="M127" s="127" t="s">
        <v>2093</v>
      </c>
    </row>
    <row r="128" spans="1:13" x14ac:dyDescent="0.25">
      <c r="A128" s="8" t="s">
        <v>210</v>
      </c>
      <c r="B128" s="9">
        <v>0</v>
      </c>
      <c r="C128" s="9">
        <v>0</v>
      </c>
      <c r="D128" s="9">
        <v>0</v>
      </c>
      <c r="E128" s="9">
        <v>0</v>
      </c>
      <c r="F128" s="9">
        <v>0</v>
      </c>
      <c r="G128" s="9">
        <v>0</v>
      </c>
      <c r="H128" s="9">
        <v>0.31540123137839599</v>
      </c>
      <c r="I128" s="9">
        <v>0.29576761561016501</v>
      </c>
      <c r="J128" s="9">
        <v>0</v>
      </c>
      <c r="K128" s="9">
        <v>0.270568192989177</v>
      </c>
      <c r="L128" s="9">
        <v>0.20703733092711499</v>
      </c>
      <c r="M128" s="127" t="s">
        <v>2100</v>
      </c>
    </row>
    <row r="129" spans="1:13" x14ac:dyDescent="0.25">
      <c r="A129" s="8" t="s">
        <v>14</v>
      </c>
      <c r="B129" s="9">
        <v>8.3239465293099908</v>
      </c>
      <c r="C129" s="9">
        <v>6.9048193117101198</v>
      </c>
      <c r="D129" s="9">
        <v>7.8749462871804203</v>
      </c>
      <c r="E129" s="9">
        <v>5.3060820940630702</v>
      </c>
      <c r="F129" s="9">
        <v>4.0682476823037002</v>
      </c>
      <c r="G129" s="9">
        <v>0</v>
      </c>
      <c r="H129" s="9">
        <v>4.8500501621327796</v>
      </c>
      <c r="I129" s="9">
        <v>4.8588966404093199</v>
      </c>
      <c r="J129" s="9">
        <v>5.6157218031939697</v>
      </c>
      <c r="K129" s="9">
        <v>5.4113638637835502</v>
      </c>
      <c r="L129" s="9">
        <v>3.4012276482865298</v>
      </c>
      <c r="M129" s="127" t="s">
        <v>2103</v>
      </c>
    </row>
    <row r="130" spans="1:13" x14ac:dyDescent="0.25">
      <c r="A130" s="8" t="s">
        <v>211</v>
      </c>
      <c r="B130" s="9">
        <v>0</v>
      </c>
      <c r="C130" s="9">
        <v>0</v>
      </c>
      <c r="D130" s="9">
        <v>0</v>
      </c>
      <c r="E130" s="9">
        <v>0</v>
      </c>
      <c r="F130" s="9">
        <v>0</v>
      </c>
      <c r="G130" s="9">
        <v>0</v>
      </c>
      <c r="H130" s="9">
        <v>0.238422313157402</v>
      </c>
      <c r="I130" s="9">
        <v>0.20989280435579</v>
      </c>
      <c r="J130" s="9">
        <v>0</v>
      </c>
      <c r="K130" s="9">
        <v>0.22046297199118101</v>
      </c>
      <c r="L130" s="9">
        <v>0.146924963049053</v>
      </c>
      <c r="M130" s="127" t="s">
        <v>2095</v>
      </c>
    </row>
    <row r="131" spans="1:13" x14ac:dyDescent="0.25">
      <c r="A131" s="8" t="s">
        <v>46</v>
      </c>
      <c r="B131" s="9">
        <v>0</v>
      </c>
      <c r="C131" s="9">
        <v>0</v>
      </c>
      <c r="D131" s="9">
        <v>0</v>
      </c>
      <c r="E131" s="9">
        <v>0</v>
      </c>
      <c r="F131" s="9">
        <v>0</v>
      </c>
      <c r="G131" s="9">
        <v>0.635048004574574</v>
      </c>
      <c r="H131" s="9">
        <v>0</v>
      </c>
      <c r="I131" s="9">
        <v>0</v>
      </c>
      <c r="J131" s="9">
        <v>0</v>
      </c>
      <c r="K131" s="9">
        <v>0.110231485995591</v>
      </c>
      <c r="L131" s="9">
        <v>0.19285462630801301</v>
      </c>
      <c r="M131" s="127" t="s">
        <v>2101</v>
      </c>
    </row>
    <row r="132" spans="1:13" x14ac:dyDescent="0.25">
      <c r="A132" s="8" t="s">
        <v>212</v>
      </c>
      <c r="B132" s="9">
        <v>4.7226343228934597</v>
      </c>
      <c r="C132" s="9">
        <v>3.4856948150666001</v>
      </c>
      <c r="D132" s="9">
        <v>0</v>
      </c>
      <c r="E132" s="9">
        <v>7.3044207324397101</v>
      </c>
      <c r="F132" s="9">
        <v>6.1659258099061702</v>
      </c>
      <c r="G132" s="9">
        <v>0</v>
      </c>
      <c r="H132" s="9">
        <v>3.99531723474457</v>
      </c>
      <c r="I132" s="9">
        <v>3.9499407960238302</v>
      </c>
      <c r="J132" s="9">
        <v>4.6260659054730704</v>
      </c>
      <c r="K132" s="9">
        <v>2.99629221388015</v>
      </c>
      <c r="L132" s="9">
        <v>2.7649585572166799</v>
      </c>
      <c r="M132" s="127" t="s">
        <v>2098</v>
      </c>
    </row>
    <row r="133" spans="1:13" x14ac:dyDescent="0.25">
      <c r="A133" s="8" t="s">
        <v>86</v>
      </c>
      <c r="B133" s="9">
        <v>0</v>
      </c>
      <c r="C133" s="9">
        <v>0</v>
      </c>
      <c r="D133" s="9">
        <v>0</v>
      </c>
      <c r="E133" s="9">
        <v>0</v>
      </c>
      <c r="F133" s="9">
        <v>0</v>
      </c>
      <c r="G133" s="9">
        <v>1.21003273628152</v>
      </c>
      <c r="H133" s="9">
        <v>0</v>
      </c>
      <c r="I133" s="9">
        <v>0</v>
      </c>
      <c r="J133" s="9">
        <v>0</v>
      </c>
      <c r="K133" s="9">
        <v>0.21044192799158201</v>
      </c>
      <c r="L133" s="9">
        <v>0.36745235530620601</v>
      </c>
      <c r="M133" s="127" t="s">
        <v>2096</v>
      </c>
    </row>
    <row r="134" spans="1:13" x14ac:dyDescent="0.25">
      <c r="A134" s="8" t="s">
        <v>118</v>
      </c>
      <c r="B134" s="9">
        <v>0</v>
      </c>
      <c r="C134" s="9">
        <v>0</v>
      </c>
      <c r="D134" s="9">
        <v>0</v>
      </c>
      <c r="E134" s="9">
        <v>0</v>
      </c>
      <c r="F134" s="9">
        <v>0</v>
      </c>
      <c r="G134" s="9">
        <v>0.54901633325656396</v>
      </c>
      <c r="H134" s="9">
        <v>0</v>
      </c>
      <c r="I134" s="9">
        <v>0</v>
      </c>
      <c r="J134" s="9">
        <v>0</v>
      </c>
      <c r="K134" s="9">
        <v>0</v>
      </c>
      <c r="L134" s="9">
        <v>0.16670916764464</v>
      </c>
      <c r="M134" s="127" t="s">
        <v>2096</v>
      </c>
    </row>
    <row r="135" spans="1:13" x14ac:dyDescent="0.25">
      <c r="A135" s="8" t="s">
        <v>117</v>
      </c>
      <c r="B135" s="9">
        <v>0</v>
      </c>
      <c r="C135" s="9">
        <v>0</v>
      </c>
      <c r="D135" s="9">
        <v>0</v>
      </c>
      <c r="E135" s="9">
        <v>0</v>
      </c>
      <c r="F135" s="9">
        <v>0</v>
      </c>
      <c r="G135" s="9">
        <v>0.60900444803452303</v>
      </c>
      <c r="H135" s="9">
        <v>0</v>
      </c>
      <c r="I135" s="9">
        <v>0</v>
      </c>
      <c r="J135" s="9">
        <v>0</v>
      </c>
      <c r="K135" s="9">
        <v>9.0189397996392404E-2</v>
      </c>
      <c r="L135" s="9">
        <v>0.184943872158017</v>
      </c>
      <c r="M135" s="127" t="s">
        <v>2097</v>
      </c>
    </row>
    <row r="136" spans="1:13" x14ac:dyDescent="0.25">
      <c r="A136" s="8" t="s">
        <v>213</v>
      </c>
      <c r="B136" s="9">
        <v>0</v>
      </c>
      <c r="C136" s="9">
        <v>0</v>
      </c>
      <c r="D136" s="9">
        <v>0</v>
      </c>
      <c r="E136" s="9">
        <v>0</v>
      </c>
      <c r="F136" s="9">
        <v>0</v>
      </c>
      <c r="G136" s="9">
        <v>0</v>
      </c>
      <c r="H136" s="9">
        <v>0.75281037548319696</v>
      </c>
      <c r="I136" s="9">
        <v>0.74452553763457696</v>
      </c>
      <c r="J136" s="9">
        <v>0.87164063157329996</v>
      </c>
      <c r="K136" s="9">
        <v>0.65136787297394505</v>
      </c>
      <c r="L136" s="9">
        <v>0.52116787634420403</v>
      </c>
      <c r="M136" s="127" t="s">
        <v>2096</v>
      </c>
    </row>
    <row r="137" spans="1:13" x14ac:dyDescent="0.25">
      <c r="A137" s="8" t="s">
        <v>15</v>
      </c>
      <c r="B137" s="9">
        <v>0</v>
      </c>
      <c r="C137" s="9">
        <v>0</v>
      </c>
      <c r="D137" s="9">
        <v>0</v>
      </c>
      <c r="E137" s="9">
        <v>0</v>
      </c>
      <c r="F137" s="9">
        <v>0</v>
      </c>
      <c r="G137" s="9">
        <v>0.98363437086245897</v>
      </c>
      <c r="H137" s="9">
        <v>0</v>
      </c>
      <c r="I137" s="9">
        <v>0.188864645298012</v>
      </c>
      <c r="J137" s="9">
        <v>0</v>
      </c>
      <c r="K137" s="9">
        <v>0.180378794992785</v>
      </c>
      <c r="L137" s="9">
        <v>0.43090037624973798</v>
      </c>
      <c r="M137" s="127" t="s">
        <v>2099</v>
      </c>
    </row>
    <row r="138" spans="1:13" x14ac:dyDescent="0.25">
      <c r="A138" s="8" t="s">
        <v>122</v>
      </c>
      <c r="B138" s="9">
        <v>0</v>
      </c>
      <c r="C138" s="9">
        <v>0</v>
      </c>
      <c r="D138" s="9">
        <v>0</v>
      </c>
      <c r="E138" s="9">
        <v>0</v>
      </c>
      <c r="F138" s="9">
        <v>0</v>
      </c>
      <c r="G138" s="9">
        <v>0.503061773672007</v>
      </c>
      <c r="H138" s="9">
        <v>0</v>
      </c>
      <c r="I138" s="9">
        <v>0</v>
      </c>
      <c r="J138" s="9">
        <v>0</v>
      </c>
      <c r="K138" s="9">
        <v>0</v>
      </c>
      <c r="L138" s="9">
        <v>0.15275634691179499</v>
      </c>
      <c r="M138" s="127" t="s">
        <v>2095</v>
      </c>
    </row>
    <row r="139" spans="1:13" x14ac:dyDescent="0.25">
      <c r="A139" s="8" t="s">
        <v>163</v>
      </c>
      <c r="B139" s="9">
        <v>0</v>
      </c>
      <c r="C139" s="9">
        <v>0</v>
      </c>
      <c r="D139" s="9">
        <v>0</v>
      </c>
      <c r="E139" s="9">
        <v>0</v>
      </c>
      <c r="F139" s="9">
        <v>0</v>
      </c>
      <c r="G139" s="9">
        <v>0.29405084542454002</v>
      </c>
      <c r="H139" s="9">
        <v>0</v>
      </c>
      <c r="I139" s="9">
        <v>0</v>
      </c>
      <c r="J139" s="9">
        <v>0</v>
      </c>
      <c r="K139" s="9">
        <v>0</v>
      </c>
      <c r="L139" s="9">
        <v>8.9300565135236695E-2</v>
      </c>
      <c r="M139" s="127" t="s">
        <v>2096</v>
      </c>
    </row>
    <row r="140" spans="1:13" x14ac:dyDescent="0.25">
      <c r="A140" s="8" t="s">
        <v>16</v>
      </c>
      <c r="B140" s="9">
        <v>5.2950853622434497</v>
      </c>
      <c r="C140" s="9">
        <v>3.9959716729195498</v>
      </c>
      <c r="D140" s="9">
        <v>0</v>
      </c>
      <c r="E140" s="9">
        <v>0</v>
      </c>
      <c r="F140" s="9">
        <v>0</v>
      </c>
      <c r="G140" s="9">
        <v>0</v>
      </c>
      <c r="H140" s="9">
        <v>3.09172194559532</v>
      </c>
      <c r="I140" s="9">
        <v>2.9751939242273</v>
      </c>
      <c r="J140" s="9">
        <v>3.5797995446600699</v>
      </c>
      <c r="K140" s="9">
        <v>2.4150716499034002</v>
      </c>
      <c r="L140" s="9">
        <v>2.0826357469591099</v>
      </c>
      <c r="M140" s="127" t="s">
        <v>2093</v>
      </c>
    </row>
    <row r="141" spans="1:13" x14ac:dyDescent="0.25">
      <c r="A141" s="8" t="s">
        <v>603</v>
      </c>
      <c r="B141" s="9">
        <v>0</v>
      </c>
      <c r="C141" s="9">
        <v>0</v>
      </c>
      <c r="D141" s="9">
        <v>0</v>
      </c>
      <c r="E141" s="9">
        <v>0</v>
      </c>
      <c r="F141" s="9">
        <v>0</v>
      </c>
      <c r="G141" s="9">
        <v>0.28557046457728003</v>
      </c>
      <c r="H141" s="9">
        <v>0</v>
      </c>
      <c r="I141" s="9">
        <v>0</v>
      </c>
      <c r="J141" s="9">
        <v>0</v>
      </c>
      <c r="K141" s="9">
        <v>0</v>
      </c>
      <c r="L141" s="9">
        <v>8.6736125415751306E-2</v>
      </c>
      <c r="M141" s="127" t="s">
        <v>2099</v>
      </c>
    </row>
    <row r="142" spans="1:13" x14ac:dyDescent="0.25">
      <c r="A142" s="8" t="s">
        <v>164</v>
      </c>
      <c r="B142" s="9">
        <v>0</v>
      </c>
      <c r="C142" s="9">
        <v>0</v>
      </c>
      <c r="D142" s="9">
        <v>0</v>
      </c>
      <c r="E142" s="9">
        <v>0</v>
      </c>
      <c r="F142" s="9">
        <v>0</v>
      </c>
      <c r="G142" s="9">
        <v>0.38322960528349398</v>
      </c>
      <c r="H142" s="9">
        <v>0</v>
      </c>
      <c r="I142" s="9">
        <v>0</v>
      </c>
      <c r="J142" s="9">
        <v>0</v>
      </c>
      <c r="K142" s="9">
        <v>6.0126264997594901E-2</v>
      </c>
      <c r="L142" s="9">
        <v>0.116377080206523</v>
      </c>
      <c r="M142" s="127" t="s">
        <v>2093</v>
      </c>
    </row>
    <row r="143" spans="1:13" x14ac:dyDescent="0.25">
      <c r="A143" s="8" t="s">
        <v>33</v>
      </c>
      <c r="B143" s="9">
        <v>0</v>
      </c>
      <c r="C143" s="9">
        <v>0</v>
      </c>
      <c r="D143" s="9">
        <v>0</v>
      </c>
      <c r="E143" s="9">
        <v>0</v>
      </c>
      <c r="F143" s="9">
        <v>0</v>
      </c>
      <c r="G143" s="9">
        <v>0.53856501565409298</v>
      </c>
      <c r="H143" s="9">
        <v>0</v>
      </c>
      <c r="I143" s="9">
        <v>0</v>
      </c>
      <c r="J143" s="9">
        <v>0</v>
      </c>
      <c r="K143" s="9">
        <v>9.0189397996392404E-2</v>
      </c>
      <c r="L143" s="9">
        <v>0.16366394920388</v>
      </c>
      <c r="M143" s="127" t="s">
        <v>2095</v>
      </c>
    </row>
    <row r="144" spans="1:13" x14ac:dyDescent="0.25">
      <c r="A144" s="8" t="s">
        <v>214</v>
      </c>
      <c r="B144" s="9">
        <v>0</v>
      </c>
      <c r="C144" s="9">
        <v>0</v>
      </c>
      <c r="D144" s="9">
        <v>7.8331512873197298</v>
      </c>
      <c r="E144" s="9">
        <v>6.8174126055627404</v>
      </c>
      <c r="F144" s="9">
        <v>0</v>
      </c>
      <c r="G144" s="9">
        <v>0</v>
      </c>
      <c r="H144" s="9">
        <v>2.9863847226589</v>
      </c>
      <c r="I144" s="9">
        <v>2.9530233697738901</v>
      </c>
      <c r="J144" s="9">
        <v>3.4578970254548298</v>
      </c>
      <c r="K144" s="9">
        <v>2.4751979159009898</v>
      </c>
      <c r="L144" s="9">
        <v>2.0671163588417198</v>
      </c>
      <c r="M144" s="127" t="s">
        <v>2095</v>
      </c>
    </row>
    <row r="145" spans="1:13" x14ac:dyDescent="0.25">
      <c r="A145" s="8" t="s">
        <v>68</v>
      </c>
      <c r="B145" s="9">
        <v>0</v>
      </c>
      <c r="C145" s="9">
        <v>0</v>
      </c>
      <c r="D145" s="9">
        <v>0</v>
      </c>
      <c r="E145" s="9">
        <v>0</v>
      </c>
      <c r="F145" s="9">
        <v>0</v>
      </c>
      <c r="G145" s="9">
        <v>0.66994648612233099</v>
      </c>
      <c r="H145" s="9">
        <v>0</v>
      </c>
      <c r="I145" s="9">
        <v>0</v>
      </c>
      <c r="J145" s="9">
        <v>0</v>
      </c>
      <c r="K145" s="9">
        <v>0.12025252999519</v>
      </c>
      <c r="L145" s="9">
        <v>0.20344730077322401</v>
      </c>
      <c r="M145" s="127" t="s">
        <v>2101</v>
      </c>
    </row>
    <row r="146" spans="1:13" x14ac:dyDescent="0.25">
      <c r="A146" s="8" t="s">
        <v>107</v>
      </c>
      <c r="B146" s="9">
        <v>0</v>
      </c>
      <c r="C146" s="9">
        <v>0</v>
      </c>
      <c r="D146" s="9">
        <v>0</v>
      </c>
      <c r="E146" s="9">
        <v>0</v>
      </c>
      <c r="F146" s="9">
        <v>0</v>
      </c>
      <c r="G146" s="9">
        <v>0.58466647856090403</v>
      </c>
      <c r="H146" s="9">
        <v>0</v>
      </c>
      <c r="I146" s="9">
        <v>0</v>
      </c>
      <c r="J146" s="9">
        <v>0</v>
      </c>
      <c r="K146" s="9">
        <v>0.12025252999519</v>
      </c>
      <c r="L146" s="9">
        <v>0.17755628223122799</v>
      </c>
      <c r="M146" s="127" t="s">
        <v>2093</v>
      </c>
    </row>
    <row r="147" spans="1:13" x14ac:dyDescent="0.25">
      <c r="A147" s="8" t="s">
        <v>593</v>
      </c>
      <c r="B147" s="9">
        <v>0</v>
      </c>
      <c r="C147" s="9">
        <v>0</v>
      </c>
      <c r="D147" s="9">
        <v>0</v>
      </c>
      <c r="E147" s="9">
        <v>0</v>
      </c>
      <c r="F147" s="9">
        <v>0</v>
      </c>
      <c r="G147" s="9">
        <v>0</v>
      </c>
      <c r="H147" s="9">
        <v>0.115561395490538</v>
      </c>
      <c r="I147" s="9">
        <v>0</v>
      </c>
      <c r="J147" s="9">
        <v>0</v>
      </c>
      <c r="K147" s="9">
        <v>0.16033670699358599</v>
      </c>
      <c r="L147" s="9">
        <v>0</v>
      </c>
      <c r="M147" s="127" t="s">
        <v>2093</v>
      </c>
    </row>
    <row r="148" spans="1:13" x14ac:dyDescent="0.25">
      <c r="A148" s="8" t="s">
        <v>134</v>
      </c>
      <c r="B148" s="9">
        <v>0</v>
      </c>
      <c r="C148" s="9">
        <v>0</v>
      </c>
      <c r="D148" s="9">
        <v>0</v>
      </c>
      <c r="E148" s="9">
        <v>0</v>
      </c>
      <c r="F148" s="9">
        <v>0</v>
      </c>
      <c r="G148" s="9">
        <v>0.47409431711946898</v>
      </c>
      <c r="H148" s="9">
        <v>0</v>
      </c>
      <c r="I148" s="9">
        <v>0</v>
      </c>
      <c r="J148" s="9">
        <v>0</v>
      </c>
      <c r="K148" s="9">
        <v>7.0147308997194097E-2</v>
      </c>
      <c r="L148" s="9">
        <v>0.14420370579170899</v>
      </c>
      <c r="M148" s="127" t="s">
        <v>2096</v>
      </c>
    </row>
    <row r="149" spans="1:13" x14ac:dyDescent="0.25">
      <c r="A149" s="8" t="s">
        <v>2081</v>
      </c>
      <c r="B149" s="9">
        <v>3.4525934955461799</v>
      </c>
      <c r="C149" s="9">
        <v>3.2760185558959698</v>
      </c>
      <c r="D149" s="9">
        <v>0</v>
      </c>
      <c r="E149" s="9">
        <v>2.9937206474995799</v>
      </c>
      <c r="F149" s="9">
        <v>3.0045070518629098</v>
      </c>
      <c r="G149" s="9">
        <v>0</v>
      </c>
      <c r="H149" s="9">
        <v>0.42539027429981402</v>
      </c>
      <c r="I149" s="9">
        <v>0.42136471454554097</v>
      </c>
      <c r="J149" s="9">
        <v>0</v>
      </c>
      <c r="K149" s="9">
        <v>0.39082072398436701</v>
      </c>
      <c r="L149" s="9">
        <v>0.29495530018187899</v>
      </c>
      <c r="M149" s="127" t="s">
        <v>2103</v>
      </c>
    </row>
    <row r="150" spans="1:13" x14ac:dyDescent="0.25">
      <c r="A150" s="8" t="s">
        <v>215</v>
      </c>
      <c r="B150" s="9">
        <v>0</v>
      </c>
      <c r="C150" s="9">
        <v>0</v>
      </c>
      <c r="D150" s="9">
        <v>0</v>
      </c>
      <c r="E150" s="9">
        <v>0</v>
      </c>
      <c r="F150" s="9">
        <v>0</v>
      </c>
      <c r="G150" s="9">
        <v>0.96745795881297503</v>
      </c>
      <c r="H150" s="9">
        <v>0</v>
      </c>
      <c r="I150" s="9">
        <v>0.186026304433838</v>
      </c>
      <c r="J150" s="9">
        <v>0</v>
      </c>
      <c r="K150" s="9">
        <v>0.17035775099318601</v>
      </c>
      <c r="L150" s="9">
        <v>0.424000197793304</v>
      </c>
      <c r="M150" s="127" t="s">
        <v>2101</v>
      </c>
    </row>
    <row r="151" spans="1:13" x14ac:dyDescent="0.25">
      <c r="A151" s="8" t="s">
        <v>116</v>
      </c>
      <c r="B151" s="9">
        <v>0</v>
      </c>
      <c r="C151" s="9">
        <v>0</v>
      </c>
      <c r="D151" s="9">
        <v>0</v>
      </c>
      <c r="E151" s="9">
        <v>0</v>
      </c>
      <c r="F151" s="9">
        <v>0</v>
      </c>
      <c r="G151" s="9">
        <v>0.61834907837647801</v>
      </c>
      <c r="H151" s="9">
        <v>0</v>
      </c>
      <c r="I151" s="9">
        <v>0</v>
      </c>
      <c r="J151" s="9">
        <v>0</v>
      </c>
      <c r="K151" s="9">
        <v>0</v>
      </c>
      <c r="L151" s="9">
        <v>0.189714821538503</v>
      </c>
      <c r="M151" s="127" t="s">
        <v>2104</v>
      </c>
    </row>
    <row r="152" spans="1:13" x14ac:dyDescent="0.25">
      <c r="A152" s="8" t="s">
        <v>99</v>
      </c>
      <c r="B152" s="9">
        <v>0</v>
      </c>
      <c r="C152" s="9">
        <v>0</v>
      </c>
      <c r="D152" s="9">
        <v>0</v>
      </c>
      <c r="E152" s="9">
        <v>0</v>
      </c>
      <c r="F152" s="9">
        <v>0</v>
      </c>
      <c r="G152" s="9">
        <v>0.86470837030842795</v>
      </c>
      <c r="H152" s="9">
        <v>0</v>
      </c>
      <c r="I152" s="9">
        <v>0</v>
      </c>
      <c r="J152" s="9">
        <v>0</v>
      </c>
      <c r="K152" s="9">
        <v>0.130273574994789</v>
      </c>
      <c r="L152" s="9">
        <v>0.26258815868893398</v>
      </c>
      <c r="M152" s="127" t="s">
        <v>2093</v>
      </c>
    </row>
    <row r="153" spans="1:13" x14ac:dyDescent="0.25">
      <c r="A153" s="8" t="s">
        <v>216</v>
      </c>
      <c r="B153" s="9">
        <v>0</v>
      </c>
      <c r="C153" s="9">
        <v>0</v>
      </c>
      <c r="D153" s="9">
        <v>0</v>
      </c>
      <c r="E153" s="9">
        <v>0</v>
      </c>
      <c r="F153" s="9">
        <v>0</v>
      </c>
      <c r="G153" s="9">
        <v>0</v>
      </c>
      <c r="H153" s="9">
        <v>1.1987134402061099</v>
      </c>
      <c r="I153" s="9">
        <v>1.26699797072849</v>
      </c>
      <c r="J153" s="9">
        <v>1.3879567224654199</v>
      </c>
      <c r="K153" s="9">
        <v>1.2726726119490901</v>
      </c>
      <c r="L153" s="9">
        <v>0.886898579509941</v>
      </c>
      <c r="M153" s="127" t="s">
        <v>2099</v>
      </c>
    </row>
    <row r="154" spans="1:13" x14ac:dyDescent="0.25">
      <c r="A154" s="8" t="s">
        <v>217</v>
      </c>
      <c r="B154" s="9">
        <v>0</v>
      </c>
      <c r="C154" s="9">
        <v>0</v>
      </c>
      <c r="D154" s="9">
        <v>0</v>
      </c>
      <c r="E154" s="9">
        <v>0</v>
      </c>
      <c r="F154" s="9">
        <v>2.5586514549655401</v>
      </c>
      <c r="G154" s="9">
        <v>0</v>
      </c>
      <c r="H154" s="9">
        <v>0.27232351281177197</v>
      </c>
      <c r="I154" s="9">
        <v>0.269363770048964</v>
      </c>
      <c r="J154" s="9">
        <v>0</v>
      </c>
      <c r="K154" s="9">
        <v>0.25052610498997901</v>
      </c>
      <c r="L154" s="9">
        <v>0.188554639034275</v>
      </c>
      <c r="M154" s="127" t="s">
        <v>2098</v>
      </c>
    </row>
    <row r="155" spans="1:13" x14ac:dyDescent="0.25">
      <c r="A155" s="8" t="s">
        <v>18</v>
      </c>
      <c r="B155" s="9">
        <v>6.0863056001288696</v>
      </c>
      <c r="C155" s="9">
        <v>4.8987290723161898</v>
      </c>
      <c r="D155" s="9">
        <v>7.7068809516640604</v>
      </c>
      <c r="E155" s="9">
        <v>5.34597730666645</v>
      </c>
      <c r="F155" s="9">
        <v>4.0113976891834602</v>
      </c>
      <c r="G155" s="9">
        <v>0</v>
      </c>
      <c r="H155" s="9">
        <v>1.2476146375760999</v>
      </c>
      <c r="I155" s="9">
        <v>1.2331730853306999</v>
      </c>
      <c r="J155" s="9">
        <v>1.4444013379107501</v>
      </c>
      <c r="K155" s="9">
        <v>1.1423990379543001</v>
      </c>
      <c r="L155" s="9">
        <v>0.86322115973149305</v>
      </c>
      <c r="M155" s="127" t="s">
        <v>2099</v>
      </c>
    </row>
    <row r="156" spans="1:13" x14ac:dyDescent="0.25">
      <c r="A156" s="8" t="s">
        <v>73</v>
      </c>
      <c r="B156" s="9">
        <v>0</v>
      </c>
      <c r="C156" s="9">
        <v>0</v>
      </c>
      <c r="D156" s="9">
        <v>0</v>
      </c>
      <c r="E156" s="9">
        <v>0</v>
      </c>
      <c r="F156" s="9">
        <v>0</v>
      </c>
      <c r="G156" s="9">
        <v>0.81090443489070196</v>
      </c>
      <c r="H156" s="9">
        <v>0</v>
      </c>
      <c r="I156" s="9">
        <v>0.14865657256420101</v>
      </c>
      <c r="J156" s="9">
        <v>0</v>
      </c>
      <c r="K156" s="9">
        <v>0.17035775099318601</v>
      </c>
      <c r="L156" s="9">
        <v>0.35029193284971499</v>
      </c>
      <c r="M156" s="127" t="s">
        <v>2093</v>
      </c>
    </row>
    <row r="157" spans="1:13" x14ac:dyDescent="0.25">
      <c r="A157" s="8" t="s">
        <v>77</v>
      </c>
      <c r="B157" s="9">
        <v>0</v>
      </c>
      <c r="C157" s="9">
        <v>0</v>
      </c>
      <c r="D157" s="9">
        <v>0</v>
      </c>
      <c r="E157" s="9">
        <v>0</v>
      </c>
      <c r="F157" s="9">
        <v>0</v>
      </c>
      <c r="G157" s="9">
        <v>1.89659836621647</v>
      </c>
      <c r="H157" s="9">
        <v>0</v>
      </c>
      <c r="I157" s="9">
        <v>0</v>
      </c>
      <c r="J157" s="9">
        <v>0</v>
      </c>
      <c r="K157" s="9">
        <v>0.31065236998757401</v>
      </c>
      <c r="L157" s="9">
        <v>0.57593920856474401</v>
      </c>
      <c r="M157" s="127" t="s">
        <v>2101</v>
      </c>
    </row>
    <row r="158" spans="1:13" x14ac:dyDescent="0.25">
      <c r="A158" s="8" t="s">
        <v>564</v>
      </c>
      <c r="B158" s="9">
        <v>0</v>
      </c>
      <c r="C158" s="9">
        <v>0</v>
      </c>
      <c r="D158" s="9">
        <v>0</v>
      </c>
      <c r="E158" s="9">
        <v>0</v>
      </c>
      <c r="F158" s="9">
        <v>0</v>
      </c>
      <c r="G158" s="9">
        <v>0.14453602598009699</v>
      </c>
      <c r="H158" s="9">
        <v>0</v>
      </c>
      <c r="I158" s="9">
        <v>0</v>
      </c>
      <c r="J158" s="9">
        <v>0</v>
      </c>
      <c r="K158" s="9">
        <v>0</v>
      </c>
      <c r="L158" s="9">
        <v>4.3899357349386298E-2</v>
      </c>
      <c r="M158" s="127" t="s">
        <v>2099</v>
      </c>
    </row>
    <row r="159" spans="1:13" x14ac:dyDescent="0.25">
      <c r="A159" s="8" t="s">
        <v>555</v>
      </c>
      <c r="B159" s="9">
        <v>0</v>
      </c>
      <c r="C159" s="9">
        <v>0</v>
      </c>
      <c r="D159" s="9">
        <v>0</v>
      </c>
      <c r="E159" s="9">
        <v>0</v>
      </c>
      <c r="F159" s="9">
        <v>0</v>
      </c>
      <c r="G159" s="9">
        <v>0.48482367227248602</v>
      </c>
      <c r="H159" s="9">
        <v>0</v>
      </c>
      <c r="I159" s="9">
        <v>0</v>
      </c>
      <c r="J159" s="9">
        <v>0</v>
      </c>
      <c r="K159" s="9">
        <v>8.0168353996793298E-2</v>
      </c>
      <c r="L159" s="9">
        <v>0.14722851761040601</v>
      </c>
      <c r="M159" s="127" t="s">
        <v>2099</v>
      </c>
    </row>
    <row r="160" spans="1:13" x14ac:dyDescent="0.25">
      <c r="A160" s="8" t="s">
        <v>69</v>
      </c>
      <c r="B160" s="9">
        <v>0</v>
      </c>
      <c r="C160" s="9">
        <v>0</v>
      </c>
      <c r="D160" s="9">
        <v>0</v>
      </c>
      <c r="E160" s="9">
        <v>0</v>
      </c>
      <c r="F160" s="9">
        <v>0</v>
      </c>
      <c r="G160" s="9">
        <v>0.83393109045787295</v>
      </c>
      <c r="H160" s="9">
        <v>0</v>
      </c>
      <c r="I160" s="9">
        <v>0.16093440736421699</v>
      </c>
      <c r="J160" s="9">
        <v>0</v>
      </c>
      <c r="K160" s="9">
        <v>0.17035775099318601</v>
      </c>
      <c r="L160" s="9">
        <v>0.365882984972696</v>
      </c>
      <c r="M160" s="127" t="s">
        <v>2103</v>
      </c>
    </row>
    <row r="161" spans="1:13" x14ac:dyDescent="0.25">
      <c r="A161" s="8" t="s">
        <v>78</v>
      </c>
      <c r="B161" s="9">
        <v>0</v>
      </c>
      <c r="C161" s="9">
        <v>0</v>
      </c>
      <c r="D161" s="9">
        <v>0</v>
      </c>
      <c r="E161" s="9">
        <v>0</v>
      </c>
      <c r="F161" s="9">
        <v>0</v>
      </c>
      <c r="G161" s="9">
        <v>1.01948127932459</v>
      </c>
      <c r="H161" s="9">
        <v>0</v>
      </c>
      <c r="I161" s="9">
        <v>0</v>
      </c>
      <c r="J161" s="9">
        <v>0</v>
      </c>
      <c r="K161" s="9">
        <v>0.180378794992785</v>
      </c>
      <c r="L161" s="9">
        <v>0.30685171620618401</v>
      </c>
      <c r="M161" s="127" t="s">
        <v>2099</v>
      </c>
    </row>
    <row r="162" spans="1:13" x14ac:dyDescent="0.25">
      <c r="A162" s="8" t="s">
        <v>547</v>
      </c>
      <c r="B162" s="9">
        <v>0</v>
      </c>
      <c r="C162" s="9">
        <v>0</v>
      </c>
      <c r="D162" s="9">
        <v>0</v>
      </c>
      <c r="E162" s="9">
        <v>0</v>
      </c>
      <c r="F162" s="9">
        <v>1.30606018745664</v>
      </c>
      <c r="G162" s="9">
        <v>0</v>
      </c>
      <c r="H162" s="9">
        <v>0.12242668492818801</v>
      </c>
      <c r="I162" s="9">
        <v>0</v>
      </c>
      <c r="J162" s="9">
        <v>0</v>
      </c>
      <c r="K162" s="9">
        <v>0.110231485995591</v>
      </c>
      <c r="L162" s="9">
        <v>0</v>
      </c>
      <c r="M162" s="127" t="s">
        <v>2093</v>
      </c>
    </row>
    <row r="163" spans="1:13" x14ac:dyDescent="0.25">
      <c r="A163" s="8" t="s">
        <v>147</v>
      </c>
      <c r="B163" s="9">
        <v>0</v>
      </c>
      <c r="C163" s="9">
        <v>0</v>
      </c>
      <c r="D163" s="9">
        <v>0</v>
      </c>
      <c r="E163" s="9">
        <v>0</v>
      </c>
      <c r="F163" s="9">
        <v>0</v>
      </c>
      <c r="G163" s="9">
        <v>0</v>
      </c>
      <c r="H163" s="9">
        <v>0</v>
      </c>
      <c r="I163" s="9">
        <v>0</v>
      </c>
      <c r="J163" s="9">
        <v>0</v>
      </c>
      <c r="K163" s="9">
        <v>7.0147308997194097E-2</v>
      </c>
      <c r="L163" s="9">
        <v>0</v>
      </c>
      <c r="M163" s="127" t="s">
        <v>2096</v>
      </c>
    </row>
    <row r="164" spans="1:13" x14ac:dyDescent="0.25">
      <c r="A164" s="8" t="s">
        <v>34</v>
      </c>
      <c r="B164" s="9">
        <v>0</v>
      </c>
      <c r="C164" s="9">
        <v>0</v>
      </c>
      <c r="D164" s="9">
        <v>0</v>
      </c>
      <c r="E164" s="9">
        <v>0</v>
      </c>
      <c r="F164" s="9">
        <v>0</v>
      </c>
      <c r="G164" s="9">
        <v>0.92258553065970605</v>
      </c>
      <c r="H164" s="9">
        <v>0</v>
      </c>
      <c r="I164" s="9">
        <v>0</v>
      </c>
      <c r="J164" s="9">
        <v>0</v>
      </c>
      <c r="K164" s="9">
        <v>0.130273574994789</v>
      </c>
      <c r="L164" s="9">
        <v>0.28048310604978599</v>
      </c>
      <c r="M164" s="127" t="s">
        <v>2096</v>
      </c>
    </row>
    <row r="165" spans="1:13" x14ac:dyDescent="0.25">
      <c r="A165" s="8" t="s">
        <v>20</v>
      </c>
      <c r="B165" s="9">
        <v>2.87080274022279</v>
      </c>
      <c r="C165" s="9">
        <v>2.3265164400967402</v>
      </c>
      <c r="D165" s="9">
        <v>6.48254997634014</v>
      </c>
      <c r="E165" s="9">
        <v>0</v>
      </c>
      <c r="F165" s="9">
        <v>5.2509848420165097</v>
      </c>
      <c r="G165" s="9">
        <v>0</v>
      </c>
      <c r="H165" s="9">
        <v>0.81788130415947402</v>
      </c>
      <c r="I165" s="9">
        <v>0.80148615919378496</v>
      </c>
      <c r="J165" s="9">
        <v>0.94734683706814804</v>
      </c>
      <c r="K165" s="9">
        <v>0.65136787297394505</v>
      </c>
      <c r="L165" s="9">
        <v>0.56104031143565003</v>
      </c>
      <c r="M165" s="127" t="s">
        <v>2098</v>
      </c>
    </row>
    <row r="166" spans="1:13" x14ac:dyDescent="0.25">
      <c r="A166" s="8" t="s">
        <v>181</v>
      </c>
      <c r="B166" s="9">
        <v>0</v>
      </c>
      <c r="C166" s="9">
        <v>0</v>
      </c>
      <c r="D166" s="9">
        <v>0</v>
      </c>
      <c r="E166" s="9">
        <v>0</v>
      </c>
      <c r="F166" s="9">
        <v>0</v>
      </c>
      <c r="G166" s="9">
        <v>0.14542600440244799</v>
      </c>
      <c r="H166" s="9">
        <v>0</v>
      </c>
      <c r="I166" s="9">
        <v>0</v>
      </c>
      <c r="J166" s="9">
        <v>0</v>
      </c>
      <c r="K166" s="9">
        <v>0</v>
      </c>
      <c r="L166" s="9">
        <v>4.4163081348086101E-2</v>
      </c>
      <c r="M166" s="127" t="s">
        <v>2093</v>
      </c>
    </row>
    <row r="167" spans="1:13" x14ac:dyDescent="0.25">
      <c r="A167" s="8" t="s">
        <v>124</v>
      </c>
      <c r="B167" s="9">
        <v>0</v>
      </c>
      <c r="C167" s="9">
        <v>0</v>
      </c>
      <c r="D167" s="9">
        <v>0</v>
      </c>
      <c r="E167" s="9">
        <v>0</v>
      </c>
      <c r="F167" s="9">
        <v>0</v>
      </c>
      <c r="G167" s="9">
        <v>0.65714101423112503</v>
      </c>
      <c r="H167" s="9">
        <v>0</v>
      </c>
      <c r="I167" s="9">
        <v>0</v>
      </c>
      <c r="J167" s="9">
        <v>0</v>
      </c>
      <c r="K167" s="9">
        <v>0</v>
      </c>
      <c r="L167" s="9">
        <v>0.199556990938418</v>
      </c>
      <c r="M167" s="127" t="s">
        <v>2097</v>
      </c>
    </row>
    <row r="168" spans="1:13" x14ac:dyDescent="0.25">
      <c r="A168" s="8" t="s">
        <v>520</v>
      </c>
      <c r="B168" s="9">
        <v>0</v>
      </c>
      <c r="C168" s="9">
        <v>0</v>
      </c>
      <c r="D168" s="9">
        <v>0</v>
      </c>
      <c r="E168" s="9">
        <v>0</v>
      </c>
      <c r="F168" s="9">
        <v>0</v>
      </c>
      <c r="G168" s="9">
        <v>0</v>
      </c>
      <c r="H168" s="9">
        <v>0</v>
      </c>
      <c r="I168" s="9">
        <v>0</v>
      </c>
      <c r="J168" s="9">
        <v>0</v>
      </c>
      <c r="K168" s="9">
        <v>4.0084176998396601E-2</v>
      </c>
      <c r="L168" s="9">
        <v>0</v>
      </c>
      <c r="M168" s="127" t="s">
        <v>2093</v>
      </c>
    </row>
    <row r="169" spans="1:13" x14ac:dyDescent="0.25">
      <c r="A169" s="8" t="s">
        <v>515</v>
      </c>
      <c r="B169" s="9">
        <v>0</v>
      </c>
      <c r="C169" s="9">
        <v>0</v>
      </c>
      <c r="D169" s="9">
        <v>0</v>
      </c>
      <c r="E169" s="9">
        <v>0</v>
      </c>
      <c r="F169" s="9">
        <v>0</v>
      </c>
      <c r="G169" s="9">
        <v>0.71747352568636102</v>
      </c>
      <c r="H169" s="9">
        <v>0</v>
      </c>
      <c r="I169" s="9">
        <v>0</v>
      </c>
      <c r="J169" s="9">
        <v>0</v>
      </c>
      <c r="K169" s="9">
        <v>0</v>
      </c>
      <c r="L169" s="9">
        <v>0.217875222025293</v>
      </c>
      <c r="M169" s="127" t="s">
        <v>2096</v>
      </c>
    </row>
    <row r="170" spans="1:13" x14ac:dyDescent="0.25">
      <c r="A170" s="8" t="s">
        <v>218</v>
      </c>
      <c r="B170" s="9">
        <v>0</v>
      </c>
      <c r="C170" s="9">
        <v>0</v>
      </c>
      <c r="D170" s="9">
        <v>0</v>
      </c>
      <c r="E170" s="9">
        <v>0</v>
      </c>
      <c r="F170" s="9">
        <v>0</v>
      </c>
      <c r="G170" s="9">
        <v>0</v>
      </c>
      <c r="H170" s="9">
        <v>0.90040945617412804</v>
      </c>
      <c r="I170" s="9">
        <v>0.89058836839853905</v>
      </c>
      <c r="J170" s="9">
        <v>1.0425605242028499</v>
      </c>
      <c r="K170" s="9">
        <v>0.78164144696873405</v>
      </c>
      <c r="L170" s="9">
        <v>0.62341185787897802</v>
      </c>
      <c r="M170" s="127" t="s">
        <v>2097</v>
      </c>
    </row>
    <row r="171" spans="1:13" x14ac:dyDescent="0.25">
      <c r="A171" s="8" t="s">
        <v>112</v>
      </c>
      <c r="B171" s="9">
        <v>0</v>
      </c>
      <c r="C171" s="9">
        <v>0</v>
      </c>
      <c r="D171" s="9">
        <v>0</v>
      </c>
      <c r="E171" s="9">
        <v>0</v>
      </c>
      <c r="F171" s="9">
        <v>0</v>
      </c>
      <c r="G171" s="9">
        <v>0.58357819140838896</v>
      </c>
      <c r="H171" s="9">
        <v>0</v>
      </c>
      <c r="I171" s="9">
        <v>0</v>
      </c>
      <c r="J171" s="9">
        <v>0</v>
      </c>
      <c r="K171" s="9">
        <v>9.0189397996392404E-2</v>
      </c>
      <c r="L171" s="9">
        <v>0.17720616342069501</v>
      </c>
      <c r="M171" s="127" t="s">
        <v>2104</v>
      </c>
    </row>
    <row r="172" spans="1:13" x14ac:dyDescent="0.25">
      <c r="A172" s="8" t="s">
        <v>219</v>
      </c>
      <c r="B172" s="9">
        <v>0</v>
      </c>
      <c r="C172" s="9">
        <v>0</v>
      </c>
      <c r="D172" s="9">
        <v>0</v>
      </c>
      <c r="E172" s="9">
        <v>0</v>
      </c>
      <c r="F172" s="9">
        <v>0</v>
      </c>
      <c r="G172" s="9">
        <v>0</v>
      </c>
      <c r="H172" s="9">
        <v>0.69279607606780602</v>
      </c>
      <c r="I172" s="9">
        <v>0.68535774461709997</v>
      </c>
      <c r="J172" s="9">
        <v>0.80216381298293904</v>
      </c>
      <c r="K172" s="9">
        <v>0.54113638597835501</v>
      </c>
      <c r="L172" s="9">
        <v>0.47975042123196998</v>
      </c>
      <c r="M172" s="127" t="s">
        <v>2102</v>
      </c>
    </row>
    <row r="173" spans="1:13" x14ac:dyDescent="0.25">
      <c r="A173" s="8" t="s">
        <v>141</v>
      </c>
      <c r="B173" s="9">
        <v>0</v>
      </c>
      <c r="C173" s="9">
        <v>0</v>
      </c>
      <c r="D173" s="9">
        <v>0</v>
      </c>
      <c r="E173" s="9">
        <v>0</v>
      </c>
      <c r="F173" s="9">
        <v>0</v>
      </c>
      <c r="G173" s="9">
        <v>0.52004752889720096</v>
      </c>
      <c r="H173" s="9">
        <v>0</v>
      </c>
      <c r="I173" s="9">
        <v>0</v>
      </c>
      <c r="J173" s="9">
        <v>0</v>
      </c>
      <c r="K173" s="9">
        <v>8.0168353996793298E-2</v>
      </c>
      <c r="L173" s="9">
        <v>0.15792065099026401</v>
      </c>
      <c r="M173" s="127" t="s">
        <v>2102</v>
      </c>
    </row>
    <row r="174" spans="1:13" x14ac:dyDescent="0.25">
      <c r="A174" s="8" t="s">
        <v>506</v>
      </c>
      <c r="B174" s="9">
        <v>0</v>
      </c>
      <c r="C174" s="9">
        <v>0</v>
      </c>
      <c r="D174" s="9">
        <v>0</v>
      </c>
      <c r="E174" s="9">
        <v>0</v>
      </c>
      <c r="F174" s="9">
        <v>0</v>
      </c>
      <c r="G174" s="9">
        <v>0.69714651314615905</v>
      </c>
      <c r="H174" s="9">
        <v>0</v>
      </c>
      <c r="I174" s="9">
        <v>0</v>
      </c>
      <c r="J174" s="9">
        <v>0</v>
      </c>
      <c r="K174" s="9">
        <v>5.0105220997995803E-2</v>
      </c>
      <c r="L174" s="9">
        <v>0.211705751660862</v>
      </c>
      <c r="M174" s="127" t="s">
        <v>2093</v>
      </c>
    </row>
    <row r="175" spans="1:13" x14ac:dyDescent="0.25">
      <c r="A175" s="8" t="s">
        <v>135</v>
      </c>
      <c r="B175" s="9">
        <v>0</v>
      </c>
      <c r="C175" s="9">
        <v>0</v>
      </c>
      <c r="D175" s="9">
        <v>0</v>
      </c>
      <c r="E175" s="9">
        <v>0</v>
      </c>
      <c r="F175" s="9">
        <v>0</v>
      </c>
      <c r="G175" s="9">
        <v>0.45518168782240698</v>
      </c>
      <c r="H175" s="9">
        <v>0</v>
      </c>
      <c r="I175" s="9">
        <v>0</v>
      </c>
      <c r="J175" s="9">
        <v>0</v>
      </c>
      <c r="K175" s="9">
        <v>7.0147308997194097E-2</v>
      </c>
      <c r="L175" s="9">
        <v>0.138329367852117</v>
      </c>
      <c r="M175" s="127" t="s">
        <v>2103</v>
      </c>
    </row>
    <row r="176" spans="1:13" x14ac:dyDescent="0.25">
      <c r="A176" s="8" t="s">
        <v>35</v>
      </c>
      <c r="B176" s="9">
        <v>3.6753898131823899</v>
      </c>
      <c r="C176" s="9">
        <v>2.9725374713272101</v>
      </c>
      <c r="D176" s="9">
        <v>0</v>
      </c>
      <c r="E176" s="9">
        <v>0</v>
      </c>
      <c r="F176" s="9">
        <v>0</v>
      </c>
      <c r="G176" s="9">
        <v>0</v>
      </c>
      <c r="H176" s="9">
        <v>0.27151407819177698</v>
      </c>
      <c r="I176" s="9">
        <v>0.25124113547813798</v>
      </c>
      <c r="J176" s="9">
        <v>0</v>
      </c>
      <c r="K176" s="9">
        <v>0.230484015990781</v>
      </c>
      <c r="L176" s="9">
        <v>0.175868794834697</v>
      </c>
      <c r="M176" s="127" t="s">
        <v>2099</v>
      </c>
    </row>
    <row r="177" spans="1:13" x14ac:dyDescent="0.25">
      <c r="A177" s="8" t="s">
        <v>492</v>
      </c>
      <c r="B177" s="9">
        <v>0</v>
      </c>
      <c r="C177" s="9">
        <v>0</v>
      </c>
      <c r="D177" s="9">
        <v>0</v>
      </c>
      <c r="E177" s="9">
        <v>0</v>
      </c>
      <c r="F177" s="9">
        <v>0</v>
      </c>
      <c r="G177" s="9">
        <v>0.36894718573206098</v>
      </c>
      <c r="H177" s="9">
        <v>0</v>
      </c>
      <c r="I177" s="9">
        <v>0</v>
      </c>
      <c r="J177" s="9">
        <v>0</v>
      </c>
      <c r="K177" s="9">
        <v>7.0147308997194097E-2</v>
      </c>
      <c r="L177" s="9">
        <v>0.112060636953947</v>
      </c>
      <c r="M177" s="127" t="s">
        <v>2098</v>
      </c>
    </row>
    <row r="178" spans="1:13" x14ac:dyDescent="0.25">
      <c r="A178" s="8" t="s">
        <v>155</v>
      </c>
      <c r="B178" s="9">
        <v>0</v>
      </c>
      <c r="C178" s="9">
        <v>0</v>
      </c>
      <c r="D178" s="9">
        <v>0</v>
      </c>
      <c r="E178" s="9">
        <v>0</v>
      </c>
      <c r="F178" s="9">
        <v>0</v>
      </c>
      <c r="G178" s="9">
        <v>0.78486832130847395</v>
      </c>
      <c r="H178" s="9">
        <v>0</v>
      </c>
      <c r="I178" s="9">
        <v>0</v>
      </c>
      <c r="J178" s="9">
        <v>0</v>
      </c>
      <c r="K178" s="9">
        <v>5.0105220997995803E-2</v>
      </c>
      <c r="L178" s="9">
        <v>0.23834280160143601</v>
      </c>
      <c r="M178" s="127" t="s">
        <v>2093</v>
      </c>
    </row>
    <row r="179" spans="1:13" x14ac:dyDescent="0.25">
      <c r="A179" s="8" t="s">
        <v>75</v>
      </c>
      <c r="B179" s="9">
        <v>0</v>
      </c>
      <c r="C179" s="9">
        <v>0</v>
      </c>
      <c r="D179" s="9">
        <v>0</v>
      </c>
      <c r="E179" s="9">
        <v>0</v>
      </c>
      <c r="F179" s="9">
        <v>0</v>
      </c>
      <c r="G179" s="9">
        <v>1.27960736535994</v>
      </c>
      <c r="H179" s="9">
        <v>0</v>
      </c>
      <c r="I179" s="9">
        <v>0</v>
      </c>
      <c r="J179" s="9">
        <v>0</v>
      </c>
      <c r="K179" s="9">
        <v>0.230484015990781</v>
      </c>
      <c r="L179" s="9">
        <v>0.38884183955701102</v>
      </c>
      <c r="M179" s="127" t="s">
        <v>2103</v>
      </c>
    </row>
    <row r="180" spans="1:13" x14ac:dyDescent="0.25">
      <c r="A180" s="8" t="s">
        <v>36</v>
      </c>
      <c r="B180" s="9">
        <v>0</v>
      </c>
      <c r="C180" s="9">
        <v>0</v>
      </c>
      <c r="D180" s="9">
        <v>0</v>
      </c>
      <c r="E180" s="9">
        <v>0</v>
      </c>
      <c r="F180" s="9">
        <v>0</v>
      </c>
      <c r="G180" s="9">
        <v>1.01105842272983</v>
      </c>
      <c r="H180" s="9">
        <v>0</v>
      </c>
      <c r="I180" s="9">
        <v>0</v>
      </c>
      <c r="J180" s="9">
        <v>0</v>
      </c>
      <c r="K180" s="9">
        <v>0.16033670699358701</v>
      </c>
      <c r="L180" s="9">
        <v>0.30702639833247602</v>
      </c>
      <c r="M180" s="127" t="s">
        <v>2102</v>
      </c>
    </row>
    <row r="181" spans="1:13" x14ac:dyDescent="0.25">
      <c r="A181" s="8" t="s">
        <v>49</v>
      </c>
      <c r="B181" s="9">
        <v>0</v>
      </c>
      <c r="C181" s="9">
        <v>0</v>
      </c>
      <c r="D181" s="9">
        <v>0</v>
      </c>
      <c r="E181" s="9">
        <v>0</v>
      </c>
      <c r="F181" s="9">
        <v>0</v>
      </c>
      <c r="G181" s="9">
        <v>0.32571623858120402</v>
      </c>
      <c r="H181" s="9">
        <v>0</v>
      </c>
      <c r="I181" s="9">
        <v>0</v>
      </c>
      <c r="J181" s="9">
        <v>0</v>
      </c>
      <c r="K181" s="9">
        <v>0</v>
      </c>
      <c r="L181" s="9">
        <v>9.9042737235200601E-2</v>
      </c>
      <c r="M181" s="127" t="s">
        <v>2101</v>
      </c>
    </row>
    <row r="182" spans="1:13" x14ac:dyDescent="0.25">
      <c r="A182" s="8" t="s">
        <v>105</v>
      </c>
      <c r="B182" s="9">
        <v>0</v>
      </c>
      <c r="C182" s="9">
        <v>0</v>
      </c>
      <c r="D182" s="9">
        <v>0</v>
      </c>
      <c r="E182" s="9">
        <v>0</v>
      </c>
      <c r="F182" s="9">
        <v>0</v>
      </c>
      <c r="G182" s="9">
        <v>0.72138233861324597</v>
      </c>
      <c r="H182" s="9">
        <v>0</v>
      </c>
      <c r="I182" s="9">
        <v>0</v>
      </c>
      <c r="J182" s="9">
        <v>0</v>
      </c>
      <c r="K182" s="9">
        <v>0</v>
      </c>
      <c r="L182" s="9">
        <v>0.21908604543889901</v>
      </c>
      <c r="M182" s="127" t="s">
        <v>2104</v>
      </c>
    </row>
    <row r="183" spans="1:13" x14ac:dyDescent="0.25">
      <c r="A183" s="8" t="s">
        <v>220</v>
      </c>
      <c r="B183" s="9">
        <v>0</v>
      </c>
      <c r="C183" s="9">
        <v>1.1744707330114701</v>
      </c>
      <c r="D183" s="9">
        <v>0</v>
      </c>
      <c r="E183" s="9">
        <v>0</v>
      </c>
      <c r="F183" s="9">
        <v>0</v>
      </c>
      <c r="G183" s="9">
        <v>0</v>
      </c>
      <c r="H183" s="9">
        <v>0.27756847580851901</v>
      </c>
      <c r="I183" s="9">
        <v>0.27495220396805398</v>
      </c>
      <c r="J183" s="9">
        <v>0</v>
      </c>
      <c r="K183" s="9">
        <v>0.230484015990781</v>
      </c>
      <c r="L183" s="9">
        <v>0.192466542777638</v>
      </c>
      <c r="M183" s="127" t="s">
        <v>2096</v>
      </c>
    </row>
    <row r="184" spans="1:13" x14ac:dyDescent="0.25">
      <c r="A184" s="8" t="s">
        <v>21</v>
      </c>
      <c r="B184" s="9">
        <v>0</v>
      </c>
      <c r="C184" s="9">
        <v>0</v>
      </c>
      <c r="D184" s="9">
        <v>0</v>
      </c>
      <c r="E184" s="9">
        <v>0</v>
      </c>
      <c r="F184" s="9">
        <v>2.6006542734037801</v>
      </c>
      <c r="G184" s="9">
        <v>0</v>
      </c>
      <c r="H184" s="9">
        <v>0.409301501753154</v>
      </c>
      <c r="I184" s="9">
        <v>0.40518712646259902</v>
      </c>
      <c r="J184" s="9">
        <v>0</v>
      </c>
      <c r="K184" s="9">
        <v>0.33069445798677199</v>
      </c>
      <c r="L184" s="9">
        <v>0.28363098852382002</v>
      </c>
      <c r="M184" s="127" t="s">
        <v>2096</v>
      </c>
    </row>
    <row r="185" spans="1:13" x14ac:dyDescent="0.25">
      <c r="A185" s="8" t="s">
        <v>221</v>
      </c>
      <c r="B185" s="9">
        <v>0</v>
      </c>
      <c r="C185" s="9">
        <v>0</v>
      </c>
      <c r="D185" s="9">
        <v>0</v>
      </c>
      <c r="E185" s="9">
        <v>0</v>
      </c>
      <c r="F185" s="9">
        <v>0</v>
      </c>
      <c r="G185" s="9">
        <v>0.54815000761588095</v>
      </c>
      <c r="H185" s="9">
        <v>0</v>
      </c>
      <c r="I185" s="9">
        <v>0</v>
      </c>
      <c r="J185" s="9">
        <v>0</v>
      </c>
      <c r="K185" s="9">
        <v>0</v>
      </c>
      <c r="L185" s="9">
        <v>0.16645648858102299</v>
      </c>
      <c r="M185" s="127" t="s">
        <v>2093</v>
      </c>
    </row>
    <row r="186" spans="1:13" x14ac:dyDescent="0.25">
      <c r="A186" s="8" t="s">
        <v>50</v>
      </c>
      <c r="B186" s="9">
        <v>0</v>
      </c>
      <c r="C186" s="9">
        <v>0</v>
      </c>
      <c r="D186" s="9">
        <v>0</v>
      </c>
      <c r="E186" s="9">
        <v>0</v>
      </c>
      <c r="F186" s="9">
        <v>0</v>
      </c>
      <c r="G186" s="9">
        <v>0.806930329675281</v>
      </c>
      <c r="H186" s="9">
        <v>0</v>
      </c>
      <c r="I186" s="9">
        <v>0</v>
      </c>
      <c r="J186" s="9">
        <v>0</v>
      </c>
      <c r="K186" s="9">
        <v>0.12025252999519</v>
      </c>
      <c r="L186" s="9">
        <v>0.244998244165754</v>
      </c>
      <c r="M186" s="127" t="s">
        <v>2095</v>
      </c>
    </row>
    <row r="187" spans="1:13" x14ac:dyDescent="0.25">
      <c r="A187" s="8" t="s">
        <v>477</v>
      </c>
      <c r="B187" s="9">
        <v>0</v>
      </c>
      <c r="C187" s="9">
        <v>0</v>
      </c>
      <c r="D187" s="9">
        <v>0</v>
      </c>
      <c r="E187" s="9">
        <v>0</v>
      </c>
      <c r="F187" s="9">
        <v>0</v>
      </c>
      <c r="G187" s="9">
        <v>0.52546295951330801</v>
      </c>
      <c r="H187" s="9">
        <v>0</v>
      </c>
      <c r="I187" s="9">
        <v>0</v>
      </c>
      <c r="J187" s="9">
        <v>0</v>
      </c>
      <c r="K187" s="9">
        <v>9.0189397996392404E-2</v>
      </c>
      <c r="L187" s="9">
        <v>0.15956722895915601</v>
      </c>
      <c r="M187" s="127" t="s">
        <v>2093</v>
      </c>
    </row>
    <row r="188" spans="1:13" x14ac:dyDescent="0.25">
      <c r="A188" s="8" t="s">
        <v>98</v>
      </c>
      <c r="B188" s="9">
        <v>0</v>
      </c>
      <c r="C188" s="9">
        <v>0</v>
      </c>
      <c r="D188" s="9">
        <v>0</v>
      </c>
      <c r="E188" s="9">
        <v>0</v>
      </c>
      <c r="F188" s="9">
        <v>0</v>
      </c>
      <c r="G188" s="9">
        <v>1.06741683964821</v>
      </c>
      <c r="H188" s="9">
        <v>0</v>
      </c>
      <c r="I188" s="9">
        <v>0</v>
      </c>
      <c r="J188" s="9">
        <v>0</v>
      </c>
      <c r="K188" s="9">
        <v>0.17035775099318601</v>
      </c>
      <c r="L188" s="9">
        <v>0.32414686306618701</v>
      </c>
      <c r="M188" s="127" t="s">
        <v>2093</v>
      </c>
    </row>
    <row r="189" spans="1:13" x14ac:dyDescent="0.25">
      <c r="A189" s="8" t="s">
        <v>222</v>
      </c>
      <c r="B189" s="9">
        <v>0</v>
      </c>
      <c r="C189" s="9">
        <v>0</v>
      </c>
      <c r="D189" s="9">
        <v>0</v>
      </c>
      <c r="E189" s="9">
        <v>0</v>
      </c>
      <c r="F189" s="9">
        <v>0</v>
      </c>
      <c r="G189" s="9">
        <v>0</v>
      </c>
      <c r="H189" s="9">
        <v>0.87885732103797498</v>
      </c>
      <c r="I189" s="9">
        <v>0.86944166750743201</v>
      </c>
      <c r="J189" s="9">
        <v>1.0175993370477501</v>
      </c>
      <c r="K189" s="9">
        <v>0.71149413797154004</v>
      </c>
      <c r="L189" s="9">
        <v>0.60860916725520298</v>
      </c>
      <c r="M189" s="127" t="s">
        <v>2097</v>
      </c>
    </row>
    <row r="190" spans="1:13" x14ac:dyDescent="0.25">
      <c r="A190" s="8" t="s">
        <v>153</v>
      </c>
      <c r="B190" s="9">
        <v>0</v>
      </c>
      <c r="C190" s="9">
        <v>0</v>
      </c>
      <c r="D190" s="9">
        <v>0</v>
      </c>
      <c r="E190" s="9">
        <v>0</v>
      </c>
      <c r="F190" s="9">
        <v>0</v>
      </c>
      <c r="G190" s="9">
        <v>0.37309237147986302</v>
      </c>
      <c r="H190" s="9">
        <v>0</v>
      </c>
      <c r="I190" s="9">
        <v>0</v>
      </c>
      <c r="J190" s="9">
        <v>0</v>
      </c>
      <c r="K190" s="9">
        <v>6.0126264997594901E-2</v>
      </c>
      <c r="L190" s="9">
        <v>0.113286537834176</v>
      </c>
      <c r="M190" s="127" t="s">
        <v>2104</v>
      </c>
    </row>
    <row r="191" spans="1:13" x14ac:dyDescent="0.25">
      <c r="A191" s="8" t="s">
        <v>51</v>
      </c>
      <c r="B191" s="9">
        <v>0</v>
      </c>
      <c r="C191" s="9">
        <v>0</v>
      </c>
      <c r="D191" s="9">
        <v>0</v>
      </c>
      <c r="E191" s="9">
        <v>0</v>
      </c>
      <c r="F191" s="9">
        <v>0</v>
      </c>
      <c r="G191" s="9">
        <v>0</v>
      </c>
      <c r="H191" s="9">
        <v>0.14493110627436001</v>
      </c>
      <c r="I191" s="9">
        <v>0</v>
      </c>
      <c r="J191" s="9">
        <v>0</v>
      </c>
      <c r="K191" s="9">
        <v>0.130273574994789</v>
      </c>
      <c r="L191" s="9">
        <v>0</v>
      </c>
      <c r="M191" s="127" t="s">
        <v>2098</v>
      </c>
    </row>
    <row r="192" spans="1:13" x14ac:dyDescent="0.25">
      <c r="A192" s="8" t="s">
        <v>458</v>
      </c>
      <c r="B192" s="9">
        <v>0</v>
      </c>
      <c r="C192" s="9">
        <v>0</v>
      </c>
      <c r="D192" s="9">
        <v>0</v>
      </c>
      <c r="E192" s="9">
        <v>0</v>
      </c>
      <c r="F192" s="9">
        <v>0</v>
      </c>
      <c r="G192" s="9">
        <v>0.83671568714201705</v>
      </c>
      <c r="H192" s="9">
        <v>0</v>
      </c>
      <c r="I192" s="9">
        <v>0</v>
      </c>
      <c r="J192" s="9">
        <v>0</v>
      </c>
      <c r="K192" s="9">
        <v>0.15031566299398699</v>
      </c>
      <c r="L192" s="9">
        <v>0.25408744719140902</v>
      </c>
      <c r="M192" s="127" t="s">
        <v>2093</v>
      </c>
    </row>
    <row r="193" spans="1:13" x14ac:dyDescent="0.25">
      <c r="A193" s="8" t="s">
        <v>132</v>
      </c>
      <c r="B193" s="9">
        <v>0</v>
      </c>
      <c r="C193" s="9">
        <v>0</v>
      </c>
      <c r="D193" s="9">
        <v>0</v>
      </c>
      <c r="E193" s="9">
        <v>0</v>
      </c>
      <c r="F193" s="9">
        <v>0</v>
      </c>
      <c r="G193" s="9">
        <v>0.41856562525365898</v>
      </c>
      <c r="H193" s="9">
        <v>0</v>
      </c>
      <c r="I193" s="9">
        <v>0</v>
      </c>
      <c r="J193" s="9">
        <v>0</v>
      </c>
      <c r="K193" s="9">
        <v>0</v>
      </c>
      <c r="L193" s="9">
        <v>0.12710297195039699</v>
      </c>
      <c r="M193" s="127" t="s">
        <v>2099</v>
      </c>
    </row>
    <row r="194" spans="1:13" x14ac:dyDescent="0.25">
      <c r="A194" s="8" t="s">
        <v>125</v>
      </c>
      <c r="B194" s="9">
        <v>0</v>
      </c>
      <c r="C194" s="9">
        <v>0</v>
      </c>
      <c r="D194" s="9">
        <v>0</v>
      </c>
      <c r="E194" s="9">
        <v>0</v>
      </c>
      <c r="F194" s="9">
        <v>0</v>
      </c>
      <c r="G194" s="9">
        <v>0.53071997935507997</v>
      </c>
      <c r="H194" s="9">
        <v>0</v>
      </c>
      <c r="I194" s="9">
        <v>0</v>
      </c>
      <c r="J194" s="9">
        <v>0</v>
      </c>
      <c r="K194" s="9">
        <v>8.0168353996793298E-2</v>
      </c>
      <c r="L194" s="9">
        <v>0.16118797525657999</v>
      </c>
      <c r="M194" s="127" t="s">
        <v>2096</v>
      </c>
    </row>
    <row r="195" spans="1:13" x14ac:dyDescent="0.25">
      <c r="A195" s="8" t="s">
        <v>106</v>
      </c>
      <c r="B195" s="9">
        <v>0</v>
      </c>
      <c r="C195" s="9">
        <v>0</v>
      </c>
      <c r="D195" s="9">
        <v>0</v>
      </c>
      <c r="E195" s="9">
        <v>0</v>
      </c>
      <c r="F195" s="9">
        <v>0</v>
      </c>
      <c r="G195" s="9">
        <v>0.87661307842950698</v>
      </c>
      <c r="H195" s="9">
        <v>0</v>
      </c>
      <c r="I195" s="9">
        <v>0</v>
      </c>
      <c r="J195" s="9">
        <v>0</v>
      </c>
      <c r="K195" s="9">
        <v>0.140294618994388</v>
      </c>
      <c r="L195" s="9">
        <v>0.26620642622631602</v>
      </c>
      <c r="M195" s="127" t="s">
        <v>2093</v>
      </c>
    </row>
    <row r="196" spans="1:13" x14ac:dyDescent="0.25">
      <c r="A196" s="8" t="s">
        <v>136</v>
      </c>
      <c r="B196" s="9">
        <v>0</v>
      </c>
      <c r="C196" s="9">
        <v>0</v>
      </c>
      <c r="D196" s="9">
        <v>0</v>
      </c>
      <c r="E196" s="9">
        <v>0</v>
      </c>
      <c r="F196" s="9">
        <v>0</v>
      </c>
      <c r="G196" s="9">
        <v>0.33916834361204801</v>
      </c>
      <c r="H196" s="9">
        <v>0</v>
      </c>
      <c r="I196" s="9">
        <v>0</v>
      </c>
      <c r="J196" s="9">
        <v>0</v>
      </c>
      <c r="K196" s="9">
        <v>0</v>
      </c>
      <c r="L196" s="9">
        <v>0.10301259206453101</v>
      </c>
      <c r="M196" s="127" t="s">
        <v>2099</v>
      </c>
    </row>
    <row r="197" spans="1:13" x14ac:dyDescent="0.25">
      <c r="A197" s="8" t="s">
        <v>223</v>
      </c>
      <c r="B197" s="9">
        <v>0</v>
      </c>
      <c r="C197" s="9">
        <v>0</v>
      </c>
      <c r="D197" s="9">
        <v>11.2501616794514</v>
      </c>
      <c r="E197" s="9">
        <v>10.1279374144292</v>
      </c>
      <c r="F197" s="9">
        <v>0</v>
      </c>
      <c r="G197" s="9">
        <v>0</v>
      </c>
      <c r="H197" s="9">
        <v>8.8422697056591399</v>
      </c>
      <c r="I197" s="9">
        <v>8.9191154318912602</v>
      </c>
      <c r="J197" s="9">
        <v>10.238286719998699</v>
      </c>
      <c r="K197" s="9">
        <v>7.8264355146869402</v>
      </c>
      <c r="L197" s="9">
        <v>6.2433808023238804</v>
      </c>
      <c r="M197" s="127" t="s">
        <v>2102</v>
      </c>
    </row>
    <row r="198" spans="1:13" x14ac:dyDescent="0.25">
      <c r="A198" s="8" t="s">
        <v>415</v>
      </c>
      <c r="B198" s="9">
        <v>0</v>
      </c>
      <c r="C198" s="9">
        <v>0</v>
      </c>
      <c r="D198" s="9">
        <v>0</v>
      </c>
      <c r="E198" s="9">
        <v>0</v>
      </c>
      <c r="F198" s="9">
        <v>0</v>
      </c>
      <c r="G198" s="9">
        <v>0</v>
      </c>
      <c r="H198" s="9">
        <v>0.15966586757460299</v>
      </c>
      <c r="I198" s="9">
        <v>0</v>
      </c>
      <c r="J198" s="9">
        <v>0</v>
      </c>
      <c r="K198" s="9">
        <v>0.140294618994388</v>
      </c>
      <c r="L198" s="9">
        <v>0</v>
      </c>
      <c r="M198" s="127" t="s">
        <v>2099</v>
      </c>
    </row>
    <row r="199" spans="1:13" x14ac:dyDescent="0.25">
      <c r="A199" s="8" t="s">
        <v>224</v>
      </c>
      <c r="B199" s="9">
        <v>0</v>
      </c>
      <c r="C199" s="9">
        <v>0</v>
      </c>
      <c r="D199" s="9">
        <v>0</v>
      </c>
      <c r="E199" s="9">
        <v>0</v>
      </c>
      <c r="F199" s="9">
        <v>0</v>
      </c>
      <c r="G199" s="9">
        <v>0</v>
      </c>
      <c r="H199" s="9">
        <v>0.251215276441208</v>
      </c>
      <c r="I199" s="9">
        <v>0.240682922127395</v>
      </c>
      <c r="J199" s="9">
        <v>0</v>
      </c>
      <c r="K199" s="9">
        <v>0.20042088399198299</v>
      </c>
      <c r="L199" s="9">
        <v>0.168478045489177</v>
      </c>
      <c r="M199" s="127" t="s">
        <v>2093</v>
      </c>
    </row>
    <row r="200" spans="1:13" x14ac:dyDescent="0.25">
      <c r="A200" s="8" t="s">
        <v>225</v>
      </c>
      <c r="B200" s="9">
        <v>0</v>
      </c>
      <c r="C200" s="9">
        <v>0</v>
      </c>
      <c r="D200" s="9">
        <v>0</v>
      </c>
      <c r="E200" s="9">
        <v>0</v>
      </c>
      <c r="F200" s="9">
        <v>0</v>
      </c>
      <c r="G200" s="9">
        <v>0</v>
      </c>
      <c r="H200" s="9">
        <v>0.552082816542806</v>
      </c>
      <c r="I200" s="9">
        <v>0.54656044353970901</v>
      </c>
      <c r="J200" s="9">
        <v>0.63921132844754402</v>
      </c>
      <c r="K200" s="9">
        <v>0.53111534197875498</v>
      </c>
      <c r="L200" s="9">
        <v>0.38259231047779602</v>
      </c>
      <c r="M200" s="127" t="s">
        <v>2093</v>
      </c>
    </row>
    <row r="201" spans="1:13" x14ac:dyDescent="0.25">
      <c r="A201" s="8" t="s">
        <v>113</v>
      </c>
      <c r="B201" s="9">
        <v>0</v>
      </c>
      <c r="C201" s="9">
        <v>0</v>
      </c>
      <c r="D201" s="9">
        <v>0</v>
      </c>
      <c r="E201" s="9">
        <v>0</v>
      </c>
      <c r="F201" s="9">
        <v>0</v>
      </c>
      <c r="G201" s="9">
        <v>0.63228963986948705</v>
      </c>
      <c r="H201" s="9">
        <v>0</v>
      </c>
      <c r="I201" s="9">
        <v>0</v>
      </c>
      <c r="J201" s="9">
        <v>0</v>
      </c>
      <c r="K201" s="9">
        <v>0</v>
      </c>
      <c r="L201" s="9">
        <v>0.19197426897029399</v>
      </c>
      <c r="M201" s="127" t="s">
        <v>2095</v>
      </c>
    </row>
    <row r="202" spans="1:13" x14ac:dyDescent="0.25">
      <c r="A202" s="8" t="s">
        <v>226</v>
      </c>
      <c r="B202" s="9">
        <v>0</v>
      </c>
      <c r="C202" s="9">
        <v>0</v>
      </c>
      <c r="D202" s="9">
        <v>0</v>
      </c>
      <c r="E202" s="9">
        <v>0</v>
      </c>
      <c r="F202" s="9">
        <v>0</v>
      </c>
      <c r="G202" s="9">
        <v>0</v>
      </c>
      <c r="H202" s="9">
        <v>0.35386247794785203</v>
      </c>
      <c r="I202" s="9">
        <v>0.25892085002044801</v>
      </c>
      <c r="J202" s="9">
        <v>0</v>
      </c>
      <c r="K202" s="9">
        <v>0.30063132598797498</v>
      </c>
      <c r="L202" s="9">
        <v>0.181244595014314</v>
      </c>
      <c r="M202" s="127" t="s">
        <v>2096</v>
      </c>
    </row>
    <row r="203" spans="1:13" x14ac:dyDescent="0.25">
      <c r="A203" s="8" t="s">
        <v>2082</v>
      </c>
      <c r="B203" s="9">
        <v>0</v>
      </c>
      <c r="C203" s="9">
        <v>0</v>
      </c>
      <c r="D203" s="9">
        <v>0</v>
      </c>
      <c r="E203" s="9">
        <v>0</v>
      </c>
      <c r="F203" s="9">
        <v>0</v>
      </c>
      <c r="G203" s="9">
        <v>2.20488833603005</v>
      </c>
      <c r="H203" s="9">
        <v>0</v>
      </c>
      <c r="I203" s="9">
        <v>0.37763709139232299</v>
      </c>
      <c r="J203" s="9">
        <v>0</v>
      </c>
      <c r="K203" s="9">
        <v>0.25052610498997901</v>
      </c>
      <c r="L203" s="9">
        <v>0.93394002990319103</v>
      </c>
      <c r="M203" s="127" t="s">
        <v>2093</v>
      </c>
    </row>
    <row r="204" spans="1:13" x14ac:dyDescent="0.25">
      <c r="A204" s="8" t="s">
        <v>227</v>
      </c>
      <c r="B204" s="9">
        <v>0</v>
      </c>
      <c r="C204" s="9">
        <v>0</v>
      </c>
      <c r="D204" s="9">
        <v>0</v>
      </c>
      <c r="E204" s="9">
        <v>0</v>
      </c>
      <c r="F204" s="9">
        <v>0</v>
      </c>
      <c r="G204" s="9">
        <v>0</v>
      </c>
      <c r="H204" s="9">
        <v>0.322673609797341</v>
      </c>
      <c r="I204" s="9">
        <v>0.319089522108226</v>
      </c>
      <c r="J204" s="9">
        <v>0</v>
      </c>
      <c r="K204" s="9">
        <v>0.25052610498997901</v>
      </c>
      <c r="L204" s="9">
        <v>0.223362665475758</v>
      </c>
      <c r="M204" s="127" t="s">
        <v>2095</v>
      </c>
    </row>
    <row r="205" spans="1:13" x14ac:dyDescent="0.25">
      <c r="A205" s="8" t="s">
        <v>121</v>
      </c>
      <c r="B205" s="9">
        <v>0</v>
      </c>
      <c r="C205" s="9">
        <v>0</v>
      </c>
      <c r="D205" s="9">
        <v>0</v>
      </c>
      <c r="E205" s="9">
        <v>0</v>
      </c>
      <c r="F205" s="9">
        <v>0</v>
      </c>
      <c r="G205" s="9">
        <v>0.54782287432932697</v>
      </c>
      <c r="H205" s="9">
        <v>0</v>
      </c>
      <c r="I205" s="9">
        <v>0</v>
      </c>
      <c r="J205" s="9">
        <v>0</v>
      </c>
      <c r="K205" s="9">
        <v>0</v>
      </c>
      <c r="L205" s="9">
        <v>0.16650012564825001</v>
      </c>
      <c r="M205" s="127" t="s">
        <v>2095</v>
      </c>
    </row>
    <row r="206" spans="1:13" x14ac:dyDescent="0.25">
      <c r="A206" s="8" t="s">
        <v>144</v>
      </c>
      <c r="B206" s="9">
        <v>0</v>
      </c>
      <c r="C206" s="9">
        <v>0</v>
      </c>
      <c r="D206" s="9">
        <v>0</v>
      </c>
      <c r="E206" s="9">
        <v>0</v>
      </c>
      <c r="F206" s="9">
        <v>0</v>
      </c>
      <c r="G206" s="9">
        <v>0.53788411250829304</v>
      </c>
      <c r="H206" s="9">
        <v>0</v>
      </c>
      <c r="I206" s="9">
        <v>0</v>
      </c>
      <c r="J206" s="9">
        <v>0</v>
      </c>
      <c r="K206" s="9">
        <v>0</v>
      </c>
      <c r="L206" s="9">
        <v>0.16353086393397601</v>
      </c>
      <c r="M206" s="127" t="s">
        <v>2096</v>
      </c>
    </row>
    <row r="207" spans="1:13" x14ac:dyDescent="0.25">
      <c r="A207" s="8" t="s">
        <v>109</v>
      </c>
      <c r="B207" s="9">
        <v>0</v>
      </c>
      <c r="C207" s="9">
        <v>0</v>
      </c>
      <c r="D207" s="9">
        <v>0</v>
      </c>
      <c r="E207" s="9">
        <v>0</v>
      </c>
      <c r="F207" s="9">
        <v>0</v>
      </c>
      <c r="G207" s="9">
        <v>0.70444081684011395</v>
      </c>
      <c r="H207" s="9">
        <v>0</v>
      </c>
      <c r="I207" s="9">
        <v>0</v>
      </c>
      <c r="J207" s="9">
        <v>0</v>
      </c>
      <c r="K207" s="9">
        <v>0.12025252999519</v>
      </c>
      <c r="L207" s="9">
        <v>0.21393298199196001</v>
      </c>
      <c r="M207" s="127" t="s">
        <v>2099</v>
      </c>
    </row>
    <row r="208" spans="1:13" x14ac:dyDescent="0.25">
      <c r="A208" s="8" t="s">
        <v>228</v>
      </c>
      <c r="B208" s="9">
        <v>0</v>
      </c>
      <c r="C208" s="9">
        <v>0</v>
      </c>
      <c r="D208" s="9">
        <v>0</v>
      </c>
      <c r="E208" s="9">
        <v>0</v>
      </c>
      <c r="F208" s="9">
        <v>0</v>
      </c>
      <c r="G208" s="9">
        <v>0</v>
      </c>
      <c r="H208" s="9">
        <v>0.402558774456581</v>
      </c>
      <c r="I208" s="9">
        <v>0.39898143948396803</v>
      </c>
      <c r="J208" s="9">
        <v>0</v>
      </c>
      <c r="K208" s="9">
        <v>0.30063132598797498</v>
      </c>
      <c r="L208" s="9">
        <v>0.27928700763877801</v>
      </c>
      <c r="M208" s="127" t="s">
        <v>2096</v>
      </c>
    </row>
    <row r="209" spans="1:13" x14ac:dyDescent="0.25">
      <c r="A209" s="8" t="s">
        <v>162</v>
      </c>
      <c r="B209" s="9">
        <v>0</v>
      </c>
      <c r="C209" s="9">
        <v>0</v>
      </c>
      <c r="D209" s="9">
        <v>0</v>
      </c>
      <c r="E209" s="9">
        <v>0</v>
      </c>
      <c r="F209" s="9">
        <v>0</v>
      </c>
      <c r="G209" s="9">
        <v>0.28034968706355801</v>
      </c>
      <c r="H209" s="9">
        <v>0</v>
      </c>
      <c r="I209" s="9">
        <v>0</v>
      </c>
      <c r="J209" s="9">
        <v>0</v>
      </c>
      <c r="K209" s="9">
        <v>0</v>
      </c>
      <c r="L209" s="9">
        <v>8.5149504943245399E-2</v>
      </c>
      <c r="M209" s="127" t="s">
        <v>2093</v>
      </c>
    </row>
    <row r="210" spans="1:13" x14ac:dyDescent="0.25">
      <c r="A210" s="8" t="s">
        <v>229</v>
      </c>
      <c r="B210" s="9">
        <v>0</v>
      </c>
      <c r="C210" s="9">
        <v>0</v>
      </c>
      <c r="D210" s="9">
        <v>0</v>
      </c>
      <c r="E210" s="9">
        <v>0</v>
      </c>
      <c r="F210" s="9">
        <v>0</v>
      </c>
      <c r="G210" s="9">
        <v>0</v>
      </c>
      <c r="H210" s="9">
        <v>2.3593515576127602</v>
      </c>
      <c r="I210" s="9">
        <v>2.2791010931665499</v>
      </c>
      <c r="J210" s="9">
        <v>2.7318130421946698</v>
      </c>
      <c r="K210" s="9">
        <v>2.0442930149182299</v>
      </c>
      <c r="L210" s="9">
        <v>1.59537076521659</v>
      </c>
      <c r="M210" s="127" t="s">
        <v>2093</v>
      </c>
    </row>
    <row r="211" spans="1:13" x14ac:dyDescent="0.25">
      <c r="A211" s="8" t="s">
        <v>358</v>
      </c>
      <c r="B211" s="9">
        <v>0</v>
      </c>
      <c r="C211" s="9">
        <v>0</v>
      </c>
      <c r="D211" s="9">
        <v>0</v>
      </c>
      <c r="E211" s="9">
        <v>0</v>
      </c>
      <c r="F211" s="9">
        <v>0</v>
      </c>
      <c r="G211" s="9">
        <v>0.67743175169568604</v>
      </c>
      <c r="H211" s="9">
        <v>0</v>
      </c>
      <c r="I211" s="9">
        <v>0</v>
      </c>
      <c r="J211" s="9">
        <v>0</v>
      </c>
      <c r="K211" s="9">
        <v>0.130273574994789</v>
      </c>
      <c r="L211" s="9">
        <v>0.205718275551623</v>
      </c>
      <c r="M211" s="127" t="s">
        <v>2096</v>
      </c>
    </row>
    <row r="212" spans="1:13" x14ac:dyDescent="0.25">
      <c r="A212" s="8" t="s">
        <v>157</v>
      </c>
      <c r="B212" s="9">
        <v>0</v>
      </c>
      <c r="C212" s="9">
        <v>0</v>
      </c>
      <c r="D212" s="9">
        <v>0</v>
      </c>
      <c r="E212" s="9">
        <v>0</v>
      </c>
      <c r="F212" s="9">
        <v>0</v>
      </c>
      <c r="G212" s="9">
        <v>0.29704779528379299</v>
      </c>
      <c r="H212" s="9">
        <v>0</v>
      </c>
      <c r="I212" s="9">
        <v>0</v>
      </c>
      <c r="J212" s="9">
        <v>0</v>
      </c>
      <c r="K212" s="9">
        <v>0</v>
      </c>
      <c r="L212" s="9">
        <v>9.0203029494314302E-2</v>
      </c>
      <c r="M212" s="127" t="s">
        <v>2096</v>
      </c>
    </row>
    <row r="213" spans="1:13" x14ac:dyDescent="0.25">
      <c r="A213" s="8" t="s">
        <v>230</v>
      </c>
      <c r="B213" s="9">
        <v>0</v>
      </c>
      <c r="C213" s="9">
        <v>0</v>
      </c>
      <c r="D213" s="9">
        <v>0</v>
      </c>
      <c r="E213" s="9">
        <v>0</v>
      </c>
      <c r="F213" s="9">
        <v>0</v>
      </c>
      <c r="G213" s="9">
        <v>0</v>
      </c>
      <c r="H213" s="9">
        <v>1.17191947165875</v>
      </c>
      <c r="I213" s="9">
        <v>1.1591851030553699</v>
      </c>
      <c r="J213" s="9">
        <v>1.3569545184640099</v>
      </c>
      <c r="K213" s="9">
        <v>1.0722517289571101</v>
      </c>
      <c r="L213" s="9">
        <v>0.81142957213876099</v>
      </c>
      <c r="M213" s="127" t="s">
        <v>2101</v>
      </c>
    </row>
    <row r="214" spans="1:13" x14ac:dyDescent="0.25">
      <c r="A214" s="8" t="s">
        <v>53</v>
      </c>
      <c r="B214" s="9">
        <v>0</v>
      </c>
      <c r="C214" s="9">
        <v>0</v>
      </c>
      <c r="D214" s="9">
        <v>0</v>
      </c>
      <c r="E214" s="9">
        <v>0</v>
      </c>
      <c r="F214" s="9">
        <v>0</v>
      </c>
      <c r="G214" s="9">
        <v>0.19880900371430099</v>
      </c>
      <c r="H214" s="9">
        <v>0</v>
      </c>
      <c r="I214" s="9">
        <v>0</v>
      </c>
      <c r="J214" s="9">
        <v>0</v>
      </c>
      <c r="K214" s="9">
        <v>4.0084176998396601E-2</v>
      </c>
      <c r="L214" s="9">
        <v>6.03681798459728E-2</v>
      </c>
      <c r="M214" s="127" t="s">
        <v>2100</v>
      </c>
    </row>
    <row r="215" spans="1:13" x14ac:dyDescent="0.25">
      <c r="A215" s="8" t="s">
        <v>95</v>
      </c>
      <c r="B215" s="9">
        <v>0</v>
      </c>
      <c r="C215" s="9">
        <v>0</v>
      </c>
      <c r="D215" s="9">
        <v>0</v>
      </c>
      <c r="E215" s="9">
        <v>0</v>
      </c>
      <c r="F215" s="9">
        <v>0</v>
      </c>
      <c r="G215" s="9">
        <v>0.90617822685890803</v>
      </c>
      <c r="H215" s="9">
        <v>0</v>
      </c>
      <c r="I215" s="9">
        <v>0</v>
      </c>
      <c r="J215" s="9">
        <v>0</v>
      </c>
      <c r="K215" s="9">
        <v>0</v>
      </c>
      <c r="L215" s="9">
        <v>0.275219458706501</v>
      </c>
      <c r="M215" s="127" t="s">
        <v>2093</v>
      </c>
    </row>
    <row r="216" spans="1:13" x14ac:dyDescent="0.25">
      <c r="A216" s="8" t="s">
        <v>127</v>
      </c>
      <c r="B216" s="9">
        <v>0</v>
      </c>
      <c r="C216" s="9">
        <v>0</v>
      </c>
      <c r="D216" s="9">
        <v>0</v>
      </c>
      <c r="E216" s="9">
        <v>0</v>
      </c>
      <c r="F216" s="9">
        <v>0</v>
      </c>
      <c r="G216" s="9">
        <v>0.61289409863757405</v>
      </c>
      <c r="H216" s="9">
        <v>0</v>
      </c>
      <c r="I216" s="9">
        <v>0</v>
      </c>
      <c r="J216" s="9">
        <v>0</v>
      </c>
      <c r="K216" s="9">
        <v>0</v>
      </c>
      <c r="L216" s="9">
        <v>0.18609909780643899</v>
      </c>
      <c r="M216" s="127" t="s">
        <v>2099</v>
      </c>
    </row>
    <row r="217" spans="1:13" x14ac:dyDescent="0.25">
      <c r="A217" s="8" t="s">
        <v>101</v>
      </c>
      <c r="B217" s="9">
        <v>0</v>
      </c>
      <c r="C217" s="9">
        <v>0</v>
      </c>
      <c r="D217" s="9">
        <v>0</v>
      </c>
      <c r="E217" s="9">
        <v>0</v>
      </c>
      <c r="F217" s="9">
        <v>0</v>
      </c>
      <c r="G217" s="9">
        <v>0.99448861886908702</v>
      </c>
      <c r="H217" s="9">
        <v>0</v>
      </c>
      <c r="I217" s="9">
        <v>0</v>
      </c>
      <c r="J217" s="9">
        <v>0</v>
      </c>
      <c r="K217" s="9">
        <v>0</v>
      </c>
      <c r="L217" s="9">
        <v>0.30191893944910397</v>
      </c>
      <c r="M217" s="127" t="s">
        <v>2096</v>
      </c>
    </row>
    <row r="218" spans="1:13" x14ac:dyDescent="0.25">
      <c r="A218" s="8" t="s">
        <v>148</v>
      </c>
      <c r="B218" s="9">
        <v>0</v>
      </c>
      <c r="C218" s="9">
        <v>0</v>
      </c>
      <c r="D218" s="9">
        <v>0</v>
      </c>
      <c r="E218" s="9">
        <v>0</v>
      </c>
      <c r="F218" s="9">
        <v>0</v>
      </c>
      <c r="G218" s="9">
        <v>0.48368986383331403</v>
      </c>
      <c r="H218" s="9">
        <v>0</v>
      </c>
      <c r="I218" s="9">
        <v>0</v>
      </c>
      <c r="J218" s="9">
        <v>0</v>
      </c>
      <c r="K218" s="9">
        <v>7.0147308997194097E-2</v>
      </c>
      <c r="L218" s="9">
        <v>0.146873839115611</v>
      </c>
      <c r="M218" s="127" t="s">
        <v>2101</v>
      </c>
    </row>
    <row r="219" spans="1:13" x14ac:dyDescent="0.25">
      <c r="A219" s="8" t="s">
        <v>92</v>
      </c>
      <c r="B219" s="9">
        <v>0</v>
      </c>
      <c r="C219" s="9">
        <v>0</v>
      </c>
      <c r="D219" s="9">
        <v>0</v>
      </c>
      <c r="E219" s="9">
        <v>0</v>
      </c>
      <c r="F219" s="9">
        <v>0</v>
      </c>
      <c r="G219" s="9">
        <v>0.84226871387910696</v>
      </c>
      <c r="H219" s="9">
        <v>0</v>
      </c>
      <c r="I219" s="9">
        <v>0</v>
      </c>
      <c r="J219" s="9">
        <v>0</v>
      </c>
      <c r="K219" s="9">
        <v>0.15031566299398699</v>
      </c>
      <c r="L219" s="9">
        <v>0.25578440352188803</v>
      </c>
      <c r="M219" s="127" t="s">
        <v>2096</v>
      </c>
    </row>
    <row r="220" spans="1:13" x14ac:dyDescent="0.25">
      <c r="A220" s="8" t="s">
        <v>100</v>
      </c>
      <c r="B220" s="9">
        <v>0</v>
      </c>
      <c r="C220" s="9">
        <v>0</v>
      </c>
      <c r="D220" s="9">
        <v>0</v>
      </c>
      <c r="E220" s="9">
        <v>0</v>
      </c>
      <c r="F220" s="9">
        <v>0</v>
      </c>
      <c r="G220" s="9">
        <v>0.83742759342139295</v>
      </c>
      <c r="H220" s="9">
        <v>0</v>
      </c>
      <c r="I220" s="9">
        <v>0</v>
      </c>
      <c r="J220" s="9">
        <v>0</v>
      </c>
      <c r="K220" s="9">
        <v>0.140294618994388</v>
      </c>
      <c r="L220" s="9">
        <v>0.25430017385433901</v>
      </c>
      <c r="M220" s="127" t="s">
        <v>2100</v>
      </c>
    </row>
    <row r="221" spans="1:13" x14ac:dyDescent="0.25">
      <c r="A221" s="8" t="s">
        <v>22</v>
      </c>
      <c r="B221" s="9">
        <v>6.2594064374073497</v>
      </c>
      <c r="C221" s="9">
        <v>5.0455362002261097</v>
      </c>
      <c r="D221" s="9">
        <v>6.9830270833477197</v>
      </c>
      <c r="E221" s="9">
        <v>0</v>
      </c>
      <c r="F221" s="9">
        <v>4.8944940301886097</v>
      </c>
      <c r="G221" s="9">
        <v>0</v>
      </c>
      <c r="H221" s="9">
        <v>3.6058268023919098</v>
      </c>
      <c r="I221" s="9">
        <v>3.5666835820785399</v>
      </c>
      <c r="J221" s="9">
        <v>4.1750148526017004</v>
      </c>
      <c r="K221" s="9">
        <v>3.3169656278673201</v>
      </c>
      <c r="L221" s="9">
        <v>2.49667850745498</v>
      </c>
      <c r="M221" s="127" t="s">
        <v>2103</v>
      </c>
    </row>
    <row r="222" spans="1:13" x14ac:dyDescent="0.25">
      <c r="A222" s="8" t="s">
        <v>231</v>
      </c>
      <c r="B222" s="9">
        <v>0</v>
      </c>
      <c r="C222" s="9">
        <v>0</v>
      </c>
      <c r="D222" s="9">
        <v>0</v>
      </c>
      <c r="E222" s="9">
        <v>0</v>
      </c>
      <c r="F222" s="9">
        <v>0</v>
      </c>
      <c r="G222" s="9">
        <v>0</v>
      </c>
      <c r="H222" s="9">
        <v>0.48280885866149698</v>
      </c>
      <c r="I222" s="9">
        <v>0.48470260316720398</v>
      </c>
      <c r="J222" s="9">
        <v>0.55905154916587896</v>
      </c>
      <c r="K222" s="9">
        <v>0.42088385598316502</v>
      </c>
      <c r="L222" s="9">
        <v>0.33929182221704302</v>
      </c>
      <c r="M222" s="127" t="s">
        <v>2098</v>
      </c>
    </row>
    <row r="223" spans="1:13" x14ac:dyDescent="0.25">
      <c r="A223" s="8" t="s">
        <v>37</v>
      </c>
      <c r="B223" s="9">
        <v>0</v>
      </c>
      <c r="C223" s="9">
        <v>0</v>
      </c>
      <c r="D223" s="9">
        <v>0</v>
      </c>
      <c r="E223" s="9">
        <v>0</v>
      </c>
      <c r="F223" s="9">
        <v>0</v>
      </c>
      <c r="G223" s="9">
        <v>1.2446397236373801</v>
      </c>
      <c r="H223" s="9">
        <v>0</v>
      </c>
      <c r="I223" s="9">
        <v>0.24223404589042499</v>
      </c>
      <c r="J223" s="9">
        <v>0</v>
      </c>
      <c r="K223" s="9">
        <v>0.22046297199118101</v>
      </c>
      <c r="L223" s="9">
        <v>0.54798691028017699</v>
      </c>
      <c r="M223" s="127" t="s">
        <v>2099</v>
      </c>
    </row>
    <row r="224" spans="1:13" x14ac:dyDescent="0.25">
      <c r="A224" s="8" t="s">
        <v>232</v>
      </c>
      <c r="B224" s="9">
        <v>0</v>
      </c>
      <c r="C224" s="9">
        <v>0</v>
      </c>
      <c r="D224" s="9">
        <v>0</v>
      </c>
      <c r="E224" s="9">
        <v>0</v>
      </c>
      <c r="F224" s="9">
        <v>0</v>
      </c>
      <c r="G224" s="9">
        <v>0</v>
      </c>
      <c r="H224" s="9">
        <v>0.92729527256653499</v>
      </c>
      <c r="I224" s="9">
        <v>0.91749705465099696</v>
      </c>
      <c r="J224" s="9">
        <v>1.0736889159671399</v>
      </c>
      <c r="K224" s="9">
        <v>0.78164144696873405</v>
      </c>
      <c r="L224" s="9">
        <v>0.64224793825569804</v>
      </c>
      <c r="M224" s="127" t="s">
        <v>2099</v>
      </c>
    </row>
    <row r="225" spans="1:13" x14ac:dyDescent="0.25">
      <c r="A225" s="8" t="s">
        <v>233</v>
      </c>
      <c r="B225" s="9">
        <v>0</v>
      </c>
      <c r="C225" s="9">
        <v>0</v>
      </c>
      <c r="D225" s="9">
        <v>0</v>
      </c>
      <c r="E225" s="9">
        <v>0</v>
      </c>
      <c r="F225" s="9">
        <v>0</v>
      </c>
      <c r="G225" s="9">
        <v>0</v>
      </c>
      <c r="H225" s="9">
        <v>0</v>
      </c>
      <c r="I225" s="9">
        <v>0.12620064298054501</v>
      </c>
      <c r="J225" s="9">
        <v>0</v>
      </c>
      <c r="K225" s="9">
        <v>0</v>
      </c>
      <c r="L225" s="9">
        <v>8.8340450086381805E-2</v>
      </c>
      <c r="M225" s="178" t="s">
        <v>2099</v>
      </c>
    </row>
    <row r="226" spans="1:13" x14ac:dyDescent="0.25">
      <c r="A226" s="8" t="s">
        <v>55</v>
      </c>
      <c r="B226" s="9">
        <v>0</v>
      </c>
      <c r="C226" s="9">
        <v>0</v>
      </c>
      <c r="D226" s="9">
        <v>0</v>
      </c>
      <c r="E226" s="9">
        <v>0</v>
      </c>
      <c r="F226" s="9">
        <v>0</v>
      </c>
      <c r="G226" s="9">
        <v>0</v>
      </c>
      <c r="H226" s="9">
        <v>0.31912111678773603</v>
      </c>
      <c r="I226" s="9">
        <v>0.36357214160696399</v>
      </c>
      <c r="J226" s="9">
        <v>0</v>
      </c>
      <c r="K226" s="9">
        <v>0.35073654698597101</v>
      </c>
      <c r="L226" s="9">
        <v>0.25450049912487499</v>
      </c>
      <c r="M226" s="127" t="s">
        <v>2097</v>
      </c>
    </row>
    <row r="227" spans="1:13" x14ac:dyDescent="0.25">
      <c r="A227" s="8" t="s">
        <v>234</v>
      </c>
      <c r="B227" s="9">
        <v>0</v>
      </c>
      <c r="C227" s="9">
        <v>0</v>
      </c>
      <c r="D227" s="9">
        <v>0</v>
      </c>
      <c r="E227" s="9">
        <v>0</v>
      </c>
      <c r="F227" s="9">
        <v>0</v>
      </c>
      <c r="G227" s="9">
        <v>0</v>
      </c>
      <c r="H227" s="9">
        <v>0.95229903033802799</v>
      </c>
      <c r="I227" s="9">
        <v>0.94181951450049195</v>
      </c>
      <c r="J227" s="9">
        <v>1.1026367131024799</v>
      </c>
      <c r="K227" s="9">
        <v>0.93195710996272196</v>
      </c>
      <c r="L227" s="9">
        <v>0.65927366015034505</v>
      </c>
      <c r="M227" s="127" t="s">
        <v>2096</v>
      </c>
    </row>
    <row r="228" spans="1:13" x14ac:dyDescent="0.25">
      <c r="A228" s="8" t="s">
        <v>156</v>
      </c>
      <c r="B228" s="9">
        <v>0</v>
      </c>
      <c r="C228" s="9">
        <v>0</v>
      </c>
      <c r="D228" s="9">
        <v>0</v>
      </c>
      <c r="E228" s="9">
        <v>0</v>
      </c>
      <c r="F228" s="9">
        <v>0</v>
      </c>
      <c r="G228" s="9">
        <v>0.16527204951986199</v>
      </c>
      <c r="H228" s="9">
        <v>0</v>
      </c>
      <c r="I228" s="9">
        <v>0</v>
      </c>
      <c r="J228" s="9">
        <v>0</v>
      </c>
      <c r="K228" s="9">
        <v>4.0084176998396601E-2</v>
      </c>
      <c r="L228" s="9">
        <v>5.45233432059073E-2</v>
      </c>
      <c r="M228" s="127" t="s">
        <v>2100</v>
      </c>
    </row>
    <row r="229" spans="1:13" x14ac:dyDescent="0.25">
      <c r="A229" s="8" t="s">
        <v>235</v>
      </c>
      <c r="B229" s="9">
        <v>0</v>
      </c>
      <c r="C229" s="9">
        <v>0</v>
      </c>
      <c r="D229" s="9">
        <v>0</v>
      </c>
      <c r="E229" s="9">
        <v>0</v>
      </c>
      <c r="F229" s="9">
        <v>3.49347451185601</v>
      </c>
      <c r="G229" s="9">
        <v>0</v>
      </c>
      <c r="H229" s="9">
        <v>0.69536023883777598</v>
      </c>
      <c r="I229" s="9">
        <v>0.69844042423059605</v>
      </c>
      <c r="J229" s="9">
        <v>0.80511030739315403</v>
      </c>
      <c r="K229" s="9">
        <v>0.61128369597554899</v>
      </c>
      <c r="L229" s="9">
        <v>0.48890829696141802</v>
      </c>
      <c r="M229" s="127" t="s">
        <v>2103</v>
      </c>
    </row>
    <row r="230" spans="1:13" x14ac:dyDescent="0.25">
      <c r="A230" s="8" t="s">
        <v>129</v>
      </c>
      <c r="B230" s="9">
        <v>0</v>
      </c>
      <c r="C230" s="9">
        <v>0</v>
      </c>
      <c r="D230" s="9">
        <v>0</v>
      </c>
      <c r="E230" s="9">
        <v>0</v>
      </c>
      <c r="F230" s="9">
        <v>0</v>
      </c>
      <c r="G230" s="9">
        <v>0.49798807413055701</v>
      </c>
      <c r="H230" s="9">
        <v>0</v>
      </c>
      <c r="I230" s="9">
        <v>0</v>
      </c>
      <c r="J230" s="9">
        <v>0</v>
      </c>
      <c r="K230" s="9">
        <v>0</v>
      </c>
      <c r="L230" s="9">
        <v>0</v>
      </c>
      <c r="M230" s="127" t="s">
        <v>2095</v>
      </c>
    </row>
    <row r="231" spans="1:13" x14ac:dyDescent="0.25">
      <c r="A231" s="8" t="s">
        <v>305</v>
      </c>
      <c r="B231" s="9">
        <v>0</v>
      </c>
      <c r="C231" s="9">
        <v>0.88264589769747404</v>
      </c>
      <c r="D231" s="9">
        <v>0</v>
      </c>
      <c r="E231" s="9">
        <v>0</v>
      </c>
      <c r="F231" s="9">
        <v>0</v>
      </c>
      <c r="G231" s="9">
        <v>0.39445656551618002</v>
      </c>
      <c r="H231" s="9">
        <v>0</v>
      </c>
      <c r="I231" s="9">
        <v>0</v>
      </c>
      <c r="J231" s="9">
        <v>0</v>
      </c>
      <c r="K231" s="9">
        <v>0</v>
      </c>
      <c r="L231" s="9">
        <v>0.119715186619922</v>
      </c>
      <c r="M231" s="127" t="s">
        <v>2095</v>
      </c>
    </row>
    <row r="232" spans="1:13" x14ac:dyDescent="0.25">
      <c r="A232" s="8" t="s">
        <v>23</v>
      </c>
      <c r="B232" s="9">
        <v>5.1632115743192903</v>
      </c>
      <c r="C232" s="9">
        <v>4.1591555257880701</v>
      </c>
      <c r="D232" s="9">
        <v>0</v>
      </c>
      <c r="E232" s="9">
        <v>0</v>
      </c>
      <c r="F232" s="9">
        <v>0</v>
      </c>
      <c r="G232" s="9">
        <v>0</v>
      </c>
      <c r="H232" s="9">
        <v>1.2163633143514301</v>
      </c>
      <c r="I232" s="9">
        <v>1.2020254243156701</v>
      </c>
      <c r="J232" s="9">
        <v>1.40831307838574</v>
      </c>
      <c r="K232" s="9">
        <v>0.95199919796192001</v>
      </c>
      <c r="L232" s="9">
        <v>0.84141779702097197</v>
      </c>
      <c r="M232" s="127" t="s">
        <v>2099</v>
      </c>
    </row>
    <row r="233" spans="1:13" x14ac:dyDescent="0.25">
      <c r="A233" s="8" t="s">
        <v>301</v>
      </c>
      <c r="B233" s="9">
        <v>0</v>
      </c>
      <c r="C233" s="9">
        <v>0</v>
      </c>
      <c r="D233" s="9">
        <v>0</v>
      </c>
      <c r="E233" s="9">
        <v>0</v>
      </c>
      <c r="F233" s="9">
        <v>0</v>
      </c>
      <c r="G233" s="9">
        <v>0</v>
      </c>
      <c r="H233" s="9">
        <v>0.16425246734837901</v>
      </c>
      <c r="I233" s="9">
        <v>0</v>
      </c>
      <c r="J233" s="9">
        <v>0</v>
      </c>
      <c r="K233" s="9">
        <v>0.130273574994789</v>
      </c>
      <c r="L233" s="9">
        <v>0</v>
      </c>
      <c r="M233" s="127" t="s">
        <v>2101</v>
      </c>
    </row>
    <row r="234" spans="1:13" x14ac:dyDescent="0.25">
      <c r="A234" s="8" t="s">
        <v>128</v>
      </c>
      <c r="B234" s="9">
        <v>0</v>
      </c>
      <c r="C234" s="9">
        <v>0</v>
      </c>
      <c r="D234" s="9">
        <v>0</v>
      </c>
      <c r="E234" s="9">
        <v>0</v>
      </c>
      <c r="F234" s="9">
        <v>0</v>
      </c>
      <c r="G234" s="9">
        <v>0.52295566515501202</v>
      </c>
      <c r="H234" s="9">
        <v>0</v>
      </c>
      <c r="I234" s="9">
        <v>0</v>
      </c>
      <c r="J234" s="9">
        <v>0</v>
      </c>
      <c r="K234" s="9">
        <v>7.0147308997194097E-2</v>
      </c>
      <c r="L234" s="9">
        <v>0.15881436645988101</v>
      </c>
      <c r="M234" s="127" t="s">
        <v>2097</v>
      </c>
    </row>
    <row r="235" spans="1:13" x14ac:dyDescent="0.25">
      <c r="A235" s="8" t="s">
        <v>57</v>
      </c>
      <c r="B235" s="9">
        <v>0</v>
      </c>
      <c r="C235" s="9">
        <v>0</v>
      </c>
      <c r="D235" s="9">
        <v>0</v>
      </c>
      <c r="E235" s="9">
        <v>0</v>
      </c>
      <c r="F235" s="9">
        <v>0</v>
      </c>
      <c r="G235" s="9">
        <v>1.7431885333950701</v>
      </c>
      <c r="H235" s="9">
        <v>0</v>
      </c>
      <c r="I235" s="9">
        <v>0.33884679448079402</v>
      </c>
      <c r="J235" s="9">
        <v>0</v>
      </c>
      <c r="K235" s="9">
        <v>0.26054714898957798</v>
      </c>
      <c r="L235" s="9">
        <v>0.76653988001406403</v>
      </c>
      <c r="M235" s="127" t="s">
        <v>2099</v>
      </c>
    </row>
    <row r="236" spans="1:13" x14ac:dyDescent="0.25">
      <c r="A236" s="8" t="s">
        <v>167</v>
      </c>
      <c r="B236" s="9">
        <v>0</v>
      </c>
      <c r="C236" s="9">
        <v>0</v>
      </c>
      <c r="D236" s="9">
        <v>0</v>
      </c>
      <c r="E236" s="9">
        <v>0</v>
      </c>
      <c r="F236" s="9">
        <v>0</v>
      </c>
      <c r="G236" s="9">
        <v>0.20562488361897299</v>
      </c>
      <c r="H236" s="9">
        <v>0</v>
      </c>
      <c r="I236" s="9">
        <v>0</v>
      </c>
      <c r="J236" s="9">
        <v>0</v>
      </c>
      <c r="K236" s="9">
        <v>4.0084176998396601E-2</v>
      </c>
      <c r="L236" s="9">
        <v>6.2442193065373998E-2</v>
      </c>
      <c r="M236" s="127" t="s">
        <v>2099</v>
      </c>
    </row>
    <row r="237" spans="1:13" x14ac:dyDescent="0.25">
      <c r="A237" s="8" t="s">
        <v>61</v>
      </c>
      <c r="B237" s="9">
        <v>0</v>
      </c>
      <c r="C237" s="9">
        <v>0</v>
      </c>
      <c r="D237" s="9">
        <v>0</v>
      </c>
      <c r="E237" s="9">
        <v>0</v>
      </c>
      <c r="F237" s="9">
        <v>0</v>
      </c>
      <c r="G237" s="9">
        <v>1.5247360198684199</v>
      </c>
      <c r="H237" s="9">
        <v>0</v>
      </c>
      <c r="I237" s="9">
        <v>0</v>
      </c>
      <c r="J237" s="9">
        <v>0</v>
      </c>
      <c r="K237" s="9">
        <v>0.26054714898957798</v>
      </c>
      <c r="L237" s="9">
        <v>0.46300876574815802</v>
      </c>
      <c r="M237" s="127" t="s">
        <v>2099</v>
      </c>
    </row>
    <row r="238" spans="1:13" x14ac:dyDescent="0.25">
      <c r="A238" s="8" t="s">
        <v>66</v>
      </c>
      <c r="B238" s="9">
        <v>0</v>
      </c>
      <c r="C238" s="9">
        <v>0</v>
      </c>
      <c r="D238" s="9">
        <v>0</v>
      </c>
      <c r="E238" s="9">
        <v>0</v>
      </c>
      <c r="F238" s="9">
        <v>0</v>
      </c>
      <c r="G238" s="9">
        <v>1.46577909160191</v>
      </c>
      <c r="H238" s="9">
        <v>0</v>
      </c>
      <c r="I238" s="9">
        <v>0</v>
      </c>
      <c r="J238" s="9">
        <v>0</v>
      </c>
      <c r="K238" s="9">
        <v>0.230484015990781</v>
      </c>
      <c r="L238" s="9">
        <v>0.44510031694917701</v>
      </c>
      <c r="M238" s="127" t="s">
        <v>2099</v>
      </c>
    </row>
    <row r="239" spans="1:13" x14ac:dyDescent="0.25">
      <c r="A239" s="8" t="s">
        <v>236</v>
      </c>
      <c r="B239" s="9">
        <v>0</v>
      </c>
      <c r="C239" s="9">
        <v>0</v>
      </c>
      <c r="D239" s="9">
        <v>4.4340008175777399</v>
      </c>
      <c r="E239" s="9">
        <v>3.1356670492707499</v>
      </c>
      <c r="F239" s="9">
        <v>0</v>
      </c>
      <c r="G239" s="9">
        <v>0</v>
      </c>
      <c r="H239" s="9">
        <v>0.95226817832376098</v>
      </c>
      <c r="I239" s="9">
        <v>0.94542935908660797</v>
      </c>
      <c r="J239" s="9">
        <v>1.10280566627901</v>
      </c>
      <c r="K239" s="9">
        <v>0.79166249096833297</v>
      </c>
      <c r="L239" s="9">
        <v>0.66180055136062599</v>
      </c>
      <c r="M239" s="127" t="s">
        <v>2096</v>
      </c>
    </row>
    <row r="240" spans="1:13" x14ac:dyDescent="0.25">
      <c r="A240" s="8" t="s">
        <v>170</v>
      </c>
      <c r="B240" s="9">
        <v>0</v>
      </c>
      <c r="C240" s="9">
        <v>0</v>
      </c>
      <c r="D240" s="9">
        <v>0</v>
      </c>
      <c r="E240" s="9">
        <v>0</v>
      </c>
      <c r="F240" s="9">
        <v>0</v>
      </c>
      <c r="G240" s="9">
        <v>0.48835009229574</v>
      </c>
      <c r="H240" s="9">
        <v>0</v>
      </c>
      <c r="I240" s="9">
        <v>0</v>
      </c>
      <c r="J240" s="9">
        <v>0</v>
      </c>
      <c r="K240" s="9">
        <v>9.0189397996392404E-2</v>
      </c>
      <c r="L240" s="9">
        <v>0.14829971418091101</v>
      </c>
      <c r="M240" s="127" t="s">
        <v>2093</v>
      </c>
    </row>
    <row r="241" spans="1:13" x14ac:dyDescent="0.25">
      <c r="A241" s="8" t="s">
        <v>104</v>
      </c>
      <c r="B241" s="9">
        <v>0</v>
      </c>
      <c r="C241" s="9">
        <v>0</v>
      </c>
      <c r="D241" s="9">
        <v>0</v>
      </c>
      <c r="E241" s="9">
        <v>0</v>
      </c>
      <c r="F241" s="9">
        <v>0</v>
      </c>
      <c r="G241" s="9">
        <v>0.58899740081169105</v>
      </c>
      <c r="H241" s="9">
        <v>0</v>
      </c>
      <c r="I241" s="9">
        <v>0</v>
      </c>
      <c r="J241" s="9">
        <v>0</v>
      </c>
      <c r="K241" s="9">
        <v>0.110231485995591</v>
      </c>
      <c r="L241" s="9">
        <v>0.178871907959123</v>
      </c>
      <c r="M241" s="127" t="s">
        <v>2098</v>
      </c>
    </row>
    <row r="242" spans="1:13" x14ac:dyDescent="0.25">
      <c r="A242" s="8" t="s">
        <v>283</v>
      </c>
      <c r="B242" s="9">
        <v>2.87428145491308</v>
      </c>
      <c r="C242" s="9">
        <v>2.3656105227540198</v>
      </c>
      <c r="D242" s="9">
        <v>0</v>
      </c>
      <c r="E242" s="9">
        <v>3.94541348476</v>
      </c>
      <c r="F242" s="9">
        <v>0</v>
      </c>
      <c r="G242" s="9">
        <v>0</v>
      </c>
      <c r="H242" s="9">
        <v>0.24693133229623099</v>
      </c>
      <c r="I242" s="9">
        <v>0</v>
      </c>
      <c r="J242" s="9">
        <v>0</v>
      </c>
      <c r="K242" s="9">
        <v>0.22046297199118101</v>
      </c>
      <c r="L242" s="9">
        <v>0</v>
      </c>
      <c r="M242" s="127" t="s">
        <v>2098</v>
      </c>
    </row>
    <row r="243" spans="1:13" x14ac:dyDescent="0.25">
      <c r="A243" s="8" t="s">
        <v>2065</v>
      </c>
      <c r="B243" s="9">
        <v>0</v>
      </c>
      <c r="C243" s="9">
        <v>0</v>
      </c>
      <c r="D243" s="9">
        <v>0</v>
      </c>
      <c r="E243" s="9">
        <v>0</v>
      </c>
      <c r="F243" s="9">
        <v>0</v>
      </c>
      <c r="G243" s="9">
        <v>0.49834509263479598</v>
      </c>
      <c r="H243" s="9">
        <v>0</v>
      </c>
      <c r="I243" s="9">
        <v>0</v>
      </c>
      <c r="J243" s="9">
        <v>0</v>
      </c>
      <c r="K243" s="9">
        <v>0</v>
      </c>
      <c r="L243" s="9">
        <v>0.15133903989790801</v>
      </c>
      <c r="M243" s="127" t="s">
        <v>2099</v>
      </c>
    </row>
    <row r="244" spans="1:13" x14ac:dyDescent="0.25">
      <c r="A244" s="8" t="s">
        <v>237</v>
      </c>
      <c r="B244" s="9">
        <v>0</v>
      </c>
      <c r="C244" s="9">
        <v>0</v>
      </c>
      <c r="D244" s="9">
        <v>0</v>
      </c>
      <c r="E244" s="9">
        <v>0</v>
      </c>
      <c r="F244" s="9">
        <v>0</v>
      </c>
      <c r="G244" s="9">
        <v>0</v>
      </c>
      <c r="H244" s="9">
        <v>0.41903730787570798</v>
      </c>
      <c r="I244" s="9">
        <v>0.42636855437747601</v>
      </c>
      <c r="J244" s="9">
        <v>0.48518639666374702</v>
      </c>
      <c r="K244" s="9">
        <v>0.39082072398436701</v>
      </c>
      <c r="L244" s="9">
        <v>0.29845798806423401</v>
      </c>
      <c r="M244" s="127" t="s">
        <v>2096</v>
      </c>
    </row>
    <row r="245" spans="1:13" x14ac:dyDescent="0.25">
      <c r="A245" s="8" t="s">
        <v>67</v>
      </c>
      <c r="B245" s="9">
        <v>0</v>
      </c>
      <c r="C245" s="9">
        <v>0</v>
      </c>
      <c r="D245" s="9">
        <v>0</v>
      </c>
      <c r="E245" s="9">
        <v>0</v>
      </c>
      <c r="F245" s="9">
        <v>0</v>
      </c>
      <c r="G245" s="9">
        <v>0</v>
      </c>
      <c r="H245" s="9">
        <v>0.37577173492141103</v>
      </c>
      <c r="I245" s="9">
        <v>0</v>
      </c>
      <c r="J245" s="9">
        <v>0</v>
      </c>
      <c r="K245" s="9">
        <v>0.26054714898957798</v>
      </c>
      <c r="L245" s="9">
        <v>0</v>
      </c>
      <c r="M245" s="127" t="s">
        <v>2098</v>
      </c>
    </row>
    <row r="246" spans="1:13" x14ac:dyDescent="0.25">
      <c r="A246" s="8" t="s">
        <v>268</v>
      </c>
      <c r="B246" s="9">
        <v>0</v>
      </c>
      <c r="C246" s="9">
        <v>0</v>
      </c>
      <c r="D246" s="9">
        <v>0</v>
      </c>
      <c r="E246" s="9">
        <v>0</v>
      </c>
      <c r="F246" s="9">
        <v>0</v>
      </c>
      <c r="G246" s="9">
        <v>0.26856902752760903</v>
      </c>
      <c r="H246" s="9">
        <v>0</v>
      </c>
      <c r="I246" s="9">
        <v>0</v>
      </c>
      <c r="J246" s="9">
        <v>0</v>
      </c>
      <c r="K246" s="9">
        <v>0</v>
      </c>
      <c r="L246" s="9">
        <v>8.1534481675667597E-2</v>
      </c>
      <c r="M246" s="127" t="s">
        <v>2099</v>
      </c>
    </row>
    <row r="247" spans="1:13" x14ac:dyDescent="0.25">
      <c r="A247" s="8" t="s">
        <v>238</v>
      </c>
      <c r="B247" s="9">
        <v>0</v>
      </c>
      <c r="C247" s="9">
        <v>0</v>
      </c>
      <c r="D247" s="9">
        <v>0</v>
      </c>
      <c r="E247" s="9">
        <v>0</v>
      </c>
      <c r="F247" s="9">
        <v>0</v>
      </c>
      <c r="G247" s="9">
        <v>0</v>
      </c>
      <c r="H247" s="9">
        <v>0.34026027565961903</v>
      </c>
      <c r="I247" s="9">
        <v>0.33652283219928297</v>
      </c>
      <c r="J247" s="9">
        <v>0</v>
      </c>
      <c r="K247" s="9">
        <v>0.36075759098556998</v>
      </c>
      <c r="L247" s="9">
        <v>0.23556598253949801</v>
      </c>
      <c r="M247" s="127" t="s">
        <v>2096</v>
      </c>
    </row>
    <row r="248" spans="1:13" x14ac:dyDescent="0.25">
      <c r="A248" s="8" t="s">
        <v>160</v>
      </c>
      <c r="B248" s="9">
        <v>0</v>
      </c>
      <c r="C248" s="9">
        <v>0</v>
      </c>
      <c r="D248" s="9">
        <v>0</v>
      </c>
      <c r="E248" s="9">
        <v>0</v>
      </c>
      <c r="F248" s="9">
        <v>0</v>
      </c>
      <c r="G248" s="9">
        <v>0.29145231414309603</v>
      </c>
      <c r="H248" s="9">
        <v>0</v>
      </c>
      <c r="I248" s="9">
        <v>0</v>
      </c>
      <c r="J248" s="9">
        <v>0</v>
      </c>
      <c r="K248" s="9">
        <v>0</v>
      </c>
      <c r="L248" s="9">
        <v>8.8518871668624294E-2</v>
      </c>
      <c r="M248" s="127" t="s">
        <v>2096</v>
      </c>
    </row>
    <row r="249" spans="1:13" x14ac:dyDescent="0.25">
      <c r="A249" s="8" t="s">
        <v>138</v>
      </c>
      <c r="B249" s="9">
        <v>0</v>
      </c>
      <c r="C249" s="9">
        <v>0</v>
      </c>
      <c r="D249" s="9">
        <v>0</v>
      </c>
      <c r="E249" s="9">
        <v>0</v>
      </c>
      <c r="F249" s="9">
        <v>0</v>
      </c>
      <c r="G249" s="9">
        <v>0.30029582875118799</v>
      </c>
      <c r="H249" s="9">
        <v>0</v>
      </c>
      <c r="I249" s="9">
        <v>0</v>
      </c>
      <c r="J249" s="9">
        <v>0</v>
      </c>
      <c r="K249" s="9">
        <v>5.0105220997995803E-2</v>
      </c>
      <c r="L249" s="9">
        <v>9.11919082832615E-2</v>
      </c>
      <c r="M249" s="127" t="s">
        <v>2100</v>
      </c>
    </row>
    <row r="250" spans="1:13" x14ac:dyDescent="0.25">
      <c r="A250" s="8" t="s">
        <v>59</v>
      </c>
      <c r="B250" s="9">
        <v>0</v>
      </c>
      <c r="C250" s="9">
        <v>0</v>
      </c>
      <c r="D250" s="9">
        <v>0</v>
      </c>
      <c r="E250" s="9">
        <v>0</v>
      </c>
      <c r="F250" s="9">
        <v>0</v>
      </c>
      <c r="G250" s="9">
        <v>1.1064927611847999</v>
      </c>
      <c r="H250" s="9">
        <v>0</v>
      </c>
      <c r="I250" s="9">
        <v>0.212885791951548</v>
      </c>
      <c r="J250" s="9">
        <v>0</v>
      </c>
      <c r="K250" s="9">
        <v>0.180378794992785</v>
      </c>
      <c r="L250" s="9">
        <v>0.48501645532010002</v>
      </c>
      <c r="M250" s="127" t="s">
        <v>2095</v>
      </c>
    </row>
    <row r="251" spans="1:13" x14ac:dyDescent="0.25">
      <c r="A251" s="8" t="s">
        <v>161</v>
      </c>
      <c r="B251" s="9">
        <v>0</v>
      </c>
      <c r="C251" s="9">
        <v>0</v>
      </c>
      <c r="D251" s="9">
        <v>0</v>
      </c>
      <c r="E251" s="9">
        <v>0</v>
      </c>
      <c r="F251" s="9">
        <v>0</v>
      </c>
      <c r="G251" s="9">
        <v>0.239698598587747</v>
      </c>
      <c r="H251" s="9">
        <v>0</v>
      </c>
      <c r="I251" s="9">
        <v>0</v>
      </c>
      <c r="J251" s="9">
        <v>0</v>
      </c>
      <c r="K251" s="9">
        <v>4.0084176998396601E-2</v>
      </c>
      <c r="L251" s="9">
        <v>7.27616697811512E-2</v>
      </c>
      <c r="M251" s="127" t="s">
        <v>2099</v>
      </c>
    </row>
    <row r="252" spans="1:13" x14ac:dyDescent="0.25">
      <c r="A252" s="8" t="s">
        <v>239</v>
      </c>
      <c r="B252" s="9">
        <v>0</v>
      </c>
      <c r="C252" s="9">
        <v>0</v>
      </c>
      <c r="D252" s="9">
        <v>0</v>
      </c>
      <c r="E252" s="9">
        <v>0</v>
      </c>
      <c r="F252" s="9">
        <v>3.00216788361783</v>
      </c>
      <c r="G252" s="9">
        <v>0</v>
      </c>
      <c r="H252" s="9">
        <v>0.62081808765022495</v>
      </c>
      <c r="I252" s="9">
        <v>0.61377025399122398</v>
      </c>
      <c r="J252" s="9">
        <v>0.71882067434857499</v>
      </c>
      <c r="K252" s="9">
        <v>0.57119951897715204</v>
      </c>
      <c r="L252" s="9">
        <v>0.42963917779385702</v>
      </c>
      <c r="M252" s="127" t="s">
        <v>2103</v>
      </c>
    </row>
    <row r="253" spans="1:13" x14ac:dyDescent="0.25">
      <c r="A253" s="8" t="s">
        <v>70</v>
      </c>
      <c r="B253" s="9">
        <v>0</v>
      </c>
      <c r="C253" s="9">
        <v>0</v>
      </c>
      <c r="D253" s="9">
        <v>0</v>
      </c>
      <c r="E253" s="9">
        <v>0</v>
      </c>
      <c r="F253" s="9">
        <v>0</v>
      </c>
      <c r="G253" s="9">
        <v>1.1351129437158001</v>
      </c>
      <c r="H253" s="9">
        <v>0</v>
      </c>
      <c r="I253" s="9">
        <v>0</v>
      </c>
      <c r="J253" s="9">
        <v>0</v>
      </c>
      <c r="K253" s="9">
        <v>0.21044192799158201</v>
      </c>
      <c r="L253" s="9">
        <v>0.344703477589068</v>
      </c>
      <c r="M253" s="127" t="s">
        <v>2093</v>
      </c>
    </row>
    <row r="254" spans="1:13" x14ac:dyDescent="0.25">
      <c r="A254" s="8" t="s">
        <v>63</v>
      </c>
      <c r="B254" s="9">
        <v>0</v>
      </c>
      <c r="C254" s="9">
        <v>0</v>
      </c>
      <c r="D254" s="9">
        <v>0</v>
      </c>
      <c r="E254" s="9">
        <v>0</v>
      </c>
      <c r="F254" s="9">
        <v>0</v>
      </c>
      <c r="G254" s="9">
        <v>1.01567421484751</v>
      </c>
      <c r="H254" s="9">
        <v>0</v>
      </c>
      <c r="I254" s="9">
        <v>0.20310167443750299</v>
      </c>
      <c r="J254" s="9">
        <v>0</v>
      </c>
      <c r="K254" s="9">
        <v>0.20042088399198299</v>
      </c>
      <c r="L254" s="9">
        <v>0.45060156334560197</v>
      </c>
      <c r="M254" s="127" t="s">
        <v>2100</v>
      </c>
    </row>
    <row r="255" spans="1:13" x14ac:dyDescent="0.25">
      <c r="A255" s="8" t="s">
        <v>174</v>
      </c>
      <c r="B255" s="9">
        <v>0</v>
      </c>
      <c r="C255" s="9">
        <v>0</v>
      </c>
      <c r="D255" s="9">
        <v>0</v>
      </c>
      <c r="E255" s="9">
        <v>0</v>
      </c>
      <c r="F255" s="9">
        <v>0</v>
      </c>
      <c r="G255" s="9">
        <v>0.27804567352204101</v>
      </c>
      <c r="H255" s="9">
        <v>0</v>
      </c>
      <c r="I255" s="9">
        <v>0</v>
      </c>
      <c r="J255" s="9">
        <v>0</v>
      </c>
      <c r="K255" s="9">
        <v>0</v>
      </c>
      <c r="L255" s="9">
        <v>8.4538925792472394E-2</v>
      </c>
      <c r="M255" s="127" t="s">
        <v>2099</v>
      </c>
    </row>
    <row r="256" spans="1:13" x14ac:dyDescent="0.25">
      <c r="A256" s="8" t="s">
        <v>243</v>
      </c>
      <c r="B256" s="9">
        <v>0</v>
      </c>
      <c r="C256" s="9">
        <v>0</v>
      </c>
      <c r="D256" s="9">
        <v>0</v>
      </c>
      <c r="E256" s="9">
        <v>0</v>
      </c>
      <c r="F256" s="9">
        <v>0</v>
      </c>
      <c r="G256" s="9">
        <v>0</v>
      </c>
      <c r="H256" s="9">
        <v>0.25487564243194499</v>
      </c>
      <c r="I256" s="9">
        <v>0</v>
      </c>
      <c r="J256" s="9">
        <v>0</v>
      </c>
      <c r="K256" s="9">
        <v>0.16033670699358701</v>
      </c>
      <c r="L256" s="9">
        <v>0</v>
      </c>
      <c r="M256" s="127" t="s">
        <v>2099</v>
      </c>
    </row>
    <row r="257" spans="1:13" x14ac:dyDescent="0.25">
      <c r="A257" s="8" t="s">
        <v>241</v>
      </c>
      <c r="B257" s="9">
        <v>0</v>
      </c>
      <c r="C257" s="9">
        <v>0</v>
      </c>
      <c r="D257" s="9">
        <v>0</v>
      </c>
      <c r="E257" s="9">
        <v>0</v>
      </c>
      <c r="F257" s="9">
        <v>0</v>
      </c>
      <c r="G257" s="9">
        <v>0.747586125554623</v>
      </c>
      <c r="H257" s="9">
        <v>0</v>
      </c>
      <c r="I257" s="9">
        <v>0</v>
      </c>
      <c r="J257" s="9">
        <v>0</v>
      </c>
      <c r="K257" s="9">
        <v>0.110231485995591</v>
      </c>
      <c r="L257" s="9">
        <v>0.22700935311974799</v>
      </c>
      <c r="M257" s="127" t="s">
        <v>2101</v>
      </c>
    </row>
    <row r="258" spans="1:13" ht="15.75" thickBot="1" x14ac:dyDescent="0.3">
      <c r="B258" s="193">
        <f>SUM(B2:B257)</f>
        <v>99.999999999999915</v>
      </c>
      <c r="C258" s="193">
        <f t="shared" ref="C258:L258" si="0">SUM(C2:C257)</f>
        <v>99.999999999999986</v>
      </c>
      <c r="D258" s="193">
        <f t="shared" si="0"/>
        <v>99.999999999999901</v>
      </c>
      <c r="E258" s="193">
        <f t="shared" si="0"/>
        <v>100.00000000000007</v>
      </c>
      <c r="F258" s="193">
        <f t="shared" si="0"/>
        <v>99.999999999999972</v>
      </c>
      <c r="G258" s="193">
        <f t="shared" si="0"/>
        <v>99.999999999999972</v>
      </c>
      <c r="H258" s="193">
        <f t="shared" si="0"/>
        <v>99.999999999999972</v>
      </c>
      <c r="I258" s="193">
        <f t="shared" si="0"/>
        <v>99.999999999999929</v>
      </c>
      <c r="J258" s="193">
        <f t="shared" si="0"/>
        <v>100.00000000000004</v>
      </c>
      <c r="K258" s="193">
        <f t="shared" si="0"/>
        <v>99.999999999999957</v>
      </c>
      <c r="L258" s="193">
        <f t="shared" si="0"/>
        <v>100.00000000000004</v>
      </c>
    </row>
    <row r="259" spans="1:13" ht="15.75" thickTop="1"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EDA2B-D32F-45B7-A1C0-D1060D63CFF2}">
  <sheetPr codeName="Sheet12"/>
  <dimension ref="A1:V25"/>
  <sheetViews>
    <sheetView zoomScale="80" zoomScaleNormal="80" workbookViewId="0">
      <pane xSplit="2" ySplit="2" topLeftCell="D3" activePane="bottomRight" state="frozen"/>
      <selection pane="topRight" activeCell="B1" sqref="B1"/>
      <selection pane="bottomLeft" activeCell="A3" sqref="A3"/>
      <selection pane="bottomRight" activeCell="O9" sqref="O9"/>
    </sheetView>
  </sheetViews>
  <sheetFormatPr defaultRowHeight="15" x14ac:dyDescent="0.3"/>
  <cols>
    <col min="1" max="1" width="4.7109375" style="12" customWidth="1"/>
    <col min="2" max="2" width="15.7109375" style="12" customWidth="1"/>
    <col min="3" max="13" width="7.7109375" style="12" customWidth="1"/>
    <col min="14" max="14" width="15.7109375" style="12" customWidth="1"/>
    <col min="15" max="15" width="12.7109375" style="12" customWidth="1"/>
    <col min="16" max="16" width="13.42578125" style="12" customWidth="1"/>
    <col min="17" max="19" width="12.7109375" style="12" customWidth="1"/>
    <col min="20" max="20" width="13.42578125" style="12" customWidth="1"/>
    <col min="21" max="21" width="12.7109375" style="12" customWidth="1"/>
    <col min="22" max="22" width="27.28515625" style="12" bestFit="1" customWidth="1"/>
    <col min="23" max="16384" width="9.140625" style="12"/>
  </cols>
  <sheetData>
    <row r="1" spans="1:22" ht="140.1" customHeight="1" thickBot="1" x14ac:dyDescent="0.35">
      <c r="A1" s="17"/>
      <c r="B1" s="69" t="s">
        <v>2046</v>
      </c>
      <c r="C1" s="3" t="str">
        <f>Consolidated!B2</f>
        <v>LC_SB</v>
      </c>
      <c r="D1" s="3" t="str">
        <f>Consolidated!C2</f>
        <v>LCMC_SB</v>
      </c>
      <c r="E1" s="3" t="str">
        <f>Consolidated!D2</f>
        <v>Concentrated_SB</v>
      </c>
      <c r="F1" s="3" t="str">
        <f>Consolidated!E2</f>
        <v>Growth_SB</v>
      </c>
      <c r="G1" s="3" t="str">
        <f>Consolidated!F2</f>
        <v>Edelweiss N100 Q30</v>
      </c>
      <c r="H1" s="28" t="str">
        <f>Consolidated!G2</f>
        <v>Nippon Nifty Midcap 150 ETF</v>
      </c>
      <c r="I1" s="28" t="str">
        <f>Consolidated!H2</f>
        <v>Reliance NSE100 ETF</v>
      </c>
      <c r="J1" s="28" t="str">
        <f>Consolidated!I2</f>
        <v>SBI BSE100 ETF</v>
      </c>
      <c r="K1" s="28" t="str">
        <f>Consolidated!J2</f>
        <v>SBI NIFTY 50 ETF</v>
      </c>
      <c r="L1" s="28" t="s">
        <v>2107</v>
      </c>
      <c r="M1" s="28" t="str">
        <f>Consolidated!L2</f>
        <v>Smart Beta Benchmark</v>
      </c>
      <c r="N1" s="95" t="s">
        <v>2045</v>
      </c>
      <c r="O1" s="66" t="str">
        <f>Consolidated!AS2</f>
        <v>SBI BSE100 ETF</v>
      </c>
      <c r="P1" s="66" t="str">
        <f>Consolidated!AT2</f>
        <v>Smart Beta Benchmark</v>
      </c>
      <c r="Q1" s="66" t="str">
        <f>Consolidated!AU2</f>
        <v>SBI NIFTY 50 ETF</v>
      </c>
      <c r="R1" s="66" t="str">
        <f>Consolidated!AV2</f>
        <v>NIFTY 200</v>
      </c>
      <c r="S1" s="66" t="str">
        <f>Consolidated!AW2</f>
        <v>SBI BSE100 ETF</v>
      </c>
      <c r="T1" s="66" t="str">
        <f>Consolidated!AX2</f>
        <v>Smart Beta Benchmark</v>
      </c>
      <c r="U1" s="96" t="str">
        <f>Consolidated!AY2</f>
        <v>SBI NIFTY 50 ETF</v>
      </c>
    </row>
    <row r="2" spans="1:22" s="65" customFormat="1" ht="81" customHeight="1" x14ac:dyDescent="0.25">
      <c r="A2" s="64"/>
      <c r="B2" s="61" t="s">
        <v>2044</v>
      </c>
      <c r="C2" s="62" cm="1">
        <f t="array" aca="1" ref="C2" ca="1">SUM(--(Consolidated!B3:B256&gt;0))</f>
        <v>18</v>
      </c>
      <c r="D2" s="62" cm="1">
        <f t="array" aca="1" ref="D2" ca="1">SUM(--(Consolidated!C3:C256&gt;0))</f>
        <v>30</v>
      </c>
      <c r="E2" s="62" cm="1">
        <f t="array" aca="1" ref="E2" ca="1">SUM(--(Consolidated!D3:D256&gt;0))</f>
        <v>12</v>
      </c>
      <c r="F2" s="62" cm="1">
        <f t="array" aca="1" ref="F2" ca="1">SUM(--(Consolidated!E3:E256&gt;0))</f>
        <v>18</v>
      </c>
      <c r="G2" s="62" cm="1">
        <f t="array" aca="1" ref="G2" ca="1">SUM(--(Consolidated!F3:F256&gt;0))</f>
        <v>30</v>
      </c>
      <c r="H2" s="63" cm="1">
        <f t="array" aca="1" ref="H2" ca="1">SUM(--(Consolidated!G3:G256&gt;0))</f>
        <v>149</v>
      </c>
      <c r="I2" s="63" cm="1">
        <f t="array" aca="1" ref="I2" ca="1">SUM(--(Consolidated!H3:H256&gt;0))</f>
        <v>99</v>
      </c>
      <c r="J2" s="63" cm="1">
        <f t="array" aca="1" ref="J2" ca="1">SUM(--(Consolidated!I3:I256&gt;0))</f>
        <v>102</v>
      </c>
      <c r="K2" s="63" cm="1">
        <f t="array" aca="1" ref="K2" ca="1">SUM(--(Consolidated!J3:J256&gt;0))</f>
        <v>51</v>
      </c>
      <c r="L2" s="63" cm="1">
        <f t="array" aca="1" ref="L2" ca="1">SUM(--(Consolidated!K3:K256&gt;0))</f>
        <v>198</v>
      </c>
      <c r="M2" s="63" cm="1">
        <f t="array" aca="1" ref="M2" ca="1">SUM(--(Consolidated!L3:L256&gt;0))</f>
        <v>229</v>
      </c>
      <c r="N2" s="94" t="s">
        <v>2047</v>
      </c>
      <c r="O2" s="124" t="str">
        <f>Consolidated!AS1&amp;" vs. "&amp;O1</f>
        <v>LC_SB vs. SBI BSE100 ETF</v>
      </c>
      <c r="P2" s="124" t="str">
        <f>Consolidated!AT1&amp;" vs. "&amp;P1</f>
        <v>LCMC_SB vs. Smart Beta Benchmark</v>
      </c>
      <c r="Q2" s="124" t="str">
        <f>Consolidated!AU1&amp;" vs. "&amp;Q1</f>
        <v>Concentrated_SB vs. SBI NIFTY 50 ETF</v>
      </c>
      <c r="R2" s="124" t="str">
        <f>Consolidated!AV1&amp;" vs. "&amp;R1</f>
        <v>Growth_SB vs. NIFTY 200</v>
      </c>
      <c r="S2" s="124" t="str">
        <f>Consolidated!AW1&amp;" vs. "&amp;S1</f>
        <v>Edelweiss N100 Q30 vs. SBI BSE100 ETF</v>
      </c>
      <c r="T2" s="124" t="str">
        <f>Consolidated!AX1&amp;" vs. "&amp;T1</f>
        <v>Edelweiss N100 Q30 vs. Smart Beta Benchmark</v>
      </c>
      <c r="U2" s="125" t="str">
        <f>Consolidated!AY1&amp;" vs. "&amp;U1</f>
        <v>Edelweiss N100 Q30 vs. SBI NIFTY 50 ETF</v>
      </c>
      <c r="V2" s="49" t="s">
        <v>2056</v>
      </c>
    </row>
    <row r="3" spans="1:22" x14ac:dyDescent="0.3">
      <c r="A3" s="13">
        <v>1</v>
      </c>
      <c r="B3" s="22" t="str" cm="1">
        <f t="array" ref="B3:B12">TRANSPOSE(Consolidated!O2:X2)</f>
        <v>GL DivYld</v>
      </c>
      <c r="C3" s="67">
        <f ca="1">SUMPRODUCT(OFFSET(Consolidated!B$3,,,Consolidated!lastRowNumOfConsolPfBmSlab-2,1),OFFSET(Consolidated!$N$3,,$A3,Consolidated!lastRowNumOfConsolPfBmSlab-2,1))/100</f>
        <v>0.3615292426804807</v>
      </c>
      <c r="D3" s="67">
        <f ca="1">SUMPRODUCT(OFFSET(Consolidated!C$3,,,Consolidated!lastRowNumOfConsolPfBmSlab-2,1),OFFSET(Consolidated!$N$3,,$A3,Consolidated!lastRowNumOfConsolPfBmSlab-2,1))/100</f>
        <v>0.28918891078119591</v>
      </c>
      <c r="E3" s="67">
        <f ca="1">SUMPRODUCT(OFFSET(Consolidated!D$3,,,Consolidated!lastRowNumOfConsolPfBmSlab-2,1),OFFSET(Consolidated!$N$3,,$A3,Consolidated!lastRowNumOfConsolPfBmSlab-2,1))/100</f>
        <v>0.10687653607314962</v>
      </c>
      <c r="F3" s="67">
        <f ca="1">SUMPRODUCT(OFFSET(Consolidated!E$3,,,Consolidated!lastRowNumOfConsolPfBmSlab-2,1),OFFSET(Consolidated!$N$3,,$A3,Consolidated!lastRowNumOfConsolPfBmSlab-2,1))/100</f>
        <v>0.12971527561913196</v>
      </c>
      <c r="G3" s="67">
        <f ca="1">SUMPRODUCT(OFFSET(Consolidated!F$3,,,Consolidated!lastRowNumOfConsolPfBmSlab-2,1),OFFSET(Consolidated!$N$3,,$A3,Consolidated!lastRowNumOfConsolPfBmSlab-2,1))/100</f>
        <v>0.72138635870774648</v>
      </c>
      <c r="H3" s="68">
        <f ca="1">SUMPRODUCT(OFFSET(Consolidated!G$3,,,Consolidated!lastRowNumOfConsolPfBmSlab-2,1),OFFSET(Consolidated!$N$3,,$A3,Consolidated!lastRowNumOfConsolPfBmSlab-2,1))/100</f>
        <v>8.8266822994200037E-2</v>
      </c>
      <c r="I3" s="68">
        <f ca="1">SUMPRODUCT(OFFSET(Consolidated!H$3,,,Consolidated!lastRowNumOfConsolPfBmSlab-2,1),OFFSET(Consolidated!$N$3,,$A3,Consolidated!lastRowNumOfConsolPfBmSlab-2,1))/100</f>
        <v>0.28893995556465163</v>
      </c>
      <c r="J3" s="68">
        <f ca="1">SUMPRODUCT(OFFSET(Consolidated!I$3,,,Consolidated!lastRowNumOfConsolPfBmSlab-2,1),OFFSET(Consolidated!$N$3,,$A3,Consolidated!lastRowNumOfConsolPfBmSlab-2,1))/100</f>
        <v>0.29379890571764927</v>
      </c>
      <c r="K3" s="68">
        <f ca="1">SUMPRODUCT(OFFSET(Consolidated!J$3,,,Consolidated!lastRowNumOfConsolPfBmSlab-2,1),OFFSET(Consolidated!$N$3,,$A3,Consolidated!lastRowNumOfConsolPfBmSlab-2,1))/100</f>
        <v>0.30538824483134697</v>
      </c>
      <c r="L3" s="68">
        <f ca="1">SUMPRODUCT(OFFSET(Consolidated!K$3,,,Consolidated!lastRowNumOfConsolPfBmSlab-2,1),OFFSET(Consolidated!$N$3,,$A3,Consolidated!lastRowNumOfConsolPfBmSlab-2,1))/100</f>
        <v>0.27307105989554264</v>
      </c>
      <c r="M3" s="68">
        <f ca="1">SUMPRODUCT(OFFSET(Consolidated!L$3,,,Consolidated!lastRowNumOfConsolPfBmSlab-2,1),OFFSET(Consolidated!$N$3,,$A3,Consolidated!lastRowNumOfConsolPfBmSlab-2,1))/100</f>
        <v>0.23373178909689515</v>
      </c>
      <c r="N3" s="97" t="str" cm="1">
        <f t="array" ref="N3:N12">TRANSPOSE(Consolidated!O2:X2)</f>
        <v>GL DivYld</v>
      </c>
      <c r="O3" s="184">
        <f t="shared" ref="O3:O12" ca="1" si="0">C3-J3</f>
        <v>6.7730336962831428E-2</v>
      </c>
      <c r="P3" s="184">
        <f t="shared" ref="P3:P12" ca="1" si="1">D3-M3</f>
        <v>5.5457121684300753E-2</v>
      </c>
      <c r="Q3" s="184">
        <f t="shared" ref="Q3:Q12" ca="1" si="2">E3-K3</f>
        <v>-0.19851170875819735</v>
      </c>
      <c r="R3" s="184">
        <f t="shared" ref="R3:R12" ca="1" si="3">F3-L3</f>
        <v>-0.14335578427641069</v>
      </c>
      <c r="S3" s="184">
        <f t="shared" ref="S3:S12" ca="1" si="4">G3-J3</f>
        <v>0.42758745299009721</v>
      </c>
      <c r="T3" s="184">
        <f t="shared" ref="T3:T12" ca="1" si="5">G3-M3</f>
        <v>0.4876545696108513</v>
      </c>
      <c r="U3" s="185">
        <f t="shared" ref="U3:U12" ca="1" si="6">G3-K3</f>
        <v>0.41599811387639951</v>
      </c>
      <c r="V3" s="192" t="s">
        <v>2335</v>
      </c>
    </row>
    <row r="4" spans="1:22" x14ac:dyDescent="0.3">
      <c r="A4" s="13">
        <v>2</v>
      </c>
      <c r="B4" s="22" t="str">
        <v>GL EarnVariab</v>
      </c>
      <c r="C4" s="67">
        <f ca="1">SUMPRODUCT(OFFSET(Consolidated!B$3,,,Consolidated!lastRowNumOfConsolPfBmSlab-2,1),OFFSET(Consolidated!$N$3,,$A4,Consolidated!lastRowNumOfConsolPfBmSlab-2,1))/100</f>
        <v>-0.72257106301343355</v>
      </c>
      <c r="D4" s="67">
        <f ca="1">SUMPRODUCT(OFFSET(Consolidated!C$3,,,Consolidated!lastRowNumOfConsolPfBmSlab-2,1),OFFSET(Consolidated!$N$3,,$A4,Consolidated!lastRowNumOfConsolPfBmSlab-2,1))/100</f>
        <v>-0.62673943315035752</v>
      </c>
      <c r="E4" s="67">
        <f ca="1">SUMPRODUCT(OFFSET(Consolidated!D$3,,,Consolidated!lastRowNumOfConsolPfBmSlab-2,1),OFFSET(Consolidated!$N$3,,$A4,Consolidated!lastRowNumOfConsolPfBmSlab-2,1))/100</f>
        <v>-1.0425247855606157</v>
      </c>
      <c r="F4" s="67">
        <f ca="1">SUMPRODUCT(OFFSET(Consolidated!E$3,,,Consolidated!lastRowNumOfConsolPfBmSlab-2,1),OFFSET(Consolidated!$N$3,,$A4,Consolidated!lastRowNumOfConsolPfBmSlab-2,1))/100</f>
        <v>-0.83295228315029346</v>
      </c>
      <c r="G4" s="67">
        <f ca="1">SUMPRODUCT(OFFSET(Consolidated!F$3,,,Consolidated!lastRowNumOfConsolPfBmSlab-2,1),OFFSET(Consolidated!$N$3,,$A4,Consolidated!lastRowNumOfConsolPfBmSlab-2,1))/100</f>
        <v>-0.50132397744412305</v>
      </c>
      <c r="H4" s="68">
        <f ca="1">SUMPRODUCT(OFFSET(Consolidated!G$3,,,Consolidated!lastRowNumOfConsolPfBmSlab-2,1),OFFSET(Consolidated!$N$3,,$A4,Consolidated!lastRowNumOfConsolPfBmSlab-2,1))/100</f>
        <v>-0.23766714817501447</v>
      </c>
      <c r="I4" s="68">
        <f ca="1">SUMPRODUCT(OFFSET(Consolidated!H$3,,,Consolidated!lastRowNumOfConsolPfBmSlab-2,1),OFFSET(Consolidated!$N$3,,$A4,Consolidated!lastRowNumOfConsolPfBmSlab-2,1))/100</f>
        <v>-0.89603638427345944</v>
      </c>
      <c r="J4" s="68">
        <f ca="1">SUMPRODUCT(OFFSET(Consolidated!I$3,,,Consolidated!lastRowNumOfConsolPfBmSlab-2,1),OFFSET(Consolidated!$N$3,,$A4,Consolidated!lastRowNumOfConsolPfBmSlab-2,1))/100</f>
        <v>-0.90110544923974301</v>
      </c>
      <c r="K4" s="68">
        <f ca="1">SUMPRODUCT(OFFSET(Consolidated!J$3,,,Consolidated!lastRowNumOfConsolPfBmSlab-2,1),OFFSET(Consolidated!$N$3,,$A4,Consolidated!lastRowNumOfConsolPfBmSlab-2,1))/100</f>
        <v>-0.97379549078008498</v>
      </c>
      <c r="L4" s="68">
        <f ca="1">SUMPRODUCT(OFFSET(Consolidated!K$3,,,Consolidated!lastRowNumOfConsolPfBmSlab-2,1),OFFSET(Consolidated!$N$3,,$A4,Consolidated!lastRowNumOfConsolPfBmSlab-2,1))/100</f>
        <v>-0.80195731262532421</v>
      </c>
      <c r="M4" s="68">
        <f ca="1">SUMPRODUCT(OFFSET(Consolidated!L$3,,,Consolidated!lastRowNumOfConsolPfBmSlab-2,1),OFFSET(Consolidated!$N$3,,$A4,Consolidated!lastRowNumOfConsolPfBmSlab-2,1))/100</f>
        <v>-0.70148236502210437</v>
      </c>
      <c r="N4" s="97" t="str">
        <v>GL EarnVariab</v>
      </c>
      <c r="O4" s="184">
        <f t="shared" ca="1" si="0"/>
        <v>0.17853438622630946</v>
      </c>
      <c r="P4" s="184">
        <f t="shared" ca="1" si="1"/>
        <v>7.4742931871746854E-2</v>
      </c>
      <c r="Q4" s="184">
        <f t="shared" ca="1" si="2"/>
        <v>-6.8729294780530692E-2</v>
      </c>
      <c r="R4" s="184">
        <f t="shared" ca="1" si="3"/>
        <v>-3.0994970524969245E-2</v>
      </c>
      <c r="S4" s="184">
        <f t="shared" ca="1" si="4"/>
        <v>0.39978147179561996</v>
      </c>
      <c r="T4" s="184">
        <f t="shared" ca="1" si="5"/>
        <v>0.20015838757798132</v>
      </c>
      <c r="U4" s="185">
        <f t="shared" ca="1" si="6"/>
        <v>0.47247151333596193</v>
      </c>
      <c r="V4" s="192" t="s">
        <v>2051</v>
      </c>
    </row>
    <row r="5" spans="1:22" x14ac:dyDescent="0.3">
      <c r="A5" s="13">
        <v>3</v>
      </c>
      <c r="B5" s="22" t="str">
        <v>GL Growth</v>
      </c>
      <c r="C5" s="67">
        <f ca="1">SUMPRODUCT(OFFSET(Consolidated!B$3,,,Consolidated!lastRowNumOfConsolPfBmSlab-2,1),OFFSET(Consolidated!$N$3,,$A5,Consolidated!lastRowNumOfConsolPfBmSlab-2,1))/100</f>
        <v>-0.11134385051208687</v>
      </c>
      <c r="D5" s="67">
        <f ca="1">SUMPRODUCT(OFFSET(Consolidated!C$3,,,Consolidated!lastRowNumOfConsolPfBmSlab-2,1),OFFSET(Consolidated!$N$3,,$A5,Consolidated!lastRowNumOfConsolPfBmSlab-2,1))/100</f>
        <v>-7.3018977848633287E-2</v>
      </c>
      <c r="E5" s="67">
        <f ca="1">SUMPRODUCT(OFFSET(Consolidated!D$3,,,Consolidated!lastRowNumOfConsolPfBmSlab-2,1),OFFSET(Consolidated!$N$3,,$A5,Consolidated!lastRowNumOfConsolPfBmSlab-2,1))/100</f>
        <v>-0.31120666980896156</v>
      </c>
      <c r="F5" s="67">
        <f ca="1">SUMPRODUCT(OFFSET(Consolidated!E$3,,,Consolidated!lastRowNumOfConsolPfBmSlab-2,1),OFFSET(Consolidated!$N$3,,$A5,Consolidated!lastRowNumOfConsolPfBmSlab-2,1))/100</f>
        <v>-0.22715479014671314</v>
      </c>
      <c r="G5" s="67">
        <f ca="1">SUMPRODUCT(OFFSET(Consolidated!F$3,,,Consolidated!lastRowNumOfConsolPfBmSlab-2,1),OFFSET(Consolidated!$N$3,,$A5,Consolidated!lastRowNumOfConsolPfBmSlab-2,1))/100</f>
        <v>-0.2205414319137679</v>
      </c>
      <c r="H5" s="68">
        <f ca="1">SUMPRODUCT(OFFSET(Consolidated!G$3,,,Consolidated!lastRowNumOfConsolPfBmSlab-2,1),OFFSET(Consolidated!$N$3,,$A5,Consolidated!lastRowNumOfConsolPfBmSlab-2,1))/100</f>
        <v>4.685909256789144E-2</v>
      </c>
      <c r="I5" s="68">
        <f ca="1">SUMPRODUCT(OFFSET(Consolidated!H$3,,,Consolidated!lastRowNumOfConsolPfBmSlab-2,1),OFFSET(Consolidated!$N$3,,$A5,Consolidated!lastRowNumOfConsolPfBmSlab-2,1))/100</f>
        <v>-0.23933990094993474</v>
      </c>
      <c r="J5" s="68">
        <f ca="1">SUMPRODUCT(OFFSET(Consolidated!I$3,,,Consolidated!lastRowNumOfConsolPfBmSlab-2,1),OFFSET(Consolidated!$N$3,,$A5,Consolidated!lastRowNumOfConsolPfBmSlab-2,1))/100</f>
        <v>-0.24217744976144814</v>
      </c>
      <c r="K5" s="68">
        <f ca="1">SUMPRODUCT(OFFSET(Consolidated!J$3,,,Consolidated!lastRowNumOfConsolPfBmSlab-2,1),OFFSET(Consolidated!$N$3,,$A5,Consolidated!lastRowNumOfConsolPfBmSlab-2,1))/100</f>
        <v>-0.2853109748754647</v>
      </c>
      <c r="L5" s="68">
        <f ca="1">SUMPRODUCT(OFFSET(Consolidated!K$3,,,Consolidated!lastRowNumOfConsolPfBmSlab-2,1),OFFSET(Consolidated!$N$3,,$A5,Consolidated!lastRowNumOfConsolPfBmSlab-2,1))/100</f>
        <v>-0.18989801982658489</v>
      </c>
      <c r="M5" s="68">
        <f ca="1">SUMPRODUCT(OFFSET(Consolidated!L$3,,,Consolidated!lastRowNumOfConsolPfBmSlab-2,1),OFFSET(Consolidated!$N$3,,$A5,Consolidated!lastRowNumOfConsolPfBmSlab-2,1))/100</f>
        <v>-0.15486207138703098</v>
      </c>
      <c r="N5" s="97" t="str">
        <v>GL Growth</v>
      </c>
      <c r="O5" s="184">
        <f t="shared" ca="1" si="0"/>
        <v>0.13083359924936128</v>
      </c>
      <c r="P5" s="184">
        <f t="shared" ca="1" si="1"/>
        <v>8.1843093538397693E-2</v>
      </c>
      <c r="Q5" s="184">
        <f t="shared" ca="1" si="2"/>
        <v>-2.589569493349686E-2</v>
      </c>
      <c r="R5" s="184">
        <f t="shared" ca="1" si="3"/>
        <v>-3.7256770320128252E-2</v>
      </c>
      <c r="S5" s="184">
        <f t="shared" ca="1" si="4"/>
        <v>2.1636017847680239E-2</v>
      </c>
      <c r="T5" s="184">
        <f t="shared" ca="1" si="5"/>
        <v>-6.5679360526736924E-2</v>
      </c>
      <c r="U5" s="185">
        <f t="shared" ca="1" si="6"/>
        <v>6.4769542961696791E-2</v>
      </c>
      <c r="V5" s="191" t="s">
        <v>2333</v>
      </c>
    </row>
    <row r="6" spans="1:22" x14ac:dyDescent="0.3">
      <c r="A6" s="13">
        <v>4</v>
      </c>
      <c r="B6" s="22" t="str">
        <v>GL Leverage</v>
      </c>
      <c r="C6" s="67">
        <f ca="1">SUMPRODUCT(OFFSET(Consolidated!B$3,,,Consolidated!lastRowNumOfConsolPfBmSlab-2,1),OFFSET(Consolidated!$N$3,,$A6,Consolidated!lastRowNumOfConsolPfBmSlab-2,1))/100</f>
        <v>-0.16192106774777146</v>
      </c>
      <c r="D6" s="67">
        <f ca="1">SUMPRODUCT(OFFSET(Consolidated!C$3,,,Consolidated!lastRowNumOfConsolPfBmSlab-2,1),OFFSET(Consolidated!$N$3,,$A6,Consolidated!lastRowNumOfConsolPfBmSlab-2,1))/100</f>
        <v>-0.20004965557956883</v>
      </c>
      <c r="E6" s="67">
        <f ca="1">SUMPRODUCT(OFFSET(Consolidated!D$3,,,Consolidated!lastRowNumOfConsolPfBmSlab-2,1),OFFSET(Consolidated!$N$3,,$A6,Consolidated!lastRowNumOfConsolPfBmSlab-2,1))/100</f>
        <v>3.7616879873603161E-2</v>
      </c>
      <c r="F6" s="67">
        <f ca="1">SUMPRODUCT(OFFSET(Consolidated!E$3,,,Consolidated!lastRowNumOfConsolPfBmSlab-2,1),OFFSET(Consolidated!$N$3,,$A6,Consolidated!lastRowNumOfConsolPfBmSlab-2,1))/100</f>
        <v>-5.7014315022358583E-2</v>
      </c>
      <c r="G6" s="67">
        <f ca="1">SUMPRODUCT(OFFSET(Consolidated!F$3,,,Consolidated!lastRowNumOfConsolPfBmSlab-2,1),OFFSET(Consolidated!$N$3,,$A6,Consolidated!lastRowNumOfConsolPfBmSlab-2,1))/100</f>
        <v>-0.54043837103136594</v>
      </c>
      <c r="H6" s="68">
        <f ca="1">SUMPRODUCT(OFFSET(Consolidated!G$3,,,Consolidated!lastRowNumOfConsolPfBmSlab-2,1),OFFSET(Consolidated!$N$3,,$A6,Consolidated!lastRowNumOfConsolPfBmSlab-2,1))/100</f>
        <v>0.14166620035024385</v>
      </c>
      <c r="I6" s="68">
        <f ca="1">SUMPRODUCT(OFFSET(Consolidated!H$3,,,Consolidated!lastRowNumOfConsolPfBmSlab-2,1),OFFSET(Consolidated!$N$3,,$A6,Consolidated!lastRowNumOfConsolPfBmSlab-2,1))/100</f>
        <v>0.15298881854830285</v>
      </c>
      <c r="J6" s="68">
        <f ca="1">SUMPRODUCT(OFFSET(Consolidated!I$3,,,Consolidated!lastRowNumOfConsolPfBmSlab-2,1),OFFSET(Consolidated!$N$3,,$A6,Consolidated!lastRowNumOfConsolPfBmSlab-2,1))/100</f>
        <v>0.1730325853316331</v>
      </c>
      <c r="K6" s="68">
        <f ca="1">SUMPRODUCT(OFFSET(Consolidated!J$3,,,Consolidated!lastRowNumOfConsolPfBmSlab-2,1),OFFSET(Consolidated!$N$3,,$A6,Consolidated!lastRowNumOfConsolPfBmSlab-2,1))/100</f>
        <v>0.19302507229813545</v>
      </c>
      <c r="L6" s="68">
        <f ca="1">SUMPRODUCT(OFFSET(Consolidated!K$3,,,Consolidated!lastRowNumOfConsolPfBmSlab-2,1),OFFSET(Consolidated!$N$3,,$A6,Consolidated!lastRowNumOfConsolPfBmSlab-2,1))/100</f>
        <v>0.15257705472342334</v>
      </c>
      <c r="M6" s="68">
        <f ca="1">SUMPRODUCT(OFFSET(Consolidated!L$3,,,Consolidated!lastRowNumOfConsolPfBmSlab-2,1),OFFSET(Consolidated!$N$3,,$A6,Consolidated!lastRowNumOfConsolPfBmSlab-2,1))/100</f>
        <v>0.16641249479944997</v>
      </c>
      <c r="N6" s="97" t="str">
        <v>GL Leverage</v>
      </c>
      <c r="O6" s="184">
        <f t="shared" ca="1" si="0"/>
        <v>-0.33495365307940456</v>
      </c>
      <c r="P6" s="184">
        <f t="shared" ca="1" si="1"/>
        <v>-0.3664621503790188</v>
      </c>
      <c r="Q6" s="184">
        <f t="shared" ca="1" si="2"/>
        <v>-0.1554081924245323</v>
      </c>
      <c r="R6" s="184">
        <f t="shared" ca="1" si="3"/>
        <v>-0.20959136974578191</v>
      </c>
      <c r="S6" s="184">
        <f t="shared" ca="1" si="4"/>
        <v>-0.71347095636299906</v>
      </c>
      <c r="T6" s="184">
        <f t="shared" ca="1" si="5"/>
        <v>-0.70685086583081591</v>
      </c>
      <c r="U6" s="185">
        <f t="shared" ca="1" si="6"/>
        <v>-0.73346344332950142</v>
      </c>
      <c r="V6" s="192" t="s">
        <v>2334</v>
      </c>
    </row>
    <row r="7" spans="1:22" x14ac:dyDescent="0.3">
      <c r="A7" s="13">
        <v>5</v>
      </c>
      <c r="B7" s="22" t="str">
        <v>GL Momentum</v>
      </c>
      <c r="C7" s="67">
        <f ca="1">SUMPRODUCT(OFFSET(Consolidated!B$3,,,Consolidated!lastRowNumOfConsolPfBmSlab-2,1),OFFSET(Consolidated!$N$3,,$A7,Consolidated!lastRowNumOfConsolPfBmSlab-2,1))/100</f>
        <v>-8.4062643304266202E-2</v>
      </c>
      <c r="D7" s="67">
        <f ca="1">SUMPRODUCT(OFFSET(Consolidated!C$3,,,Consolidated!lastRowNumOfConsolPfBmSlab-2,1),OFFSET(Consolidated!$N$3,,$A7,Consolidated!lastRowNumOfConsolPfBmSlab-2,1))/100</f>
        <v>-7.2874755584942455E-2</v>
      </c>
      <c r="E7" s="67">
        <f ca="1">SUMPRODUCT(OFFSET(Consolidated!D$3,,,Consolidated!lastRowNumOfConsolPfBmSlab-2,1),OFFSET(Consolidated!$N$3,,$A7,Consolidated!lastRowNumOfConsolPfBmSlab-2,1))/100</f>
        <v>-7.5210029141440704E-2</v>
      </c>
      <c r="F7" s="67">
        <f ca="1">SUMPRODUCT(OFFSET(Consolidated!E$3,,,Consolidated!lastRowNumOfConsolPfBmSlab-2,1),OFFSET(Consolidated!$N$3,,$A7,Consolidated!lastRowNumOfConsolPfBmSlab-2,1))/100</f>
        <v>6.2847562092118558E-2</v>
      </c>
      <c r="G7" s="67">
        <f ca="1">SUMPRODUCT(OFFSET(Consolidated!F$3,,,Consolidated!lastRowNumOfConsolPfBmSlab-2,1),OFFSET(Consolidated!$N$3,,$A7,Consolidated!lastRowNumOfConsolPfBmSlab-2,1))/100</f>
        <v>-0.12191628588198061</v>
      </c>
      <c r="H7" s="68">
        <f ca="1">SUMPRODUCT(OFFSET(Consolidated!G$3,,,Consolidated!lastRowNumOfConsolPfBmSlab-2,1),OFFSET(Consolidated!$N$3,,$A7,Consolidated!lastRowNumOfConsolPfBmSlab-2,1))/100</f>
        <v>-6.7133647311624148E-2</v>
      </c>
      <c r="I7" s="68">
        <f ca="1">SUMPRODUCT(OFFSET(Consolidated!H$3,,,Consolidated!lastRowNumOfConsolPfBmSlab-2,1),OFFSET(Consolidated!$N$3,,$A7,Consolidated!lastRowNumOfConsolPfBmSlab-2,1))/100</f>
        <v>-0.12058795966979853</v>
      </c>
      <c r="J7" s="68">
        <f ca="1">SUMPRODUCT(OFFSET(Consolidated!I$3,,,Consolidated!lastRowNumOfConsolPfBmSlab-2,1),OFFSET(Consolidated!$N$3,,$A7,Consolidated!lastRowNumOfConsolPfBmSlab-2,1))/100</f>
        <v>-0.12384780552536986</v>
      </c>
      <c r="K7" s="68">
        <f ca="1">SUMPRODUCT(OFFSET(Consolidated!J$3,,,Consolidated!lastRowNumOfConsolPfBmSlab-2,1),OFFSET(Consolidated!$N$3,,$A7,Consolidated!lastRowNumOfConsolPfBmSlab-2,1))/100</f>
        <v>-0.10661523919471148</v>
      </c>
      <c r="L7" s="68">
        <f ca="1">SUMPRODUCT(OFFSET(Consolidated!K$3,,,Consolidated!lastRowNumOfConsolPfBmSlab-2,1),OFFSET(Consolidated!$N$3,,$A7,Consolidated!lastRowNumOfConsolPfBmSlab-2,1))/100</f>
        <v>-0.16229945313978714</v>
      </c>
      <c r="M7" s="68">
        <f ca="1">SUMPRODUCT(OFFSET(Consolidated!L$3,,,Consolidated!lastRowNumOfConsolPfBmSlab-2,1),OFFSET(Consolidated!$N$3,,$A7,Consolidated!lastRowNumOfConsolPfBmSlab-2,1))/100</f>
        <v>-0.10907845130135968</v>
      </c>
      <c r="N7" s="97" t="str">
        <v>GL Momentum</v>
      </c>
      <c r="O7" s="184">
        <f t="shared" ca="1" si="0"/>
        <v>3.9785162221103662E-2</v>
      </c>
      <c r="P7" s="184">
        <f t="shared" ca="1" si="1"/>
        <v>3.6203695716417225E-2</v>
      </c>
      <c r="Q7" s="184">
        <f t="shared" ca="1" si="2"/>
        <v>3.140521005327078E-2</v>
      </c>
      <c r="R7" s="184">
        <f t="shared" ca="1" si="3"/>
        <v>0.22514701523190569</v>
      </c>
      <c r="S7" s="184">
        <f t="shared" ca="1" si="4"/>
        <v>1.9315196433892512E-3</v>
      </c>
      <c r="T7" s="184">
        <f t="shared" ca="1" si="5"/>
        <v>-1.2837834580620933E-2</v>
      </c>
      <c r="U7" s="185">
        <f t="shared" ca="1" si="6"/>
        <v>-1.5301046687269129E-2</v>
      </c>
      <c r="V7" s="192" t="s">
        <v>2048</v>
      </c>
    </row>
    <row r="8" spans="1:22" x14ac:dyDescent="0.3">
      <c r="A8" s="13">
        <v>6</v>
      </c>
      <c r="B8" s="22" t="str">
        <v>GL Profit</v>
      </c>
      <c r="C8" s="67">
        <f ca="1">SUMPRODUCT(OFFSET(Consolidated!B$3,,,Consolidated!lastRowNumOfConsolPfBmSlab-2,1),OFFSET(Consolidated!$N$3,,$A8,Consolidated!lastRowNumOfConsolPfBmSlab-2,1))/100</f>
        <v>0.62386297854194728</v>
      </c>
      <c r="D8" s="67">
        <f ca="1">SUMPRODUCT(OFFSET(Consolidated!C$3,,,Consolidated!lastRowNumOfConsolPfBmSlab-2,1),OFFSET(Consolidated!$N$3,,$A8,Consolidated!lastRowNumOfConsolPfBmSlab-2,1))/100</f>
        <v>0.56925941293721916</v>
      </c>
      <c r="E8" s="67">
        <f ca="1">SUMPRODUCT(OFFSET(Consolidated!D$3,,,Consolidated!lastRowNumOfConsolPfBmSlab-2,1),OFFSET(Consolidated!$N$3,,$A8,Consolidated!lastRowNumOfConsolPfBmSlab-2,1))/100</f>
        <v>0.32458866522078844</v>
      </c>
      <c r="F8" s="67">
        <f ca="1">SUMPRODUCT(OFFSET(Consolidated!E$3,,,Consolidated!lastRowNumOfConsolPfBmSlab-2,1),OFFSET(Consolidated!$N$3,,$A8,Consolidated!lastRowNumOfConsolPfBmSlab-2,1))/100</f>
        <v>0.24061167980777781</v>
      </c>
      <c r="G8" s="67">
        <f ca="1">SUMPRODUCT(OFFSET(Consolidated!F$3,,,Consolidated!lastRowNumOfConsolPfBmSlab-2,1),OFFSET(Consolidated!$N$3,,$A8,Consolidated!lastRowNumOfConsolPfBmSlab-2,1))/100</f>
        <v>1.1421128029290939</v>
      </c>
      <c r="H8" s="68">
        <f ca="1">SUMPRODUCT(OFFSET(Consolidated!G$3,,,Consolidated!lastRowNumOfConsolPfBmSlab-2,1),OFFSET(Consolidated!$N$3,,$A8,Consolidated!lastRowNumOfConsolPfBmSlab-2,1))/100</f>
        <v>7.7106830102943988E-2</v>
      </c>
      <c r="I8" s="68">
        <f ca="1">SUMPRODUCT(OFFSET(Consolidated!H$3,,,Consolidated!lastRowNumOfConsolPfBmSlab-2,1),OFFSET(Consolidated!$N$3,,$A8,Consolidated!lastRowNumOfConsolPfBmSlab-2,1))/100</f>
        <v>0.21330371119807892</v>
      </c>
      <c r="J8" s="68">
        <f ca="1">SUMPRODUCT(OFFSET(Consolidated!I$3,,,Consolidated!lastRowNumOfConsolPfBmSlab-2,1),OFFSET(Consolidated!$N$3,,$A8,Consolidated!lastRowNumOfConsolPfBmSlab-2,1))/100</f>
        <v>0.19609841557946875</v>
      </c>
      <c r="K8" s="68">
        <f ca="1">SUMPRODUCT(OFFSET(Consolidated!J$3,,,Consolidated!lastRowNumOfConsolPfBmSlab-2,1),OFFSET(Consolidated!$N$3,,$A8,Consolidated!lastRowNumOfConsolPfBmSlab-2,1))/100</f>
        <v>0.20579903075461017</v>
      </c>
      <c r="L8" s="68">
        <f ca="1">SUMPRODUCT(OFFSET(Consolidated!K$3,,,Consolidated!lastRowNumOfConsolPfBmSlab-2,1),OFFSET(Consolidated!$N$3,,$A8,Consolidated!lastRowNumOfConsolPfBmSlab-2,1))/100</f>
        <v>0.20148074574759309</v>
      </c>
      <c r="M8" s="68">
        <f ca="1">SUMPRODUCT(OFFSET(Consolidated!L$3,,,Consolidated!lastRowNumOfConsolPfBmSlab-2,1),OFFSET(Consolidated!$N$3,,$A8,Consolidated!lastRowNumOfConsolPfBmSlab-2,1))/100</f>
        <v>0.15730186042524019</v>
      </c>
      <c r="N8" s="97" t="str">
        <v>GL Profit</v>
      </c>
      <c r="O8" s="184">
        <f t="shared" ca="1" si="0"/>
        <v>0.42776456296247856</v>
      </c>
      <c r="P8" s="184">
        <f t="shared" ca="1" si="1"/>
        <v>0.41195755251197896</v>
      </c>
      <c r="Q8" s="184">
        <f t="shared" ca="1" si="2"/>
        <v>0.11878963446617827</v>
      </c>
      <c r="R8" s="184">
        <f t="shared" ca="1" si="3"/>
        <v>3.9130934060184724E-2</v>
      </c>
      <c r="S8" s="184">
        <f t="shared" ca="1" si="4"/>
        <v>0.94601438734962517</v>
      </c>
      <c r="T8" s="184">
        <f t="shared" ca="1" si="5"/>
        <v>0.9848109425038537</v>
      </c>
      <c r="U8" s="185">
        <f t="shared" ca="1" si="6"/>
        <v>0.93631377217448375</v>
      </c>
      <c r="V8" s="192" t="s">
        <v>2050</v>
      </c>
    </row>
    <row r="9" spans="1:22" x14ac:dyDescent="0.3">
      <c r="A9" s="13">
        <v>7</v>
      </c>
      <c r="B9" s="22" t="str">
        <v>GL Size</v>
      </c>
      <c r="C9" s="67">
        <f ca="1">SUMPRODUCT(OFFSET(Consolidated!B$3,,,Consolidated!lastRowNumOfConsolPfBmSlab-2,1),OFFSET(Consolidated!$N$3,,$A9,Consolidated!lastRowNumOfConsolPfBmSlab-2,1))/100</f>
        <v>2.5099089733311151</v>
      </c>
      <c r="D9" s="67">
        <f ca="1">SUMPRODUCT(OFFSET(Consolidated!C$3,,,Consolidated!lastRowNumOfConsolPfBmSlab-2,1),OFFSET(Consolidated!$N$3,,$A9,Consolidated!lastRowNumOfConsolPfBmSlab-2,1))/100</f>
        <v>2.1601763899303825</v>
      </c>
      <c r="E9" s="67">
        <f ca="1">SUMPRODUCT(OFFSET(Consolidated!D$3,,,Consolidated!lastRowNumOfConsolPfBmSlab-2,1),OFFSET(Consolidated!$N$3,,$A9,Consolidated!lastRowNumOfConsolPfBmSlab-2,1))/100</f>
        <v>2.9779495202167117</v>
      </c>
      <c r="F9" s="67">
        <f ca="1">SUMPRODUCT(OFFSET(Consolidated!E$3,,,Consolidated!lastRowNumOfConsolPfBmSlab-2,1),OFFSET(Consolidated!$N$3,,$A9,Consolidated!lastRowNumOfConsolPfBmSlab-2,1))/100</f>
        <v>2.5114505543397536</v>
      </c>
      <c r="G9" s="67">
        <f ca="1">SUMPRODUCT(OFFSET(Consolidated!F$3,,,Consolidated!lastRowNumOfConsolPfBmSlab-2,1),OFFSET(Consolidated!$N$3,,$A9,Consolidated!lastRowNumOfConsolPfBmSlab-2,1))/100</f>
        <v>1.8146601397298321</v>
      </c>
      <c r="H9" s="68">
        <f ca="1">SUMPRODUCT(OFFSET(Consolidated!G$3,,,Consolidated!lastRowNumOfConsolPfBmSlab-2,1),OFFSET(Consolidated!$N$3,,$A9,Consolidated!lastRowNumOfConsolPfBmSlab-2,1))/100</f>
        <v>0.96916244223198889</v>
      </c>
      <c r="I9" s="68">
        <f ca="1">SUMPRODUCT(OFFSET(Consolidated!H$3,,,Consolidated!lastRowNumOfConsolPfBmSlab-2,1),OFFSET(Consolidated!$N$3,,$A9,Consolidated!lastRowNumOfConsolPfBmSlab-2,1))/100</f>
        <v>2.6541325678172778</v>
      </c>
      <c r="J9" s="68">
        <f ca="1">SUMPRODUCT(OFFSET(Consolidated!I$3,,,Consolidated!lastRowNumOfConsolPfBmSlab-2,1),OFFSET(Consolidated!$N$3,,$A9,Consolidated!lastRowNumOfConsolPfBmSlab-2,1))/100</f>
        <v>2.6422146552584804</v>
      </c>
      <c r="K9" s="68">
        <f ca="1">SUMPRODUCT(OFFSET(Consolidated!J$3,,,Consolidated!lastRowNumOfConsolPfBmSlab-2,1),OFFSET(Consolidated!$N$3,,$A9,Consolidated!lastRowNumOfConsolPfBmSlab-2,1))/100</f>
        <v>2.850758366196585</v>
      </c>
      <c r="L9" s="68">
        <f ca="1">SUMPRODUCT(OFFSET(Consolidated!K$3,,,Consolidated!lastRowNumOfConsolPfBmSlab-2,1),OFFSET(Consolidated!$N$3,,$A9,Consolidated!lastRowNumOfConsolPfBmSlab-2,1))/100</f>
        <v>2.4428093965356807</v>
      </c>
      <c r="M9" s="68">
        <f ca="1">SUMPRODUCT(OFFSET(Consolidated!L$3,,,Consolidated!lastRowNumOfConsolPfBmSlab-2,1),OFFSET(Consolidated!$N$3,,$A9,Consolidated!lastRowNumOfConsolPfBmSlab-2,1))/100</f>
        <v>2.1405522855035697</v>
      </c>
      <c r="N9" s="97" t="str">
        <v>GL Size</v>
      </c>
      <c r="O9" s="184">
        <f t="shared" ca="1" si="0"/>
        <v>-0.13230568192736536</v>
      </c>
      <c r="P9" s="184">
        <f t="shared" ca="1" si="1"/>
        <v>1.9624104426812838E-2</v>
      </c>
      <c r="Q9" s="184">
        <f t="shared" ca="1" si="2"/>
        <v>0.12719115402012671</v>
      </c>
      <c r="R9" s="184">
        <f t="shared" ca="1" si="3"/>
        <v>6.8641157804072872E-2</v>
      </c>
      <c r="S9" s="184">
        <f t="shared" ca="1" si="4"/>
        <v>-0.82755451552864834</v>
      </c>
      <c r="T9" s="184">
        <f t="shared" ca="1" si="5"/>
        <v>-0.3258921457737376</v>
      </c>
      <c r="U9" s="185">
        <f t="shared" ca="1" si="6"/>
        <v>-1.0360982264667529</v>
      </c>
      <c r="V9" s="192" t="s">
        <v>2049</v>
      </c>
    </row>
    <row r="10" spans="1:22" x14ac:dyDescent="0.3">
      <c r="A10" s="13">
        <v>8</v>
      </c>
      <c r="B10" s="22" t="str">
        <v>GL TradeAct</v>
      </c>
      <c r="C10" s="67">
        <f ca="1">SUMPRODUCT(OFFSET(Consolidated!B$3,,,Consolidated!lastRowNumOfConsolPfBmSlab-2,1),OFFSET(Consolidated!$N$3,,$A10,Consolidated!lastRowNumOfConsolPfBmSlab-2,1))/100</f>
        <v>-0.41938742325630168</v>
      </c>
      <c r="D10" s="67">
        <f ca="1">SUMPRODUCT(OFFSET(Consolidated!C$3,,,Consolidated!lastRowNumOfConsolPfBmSlab-2,1),OFFSET(Consolidated!$N$3,,$A10,Consolidated!lastRowNumOfConsolPfBmSlab-2,1))/100</f>
        <v>-0.37576711681880509</v>
      </c>
      <c r="E10" s="67">
        <f ca="1">SUMPRODUCT(OFFSET(Consolidated!D$3,,,Consolidated!lastRowNumOfConsolPfBmSlab-2,1),OFFSET(Consolidated!$N$3,,$A10,Consolidated!lastRowNumOfConsolPfBmSlab-2,1))/100</f>
        <v>-0.53108450477957836</v>
      </c>
      <c r="F10" s="67">
        <f ca="1">SUMPRODUCT(OFFSET(Consolidated!E$3,,,Consolidated!lastRowNumOfConsolPfBmSlab-2,1),OFFSET(Consolidated!$N$3,,$A10,Consolidated!lastRowNumOfConsolPfBmSlab-2,1))/100</f>
        <v>-0.35718236540096365</v>
      </c>
      <c r="G10" s="67">
        <f ca="1">SUMPRODUCT(OFFSET(Consolidated!F$3,,,Consolidated!lastRowNumOfConsolPfBmSlab-2,1),OFFSET(Consolidated!$N$3,,$A10,Consolidated!lastRowNumOfConsolPfBmSlab-2,1))/100</f>
        <v>-0.5504460911183171</v>
      </c>
      <c r="H10" s="68">
        <f ca="1">SUMPRODUCT(OFFSET(Consolidated!G$3,,,Consolidated!lastRowNumOfConsolPfBmSlab-2,1),OFFSET(Consolidated!$N$3,,$A10,Consolidated!lastRowNumOfConsolPfBmSlab-2,1))/100</f>
        <v>-7.9446743328067983E-3</v>
      </c>
      <c r="I10" s="68">
        <f ca="1">SUMPRODUCT(OFFSET(Consolidated!H$3,,,Consolidated!lastRowNumOfConsolPfBmSlab-2,1),OFFSET(Consolidated!$N$3,,$A10,Consolidated!lastRowNumOfConsolPfBmSlab-2,1))/100</f>
        <v>-0.41288066604228668</v>
      </c>
      <c r="J10" s="68">
        <f ca="1">SUMPRODUCT(OFFSET(Consolidated!I$3,,,Consolidated!lastRowNumOfConsolPfBmSlab-2,1),OFFSET(Consolidated!$N$3,,$A10,Consolidated!lastRowNumOfConsolPfBmSlab-2,1))/100</f>
        <v>-0.37932639488533154</v>
      </c>
      <c r="K10" s="68">
        <f ca="1">SUMPRODUCT(OFFSET(Consolidated!J$3,,,Consolidated!lastRowNumOfConsolPfBmSlab-2,1),OFFSET(Consolidated!$N$3,,$A10,Consolidated!lastRowNumOfConsolPfBmSlab-2,1))/100</f>
        <v>-0.43957748011203435</v>
      </c>
      <c r="L10" s="68">
        <f ca="1">SUMPRODUCT(OFFSET(Consolidated!K$3,,,Consolidated!lastRowNumOfConsolPfBmSlab-2,1),OFFSET(Consolidated!$N$3,,$A10,Consolidated!lastRowNumOfConsolPfBmSlab-2,1))/100</f>
        <v>-0.33215955938749159</v>
      </c>
      <c r="M10" s="68">
        <f ca="1">SUMPRODUCT(OFFSET(Consolidated!L$3,,,Consolidated!lastRowNumOfConsolPfBmSlab-2,1),OFFSET(Consolidated!$N$3,,$A10,Consolidated!lastRowNumOfConsolPfBmSlab-2,1))/100</f>
        <v>-0.2649048605812091</v>
      </c>
      <c r="N10" s="97" t="str">
        <v>GL TradeAct</v>
      </c>
      <c r="O10" s="184">
        <f t="shared" ca="1" si="0"/>
        <v>-4.0061028370970142E-2</v>
      </c>
      <c r="P10" s="184">
        <f t="shared" ca="1" si="1"/>
        <v>-0.11086225623759599</v>
      </c>
      <c r="Q10" s="184">
        <f t="shared" ca="1" si="2"/>
        <v>-9.1507024667544012E-2</v>
      </c>
      <c r="R10" s="184">
        <f t="shared" ca="1" si="3"/>
        <v>-2.5022806013472065E-2</v>
      </c>
      <c r="S10" s="184">
        <f t="shared" ca="1" si="4"/>
        <v>-0.17111969623298556</v>
      </c>
      <c r="T10" s="184">
        <f t="shared" ca="1" si="5"/>
        <v>-0.285541230537108</v>
      </c>
      <c r="U10" s="185">
        <f t="shared" ca="1" si="6"/>
        <v>-0.11086861100628276</v>
      </c>
      <c r="V10" s="191" t="s">
        <v>2052</v>
      </c>
    </row>
    <row r="11" spans="1:22" x14ac:dyDescent="0.3">
      <c r="A11" s="13">
        <v>9</v>
      </c>
      <c r="B11" s="22" t="str">
        <v>GL Value</v>
      </c>
      <c r="C11" s="67">
        <f ca="1">SUMPRODUCT(OFFSET(Consolidated!B$3,,,Consolidated!lastRowNumOfConsolPfBmSlab-2,1),OFFSET(Consolidated!$N$3,,$A11,Consolidated!lastRowNumOfConsolPfBmSlab-2,1))/100</f>
        <v>-0.3177466743259123</v>
      </c>
      <c r="D11" s="67">
        <f ca="1">SUMPRODUCT(OFFSET(Consolidated!C$3,,,Consolidated!lastRowNumOfConsolPfBmSlab-2,1),OFFSET(Consolidated!$N$3,,$A11,Consolidated!lastRowNumOfConsolPfBmSlab-2,1))/100</f>
        <v>-0.34329072333658439</v>
      </c>
      <c r="E11" s="67">
        <f ca="1">SUMPRODUCT(OFFSET(Consolidated!D$3,,,Consolidated!lastRowNumOfConsolPfBmSlab-2,1),OFFSET(Consolidated!$N$3,,$A11,Consolidated!lastRowNumOfConsolPfBmSlab-2,1))/100</f>
        <v>-0.26502694837213403</v>
      </c>
      <c r="F11" s="67">
        <f ca="1">SUMPRODUCT(OFFSET(Consolidated!E$3,,,Consolidated!lastRowNumOfConsolPfBmSlab-2,1),OFFSET(Consolidated!$N$3,,$A11,Consolidated!lastRowNumOfConsolPfBmSlab-2,1))/100</f>
        <v>-0.23110517542058975</v>
      </c>
      <c r="G11" s="67">
        <f ca="1">SUMPRODUCT(OFFSET(Consolidated!F$3,,,Consolidated!lastRowNumOfConsolPfBmSlab-2,1),OFFSET(Consolidated!$N$3,,$A11,Consolidated!lastRowNumOfConsolPfBmSlab-2,1))/100</f>
        <v>-0.46623530980690764</v>
      </c>
      <c r="H11" s="68">
        <f ca="1">SUMPRODUCT(OFFSET(Consolidated!G$3,,,Consolidated!lastRowNumOfConsolPfBmSlab-2,1),OFFSET(Consolidated!$N$3,,$A11,Consolidated!lastRowNumOfConsolPfBmSlab-2,1))/100</f>
        <v>-0.20419688055429655</v>
      </c>
      <c r="I11" s="68">
        <f ca="1">SUMPRODUCT(OFFSET(Consolidated!H$3,,,Consolidated!lastRowNumOfConsolPfBmSlab-2,1),OFFSET(Consolidated!$N$3,,$A11,Consolidated!lastRowNumOfConsolPfBmSlab-2,1))/100</f>
        <v>-0.17972853347997017</v>
      </c>
      <c r="J11" s="68">
        <f ca="1">SUMPRODUCT(OFFSET(Consolidated!I$3,,,Consolidated!lastRowNumOfConsolPfBmSlab-2,1),OFFSET(Consolidated!$N$3,,$A11,Consolidated!lastRowNumOfConsolPfBmSlab-2,1))/100</f>
        <v>-0.16861061841040001</v>
      </c>
      <c r="K11" s="68">
        <f ca="1">SUMPRODUCT(OFFSET(Consolidated!J$3,,,Consolidated!lastRowNumOfConsolPfBmSlab-2,1),OFFSET(Consolidated!$N$3,,$A11,Consolidated!lastRowNumOfConsolPfBmSlab-2,1))/100</f>
        <v>-0.14434234845250418</v>
      </c>
      <c r="L11" s="68">
        <f ca="1">SUMPRODUCT(OFFSET(Consolidated!K$3,,,Consolidated!lastRowNumOfConsolPfBmSlab-2,1),OFFSET(Consolidated!$N$3,,$A11,Consolidated!lastRowNumOfConsolPfBmSlab-2,1))/100</f>
        <v>-0.17303763185823154</v>
      </c>
      <c r="M11" s="68">
        <f ca="1">SUMPRODUCT(OFFSET(Consolidated!L$3,,,Consolidated!lastRowNumOfConsolPfBmSlab-2,1),OFFSET(Consolidated!$N$3,,$A11,Consolidated!lastRowNumOfConsolPfBmSlab-2,1))/100</f>
        <v>-0.17781800722889707</v>
      </c>
      <c r="N11" s="97" t="str">
        <v>GL Value</v>
      </c>
      <c r="O11" s="184">
        <f t="shared" ca="1" si="0"/>
        <v>-0.14913605591551229</v>
      </c>
      <c r="P11" s="184">
        <f t="shared" ca="1" si="1"/>
        <v>-0.16547271610768732</v>
      </c>
      <c r="Q11" s="184">
        <f t="shared" ca="1" si="2"/>
        <v>-0.12068459991962985</v>
      </c>
      <c r="R11" s="184">
        <f t="shared" ca="1" si="3"/>
        <v>-5.8067543562358215E-2</v>
      </c>
      <c r="S11" s="184">
        <f t="shared" ca="1" si="4"/>
        <v>-0.2976246913965076</v>
      </c>
      <c r="T11" s="184">
        <f t="shared" ca="1" si="5"/>
        <v>-0.28841730257801057</v>
      </c>
      <c r="U11" s="185">
        <f t="shared" ca="1" si="6"/>
        <v>-0.32189296135440348</v>
      </c>
      <c r="V11" s="192" t="s">
        <v>2054</v>
      </c>
    </row>
    <row r="12" spans="1:22" ht="15.75" thickBot="1" x14ac:dyDescent="0.35">
      <c r="A12" s="13">
        <v>10</v>
      </c>
      <c r="B12" s="22" t="str">
        <v>GL Volatility</v>
      </c>
      <c r="C12" s="67">
        <f ca="1">SUMPRODUCT(OFFSET(Consolidated!B$3,,,Consolidated!lastRowNumOfConsolPfBmSlab-2,1),OFFSET(Consolidated!$N$3,,$A12,Consolidated!lastRowNumOfConsolPfBmSlab-2,1))/100</f>
        <v>-0.41433957574469837</v>
      </c>
      <c r="D12" s="67">
        <f ca="1">SUMPRODUCT(OFFSET(Consolidated!C$3,,,Consolidated!lastRowNumOfConsolPfBmSlab-2,1),OFFSET(Consolidated!$N$3,,$A12,Consolidated!lastRowNumOfConsolPfBmSlab-2,1))/100</f>
        <v>-0.44956361933795336</v>
      </c>
      <c r="E12" s="67">
        <f ca="1">SUMPRODUCT(OFFSET(Consolidated!D$3,,,Consolidated!lastRowNumOfConsolPfBmSlab-2,1),OFFSET(Consolidated!$N$3,,$A12,Consolidated!lastRowNumOfConsolPfBmSlab-2,1))/100</f>
        <v>-0.35003991373179155</v>
      </c>
      <c r="F12" s="67">
        <f ca="1">SUMPRODUCT(OFFSET(Consolidated!E$3,,,Consolidated!lastRowNumOfConsolPfBmSlab-2,1),OFFSET(Consolidated!$N$3,,$A12,Consolidated!lastRowNumOfConsolPfBmSlab-2,1))/100</f>
        <v>-0.25521662501625714</v>
      </c>
      <c r="G12" s="67">
        <f ca="1">SUMPRODUCT(OFFSET(Consolidated!F$3,,,Consolidated!lastRowNumOfConsolPfBmSlab-2,1),OFFSET(Consolidated!$N$3,,$A12,Consolidated!lastRowNumOfConsolPfBmSlab-2,1))/100</f>
        <v>-0.36513033711687065</v>
      </c>
      <c r="H12" s="68">
        <f ca="1">SUMPRODUCT(OFFSET(Consolidated!G$3,,,Consolidated!lastRowNumOfConsolPfBmSlab-2,1),OFFSET(Consolidated!$N$3,,$A12,Consolidated!lastRowNumOfConsolPfBmSlab-2,1))/100</f>
        <v>-0.3188953141142899</v>
      </c>
      <c r="I12" s="68">
        <f ca="1">SUMPRODUCT(OFFSET(Consolidated!H$3,,,Consolidated!lastRowNumOfConsolPfBmSlab-2,1),OFFSET(Consolidated!$N$3,,$A12,Consolidated!lastRowNumOfConsolPfBmSlab-2,1))/100</f>
        <v>-0.25820697819666588</v>
      </c>
      <c r="J12" s="68">
        <f ca="1">SUMPRODUCT(OFFSET(Consolidated!I$3,,,Consolidated!lastRowNumOfConsolPfBmSlab-2,1),OFFSET(Consolidated!$N$3,,$A12,Consolidated!lastRowNumOfConsolPfBmSlab-2,1))/100</f>
        <v>-0.30102676150568658</v>
      </c>
      <c r="K12" s="68">
        <f ca="1">SUMPRODUCT(OFFSET(Consolidated!J$3,,,Consolidated!lastRowNumOfConsolPfBmSlab-2,1),OFFSET(Consolidated!$N$3,,$A12,Consolidated!lastRowNumOfConsolPfBmSlab-2,1))/100</f>
        <v>-0.29407094690674845</v>
      </c>
      <c r="L12" s="68">
        <f ca="1">SUMPRODUCT(OFFSET(Consolidated!K$3,,,Consolidated!lastRowNumOfConsolPfBmSlab-2,1),OFFSET(Consolidated!$N$3,,$A12,Consolidated!lastRowNumOfConsolPfBmSlab-2,1))/100</f>
        <v>-0.23310215856859517</v>
      </c>
      <c r="M12" s="68">
        <f ca="1">SUMPRODUCT(OFFSET(Consolidated!L$3,,,Consolidated!lastRowNumOfConsolPfBmSlab-2,1),OFFSET(Consolidated!$N$3,,$A12,Consolidated!lastRowNumOfConsolPfBmSlab-2,1))/100</f>
        <v>-0.30650156077268309</v>
      </c>
      <c r="N12" s="98" t="str">
        <v>GL Volatility</v>
      </c>
      <c r="O12" s="186">
        <f t="shared" ca="1" si="0"/>
        <v>-0.11331281423901179</v>
      </c>
      <c r="P12" s="186">
        <f t="shared" ca="1" si="1"/>
        <v>-0.14306205856527027</v>
      </c>
      <c r="Q12" s="186">
        <f t="shared" ca="1" si="2"/>
        <v>-5.5968966825043098E-2</v>
      </c>
      <c r="R12" s="186">
        <f t="shared" ca="1" si="3"/>
        <v>-2.2114466447661962E-2</v>
      </c>
      <c r="S12" s="186">
        <f t="shared" ca="1" si="4"/>
        <v>-6.4103575611184072E-2</v>
      </c>
      <c r="T12" s="186">
        <f t="shared" ca="1" si="5"/>
        <v>-5.8628776344187561E-2</v>
      </c>
      <c r="U12" s="187">
        <f t="shared" ca="1" si="6"/>
        <v>-7.1059390210122197E-2</v>
      </c>
      <c r="V12" s="192" t="s">
        <v>2053</v>
      </c>
    </row>
    <row r="13" spans="1:22" x14ac:dyDescent="0.3">
      <c r="A13" s="17"/>
      <c r="B13" s="8"/>
    </row>
    <row r="14" spans="1:22" x14ac:dyDescent="0.3">
      <c r="A14" s="17"/>
    </row>
    <row r="15" spans="1:22" x14ac:dyDescent="0.3">
      <c r="A15" s="17"/>
    </row>
    <row r="16" spans="1:22" x14ac:dyDescent="0.3">
      <c r="A16" s="17"/>
    </row>
    <row r="17" spans="1:1" x14ac:dyDescent="0.3">
      <c r="A17" s="17"/>
    </row>
    <row r="18" spans="1:1" x14ac:dyDescent="0.3">
      <c r="A18" s="17"/>
    </row>
    <row r="19" spans="1:1" x14ac:dyDescent="0.3">
      <c r="A19" s="17"/>
    </row>
    <row r="20" spans="1:1" x14ac:dyDescent="0.3">
      <c r="A20" s="17"/>
    </row>
    <row r="21" spans="1:1" x14ac:dyDescent="0.3">
      <c r="A21" s="17"/>
    </row>
    <row r="22" spans="1:1" x14ac:dyDescent="0.3">
      <c r="A22" s="17"/>
    </row>
    <row r="23" spans="1:1" x14ac:dyDescent="0.3">
      <c r="A23" s="17"/>
    </row>
    <row r="24" spans="1:1" x14ac:dyDescent="0.3">
      <c r="A24" s="17"/>
    </row>
    <row r="25" spans="1:1" x14ac:dyDescent="0.3">
      <c r="A25" s="1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71334-4350-43F9-B53A-9D0CD1AE03AD}">
  <sheetPr codeName="Sheet1"/>
  <dimension ref="A1:S2740"/>
  <sheetViews>
    <sheetView zoomScale="80" zoomScaleNormal="80" workbookViewId="0">
      <pane xSplit="1" ySplit="1" topLeftCell="F242" activePane="bottomRight" state="frozen"/>
      <selection pane="topRight" activeCell="B1" sqref="B1"/>
      <selection pane="bottomLeft" activeCell="A2" sqref="A2"/>
      <selection pane="bottomRight" activeCell="R2" sqref="R2:R257"/>
    </sheetView>
  </sheetViews>
  <sheetFormatPr defaultRowHeight="15" x14ac:dyDescent="0.3"/>
  <cols>
    <col min="1" max="1" width="6.7109375" style="30" customWidth="1"/>
    <col min="2" max="12" width="12.7109375" style="12" customWidth="1"/>
    <col min="13" max="13" width="4.7109375" style="12" customWidth="1"/>
    <col min="14" max="16" width="20.7109375" style="12" customWidth="1"/>
    <col min="17" max="16384" width="9.140625" style="12"/>
  </cols>
  <sheetData>
    <row r="1" spans="1:18" ht="137.25" x14ac:dyDescent="0.3">
      <c r="B1" s="3" t="s">
        <v>2076</v>
      </c>
      <c r="C1" s="3" t="s">
        <v>2077</v>
      </c>
      <c r="D1" s="3" t="s">
        <v>2063</v>
      </c>
      <c r="E1" s="3" t="s">
        <v>2078</v>
      </c>
      <c r="F1" s="3" t="s">
        <v>2080</v>
      </c>
      <c r="G1" s="3" t="s">
        <v>2079</v>
      </c>
      <c r="H1" s="3" t="s">
        <v>2040</v>
      </c>
      <c r="I1" s="3" t="s">
        <v>2041</v>
      </c>
      <c r="J1" s="3" t="s">
        <v>2042</v>
      </c>
      <c r="K1" s="3" t="s">
        <v>2070</v>
      </c>
      <c r="L1" s="3" t="s">
        <v>2107</v>
      </c>
      <c r="N1" s="76" t="s">
        <v>2068</v>
      </c>
      <c r="O1" s="77" t="s">
        <v>2083</v>
      </c>
      <c r="P1" s="78" t="s">
        <v>2069</v>
      </c>
    </row>
    <row r="2" spans="1:18" x14ac:dyDescent="0.3">
      <c r="A2" s="30">
        <v>2</v>
      </c>
      <c r="B2" s="102" t="str" cm="1">
        <f t="array" aca="1" ref="B2:B250" ca="1">OFFSET(INDIRECT(ADDRESS(2,1,1,1,B$1)),,,249,1)</f>
        <v>AXIS BANK LTD</v>
      </c>
      <c r="C2" s="101" t="str" cm="1">
        <f t="array" aca="1" ref="C2:C250" ca="1">OFFSET(INDIRECT(ADDRESS(2,1,1,1,C$1)),,,249,1)</f>
        <v>3M INDIA LTD</v>
      </c>
      <c r="D2" s="74" t="str" cm="1">
        <f t="array" aca="1" ref="D2:D250" ca="1">OFFSET(INDIRECT(ADDRESS(2,1,1,1,D$1)),,,249,1)</f>
        <v>AXIS BANK LTD</v>
      </c>
      <c r="E2" s="103" t="str" cm="1">
        <f t="array" aca="1" ref="E2:E250" ca="1">OFFSET(INDIRECT(ADDRESS(2,1,1,1,E$1)),,,249,1)</f>
        <v>AXIS BANK LTD</v>
      </c>
      <c r="F2" s="104" t="str" cm="1">
        <f t="array" aca="1" ref="F2:F250" ca="1">OFFSET(INDIRECT(ADDRESS(2,1,1,1,F$1)),,,249,1)</f>
        <v>3M INDIA LTD</v>
      </c>
      <c r="G2" s="102" t="str" cm="1">
        <f t="array" aca="1" ref="G2:G250" ca="1">OFFSET(INDIRECT(ADDRESS(2,1,1,1,G$1)),,,249,1)</f>
        <v>ASIAN PAINTS LTD</v>
      </c>
      <c r="H2" s="101" t="str" cm="1">
        <f t="array" aca="1" ref="H2:H250" ca="1">OFFSET(INDIRECT(ADDRESS(2,1,1,1,H$1)),,,249,1)</f>
        <v>3M INDIA LTD</v>
      </c>
      <c r="I2" s="74" t="str" cm="1">
        <f t="array" aca="1" ref="I2:I250" ca="1">OFFSET(INDIRECT(ADDRESS(2,1,1,1,I$1)),,,249,1)</f>
        <v>ABB INDIA LTD</v>
      </c>
      <c r="J2" s="103" t="str" cm="1">
        <f t="array" aca="1" ref="J2:J250" ca="1">OFFSET(INDIRECT(ADDRESS(2,1,1,1,J$1)),,,249,1)</f>
        <v>ACC LTD</v>
      </c>
      <c r="K2" s="104" t="str" cm="1">
        <f t="array" aca="1" ref="K2:K250" ca="1">OFFSET(INDIRECT(ADDRESS(2,1,1,1,K$1)),,,249,1)</f>
        <v>ADANI ENTERPRISES LTD</v>
      </c>
      <c r="L2" s="102" t="str" cm="1">
        <f t="array" aca="1" ref="L2:L250" ca="1">OFFSET(INDIRECT(ADDRESS(2,1,1,1,L$1)),,,249,1)</f>
        <v>ABB INDIA LTD</v>
      </c>
      <c r="N2" s="105" t="str" cm="1">
        <f t="array" aca="1" ref="N2:N250" ca="1">OFFSET(B$2,,,249,1)</f>
        <v>AXIS BANK LTD</v>
      </c>
      <c r="O2" s="80" t="s">
        <v>149</v>
      </c>
      <c r="P2" s="81" t="s">
        <v>149</v>
      </c>
      <c r="R2" s="80" t="s">
        <v>149</v>
      </c>
    </row>
    <row r="3" spans="1:18" x14ac:dyDescent="0.3">
      <c r="A3" s="30">
        <v>3</v>
      </c>
      <c r="B3" s="102" t="str">
        <f ca="1"/>
        <v>BAJAJ AUTO LTD</v>
      </c>
      <c r="C3" s="101" t="str">
        <f ca="1"/>
        <v>AIA ENGINEERING LTD</v>
      </c>
      <c r="D3" s="74" t="str">
        <f ca="1"/>
        <v>BAJAJ AUTO LTD</v>
      </c>
      <c r="E3" s="103" t="str">
        <f ca="1"/>
        <v>BANK OF BARODA</v>
      </c>
      <c r="F3" s="104" t="str">
        <f ca="1"/>
        <v>AARTI INDUSTRIES LIMITED</v>
      </c>
      <c r="G3" s="102" t="str">
        <f ca="1"/>
        <v>BAJAJ AUTO LTD</v>
      </c>
      <c r="H3" s="101" t="str">
        <f ca="1"/>
        <v>AARTI INDUSTRIES LIMITED</v>
      </c>
      <c r="I3" s="74" t="str">
        <f ca="1"/>
        <v>ACC LTD</v>
      </c>
      <c r="J3" s="103" t="str">
        <f ca="1"/>
        <v>ADANI ENTERPRISES LTD</v>
      </c>
      <c r="K3" s="104" t="str">
        <f ca="1"/>
        <v>ADANI PORTS AND SPECIAL ECON</v>
      </c>
      <c r="L3" s="102" t="str">
        <f ca="1"/>
        <v>ABBOTT INDIA LTD</v>
      </c>
      <c r="N3" s="105" t="str">
        <f ca="1"/>
        <v>BAJAJ AUTO LTD</v>
      </c>
      <c r="O3" s="80" t="s">
        <v>149</v>
      </c>
      <c r="P3" s="81" t="s">
        <v>1010</v>
      </c>
      <c r="R3" s="80" t="s">
        <v>1010</v>
      </c>
    </row>
    <row r="4" spans="1:18" x14ac:dyDescent="0.3">
      <c r="A4" s="30">
        <v>4</v>
      </c>
      <c r="B4" s="102" t="str">
        <f ca="1"/>
        <v>BAJAJ FINANCE LTD</v>
      </c>
      <c r="C4" s="101" t="str">
        <f ca="1"/>
        <v>AXIS BANK LTD</v>
      </c>
      <c r="D4" s="74" t="str">
        <f ca="1"/>
        <v>BHARTI AIRTEL LTD</v>
      </c>
      <c r="E4" s="103" t="str">
        <f ca="1"/>
        <v>BHARAT ELECTRONICS LTD</v>
      </c>
      <c r="F4" s="104" t="str">
        <f ca="1"/>
        <v>AAVAS FINANCIERS LTD</v>
      </c>
      <c r="G4" s="102" t="str">
        <f ca="1"/>
        <v>BAJAJ FINANCE LTD</v>
      </c>
      <c r="H4" s="101" t="str">
        <f ca="1"/>
        <v>AAVAS FINANCIERS LTD</v>
      </c>
      <c r="I4" s="74" t="str">
        <f ca="1"/>
        <v>ADANI ENTERPRISES LTD</v>
      </c>
      <c r="J4" s="103" t="str">
        <f ca="1"/>
        <v>ADANI PORTS AND SPECIAL ECON</v>
      </c>
      <c r="K4" s="104" t="str">
        <f ca="1"/>
        <v>APOLLO HOSPITALS ENTERPRISE</v>
      </c>
      <c r="L4" s="102" t="str">
        <f ca="1"/>
        <v>ACC LTD</v>
      </c>
      <c r="N4" s="105" t="str">
        <f ca="1"/>
        <v>BAJAJ FINANCE LTD</v>
      </c>
      <c r="O4" s="80" t="s">
        <v>149</v>
      </c>
      <c r="P4" s="81" t="s">
        <v>114</v>
      </c>
      <c r="R4" s="80" t="s">
        <v>114</v>
      </c>
    </row>
    <row r="5" spans="1:18" x14ac:dyDescent="0.3">
      <c r="A5" s="30">
        <v>5</v>
      </c>
      <c r="B5" s="102" t="str">
        <f ca="1"/>
        <v>BHARAT ELECTRONICS LTD</v>
      </c>
      <c r="C5" s="101" t="str">
        <f ca="1"/>
        <v>BAJAJ AUTO LTD</v>
      </c>
      <c r="D5" s="74" t="str">
        <f ca="1"/>
        <v>HDFC BANK LIMITED</v>
      </c>
      <c r="E5" s="103" t="str">
        <f ca="1"/>
        <v>BHARTI AIRTEL LTD</v>
      </c>
      <c r="F5" s="104" t="str">
        <f ca="1"/>
        <v>ACC LTD</v>
      </c>
      <c r="G5" s="102" t="str">
        <f ca="1"/>
        <v>BERGER PAINTS INDIA LTD</v>
      </c>
      <c r="H5" s="101" t="str">
        <f ca="1"/>
        <v>ABBOTT INDIA LTD</v>
      </c>
      <c r="I5" s="74" t="str">
        <f ca="1"/>
        <v>ADANI GREEN ENERGY LTD</v>
      </c>
      <c r="J5" s="103" t="str">
        <f ca="1"/>
        <v>ADANI POWER LTD</v>
      </c>
      <c r="K5" s="104" t="str">
        <f ca="1"/>
        <v>ASIAN PAINTS LTD</v>
      </c>
      <c r="L5" s="102" t="str">
        <f ca="1"/>
        <v>ADANI ENTERPRISES LTD</v>
      </c>
      <c r="N5" s="105" t="str">
        <f ca="1"/>
        <v>BHARAT ELECTRONICS LTD</v>
      </c>
      <c r="O5" s="80" t="s">
        <v>1010</v>
      </c>
      <c r="P5" s="81" t="s">
        <v>89</v>
      </c>
      <c r="R5" s="80" t="s">
        <v>89</v>
      </c>
    </row>
    <row r="6" spans="1:18" x14ac:dyDescent="0.3">
      <c r="A6" s="30">
        <v>6</v>
      </c>
      <c r="B6" s="102" t="str">
        <f ca="1"/>
        <v>COAL INDIA LTD</v>
      </c>
      <c r="C6" s="101" t="str">
        <f ca="1"/>
        <v>BAJAJ FINANCE LTD</v>
      </c>
      <c r="D6" s="74" t="str">
        <f ca="1"/>
        <v>ICICI BANK LTD</v>
      </c>
      <c r="E6" s="103" t="str">
        <f ca="1"/>
        <v>BLUE DART EXPRESS LTD</v>
      </c>
      <c r="F6" s="104" t="str">
        <f ca="1"/>
        <v>ADANI ENTERPRISES LTD</v>
      </c>
      <c r="G6" s="102" t="str">
        <f ca="1"/>
        <v>BOSCH LTD</v>
      </c>
      <c r="H6" s="101" t="str">
        <f ca="1"/>
        <v>ADANI POWER LTD</v>
      </c>
      <c r="I6" s="74" t="str">
        <f ca="1"/>
        <v>ADANI PORTS AND SPECIAL ECON</v>
      </c>
      <c r="J6" s="103" t="str">
        <f ca="1"/>
        <v>AMBUJA CEMENTS LTD</v>
      </c>
      <c r="K6" s="104" t="str">
        <f ca="1"/>
        <v>AXIS BANK LTD</v>
      </c>
      <c r="L6" s="102" t="str">
        <f ca="1"/>
        <v>ADANI GREEN ENERGY LTD</v>
      </c>
      <c r="N6" s="105" t="str">
        <f ca="1"/>
        <v>COAL INDIA LTD</v>
      </c>
      <c r="O6" s="80" t="s">
        <v>1010</v>
      </c>
      <c r="P6" s="81" t="s">
        <v>111</v>
      </c>
      <c r="R6" s="80" t="s">
        <v>111</v>
      </c>
    </row>
    <row r="7" spans="1:18" x14ac:dyDescent="0.3">
      <c r="A7" s="30">
        <v>7</v>
      </c>
      <c r="B7" s="102" t="str">
        <f ca="1"/>
        <v>EICHER MOTORS LTD</v>
      </c>
      <c r="C7" s="101" t="str">
        <f ca="1"/>
        <v>BALKRISHNA INDUSTRIES LTD</v>
      </c>
      <c r="D7" s="74" t="str">
        <f ca="1"/>
        <v>INFOSYS LTD</v>
      </c>
      <c r="E7" s="103" t="str">
        <f ca="1"/>
        <v>COROMANDEL INTERNATIONAL LTD</v>
      </c>
      <c r="F7" s="104" t="str">
        <f ca="1"/>
        <v>ADANI PORTS AND SPECIAL ECON</v>
      </c>
      <c r="G7" s="102" t="str">
        <f ca="1"/>
        <v>BRITANNIA INDUSTRIES LTD</v>
      </c>
      <c r="H7" s="101" t="str">
        <f ca="1"/>
        <v>ADITYA BIRLA CAPITAL LTD</v>
      </c>
      <c r="I7" s="74" t="str">
        <f ca="1"/>
        <v>ADANI TOTAL GAS LTD</v>
      </c>
      <c r="J7" s="103" t="str">
        <f ca="1"/>
        <v>APOLLO HOSPITALS ENTERPRISE</v>
      </c>
      <c r="K7" s="104" t="str">
        <f ca="1"/>
        <v>BAJAJ AUTO LTD</v>
      </c>
      <c r="L7" s="102" t="str">
        <f ca="1"/>
        <v>ADANI PORTS AND SPECIAL ECON</v>
      </c>
      <c r="N7" s="105" t="str">
        <f ca="1"/>
        <v>EICHER MOTORS LTD</v>
      </c>
      <c r="O7" s="80" t="s">
        <v>114</v>
      </c>
      <c r="P7" s="81" t="s">
        <v>183</v>
      </c>
      <c r="R7" s="80" t="s">
        <v>183</v>
      </c>
    </row>
    <row r="8" spans="1:18" x14ac:dyDescent="0.3">
      <c r="A8" s="30">
        <v>8</v>
      </c>
      <c r="B8" s="102" t="str">
        <f ca="1"/>
        <v>HDFC BANK LIMITED</v>
      </c>
      <c r="C8" s="101" t="str">
        <f ca="1"/>
        <v>BATA INDIA LTD</v>
      </c>
      <c r="D8" s="74" t="str">
        <f ca="1"/>
        <v>LARSEN &amp; TOUBRO LTD</v>
      </c>
      <c r="E8" s="103" t="str">
        <f ca="1"/>
        <v>CRISIL LTD</v>
      </c>
      <c r="F8" s="104" t="str">
        <f ca="1"/>
        <v>ADANI POWER LTD</v>
      </c>
      <c r="G8" s="102" t="str">
        <f ca="1"/>
        <v>COAL INDIA LTD</v>
      </c>
      <c r="H8" s="101" t="str">
        <f ca="1"/>
        <v>ADITYA BIRLA FASHION AND RET</v>
      </c>
      <c r="I8" s="74" t="str">
        <f ca="1"/>
        <v>ADANI TRANSMISSION  LTD</v>
      </c>
      <c r="J8" s="103" t="str">
        <f ca="1"/>
        <v>ASHOK LEYLAND LTD</v>
      </c>
      <c r="K8" s="104" t="str">
        <f ca="1"/>
        <v>BAJAJ FINANCE LTD</v>
      </c>
      <c r="L8" s="102" t="str">
        <f ca="1"/>
        <v>ADANI TOTAL GAS LTD</v>
      </c>
      <c r="N8" s="105" t="str">
        <f ca="1"/>
        <v>HDFC BANK LIMITED</v>
      </c>
      <c r="O8" s="80" t="s">
        <v>114</v>
      </c>
      <c r="P8" s="81" t="s">
        <v>184</v>
      </c>
      <c r="R8" s="80" t="s">
        <v>184</v>
      </c>
    </row>
    <row r="9" spans="1:18" x14ac:dyDescent="0.3">
      <c r="A9" s="30">
        <v>9</v>
      </c>
      <c r="B9" s="102" t="str">
        <f ca="1"/>
        <v>ICICI BANK LTD</v>
      </c>
      <c r="C9" s="101" t="str">
        <f ca="1"/>
        <v>BHARAT ELECTRONICS LTD</v>
      </c>
      <c r="D9" s="74" t="str">
        <f ca="1"/>
        <v>MARUTI SUZUKI INDIA LTD</v>
      </c>
      <c r="E9" s="103" t="str">
        <f ca="1"/>
        <v>EICHER MOTORS LTD</v>
      </c>
      <c r="F9" s="104" t="str">
        <f ca="1"/>
        <v>ADITYA BIRLA CAPITAL LTD</v>
      </c>
      <c r="G9" s="102" t="str">
        <f ca="1"/>
        <v>COLGATE PALMOLIVE (INDIA)</v>
      </c>
      <c r="H9" s="101" t="str">
        <f ca="1"/>
        <v>AFFLE INDIA LTD</v>
      </c>
      <c r="I9" s="74" t="str">
        <f ca="1"/>
        <v>AMBUJA CEMENTS LTD</v>
      </c>
      <c r="J9" s="103" t="str">
        <f ca="1"/>
        <v>ASIAN PAINTS LTD</v>
      </c>
      <c r="K9" s="104" t="str">
        <f ca="1"/>
        <v>BAJAJ FINSERV LTD</v>
      </c>
      <c r="L9" s="102" t="str">
        <f ca="1"/>
        <v>ADANI TRANSMISSION  LTD</v>
      </c>
      <c r="N9" s="105" t="str">
        <f ca="1"/>
        <v>ICICI BANK LTD</v>
      </c>
      <c r="O9" s="80" t="s">
        <v>89</v>
      </c>
      <c r="P9" s="81" t="s">
        <v>1005</v>
      </c>
      <c r="R9" s="80" t="s">
        <v>1005</v>
      </c>
    </row>
    <row r="10" spans="1:18" x14ac:dyDescent="0.3">
      <c r="A10" s="30">
        <v>10</v>
      </c>
      <c r="B10" s="102" t="str">
        <f ca="1"/>
        <v>INFOSYS LTD</v>
      </c>
      <c r="C10" s="101" t="str">
        <f ca="1"/>
        <v>COAL INDIA LTD</v>
      </c>
      <c r="D10" s="74" t="str">
        <f ca="1"/>
        <v>NESTLE INDIA LTD</v>
      </c>
      <c r="E10" s="103" t="str">
        <f ca="1"/>
        <v>HDFC BANK LIMITED</v>
      </c>
      <c r="F10" s="104" t="str">
        <f ca="1"/>
        <v>ADITYA BIRLA FASHION AND RET</v>
      </c>
      <c r="G10" s="102" t="str">
        <f ca="1"/>
        <v>DABUR INDIA LTD</v>
      </c>
      <c r="H10" s="101" t="str">
        <f ca="1"/>
        <v>AIA ENGINEERING LTD</v>
      </c>
      <c r="I10" s="74" t="str">
        <f ca="1"/>
        <v>APOLLO HOSPITALS ENTERPRISE</v>
      </c>
      <c r="J10" s="103" t="str">
        <f ca="1"/>
        <v>AU SMALL FINANCE BANK LTD</v>
      </c>
      <c r="K10" s="104" t="str">
        <f ca="1"/>
        <v>BHARAT PETROLEUM CORP LTD</v>
      </c>
      <c r="L10" s="102" t="str">
        <f ca="1"/>
        <v>ADANI WILMAR LTD</v>
      </c>
      <c r="N10" s="105" t="str">
        <f ca="1"/>
        <v>INFOSYS LTD</v>
      </c>
      <c r="O10" s="80" t="s">
        <v>89</v>
      </c>
      <c r="P10" s="81" t="s">
        <v>185</v>
      </c>
      <c r="R10" s="80" t="s">
        <v>185</v>
      </c>
    </row>
    <row r="11" spans="1:18" x14ac:dyDescent="0.3">
      <c r="A11" s="30">
        <v>11</v>
      </c>
      <c r="B11" s="102" t="str">
        <f ca="1"/>
        <v>ITC LTD</v>
      </c>
      <c r="C11" s="101" t="str">
        <f ca="1"/>
        <v>COROMANDEL INTERNATIONAL LTD</v>
      </c>
      <c r="D11" s="74" t="str">
        <f ca="1"/>
        <v>RELIANCE INDUSTRIES LTD</v>
      </c>
      <c r="E11" s="103" t="str">
        <f ca="1"/>
        <v>ICICI BANK LTD</v>
      </c>
      <c r="F11" s="104" t="str">
        <f ca="1"/>
        <v>AFFLE INDIA LTD</v>
      </c>
      <c r="G11" s="102" t="str">
        <f ca="1"/>
        <v>DIVI'S LABORATORIES LTD</v>
      </c>
      <c r="H11" s="101" t="str">
        <f ca="1"/>
        <v>AJANTA PHARMA LTD</v>
      </c>
      <c r="I11" s="74" t="str">
        <f ca="1"/>
        <v>ASIAN PAINTS LTD</v>
      </c>
      <c r="J11" s="103" t="str">
        <f ca="1"/>
        <v>AUROBINDO PHARMA LTD</v>
      </c>
      <c r="K11" s="104" t="str">
        <f ca="1"/>
        <v>BHARTI AIRTEL LTD</v>
      </c>
      <c r="L11" s="102" t="str">
        <f ca="1"/>
        <v>ADITYA BIRLA CAPITAL LTD</v>
      </c>
      <c r="N11" s="105" t="str">
        <f ca="1"/>
        <v>ITC LTD</v>
      </c>
      <c r="O11" s="80" t="s">
        <v>111</v>
      </c>
      <c r="P11" s="81" t="s">
        <v>1004</v>
      </c>
      <c r="R11" s="80" t="s">
        <v>1004</v>
      </c>
    </row>
    <row r="12" spans="1:18" x14ac:dyDescent="0.3">
      <c r="A12" s="30">
        <v>12</v>
      </c>
      <c r="B12" s="102" t="str">
        <f ca="1"/>
        <v>KOTAK MAHINDRA BANK LTD</v>
      </c>
      <c r="C12" s="101" t="str">
        <f ca="1"/>
        <v>CRISIL LTD</v>
      </c>
      <c r="D12" s="74" t="str">
        <f ca="1"/>
        <v>TATA CONSULTANCY SVCS LTD</v>
      </c>
      <c r="E12" s="103" t="str">
        <f ca="1"/>
        <v>INFOSYS LTD</v>
      </c>
      <c r="F12" s="104" t="str">
        <f ca="1"/>
        <v>AIA ENGINEERING LTD</v>
      </c>
      <c r="G12" s="102" t="str">
        <f ca="1"/>
        <v>EICHER MOTORS LTD</v>
      </c>
      <c r="H12" s="101" t="str">
        <f ca="1"/>
        <v>ALKEM LABORATORIES LTD</v>
      </c>
      <c r="I12" s="74" t="str">
        <f ca="1"/>
        <v>AVENUE SUPERMARTS LTD</v>
      </c>
      <c r="J12" s="103" t="str">
        <f ca="1"/>
        <v>AVENUE SUPERMARTS LTD</v>
      </c>
      <c r="K12" s="104" t="str">
        <f ca="1"/>
        <v>BRITANNIA INDUSTRIES LTD</v>
      </c>
      <c r="L12" s="102" t="str">
        <f ca="1"/>
        <v>ADITYA BIRLA FASHION AND RET</v>
      </c>
      <c r="N12" s="105" t="str">
        <f ca="1"/>
        <v>KOTAK MAHINDRA BANK LTD</v>
      </c>
      <c r="O12" s="80" t="s">
        <v>111</v>
      </c>
      <c r="P12" s="81" t="s">
        <v>54</v>
      </c>
      <c r="R12" s="80" t="s">
        <v>54</v>
      </c>
    </row>
    <row r="13" spans="1:18" x14ac:dyDescent="0.3">
      <c r="A13" s="30">
        <v>13</v>
      </c>
      <c r="B13" s="102" t="str">
        <f ca="1"/>
        <v>LTIMINDTREE LTD</v>
      </c>
      <c r="C13" s="101" t="str">
        <f ca="1"/>
        <v>EICHER MOTORS LTD</v>
      </c>
      <c r="D13" s="74" t="str">
        <f ca="1"/>
        <v>ULTRATECH CEMENT LTD</v>
      </c>
      <c r="E13" s="103" t="str">
        <f ca="1"/>
        <v>ITC LTD</v>
      </c>
      <c r="F13" s="104" t="str">
        <f ca="1"/>
        <v>AJANTA PHARMA LTD</v>
      </c>
      <c r="G13" s="102" t="str">
        <f ca="1"/>
        <v>GODREJ CONSUMER PRODUCTS LTD</v>
      </c>
      <c r="H13" s="101" t="str">
        <f ca="1"/>
        <v>ALKYL AMINES CHEMICALS LTD</v>
      </c>
      <c r="I13" s="74" t="str">
        <f ca="1"/>
        <v>AXIS BANK LTD</v>
      </c>
      <c r="J13" s="103" t="str">
        <f ca="1"/>
        <v>AXIS BANK LTD</v>
      </c>
      <c r="K13" s="104" t="str">
        <f ca="1"/>
        <v>CIPLA LTD</v>
      </c>
      <c r="L13" s="102" t="str">
        <f ca="1"/>
        <v>ALKEM LABORATORIES LTD</v>
      </c>
      <c r="N13" s="105" t="str">
        <f ca="1"/>
        <v>LTIMINDTREE LTD</v>
      </c>
      <c r="O13" s="80" t="s">
        <v>183</v>
      </c>
      <c r="P13" s="81" t="s">
        <v>1003</v>
      </c>
      <c r="R13" s="80" t="s">
        <v>1003</v>
      </c>
    </row>
    <row r="14" spans="1:18" x14ac:dyDescent="0.3">
      <c r="A14" s="30">
        <v>14</v>
      </c>
      <c r="B14" s="102" t="str">
        <f ca="1"/>
        <v>MARUTI SUZUKI INDIA LTD</v>
      </c>
      <c r="C14" s="101" t="str">
        <f ca="1"/>
        <v>FEDERAL BANK LTD</v>
      </c>
      <c r="D14" s="74">
        <f ca="1"/>
        <v>0</v>
      </c>
      <c r="E14" s="103" t="str">
        <f ca="1"/>
        <v>LARSEN &amp; TOUBRO LTD</v>
      </c>
      <c r="F14" s="104" t="str">
        <f ca="1"/>
        <v>ALKEM LABORATORIES LTD</v>
      </c>
      <c r="G14" s="102" t="str">
        <f ca="1"/>
        <v>HAVELLS INDIA LTD</v>
      </c>
      <c r="H14" s="101" t="str">
        <f ca="1"/>
        <v>APL APOLLO TUBES LTD</v>
      </c>
      <c r="I14" s="74" t="str">
        <f ca="1"/>
        <v>BAJAJ AUTO LTD</v>
      </c>
      <c r="J14" s="103" t="str">
        <f ca="1"/>
        <v>BAJAJ AUTO LTD</v>
      </c>
      <c r="K14" s="104" t="str">
        <f ca="1"/>
        <v>COAL INDIA LTD</v>
      </c>
      <c r="L14" s="102" t="str">
        <f ca="1"/>
        <v>AMBUJA CEMENTS LTD</v>
      </c>
      <c r="N14" s="105" t="str">
        <f ca="1"/>
        <v>MARUTI SUZUKI INDIA LTD</v>
      </c>
      <c r="O14" s="80" t="s">
        <v>183</v>
      </c>
      <c r="P14" s="81" t="s">
        <v>2066</v>
      </c>
      <c r="R14" s="80" t="s">
        <v>2066</v>
      </c>
    </row>
    <row r="15" spans="1:18" x14ac:dyDescent="0.3">
      <c r="A15" s="30">
        <v>15</v>
      </c>
      <c r="B15" s="102" t="str">
        <f ca="1"/>
        <v>NESTLE INDIA LTD</v>
      </c>
      <c r="C15" s="101" t="str">
        <f ca="1"/>
        <v>GRINDWELL NORTON LTD</v>
      </c>
      <c r="D15" s="74">
        <f ca="1"/>
        <v>0</v>
      </c>
      <c r="E15" s="103" t="str">
        <f ca="1"/>
        <v>LTIMINDTREE LTD</v>
      </c>
      <c r="F15" s="104" t="str">
        <f ca="1"/>
        <v>ALKYL AMINES CHEMICALS LTD</v>
      </c>
      <c r="G15" s="102" t="str">
        <f ca="1"/>
        <v>HCL TECHNOLOGIES LTD</v>
      </c>
      <c r="H15" s="101" t="str">
        <f ca="1"/>
        <v>APOLLO TYRES LTD</v>
      </c>
      <c r="I15" s="74" t="str">
        <f ca="1"/>
        <v>BAJAJ FINANCE LTD</v>
      </c>
      <c r="J15" s="103" t="str">
        <f ca="1"/>
        <v>BAJAJ FINANCE LTD</v>
      </c>
      <c r="K15" s="104" t="str">
        <f ca="1"/>
        <v>DIVI'S LABORATORIES LTD</v>
      </c>
      <c r="L15" s="102" t="str">
        <f ca="1"/>
        <v>APOLLO HOSPITALS ENTERPRISE</v>
      </c>
      <c r="N15" s="105" t="str">
        <f ca="1"/>
        <v>NESTLE INDIA LTD</v>
      </c>
      <c r="O15" s="80" t="s">
        <v>183</v>
      </c>
      <c r="P15" s="81" t="s">
        <v>137</v>
      </c>
      <c r="R15" s="80" t="s">
        <v>137</v>
      </c>
    </row>
    <row r="16" spans="1:18" x14ac:dyDescent="0.3">
      <c r="A16" s="30">
        <v>16</v>
      </c>
      <c r="B16" s="102" t="str">
        <f ca="1"/>
        <v>PAGE INDUSTRIES LTD</v>
      </c>
      <c r="C16" s="101" t="str">
        <f ca="1"/>
        <v>HDFC BANK LIMITED</v>
      </c>
      <c r="D16" s="74">
        <f ca="1"/>
        <v>0</v>
      </c>
      <c r="E16" s="103" t="str">
        <f ca="1"/>
        <v>MARUTI SUZUKI INDIA LTD</v>
      </c>
      <c r="F16" s="104" t="str">
        <f ca="1"/>
        <v>AMBUJA CEMENTS LTD</v>
      </c>
      <c r="G16" s="102" t="str">
        <f ca="1"/>
        <v>HDFC ASSET MANAGEMENT CO LTD</v>
      </c>
      <c r="H16" s="101" t="str">
        <f ca="1"/>
        <v>ASHOK LEYLAND LTD</v>
      </c>
      <c r="I16" s="74" t="str">
        <f ca="1"/>
        <v>BAJAJ FINSERV LTD</v>
      </c>
      <c r="J16" s="103" t="str">
        <f ca="1"/>
        <v>BAJAJ FINSERV LTD</v>
      </c>
      <c r="K16" s="104" t="str">
        <f ca="1"/>
        <v>DR. REDDY'S LABORATORIES</v>
      </c>
      <c r="L16" s="102" t="str">
        <f ca="1"/>
        <v>ASHOK LEYLAND LTD</v>
      </c>
      <c r="N16" s="105" t="str">
        <f ca="1"/>
        <v>PAGE INDUSTRIES LTD</v>
      </c>
      <c r="O16" s="80" t="s">
        <v>183</v>
      </c>
      <c r="P16" s="81" t="s">
        <v>123</v>
      </c>
      <c r="R16" s="80" t="s">
        <v>123</v>
      </c>
    </row>
    <row r="17" spans="1:18" x14ac:dyDescent="0.3">
      <c r="A17" s="30">
        <v>17</v>
      </c>
      <c r="B17" s="102" t="str">
        <f ca="1"/>
        <v>TATA CONSULTANCY SVCS LTD</v>
      </c>
      <c r="C17" s="101" t="str">
        <f ca="1"/>
        <v>HONEYWELL AUTOMATION INDIA</v>
      </c>
      <c r="D17" s="74">
        <f ca="1"/>
        <v>0</v>
      </c>
      <c r="E17" s="103" t="str">
        <f ca="1"/>
        <v>RELIANCE INDUSTRIES LTD</v>
      </c>
      <c r="F17" s="104" t="str">
        <f ca="1"/>
        <v>APL APOLLO TUBES LTD</v>
      </c>
      <c r="G17" s="102" t="str">
        <f ca="1"/>
        <v>HDFC BANK LIMITED</v>
      </c>
      <c r="H17" s="101" t="str">
        <f ca="1"/>
        <v>ASTRAL LTD</v>
      </c>
      <c r="I17" s="74" t="str">
        <f ca="1"/>
        <v>BAJAJ HOLDINGS AND INVESTMEN</v>
      </c>
      <c r="J17" s="103" t="str">
        <f ca="1"/>
        <v>BAJAJ HOLDINGS AND INVESTMEN</v>
      </c>
      <c r="K17" s="104" t="str">
        <f ca="1"/>
        <v>EICHER MOTORS LTD</v>
      </c>
      <c r="L17" s="102" t="str">
        <f ca="1"/>
        <v>ASIAN PAINTS LTD</v>
      </c>
      <c r="N17" s="105" t="str">
        <f ca="1"/>
        <v>TATA CONSULTANCY SVCS LTD</v>
      </c>
      <c r="O17" s="80" t="s">
        <v>184</v>
      </c>
      <c r="P17" s="81" t="s">
        <v>159</v>
      </c>
      <c r="R17" s="80" t="s">
        <v>159</v>
      </c>
    </row>
    <row r="18" spans="1:18" x14ac:dyDescent="0.3">
      <c r="A18" s="30">
        <v>18</v>
      </c>
      <c r="B18" s="102" t="str">
        <f ca="1"/>
        <v>TITAN CO LTD</v>
      </c>
      <c r="C18" s="101" t="str">
        <f ca="1"/>
        <v>ICICI BANK LTD</v>
      </c>
      <c r="D18" s="74">
        <f ca="1"/>
        <v>0</v>
      </c>
      <c r="E18" s="103" t="str">
        <f ca="1"/>
        <v>ULTRATECH CEMENT LTD</v>
      </c>
      <c r="F18" s="104" t="str">
        <f ca="1"/>
        <v>APOLLO HOSPITALS ENTERPRISE</v>
      </c>
      <c r="G18" s="102" t="str">
        <f ca="1"/>
        <v>HERO MOTOCORP LTD</v>
      </c>
      <c r="H18" s="101" t="str">
        <f ca="1"/>
        <v>ATUL LTD</v>
      </c>
      <c r="I18" s="74" t="str">
        <f ca="1"/>
        <v>BANK OF BARODA</v>
      </c>
      <c r="J18" s="103" t="str">
        <f ca="1"/>
        <v>BANDHAN BANK LTD</v>
      </c>
      <c r="K18" s="104" t="str">
        <f ca="1"/>
        <v>GRASIM INDUSTRIES LTD</v>
      </c>
      <c r="L18" s="102" t="str">
        <f ca="1"/>
        <v>ASTRAL LTD</v>
      </c>
      <c r="N18" s="105" t="str">
        <f ca="1"/>
        <v>TITAN CO LTD</v>
      </c>
      <c r="O18" s="80" t="s">
        <v>184</v>
      </c>
      <c r="P18" s="81" t="s">
        <v>120</v>
      </c>
      <c r="R18" s="80" t="s">
        <v>120</v>
      </c>
    </row>
    <row r="19" spans="1:18" x14ac:dyDescent="0.3">
      <c r="A19" s="30">
        <v>19</v>
      </c>
      <c r="B19" s="102" t="str">
        <f ca="1"/>
        <v>UNITED SPIRITS LTD</v>
      </c>
      <c r="C19" s="101" t="str">
        <f ca="1"/>
        <v>INDRAPRASTHA GAS LTD</v>
      </c>
      <c r="D19" s="74">
        <f ca="1"/>
        <v>0</v>
      </c>
      <c r="E19" s="103" t="str">
        <f ca="1"/>
        <v>UNITED SPIRITS LTD</v>
      </c>
      <c r="F19" s="104" t="str">
        <f ca="1"/>
        <v>APOLLO TYRES LTD</v>
      </c>
      <c r="G19" s="102" t="str">
        <f ca="1"/>
        <v>HINDUSTAN AERONAUTICS LTD</v>
      </c>
      <c r="H19" s="101" t="str">
        <f ca="1"/>
        <v>AU SMALL FINANCE BANK LTD</v>
      </c>
      <c r="I19" s="74" t="str">
        <f ca="1"/>
        <v>BERGER PAINTS INDIA LTD</v>
      </c>
      <c r="J19" s="103" t="str">
        <f ca="1"/>
        <v>BANK OF BARODA</v>
      </c>
      <c r="K19" s="104" t="str">
        <f ca="1"/>
        <v>HCL TECHNOLOGIES LTD</v>
      </c>
      <c r="L19" s="102" t="str">
        <f ca="1"/>
        <v>AU SMALL FINANCE BANK LTD</v>
      </c>
      <c r="N19" s="105" t="str">
        <f ca="1"/>
        <v>UNITED SPIRITS LTD</v>
      </c>
      <c r="O19" s="80" t="s">
        <v>184</v>
      </c>
      <c r="P19" s="81" t="s">
        <v>38</v>
      </c>
      <c r="R19" s="80" t="s">
        <v>38</v>
      </c>
    </row>
    <row r="20" spans="1:18" x14ac:dyDescent="0.3">
      <c r="A20" s="30">
        <v>20</v>
      </c>
      <c r="B20" s="102">
        <f ca="1"/>
        <v>0</v>
      </c>
      <c r="C20" s="101" t="str">
        <f ca="1"/>
        <v>INFOSYS LTD</v>
      </c>
      <c r="D20" s="74">
        <f ca="1"/>
        <v>0</v>
      </c>
      <c r="E20" s="103">
        <f ca="1"/>
        <v>0</v>
      </c>
      <c r="F20" s="104" t="str">
        <f ca="1"/>
        <v>ASHOK LEYLAND LTD</v>
      </c>
      <c r="G20" s="102" t="str">
        <f ca="1"/>
        <v>HINDUSTAN UNILEVER LTD</v>
      </c>
      <c r="H20" s="101" t="str">
        <f ca="1"/>
        <v>AUROBINDO PHARMA LTD</v>
      </c>
      <c r="I20" s="74" t="str">
        <f ca="1"/>
        <v>BHARAT ELECTRONICS LTD</v>
      </c>
      <c r="J20" s="103" t="str">
        <f ca="1"/>
        <v>BHARAT ELECTRONICS LTD</v>
      </c>
      <c r="K20" s="104" t="str">
        <f ca="1"/>
        <v>HDFC BANK LIMITED</v>
      </c>
      <c r="L20" s="102" t="str">
        <f ca="1"/>
        <v>AUROBINDO PHARMA LTD</v>
      </c>
      <c r="N20" s="105">
        <f ca="1"/>
        <v>0</v>
      </c>
      <c r="O20" s="80" t="s">
        <v>184</v>
      </c>
      <c r="P20" s="81" t="s">
        <v>82</v>
      </c>
      <c r="R20" s="80" t="s">
        <v>82</v>
      </c>
    </row>
    <row r="21" spans="1:18" x14ac:dyDescent="0.3">
      <c r="A21" s="30">
        <v>21</v>
      </c>
      <c r="B21" s="102">
        <f ca="1"/>
        <v>0</v>
      </c>
      <c r="C21" s="101" t="str">
        <f ca="1"/>
        <v>ITC LTD</v>
      </c>
      <c r="D21" s="74">
        <f ca="1"/>
        <v>0</v>
      </c>
      <c r="E21" s="103">
        <f ca="1"/>
        <v>0</v>
      </c>
      <c r="F21" s="104" t="str">
        <f ca="1"/>
        <v>ASIAN PAINTS LTD</v>
      </c>
      <c r="G21" s="102" t="str">
        <f ca="1"/>
        <v>INDIAN RUPEE</v>
      </c>
      <c r="H21" s="101" t="str">
        <f ca="1"/>
        <v>BALKRISHNA INDUSTRIES LTD</v>
      </c>
      <c r="I21" s="74" t="str">
        <f ca="1"/>
        <v>BHARAT PETROLEUM CORP LTD</v>
      </c>
      <c r="J21" s="103" t="str">
        <f ca="1"/>
        <v>BHARAT FORGE LTD</v>
      </c>
      <c r="K21" s="104" t="str">
        <f ca="1"/>
        <v>HDFC LIFE INSURANCE CO LTD</v>
      </c>
      <c r="L21" s="102" t="str">
        <f ca="1"/>
        <v>AVENUE SUPERMARTS LTD</v>
      </c>
      <c r="N21" s="105">
        <f ca="1"/>
        <v>0</v>
      </c>
      <c r="O21" s="80" t="s">
        <v>184</v>
      </c>
      <c r="P21" s="81" t="s">
        <v>171</v>
      </c>
      <c r="R21" s="80" t="s">
        <v>171</v>
      </c>
    </row>
    <row r="22" spans="1:18" x14ac:dyDescent="0.3">
      <c r="A22" s="30">
        <v>22</v>
      </c>
      <c r="B22" s="102">
        <f ca="1"/>
        <v>0</v>
      </c>
      <c r="C22" s="101" t="str">
        <f ca="1"/>
        <v>KOTAK MAHINDRA BANK LTD</v>
      </c>
      <c r="D22" s="74">
        <f ca="1"/>
        <v>0</v>
      </c>
      <c r="E22" s="103">
        <f ca="1"/>
        <v>0</v>
      </c>
      <c r="F22" s="104" t="str">
        <f ca="1"/>
        <v>ASTRAL LTD</v>
      </c>
      <c r="G22" s="102" t="str">
        <f ca="1"/>
        <v>INFOSYS LTD</v>
      </c>
      <c r="H22" s="101" t="str">
        <f ca="1"/>
        <v>BANDHAN BANK LTD</v>
      </c>
      <c r="I22" s="74" t="str">
        <f ca="1"/>
        <v>BHARTI AIRTEL LTD</v>
      </c>
      <c r="J22" s="103" t="str">
        <f ca="1"/>
        <v>BHARAT PETROLEUM CORP LTD</v>
      </c>
      <c r="K22" s="104" t="str">
        <f ca="1"/>
        <v>HERO MOTOCORP LTD</v>
      </c>
      <c r="L22" s="102" t="str">
        <f ca="1"/>
        <v>AXIS BANK LTD</v>
      </c>
      <c r="N22" s="105">
        <f ca="1"/>
        <v>0</v>
      </c>
      <c r="O22" s="80" t="s">
        <v>1005</v>
      </c>
      <c r="P22" s="81" t="s">
        <v>40</v>
      </c>
      <c r="R22" s="80" t="s">
        <v>40</v>
      </c>
    </row>
    <row r="23" spans="1:18" x14ac:dyDescent="0.3">
      <c r="A23" s="30">
        <v>23</v>
      </c>
      <c r="B23" s="102">
        <f ca="1"/>
        <v>0</v>
      </c>
      <c r="C23" s="101" t="str">
        <f ca="1"/>
        <v>LTIMINDTREE LTD</v>
      </c>
      <c r="D23" s="74">
        <f ca="1"/>
        <v>0</v>
      </c>
      <c r="E23" s="103">
        <f ca="1"/>
        <v>0</v>
      </c>
      <c r="F23" s="104" t="str">
        <f ca="1"/>
        <v>ATUL LTD</v>
      </c>
      <c r="G23" s="102" t="str">
        <f ca="1"/>
        <v>ITC LTD</v>
      </c>
      <c r="H23" s="101" t="str">
        <f ca="1"/>
        <v>BANK OF INDIA</v>
      </c>
      <c r="I23" s="74" t="str">
        <f ca="1"/>
        <v>BOSCH LTD</v>
      </c>
      <c r="J23" s="103" t="str">
        <f ca="1"/>
        <v>BHARTI AIRTEL LTD</v>
      </c>
      <c r="K23" s="104" t="str">
        <f ca="1"/>
        <v>HINDALCO INDUSTRIES LTD</v>
      </c>
      <c r="L23" s="102" t="str">
        <f ca="1"/>
        <v>BAJAJ AUTO LTD</v>
      </c>
      <c r="N23" s="105">
        <f ca="1"/>
        <v>0</v>
      </c>
      <c r="O23" s="80" t="s">
        <v>1005</v>
      </c>
      <c r="P23" s="81" t="s">
        <v>96</v>
      </c>
      <c r="R23" s="80" t="s">
        <v>96</v>
      </c>
    </row>
    <row r="24" spans="1:18" x14ac:dyDescent="0.3">
      <c r="A24" s="30">
        <v>24</v>
      </c>
      <c r="B24" s="102">
        <f ca="1"/>
        <v>0</v>
      </c>
      <c r="C24" s="101" t="str">
        <f ca="1"/>
        <v>MARUTI SUZUKI INDIA LTD</v>
      </c>
      <c r="D24" s="74">
        <f ca="1"/>
        <v>0</v>
      </c>
      <c r="E24" s="103">
        <f ca="1"/>
        <v>0</v>
      </c>
      <c r="F24" s="104" t="str">
        <f ca="1"/>
        <v>AU SMALL FINANCE BANK LTD</v>
      </c>
      <c r="G24" s="102" t="str">
        <f ca="1"/>
        <v>LTIMINDTREE LTD</v>
      </c>
      <c r="H24" s="101" t="str">
        <f ca="1"/>
        <v>BATA INDIA LTD</v>
      </c>
      <c r="I24" s="74" t="str">
        <f ca="1"/>
        <v>BRITANNIA INDUSTRIES LTD</v>
      </c>
      <c r="J24" s="103" t="str">
        <f ca="1"/>
        <v>BRITANNIA INDUSTRIES LTD</v>
      </c>
      <c r="K24" s="104" t="str">
        <f ca="1"/>
        <v>HINDUSTAN UNILEVER LTD</v>
      </c>
      <c r="L24" s="102" t="str">
        <f ca="1"/>
        <v>BAJAJ FINANCE LTD</v>
      </c>
      <c r="N24" s="105">
        <f ca="1"/>
        <v>0</v>
      </c>
      <c r="O24" s="80" t="s">
        <v>185</v>
      </c>
      <c r="P24" s="81" t="s">
        <v>186</v>
      </c>
      <c r="R24" s="80" t="s">
        <v>186</v>
      </c>
    </row>
    <row r="25" spans="1:18" x14ac:dyDescent="0.3">
      <c r="A25" s="30">
        <v>25</v>
      </c>
      <c r="B25" s="102">
        <f ca="1"/>
        <v>0</v>
      </c>
      <c r="C25" s="101" t="str">
        <f ca="1"/>
        <v>NESTLE INDIA LTD</v>
      </c>
      <c r="D25" s="74">
        <f ca="1"/>
        <v>0</v>
      </c>
      <c r="E25" s="103">
        <f ca="1"/>
        <v>0</v>
      </c>
      <c r="F25" s="104" t="str">
        <f ca="1"/>
        <v>AUROBINDO PHARMA LTD</v>
      </c>
      <c r="G25" s="102" t="str">
        <f ca="1"/>
        <v>MARICO LTD</v>
      </c>
      <c r="H25" s="101" t="str">
        <f ca="1"/>
        <v>BAYER CROPSCIENCE LTD</v>
      </c>
      <c r="I25" s="74" t="str">
        <f ca="1"/>
        <v>CANARA BANK</v>
      </c>
      <c r="J25" s="103" t="str">
        <f ca="1"/>
        <v>CHOLAMANDALAM INVESTMENT AND</v>
      </c>
      <c r="K25" s="104" t="str">
        <f ca="1"/>
        <v>HOUSING DEVELOPMENT FINANCE</v>
      </c>
      <c r="L25" s="102" t="str">
        <f ca="1"/>
        <v>BAJAJ FINSERV LTD</v>
      </c>
      <c r="N25" s="105">
        <f ca="1"/>
        <v>0</v>
      </c>
      <c r="O25" s="80" t="s">
        <v>185</v>
      </c>
      <c r="P25" s="81" t="s">
        <v>139</v>
      </c>
      <c r="R25" s="80" t="s">
        <v>139</v>
      </c>
    </row>
    <row r="26" spans="1:18" x14ac:dyDescent="0.3">
      <c r="A26" s="30">
        <v>26</v>
      </c>
      <c r="B26" s="102">
        <f ca="1"/>
        <v>0</v>
      </c>
      <c r="C26" s="101" t="str">
        <f ca="1"/>
        <v>PAGE INDUSTRIES LTD</v>
      </c>
      <c r="D26" s="74">
        <f ca="1"/>
        <v>0</v>
      </c>
      <c r="E26" s="103">
        <f ca="1"/>
        <v>0</v>
      </c>
      <c r="F26" s="104" t="str">
        <f ca="1"/>
        <v>AVENUE SUPERMARTS LTD</v>
      </c>
      <c r="G26" s="102" t="str">
        <f ca="1"/>
        <v>MARUTI SUZUKI INDIA LTD</v>
      </c>
      <c r="H26" s="101" t="str">
        <f ca="1"/>
        <v>BHARAT FORGE LTD</v>
      </c>
      <c r="I26" s="74" t="str">
        <f ca="1"/>
        <v>CHOLAMANDALAM INVESTMENT AND</v>
      </c>
      <c r="J26" s="103" t="str">
        <f ca="1"/>
        <v>CIPLA LTD</v>
      </c>
      <c r="K26" s="104" t="str">
        <f ca="1"/>
        <v>ICICI BANK LTD</v>
      </c>
      <c r="L26" s="102" t="str">
        <f ca="1"/>
        <v>BAJAJ HOLDINGS AND INVESTMEN</v>
      </c>
      <c r="N26" s="105">
        <f ca="1"/>
        <v>0</v>
      </c>
      <c r="O26" s="80" t="s">
        <v>185</v>
      </c>
      <c r="P26" s="81" t="s">
        <v>65</v>
      </c>
      <c r="R26" s="80" t="s">
        <v>65</v>
      </c>
    </row>
    <row r="27" spans="1:18" x14ac:dyDescent="0.3">
      <c r="A27" s="30">
        <v>27</v>
      </c>
      <c r="B27" s="102">
        <f ca="1"/>
        <v>0</v>
      </c>
      <c r="C27" s="101" t="str">
        <f ca="1"/>
        <v>PI INDUSTRIES LTD</v>
      </c>
      <c r="D27" s="74">
        <f ca="1"/>
        <v>0</v>
      </c>
      <c r="E27" s="103">
        <f ca="1"/>
        <v>0</v>
      </c>
      <c r="F27" s="104" t="str">
        <f ca="1"/>
        <v>AXIS BANK LTD</v>
      </c>
      <c r="G27" s="102" t="str">
        <f ca="1"/>
        <v>MUTHOOT FINANCE LTD</v>
      </c>
      <c r="H27" s="101" t="str">
        <f ca="1"/>
        <v>BHARAT HEAVY ELECTRICALS</v>
      </c>
      <c r="I27" s="74" t="str">
        <f ca="1"/>
        <v>CIPLA LTD</v>
      </c>
      <c r="J27" s="103" t="str">
        <f ca="1"/>
        <v>COAL INDIA LTD</v>
      </c>
      <c r="K27" s="104" t="str">
        <f ca="1"/>
        <v>INDIAN RUPEE</v>
      </c>
      <c r="L27" s="102" t="str">
        <f ca="1"/>
        <v>BALKRISHNA INDUSTRIES LTD</v>
      </c>
      <c r="N27" s="105">
        <f ca="1"/>
        <v>0</v>
      </c>
      <c r="O27" s="80" t="s">
        <v>185</v>
      </c>
      <c r="P27" s="81" t="s">
        <v>0</v>
      </c>
      <c r="R27" s="80" t="s">
        <v>0</v>
      </c>
    </row>
    <row r="28" spans="1:18" x14ac:dyDescent="0.3">
      <c r="A28" s="30">
        <v>28</v>
      </c>
      <c r="B28" s="102">
        <f ca="1"/>
        <v>0</v>
      </c>
      <c r="C28" s="101" t="str">
        <f ca="1"/>
        <v>TATA CONSULTANCY SVCS LTD</v>
      </c>
      <c r="D28" s="74">
        <f ca="1"/>
        <v>0</v>
      </c>
      <c r="E28" s="103">
        <f ca="1"/>
        <v>0</v>
      </c>
      <c r="F28" s="104" t="str">
        <f ca="1"/>
        <v>BAJAJ AUTO LTD</v>
      </c>
      <c r="G28" s="102" t="str">
        <f ca="1"/>
        <v>NESTLE INDIA LTD</v>
      </c>
      <c r="H28" s="101" t="str">
        <f ca="1"/>
        <v>BIOCON LTD</v>
      </c>
      <c r="I28" s="74" t="str">
        <f ca="1"/>
        <v>COAL INDIA LTD</v>
      </c>
      <c r="J28" s="103" t="str">
        <f ca="1"/>
        <v>COLGATE PALMOLIVE (INDIA)</v>
      </c>
      <c r="K28" s="104" t="str">
        <f ca="1"/>
        <v>INDUSIND BANK LTD</v>
      </c>
      <c r="L28" s="102" t="str">
        <f ca="1"/>
        <v>BANDHAN BANK LTD</v>
      </c>
      <c r="N28" s="105">
        <f ca="1"/>
        <v>0</v>
      </c>
      <c r="O28" s="80" t="s">
        <v>185</v>
      </c>
      <c r="P28" s="81" t="s">
        <v>26</v>
      </c>
      <c r="R28" s="80" t="s">
        <v>26</v>
      </c>
    </row>
    <row r="29" spans="1:18" x14ac:dyDescent="0.3">
      <c r="A29" s="30">
        <v>29</v>
      </c>
      <c r="B29" s="102">
        <f ca="1"/>
        <v>0</v>
      </c>
      <c r="C29" s="101" t="str">
        <f ca="1"/>
        <v>TIMKEN INDIA LTD</v>
      </c>
      <c r="D29" s="74">
        <f ca="1"/>
        <v>0</v>
      </c>
      <c r="E29" s="103">
        <f ca="1"/>
        <v>0</v>
      </c>
      <c r="F29" s="104" t="str">
        <f ca="1"/>
        <v>BAJAJ FINANCE LTD</v>
      </c>
      <c r="G29" s="102" t="str">
        <f ca="1"/>
        <v>PIDILITE INDUSTRIES LTD</v>
      </c>
      <c r="H29" s="101" t="str">
        <f ca="1"/>
        <v>BLUE DART EXPRESS LTD</v>
      </c>
      <c r="I29" s="74" t="str">
        <f ca="1"/>
        <v>COLGATE PALMOLIVE (INDIA)</v>
      </c>
      <c r="J29" s="103" t="str">
        <f ca="1"/>
        <v>CROMPTON GREAVES CONSUMER EL</v>
      </c>
      <c r="K29" s="104" t="str">
        <f ca="1"/>
        <v>INFOSYS LTD</v>
      </c>
      <c r="L29" s="102" t="str">
        <f ca="1"/>
        <v>BANK OF BARODA</v>
      </c>
      <c r="N29" s="105">
        <f ca="1"/>
        <v>0</v>
      </c>
      <c r="O29" s="80" t="s">
        <v>1004</v>
      </c>
      <c r="P29" s="81" t="s">
        <v>91</v>
      </c>
      <c r="R29" s="80" t="s">
        <v>91</v>
      </c>
    </row>
    <row r="30" spans="1:18" x14ac:dyDescent="0.3">
      <c r="A30" s="30">
        <v>30</v>
      </c>
      <c r="B30" s="102">
        <f ca="1"/>
        <v>0</v>
      </c>
      <c r="C30" s="101" t="str">
        <f ca="1"/>
        <v>TITAN CO LTD</v>
      </c>
      <c r="D30" s="74">
        <f ca="1"/>
        <v>0</v>
      </c>
      <c r="E30" s="103">
        <f ca="1"/>
        <v>0</v>
      </c>
      <c r="F30" s="104" t="str">
        <f ca="1"/>
        <v>BAJAJ FINSERV LTD</v>
      </c>
      <c r="G30" s="102" t="str">
        <f ca="1"/>
        <v>TATA CONSULTANCY SVCS LTD</v>
      </c>
      <c r="H30" s="101" t="str">
        <f ca="1"/>
        <v>CG POWER AND INDUSTRIAL SOLU</v>
      </c>
      <c r="I30" s="74" t="str">
        <f ca="1"/>
        <v>DABUR INDIA LTD</v>
      </c>
      <c r="J30" s="103" t="str">
        <f ca="1"/>
        <v>DABUR INDIA LTD</v>
      </c>
      <c r="K30" s="104" t="str">
        <f ca="1"/>
        <v>ITC LTD</v>
      </c>
      <c r="L30" s="102" t="str">
        <f ca="1"/>
        <v>BANK OF INDIA</v>
      </c>
      <c r="N30" s="105">
        <f ca="1"/>
        <v>0</v>
      </c>
      <c r="O30" s="80" t="s">
        <v>1004</v>
      </c>
      <c r="P30" s="81" t="s">
        <v>58</v>
      </c>
      <c r="R30" s="80" t="s">
        <v>58</v>
      </c>
    </row>
    <row r="31" spans="1:18" x14ac:dyDescent="0.3">
      <c r="A31" s="30">
        <v>31</v>
      </c>
      <c r="B31" s="102">
        <f ca="1"/>
        <v>0</v>
      </c>
      <c r="C31" s="101" t="str">
        <f ca="1"/>
        <v>UNITED SPIRITS LTD</v>
      </c>
      <c r="D31" s="74">
        <f ca="1"/>
        <v>0</v>
      </c>
      <c r="E31" s="103">
        <f ca="1"/>
        <v>0</v>
      </c>
      <c r="F31" s="104" t="str">
        <f ca="1"/>
        <v>BAJAJ HOLDINGS AND INVESTMEN</v>
      </c>
      <c r="G31" s="102" t="str">
        <f ca="1"/>
        <v>TECH MAHINDRA LTD</v>
      </c>
      <c r="H31" s="101" t="str">
        <f ca="1"/>
        <v>CLEAN SCIENCE &amp; TECHNOLOGY L</v>
      </c>
      <c r="I31" s="74" t="str">
        <f ca="1"/>
        <v>DIVI'S LABORATORIES LTD</v>
      </c>
      <c r="J31" s="103" t="str">
        <f ca="1"/>
        <v>DIVI'S LABORATORIES LTD</v>
      </c>
      <c r="K31" s="104" t="str">
        <f ca="1"/>
        <v>JSW STEEL LTD</v>
      </c>
      <c r="L31" s="102" t="str">
        <f ca="1"/>
        <v>BATA INDIA LTD</v>
      </c>
      <c r="N31" s="105">
        <f ca="1"/>
        <v>0</v>
      </c>
      <c r="O31" s="80" t="s">
        <v>1004</v>
      </c>
      <c r="P31" s="81" t="s">
        <v>83</v>
      </c>
      <c r="R31" s="80" t="s">
        <v>83</v>
      </c>
    </row>
    <row r="32" spans="1:18" x14ac:dyDescent="0.3">
      <c r="A32" s="30">
        <v>32</v>
      </c>
      <c r="B32" s="102">
        <f ca="1"/>
        <v>0</v>
      </c>
      <c r="C32" s="101">
        <f ca="1"/>
        <v>0</v>
      </c>
      <c r="D32" s="74">
        <f ca="1"/>
        <v>0</v>
      </c>
      <c r="E32" s="103">
        <f ca="1"/>
        <v>0</v>
      </c>
      <c r="F32" s="104" t="str">
        <f ca="1"/>
        <v>BALKRISHNA INDUSTRIES LTD</v>
      </c>
      <c r="G32" s="102" t="str">
        <f ca="1"/>
        <v>WIPRO LTD</v>
      </c>
      <c r="H32" s="101" t="str">
        <f ca="1"/>
        <v>COFORGE LIMITED</v>
      </c>
      <c r="I32" s="74" t="str">
        <f ca="1"/>
        <v>DLF LTD</v>
      </c>
      <c r="J32" s="103" t="str">
        <f ca="1"/>
        <v>DLF LTD</v>
      </c>
      <c r="K32" s="104" t="str">
        <f ca="1"/>
        <v>KOTAK MAHINDRA BANK LTD</v>
      </c>
      <c r="L32" s="102" t="str">
        <f ca="1"/>
        <v>BERGER PAINTS INDIA LTD</v>
      </c>
      <c r="N32" s="105">
        <f ca="1"/>
        <v>0</v>
      </c>
      <c r="O32" s="80" t="s">
        <v>54</v>
      </c>
      <c r="P32" s="81" t="s">
        <v>187</v>
      </c>
      <c r="R32" s="80" t="s">
        <v>187</v>
      </c>
    </row>
    <row r="33" spans="1:18" x14ac:dyDescent="0.3">
      <c r="A33" s="30">
        <v>33</v>
      </c>
      <c r="B33" s="102">
        <f ca="1"/>
        <v>0</v>
      </c>
      <c r="C33" s="101">
        <f ca="1"/>
        <v>0</v>
      </c>
      <c r="D33" s="74">
        <f ca="1"/>
        <v>0</v>
      </c>
      <c r="E33" s="103">
        <f ca="1"/>
        <v>0</v>
      </c>
      <c r="F33" s="104" t="str">
        <f ca="1"/>
        <v>BANDHAN BANK LTD</v>
      </c>
      <c r="G33" s="102">
        <f ca="1"/>
        <v>0</v>
      </c>
      <c r="H33" s="101" t="str">
        <f ca="1"/>
        <v>CONTAINER CORP OF INDIA LTD</v>
      </c>
      <c r="I33" s="74" t="str">
        <f ca="1"/>
        <v>DR. REDDY'S LABORATORIES</v>
      </c>
      <c r="J33" s="103" t="str">
        <f ca="1"/>
        <v>DR. REDDY'S LABORATORIES</v>
      </c>
      <c r="K33" s="104" t="str">
        <f ca="1"/>
        <v>LARSEN &amp; TOUBRO LTD</v>
      </c>
      <c r="L33" s="102" t="str">
        <f ca="1"/>
        <v>BHARAT ELECTRONICS LTD</v>
      </c>
      <c r="N33" s="105">
        <f ca="1"/>
        <v>0</v>
      </c>
      <c r="O33" s="80" t="s">
        <v>54</v>
      </c>
      <c r="P33" s="81" t="s">
        <v>1</v>
      </c>
      <c r="R33" s="80" t="s">
        <v>1</v>
      </c>
    </row>
    <row r="34" spans="1:18" x14ac:dyDescent="0.3">
      <c r="A34" s="30">
        <v>34</v>
      </c>
      <c r="B34" s="102">
        <f ca="1"/>
        <v>0</v>
      </c>
      <c r="C34" s="101">
        <f ca="1"/>
        <v>0</v>
      </c>
      <c r="D34" s="74">
        <f ca="1"/>
        <v>0</v>
      </c>
      <c r="E34" s="103">
        <f ca="1"/>
        <v>0</v>
      </c>
      <c r="F34" s="104" t="str">
        <f ca="1"/>
        <v>BANK OF BARODA</v>
      </c>
      <c r="G34" s="102">
        <f ca="1"/>
        <v>0</v>
      </c>
      <c r="H34" s="101" t="str">
        <f ca="1"/>
        <v>COROMANDEL INTERNATIONAL LTD</v>
      </c>
      <c r="I34" s="74" t="str">
        <f ca="1"/>
        <v>EICHER MOTORS LTD</v>
      </c>
      <c r="J34" s="103" t="str">
        <f ca="1"/>
        <v>EICHER MOTORS LTD</v>
      </c>
      <c r="K34" s="104" t="str">
        <f ca="1"/>
        <v>MAHINDRA &amp; MAHINDRA LTD</v>
      </c>
      <c r="L34" s="102" t="str">
        <f ca="1"/>
        <v>BHARAT FORGE LTD</v>
      </c>
      <c r="N34" s="105">
        <f ca="1"/>
        <v>0</v>
      </c>
      <c r="O34" s="80" t="s">
        <v>1003</v>
      </c>
      <c r="P34" s="81" t="s">
        <v>2</v>
      </c>
      <c r="R34" s="80" t="s">
        <v>2</v>
      </c>
    </row>
    <row r="35" spans="1:18" x14ac:dyDescent="0.3">
      <c r="A35" s="30">
        <v>35</v>
      </c>
      <c r="B35" s="102">
        <f ca="1"/>
        <v>0</v>
      </c>
      <c r="C35" s="101">
        <f ca="1"/>
        <v>0</v>
      </c>
      <c r="D35" s="74">
        <f ca="1"/>
        <v>0</v>
      </c>
      <c r="E35" s="103">
        <f ca="1"/>
        <v>0</v>
      </c>
      <c r="F35" s="104" t="str">
        <f ca="1"/>
        <v>BANK OF INDIA</v>
      </c>
      <c r="G35" s="102">
        <f ca="1"/>
        <v>0</v>
      </c>
      <c r="H35" s="101" t="str">
        <f ca="1"/>
        <v>CRISIL LTD</v>
      </c>
      <c r="I35" s="74" t="str">
        <f ca="1"/>
        <v>FSN E-COMMERCE VENTURES LTD</v>
      </c>
      <c r="J35" s="103" t="str">
        <f ca="1"/>
        <v>FEDERAL BANK LTD</v>
      </c>
      <c r="K35" s="104" t="str">
        <f ca="1"/>
        <v>MARUTI SUZUKI INDIA LTD</v>
      </c>
      <c r="L35" s="102" t="str">
        <f ca="1"/>
        <v>BHARAT HEAVY ELECTRICALS</v>
      </c>
      <c r="N35" s="105">
        <f ca="1"/>
        <v>0</v>
      </c>
      <c r="O35" s="80" t="s">
        <v>1003</v>
      </c>
      <c r="P35" s="81" t="s">
        <v>3</v>
      </c>
      <c r="R35" s="80" t="s">
        <v>3</v>
      </c>
    </row>
    <row r="36" spans="1:18" x14ac:dyDescent="0.3">
      <c r="A36" s="30">
        <v>36</v>
      </c>
      <c r="B36" s="102">
        <f ca="1"/>
        <v>0</v>
      </c>
      <c r="C36" s="101">
        <f ca="1"/>
        <v>0</v>
      </c>
      <c r="D36" s="74">
        <f ca="1"/>
        <v>0</v>
      </c>
      <c r="E36" s="103">
        <f ca="1"/>
        <v>0</v>
      </c>
      <c r="F36" s="104" t="str">
        <f ca="1"/>
        <v>BATA INDIA LTD</v>
      </c>
      <c r="G36" s="102">
        <f ca="1"/>
        <v>0</v>
      </c>
      <c r="H36" s="101" t="str">
        <f ca="1"/>
        <v>CROMPTON GREAVES CONSUMER EL</v>
      </c>
      <c r="I36" s="74" t="str">
        <f ca="1"/>
        <v>GAIL INDIA LTD</v>
      </c>
      <c r="J36" s="103" t="str">
        <f ca="1"/>
        <v>GAIL INDIA LTD</v>
      </c>
      <c r="K36" s="104" t="str">
        <f ca="1"/>
        <v>NESTLE INDIA LTD</v>
      </c>
      <c r="L36" s="102" t="str">
        <f ca="1"/>
        <v>BHARAT PETROLEUM CORP LTD</v>
      </c>
      <c r="N36" s="105">
        <f ca="1"/>
        <v>0</v>
      </c>
      <c r="O36" s="80" t="s">
        <v>2066</v>
      </c>
      <c r="P36" s="81" t="s">
        <v>188</v>
      </c>
      <c r="R36" s="80" t="s">
        <v>188</v>
      </c>
    </row>
    <row r="37" spans="1:18" x14ac:dyDescent="0.3">
      <c r="A37" s="30">
        <v>37</v>
      </c>
      <c r="B37" s="102">
        <f ca="1"/>
        <v>0</v>
      </c>
      <c r="C37" s="101">
        <f ca="1"/>
        <v>0</v>
      </c>
      <c r="D37" s="74">
        <f ca="1"/>
        <v>0</v>
      </c>
      <c r="E37" s="103">
        <f ca="1"/>
        <v>0</v>
      </c>
      <c r="F37" s="104" t="str">
        <f ca="1"/>
        <v>BAYER CROPSCIENCE LTD</v>
      </c>
      <c r="G37" s="102">
        <f ca="1"/>
        <v>0</v>
      </c>
      <c r="H37" s="101" t="str">
        <f ca="1"/>
        <v>CUMMINS INDIA LTD</v>
      </c>
      <c r="I37" s="74" t="str">
        <f ca="1"/>
        <v>GODREJ CONSUMER PRODUCTS LTD</v>
      </c>
      <c r="J37" s="103" t="str">
        <f ca="1"/>
        <v>GODREJ CONSUMER PRODUCTS LTD</v>
      </c>
      <c r="K37" s="104" t="str">
        <f ca="1"/>
        <v>NTPC LTD</v>
      </c>
      <c r="L37" s="102" t="str">
        <f ca="1"/>
        <v>BHARTI AIRTEL LTD</v>
      </c>
      <c r="N37" s="105">
        <f ca="1"/>
        <v>0</v>
      </c>
      <c r="O37" s="80" t="s">
        <v>137</v>
      </c>
      <c r="P37" s="81" t="s">
        <v>189</v>
      </c>
      <c r="R37" s="80" t="s">
        <v>189</v>
      </c>
    </row>
    <row r="38" spans="1:18" x14ac:dyDescent="0.3">
      <c r="A38" s="30">
        <v>38</v>
      </c>
      <c r="B38" s="102">
        <f ca="1"/>
        <v>0</v>
      </c>
      <c r="C38" s="101">
        <f ca="1"/>
        <v>0</v>
      </c>
      <c r="D38" s="74">
        <f ca="1"/>
        <v>0</v>
      </c>
      <c r="E38" s="103">
        <f ca="1"/>
        <v>0</v>
      </c>
      <c r="F38" s="104" t="str">
        <f ca="1"/>
        <v>BHARAT ELECTRONICS LTD</v>
      </c>
      <c r="G38" s="102">
        <f ca="1"/>
        <v>0</v>
      </c>
      <c r="H38" s="101" t="str">
        <f ca="1"/>
        <v>DALMIA BHARAT LTD</v>
      </c>
      <c r="I38" s="74" t="str">
        <f ca="1"/>
        <v>GRASIM INDUSTRIES LTD</v>
      </c>
      <c r="J38" s="103" t="str">
        <f ca="1"/>
        <v>GODREJ PROPERTIES LTD</v>
      </c>
      <c r="K38" s="104" t="str">
        <f ca="1"/>
        <v>OIL &amp; NATURAL GAS CORP LTD</v>
      </c>
      <c r="L38" s="102" t="str">
        <f ca="1"/>
        <v>BIOCON LTD</v>
      </c>
      <c r="N38" s="105">
        <f ca="1"/>
        <v>0</v>
      </c>
      <c r="O38" s="80" t="s">
        <v>137</v>
      </c>
      <c r="P38" s="81" t="s">
        <v>72</v>
      </c>
      <c r="R38" s="80" t="s">
        <v>72</v>
      </c>
    </row>
    <row r="39" spans="1:18" x14ac:dyDescent="0.3">
      <c r="A39" s="30">
        <v>39</v>
      </c>
      <c r="B39" s="102">
        <f ca="1"/>
        <v>0</v>
      </c>
      <c r="C39" s="101">
        <f ca="1"/>
        <v>0</v>
      </c>
      <c r="D39" s="74">
        <f ca="1"/>
        <v>0</v>
      </c>
      <c r="E39" s="103">
        <f ca="1"/>
        <v>0</v>
      </c>
      <c r="F39" s="104" t="str">
        <f ca="1"/>
        <v>BHARAT FORGE LTD</v>
      </c>
      <c r="G39" s="102">
        <f ca="1"/>
        <v>0</v>
      </c>
      <c r="H39" s="101" t="str">
        <f ca="1"/>
        <v>DEEPAK NITRITE LTD</v>
      </c>
      <c r="I39" s="74" t="str">
        <f ca="1"/>
        <v>HAVELLS INDIA LTD</v>
      </c>
      <c r="J39" s="103" t="str">
        <f ca="1"/>
        <v>GRASIM INDUSTRIES LTD</v>
      </c>
      <c r="K39" s="104" t="str">
        <f ca="1"/>
        <v>POWER GRID CORP OF INDIA LTD</v>
      </c>
      <c r="L39" s="102" t="str">
        <f ca="1"/>
        <v>BOSCH LTD</v>
      </c>
      <c r="N39" s="105">
        <f ca="1"/>
        <v>0</v>
      </c>
      <c r="O39" s="80" t="s">
        <v>137</v>
      </c>
      <c r="P39" s="81" t="s">
        <v>190</v>
      </c>
      <c r="R39" s="80" t="s">
        <v>190</v>
      </c>
    </row>
    <row r="40" spans="1:18" x14ac:dyDescent="0.3">
      <c r="A40" s="30">
        <v>40</v>
      </c>
      <c r="B40" s="102">
        <f ca="1"/>
        <v>0</v>
      </c>
      <c r="C40" s="101">
        <f ca="1"/>
        <v>0</v>
      </c>
      <c r="D40" s="74">
        <f ca="1"/>
        <v>0</v>
      </c>
      <c r="E40" s="103">
        <f ca="1"/>
        <v>0</v>
      </c>
      <c r="F40" s="104" t="str">
        <f ca="1"/>
        <v>BHARAT HEAVY ELECTRICALS</v>
      </c>
      <c r="G40" s="102">
        <f ca="1"/>
        <v>0</v>
      </c>
      <c r="H40" s="101" t="str">
        <f ca="1"/>
        <v>DELHIVERY LTD</v>
      </c>
      <c r="I40" s="74" t="str">
        <f ca="1"/>
        <v>HCL TECHNOLOGIES LTD</v>
      </c>
      <c r="J40" s="103" t="str">
        <f ca="1"/>
        <v>HAVELLS INDIA LTD</v>
      </c>
      <c r="K40" s="104" t="str">
        <f ca="1"/>
        <v>RELIANCE INDUSTRIES LTD</v>
      </c>
      <c r="L40" s="102" t="str">
        <f ca="1"/>
        <v>BRITANNIA INDUSTRIES LTD</v>
      </c>
      <c r="N40" s="105">
        <f ca="1"/>
        <v>0</v>
      </c>
      <c r="O40" s="80" t="s">
        <v>123</v>
      </c>
      <c r="P40" s="81" t="s">
        <v>943</v>
      </c>
      <c r="R40" s="80" t="s">
        <v>943</v>
      </c>
    </row>
    <row r="41" spans="1:18" x14ac:dyDescent="0.3">
      <c r="A41" s="30">
        <v>41</v>
      </c>
      <c r="B41" s="102">
        <f ca="1"/>
        <v>0</v>
      </c>
      <c r="C41" s="101">
        <f ca="1"/>
        <v>0</v>
      </c>
      <c r="D41" s="74">
        <f ca="1"/>
        <v>0</v>
      </c>
      <c r="E41" s="103">
        <f ca="1"/>
        <v>0</v>
      </c>
      <c r="F41" s="104" t="str">
        <f ca="1"/>
        <v>BHARAT PETROLEUM CORP LTD</v>
      </c>
      <c r="G41" s="102">
        <f ca="1"/>
        <v>0</v>
      </c>
      <c r="H41" s="101" t="str">
        <f ca="1"/>
        <v>DEVYANI INTERNATIONAL LTD</v>
      </c>
      <c r="I41" s="74" t="str">
        <f ca="1"/>
        <v>HDFC ASSET MANAGEMENT CO LTD</v>
      </c>
      <c r="J41" s="103" t="str">
        <f ca="1"/>
        <v>HCL TECHNOLOGIES LTD</v>
      </c>
      <c r="K41" s="104" t="str">
        <f ca="1"/>
        <v>SBI LIFE INSURANCE CO LTD</v>
      </c>
      <c r="L41" s="102" t="str">
        <f ca="1"/>
        <v>CANARA BANK</v>
      </c>
      <c r="N41" s="105">
        <f ca="1"/>
        <v>0</v>
      </c>
      <c r="O41" s="80" t="s">
        <v>123</v>
      </c>
      <c r="P41" s="81" t="s">
        <v>175</v>
      </c>
      <c r="R41" s="80" t="s">
        <v>175</v>
      </c>
    </row>
    <row r="42" spans="1:18" x14ac:dyDescent="0.3">
      <c r="A42" s="30">
        <v>42</v>
      </c>
      <c r="B42" s="102">
        <f ca="1"/>
        <v>0</v>
      </c>
      <c r="C42" s="101">
        <f ca="1"/>
        <v>0</v>
      </c>
      <c r="D42" s="74">
        <f ca="1"/>
        <v>0</v>
      </c>
      <c r="E42" s="103">
        <f ca="1"/>
        <v>0</v>
      </c>
      <c r="F42" s="104" t="str">
        <f ca="1"/>
        <v>BHARTI AIRTEL LTD</v>
      </c>
      <c r="G42" s="102">
        <f ca="1"/>
        <v>0</v>
      </c>
      <c r="H42" s="101" t="str">
        <f ca="1"/>
        <v>DIXON TECHNOLOGIES INDIA LTD</v>
      </c>
      <c r="I42" s="74" t="str">
        <f ca="1"/>
        <v>HDFC BANK LIMITED</v>
      </c>
      <c r="J42" s="103" t="str">
        <f ca="1"/>
        <v>HDFC BANK LIMITED</v>
      </c>
      <c r="K42" s="104" t="str">
        <f ca="1"/>
        <v>STATE BANK OF INDIA</v>
      </c>
      <c r="L42" s="102" t="str">
        <f ca="1"/>
        <v>CHOLAMANDALAM INVESTMENT AND</v>
      </c>
      <c r="N42" s="105">
        <f ca="1"/>
        <v>0</v>
      </c>
      <c r="O42" s="80" t="s">
        <v>123</v>
      </c>
      <c r="P42" s="81" t="s">
        <v>110</v>
      </c>
      <c r="R42" s="80" t="s">
        <v>110</v>
      </c>
    </row>
    <row r="43" spans="1:18" x14ac:dyDescent="0.3">
      <c r="A43" s="30">
        <v>43</v>
      </c>
      <c r="B43" s="102">
        <f ca="1"/>
        <v>0</v>
      </c>
      <c r="C43" s="101">
        <f ca="1"/>
        <v>0</v>
      </c>
      <c r="D43" s="74">
        <f ca="1"/>
        <v>0</v>
      </c>
      <c r="E43" s="103">
        <f ca="1"/>
        <v>0</v>
      </c>
      <c r="F43" s="104" t="str">
        <f ca="1"/>
        <v>BIOCON LTD</v>
      </c>
      <c r="G43" s="102">
        <f ca="1"/>
        <v>0</v>
      </c>
      <c r="H43" s="101" t="str">
        <f ca="1"/>
        <v>DR LAL PATHLABS LTD</v>
      </c>
      <c r="I43" s="74" t="str">
        <f ca="1"/>
        <v>HDFC LIFE INSURANCE CO LTD</v>
      </c>
      <c r="J43" s="103" t="str">
        <f ca="1"/>
        <v>HDFC LIFE INSURANCE CO LTD</v>
      </c>
      <c r="K43" s="104" t="str">
        <f ca="1"/>
        <v>SUN PHARMACEUTICAL INDUS</v>
      </c>
      <c r="L43" s="102" t="str">
        <f ca="1"/>
        <v>CIPLA LTD</v>
      </c>
      <c r="N43" s="105">
        <f ca="1"/>
        <v>0</v>
      </c>
      <c r="O43" s="80" t="s">
        <v>159</v>
      </c>
      <c r="P43" s="81" t="s">
        <v>143</v>
      </c>
      <c r="R43" s="80" t="s">
        <v>143</v>
      </c>
    </row>
    <row r="44" spans="1:18" x14ac:dyDescent="0.3">
      <c r="A44" s="30">
        <v>44</v>
      </c>
      <c r="B44" s="102">
        <f ca="1"/>
        <v>0</v>
      </c>
      <c r="C44" s="101">
        <f ca="1"/>
        <v>0</v>
      </c>
      <c r="D44" s="74">
        <f ca="1"/>
        <v>0</v>
      </c>
      <c r="E44" s="103">
        <f ca="1"/>
        <v>0</v>
      </c>
      <c r="F44" s="104" t="str">
        <f ca="1"/>
        <v>BLUE DART EXPRESS LTD</v>
      </c>
      <c r="G44" s="102">
        <f ca="1"/>
        <v>0</v>
      </c>
      <c r="H44" s="101" t="str">
        <f ca="1"/>
        <v>EMAMI LTD</v>
      </c>
      <c r="I44" s="74" t="str">
        <f ca="1"/>
        <v>HERO MOTOCORP LTD</v>
      </c>
      <c r="J44" s="103" t="str">
        <f ca="1"/>
        <v>HERO MOTOCORP LTD</v>
      </c>
      <c r="K44" s="104" t="str">
        <f ca="1"/>
        <v>TATA CONSULTANCY SVCS LTD</v>
      </c>
      <c r="L44" s="102" t="str">
        <f ca="1"/>
        <v>CLEAN SCIENCE &amp; TECHNOLOGY L</v>
      </c>
      <c r="N44" s="105">
        <f ca="1"/>
        <v>0</v>
      </c>
      <c r="O44" s="80" t="s">
        <v>159</v>
      </c>
      <c r="P44" s="81" t="s">
        <v>4</v>
      </c>
      <c r="R44" s="80" t="s">
        <v>4</v>
      </c>
    </row>
    <row r="45" spans="1:18" x14ac:dyDescent="0.3">
      <c r="A45" s="30">
        <v>45</v>
      </c>
      <c r="B45" s="102">
        <f ca="1"/>
        <v>0</v>
      </c>
      <c r="C45" s="101">
        <f ca="1"/>
        <v>0</v>
      </c>
      <c r="D45" s="74">
        <f ca="1"/>
        <v>0</v>
      </c>
      <c r="E45" s="103">
        <f ca="1"/>
        <v>0</v>
      </c>
      <c r="F45" s="104" t="str">
        <f ca="1"/>
        <v>BRITANNIA INDUSTRIES LTD</v>
      </c>
      <c r="G45" s="102">
        <f ca="1"/>
        <v>0</v>
      </c>
      <c r="H45" s="101" t="str">
        <f ca="1"/>
        <v>ENDURANCE TECHNOLOGIES LTD</v>
      </c>
      <c r="I45" s="74" t="str">
        <f ca="1"/>
        <v>HINDALCO INDUSTRIES LTD</v>
      </c>
      <c r="J45" s="103" t="str">
        <f ca="1"/>
        <v>HINDALCO INDUSTRIES LTD</v>
      </c>
      <c r="K45" s="104" t="str">
        <f ca="1"/>
        <v>TATA CONSUMER PRODUCTS LTD</v>
      </c>
      <c r="L45" s="102" t="str">
        <f ca="1"/>
        <v>COAL INDIA LTD</v>
      </c>
      <c r="N45" s="105">
        <f ca="1"/>
        <v>0</v>
      </c>
      <c r="O45" s="80" t="s">
        <v>120</v>
      </c>
      <c r="P45" s="81" t="s">
        <v>27</v>
      </c>
      <c r="R45" s="80" t="s">
        <v>27</v>
      </c>
    </row>
    <row r="46" spans="1:18" x14ac:dyDescent="0.3">
      <c r="A46" s="30">
        <v>46</v>
      </c>
      <c r="B46" s="102">
        <f ca="1"/>
        <v>0</v>
      </c>
      <c r="C46" s="101">
        <f ca="1"/>
        <v>0</v>
      </c>
      <c r="D46" s="74">
        <f ca="1"/>
        <v>0</v>
      </c>
      <c r="E46" s="103">
        <f ca="1"/>
        <v>0</v>
      </c>
      <c r="F46" s="104" t="str">
        <f ca="1"/>
        <v>CG POWER AND INDUSTRIAL SOLU</v>
      </c>
      <c r="G46" s="102">
        <f ca="1"/>
        <v>0</v>
      </c>
      <c r="H46" s="101" t="str">
        <f ca="1"/>
        <v>ESCORTS KUBOTA LTD</v>
      </c>
      <c r="I46" s="74" t="str">
        <f ca="1"/>
        <v>HINDUSTAN AERONAUTICS LTD</v>
      </c>
      <c r="J46" s="103" t="str">
        <f ca="1"/>
        <v>HINDUSTAN UNILEVER LTD</v>
      </c>
      <c r="K46" s="104" t="str">
        <f ca="1"/>
        <v>TATA MOTORS LTD</v>
      </c>
      <c r="L46" s="102" t="str">
        <f ca="1"/>
        <v>COFORGE LIMITED</v>
      </c>
      <c r="N46" s="105">
        <f ca="1"/>
        <v>0</v>
      </c>
      <c r="O46" s="80" t="s">
        <v>120</v>
      </c>
      <c r="P46" s="81" t="s">
        <v>74</v>
      </c>
      <c r="R46" s="80" t="s">
        <v>74</v>
      </c>
    </row>
    <row r="47" spans="1:18" x14ac:dyDescent="0.3">
      <c r="A47" s="30">
        <v>47</v>
      </c>
      <c r="B47" s="102">
        <f ca="1"/>
        <v>0</v>
      </c>
      <c r="C47" s="101">
        <f ca="1"/>
        <v>0</v>
      </c>
      <c r="D47" s="74">
        <f ca="1"/>
        <v>0</v>
      </c>
      <c r="E47" s="103">
        <f ca="1"/>
        <v>0</v>
      </c>
      <c r="F47" s="104" t="str">
        <f ca="1"/>
        <v>CHOLAMANDALAM INVESTMENT AND</v>
      </c>
      <c r="G47" s="102">
        <f ca="1"/>
        <v>0</v>
      </c>
      <c r="H47" s="101" t="str">
        <f ca="1"/>
        <v>FEDERAL BANK LTD</v>
      </c>
      <c r="I47" s="74" t="str">
        <f ca="1"/>
        <v>HINDUSTAN UNILEVER LTD</v>
      </c>
      <c r="J47" s="103" t="str">
        <f ca="1"/>
        <v>HOUSING DEVELOPMENT FINANCE</v>
      </c>
      <c r="K47" s="104" t="str">
        <f ca="1"/>
        <v>TATA STEEL LTD</v>
      </c>
      <c r="L47" s="102" t="str">
        <f ca="1"/>
        <v>COLGATE PALMOLIVE (INDIA)</v>
      </c>
      <c r="N47" s="105">
        <f ca="1"/>
        <v>0</v>
      </c>
      <c r="O47" s="80" t="s">
        <v>120</v>
      </c>
      <c r="P47" s="81" t="s">
        <v>145</v>
      </c>
      <c r="R47" s="80" t="s">
        <v>145</v>
      </c>
    </row>
    <row r="48" spans="1:18" x14ac:dyDescent="0.3">
      <c r="A48" s="30">
        <v>48</v>
      </c>
      <c r="B48" s="102">
        <f ca="1"/>
        <v>0</v>
      </c>
      <c r="C48" s="101">
        <f ca="1"/>
        <v>0</v>
      </c>
      <c r="D48" s="74">
        <f ca="1"/>
        <v>0</v>
      </c>
      <c r="E48" s="103">
        <f ca="1"/>
        <v>0</v>
      </c>
      <c r="F48" s="104" t="str">
        <f ca="1"/>
        <v>CIPLA LTD</v>
      </c>
      <c r="G48" s="102">
        <f ca="1"/>
        <v>0</v>
      </c>
      <c r="H48" s="101" t="str">
        <f ca="1"/>
        <v>FINE ORGANIC INDUSTRIES LTD</v>
      </c>
      <c r="I48" s="74" t="str">
        <f ca="1"/>
        <v>HOUSING DEVELOPMENT FINANCE</v>
      </c>
      <c r="J48" s="103" t="str">
        <f ca="1"/>
        <v>ICICI BANK LTD</v>
      </c>
      <c r="K48" s="104" t="str">
        <f ca="1"/>
        <v>TECH MAHINDRA LTD</v>
      </c>
      <c r="L48" s="102" t="str">
        <f ca="1"/>
        <v>CONTAINER CORP OF INDIA LTD</v>
      </c>
      <c r="N48" s="105">
        <f ca="1"/>
        <v>0</v>
      </c>
      <c r="O48" s="80" t="s">
        <v>38</v>
      </c>
      <c r="P48" s="81" t="s">
        <v>191</v>
      </c>
      <c r="R48" s="80" t="s">
        <v>191</v>
      </c>
    </row>
    <row r="49" spans="1:18" x14ac:dyDescent="0.3">
      <c r="A49" s="30">
        <v>49</v>
      </c>
      <c r="B49" s="102">
        <f ca="1"/>
        <v>0</v>
      </c>
      <c r="C49" s="101">
        <f ca="1"/>
        <v>0</v>
      </c>
      <c r="D49" s="74">
        <f ca="1"/>
        <v>0</v>
      </c>
      <c r="E49" s="103">
        <f ca="1"/>
        <v>0</v>
      </c>
      <c r="F49" s="104" t="str">
        <f ca="1"/>
        <v>CLEAN SCIENCE &amp; TECHNOLOGY L</v>
      </c>
      <c r="G49" s="102">
        <f ca="1"/>
        <v>0</v>
      </c>
      <c r="H49" s="101" t="str">
        <f ca="1"/>
        <v>FORTIS HEALTHCARE LTD</v>
      </c>
      <c r="I49" s="74" t="str">
        <f ca="1"/>
        <v>ICICI BANK LTD</v>
      </c>
      <c r="J49" s="103" t="str">
        <f ca="1"/>
        <v>ICICI LOMBARD GENERAL INSURA</v>
      </c>
      <c r="K49" s="104" t="str">
        <f ca="1"/>
        <v>TITAN CO LTD</v>
      </c>
      <c r="L49" s="102" t="str">
        <f ca="1"/>
        <v>COROMANDEL INTERNATIONAL LTD</v>
      </c>
      <c r="N49" s="105">
        <f ca="1"/>
        <v>0</v>
      </c>
      <c r="O49" s="80" t="s">
        <v>38</v>
      </c>
      <c r="P49" s="81" t="s">
        <v>192</v>
      </c>
      <c r="R49" s="80" t="s">
        <v>192</v>
      </c>
    </row>
    <row r="50" spans="1:18" x14ac:dyDescent="0.3">
      <c r="A50" s="30">
        <v>50</v>
      </c>
      <c r="B50" s="102">
        <f ca="1"/>
        <v>0</v>
      </c>
      <c r="C50" s="101">
        <f ca="1"/>
        <v>0</v>
      </c>
      <c r="D50" s="74">
        <f ca="1"/>
        <v>0</v>
      </c>
      <c r="E50" s="103">
        <f ca="1"/>
        <v>0</v>
      </c>
      <c r="F50" s="104" t="str">
        <f ca="1"/>
        <v>COAL INDIA LTD</v>
      </c>
      <c r="G50" s="102">
        <f ca="1"/>
        <v>0</v>
      </c>
      <c r="H50" s="101" t="str">
        <f ca="1"/>
        <v>GENERAL INS CORP OF INDIA</v>
      </c>
      <c r="I50" s="74" t="str">
        <f ca="1"/>
        <v>ICICI LOMBARD GENERAL INSURA</v>
      </c>
      <c r="J50" s="103" t="str">
        <f ca="1"/>
        <v>ICICI PRUDENTIAL LIFE INSURA</v>
      </c>
      <c r="K50" s="104" t="str">
        <f ca="1"/>
        <v>ULTRATECH CEMENT LTD</v>
      </c>
      <c r="L50" s="102" t="str">
        <f ca="1"/>
        <v>CROMPTON GREAVES CONSUMER EL</v>
      </c>
      <c r="N50" s="105">
        <f ca="1"/>
        <v>0</v>
      </c>
      <c r="O50" s="80" t="s">
        <v>82</v>
      </c>
      <c r="P50" s="81" t="s">
        <v>924</v>
      </c>
      <c r="R50" s="80" t="s">
        <v>924</v>
      </c>
    </row>
    <row r="51" spans="1:18" x14ac:dyDescent="0.3">
      <c r="A51" s="30">
        <v>51</v>
      </c>
      <c r="B51" s="102">
        <f ca="1"/>
        <v>0</v>
      </c>
      <c r="C51" s="101">
        <f ca="1"/>
        <v>0</v>
      </c>
      <c r="D51" s="74">
        <f ca="1"/>
        <v>0</v>
      </c>
      <c r="E51" s="103">
        <f ca="1"/>
        <v>0</v>
      </c>
      <c r="F51" s="104" t="str">
        <f ca="1"/>
        <v>COFORGE LIMITED</v>
      </c>
      <c r="G51" s="102">
        <f ca="1"/>
        <v>0</v>
      </c>
      <c r="H51" s="101" t="str">
        <f ca="1"/>
        <v>GLAND PHARMA LTD</v>
      </c>
      <c r="I51" s="74" t="str">
        <f ca="1"/>
        <v>ICICI PRUDENTIAL LIFE INSURA</v>
      </c>
      <c r="J51" s="103" t="str">
        <f ca="1"/>
        <v>INDIAN HOTELS CO LTD</v>
      </c>
      <c r="K51" s="104" t="str">
        <f ca="1"/>
        <v>UPL LTD</v>
      </c>
      <c r="L51" s="102" t="str">
        <f ca="1"/>
        <v>CUMMINS INDIA LTD</v>
      </c>
      <c r="N51" s="105">
        <f ca="1"/>
        <v>0</v>
      </c>
      <c r="O51" s="80" t="s">
        <v>82</v>
      </c>
      <c r="P51" s="81" t="s">
        <v>168</v>
      </c>
      <c r="R51" s="80" t="s">
        <v>168</v>
      </c>
    </row>
    <row r="52" spans="1:18" x14ac:dyDescent="0.3">
      <c r="A52" s="30">
        <v>52</v>
      </c>
      <c r="B52" s="102">
        <f ca="1"/>
        <v>0</v>
      </c>
      <c r="C52" s="101">
        <f ca="1"/>
        <v>0</v>
      </c>
      <c r="D52" s="74">
        <f ca="1"/>
        <v>0</v>
      </c>
      <c r="E52" s="103">
        <f ca="1"/>
        <v>0</v>
      </c>
      <c r="F52" s="104" t="str">
        <f ca="1"/>
        <v>COLGATE PALMOLIVE (INDIA)</v>
      </c>
      <c r="G52" s="102">
        <f ca="1"/>
        <v>0</v>
      </c>
      <c r="H52" s="101" t="str">
        <f ca="1"/>
        <v>GLAXOSMITHKLINE PHARMACEUTIC</v>
      </c>
      <c r="I52" s="74" t="str">
        <f ca="1"/>
        <v>INDIAN OIL CORP LTD</v>
      </c>
      <c r="J52" s="103" t="str">
        <f ca="1"/>
        <v>INDIAN OIL CORP LTD</v>
      </c>
      <c r="K52" s="104" t="str">
        <f ca="1"/>
        <v>WIPRO LTD</v>
      </c>
      <c r="L52" s="102" t="str">
        <f ca="1"/>
        <v>DABUR INDIA LTD</v>
      </c>
      <c r="N52" s="105">
        <f ca="1"/>
        <v>0</v>
      </c>
      <c r="O52" s="80" t="s">
        <v>82</v>
      </c>
      <c r="P52" s="81" t="s">
        <v>912</v>
      </c>
      <c r="R52" s="80" t="s">
        <v>912</v>
      </c>
    </row>
    <row r="53" spans="1:18" x14ac:dyDescent="0.3">
      <c r="A53" s="30">
        <v>53</v>
      </c>
      <c r="B53" s="102">
        <f ca="1"/>
        <v>0</v>
      </c>
      <c r="C53" s="101">
        <f ca="1"/>
        <v>0</v>
      </c>
      <c r="D53" s="74">
        <f ca="1"/>
        <v>0</v>
      </c>
      <c r="E53" s="103">
        <f ca="1"/>
        <v>0</v>
      </c>
      <c r="F53" s="104" t="str">
        <f ca="1"/>
        <v>CONTAINER CORP OF INDIA LTD</v>
      </c>
      <c r="G53" s="102">
        <f ca="1"/>
        <v>0</v>
      </c>
      <c r="H53" s="101" t="str">
        <f ca="1"/>
        <v>GMR AIRPORTS INFRASTRUCTURE</v>
      </c>
      <c r="I53" s="74" t="str">
        <f ca="1"/>
        <v>INDIAN RAILWAY CATERING &amp; TO</v>
      </c>
      <c r="J53" s="103" t="str">
        <f ca="1"/>
        <v>INDIAN RAILWAY CATERING &amp; TO</v>
      </c>
      <c r="K53" s="104">
        <f ca="1"/>
        <v>0</v>
      </c>
      <c r="L53" s="102" t="str">
        <f ca="1"/>
        <v>DALMIA BHARAT LTD</v>
      </c>
      <c r="N53" s="105">
        <f ca="1"/>
        <v>0</v>
      </c>
      <c r="O53" s="80" t="s">
        <v>171</v>
      </c>
      <c r="P53" s="81" t="s">
        <v>193</v>
      </c>
      <c r="R53" s="80" t="s">
        <v>193</v>
      </c>
    </row>
    <row r="54" spans="1:18" x14ac:dyDescent="0.3">
      <c r="A54" s="30">
        <v>54</v>
      </c>
      <c r="B54" s="102">
        <f ca="1"/>
        <v>0</v>
      </c>
      <c r="C54" s="101">
        <f ca="1"/>
        <v>0</v>
      </c>
      <c r="D54" s="74">
        <f ca="1"/>
        <v>0</v>
      </c>
      <c r="E54" s="103">
        <f ca="1"/>
        <v>0</v>
      </c>
      <c r="F54" s="104" t="str">
        <f ca="1"/>
        <v>COROMANDEL INTERNATIONAL LTD</v>
      </c>
      <c r="G54" s="102">
        <f ca="1"/>
        <v>0</v>
      </c>
      <c r="H54" s="101" t="str">
        <f ca="1"/>
        <v>GODREJ INDUSTRIES LTD</v>
      </c>
      <c r="I54" s="74" t="str">
        <f ca="1"/>
        <v>INDIAN RUPEE</v>
      </c>
      <c r="J54" s="103" t="str">
        <f ca="1"/>
        <v>INDIAN RUPEE</v>
      </c>
      <c r="K54" s="104">
        <f ca="1"/>
        <v>0</v>
      </c>
      <c r="L54" s="102" t="str">
        <f ca="1"/>
        <v>DEEPAK NITRITE LTD</v>
      </c>
      <c r="N54" s="105">
        <f ca="1"/>
        <v>0</v>
      </c>
      <c r="O54" s="80" t="s">
        <v>171</v>
      </c>
      <c r="P54" s="81" t="s">
        <v>84</v>
      </c>
      <c r="R54" s="80" t="s">
        <v>84</v>
      </c>
    </row>
    <row r="55" spans="1:18" x14ac:dyDescent="0.3">
      <c r="A55" s="30">
        <v>55</v>
      </c>
      <c r="B55" s="102">
        <f ca="1"/>
        <v>0</v>
      </c>
      <c r="C55" s="101">
        <f ca="1"/>
        <v>0</v>
      </c>
      <c r="D55" s="74">
        <f ca="1"/>
        <v>0</v>
      </c>
      <c r="E55" s="103">
        <f ca="1"/>
        <v>0</v>
      </c>
      <c r="F55" s="104" t="str">
        <f ca="1"/>
        <v>CRISIL LTD</v>
      </c>
      <c r="G55" s="102">
        <f ca="1"/>
        <v>0</v>
      </c>
      <c r="H55" s="101" t="str">
        <f ca="1"/>
        <v>GODREJ PROPERTIES LTD</v>
      </c>
      <c r="I55" s="74" t="str">
        <f ca="1"/>
        <v>INDUS TOWERS LTD</v>
      </c>
      <c r="J55" s="103" t="str">
        <f ca="1"/>
        <v>INDUS TOWERS LTD</v>
      </c>
      <c r="K55" s="104">
        <f ca="1"/>
        <v>0</v>
      </c>
      <c r="L55" s="102" t="str">
        <f ca="1"/>
        <v>DELHIVERY LTD</v>
      </c>
      <c r="N55" s="105">
        <f ca="1"/>
        <v>0</v>
      </c>
      <c r="O55" s="80" t="s">
        <v>40</v>
      </c>
      <c r="P55" s="81" t="s">
        <v>88</v>
      </c>
      <c r="R55" s="80" t="s">
        <v>88</v>
      </c>
    </row>
    <row r="56" spans="1:18" x14ac:dyDescent="0.3">
      <c r="A56" s="30">
        <v>56</v>
      </c>
      <c r="B56" s="102">
        <f ca="1"/>
        <v>0</v>
      </c>
      <c r="C56" s="101">
        <f ca="1"/>
        <v>0</v>
      </c>
      <c r="D56" s="74">
        <f ca="1"/>
        <v>0</v>
      </c>
      <c r="E56" s="103">
        <f ca="1"/>
        <v>0</v>
      </c>
      <c r="F56" s="104" t="str">
        <f ca="1"/>
        <v>CROMPTON GREAVES CONSUMER EL</v>
      </c>
      <c r="G56" s="102">
        <f ca="1"/>
        <v>0</v>
      </c>
      <c r="H56" s="101" t="str">
        <f ca="1"/>
        <v>GRINDWELL NORTON LTD</v>
      </c>
      <c r="I56" s="74" t="str">
        <f ca="1"/>
        <v>INDUSIND BANK LTD</v>
      </c>
      <c r="J56" s="103" t="str">
        <f ca="1"/>
        <v>INDUSIND BANK LTD</v>
      </c>
      <c r="K56" s="104">
        <f ca="1"/>
        <v>0</v>
      </c>
      <c r="L56" s="102" t="str">
        <f ca="1"/>
        <v>DIVI'S LABORATORIES LTD</v>
      </c>
      <c r="N56" s="105">
        <f ca="1"/>
        <v>0</v>
      </c>
      <c r="O56" s="80" t="s">
        <v>40</v>
      </c>
      <c r="P56" s="81" t="s">
        <v>194</v>
      </c>
      <c r="R56" s="80" t="s">
        <v>194</v>
      </c>
    </row>
    <row r="57" spans="1:18" x14ac:dyDescent="0.3">
      <c r="A57" s="30">
        <v>57</v>
      </c>
      <c r="B57" s="102">
        <f ca="1"/>
        <v>0</v>
      </c>
      <c r="C57" s="101">
        <f ca="1"/>
        <v>0</v>
      </c>
      <c r="D57" s="74">
        <f ca="1"/>
        <v>0</v>
      </c>
      <c r="E57" s="103">
        <f ca="1"/>
        <v>0</v>
      </c>
      <c r="F57" s="104" t="str">
        <f ca="1"/>
        <v>CUMMINS INDIA LTD</v>
      </c>
      <c r="G57" s="102">
        <f ca="1"/>
        <v>0</v>
      </c>
      <c r="H57" s="101" t="str">
        <f ca="1"/>
        <v>GUJARAT FLUOROCHEMICALS LTD</v>
      </c>
      <c r="I57" s="74" t="str">
        <f ca="1"/>
        <v>INFO EDGE INDIA LTD</v>
      </c>
      <c r="J57" s="103" t="str">
        <f ca="1"/>
        <v>INFO EDGE INDIA LTD</v>
      </c>
      <c r="K57" s="104">
        <f ca="1"/>
        <v>0</v>
      </c>
      <c r="L57" s="102" t="str">
        <f ca="1"/>
        <v>DIXON TECHNOLOGIES INDIA LTD</v>
      </c>
      <c r="N57" s="105">
        <f ca="1"/>
        <v>0</v>
      </c>
      <c r="O57" s="80" t="s">
        <v>40</v>
      </c>
      <c r="P57" s="81" t="s">
        <v>195</v>
      </c>
      <c r="R57" s="80" t="s">
        <v>195</v>
      </c>
    </row>
    <row r="58" spans="1:18" x14ac:dyDescent="0.3">
      <c r="A58" s="30">
        <v>58</v>
      </c>
      <c r="B58" s="102">
        <f ca="1"/>
        <v>0</v>
      </c>
      <c r="C58" s="101">
        <f ca="1"/>
        <v>0</v>
      </c>
      <c r="D58" s="74">
        <f ca="1"/>
        <v>0</v>
      </c>
      <c r="E58" s="103">
        <f ca="1"/>
        <v>0</v>
      </c>
      <c r="F58" s="104" t="str">
        <f ca="1"/>
        <v>DABUR INDIA LTD</v>
      </c>
      <c r="G58" s="102">
        <f ca="1"/>
        <v>0</v>
      </c>
      <c r="H58" s="101" t="str">
        <f ca="1"/>
        <v>GUJARAT GAS LTD</v>
      </c>
      <c r="I58" s="74" t="str">
        <f ca="1"/>
        <v>INFOSYS LTD</v>
      </c>
      <c r="J58" s="103" t="str">
        <f ca="1"/>
        <v>INFOSYS LTD</v>
      </c>
      <c r="K58" s="104">
        <f ca="1"/>
        <v>0</v>
      </c>
      <c r="L58" s="102" t="str">
        <f ca="1"/>
        <v>DLF LTD</v>
      </c>
      <c r="N58" s="105">
        <f ca="1"/>
        <v>0</v>
      </c>
      <c r="O58" s="80" t="s">
        <v>40</v>
      </c>
      <c r="P58" s="81" t="s">
        <v>178</v>
      </c>
      <c r="R58" s="80" t="s">
        <v>178</v>
      </c>
    </row>
    <row r="59" spans="1:18" x14ac:dyDescent="0.3">
      <c r="A59" s="30">
        <v>59</v>
      </c>
      <c r="B59" s="102">
        <f ca="1"/>
        <v>0</v>
      </c>
      <c r="C59" s="101">
        <f ca="1"/>
        <v>0</v>
      </c>
      <c r="D59" s="74">
        <f ca="1"/>
        <v>0</v>
      </c>
      <c r="E59" s="103">
        <f ca="1"/>
        <v>0</v>
      </c>
      <c r="F59" s="104" t="str">
        <f ca="1"/>
        <v>DALMIA BHARAT LTD</v>
      </c>
      <c r="G59" s="102">
        <f ca="1"/>
        <v>0</v>
      </c>
      <c r="H59" s="101" t="str">
        <f ca="1"/>
        <v>HAPPIEST MINDS TECHNOLOGIES</v>
      </c>
      <c r="I59" s="74" t="str">
        <f ca="1"/>
        <v>INTERGLOBE AVIATION LTD</v>
      </c>
      <c r="J59" s="103" t="str">
        <f ca="1"/>
        <v>INTERGLOBE AVIATION LTD</v>
      </c>
      <c r="K59" s="104">
        <f ca="1"/>
        <v>0</v>
      </c>
      <c r="L59" s="102" t="str">
        <f ca="1"/>
        <v>DR LAL PATHLABS LTD</v>
      </c>
      <c r="N59" s="105">
        <f ca="1"/>
        <v>0</v>
      </c>
      <c r="O59" s="80" t="s">
        <v>96</v>
      </c>
      <c r="P59" s="81" t="s">
        <v>42</v>
      </c>
      <c r="R59" s="80" t="s">
        <v>42</v>
      </c>
    </row>
    <row r="60" spans="1:18" x14ac:dyDescent="0.3">
      <c r="A60" s="30">
        <v>60</v>
      </c>
      <c r="B60" s="102">
        <f ca="1"/>
        <v>0</v>
      </c>
      <c r="C60" s="101">
        <f ca="1"/>
        <v>0</v>
      </c>
      <c r="D60" s="74">
        <f ca="1"/>
        <v>0</v>
      </c>
      <c r="E60" s="103">
        <f ca="1"/>
        <v>0</v>
      </c>
      <c r="F60" s="104" t="str">
        <f ca="1"/>
        <v>DEEPAK NITRITE LTD</v>
      </c>
      <c r="G60" s="102">
        <f ca="1"/>
        <v>0</v>
      </c>
      <c r="H60" s="101" t="str">
        <f ca="1"/>
        <v>HINDUSTAN PETROLEUM CORP</v>
      </c>
      <c r="I60" s="74" t="str">
        <f ca="1"/>
        <v>ITC LTD</v>
      </c>
      <c r="J60" s="103" t="str">
        <f ca="1"/>
        <v>ITC LTD</v>
      </c>
      <c r="K60" s="104">
        <f ca="1"/>
        <v>0</v>
      </c>
      <c r="L60" s="102" t="str">
        <f ca="1"/>
        <v>DR. REDDY'S LABORATORIES</v>
      </c>
      <c r="N60" s="105">
        <f ca="1"/>
        <v>0</v>
      </c>
      <c r="O60" s="80" t="s">
        <v>96</v>
      </c>
      <c r="P60" s="81" t="s">
        <v>93</v>
      </c>
      <c r="R60" s="80" t="s">
        <v>93</v>
      </c>
    </row>
    <row r="61" spans="1:18" x14ac:dyDescent="0.3">
      <c r="A61" s="30">
        <v>61</v>
      </c>
      <c r="B61" s="102">
        <f ca="1"/>
        <v>0</v>
      </c>
      <c r="C61" s="101">
        <f ca="1"/>
        <v>0</v>
      </c>
      <c r="D61" s="74">
        <f ca="1"/>
        <v>0</v>
      </c>
      <c r="E61" s="103">
        <f ca="1"/>
        <v>0</v>
      </c>
      <c r="F61" s="104" t="str">
        <f ca="1"/>
        <v>DELHIVERY LTD</v>
      </c>
      <c r="G61" s="102">
        <f ca="1"/>
        <v>0</v>
      </c>
      <c r="H61" s="101" t="str">
        <f ca="1"/>
        <v>HINDUSTAN ZINC LTD</v>
      </c>
      <c r="I61" s="74" t="str">
        <f ca="1"/>
        <v>JSW STEEL LTD</v>
      </c>
      <c r="J61" s="103" t="str">
        <f ca="1"/>
        <v>JSW STEEL LTD</v>
      </c>
      <c r="K61" s="104">
        <f ca="1"/>
        <v>0</v>
      </c>
      <c r="L61" s="102" t="str">
        <f ca="1"/>
        <v>EICHER MOTORS LTD</v>
      </c>
      <c r="N61" s="105">
        <f ca="1"/>
        <v>0</v>
      </c>
      <c r="O61" s="80" t="s">
        <v>186</v>
      </c>
      <c r="P61" s="81" t="s">
        <v>5</v>
      </c>
      <c r="R61" s="80" t="s">
        <v>5</v>
      </c>
    </row>
    <row r="62" spans="1:18" x14ac:dyDescent="0.3">
      <c r="A62" s="30">
        <v>62</v>
      </c>
      <c r="B62" s="102">
        <f ca="1"/>
        <v>0</v>
      </c>
      <c r="C62" s="101">
        <f ca="1"/>
        <v>0</v>
      </c>
      <c r="D62" s="74">
        <f ca="1"/>
        <v>0</v>
      </c>
      <c r="E62" s="103">
        <f ca="1"/>
        <v>0</v>
      </c>
      <c r="F62" s="104" t="str">
        <f ca="1"/>
        <v>DEVYANI INTERNATIONAL LTD</v>
      </c>
      <c r="G62" s="102">
        <f ca="1"/>
        <v>0</v>
      </c>
      <c r="H62" s="101" t="str">
        <f ca="1"/>
        <v>HONEYWELL AUTOMATION INDIA</v>
      </c>
      <c r="I62" s="74" t="str">
        <f ca="1"/>
        <v>KOTAK MAHINDRA BANK LTD</v>
      </c>
      <c r="J62" s="103" t="str">
        <f ca="1"/>
        <v>JUBILANT FOODWORKS LTD</v>
      </c>
      <c r="K62" s="104">
        <f ca="1"/>
        <v>0</v>
      </c>
      <c r="L62" s="102" t="str">
        <f ca="1"/>
        <v>EMAMI LTD</v>
      </c>
      <c r="N62" s="105">
        <f ca="1"/>
        <v>0</v>
      </c>
      <c r="O62" s="80" t="s">
        <v>186</v>
      </c>
      <c r="P62" s="81" t="s">
        <v>71</v>
      </c>
      <c r="R62" s="80" t="s">
        <v>71</v>
      </c>
    </row>
    <row r="63" spans="1:18" x14ac:dyDescent="0.3">
      <c r="A63" s="30">
        <v>63</v>
      </c>
      <c r="B63" s="102">
        <f ca="1"/>
        <v>0</v>
      </c>
      <c r="C63" s="101">
        <f ca="1"/>
        <v>0</v>
      </c>
      <c r="D63" s="74">
        <f ca="1"/>
        <v>0</v>
      </c>
      <c r="E63" s="103">
        <f ca="1"/>
        <v>0</v>
      </c>
      <c r="F63" s="104" t="str">
        <f ca="1"/>
        <v>DIVI'S LABORATORIES LTD</v>
      </c>
      <c r="G63" s="102">
        <f ca="1"/>
        <v>0</v>
      </c>
      <c r="H63" s="101" t="str">
        <f ca="1"/>
        <v>ICICI SECURITIES LTD</v>
      </c>
      <c r="I63" s="74" t="str">
        <f ca="1"/>
        <v>LARSEN &amp; TOUBRO LTD</v>
      </c>
      <c r="J63" s="103" t="str">
        <f ca="1"/>
        <v>KOTAK MAHINDRA BANK LTD</v>
      </c>
      <c r="K63" s="104">
        <f ca="1"/>
        <v>0</v>
      </c>
      <c r="L63" s="102" t="str">
        <f ca="1"/>
        <v>ESCORTS KUBOTA LTD</v>
      </c>
      <c r="N63" s="105">
        <f ca="1"/>
        <v>0</v>
      </c>
      <c r="O63" s="80" t="s">
        <v>186</v>
      </c>
      <c r="P63" s="81" t="s">
        <v>28</v>
      </c>
      <c r="R63" s="80" t="s">
        <v>28</v>
      </c>
    </row>
    <row r="64" spans="1:18" x14ac:dyDescent="0.3">
      <c r="A64" s="30">
        <v>64</v>
      </c>
      <c r="B64" s="102">
        <f ca="1"/>
        <v>0</v>
      </c>
      <c r="C64" s="101">
        <f ca="1"/>
        <v>0</v>
      </c>
      <c r="D64" s="74">
        <f ca="1"/>
        <v>0</v>
      </c>
      <c r="E64" s="103">
        <f ca="1"/>
        <v>0</v>
      </c>
      <c r="F64" s="104" t="str">
        <f ca="1"/>
        <v>DIXON TECHNOLOGIES INDIA LTD</v>
      </c>
      <c r="G64" s="102">
        <f ca="1"/>
        <v>0</v>
      </c>
      <c r="H64" s="101" t="str">
        <f ca="1"/>
        <v>IDFC FIRST BANK LTD</v>
      </c>
      <c r="I64" s="74" t="str">
        <f ca="1"/>
        <v>LIFE INSURANCE CORPORATION</v>
      </c>
      <c r="J64" s="103" t="str">
        <f ca="1"/>
        <v>LARSEN &amp; TOUBRO LTD</v>
      </c>
      <c r="K64" s="104">
        <f ca="1"/>
        <v>0</v>
      </c>
      <c r="L64" s="102" t="str">
        <f ca="1"/>
        <v>FEDERAL BANK LTD</v>
      </c>
      <c r="N64" s="105">
        <f ca="1"/>
        <v>0</v>
      </c>
      <c r="O64" s="80" t="s">
        <v>186</v>
      </c>
      <c r="P64" s="81" t="s">
        <v>131</v>
      </c>
      <c r="R64" s="80" t="s">
        <v>131</v>
      </c>
    </row>
    <row r="65" spans="1:18" x14ac:dyDescent="0.3">
      <c r="A65" s="30">
        <v>65</v>
      </c>
      <c r="B65" s="102">
        <f ca="1"/>
        <v>0</v>
      </c>
      <c r="C65" s="101">
        <f ca="1"/>
        <v>0</v>
      </c>
      <c r="D65" s="74">
        <f ca="1"/>
        <v>0</v>
      </c>
      <c r="E65" s="103">
        <f ca="1"/>
        <v>0</v>
      </c>
      <c r="F65" s="104" t="str">
        <f ca="1"/>
        <v>DLF LTD</v>
      </c>
      <c r="G65" s="102">
        <f ca="1"/>
        <v>0</v>
      </c>
      <c r="H65" s="101" t="str">
        <f ca="1"/>
        <v>INDIAN BANK</v>
      </c>
      <c r="I65" s="74" t="str">
        <f ca="1"/>
        <v>LTIMINDTREE LTD</v>
      </c>
      <c r="J65" s="103" t="str">
        <f ca="1"/>
        <v>LTIMINDTREE LTD</v>
      </c>
      <c r="K65" s="104">
        <f ca="1"/>
        <v>0</v>
      </c>
      <c r="L65" s="102" t="str">
        <f ca="1"/>
        <v>FORTIS HEALTHCARE LTD</v>
      </c>
      <c r="N65" s="105">
        <f ca="1"/>
        <v>0</v>
      </c>
      <c r="O65" s="80" t="s">
        <v>186</v>
      </c>
      <c r="P65" s="81" t="s">
        <v>60</v>
      </c>
      <c r="R65" s="80" t="s">
        <v>60</v>
      </c>
    </row>
    <row r="66" spans="1:18" x14ac:dyDescent="0.3">
      <c r="A66" s="30">
        <v>66</v>
      </c>
      <c r="B66" s="102">
        <f ca="1"/>
        <v>0</v>
      </c>
      <c r="C66" s="101">
        <f ca="1"/>
        <v>0</v>
      </c>
      <c r="D66" s="74">
        <f ca="1"/>
        <v>0</v>
      </c>
      <c r="E66" s="103">
        <f ca="1"/>
        <v>0</v>
      </c>
      <c r="F66" s="104" t="str">
        <f ca="1"/>
        <v>DR LAL PATHLABS LTD</v>
      </c>
      <c r="G66" s="102">
        <f ca="1"/>
        <v>0</v>
      </c>
      <c r="H66" s="101" t="str">
        <f ca="1"/>
        <v>INDIAN HOTELS CO LTD</v>
      </c>
      <c r="I66" s="74" t="str">
        <f ca="1"/>
        <v>MAHINDRA &amp; MAHINDRA LTD</v>
      </c>
      <c r="J66" s="103" t="str">
        <f ca="1"/>
        <v>LUPIN LTD</v>
      </c>
      <c r="K66" s="104">
        <f ca="1"/>
        <v>0</v>
      </c>
      <c r="L66" s="102" t="str">
        <f ca="1"/>
        <v>FSN E-COMMERCE VENTURES LTD</v>
      </c>
      <c r="N66" s="105">
        <f ca="1"/>
        <v>0</v>
      </c>
      <c r="O66" s="80" t="s">
        <v>139</v>
      </c>
      <c r="P66" s="81" t="s">
        <v>79</v>
      </c>
      <c r="R66" s="80" t="s">
        <v>79</v>
      </c>
    </row>
    <row r="67" spans="1:18" x14ac:dyDescent="0.3">
      <c r="A67" s="30">
        <v>67</v>
      </c>
      <c r="B67" s="102">
        <f ca="1"/>
        <v>0</v>
      </c>
      <c r="C67" s="101">
        <f ca="1"/>
        <v>0</v>
      </c>
      <c r="D67" s="74">
        <f ca="1"/>
        <v>0</v>
      </c>
      <c r="E67" s="103">
        <f ca="1"/>
        <v>0</v>
      </c>
      <c r="F67" s="104" t="str">
        <f ca="1"/>
        <v>DR. REDDY'S LABORATORIES</v>
      </c>
      <c r="G67" s="102">
        <f ca="1"/>
        <v>0</v>
      </c>
      <c r="H67" s="101" t="str">
        <f ca="1"/>
        <v>INDIAN RAILWAY FINANCE CORP</v>
      </c>
      <c r="I67" s="74" t="str">
        <f ca="1"/>
        <v>MARICO LTD</v>
      </c>
      <c r="J67" s="103" t="str">
        <f ca="1"/>
        <v>MAHINDRA &amp; MAHINDRA LTD</v>
      </c>
      <c r="K67" s="104">
        <f ca="1"/>
        <v>0</v>
      </c>
      <c r="L67" s="102" t="str">
        <f ca="1"/>
        <v>GAIL INDIA LTD</v>
      </c>
      <c r="N67" s="105">
        <f ca="1"/>
        <v>0</v>
      </c>
      <c r="O67" s="80" t="s">
        <v>139</v>
      </c>
      <c r="P67" s="81" t="s">
        <v>196</v>
      </c>
      <c r="R67" s="80" t="s">
        <v>196</v>
      </c>
    </row>
    <row r="68" spans="1:18" x14ac:dyDescent="0.3">
      <c r="A68" s="30">
        <v>68</v>
      </c>
      <c r="B68" s="102">
        <f ca="1"/>
        <v>0</v>
      </c>
      <c r="C68" s="101">
        <f ca="1"/>
        <v>0</v>
      </c>
      <c r="D68" s="74">
        <f ca="1"/>
        <v>0</v>
      </c>
      <c r="E68" s="103">
        <f ca="1"/>
        <v>0</v>
      </c>
      <c r="F68" s="104" t="str">
        <f ca="1"/>
        <v>EICHER MOTORS LTD</v>
      </c>
      <c r="G68" s="102">
        <f ca="1"/>
        <v>0</v>
      </c>
      <c r="H68" s="101" t="str">
        <f ca="1"/>
        <v>INDIAN RUPEE</v>
      </c>
      <c r="I68" s="74" t="str">
        <f ca="1"/>
        <v>MARUTI SUZUKI INDIA LTD</v>
      </c>
      <c r="J68" s="103" t="str">
        <f ca="1"/>
        <v>MARICO LTD</v>
      </c>
      <c r="K68" s="104">
        <f ca="1"/>
        <v>0</v>
      </c>
      <c r="L68" s="102" t="str">
        <f ca="1"/>
        <v>GLAND PHARMA LTD</v>
      </c>
      <c r="N68" s="105">
        <f ca="1"/>
        <v>0</v>
      </c>
      <c r="O68" s="80" t="s">
        <v>65</v>
      </c>
      <c r="P68" s="81" t="s">
        <v>97</v>
      </c>
      <c r="R68" s="80" t="s">
        <v>97</v>
      </c>
    </row>
    <row r="69" spans="1:18" x14ac:dyDescent="0.3">
      <c r="A69" s="30">
        <v>69</v>
      </c>
      <c r="B69" s="102">
        <f ca="1"/>
        <v>0</v>
      </c>
      <c r="C69" s="101">
        <f ca="1"/>
        <v>0</v>
      </c>
      <c r="D69" s="74">
        <f ca="1"/>
        <v>0</v>
      </c>
      <c r="E69" s="103">
        <f ca="1"/>
        <v>0</v>
      </c>
      <c r="F69" s="104" t="str">
        <f ca="1"/>
        <v>EMAMI LTD</v>
      </c>
      <c r="G69" s="102">
        <f ca="1"/>
        <v>0</v>
      </c>
      <c r="H69" s="101" t="str">
        <f ca="1"/>
        <v>INDRAPRASTHA GAS LTD</v>
      </c>
      <c r="I69" s="74" t="str">
        <f ca="1"/>
        <v>MUTHOOT FINANCE LTD</v>
      </c>
      <c r="J69" s="103" t="str">
        <f ca="1"/>
        <v>MARUTI SUZUKI INDIA LTD</v>
      </c>
      <c r="K69" s="104">
        <f ca="1"/>
        <v>0</v>
      </c>
      <c r="L69" s="102" t="str">
        <f ca="1"/>
        <v>GODREJ CONSUMER PRODUCTS LTD</v>
      </c>
      <c r="N69" s="105">
        <f ca="1"/>
        <v>0</v>
      </c>
      <c r="O69" s="80" t="s">
        <v>65</v>
      </c>
      <c r="P69" s="81" t="s">
        <v>94</v>
      </c>
      <c r="R69" s="80" t="s">
        <v>94</v>
      </c>
    </row>
    <row r="70" spans="1:18" x14ac:dyDescent="0.3">
      <c r="A70" s="30">
        <v>70</v>
      </c>
      <c r="B70" s="102">
        <f ca="1"/>
        <v>0</v>
      </c>
      <c r="C70" s="101">
        <f ca="1"/>
        <v>0</v>
      </c>
      <c r="D70" s="74">
        <f ca="1"/>
        <v>0</v>
      </c>
      <c r="E70" s="103">
        <f ca="1"/>
        <v>0</v>
      </c>
      <c r="F70" s="104" t="str">
        <f ca="1"/>
        <v>ENDURANCE TECHNOLOGIES LTD</v>
      </c>
      <c r="G70" s="102">
        <f ca="1"/>
        <v>0</v>
      </c>
      <c r="H70" s="101" t="str">
        <f ca="1"/>
        <v>IPCA LABORATORIES LTD</v>
      </c>
      <c r="I70" s="74" t="str">
        <f ca="1"/>
        <v>NESTLE INDIA LTD</v>
      </c>
      <c r="J70" s="103" t="str">
        <f ca="1"/>
        <v>MAX FINANCIAL SERVICES LTD</v>
      </c>
      <c r="K70" s="104">
        <f ca="1"/>
        <v>0</v>
      </c>
      <c r="L70" s="102" t="str">
        <f ca="1"/>
        <v>GODREJ PROPERTIES LTD</v>
      </c>
      <c r="N70" s="105">
        <f ca="1"/>
        <v>0</v>
      </c>
      <c r="O70" s="80" t="s">
        <v>65</v>
      </c>
      <c r="P70" s="81" t="s">
        <v>2067</v>
      </c>
      <c r="R70" s="80" t="s">
        <v>2067</v>
      </c>
    </row>
    <row r="71" spans="1:18" x14ac:dyDescent="0.3">
      <c r="A71" s="30">
        <v>71</v>
      </c>
      <c r="B71" s="102">
        <f ca="1"/>
        <v>0</v>
      </c>
      <c r="C71" s="101">
        <f ca="1"/>
        <v>0</v>
      </c>
      <c r="D71" s="74">
        <f ca="1"/>
        <v>0</v>
      </c>
      <c r="E71" s="103">
        <f ca="1"/>
        <v>0</v>
      </c>
      <c r="F71" s="104" t="str">
        <f ca="1"/>
        <v>ESCORTS KUBOTA LTD</v>
      </c>
      <c r="G71" s="102">
        <f ca="1"/>
        <v>0</v>
      </c>
      <c r="H71" s="101" t="str">
        <f ca="1"/>
        <v>JINDAL STEEL &amp; POWER LTD</v>
      </c>
      <c r="I71" s="74" t="str">
        <f ca="1"/>
        <v>NTPC LTD</v>
      </c>
      <c r="J71" s="103" t="str">
        <f ca="1"/>
        <v>MPHASIS LTD</v>
      </c>
      <c r="K71" s="104">
        <f ca="1"/>
        <v>0</v>
      </c>
      <c r="L71" s="102" t="str">
        <f ca="1"/>
        <v>GRASIM INDUSTRIES LTD</v>
      </c>
      <c r="N71" s="105">
        <f ca="1"/>
        <v>0</v>
      </c>
      <c r="O71" s="80" t="s">
        <v>65</v>
      </c>
      <c r="P71" s="81" t="s">
        <v>855</v>
      </c>
      <c r="R71" s="80" t="s">
        <v>855</v>
      </c>
    </row>
    <row r="72" spans="1:18" x14ac:dyDescent="0.3">
      <c r="A72" s="30">
        <v>72</v>
      </c>
      <c r="B72" s="102">
        <f ca="1"/>
        <v>0</v>
      </c>
      <c r="C72" s="101">
        <f ca="1"/>
        <v>0</v>
      </c>
      <c r="D72" s="74">
        <f ca="1"/>
        <v>0</v>
      </c>
      <c r="E72" s="103">
        <f ca="1"/>
        <v>0</v>
      </c>
      <c r="F72" s="104" t="str">
        <f ca="1"/>
        <v>FEDERAL BANK LTD</v>
      </c>
      <c r="G72" s="102">
        <f ca="1"/>
        <v>0</v>
      </c>
      <c r="H72" s="101" t="str">
        <f ca="1"/>
        <v>JK CEMENT LTD</v>
      </c>
      <c r="I72" s="74" t="str">
        <f ca="1"/>
        <v>OIL &amp; NATURAL GAS CORP LTD</v>
      </c>
      <c r="J72" s="103" t="str">
        <f ca="1"/>
        <v>NESTLE INDIA LTD</v>
      </c>
      <c r="K72" s="104">
        <f ca="1"/>
        <v>0</v>
      </c>
      <c r="L72" s="102" t="str">
        <f ca="1"/>
        <v>GUJARAT GAS LTD</v>
      </c>
      <c r="N72" s="105">
        <f ca="1"/>
        <v>0</v>
      </c>
      <c r="O72" s="80" t="s">
        <v>0</v>
      </c>
      <c r="P72" s="81" t="s">
        <v>6</v>
      </c>
      <c r="R72" s="80" t="s">
        <v>6</v>
      </c>
    </row>
    <row r="73" spans="1:18" x14ac:dyDescent="0.3">
      <c r="A73" s="30">
        <v>73</v>
      </c>
      <c r="B73" s="102">
        <f ca="1"/>
        <v>0</v>
      </c>
      <c r="C73" s="101">
        <f ca="1"/>
        <v>0</v>
      </c>
      <c r="D73" s="74">
        <f ca="1"/>
        <v>0</v>
      </c>
      <c r="E73" s="103">
        <f ca="1"/>
        <v>0</v>
      </c>
      <c r="F73" s="104" t="str">
        <f ca="1"/>
        <v>FINE ORGANIC INDUSTRIES LTD</v>
      </c>
      <c r="G73" s="102">
        <f ca="1"/>
        <v>0</v>
      </c>
      <c r="H73" s="101" t="str">
        <f ca="1"/>
        <v>JSW ENERGY LTD</v>
      </c>
      <c r="I73" s="74" t="str">
        <f ca="1"/>
        <v>PAGE INDUSTRIES LTD</v>
      </c>
      <c r="J73" s="103" t="str">
        <f ca="1"/>
        <v>NTPC LTD</v>
      </c>
      <c r="K73" s="104">
        <f ca="1"/>
        <v>0</v>
      </c>
      <c r="L73" s="102" t="str">
        <f ca="1"/>
        <v>GUJARAT STATE PETRONET LTD</v>
      </c>
      <c r="N73" s="105">
        <f ca="1"/>
        <v>0</v>
      </c>
      <c r="O73" s="80" t="s">
        <v>0</v>
      </c>
      <c r="P73" s="81" t="s">
        <v>90</v>
      </c>
      <c r="R73" s="80" t="s">
        <v>90</v>
      </c>
    </row>
    <row r="74" spans="1:18" x14ac:dyDescent="0.3">
      <c r="A74" s="30">
        <v>74</v>
      </c>
      <c r="B74" s="102">
        <f ca="1"/>
        <v>0</v>
      </c>
      <c r="C74" s="101">
        <f ca="1"/>
        <v>0</v>
      </c>
      <c r="D74" s="74">
        <f ca="1"/>
        <v>0</v>
      </c>
      <c r="E74" s="103">
        <f ca="1"/>
        <v>0</v>
      </c>
      <c r="F74" s="104" t="str">
        <f ca="1"/>
        <v>FORTIS HEALTHCARE LTD</v>
      </c>
      <c r="G74" s="102">
        <f ca="1"/>
        <v>0</v>
      </c>
      <c r="H74" s="101" t="str">
        <f ca="1"/>
        <v>JUBILANT FOODWORKS LTD</v>
      </c>
      <c r="I74" s="74" t="str">
        <f ca="1"/>
        <v>PI INDUSTRIES LTD</v>
      </c>
      <c r="J74" s="103" t="str">
        <f ca="1"/>
        <v>OIL &amp; NATURAL GAS CORP LTD</v>
      </c>
      <c r="K74" s="104">
        <f ca="1"/>
        <v>0</v>
      </c>
      <c r="L74" s="102" t="str">
        <f ca="1"/>
        <v>HAVELLS INDIA LTD</v>
      </c>
      <c r="N74" s="105">
        <f ca="1"/>
        <v>0</v>
      </c>
      <c r="O74" s="80" t="s">
        <v>0</v>
      </c>
      <c r="P74" s="81" t="s">
        <v>197</v>
      </c>
      <c r="R74" s="80" t="s">
        <v>197</v>
      </c>
    </row>
    <row r="75" spans="1:18" x14ac:dyDescent="0.3">
      <c r="A75" s="30">
        <v>75</v>
      </c>
      <c r="B75" s="102">
        <f ca="1"/>
        <v>0</v>
      </c>
      <c r="C75" s="101">
        <f ca="1"/>
        <v>0</v>
      </c>
      <c r="D75" s="74">
        <f ca="1"/>
        <v>0</v>
      </c>
      <c r="E75" s="103">
        <f ca="1"/>
        <v>0</v>
      </c>
      <c r="F75" s="104" t="str">
        <f ca="1"/>
        <v>GAIL INDIA LTD</v>
      </c>
      <c r="G75" s="102">
        <f ca="1"/>
        <v>0</v>
      </c>
      <c r="H75" s="101" t="str">
        <f ca="1"/>
        <v>KAJARIA CERAMICS LTD</v>
      </c>
      <c r="I75" s="74" t="str">
        <f ca="1"/>
        <v>PIDILITE INDUSTRIES LTD</v>
      </c>
      <c r="J75" s="103" t="str">
        <f ca="1"/>
        <v>PAGE INDUSTRIES LTD</v>
      </c>
      <c r="K75" s="104">
        <f ca="1"/>
        <v>0</v>
      </c>
      <c r="L75" s="102" t="str">
        <f ca="1"/>
        <v>HCL TECHNOLOGIES LTD</v>
      </c>
      <c r="N75" s="105">
        <f ca="1"/>
        <v>0</v>
      </c>
      <c r="O75" s="80" t="s">
        <v>0</v>
      </c>
      <c r="P75" s="81" t="s">
        <v>43</v>
      </c>
      <c r="R75" s="80" t="s">
        <v>43</v>
      </c>
    </row>
    <row r="76" spans="1:18" x14ac:dyDescent="0.3">
      <c r="A76" s="30">
        <v>76</v>
      </c>
      <c r="B76" s="102">
        <f ca="1"/>
        <v>0</v>
      </c>
      <c r="C76" s="101">
        <f ca="1"/>
        <v>0</v>
      </c>
      <c r="D76" s="74">
        <f ca="1"/>
        <v>0</v>
      </c>
      <c r="E76" s="103">
        <f ca="1"/>
        <v>0</v>
      </c>
      <c r="F76" s="104" t="str">
        <f ca="1"/>
        <v>GENERAL INS CORP OF INDIA</v>
      </c>
      <c r="G76" s="102">
        <f ca="1"/>
        <v>0</v>
      </c>
      <c r="H76" s="101" t="str">
        <f ca="1"/>
        <v>KANSAI NEROLAC PAINTS LTD</v>
      </c>
      <c r="I76" s="74" t="str">
        <f ca="1"/>
        <v>POWER GRID CORP OF INDIA LTD</v>
      </c>
      <c r="J76" s="103" t="str">
        <f ca="1"/>
        <v>PI INDUSTRIES LTD</v>
      </c>
      <c r="K76" s="104">
        <f ca="1"/>
        <v>0</v>
      </c>
      <c r="L76" s="102" t="str">
        <f ca="1"/>
        <v>HDFC ASSET MANAGEMENT CO LTD</v>
      </c>
      <c r="N76" s="105">
        <f ca="1"/>
        <v>0</v>
      </c>
      <c r="O76" s="80" t="s">
        <v>0</v>
      </c>
      <c r="P76" s="81" t="s">
        <v>198</v>
      </c>
      <c r="R76" s="80" t="s">
        <v>198</v>
      </c>
    </row>
    <row r="77" spans="1:18" x14ac:dyDescent="0.3">
      <c r="A77" s="30">
        <v>77</v>
      </c>
      <c r="B77" s="102">
        <f ca="1"/>
        <v>0</v>
      </c>
      <c r="C77" s="101">
        <f ca="1"/>
        <v>0</v>
      </c>
      <c r="D77" s="74">
        <f ca="1"/>
        <v>0</v>
      </c>
      <c r="E77" s="103">
        <f ca="1"/>
        <v>0</v>
      </c>
      <c r="F77" s="104" t="str">
        <f ca="1"/>
        <v>GLAND PHARMA LTD</v>
      </c>
      <c r="G77" s="102">
        <f ca="1"/>
        <v>0</v>
      </c>
      <c r="H77" s="101" t="str">
        <f ca="1"/>
        <v>KPR MILL LTD</v>
      </c>
      <c r="I77" s="74" t="str">
        <f ca="1"/>
        <v>PROCTER &amp; GAMBLE HYGIENE</v>
      </c>
      <c r="J77" s="103" t="str">
        <f ca="1"/>
        <v>PIDILITE INDUSTRIES LTD</v>
      </c>
      <c r="K77" s="104">
        <f ca="1"/>
        <v>0</v>
      </c>
      <c r="L77" s="102" t="str">
        <f ca="1"/>
        <v>HDFC BANK LIMITED</v>
      </c>
      <c r="N77" s="105">
        <f ca="1"/>
        <v>0</v>
      </c>
      <c r="O77" s="80" t="s">
        <v>0</v>
      </c>
      <c r="P77" s="81" t="s">
        <v>7</v>
      </c>
      <c r="R77" s="80" t="s">
        <v>7</v>
      </c>
    </row>
    <row r="78" spans="1:18" x14ac:dyDescent="0.3">
      <c r="A78" s="30">
        <v>78</v>
      </c>
      <c r="B78" s="102">
        <f ca="1"/>
        <v>0</v>
      </c>
      <c r="C78" s="101">
        <f ca="1"/>
        <v>0</v>
      </c>
      <c r="D78" s="74">
        <f ca="1"/>
        <v>0</v>
      </c>
      <c r="E78" s="103">
        <f ca="1"/>
        <v>0</v>
      </c>
      <c r="F78" s="104" t="str">
        <f ca="1"/>
        <v>GLAXOSMITHKLINE PHARMACEUTIC</v>
      </c>
      <c r="G78" s="102">
        <f ca="1"/>
        <v>0</v>
      </c>
      <c r="H78" s="101" t="str">
        <f ca="1"/>
        <v>L&amp;T FINANCE HOLDINGS LTD</v>
      </c>
      <c r="I78" s="74" t="str">
        <f ca="1"/>
        <v>RELIANCE INDUSTRIES LTD</v>
      </c>
      <c r="J78" s="103" t="str">
        <f ca="1"/>
        <v>POWER GRID CORP OF INDIA LTD</v>
      </c>
      <c r="K78" s="104">
        <f ca="1"/>
        <v>0</v>
      </c>
      <c r="L78" s="102" t="str">
        <f ca="1"/>
        <v>HDFC LIFE INSURANCE CO LTD</v>
      </c>
      <c r="N78" s="105">
        <f ca="1"/>
        <v>0</v>
      </c>
      <c r="O78" s="80" t="s">
        <v>26</v>
      </c>
      <c r="P78" s="81" t="s">
        <v>119</v>
      </c>
      <c r="R78" s="80" t="s">
        <v>119</v>
      </c>
    </row>
    <row r="79" spans="1:18" x14ac:dyDescent="0.3">
      <c r="A79" s="30">
        <v>79</v>
      </c>
      <c r="B79" s="102">
        <f ca="1"/>
        <v>0</v>
      </c>
      <c r="C79" s="101">
        <f ca="1"/>
        <v>0</v>
      </c>
      <c r="D79" s="74">
        <f ca="1"/>
        <v>0</v>
      </c>
      <c r="E79" s="103">
        <f ca="1"/>
        <v>0</v>
      </c>
      <c r="F79" s="104" t="str">
        <f ca="1"/>
        <v>GMR AIRPORTS INFRASTRUCTURE</v>
      </c>
      <c r="G79" s="102">
        <f ca="1"/>
        <v>0</v>
      </c>
      <c r="H79" s="101" t="str">
        <f ca="1"/>
        <v>L&amp;T TECHNOLOGY SERVICES LTD</v>
      </c>
      <c r="I79" s="74" t="str">
        <f ca="1"/>
        <v>SAMVARDHANA MOTHERSON INTERN</v>
      </c>
      <c r="J79" s="103" t="str">
        <f ca="1"/>
        <v>RELIANCE INDUSTRIES LTD</v>
      </c>
      <c r="K79" s="104">
        <f ca="1"/>
        <v>0</v>
      </c>
      <c r="L79" s="102" t="str">
        <f ca="1"/>
        <v>HERO MOTOCORP LTD</v>
      </c>
      <c r="N79" s="105">
        <f ca="1"/>
        <v>0</v>
      </c>
      <c r="O79" s="80" t="s">
        <v>26</v>
      </c>
      <c r="P79" s="81" t="s">
        <v>165</v>
      </c>
      <c r="R79" s="80" t="s">
        <v>165</v>
      </c>
    </row>
    <row r="80" spans="1:18" x14ac:dyDescent="0.3">
      <c r="A80" s="30">
        <v>80</v>
      </c>
      <c r="B80" s="102">
        <f ca="1"/>
        <v>0</v>
      </c>
      <c r="C80" s="101">
        <f ca="1"/>
        <v>0</v>
      </c>
      <c r="D80" s="74">
        <f ca="1"/>
        <v>0</v>
      </c>
      <c r="E80" s="103">
        <f ca="1"/>
        <v>0</v>
      </c>
      <c r="F80" s="104" t="str">
        <f ca="1"/>
        <v>GODREJ CONSUMER PRODUCTS LTD</v>
      </c>
      <c r="G80" s="102">
        <f ca="1"/>
        <v>0</v>
      </c>
      <c r="H80" s="101" t="str">
        <f ca="1"/>
        <v>LAURUS LABS LTD</v>
      </c>
      <c r="I80" s="74" t="str">
        <f ca="1"/>
        <v>SBI CARDS &amp; PAYMENT SERVICES</v>
      </c>
      <c r="J80" s="103" t="str">
        <f ca="1"/>
        <v>SBI CARDS &amp; PAYMENT SERVICES</v>
      </c>
      <c r="K80" s="104">
        <f ca="1"/>
        <v>0</v>
      </c>
      <c r="L80" s="102" t="str">
        <f ca="1"/>
        <v>HINDALCO INDUSTRIES LTD</v>
      </c>
      <c r="N80" s="105">
        <f ca="1"/>
        <v>0</v>
      </c>
      <c r="O80" s="80" t="s">
        <v>26</v>
      </c>
      <c r="P80" s="81" t="s">
        <v>102</v>
      </c>
      <c r="R80" s="80" t="s">
        <v>102</v>
      </c>
    </row>
    <row r="81" spans="1:18" x14ac:dyDescent="0.3">
      <c r="A81" s="30">
        <v>81</v>
      </c>
      <c r="B81" s="102">
        <f ca="1"/>
        <v>0</v>
      </c>
      <c r="C81" s="101">
        <f ca="1"/>
        <v>0</v>
      </c>
      <c r="D81" s="74">
        <f ca="1"/>
        <v>0</v>
      </c>
      <c r="E81" s="103">
        <f ca="1"/>
        <v>0</v>
      </c>
      <c r="F81" s="104" t="str">
        <f ca="1"/>
        <v>GODREJ INDUSTRIES LTD</v>
      </c>
      <c r="G81" s="102">
        <f ca="1"/>
        <v>0</v>
      </c>
      <c r="H81" s="101" t="str">
        <f ca="1"/>
        <v>LIC HOUSING FINANCE LTD</v>
      </c>
      <c r="I81" s="74" t="str">
        <f ca="1"/>
        <v>SBI LIFE INSURANCE CO LTD</v>
      </c>
      <c r="J81" s="103" t="str">
        <f ca="1"/>
        <v>SBI LIFE INSURANCE CO LTD</v>
      </c>
      <c r="K81" s="104">
        <f ca="1"/>
        <v>0</v>
      </c>
      <c r="L81" s="102" t="str">
        <f ca="1"/>
        <v>HINDUSTAN AERONAUTICS LTD</v>
      </c>
      <c r="N81" s="105">
        <f ca="1"/>
        <v>0</v>
      </c>
      <c r="O81" s="80" t="s">
        <v>91</v>
      </c>
      <c r="P81" s="81" t="s">
        <v>64</v>
      </c>
      <c r="R81" s="80" t="s">
        <v>64</v>
      </c>
    </row>
    <row r="82" spans="1:18" x14ac:dyDescent="0.3">
      <c r="A82" s="30">
        <v>82</v>
      </c>
      <c r="B82" s="102">
        <f ca="1"/>
        <v>0</v>
      </c>
      <c r="C82" s="101">
        <f ca="1"/>
        <v>0</v>
      </c>
      <c r="D82" s="74">
        <f ca="1"/>
        <v>0</v>
      </c>
      <c r="E82" s="103">
        <f ca="1"/>
        <v>0</v>
      </c>
      <c r="F82" s="104" t="str">
        <f ca="1"/>
        <v>GODREJ PROPERTIES LTD</v>
      </c>
      <c r="G82" s="102">
        <f ca="1"/>
        <v>0</v>
      </c>
      <c r="H82" s="101" t="str">
        <f ca="1"/>
        <v>LINDE INDIA LTD</v>
      </c>
      <c r="I82" s="74" t="str">
        <f ca="1"/>
        <v>SHREE CEMENT LTD</v>
      </c>
      <c r="J82" s="103" t="str">
        <f ca="1"/>
        <v>SHREE CEMENT LTD</v>
      </c>
      <c r="K82" s="104">
        <f ca="1"/>
        <v>0</v>
      </c>
      <c r="L82" s="102" t="str">
        <f ca="1"/>
        <v>HINDUSTAN PETROLEUM CORP</v>
      </c>
      <c r="N82" s="105">
        <f ca="1"/>
        <v>0</v>
      </c>
      <c r="O82" s="80" t="s">
        <v>91</v>
      </c>
      <c r="P82" s="81" t="s">
        <v>805</v>
      </c>
      <c r="R82" s="80" t="s">
        <v>805</v>
      </c>
    </row>
    <row r="83" spans="1:18" x14ac:dyDescent="0.3">
      <c r="A83" s="30">
        <v>83</v>
      </c>
      <c r="B83" s="102">
        <f ca="1"/>
        <v>0</v>
      </c>
      <c r="C83" s="101">
        <f ca="1"/>
        <v>0</v>
      </c>
      <c r="D83" s="74">
        <f ca="1"/>
        <v>0</v>
      </c>
      <c r="E83" s="103">
        <f ca="1"/>
        <v>0</v>
      </c>
      <c r="F83" s="104" t="str">
        <f ca="1"/>
        <v>GRASIM INDUSTRIES LTD</v>
      </c>
      <c r="G83" s="102">
        <f ca="1"/>
        <v>0</v>
      </c>
      <c r="H83" s="101" t="str">
        <f ca="1"/>
        <v>LUPIN LTD</v>
      </c>
      <c r="I83" s="74" t="str">
        <f ca="1"/>
        <v>SIEMENS LTD</v>
      </c>
      <c r="J83" s="103" t="str">
        <f ca="1"/>
        <v>SHRIRAM FINANCE LTD</v>
      </c>
      <c r="K83" s="104">
        <f ca="1"/>
        <v>0</v>
      </c>
      <c r="L83" s="102" t="str">
        <f ca="1"/>
        <v>HINDUSTAN UNILEVER LTD</v>
      </c>
      <c r="N83" s="105">
        <f ca="1"/>
        <v>0</v>
      </c>
      <c r="O83" s="80" t="s">
        <v>58</v>
      </c>
      <c r="P83" s="81" t="s">
        <v>87</v>
      </c>
      <c r="R83" s="80" t="s">
        <v>87</v>
      </c>
    </row>
    <row r="84" spans="1:18" x14ac:dyDescent="0.3">
      <c r="A84" s="30">
        <v>84</v>
      </c>
      <c r="B84" s="102">
        <f ca="1"/>
        <v>0</v>
      </c>
      <c r="C84" s="101">
        <f ca="1"/>
        <v>0</v>
      </c>
      <c r="D84" s="74">
        <f ca="1"/>
        <v>0</v>
      </c>
      <c r="E84" s="103">
        <f ca="1"/>
        <v>0</v>
      </c>
      <c r="F84" s="104" t="str">
        <f ca="1"/>
        <v>GRINDWELL NORTON LTD</v>
      </c>
      <c r="G84" s="102">
        <f ca="1"/>
        <v>0</v>
      </c>
      <c r="H84" s="101" t="str">
        <f ca="1"/>
        <v>MACROTECH DEVELOPERS LTD</v>
      </c>
      <c r="I84" s="74" t="str">
        <f ca="1"/>
        <v>SRF LTD</v>
      </c>
      <c r="J84" s="103" t="str">
        <f ca="1"/>
        <v>SIEMENS LTD</v>
      </c>
      <c r="K84" s="104">
        <f ca="1"/>
        <v>0</v>
      </c>
      <c r="L84" s="102" t="str">
        <f ca="1"/>
        <v>HINDUSTAN ZINC LTD</v>
      </c>
      <c r="N84" s="105">
        <f ca="1"/>
        <v>0</v>
      </c>
      <c r="O84" s="80" t="s">
        <v>58</v>
      </c>
      <c r="P84" s="81" t="s">
        <v>797</v>
      </c>
      <c r="R84" s="80" t="s">
        <v>797</v>
      </c>
    </row>
    <row r="85" spans="1:18" x14ac:dyDescent="0.3">
      <c r="A85" s="30">
        <v>85</v>
      </c>
      <c r="B85" s="102">
        <f ca="1"/>
        <v>0</v>
      </c>
      <c r="C85" s="101">
        <f ca="1"/>
        <v>0</v>
      </c>
      <c r="D85" s="74">
        <f ca="1"/>
        <v>0</v>
      </c>
      <c r="E85" s="103">
        <f ca="1"/>
        <v>0</v>
      </c>
      <c r="F85" s="104" t="str">
        <f ca="1"/>
        <v>GUJARAT FLUOROCHEMICALS LTD</v>
      </c>
      <c r="G85" s="102">
        <f ca="1"/>
        <v>0</v>
      </c>
      <c r="H85" s="101" t="str">
        <f ca="1"/>
        <v>MAHINDRA &amp; MAHINDRA FIN SECS</v>
      </c>
      <c r="I85" s="74" t="str">
        <f ca="1"/>
        <v>STATE BANK OF INDIA</v>
      </c>
      <c r="J85" s="103" t="str">
        <f ca="1"/>
        <v>SRF LTD</v>
      </c>
      <c r="K85" s="104">
        <f ca="1"/>
        <v>0</v>
      </c>
      <c r="L85" s="102" t="str">
        <f ca="1"/>
        <v>HONEYWELL AUTOMATION INDIA</v>
      </c>
      <c r="N85" s="105">
        <f ca="1"/>
        <v>0</v>
      </c>
      <c r="O85" s="80" t="s">
        <v>58</v>
      </c>
      <c r="P85" s="81" t="s">
        <v>199</v>
      </c>
      <c r="R85" s="80" t="s">
        <v>199</v>
      </c>
    </row>
    <row r="86" spans="1:18" x14ac:dyDescent="0.3">
      <c r="A86" s="30">
        <v>86</v>
      </c>
      <c r="B86" s="102">
        <f ca="1"/>
        <v>0</v>
      </c>
      <c r="C86" s="101">
        <f ca="1"/>
        <v>0</v>
      </c>
      <c r="D86" s="74">
        <f ca="1"/>
        <v>0</v>
      </c>
      <c r="E86" s="103">
        <f ca="1"/>
        <v>0</v>
      </c>
      <c r="F86" s="104" t="str">
        <f ca="1"/>
        <v>GUJARAT GAS LTD</v>
      </c>
      <c r="G86" s="102">
        <f ca="1"/>
        <v>0</v>
      </c>
      <c r="H86" s="101" t="str">
        <f ca="1"/>
        <v>MAX FINANCIAL SERVICES LTD</v>
      </c>
      <c r="I86" s="74" t="str">
        <f ca="1"/>
        <v>SUN PHARMACEUTICAL INDUS</v>
      </c>
      <c r="J86" s="103" t="str">
        <f ca="1"/>
        <v>STATE BANK OF INDIA</v>
      </c>
      <c r="K86" s="104">
        <f ca="1"/>
        <v>0</v>
      </c>
      <c r="L86" s="102" t="str">
        <f ca="1"/>
        <v>HOUSING DEVELOPMENT FINANCE</v>
      </c>
      <c r="N86" s="105">
        <f ca="1"/>
        <v>0</v>
      </c>
      <c r="O86" s="80" t="s">
        <v>58</v>
      </c>
      <c r="P86" s="81" t="s">
        <v>180</v>
      </c>
      <c r="R86" s="80" t="s">
        <v>180</v>
      </c>
    </row>
    <row r="87" spans="1:18" x14ac:dyDescent="0.3">
      <c r="A87" s="30">
        <v>87</v>
      </c>
      <c r="B87" s="102">
        <f ca="1"/>
        <v>0</v>
      </c>
      <c r="C87" s="101">
        <f ca="1"/>
        <v>0</v>
      </c>
      <c r="D87" s="74">
        <f ca="1"/>
        <v>0</v>
      </c>
      <c r="E87" s="103">
        <f ca="1"/>
        <v>0</v>
      </c>
      <c r="F87" s="104" t="str">
        <f ca="1"/>
        <v>HAPPIEST MINDS TECHNOLOGIES</v>
      </c>
      <c r="G87" s="102">
        <f ca="1"/>
        <v>0</v>
      </c>
      <c r="H87" s="101" t="str">
        <f ca="1"/>
        <v>MAX HEALTHCARE INSTITUTE LTD</v>
      </c>
      <c r="I87" s="74" t="str">
        <f ca="1"/>
        <v>TATA CONSULTANCY SVCS LTD</v>
      </c>
      <c r="J87" s="103" t="str">
        <f ca="1"/>
        <v>SUN PHARMACEUTICAL INDUS</v>
      </c>
      <c r="K87" s="104">
        <f ca="1"/>
        <v>0</v>
      </c>
      <c r="L87" s="102" t="str">
        <f ca="1"/>
        <v>ICICI BANK LTD</v>
      </c>
      <c r="N87" s="105">
        <f ca="1"/>
        <v>0</v>
      </c>
      <c r="O87" s="80" t="s">
        <v>83</v>
      </c>
      <c r="P87" s="81" t="s">
        <v>8</v>
      </c>
      <c r="R87" s="80" t="s">
        <v>8</v>
      </c>
    </row>
    <row r="88" spans="1:18" x14ac:dyDescent="0.3">
      <c r="A88" s="30">
        <v>88</v>
      </c>
      <c r="B88" s="102">
        <f ca="1"/>
        <v>0</v>
      </c>
      <c r="C88" s="101">
        <f ca="1"/>
        <v>0</v>
      </c>
      <c r="D88" s="74">
        <f ca="1"/>
        <v>0</v>
      </c>
      <c r="E88" s="103">
        <f ca="1"/>
        <v>0</v>
      </c>
      <c r="F88" s="104" t="str">
        <f ca="1"/>
        <v>HAVELLS INDIA LTD</v>
      </c>
      <c r="G88" s="102">
        <f ca="1"/>
        <v>0</v>
      </c>
      <c r="H88" s="101" t="str">
        <f ca="1"/>
        <v>METRO BRANDS LTD</v>
      </c>
      <c r="I88" s="74" t="str">
        <f ca="1"/>
        <v>TATA CONSUMER PRODUCTS LTD</v>
      </c>
      <c r="J88" s="103" t="str">
        <f ca="1"/>
        <v>TATA CONSULTANCY SVCS LTD</v>
      </c>
      <c r="K88" s="104">
        <f ca="1"/>
        <v>0</v>
      </c>
      <c r="L88" s="102" t="str">
        <f ca="1"/>
        <v>ICICI LOMBARD GENERAL INSURA</v>
      </c>
      <c r="N88" s="105">
        <f ca="1"/>
        <v>0</v>
      </c>
      <c r="O88" s="80" t="s">
        <v>83</v>
      </c>
      <c r="P88" s="81" t="s">
        <v>150</v>
      </c>
      <c r="R88" s="80" t="s">
        <v>150</v>
      </c>
    </row>
    <row r="89" spans="1:18" x14ac:dyDescent="0.3">
      <c r="A89" s="30">
        <v>89</v>
      </c>
      <c r="B89" s="102">
        <f ca="1"/>
        <v>0</v>
      </c>
      <c r="C89" s="101">
        <f ca="1"/>
        <v>0</v>
      </c>
      <c r="D89" s="74">
        <f ca="1"/>
        <v>0</v>
      </c>
      <c r="E89" s="103">
        <f ca="1"/>
        <v>0</v>
      </c>
      <c r="F89" s="104" t="str">
        <f ca="1"/>
        <v>HCL TECHNOLOGIES LTD</v>
      </c>
      <c r="G89" s="102">
        <f ca="1"/>
        <v>0</v>
      </c>
      <c r="H89" s="101" t="str">
        <f ca="1"/>
        <v>MOTHERSON SUMI WIRING INDIA</v>
      </c>
      <c r="I89" s="74" t="str">
        <f ca="1"/>
        <v>TATA MOTORS LTD</v>
      </c>
      <c r="J89" s="103" t="str">
        <f ca="1"/>
        <v>TATA CONSUMER PRODUCTS LTD</v>
      </c>
      <c r="K89" s="104">
        <f ca="1"/>
        <v>0</v>
      </c>
      <c r="L89" s="102" t="str">
        <f ca="1"/>
        <v>ICICI PRUDENTIAL LIFE INSURA</v>
      </c>
      <c r="N89" s="105">
        <f ca="1"/>
        <v>0</v>
      </c>
      <c r="O89" s="80" t="s">
        <v>83</v>
      </c>
      <c r="P89" s="81" t="s">
        <v>2064</v>
      </c>
      <c r="R89" s="80" t="s">
        <v>2064</v>
      </c>
    </row>
    <row r="90" spans="1:18" x14ac:dyDescent="0.3">
      <c r="A90" s="30">
        <v>90</v>
      </c>
      <c r="B90" s="102">
        <f ca="1"/>
        <v>0</v>
      </c>
      <c r="C90" s="101">
        <f ca="1"/>
        <v>0</v>
      </c>
      <c r="D90" s="74">
        <f ca="1"/>
        <v>0</v>
      </c>
      <c r="E90" s="103">
        <f ca="1"/>
        <v>0</v>
      </c>
      <c r="F90" s="104" t="str">
        <f ca="1"/>
        <v>HDFC BANK LIMITED</v>
      </c>
      <c r="G90" s="102">
        <f ca="1"/>
        <v>0</v>
      </c>
      <c r="H90" s="101" t="str">
        <f ca="1"/>
        <v>MPHASIS LTD</v>
      </c>
      <c r="I90" s="74" t="str">
        <f ca="1"/>
        <v>TATA POWER CO LTD</v>
      </c>
      <c r="J90" s="103" t="str">
        <f ca="1"/>
        <v>TATA ELXSI LTD</v>
      </c>
      <c r="K90" s="104">
        <f ca="1"/>
        <v>0</v>
      </c>
      <c r="L90" s="102" t="str">
        <f ca="1"/>
        <v>ICICI SECURITIES LTD</v>
      </c>
      <c r="N90" s="105">
        <f ca="1"/>
        <v>0</v>
      </c>
      <c r="O90" s="80" t="s">
        <v>83</v>
      </c>
      <c r="P90" s="81" t="s">
        <v>200</v>
      </c>
      <c r="R90" s="80" t="s">
        <v>200</v>
      </c>
    </row>
    <row r="91" spans="1:18" x14ac:dyDescent="0.3">
      <c r="A91" s="30">
        <v>91</v>
      </c>
      <c r="B91" s="102">
        <f ca="1"/>
        <v>0</v>
      </c>
      <c r="C91" s="101">
        <f ca="1"/>
        <v>0</v>
      </c>
      <c r="D91" s="74">
        <f ca="1"/>
        <v>0</v>
      </c>
      <c r="E91" s="103">
        <f ca="1"/>
        <v>0</v>
      </c>
      <c r="F91" s="104" t="str">
        <f ca="1"/>
        <v>HDFC LIFE INSURANCE CO LTD</v>
      </c>
      <c r="G91" s="102">
        <f ca="1"/>
        <v>0</v>
      </c>
      <c r="H91" s="101" t="str">
        <f ca="1"/>
        <v>MRF LTD</v>
      </c>
      <c r="I91" s="74" t="str">
        <f ca="1"/>
        <v>TATA STEEL LTD</v>
      </c>
      <c r="J91" s="103" t="str">
        <f ca="1"/>
        <v>TATA MOTORS LTD</v>
      </c>
      <c r="K91" s="104">
        <f ca="1"/>
        <v>0</v>
      </c>
      <c r="L91" s="102" t="str">
        <f ca="1"/>
        <v>IDFC FIRST BANK LTD</v>
      </c>
      <c r="N91" s="105">
        <f ca="1"/>
        <v>0</v>
      </c>
      <c r="O91" s="80" t="s">
        <v>187</v>
      </c>
      <c r="P91" s="81" t="s">
        <v>179</v>
      </c>
      <c r="R91" s="80" t="s">
        <v>179</v>
      </c>
    </row>
    <row r="92" spans="1:18" x14ac:dyDescent="0.3">
      <c r="A92" s="30">
        <v>92</v>
      </c>
      <c r="B92" s="102">
        <f ca="1"/>
        <v>0</v>
      </c>
      <c r="C92" s="101">
        <f ca="1"/>
        <v>0</v>
      </c>
      <c r="D92" s="74">
        <f ca="1"/>
        <v>0</v>
      </c>
      <c r="E92" s="103">
        <f ca="1"/>
        <v>0</v>
      </c>
      <c r="F92" s="104" t="str">
        <f ca="1"/>
        <v>HERO MOTOCORP LTD</v>
      </c>
      <c r="G92" s="102">
        <f ca="1"/>
        <v>0</v>
      </c>
      <c r="H92" s="101" t="str">
        <f ca="1"/>
        <v>NAVIN FLUORINE INTERNATIONAL</v>
      </c>
      <c r="I92" s="74" t="str">
        <f ca="1"/>
        <v>TECH MAHINDRA LTD</v>
      </c>
      <c r="J92" s="103" t="str">
        <f ca="1"/>
        <v>TATA MOTORS LTD-A-DVR</v>
      </c>
      <c r="K92" s="104">
        <f ca="1"/>
        <v>0</v>
      </c>
      <c r="L92" s="102" t="str">
        <f ca="1"/>
        <v>INDIAMART INTERMESH LTD</v>
      </c>
      <c r="N92" s="105">
        <f ca="1"/>
        <v>0</v>
      </c>
      <c r="O92" s="80" t="s">
        <v>187</v>
      </c>
      <c r="P92" s="81" t="s">
        <v>76</v>
      </c>
      <c r="R92" s="80" t="s">
        <v>76</v>
      </c>
    </row>
    <row r="93" spans="1:18" x14ac:dyDescent="0.3">
      <c r="A93" s="30">
        <v>93</v>
      </c>
      <c r="B93" s="102">
        <f ca="1"/>
        <v>0</v>
      </c>
      <c r="C93" s="101">
        <f ca="1"/>
        <v>0</v>
      </c>
      <c r="D93" s="74">
        <f ca="1"/>
        <v>0</v>
      </c>
      <c r="E93" s="103">
        <f ca="1"/>
        <v>0</v>
      </c>
      <c r="F93" s="104" t="str">
        <f ca="1"/>
        <v>HINDALCO INDUSTRIES LTD</v>
      </c>
      <c r="G93" s="102">
        <f ca="1"/>
        <v>0</v>
      </c>
      <c r="H93" s="101" t="str">
        <f ca="1"/>
        <v>NEW INDIA ASSURANCE CO LTD/T</v>
      </c>
      <c r="I93" s="74" t="str">
        <f ca="1"/>
        <v>TITAN CO LTD</v>
      </c>
      <c r="J93" s="103" t="str">
        <f ca="1"/>
        <v>TATA POWER CO LTD</v>
      </c>
      <c r="K93" s="104">
        <f ca="1"/>
        <v>0</v>
      </c>
      <c r="L93" s="102" t="str">
        <f ca="1"/>
        <v>INDIAN BANK</v>
      </c>
      <c r="N93" s="105">
        <f ca="1"/>
        <v>0</v>
      </c>
      <c r="O93" s="80" t="s">
        <v>187</v>
      </c>
      <c r="P93" s="81" t="s">
        <v>201</v>
      </c>
      <c r="R93" s="80" t="s">
        <v>201</v>
      </c>
    </row>
    <row r="94" spans="1:18" x14ac:dyDescent="0.3">
      <c r="A94" s="30">
        <v>94</v>
      </c>
      <c r="B94" s="102">
        <f ca="1"/>
        <v>0</v>
      </c>
      <c r="C94" s="101">
        <f ca="1"/>
        <v>0</v>
      </c>
      <c r="D94" s="74">
        <f ca="1"/>
        <v>0</v>
      </c>
      <c r="E94" s="103">
        <f ca="1"/>
        <v>0</v>
      </c>
      <c r="F94" s="104" t="str">
        <f ca="1"/>
        <v>HINDUSTAN PETROLEUM CORP</v>
      </c>
      <c r="G94" s="102">
        <f ca="1"/>
        <v>0</v>
      </c>
      <c r="H94" s="101" t="str">
        <f ca="1"/>
        <v>NHPC LTD</v>
      </c>
      <c r="I94" s="74" t="str">
        <f ca="1"/>
        <v>TORRENT PHARMACEUTICALS LTD</v>
      </c>
      <c r="J94" s="103" t="str">
        <f ca="1"/>
        <v>TATA STEEL LTD</v>
      </c>
      <c r="K94" s="104">
        <f ca="1"/>
        <v>0</v>
      </c>
      <c r="L94" s="102" t="str">
        <f ca="1"/>
        <v>INDIAN ENERGY EXCHANGE LTD</v>
      </c>
      <c r="N94" s="105">
        <f ca="1"/>
        <v>0</v>
      </c>
      <c r="O94" s="80" t="s">
        <v>187</v>
      </c>
      <c r="P94" s="81" t="s">
        <v>130</v>
      </c>
      <c r="R94" s="80" t="s">
        <v>130</v>
      </c>
    </row>
    <row r="95" spans="1:18" x14ac:dyDescent="0.3">
      <c r="A95" s="30">
        <v>95</v>
      </c>
      <c r="B95" s="102">
        <f ca="1"/>
        <v>0</v>
      </c>
      <c r="C95" s="101">
        <f ca="1"/>
        <v>0</v>
      </c>
      <c r="D95" s="74">
        <f ca="1"/>
        <v>0</v>
      </c>
      <c r="E95" s="103">
        <f ca="1"/>
        <v>0</v>
      </c>
      <c r="F95" s="104" t="str">
        <f ca="1"/>
        <v>HINDUSTAN UNILEVER LTD</v>
      </c>
      <c r="G95" s="102">
        <f ca="1"/>
        <v>0</v>
      </c>
      <c r="H95" s="101" t="str">
        <f ca="1"/>
        <v>NMDC LTD</v>
      </c>
      <c r="I95" s="74" t="str">
        <f ca="1"/>
        <v>ULTRATECH CEMENT LTD</v>
      </c>
      <c r="J95" s="103" t="str">
        <f ca="1"/>
        <v>TECH MAHINDRA LTD</v>
      </c>
      <c r="K95" s="104">
        <f ca="1"/>
        <v>0</v>
      </c>
      <c r="L95" s="102" t="str">
        <f ca="1"/>
        <v>INDIAN HOTELS CO LTD</v>
      </c>
      <c r="N95" s="105">
        <f ca="1"/>
        <v>0</v>
      </c>
      <c r="O95" s="80" t="s">
        <v>1</v>
      </c>
      <c r="P95" s="81" t="s">
        <v>103</v>
      </c>
      <c r="R95" s="80" t="s">
        <v>103</v>
      </c>
    </row>
    <row r="96" spans="1:18" x14ac:dyDescent="0.3">
      <c r="A96" s="30">
        <v>96</v>
      </c>
      <c r="B96" s="102">
        <f ca="1"/>
        <v>0</v>
      </c>
      <c r="C96" s="101">
        <f ca="1"/>
        <v>0</v>
      </c>
      <c r="D96" s="74">
        <f ca="1"/>
        <v>0</v>
      </c>
      <c r="E96" s="103">
        <f ca="1"/>
        <v>0</v>
      </c>
      <c r="F96" s="104" t="str">
        <f ca="1"/>
        <v>HINDUSTAN ZINC LTD</v>
      </c>
      <c r="G96" s="102">
        <f ca="1"/>
        <v>0</v>
      </c>
      <c r="H96" s="101" t="str">
        <f ca="1"/>
        <v>OBEROI REALTY LTD</v>
      </c>
      <c r="I96" s="74" t="str">
        <f ca="1"/>
        <v>UNITED SPIRITS LTD</v>
      </c>
      <c r="J96" s="103" t="str">
        <f ca="1"/>
        <v>TITAN CO LTD</v>
      </c>
      <c r="K96" s="104">
        <f ca="1"/>
        <v>0</v>
      </c>
      <c r="L96" s="102" t="str">
        <f ca="1"/>
        <v>INDIAN OIL CORP LTD</v>
      </c>
      <c r="N96" s="105">
        <f ca="1"/>
        <v>0</v>
      </c>
      <c r="O96" s="80" t="s">
        <v>1</v>
      </c>
      <c r="P96" s="81" t="s">
        <v>133</v>
      </c>
      <c r="R96" s="80" t="s">
        <v>133</v>
      </c>
    </row>
    <row r="97" spans="1:19" x14ac:dyDescent="0.3">
      <c r="A97" s="30">
        <v>97</v>
      </c>
      <c r="B97" s="102">
        <f ca="1"/>
        <v>0</v>
      </c>
      <c r="C97" s="101">
        <f ca="1"/>
        <v>0</v>
      </c>
      <c r="D97" s="74">
        <f ca="1"/>
        <v>0</v>
      </c>
      <c r="E97" s="103">
        <f ca="1"/>
        <v>0</v>
      </c>
      <c r="F97" s="104" t="str">
        <f ca="1"/>
        <v>HONEYWELL AUTOMATION INDIA</v>
      </c>
      <c r="G97" s="102">
        <f ca="1"/>
        <v>0</v>
      </c>
      <c r="H97" s="101" t="str">
        <f ca="1"/>
        <v>OIL INDIA LTD</v>
      </c>
      <c r="I97" s="74" t="str">
        <f ca="1"/>
        <v>UPL LTD</v>
      </c>
      <c r="J97" s="103" t="str">
        <f ca="1"/>
        <v>TRENT LTD</v>
      </c>
      <c r="K97" s="104">
        <f ca="1"/>
        <v>0</v>
      </c>
      <c r="L97" s="102" t="str">
        <f ca="1"/>
        <v>INDIAN RAILWAY CATERING &amp; TO</v>
      </c>
      <c r="N97" s="105">
        <f ca="1"/>
        <v>0</v>
      </c>
      <c r="O97" s="80" t="s">
        <v>1</v>
      </c>
      <c r="P97" s="81" t="s">
        <v>146</v>
      </c>
      <c r="R97" s="80" t="s">
        <v>146</v>
      </c>
    </row>
    <row r="98" spans="1:19" x14ac:dyDescent="0.3">
      <c r="A98" s="30">
        <v>98</v>
      </c>
      <c r="B98" s="102">
        <f ca="1"/>
        <v>0</v>
      </c>
      <c r="C98" s="101">
        <f ca="1"/>
        <v>0</v>
      </c>
      <c r="D98" s="74">
        <f ca="1"/>
        <v>0</v>
      </c>
      <c r="E98" s="103">
        <f ca="1"/>
        <v>0</v>
      </c>
      <c r="F98" s="104" t="str">
        <f ca="1"/>
        <v>HOUSING DEVELOPMENT FINANCE</v>
      </c>
      <c r="G98" s="102">
        <f ca="1"/>
        <v>0</v>
      </c>
      <c r="H98" s="101" t="str">
        <f ca="1"/>
        <v>ONE 97 COMMUNICATIONS LTD</v>
      </c>
      <c r="I98" s="74" t="str">
        <f ca="1"/>
        <v>VARUN BEVERAGES LTD</v>
      </c>
      <c r="J98" s="103" t="str">
        <f ca="1"/>
        <v>ULTRATECH CEMENT LTD</v>
      </c>
      <c r="K98" s="104">
        <f ca="1"/>
        <v>0</v>
      </c>
      <c r="L98" s="102" t="str">
        <f ca="1"/>
        <v>INDRAPRASTHA GAS LTD</v>
      </c>
      <c r="N98" s="105">
        <f ca="1"/>
        <v>0</v>
      </c>
      <c r="O98" s="80" t="s">
        <v>1</v>
      </c>
      <c r="P98" s="81" t="s">
        <v>151</v>
      </c>
      <c r="R98" s="80" t="s">
        <v>151</v>
      </c>
    </row>
    <row r="99" spans="1:19" x14ac:dyDescent="0.3">
      <c r="A99" s="30">
        <v>99</v>
      </c>
      <c r="B99" s="102">
        <f ca="1"/>
        <v>0</v>
      </c>
      <c r="C99" s="101">
        <f ca="1"/>
        <v>0</v>
      </c>
      <c r="D99" s="74">
        <f ca="1"/>
        <v>0</v>
      </c>
      <c r="E99" s="103">
        <f ca="1"/>
        <v>0</v>
      </c>
      <c r="F99" s="104" t="str">
        <f ca="1"/>
        <v>ICICI BANK LTD</v>
      </c>
      <c r="G99" s="102">
        <f ca="1"/>
        <v>0</v>
      </c>
      <c r="H99" s="101" t="str">
        <f ca="1"/>
        <v>ORACLE FINANCIAL SERVICES</v>
      </c>
      <c r="I99" s="74" t="str">
        <f ca="1"/>
        <v>VEDANTA LTD</v>
      </c>
      <c r="J99" s="103" t="str">
        <f ca="1"/>
        <v>UPL LTD</v>
      </c>
      <c r="K99" s="104">
        <f ca="1"/>
        <v>0</v>
      </c>
      <c r="L99" s="102" t="str">
        <f ca="1"/>
        <v>INDUS TOWERS LTD</v>
      </c>
      <c r="N99" s="105">
        <f ca="1"/>
        <v>0</v>
      </c>
      <c r="O99" s="80" t="s">
        <v>1</v>
      </c>
      <c r="P99" s="81" t="s">
        <v>44</v>
      </c>
      <c r="R99" s="80" t="s">
        <v>44</v>
      </c>
    </row>
    <row r="100" spans="1:19" x14ac:dyDescent="0.3">
      <c r="A100" s="30">
        <v>100</v>
      </c>
      <c r="B100" s="102">
        <f ca="1"/>
        <v>0</v>
      </c>
      <c r="C100" s="101">
        <f ca="1"/>
        <v>0</v>
      </c>
      <c r="D100" s="74">
        <f ca="1"/>
        <v>0</v>
      </c>
      <c r="E100" s="103">
        <f ca="1"/>
        <v>0</v>
      </c>
      <c r="F100" s="104" t="str">
        <f ca="1"/>
        <v>ICICI LOMBARD GENERAL INSURA</v>
      </c>
      <c r="G100" s="102">
        <f ca="1"/>
        <v>0</v>
      </c>
      <c r="H100" s="101" t="str">
        <f ca="1"/>
        <v>PATANJALI FOODS LTD</v>
      </c>
      <c r="I100" s="74" t="str">
        <f ca="1"/>
        <v>WIPRO LTD</v>
      </c>
      <c r="J100" s="103" t="str">
        <f ca="1"/>
        <v>VEDANTA LTD</v>
      </c>
      <c r="K100" s="104">
        <f ca="1"/>
        <v>0</v>
      </c>
      <c r="L100" s="102" t="str">
        <f ca="1"/>
        <v>INDUSIND BANK LTD</v>
      </c>
      <c r="N100" s="105">
        <f ca="1"/>
        <v>0</v>
      </c>
      <c r="O100" s="80" t="s">
        <v>1</v>
      </c>
      <c r="P100" s="81" t="s">
        <v>202</v>
      </c>
      <c r="R100" s="80" t="s">
        <v>202</v>
      </c>
    </row>
    <row r="101" spans="1:19" x14ac:dyDescent="0.3">
      <c r="A101" s="30">
        <v>101</v>
      </c>
      <c r="B101" s="102">
        <f ca="1"/>
        <v>0</v>
      </c>
      <c r="C101" s="101">
        <f ca="1"/>
        <v>0</v>
      </c>
      <c r="D101" s="74">
        <f ca="1"/>
        <v>0</v>
      </c>
      <c r="E101" s="103">
        <f ca="1"/>
        <v>0</v>
      </c>
      <c r="F101" s="104" t="str">
        <f ca="1"/>
        <v>ICICI PRUDENTIAL LIFE INSURA</v>
      </c>
      <c r="G101" s="102">
        <f ca="1"/>
        <v>0</v>
      </c>
      <c r="H101" s="101" t="str">
        <f ca="1"/>
        <v>PB FINTECH LTD</v>
      </c>
      <c r="I101" s="74" t="str">
        <f ca="1"/>
        <v>ZOMATO LTD</v>
      </c>
      <c r="J101" s="103" t="str">
        <f ca="1"/>
        <v>VOLTAS LTD</v>
      </c>
      <c r="K101" s="104">
        <f ca="1"/>
        <v>0</v>
      </c>
      <c r="L101" s="102" t="str">
        <f ca="1"/>
        <v>INFO EDGE INDIA LTD</v>
      </c>
      <c r="N101" s="105">
        <f ca="1"/>
        <v>0</v>
      </c>
      <c r="O101" s="80" t="s">
        <v>1</v>
      </c>
      <c r="P101" s="81" t="s">
        <v>45</v>
      </c>
      <c r="R101" s="80" t="s">
        <v>45</v>
      </c>
    </row>
    <row r="102" spans="1:19" x14ac:dyDescent="0.3">
      <c r="A102" s="30">
        <v>102</v>
      </c>
      <c r="B102" s="102">
        <f ca="1"/>
        <v>0</v>
      </c>
      <c r="C102" s="101">
        <f ca="1"/>
        <v>0</v>
      </c>
      <c r="D102" s="74">
        <f ca="1"/>
        <v>0</v>
      </c>
      <c r="E102" s="103">
        <f ca="1"/>
        <v>0</v>
      </c>
      <c r="F102" s="104" t="str">
        <f ca="1"/>
        <v>ICICI SECURITIES LTD</v>
      </c>
      <c r="G102" s="102">
        <f ca="1"/>
        <v>0</v>
      </c>
      <c r="H102" s="101" t="str">
        <f ca="1"/>
        <v>PERSISTENT SYSTEMS LTD</v>
      </c>
      <c r="I102" s="74">
        <f ca="1"/>
        <v>0</v>
      </c>
      <c r="J102" s="103" t="str">
        <f ca="1"/>
        <v>WIPRO LTD</v>
      </c>
      <c r="K102" s="104">
        <f ca="1"/>
        <v>0</v>
      </c>
      <c r="L102" s="102" t="str">
        <f ca="1"/>
        <v>INFOSYS LTD</v>
      </c>
      <c r="N102" s="105">
        <f ca="1"/>
        <v>0</v>
      </c>
      <c r="O102" s="80" t="s">
        <v>1</v>
      </c>
      <c r="P102" s="81" t="s">
        <v>9</v>
      </c>
      <c r="R102" s="80" t="s">
        <v>9</v>
      </c>
    </row>
    <row r="103" spans="1:19" x14ac:dyDescent="0.3">
      <c r="A103" s="30">
        <v>103</v>
      </c>
      <c r="B103" s="102">
        <f ca="1"/>
        <v>0</v>
      </c>
      <c r="C103" s="101">
        <f ca="1"/>
        <v>0</v>
      </c>
      <c r="D103" s="74">
        <f ca="1"/>
        <v>0</v>
      </c>
      <c r="E103" s="103">
        <f ca="1"/>
        <v>0</v>
      </c>
      <c r="F103" s="104" t="str">
        <f ca="1"/>
        <v>IDFC FIRST BANK LTD</v>
      </c>
      <c r="G103" s="102">
        <f ca="1"/>
        <v>0</v>
      </c>
      <c r="H103" s="101" t="str">
        <f ca="1"/>
        <v>PETRONET LNG LTD</v>
      </c>
      <c r="I103" s="74">
        <f ca="1"/>
        <v>0</v>
      </c>
      <c r="J103" s="103" t="str">
        <f ca="1"/>
        <v>ZEE ENTERTAINMENT ENTERPRISE</v>
      </c>
      <c r="K103" s="104">
        <f ca="1"/>
        <v>0</v>
      </c>
      <c r="L103" s="102" t="str">
        <f ca="1"/>
        <v>INTERGLOBE AVIATION LTD</v>
      </c>
      <c r="N103" s="105">
        <f ca="1"/>
        <v>0</v>
      </c>
      <c r="O103" s="80" t="s">
        <v>1</v>
      </c>
      <c r="P103" s="81" t="s">
        <v>10</v>
      </c>
      <c r="R103" s="80" t="s">
        <v>10</v>
      </c>
    </row>
    <row r="104" spans="1:19" x14ac:dyDescent="0.3">
      <c r="A104" s="30">
        <v>104</v>
      </c>
      <c r="B104" s="102">
        <f ca="1"/>
        <v>0</v>
      </c>
      <c r="C104" s="101">
        <f ca="1"/>
        <v>0</v>
      </c>
      <c r="D104" s="74">
        <f ca="1"/>
        <v>0</v>
      </c>
      <c r="E104" s="103">
        <f ca="1"/>
        <v>0</v>
      </c>
      <c r="F104" s="104" t="str">
        <f ca="1"/>
        <v>INDIAN BANK</v>
      </c>
      <c r="G104" s="102">
        <f ca="1"/>
        <v>0</v>
      </c>
      <c r="H104" s="101" t="str">
        <f ca="1"/>
        <v>PFIZER LIMITED</v>
      </c>
      <c r="I104" s="74">
        <f ca="1"/>
        <v>0</v>
      </c>
      <c r="J104" s="103">
        <f ca="1"/>
        <v>0</v>
      </c>
      <c r="K104" s="104">
        <f ca="1"/>
        <v>0</v>
      </c>
      <c r="L104" s="102" t="str">
        <f ca="1"/>
        <v>IPCA LABORATORIES LTD</v>
      </c>
      <c r="N104" s="105">
        <f ca="1"/>
        <v>0</v>
      </c>
      <c r="O104" s="80" t="s">
        <v>2</v>
      </c>
      <c r="P104" s="81" t="s">
        <v>11</v>
      </c>
      <c r="R104" s="80" t="s">
        <v>11</v>
      </c>
    </row>
    <row r="105" spans="1:19" ht="16.5" x14ac:dyDescent="0.3">
      <c r="A105" s="30">
        <v>105</v>
      </c>
      <c r="B105" s="102">
        <f ca="1"/>
        <v>0</v>
      </c>
      <c r="C105" s="101">
        <f ca="1"/>
        <v>0</v>
      </c>
      <c r="D105" s="74">
        <f ca="1"/>
        <v>0</v>
      </c>
      <c r="E105" s="103">
        <f ca="1"/>
        <v>0</v>
      </c>
      <c r="F105" s="104" t="str">
        <f ca="1"/>
        <v>INDIAN HOTELS CO LTD</v>
      </c>
      <c r="G105" s="102">
        <f ca="1"/>
        <v>0</v>
      </c>
      <c r="H105" s="101" t="str">
        <f ca="1"/>
        <v>PHOENIX MILLS LTD</v>
      </c>
      <c r="I105" s="74">
        <f ca="1"/>
        <v>0</v>
      </c>
      <c r="J105" s="103">
        <f ca="1"/>
        <v>0</v>
      </c>
      <c r="K105" s="104">
        <f ca="1"/>
        <v>0</v>
      </c>
      <c r="L105" s="102" t="str">
        <f ca="1"/>
        <v>ITC LTD</v>
      </c>
      <c r="N105" s="105">
        <f ca="1"/>
        <v>0</v>
      </c>
      <c r="O105" s="80" t="s">
        <v>2</v>
      </c>
      <c r="P105" s="81" t="s">
        <v>203</v>
      </c>
      <c r="R105" s="80" t="s">
        <v>203</v>
      </c>
      <c r="S105" s="7"/>
    </row>
    <row r="106" spans="1:19" ht="16.5" x14ac:dyDescent="0.3">
      <c r="A106" s="30">
        <v>106</v>
      </c>
      <c r="B106" s="102">
        <f ca="1"/>
        <v>0</v>
      </c>
      <c r="C106" s="101">
        <f ca="1"/>
        <v>0</v>
      </c>
      <c r="D106" s="74">
        <f ca="1"/>
        <v>0</v>
      </c>
      <c r="E106" s="103">
        <f ca="1"/>
        <v>0</v>
      </c>
      <c r="F106" s="104" t="str">
        <f ca="1"/>
        <v>INDIAN OIL CORP LTD</v>
      </c>
      <c r="G106" s="102">
        <f ca="1"/>
        <v>0</v>
      </c>
      <c r="H106" s="101" t="str">
        <f ca="1"/>
        <v>PIRAMAL ENTERPRISES LTD</v>
      </c>
      <c r="I106" s="74">
        <f ca="1"/>
        <v>0</v>
      </c>
      <c r="J106" s="103">
        <f ca="1"/>
        <v>0</v>
      </c>
      <c r="K106" s="104">
        <f ca="1"/>
        <v>0</v>
      </c>
      <c r="L106" s="102" t="str">
        <f ca="1"/>
        <v>JINDAL STEEL &amp; POWER LTD</v>
      </c>
      <c r="N106" s="105">
        <f ca="1"/>
        <v>0</v>
      </c>
      <c r="O106" s="80" t="s">
        <v>2</v>
      </c>
      <c r="P106" s="81" t="s">
        <v>81</v>
      </c>
      <c r="R106" s="80" t="s">
        <v>81</v>
      </c>
      <c r="S106" s="7"/>
    </row>
    <row r="107" spans="1:19" ht="16.5" x14ac:dyDescent="0.3">
      <c r="A107" s="30">
        <v>107</v>
      </c>
      <c r="B107" s="102">
        <f ca="1"/>
        <v>0</v>
      </c>
      <c r="C107" s="101">
        <f ca="1"/>
        <v>0</v>
      </c>
      <c r="D107" s="74">
        <f ca="1"/>
        <v>0</v>
      </c>
      <c r="E107" s="103">
        <f ca="1"/>
        <v>0</v>
      </c>
      <c r="F107" s="104" t="str">
        <f ca="1"/>
        <v>INDIAN RAILWAY CATERING &amp; TO</v>
      </c>
      <c r="G107" s="102">
        <f ca="1"/>
        <v>0</v>
      </c>
      <c r="H107" s="101" t="str">
        <f ca="1"/>
        <v>POLYCAB INDIA LTD</v>
      </c>
      <c r="I107" s="74">
        <f ca="1"/>
        <v>0</v>
      </c>
      <c r="J107" s="103">
        <f ca="1"/>
        <v>0</v>
      </c>
      <c r="K107" s="104">
        <f ca="1"/>
        <v>0</v>
      </c>
      <c r="L107" s="102" t="str">
        <f ca="1"/>
        <v>JSW ENERGY LTD</v>
      </c>
      <c r="N107" s="105">
        <f ca="1"/>
        <v>0</v>
      </c>
      <c r="O107" s="80" t="s">
        <v>2</v>
      </c>
      <c r="P107" s="81" t="s">
        <v>85</v>
      </c>
      <c r="R107" s="80" t="s">
        <v>85</v>
      </c>
      <c r="S107" s="7"/>
    </row>
    <row r="108" spans="1:19" ht="16.5" x14ac:dyDescent="0.3">
      <c r="A108" s="30">
        <v>108</v>
      </c>
      <c r="B108" s="102">
        <f ca="1"/>
        <v>0</v>
      </c>
      <c r="C108" s="101">
        <f ca="1"/>
        <v>0</v>
      </c>
      <c r="D108" s="74">
        <f ca="1"/>
        <v>0</v>
      </c>
      <c r="E108" s="103">
        <f ca="1"/>
        <v>0</v>
      </c>
      <c r="F108" s="104" t="str">
        <f ca="1"/>
        <v>INDIAN RAILWAY FINANCE CORP</v>
      </c>
      <c r="G108" s="102">
        <f ca="1"/>
        <v>0</v>
      </c>
      <c r="H108" s="101" t="str">
        <f ca="1"/>
        <v>POONAWALLA FINCORP LTD</v>
      </c>
      <c r="I108" s="74">
        <f ca="1"/>
        <v>0</v>
      </c>
      <c r="J108" s="103">
        <f ca="1"/>
        <v>0</v>
      </c>
      <c r="K108" s="104">
        <f ca="1"/>
        <v>0</v>
      </c>
      <c r="L108" s="102" t="str">
        <f ca="1"/>
        <v>JSW STEEL LTD</v>
      </c>
      <c r="N108" s="105">
        <f ca="1"/>
        <v>0</v>
      </c>
      <c r="O108" s="80" t="s">
        <v>2</v>
      </c>
      <c r="P108" s="81" t="s">
        <v>204</v>
      </c>
      <c r="R108" s="80" t="s">
        <v>204</v>
      </c>
      <c r="S108" s="7"/>
    </row>
    <row r="109" spans="1:19" ht="16.5" x14ac:dyDescent="0.3">
      <c r="A109" s="30">
        <v>109</v>
      </c>
      <c r="B109" s="102">
        <f ca="1"/>
        <v>0</v>
      </c>
      <c r="C109" s="101">
        <f ca="1"/>
        <v>0</v>
      </c>
      <c r="D109" s="74">
        <f ca="1"/>
        <v>0</v>
      </c>
      <c r="E109" s="103">
        <f ca="1"/>
        <v>0</v>
      </c>
      <c r="F109" s="104" t="str">
        <f ca="1"/>
        <v>INDIAN RUPEE</v>
      </c>
      <c r="G109" s="102">
        <f ca="1"/>
        <v>0</v>
      </c>
      <c r="H109" s="101" t="str">
        <f ca="1"/>
        <v>POWER FINANCE CORPORATION</v>
      </c>
      <c r="I109" s="74">
        <f ca="1"/>
        <v>0</v>
      </c>
      <c r="J109" s="103">
        <f ca="1"/>
        <v>0</v>
      </c>
      <c r="K109" s="104">
        <f ca="1"/>
        <v>0</v>
      </c>
      <c r="L109" s="102" t="str">
        <f ca="1"/>
        <v>JUBILANT FOODWORKS LTD</v>
      </c>
      <c r="N109" s="105">
        <f ca="1"/>
        <v>0</v>
      </c>
      <c r="O109" s="80" t="s">
        <v>2</v>
      </c>
      <c r="P109" s="81" t="s">
        <v>140</v>
      </c>
      <c r="R109" s="80" t="s">
        <v>140</v>
      </c>
      <c r="S109" s="7"/>
    </row>
    <row r="110" spans="1:19" ht="16.5" x14ac:dyDescent="0.3">
      <c r="A110" s="30">
        <v>110</v>
      </c>
      <c r="B110" s="102">
        <f ca="1"/>
        <v>0</v>
      </c>
      <c r="C110" s="101">
        <f ca="1"/>
        <v>0</v>
      </c>
      <c r="D110" s="74">
        <f ca="1"/>
        <v>0</v>
      </c>
      <c r="E110" s="103">
        <f ca="1"/>
        <v>0</v>
      </c>
      <c r="F110" s="104" t="str">
        <f ca="1"/>
        <v>INDRAPRASTHA GAS LTD</v>
      </c>
      <c r="G110" s="102">
        <f ca="1"/>
        <v>0</v>
      </c>
      <c r="H110" s="101" t="str">
        <f ca="1"/>
        <v>PRESTIGE ESTATES PROJECTS</v>
      </c>
      <c r="I110" s="74">
        <f ca="1"/>
        <v>0</v>
      </c>
      <c r="J110" s="103">
        <f ca="1"/>
        <v>0</v>
      </c>
      <c r="K110" s="104">
        <f ca="1"/>
        <v>0</v>
      </c>
      <c r="L110" s="102" t="str">
        <f ca="1"/>
        <v>KOTAK MAHINDRA BANK LTD</v>
      </c>
      <c r="N110" s="105">
        <f ca="1"/>
        <v>0</v>
      </c>
      <c r="O110" s="80" t="s">
        <v>2</v>
      </c>
      <c r="P110" s="81" t="s">
        <v>29</v>
      </c>
      <c r="R110" s="80" t="s">
        <v>29</v>
      </c>
      <c r="S110" s="7"/>
    </row>
    <row r="111" spans="1:19" ht="16.5" x14ac:dyDescent="0.3">
      <c r="A111" s="30">
        <v>111</v>
      </c>
      <c r="B111" s="102">
        <f ca="1"/>
        <v>0</v>
      </c>
      <c r="C111" s="101">
        <f ca="1"/>
        <v>0</v>
      </c>
      <c r="D111" s="74">
        <f ca="1"/>
        <v>0</v>
      </c>
      <c r="E111" s="103">
        <f ca="1"/>
        <v>0</v>
      </c>
      <c r="F111" s="104" t="str">
        <f ca="1"/>
        <v>INDUS TOWERS LTD</v>
      </c>
      <c r="G111" s="102">
        <f ca="1"/>
        <v>0</v>
      </c>
      <c r="H111" s="101" t="str">
        <f ca="1"/>
        <v>PUNJAB NATIONAL BANK</v>
      </c>
      <c r="I111" s="74">
        <f ca="1"/>
        <v>0</v>
      </c>
      <c r="J111" s="103">
        <f ca="1"/>
        <v>0</v>
      </c>
      <c r="K111" s="104">
        <f ca="1"/>
        <v>0</v>
      </c>
      <c r="L111" s="102" t="str">
        <f ca="1"/>
        <v>L&amp;T FINANCE HOLDINGS LTD</v>
      </c>
      <c r="N111" s="105">
        <f ca="1"/>
        <v>0</v>
      </c>
      <c r="O111" s="80" t="s">
        <v>2</v>
      </c>
      <c r="P111" s="81" t="s">
        <v>205</v>
      </c>
      <c r="R111" s="80" t="s">
        <v>205</v>
      </c>
      <c r="S111" s="7"/>
    </row>
    <row r="112" spans="1:19" ht="16.5" x14ac:dyDescent="0.3">
      <c r="A112" s="30">
        <v>112</v>
      </c>
      <c r="B112" s="102">
        <f ca="1"/>
        <v>0</v>
      </c>
      <c r="C112" s="101">
        <f ca="1"/>
        <v>0</v>
      </c>
      <c r="D112" s="74">
        <f ca="1"/>
        <v>0</v>
      </c>
      <c r="E112" s="103">
        <f ca="1"/>
        <v>0</v>
      </c>
      <c r="F112" s="104" t="str">
        <f ca="1"/>
        <v>INDUSIND BANK LTD</v>
      </c>
      <c r="G112" s="102">
        <f ca="1"/>
        <v>0</v>
      </c>
      <c r="H112" s="101" t="str">
        <f ca="1"/>
        <v>RAJESH EXPORTS LTD</v>
      </c>
      <c r="I112" s="74">
        <f ca="1"/>
        <v>0</v>
      </c>
      <c r="J112" s="103">
        <f ca="1"/>
        <v>0</v>
      </c>
      <c r="K112" s="104">
        <f ca="1"/>
        <v>0</v>
      </c>
      <c r="L112" s="102" t="str">
        <f ca="1"/>
        <v>L&amp;T TECHNOLOGY SERVICES LTD</v>
      </c>
      <c r="N112" s="105">
        <f ca="1"/>
        <v>0</v>
      </c>
      <c r="O112" s="80" t="s">
        <v>2</v>
      </c>
      <c r="P112" s="81" t="s">
        <v>12</v>
      </c>
      <c r="R112" s="80" t="s">
        <v>12</v>
      </c>
      <c r="S112" s="7"/>
    </row>
    <row r="113" spans="1:19" ht="16.5" x14ac:dyDescent="0.3">
      <c r="A113" s="30">
        <v>113</v>
      </c>
      <c r="B113" s="102">
        <f ca="1"/>
        <v>0</v>
      </c>
      <c r="C113" s="101">
        <f ca="1"/>
        <v>0</v>
      </c>
      <c r="D113" s="74">
        <f ca="1"/>
        <v>0</v>
      </c>
      <c r="E113" s="103">
        <f ca="1"/>
        <v>0</v>
      </c>
      <c r="F113" s="104" t="str">
        <f ca="1"/>
        <v>INFO EDGE INDIA LTD</v>
      </c>
      <c r="G113" s="102">
        <f ca="1"/>
        <v>0</v>
      </c>
      <c r="H113" s="101" t="str">
        <f ca="1"/>
        <v>RAMCO CEMENTS LTD/THE</v>
      </c>
      <c r="I113" s="74">
        <f ca="1"/>
        <v>0</v>
      </c>
      <c r="J113" s="103">
        <f ca="1"/>
        <v>0</v>
      </c>
      <c r="K113" s="104">
        <f ca="1"/>
        <v>0</v>
      </c>
      <c r="L113" s="102" t="str">
        <f ca="1"/>
        <v>LARSEN &amp; TOUBRO LTD</v>
      </c>
      <c r="N113" s="105">
        <f ca="1"/>
        <v>0</v>
      </c>
      <c r="O113" s="80" t="s">
        <v>3</v>
      </c>
      <c r="P113" s="81" t="s">
        <v>13</v>
      </c>
      <c r="R113" s="80" t="s">
        <v>13</v>
      </c>
      <c r="S113" s="7"/>
    </row>
    <row r="114" spans="1:19" ht="16.5" x14ac:dyDescent="0.3">
      <c r="A114" s="30">
        <v>114</v>
      </c>
      <c r="B114" s="102">
        <f ca="1"/>
        <v>0</v>
      </c>
      <c r="C114" s="101">
        <f ca="1"/>
        <v>0</v>
      </c>
      <c r="D114" s="74">
        <f ca="1"/>
        <v>0</v>
      </c>
      <c r="E114" s="103">
        <f ca="1"/>
        <v>0</v>
      </c>
      <c r="F114" s="104" t="str">
        <f ca="1"/>
        <v>INFOSYS LTD</v>
      </c>
      <c r="G114" s="102">
        <f ca="1"/>
        <v>0</v>
      </c>
      <c r="H114" s="101" t="str">
        <f ca="1"/>
        <v>REC LTD</v>
      </c>
      <c r="I114" s="74">
        <f ca="1"/>
        <v>0</v>
      </c>
      <c r="J114" s="103">
        <f ca="1"/>
        <v>0</v>
      </c>
      <c r="K114" s="104">
        <f ca="1"/>
        <v>0</v>
      </c>
      <c r="L114" s="102" t="str">
        <f ca="1"/>
        <v>LAURUS LABS LTD</v>
      </c>
      <c r="N114" s="105">
        <f ca="1"/>
        <v>0</v>
      </c>
      <c r="O114" s="80" t="s">
        <v>3</v>
      </c>
      <c r="P114" s="81" t="s">
        <v>206</v>
      </c>
      <c r="R114" s="80" t="s">
        <v>206</v>
      </c>
      <c r="S114" s="7"/>
    </row>
    <row r="115" spans="1:19" ht="16.5" x14ac:dyDescent="0.3">
      <c r="A115" s="30">
        <v>115</v>
      </c>
      <c r="B115" s="102">
        <f ca="1"/>
        <v>0</v>
      </c>
      <c r="C115" s="101">
        <f ca="1"/>
        <v>0</v>
      </c>
      <c r="D115" s="74">
        <f ca="1"/>
        <v>0</v>
      </c>
      <c r="E115" s="103">
        <f ca="1"/>
        <v>0</v>
      </c>
      <c r="F115" s="104" t="str">
        <f ca="1"/>
        <v>INTERGLOBE AVIATION LTD</v>
      </c>
      <c r="G115" s="102">
        <f ca="1"/>
        <v>0</v>
      </c>
      <c r="H115" s="101" t="str">
        <f ca="1"/>
        <v>RELAXO FOOTWEARS LTD</v>
      </c>
      <c r="I115" s="74">
        <f ca="1"/>
        <v>0</v>
      </c>
      <c r="J115" s="103">
        <f ca="1"/>
        <v>0</v>
      </c>
      <c r="K115" s="104">
        <f ca="1"/>
        <v>0</v>
      </c>
      <c r="L115" s="102" t="str">
        <f ca="1"/>
        <v>LIC HOUSING FINANCE LTD</v>
      </c>
      <c r="N115" s="105">
        <f ca="1"/>
        <v>0</v>
      </c>
      <c r="O115" s="80" t="s">
        <v>3</v>
      </c>
      <c r="P115" s="81" t="s">
        <v>30</v>
      </c>
      <c r="R115" s="80" t="s">
        <v>30</v>
      </c>
      <c r="S115" s="7"/>
    </row>
    <row r="116" spans="1:19" ht="16.5" x14ac:dyDescent="0.3">
      <c r="A116" s="30">
        <v>116</v>
      </c>
      <c r="B116" s="102">
        <f ca="1"/>
        <v>0</v>
      </c>
      <c r="C116" s="101">
        <f ca="1"/>
        <v>0</v>
      </c>
      <c r="D116" s="74">
        <f ca="1"/>
        <v>0</v>
      </c>
      <c r="E116" s="103">
        <f ca="1"/>
        <v>0</v>
      </c>
      <c r="F116" s="104" t="str">
        <f ca="1"/>
        <v>IPCA LABORATORIES LTD</v>
      </c>
      <c r="G116" s="102">
        <f ca="1"/>
        <v>0</v>
      </c>
      <c r="H116" s="101" t="str">
        <f ca="1"/>
        <v>SCHAEFFLER INDIA LTD</v>
      </c>
      <c r="I116" s="74">
        <f ca="1"/>
        <v>0</v>
      </c>
      <c r="J116" s="103">
        <f ca="1"/>
        <v>0</v>
      </c>
      <c r="K116" s="104">
        <f ca="1"/>
        <v>0</v>
      </c>
      <c r="L116" s="102" t="str">
        <f ca="1"/>
        <v>LIFE INSURANCE CORPORATION</v>
      </c>
      <c r="N116" s="105">
        <f ca="1"/>
        <v>0</v>
      </c>
      <c r="O116" s="80" t="s">
        <v>3</v>
      </c>
      <c r="P116" s="81" t="s">
        <v>108</v>
      </c>
      <c r="R116" s="80" t="s">
        <v>108</v>
      </c>
      <c r="S116" s="7"/>
    </row>
    <row r="117" spans="1:19" ht="16.5" x14ac:dyDescent="0.3">
      <c r="A117" s="30">
        <v>117</v>
      </c>
      <c r="B117" s="102">
        <f ca="1"/>
        <v>0</v>
      </c>
      <c r="C117" s="101">
        <f ca="1"/>
        <v>0</v>
      </c>
      <c r="D117" s="74">
        <f ca="1"/>
        <v>0</v>
      </c>
      <c r="E117" s="103">
        <f ca="1"/>
        <v>0</v>
      </c>
      <c r="F117" s="104" t="str">
        <f ca="1"/>
        <v>ITC LTD</v>
      </c>
      <c r="G117" s="102">
        <f ca="1"/>
        <v>0</v>
      </c>
      <c r="H117" s="101" t="str">
        <f ca="1"/>
        <v>SHRIRAM FINANCE LTD</v>
      </c>
      <c r="I117" s="74">
        <f ca="1"/>
        <v>0</v>
      </c>
      <c r="J117" s="103">
        <f ca="1"/>
        <v>0</v>
      </c>
      <c r="K117" s="104">
        <f ca="1"/>
        <v>0</v>
      </c>
      <c r="L117" s="102" t="str">
        <f ca="1"/>
        <v>LINDE INDIA LTD</v>
      </c>
      <c r="N117" s="105">
        <f ca="1"/>
        <v>0</v>
      </c>
      <c r="O117" s="80" t="s">
        <v>3</v>
      </c>
      <c r="P117" s="81" t="s">
        <v>152</v>
      </c>
      <c r="R117" s="80" t="s">
        <v>152</v>
      </c>
      <c r="S117" s="7"/>
    </row>
    <row r="118" spans="1:19" ht="16.5" x14ac:dyDescent="0.3">
      <c r="A118" s="30">
        <v>118</v>
      </c>
      <c r="B118" s="102">
        <f ca="1"/>
        <v>0</v>
      </c>
      <c r="C118" s="101">
        <f ca="1"/>
        <v>0</v>
      </c>
      <c r="D118" s="74">
        <f ca="1"/>
        <v>0</v>
      </c>
      <c r="E118" s="103">
        <f ca="1"/>
        <v>0</v>
      </c>
      <c r="F118" s="104" t="str">
        <f ca="1"/>
        <v>JINDAL STEEL &amp; POWER LTD</v>
      </c>
      <c r="G118" s="102">
        <f ca="1"/>
        <v>0</v>
      </c>
      <c r="H118" s="101" t="str">
        <f ca="1"/>
        <v>SKF INDIA LTD</v>
      </c>
      <c r="I118" s="74">
        <f ca="1"/>
        <v>0</v>
      </c>
      <c r="J118" s="103">
        <f ca="1"/>
        <v>0</v>
      </c>
      <c r="K118" s="104">
        <f ca="1"/>
        <v>0</v>
      </c>
      <c r="L118" s="102" t="str">
        <f ca="1"/>
        <v>LTIMINDTREE LTD</v>
      </c>
      <c r="N118" s="105">
        <f ca="1"/>
        <v>0</v>
      </c>
      <c r="O118" s="80" t="s">
        <v>3</v>
      </c>
      <c r="P118" s="81" t="s">
        <v>169</v>
      </c>
      <c r="R118" s="80" t="s">
        <v>169</v>
      </c>
      <c r="S118" s="7"/>
    </row>
    <row r="119" spans="1:19" ht="16.5" x14ac:dyDescent="0.3">
      <c r="A119" s="30">
        <v>119</v>
      </c>
      <c r="B119" s="102">
        <f ca="1"/>
        <v>0</v>
      </c>
      <c r="C119" s="101">
        <f ca="1"/>
        <v>0</v>
      </c>
      <c r="D119" s="74">
        <f ca="1"/>
        <v>0</v>
      </c>
      <c r="E119" s="103">
        <f ca="1"/>
        <v>0</v>
      </c>
      <c r="F119" s="104" t="str">
        <f ca="1"/>
        <v>JK CEMENT LTD</v>
      </c>
      <c r="G119" s="102">
        <f ca="1"/>
        <v>0</v>
      </c>
      <c r="H119" s="101" t="str">
        <f ca="1"/>
        <v>SOLAR INDUSTRIES INDIA LTD</v>
      </c>
      <c r="I119" s="74">
        <f ca="1"/>
        <v>0</v>
      </c>
      <c r="J119" s="103">
        <f ca="1"/>
        <v>0</v>
      </c>
      <c r="K119" s="104">
        <f ca="1"/>
        <v>0</v>
      </c>
      <c r="L119" s="102" t="str">
        <f ca="1"/>
        <v>LUPIN LTD</v>
      </c>
      <c r="N119" s="105">
        <f ca="1"/>
        <v>0</v>
      </c>
      <c r="O119" s="80" t="s">
        <v>3</v>
      </c>
      <c r="P119" s="81" t="s">
        <v>31</v>
      </c>
      <c r="R119" s="80" t="s">
        <v>31</v>
      </c>
      <c r="S119" s="7"/>
    </row>
    <row r="120" spans="1:19" ht="16.5" x14ac:dyDescent="0.3">
      <c r="A120" s="30">
        <v>120</v>
      </c>
      <c r="B120" s="102">
        <f ca="1"/>
        <v>0</v>
      </c>
      <c r="C120" s="101">
        <f ca="1"/>
        <v>0</v>
      </c>
      <c r="D120" s="74">
        <f ca="1"/>
        <v>0</v>
      </c>
      <c r="E120" s="103">
        <f ca="1"/>
        <v>0</v>
      </c>
      <c r="F120" s="104" t="str">
        <f ca="1"/>
        <v>JSW ENERGY LTD</v>
      </c>
      <c r="G120" s="102">
        <f ca="1"/>
        <v>0</v>
      </c>
      <c r="H120" s="101" t="str">
        <f ca="1"/>
        <v>SONA BLW PRECISION FORGINGS</v>
      </c>
      <c r="I120" s="74">
        <f ca="1"/>
        <v>0</v>
      </c>
      <c r="J120" s="103">
        <f ca="1"/>
        <v>0</v>
      </c>
      <c r="K120" s="104">
        <f ca="1"/>
        <v>0</v>
      </c>
      <c r="L120" s="102" t="str">
        <f ca="1"/>
        <v>MAHINDRA &amp; MAHINDRA FIN SECS</v>
      </c>
      <c r="N120" s="105">
        <f ca="1"/>
        <v>0</v>
      </c>
      <c r="O120" s="80" t="s">
        <v>3</v>
      </c>
      <c r="P120" s="81" t="s">
        <v>62</v>
      </c>
      <c r="R120" s="80" t="s">
        <v>62</v>
      </c>
      <c r="S120" s="7"/>
    </row>
    <row r="121" spans="1:19" ht="16.5" x14ac:dyDescent="0.3">
      <c r="A121" s="30">
        <v>121</v>
      </c>
      <c r="B121" s="102">
        <f ca="1"/>
        <v>0</v>
      </c>
      <c r="C121" s="101">
        <f ca="1"/>
        <v>0</v>
      </c>
      <c r="D121" s="74">
        <f ca="1"/>
        <v>0</v>
      </c>
      <c r="E121" s="103">
        <f ca="1"/>
        <v>0</v>
      </c>
      <c r="F121" s="104" t="str">
        <f ca="1"/>
        <v>JSW STEEL LTD</v>
      </c>
      <c r="G121" s="102">
        <f ca="1"/>
        <v>0</v>
      </c>
      <c r="H121" s="101" t="str">
        <f ca="1"/>
        <v>STAR HEALTH &amp; ALLIED INSURAN</v>
      </c>
      <c r="I121" s="74">
        <f ca="1"/>
        <v>0</v>
      </c>
      <c r="J121" s="103">
        <f ca="1"/>
        <v>0</v>
      </c>
      <c r="K121" s="104">
        <f ca="1"/>
        <v>0</v>
      </c>
      <c r="L121" s="102" t="str">
        <f ca="1"/>
        <v>MAHINDRA &amp; MAHINDRA LTD</v>
      </c>
      <c r="N121" s="105">
        <f ca="1"/>
        <v>0</v>
      </c>
      <c r="O121" s="80" t="s">
        <v>188</v>
      </c>
      <c r="P121" s="81" t="s">
        <v>207</v>
      </c>
      <c r="R121" s="80" t="s">
        <v>207</v>
      </c>
      <c r="S121" s="7"/>
    </row>
    <row r="122" spans="1:19" ht="16.5" x14ac:dyDescent="0.3">
      <c r="A122" s="30">
        <v>122</v>
      </c>
      <c r="B122" s="102">
        <f ca="1"/>
        <v>0</v>
      </c>
      <c r="C122" s="101">
        <f ca="1"/>
        <v>0</v>
      </c>
      <c r="D122" s="74">
        <f ca="1"/>
        <v>0</v>
      </c>
      <c r="E122" s="103">
        <f ca="1"/>
        <v>0</v>
      </c>
      <c r="F122" s="104" t="str">
        <f ca="1"/>
        <v>JUBILANT FOODWORKS LTD</v>
      </c>
      <c r="G122" s="102">
        <f ca="1"/>
        <v>0</v>
      </c>
      <c r="H122" s="101" t="str">
        <f ca="1"/>
        <v>STEEL AUTHORITY OF INDIA</v>
      </c>
      <c r="I122" s="74">
        <f ca="1"/>
        <v>0</v>
      </c>
      <c r="J122" s="103">
        <f ca="1"/>
        <v>0</v>
      </c>
      <c r="K122" s="104">
        <f ca="1"/>
        <v>0</v>
      </c>
      <c r="L122" s="102" t="str">
        <f ca="1"/>
        <v>MARICO LTD</v>
      </c>
      <c r="N122" s="105">
        <f ca="1"/>
        <v>0</v>
      </c>
      <c r="O122" s="80" t="s">
        <v>188</v>
      </c>
      <c r="P122" s="81" t="s">
        <v>80</v>
      </c>
      <c r="R122" s="80" t="s">
        <v>80</v>
      </c>
      <c r="S122" s="7"/>
    </row>
    <row r="123" spans="1:19" ht="16.5" x14ac:dyDescent="0.3">
      <c r="A123" s="30">
        <v>123</v>
      </c>
      <c r="B123" s="102">
        <f ca="1"/>
        <v>0</v>
      </c>
      <c r="C123" s="101">
        <f ca="1"/>
        <v>0</v>
      </c>
      <c r="D123" s="74">
        <f ca="1"/>
        <v>0</v>
      </c>
      <c r="E123" s="103">
        <f ca="1"/>
        <v>0</v>
      </c>
      <c r="F123" s="104" t="str">
        <f ca="1"/>
        <v>KAJARIA CERAMICS LTD</v>
      </c>
      <c r="G123" s="102">
        <f ca="1"/>
        <v>0</v>
      </c>
      <c r="H123" s="101" t="str">
        <f ca="1"/>
        <v>SUMITOMO CHEMICAL INDIA LTD</v>
      </c>
      <c r="I123" s="74">
        <f ca="1"/>
        <v>0</v>
      </c>
      <c r="J123" s="103">
        <f ca="1"/>
        <v>0</v>
      </c>
      <c r="K123" s="104">
        <f ca="1"/>
        <v>0</v>
      </c>
      <c r="L123" s="102" t="str">
        <f ca="1"/>
        <v>MARUTI SUZUKI INDIA LTD</v>
      </c>
      <c r="N123" s="105">
        <f ca="1"/>
        <v>0</v>
      </c>
      <c r="O123" s="80" t="s">
        <v>188</v>
      </c>
      <c r="P123" s="81" t="s">
        <v>176</v>
      </c>
      <c r="R123" s="80" t="s">
        <v>176</v>
      </c>
      <c r="S123" s="7"/>
    </row>
    <row r="124" spans="1:19" ht="16.5" x14ac:dyDescent="0.3">
      <c r="A124" s="30">
        <v>124</v>
      </c>
      <c r="B124" s="102">
        <f ca="1"/>
        <v>0</v>
      </c>
      <c r="C124" s="101">
        <f ca="1"/>
        <v>0</v>
      </c>
      <c r="D124" s="74">
        <f ca="1"/>
        <v>0</v>
      </c>
      <c r="E124" s="103">
        <f ca="1"/>
        <v>0</v>
      </c>
      <c r="F124" s="104" t="str">
        <f ca="1"/>
        <v>KANSAI NEROLAC PAINTS LTD</v>
      </c>
      <c r="G124" s="102">
        <f ca="1"/>
        <v>0</v>
      </c>
      <c r="H124" s="101" t="str">
        <f ca="1"/>
        <v>SUN TV NETWORK LTD</v>
      </c>
      <c r="I124" s="74">
        <f ca="1"/>
        <v>0</v>
      </c>
      <c r="J124" s="103">
        <f ca="1"/>
        <v>0</v>
      </c>
      <c r="K124" s="104">
        <f ca="1"/>
        <v>0</v>
      </c>
      <c r="L124" s="102" t="str">
        <f ca="1"/>
        <v>MAX FINANCIAL SERVICES LTD</v>
      </c>
      <c r="N124" s="105">
        <f ca="1"/>
        <v>0</v>
      </c>
      <c r="O124" s="80" t="s">
        <v>188</v>
      </c>
      <c r="P124" s="81" t="s">
        <v>173</v>
      </c>
      <c r="R124" s="80" t="s">
        <v>173</v>
      </c>
      <c r="S124" s="7"/>
    </row>
    <row r="125" spans="1:19" ht="16.5" x14ac:dyDescent="0.3">
      <c r="A125" s="30">
        <v>125</v>
      </c>
      <c r="B125" s="102">
        <f ca="1"/>
        <v>0</v>
      </c>
      <c r="C125" s="101">
        <f ca="1"/>
        <v>0</v>
      </c>
      <c r="D125" s="74">
        <f ca="1"/>
        <v>0</v>
      </c>
      <c r="E125" s="103">
        <f ca="1"/>
        <v>0</v>
      </c>
      <c r="F125" s="104" t="str">
        <f ca="1"/>
        <v>KOTAK MAHINDRA BANK LTD</v>
      </c>
      <c r="G125" s="102">
        <f ca="1"/>
        <v>0</v>
      </c>
      <c r="H125" s="101" t="str">
        <f ca="1"/>
        <v>SUNDARAM FINANCE LTD</v>
      </c>
      <c r="I125" s="74">
        <f ca="1"/>
        <v>0</v>
      </c>
      <c r="J125" s="103">
        <f ca="1"/>
        <v>0</v>
      </c>
      <c r="K125" s="104">
        <f ca="1"/>
        <v>0</v>
      </c>
      <c r="L125" s="102" t="str">
        <f ca="1"/>
        <v>MAX HEALTHCARE INSTITUTE LTD</v>
      </c>
      <c r="N125" s="105">
        <f ca="1"/>
        <v>0</v>
      </c>
      <c r="O125" s="80" t="s">
        <v>188</v>
      </c>
      <c r="P125" s="81" t="s">
        <v>32</v>
      </c>
      <c r="R125" s="80" t="s">
        <v>32</v>
      </c>
      <c r="S125" s="7"/>
    </row>
    <row r="126" spans="1:19" ht="16.5" x14ac:dyDescent="0.3">
      <c r="A126" s="30">
        <v>126</v>
      </c>
      <c r="B126" s="102">
        <f ca="1"/>
        <v>0</v>
      </c>
      <c r="C126" s="101">
        <f ca="1"/>
        <v>0</v>
      </c>
      <c r="D126" s="74">
        <f ca="1"/>
        <v>0</v>
      </c>
      <c r="E126" s="103">
        <f ca="1"/>
        <v>0</v>
      </c>
      <c r="F126" s="104" t="str">
        <f ca="1"/>
        <v>KPR MILL LTD</v>
      </c>
      <c r="G126" s="102">
        <f ca="1"/>
        <v>0</v>
      </c>
      <c r="H126" s="101" t="str">
        <f ca="1"/>
        <v>SUNDRAM FASTENERS LTD</v>
      </c>
      <c r="I126" s="74">
        <f ca="1"/>
        <v>0</v>
      </c>
      <c r="J126" s="103">
        <f ca="1"/>
        <v>0</v>
      </c>
      <c r="K126" s="104">
        <f ca="1"/>
        <v>0</v>
      </c>
      <c r="L126" s="102" t="str">
        <f ca="1"/>
        <v>MOTHERSON SUMI WIRING INDIA</v>
      </c>
      <c r="N126" s="105">
        <f ca="1"/>
        <v>0</v>
      </c>
      <c r="O126" s="80" t="s">
        <v>189</v>
      </c>
      <c r="P126" s="81" t="s">
        <v>208</v>
      </c>
      <c r="R126" s="80" t="s">
        <v>208</v>
      </c>
      <c r="S126" s="7"/>
    </row>
    <row r="127" spans="1:19" ht="16.5" x14ac:dyDescent="0.3">
      <c r="A127" s="30">
        <v>127</v>
      </c>
      <c r="B127" s="102">
        <f ca="1"/>
        <v>0</v>
      </c>
      <c r="C127" s="101">
        <f ca="1"/>
        <v>0</v>
      </c>
      <c r="D127" s="74">
        <f ca="1"/>
        <v>0</v>
      </c>
      <c r="E127" s="103">
        <f ca="1"/>
        <v>0</v>
      </c>
      <c r="F127" s="104" t="str">
        <f ca="1"/>
        <v>L&amp;T FINANCE HOLDINGS LTD</v>
      </c>
      <c r="G127" s="102">
        <f ca="1"/>
        <v>0</v>
      </c>
      <c r="H127" s="101" t="str">
        <f ca="1"/>
        <v>SUPREME INDUSTRIES LTD</v>
      </c>
      <c r="I127" s="74">
        <f ca="1"/>
        <v>0</v>
      </c>
      <c r="J127" s="103">
        <f ca="1"/>
        <v>0</v>
      </c>
      <c r="K127" s="104">
        <f ca="1"/>
        <v>0</v>
      </c>
      <c r="L127" s="102" t="str">
        <f ca="1"/>
        <v>MPHASIS LTD</v>
      </c>
      <c r="N127" s="105">
        <f ca="1"/>
        <v>0</v>
      </c>
      <c r="O127" s="80" t="s">
        <v>189</v>
      </c>
      <c r="P127" s="81" t="s">
        <v>209</v>
      </c>
      <c r="R127" s="80" t="s">
        <v>209</v>
      </c>
      <c r="S127" s="7"/>
    </row>
    <row r="128" spans="1:19" ht="16.5" x14ac:dyDescent="0.3">
      <c r="A128" s="30">
        <v>128</v>
      </c>
      <c r="B128" s="102">
        <f ca="1"/>
        <v>0</v>
      </c>
      <c r="C128" s="101">
        <f ca="1"/>
        <v>0</v>
      </c>
      <c r="D128" s="74">
        <f ca="1"/>
        <v>0</v>
      </c>
      <c r="E128" s="103">
        <f ca="1"/>
        <v>0</v>
      </c>
      <c r="F128" s="104" t="str">
        <f ca="1"/>
        <v>L&amp;T TECHNOLOGY SERVICES LTD</v>
      </c>
      <c r="G128" s="102">
        <f ca="1"/>
        <v>0</v>
      </c>
      <c r="H128" s="101" t="str">
        <f ca="1"/>
        <v>SYNGENE INTERNATIONAL LTD</v>
      </c>
      <c r="I128" s="74">
        <f ca="1"/>
        <v>0</v>
      </c>
      <c r="J128" s="103">
        <f ca="1"/>
        <v>0</v>
      </c>
      <c r="K128" s="104">
        <f ca="1"/>
        <v>0</v>
      </c>
      <c r="L128" s="102" t="str">
        <f ca="1"/>
        <v>MRF LTD</v>
      </c>
      <c r="N128" s="105">
        <f ca="1"/>
        <v>0</v>
      </c>
      <c r="O128" s="80" t="s">
        <v>189</v>
      </c>
      <c r="P128" s="81" t="s">
        <v>210</v>
      </c>
      <c r="R128" s="80" t="s">
        <v>210</v>
      </c>
      <c r="S128" s="7"/>
    </row>
    <row r="129" spans="1:19" ht="16.5" x14ac:dyDescent="0.3">
      <c r="A129" s="30">
        <v>129</v>
      </c>
      <c r="B129" s="102">
        <f ca="1"/>
        <v>0</v>
      </c>
      <c r="C129" s="101">
        <f ca="1"/>
        <v>0</v>
      </c>
      <c r="D129" s="74">
        <f ca="1"/>
        <v>0</v>
      </c>
      <c r="E129" s="103">
        <f ca="1"/>
        <v>0</v>
      </c>
      <c r="F129" s="104" t="str">
        <f ca="1"/>
        <v>LARSEN &amp; TOUBRO LTD</v>
      </c>
      <c r="G129" s="102">
        <f ca="1"/>
        <v>0</v>
      </c>
      <c r="H129" s="101" t="str">
        <f ca="1"/>
        <v>TATA CHEMICALS LTD</v>
      </c>
      <c r="I129" s="74">
        <f ca="1"/>
        <v>0</v>
      </c>
      <c r="J129" s="103">
        <f ca="1"/>
        <v>0</v>
      </c>
      <c r="K129" s="104">
        <f ca="1"/>
        <v>0</v>
      </c>
      <c r="L129" s="102" t="str">
        <f ca="1"/>
        <v>MUTHOOT FINANCE LTD</v>
      </c>
      <c r="N129" s="105">
        <f ca="1"/>
        <v>0</v>
      </c>
      <c r="O129" s="80" t="s">
        <v>189</v>
      </c>
      <c r="P129" s="81" t="s">
        <v>14</v>
      </c>
      <c r="R129" s="80" t="s">
        <v>14</v>
      </c>
      <c r="S129" s="7"/>
    </row>
    <row r="130" spans="1:19" ht="16.5" x14ac:dyDescent="0.3">
      <c r="A130" s="30">
        <v>130</v>
      </c>
      <c r="B130" s="102">
        <f ca="1"/>
        <v>0</v>
      </c>
      <c r="C130" s="101">
        <f ca="1"/>
        <v>0</v>
      </c>
      <c r="D130" s="74">
        <f ca="1"/>
        <v>0</v>
      </c>
      <c r="E130" s="103">
        <f ca="1"/>
        <v>0</v>
      </c>
      <c r="F130" s="104" t="str">
        <f ca="1"/>
        <v>LAURUS LABS LTD</v>
      </c>
      <c r="G130" s="102">
        <f ca="1"/>
        <v>0</v>
      </c>
      <c r="H130" s="101" t="str">
        <f ca="1"/>
        <v>TATA COMMUNICATIONS LTD</v>
      </c>
      <c r="I130" s="74">
        <f ca="1"/>
        <v>0</v>
      </c>
      <c r="J130" s="103">
        <f ca="1"/>
        <v>0</v>
      </c>
      <c r="K130" s="104">
        <f ca="1"/>
        <v>0</v>
      </c>
      <c r="L130" s="102" t="str">
        <f ca="1"/>
        <v>NATIONAL ALUMINIUM CO LTD</v>
      </c>
      <c r="N130" s="105">
        <f ca="1"/>
        <v>0</v>
      </c>
      <c r="O130" s="80" t="s">
        <v>72</v>
      </c>
      <c r="P130" s="81" t="s">
        <v>211</v>
      </c>
      <c r="R130" s="80" t="s">
        <v>211</v>
      </c>
      <c r="S130" s="7"/>
    </row>
    <row r="131" spans="1:19" ht="16.5" x14ac:dyDescent="0.3">
      <c r="A131" s="30">
        <v>131</v>
      </c>
      <c r="B131" s="102">
        <f ca="1"/>
        <v>0</v>
      </c>
      <c r="C131" s="101">
        <f ca="1"/>
        <v>0</v>
      </c>
      <c r="D131" s="74">
        <f ca="1"/>
        <v>0</v>
      </c>
      <c r="E131" s="103">
        <f ca="1"/>
        <v>0</v>
      </c>
      <c r="F131" s="104" t="str">
        <f ca="1"/>
        <v>LIC HOUSING FINANCE LTD</v>
      </c>
      <c r="G131" s="102">
        <f ca="1"/>
        <v>0</v>
      </c>
      <c r="H131" s="101" t="str">
        <f ca="1"/>
        <v>TATA ELXSI LTD</v>
      </c>
      <c r="I131" s="74">
        <f ca="1"/>
        <v>0</v>
      </c>
      <c r="J131" s="103">
        <f ca="1"/>
        <v>0</v>
      </c>
      <c r="K131" s="104">
        <f ca="1"/>
        <v>0</v>
      </c>
      <c r="L131" s="102" t="str">
        <f ca="1"/>
        <v>NAVIN FLUORINE INTERNATIONAL</v>
      </c>
      <c r="N131" s="105">
        <f ca="1"/>
        <v>0</v>
      </c>
      <c r="O131" s="80" t="s">
        <v>72</v>
      </c>
      <c r="P131" s="81" t="s">
        <v>46</v>
      </c>
      <c r="R131" s="80" t="s">
        <v>46</v>
      </c>
      <c r="S131" s="7"/>
    </row>
    <row r="132" spans="1:19" ht="16.5" x14ac:dyDescent="0.3">
      <c r="A132" s="30">
        <v>132</v>
      </c>
      <c r="B132" s="102">
        <f ca="1"/>
        <v>0</v>
      </c>
      <c r="C132" s="101">
        <f ca="1"/>
        <v>0</v>
      </c>
      <c r="D132" s="74">
        <f ca="1"/>
        <v>0</v>
      </c>
      <c r="E132" s="103">
        <f ca="1"/>
        <v>0</v>
      </c>
      <c r="F132" s="104" t="str">
        <f ca="1"/>
        <v>LINDE INDIA LTD</v>
      </c>
      <c r="G132" s="102">
        <f ca="1"/>
        <v>0</v>
      </c>
      <c r="H132" s="101" t="str">
        <f ca="1"/>
        <v>TATA TELESERVICES MAHARASHTR</v>
      </c>
      <c r="I132" s="74">
        <f ca="1"/>
        <v>0</v>
      </c>
      <c r="J132" s="103">
        <f ca="1"/>
        <v>0</v>
      </c>
      <c r="K132" s="104">
        <f ca="1"/>
        <v>0</v>
      </c>
      <c r="L132" s="102" t="str">
        <f ca="1"/>
        <v>NESTLE INDIA LTD</v>
      </c>
      <c r="N132" s="105">
        <f ca="1"/>
        <v>0</v>
      </c>
      <c r="O132" s="80" t="s">
        <v>72</v>
      </c>
      <c r="P132" s="81" t="s">
        <v>212</v>
      </c>
      <c r="R132" s="80" t="s">
        <v>212</v>
      </c>
      <c r="S132" s="7"/>
    </row>
    <row r="133" spans="1:19" ht="16.5" x14ac:dyDescent="0.3">
      <c r="A133" s="30">
        <v>133</v>
      </c>
      <c r="B133" s="102">
        <f ca="1"/>
        <v>0</v>
      </c>
      <c r="C133" s="101">
        <f ca="1"/>
        <v>0</v>
      </c>
      <c r="D133" s="74">
        <f ca="1"/>
        <v>0</v>
      </c>
      <c r="E133" s="103">
        <f ca="1"/>
        <v>0</v>
      </c>
      <c r="F133" s="104" t="str">
        <f ca="1"/>
        <v>LTIMINDTREE LTD</v>
      </c>
      <c r="G133" s="102">
        <f ca="1"/>
        <v>0</v>
      </c>
      <c r="H133" s="101" t="str">
        <f ca="1"/>
        <v>THERMAX LTD</v>
      </c>
      <c r="I133" s="74">
        <f ca="1"/>
        <v>0</v>
      </c>
      <c r="J133" s="103">
        <f ca="1"/>
        <v>0</v>
      </c>
      <c r="K133" s="104">
        <f ca="1"/>
        <v>0</v>
      </c>
      <c r="L133" s="102" t="str">
        <f ca="1"/>
        <v>NIPPON LIFE INDIA ASSET MANA</v>
      </c>
      <c r="N133" s="105">
        <f ca="1"/>
        <v>0</v>
      </c>
      <c r="O133" s="80" t="s">
        <v>72</v>
      </c>
      <c r="P133" s="81" t="s">
        <v>86</v>
      </c>
      <c r="R133" s="80" t="s">
        <v>86</v>
      </c>
      <c r="S133" s="7"/>
    </row>
    <row r="134" spans="1:19" ht="16.5" x14ac:dyDescent="0.3">
      <c r="A134" s="30">
        <v>134</v>
      </c>
      <c r="B134" s="102">
        <f ca="1"/>
        <v>0</v>
      </c>
      <c r="C134" s="101">
        <f ca="1"/>
        <v>0</v>
      </c>
      <c r="D134" s="74">
        <f ca="1"/>
        <v>0</v>
      </c>
      <c r="E134" s="103">
        <f ca="1"/>
        <v>0</v>
      </c>
      <c r="F134" s="104" t="str">
        <f ca="1"/>
        <v>LUPIN LTD</v>
      </c>
      <c r="G134" s="102">
        <f ca="1"/>
        <v>0</v>
      </c>
      <c r="H134" s="101" t="str">
        <f ca="1"/>
        <v>TIMKEN INDIA LTD</v>
      </c>
      <c r="I134" s="74">
        <f ca="1"/>
        <v>0</v>
      </c>
      <c r="J134" s="103">
        <f ca="1"/>
        <v>0</v>
      </c>
      <c r="K134" s="104">
        <f ca="1"/>
        <v>0</v>
      </c>
      <c r="L134" s="102" t="str">
        <f ca="1"/>
        <v>NTPC LTD</v>
      </c>
      <c r="N134" s="105">
        <f ca="1"/>
        <v>0</v>
      </c>
      <c r="O134" s="80" t="s">
        <v>190</v>
      </c>
      <c r="P134" s="81" t="s">
        <v>118</v>
      </c>
      <c r="R134" s="80" t="s">
        <v>118</v>
      </c>
      <c r="S134" s="7"/>
    </row>
    <row r="135" spans="1:19" ht="16.5" x14ac:dyDescent="0.3">
      <c r="A135" s="30">
        <v>135</v>
      </c>
      <c r="B135" s="102">
        <f ca="1"/>
        <v>0</v>
      </c>
      <c r="C135" s="101">
        <f ca="1"/>
        <v>0</v>
      </c>
      <c r="D135" s="74">
        <f ca="1"/>
        <v>0</v>
      </c>
      <c r="E135" s="103">
        <f ca="1"/>
        <v>0</v>
      </c>
      <c r="F135" s="104" t="str">
        <f ca="1"/>
        <v>MACROTECH DEVELOPERS LTD</v>
      </c>
      <c r="G135" s="102">
        <f ca="1"/>
        <v>0</v>
      </c>
      <c r="H135" s="101" t="str">
        <f ca="1"/>
        <v>TORRENT POWER LTD</v>
      </c>
      <c r="I135" s="74">
        <f ca="1"/>
        <v>0</v>
      </c>
      <c r="J135" s="103">
        <f ca="1"/>
        <v>0</v>
      </c>
      <c r="K135" s="104">
        <f ca="1"/>
        <v>0</v>
      </c>
      <c r="L135" s="102" t="str">
        <f ca="1"/>
        <v>OBEROI REALTY LTD</v>
      </c>
      <c r="N135" s="105">
        <f ca="1"/>
        <v>0</v>
      </c>
      <c r="O135" s="80" t="s">
        <v>190</v>
      </c>
      <c r="P135" s="81" t="s">
        <v>117</v>
      </c>
      <c r="R135" s="80" t="s">
        <v>117</v>
      </c>
      <c r="S135" s="7"/>
    </row>
    <row r="136" spans="1:19" ht="16.5" x14ac:dyDescent="0.3">
      <c r="A136" s="30">
        <v>136</v>
      </c>
      <c r="B136" s="102">
        <f ca="1"/>
        <v>0</v>
      </c>
      <c r="C136" s="101">
        <f ca="1"/>
        <v>0</v>
      </c>
      <c r="D136" s="74">
        <f ca="1"/>
        <v>0</v>
      </c>
      <c r="E136" s="103">
        <f ca="1"/>
        <v>0</v>
      </c>
      <c r="F136" s="104" t="str">
        <f ca="1"/>
        <v>MAHINDRA &amp; MAHINDRA FIN SECS</v>
      </c>
      <c r="G136" s="102">
        <f ca="1"/>
        <v>0</v>
      </c>
      <c r="H136" s="101" t="str">
        <f ca="1"/>
        <v>TRENT LTD</v>
      </c>
      <c r="I136" s="74">
        <f ca="1"/>
        <v>0</v>
      </c>
      <c r="J136" s="103">
        <f ca="1"/>
        <v>0</v>
      </c>
      <c r="K136" s="104">
        <f ca="1"/>
        <v>0</v>
      </c>
      <c r="L136" s="102" t="str">
        <f ca="1"/>
        <v>OIL &amp; NATURAL GAS CORP LTD</v>
      </c>
      <c r="N136" s="105">
        <f ca="1"/>
        <v>0</v>
      </c>
      <c r="O136" s="80" t="s">
        <v>190</v>
      </c>
      <c r="P136" s="81" t="s">
        <v>213</v>
      </c>
      <c r="R136" s="80" t="s">
        <v>213</v>
      </c>
      <c r="S136" s="7"/>
    </row>
    <row r="137" spans="1:19" ht="16.5" x14ac:dyDescent="0.3">
      <c r="A137" s="30">
        <v>137</v>
      </c>
      <c r="B137" s="102">
        <f ca="1"/>
        <v>0</v>
      </c>
      <c r="C137" s="101">
        <f ca="1"/>
        <v>0</v>
      </c>
      <c r="D137" s="74">
        <f ca="1"/>
        <v>0</v>
      </c>
      <c r="E137" s="103">
        <f ca="1"/>
        <v>0</v>
      </c>
      <c r="F137" s="104" t="str">
        <f ca="1"/>
        <v>MAHINDRA &amp; MAHINDRA LTD</v>
      </c>
      <c r="G137" s="102">
        <f ca="1"/>
        <v>0</v>
      </c>
      <c r="H137" s="101" t="str">
        <f ca="1"/>
        <v>TRIDENT LTD</v>
      </c>
      <c r="I137" s="74">
        <f ca="1"/>
        <v>0</v>
      </c>
      <c r="J137" s="103">
        <f ca="1"/>
        <v>0</v>
      </c>
      <c r="K137" s="104">
        <f ca="1"/>
        <v>0</v>
      </c>
      <c r="L137" s="102" t="str">
        <f ca="1"/>
        <v>OIL INDIA LTD</v>
      </c>
      <c r="N137" s="105">
        <f ca="1"/>
        <v>0</v>
      </c>
      <c r="O137" s="80" t="s">
        <v>190</v>
      </c>
      <c r="P137" s="81" t="s">
        <v>15</v>
      </c>
      <c r="R137" s="80" t="s">
        <v>15</v>
      </c>
      <c r="S137" s="7"/>
    </row>
    <row r="138" spans="1:19" ht="16.5" x14ac:dyDescent="0.3">
      <c r="A138" s="30">
        <v>138</v>
      </c>
      <c r="B138" s="102">
        <f ca="1"/>
        <v>0</v>
      </c>
      <c r="C138" s="101">
        <f ca="1"/>
        <v>0</v>
      </c>
      <c r="D138" s="74">
        <f ca="1"/>
        <v>0</v>
      </c>
      <c r="E138" s="103">
        <f ca="1"/>
        <v>0</v>
      </c>
      <c r="F138" s="104" t="str">
        <f ca="1"/>
        <v>MARICO LTD</v>
      </c>
      <c r="G138" s="102">
        <f ca="1"/>
        <v>0</v>
      </c>
      <c r="H138" s="101" t="str">
        <f ca="1"/>
        <v>TUBE INVESTMENTS OF INDIA LT</v>
      </c>
      <c r="I138" s="74">
        <f ca="1"/>
        <v>0</v>
      </c>
      <c r="J138" s="103">
        <f ca="1"/>
        <v>0</v>
      </c>
      <c r="K138" s="104">
        <f ca="1"/>
        <v>0</v>
      </c>
      <c r="L138" s="102" t="str">
        <f ca="1"/>
        <v>ONE 97 COMMUNICATIONS LTD</v>
      </c>
      <c r="N138" s="105">
        <f ca="1"/>
        <v>0</v>
      </c>
      <c r="O138" s="80" t="s">
        <v>943</v>
      </c>
      <c r="P138" s="81" t="s">
        <v>122</v>
      </c>
      <c r="R138" s="80" t="s">
        <v>122</v>
      </c>
      <c r="S138" s="7"/>
    </row>
    <row r="139" spans="1:19" ht="16.5" x14ac:dyDescent="0.3">
      <c r="A139" s="30">
        <v>139</v>
      </c>
      <c r="B139" s="102">
        <f ca="1"/>
        <v>0</v>
      </c>
      <c r="C139" s="101">
        <f ca="1"/>
        <v>0</v>
      </c>
      <c r="D139" s="74">
        <f ca="1"/>
        <v>0</v>
      </c>
      <c r="E139" s="103">
        <f ca="1"/>
        <v>0</v>
      </c>
      <c r="F139" s="104" t="str">
        <f ca="1"/>
        <v>MARUTI SUZUKI INDIA LTD</v>
      </c>
      <c r="G139" s="102">
        <f ca="1"/>
        <v>0</v>
      </c>
      <c r="H139" s="101" t="str">
        <f ca="1"/>
        <v>TVS MOTOR CO LTD</v>
      </c>
      <c r="I139" s="74">
        <f ca="1"/>
        <v>0</v>
      </c>
      <c r="J139" s="103">
        <f ca="1"/>
        <v>0</v>
      </c>
      <c r="K139" s="104">
        <f ca="1"/>
        <v>0</v>
      </c>
      <c r="L139" s="102" t="str">
        <f ca="1"/>
        <v>ORACLE FINANCIAL SERVICES</v>
      </c>
      <c r="N139" s="105">
        <f ca="1"/>
        <v>0</v>
      </c>
      <c r="O139" s="80" t="s">
        <v>943</v>
      </c>
      <c r="P139" s="81" t="s">
        <v>163</v>
      </c>
      <c r="R139" s="80" t="s">
        <v>163</v>
      </c>
      <c r="S139" s="7"/>
    </row>
    <row r="140" spans="1:19" ht="16.5" x14ac:dyDescent="0.3">
      <c r="A140" s="30">
        <v>140</v>
      </c>
      <c r="B140" s="102">
        <f ca="1"/>
        <v>0</v>
      </c>
      <c r="C140" s="101">
        <f ca="1"/>
        <v>0</v>
      </c>
      <c r="D140" s="74">
        <f ca="1"/>
        <v>0</v>
      </c>
      <c r="E140" s="103">
        <f ca="1"/>
        <v>0</v>
      </c>
      <c r="F140" s="104" t="str">
        <f ca="1"/>
        <v>MAX FINANCIAL SERVICES LTD</v>
      </c>
      <c r="G140" s="102">
        <f ca="1"/>
        <v>0</v>
      </c>
      <c r="H140" s="101" t="str">
        <f ca="1"/>
        <v>UNION BANK OF INDIA</v>
      </c>
      <c r="I140" s="74">
        <f ca="1"/>
        <v>0</v>
      </c>
      <c r="J140" s="103">
        <f ca="1"/>
        <v>0</v>
      </c>
      <c r="K140" s="104">
        <f ca="1"/>
        <v>0</v>
      </c>
      <c r="L140" s="102" t="str">
        <f ca="1"/>
        <v>PAGE INDUSTRIES LTD</v>
      </c>
      <c r="N140" s="105">
        <f ca="1"/>
        <v>0</v>
      </c>
      <c r="O140" s="80" t="s">
        <v>943</v>
      </c>
      <c r="P140" s="81" t="s">
        <v>16</v>
      </c>
      <c r="R140" s="80" t="s">
        <v>16</v>
      </c>
      <c r="S140" s="7"/>
    </row>
    <row r="141" spans="1:19" ht="16.5" x14ac:dyDescent="0.3">
      <c r="A141" s="30">
        <v>141</v>
      </c>
      <c r="B141" s="102">
        <f ca="1"/>
        <v>0</v>
      </c>
      <c r="C141" s="101">
        <f ca="1"/>
        <v>0</v>
      </c>
      <c r="D141" s="74">
        <f ca="1"/>
        <v>0</v>
      </c>
      <c r="E141" s="103">
        <f ca="1"/>
        <v>0</v>
      </c>
      <c r="F141" s="104" t="str">
        <f ca="1"/>
        <v>MAX HEALTHCARE INSTITUTE LTD</v>
      </c>
      <c r="G141" s="102">
        <f ca="1"/>
        <v>0</v>
      </c>
      <c r="H141" s="101" t="str">
        <f ca="1"/>
        <v>UNITED BREWERIES LTD</v>
      </c>
      <c r="I141" s="74">
        <f ca="1"/>
        <v>0</v>
      </c>
      <c r="J141" s="103">
        <f ca="1"/>
        <v>0</v>
      </c>
      <c r="K141" s="104">
        <f ca="1"/>
        <v>0</v>
      </c>
      <c r="L141" s="102" t="str">
        <f ca="1"/>
        <v>PATANJALI FOODS LTD</v>
      </c>
      <c r="N141" s="105">
        <f ca="1"/>
        <v>0</v>
      </c>
      <c r="O141" s="80" t="s">
        <v>943</v>
      </c>
      <c r="P141" s="81" t="s">
        <v>603</v>
      </c>
      <c r="R141" s="80" t="s">
        <v>603</v>
      </c>
      <c r="S141" s="7"/>
    </row>
    <row r="142" spans="1:19" ht="16.5" x14ac:dyDescent="0.3">
      <c r="A142" s="30">
        <v>142</v>
      </c>
      <c r="B142" s="102">
        <f ca="1"/>
        <v>0</v>
      </c>
      <c r="C142" s="101">
        <f ca="1"/>
        <v>0</v>
      </c>
      <c r="D142" s="74">
        <f ca="1"/>
        <v>0</v>
      </c>
      <c r="E142" s="103">
        <f ca="1"/>
        <v>0</v>
      </c>
      <c r="F142" s="104" t="str">
        <f ca="1"/>
        <v>METRO BRANDS LTD</v>
      </c>
      <c r="G142" s="102">
        <f ca="1"/>
        <v>0</v>
      </c>
      <c r="H142" s="101" t="str">
        <f ca="1"/>
        <v>UNO MINDA LTD</v>
      </c>
      <c r="I142" s="74">
        <f ca="1"/>
        <v>0</v>
      </c>
      <c r="J142" s="103">
        <f ca="1"/>
        <v>0</v>
      </c>
      <c r="K142" s="104">
        <f ca="1"/>
        <v>0</v>
      </c>
      <c r="L142" s="102" t="str">
        <f ca="1"/>
        <v>PB FINTECH LTD</v>
      </c>
      <c r="N142" s="105">
        <f ca="1"/>
        <v>0</v>
      </c>
      <c r="O142" s="80" t="s">
        <v>943</v>
      </c>
      <c r="P142" s="81" t="s">
        <v>164</v>
      </c>
      <c r="R142" s="80" t="s">
        <v>164</v>
      </c>
      <c r="S142" s="7"/>
    </row>
    <row r="143" spans="1:19" ht="16.5" x14ac:dyDescent="0.3">
      <c r="A143" s="30">
        <v>143</v>
      </c>
      <c r="B143" s="102">
        <f ca="1"/>
        <v>0</v>
      </c>
      <c r="C143" s="101">
        <f ca="1"/>
        <v>0</v>
      </c>
      <c r="D143" s="74">
        <f ca="1"/>
        <v>0</v>
      </c>
      <c r="E143" s="103">
        <f ca="1"/>
        <v>0</v>
      </c>
      <c r="F143" s="104" t="str">
        <f ca="1"/>
        <v>MOTHERSON SUMI WIRING INDIA</v>
      </c>
      <c r="G143" s="102">
        <f ca="1"/>
        <v>0</v>
      </c>
      <c r="H143" s="101" t="str">
        <f ca="1"/>
        <v>VEDANT FASHIONS LTD</v>
      </c>
      <c r="I143" s="74">
        <f ca="1"/>
        <v>0</v>
      </c>
      <c r="J143" s="103">
        <f ca="1"/>
        <v>0</v>
      </c>
      <c r="K143" s="104">
        <f ca="1"/>
        <v>0</v>
      </c>
      <c r="L143" s="102" t="str">
        <f ca="1"/>
        <v>PERSISTENT SYSTEMS LTD</v>
      </c>
      <c r="N143" s="105">
        <f ca="1"/>
        <v>0</v>
      </c>
      <c r="O143" s="80" t="s">
        <v>175</v>
      </c>
      <c r="P143" s="81" t="s">
        <v>33</v>
      </c>
      <c r="R143" s="80" t="s">
        <v>33</v>
      </c>
      <c r="S143" s="7"/>
    </row>
    <row r="144" spans="1:19" ht="16.5" x14ac:dyDescent="0.3">
      <c r="A144" s="30">
        <v>144</v>
      </c>
      <c r="B144" s="102">
        <f ca="1"/>
        <v>0</v>
      </c>
      <c r="C144" s="101">
        <f ca="1"/>
        <v>0</v>
      </c>
      <c r="D144" s="74">
        <f ca="1"/>
        <v>0</v>
      </c>
      <c r="E144" s="103">
        <f ca="1"/>
        <v>0</v>
      </c>
      <c r="F144" s="104" t="str">
        <f ca="1"/>
        <v>MPHASIS LTD</v>
      </c>
      <c r="G144" s="102">
        <f ca="1"/>
        <v>0</v>
      </c>
      <c r="H144" s="101" t="str">
        <f ca="1"/>
        <v>VINATI ORGANICS LTD</v>
      </c>
      <c r="I144" s="74">
        <f ca="1"/>
        <v>0</v>
      </c>
      <c r="J144" s="103">
        <f ca="1"/>
        <v>0</v>
      </c>
      <c r="K144" s="104">
        <f ca="1"/>
        <v>0</v>
      </c>
      <c r="L144" s="102" t="str">
        <f ca="1"/>
        <v>PETRONET LNG LTD</v>
      </c>
      <c r="N144" s="105">
        <f ca="1"/>
        <v>0</v>
      </c>
      <c r="O144" s="80" t="s">
        <v>175</v>
      </c>
      <c r="P144" s="81" t="s">
        <v>214</v>
      </c>
      <c r="R144" s="80" t="s">
        <v>214</v>
      </c>
      <c r="S144" s="7"/>
    </row>
    <row r="145" spans="1:19" ht="16.5" x14ac:dyDescent="0.3">
      <c r="A145" s="30">
        <v>145</v>
      </c>
      <c r="B145" s="102">
        <f ca="1"/>
        <v>0</v>
      </c>
      <c r="C145" s="101">
        <f ca="1"/>
        <v>0</v>
      </c>
      <c r="D145" s="74">
        <f ca="1"/>
        <v>0</v>
      </c>
      <c r="E145" s="103">
        <f ca="1"/>
        <v>0</v>
      </c>
      <c r="F145" s="104" t="str">
        <f ca="1"/>
        <v>MRF LTD</v>
      </c>
      <c r="G145" s="102">
        <f ca="1"/>
        <v>0</v>
      </c>
      <c r="H145" s="101" t="str">
        <f ca="1"/>
        <v>VODAFONE IDEA LTD</v>
      </c>
      <c r="I145" s="74">
        <f ca="1"/>
        <v>0</v>
      </c>
      <c r="J145" s="103">
        <f ca="1"/>
        <v>0</v>
      </c>
      <c r="K145" s="104">
        <f ca="1"/>
        <v>0</v>
      </c>
      <c r="L145" s="102" t="str">
        <f ca="1"/>
        <v>PI INDUSTRIES LTD</v>
      </c>
      <c r="N145" s="105">
        <f ca="1"/>
        <v>0</v>
      </c>
      <c r="O145" s="80" t="s">
        <v>175</v>
      </c>
      <c r="P145" s="81" t="s">
        <v>68</v>
      </c>
      <c r="R145" s="80" t="s">
        <v>68</v>
      </c>
      <c r="S145" s="7"/>
    </row>
    <row r="146" spans="1:19" ht="16.5" x14ac:dyDescent="0.3">
      <c r="A146" s="30">
        <v>146</v>
      </c>
      <c r="B146" s="102">
        <f ca="1"/>
        <v>0</v>
      </c>
      <c r="C146" s="101">
        <f ca="1"/>
        <v>0</v>
      </c>
      <c r="D146" s="74">
        <f ca="1"/>
        <v>0</v>
      </c>
      <c r="E146" s="103">
        <f ca="1"/>
        <v>0</v>
      </c>
      <c r="F146" s="104" t="str">
        <f ca="1"/>
        <v>NAVIN FLUORINE INTERNATIONAL</v>
      </c>
      <c r="G146" s="102">
        <f ca="1"/>
        <v>0</v>
      </c>
      <c r="H146" s="101" t="str">
        <f ca="1"/>
        <v>VOLTAS LTD</v>
      </c>
      <c r="I146" s="74">
        <f ca="1"/>
        <v>0</v>
      </c>
      <c r="J146" s="103">
        <f ca="1"/>
        <v>0</v>
      </c>
      <c r="K146" s="104">
        <f ca="1"/>
        <v>0</v>
      </c>
      <c r="L146" s="102" t="str">
        <f ca="1"/>
        <v>PIDILITE INDUSTRIES LTD</v>
      </c>
      <c r="N146" s="105">
        <f ca="1"/>
        <v>0</v>
      </c>
      <c r="O146" s="80" t="s">
        <v>110</v>
      </c>
      <c r="P146" s="81" t="s">
        <v>107</v>
      </c>
      <c r="R146" s="80" t="s">
        <v>107</v>
      </c>
      <c r="S146" s="7"/>
    </row>
    <row r="147" spans="1:19" ht="16.5" x14ac:dyDescent="0.3">
      <c r="A147" s="30">
        <v>147</v>
      </c>
      <c r="B147" s="102">
        <f ca="1"/>
        <v>0</v>
      </c>
      <c r="C147" s="101">
        <f ca="1"/>
        <v>0</v>
      </c>
      <c r="D147" s="74">
        <f ca="1"/>
        <v>0</v>
      </c>
      <c r="E147" s="103">
        <f ca="1"/>
        <v>0</v>
      </c>
      <c r="F147" s="104" t="str">
        <f ca="1"/>
        <v>NESTLE INDIA LTD</v>
      </c>
      <c r="G147" s="102">
        <f ca="1"/>
        <v>0</v>
      </c>
      <c r="H147" s="101" t="str">
        <f ca="1"/>
        <v>WHIRLPOOL OF INDIA LTD</v>
      </c>
      <c r="I147" s="74">
        <f ca="1"/>
        <v>0</v>
      </c>
      <c r="J147" s="103">
        <f ca="1"/>
        <v>0</v>
      </c>
      <c r="K147" s="104">
        <f ca="1"/>
        <v>0</v>
      </c>
      <c r="L147" s="102" t="str">
        <f ca="1"/>
        <v>POLYCAB INDIA LTD</v>
      </c>
      <c r="N147" s="105">
        <f ca="1"/>
        <v>0</v>
      </c>
      <c r="O147" s="80" t="s">
        <v>110</v>
      </c>
      <c r="P147" s="81" t="s">
        <v>593</v>
      </c>
      <c r="R147" s="80" t="s">
        <v>593</v>
      </c>
      <c r="S147" s="7"/>
    </row>
    <row r="148" spans="1:19" ht="16.5" x14ac:dyDescent="0.3">
      <c r="A148" s="30">
        <v>148</v>
      </c>
      <c r="B148" s="102">
        <f ca="1"/>
        <v>0</v>
      </c>
      <c r="C148" s="101">
        <f ca="1"/>
        <v>0</v>
      </c>
      <c r="D148" s="74">
        <f ca="1"/>
        <v>0</v>
      </c>
      <c r="E148" s="103">
        <f ca="1"/>
        <v>0</v>
      </c>
      <c r="F148" s="104" t="str">
        <f ca="1"/>
        <v>NEW INDIA ASSURANCE CO LTD/T</v>
      </c>
      <c r="G148" s="102">
        <f ca="1"/>
        <v>0</v>
      </c>
      <c r="H148" s="101" t="str">
        <f ca="1"/>
        <v>YES BANK LTD</v>
      </c>
      <c r="I148" s="74">
        <f ca="1"/>
        <v>0</v>
      </c>
      <c r="J148" s="103">
        <f ca="1"/>
        <v>0</v>
      </c>
      <c r="K148" s="104">
        <f ca="1"/>
        <v>0</v>
      </c>
      <c r="L148" s="102" t="str">
        <f ca="1"/>
        <v>POONAWALLA FINCORP LTD</v>
      </c>
      <c r="N148" s="105">
        <f ca="1"/>
        <v>0</v>
      </c>
      <c r="O148" s="80" t="s">
        <v>110</v>
      </c>
      <c r="P148" s="81" t="s">
        <v>134</v>
      </c>
      <c r="R148" s="80" t="s">
        <v>134</v>
      </c>
      <c r="S148" s="7"/>
    </row>
    <row r="149" spans="1:19" ht="16.5" x14ac:dyDescent="0.3">
      <c r="A149" s="30">
        <v>149</v>
      </c>
      <c r="B149" s="102">
        <f ca="1"/>
        <v>0</v>
      </c>
      <c r="C149" s="101">
        <f ca="1"/>
        <v>0</v>
      </c>
      <c r="D149" s="74">
        <f ca="1"/>
        <v>0</v>
      </c>
      <c r="E149" s="103">
        <f ca="1"/>
        <v>0</v>
      </c>
      <c r="F149" s="104" t="str">
        <f ca="1"/>
        <v>NHPC LTD</v>
      </c>
      <c r="G149" s="102">
        <f ca="1"/>
        <v>0</v>
      </c>
      <c r="H149" s="101" t="str">
        <f ca="1"/>
        <v>ZEE ENTERTAINMENT ENTERPRISE</v>
      </c>
      <c r="I149" s="74">
        <f ca="1"/>
        <v>0</v>
      </c>
      <c r="J149" s="103">
        <f ca="1"/>
        <v>0</v>
      </c>
      <c r="K149" s="104">
        <f ca="1"/>
        <v>0</v>
      </c>
      <c r="L149" s="102" t="str">
        <f ca="1"/>
        <v>POWER FINANCE CORPORATION</v>
      </c>
      <c r="N149" s="105">
        <f ca="1"/>
        <v>0</v>
      </c>
      <c r="O149" s="80" t="s">
        <v>110</v>
      </c>
      <c r="P149" s="81" t="s">
        <v>2081</v>
      </c>
      <c r="R149" s="80" t="s">
        <v>2081</v>
      </c>
      <c r="S149" s="7"/>
    </row>
    <row r="150" spans="1:19" ht="16.5" x14ac:dyDescent="0.3">
      <c r="A150" s="30">
        <v>150</v>
      </c>
      <c r="B150" s="102">
        <f ca="1"/>
        <v>0</v>
      </c>
      <c r="C150" s="101">
        <f ca="1"/>
        <v>0</v>
      </c>
      <c r="D150" s="74">
        <f ca="1"/>
        <v>0</v>
      </c>
      <c r="E150" s="103">
        <f ca="1"/>
        <v>0</v>
      </c>
      <c r="F150" s="104" t="str">
        <f ca="1"/>
        <v>NMDC LTD</v>
      </c>
      <c r="G150" s="102">
        <f ca="1"/>
        <v>0</v>
      </c>
      <c r="H150" s="101" t="str">
        <f ca="1"/>
        <v>ZF COMMERCIAL VEHICLE CONTRO</v>
      </c>
      <c r="I150" s="74">
        <f ca="1"/>
        <v>0</v>
      </c>
      <c r="J150" s="103">
        <f ca="1"/>
        <v>0</v>
      </c>
      <c r="K150" s="104">
        <f ca="1"/>
        <v>0</v>
      </c>
      <c r="L150" s="102" t="str">
        <f ca="1"/>
        <v>POWER GRID CORP OF INDIA LTD</v>
      </c>
      <c r="N150" s="105">
        <f ca="1"/>
        <v>0</v>
      </c>
      <c r="O150" s="80" t="s">
        <v>143</v>
      </c>
      <c r="P150" s="81" t="s">
        <v>215</v>
      </c>
      <c r="R150" s="80" t="s">
        <v>215</v>
      </c>
      <c r="S150" s="7"/>
    </row>
    <row r="151" spans="1:19" ht="16.5" x14ac:dyDescent="0.3">
      <c r="A151" s="30">
        <v>151</v>
      </c>
      <c r="B151" s="102">
        <f ca="1"/>
        <v>0</v>
      </c>
      <c r="C151" s="101">
        <f ca="1"/>
        <v>0</v>
      </c>
      <c r="D151" s="74">
        <f ca="1"/>
        <v>0</v>
      </c>
      <c r="E151" s="103">
        <f ca="1"/>
        <v>0</v>
      </c>
      <c r="F151" s="104" t="str">
        <f ca="1"/>
        <v>NTPC LTD</v>
      </c>
      <c r="G151" s="102">
        <f ca="1"/>
        <v>0</v>
      </c>
      <c r="H151" s="101" t="str">
        <f ca="1"/>
        <v>ZYDUS LIFESCIENCES LTD</v>
      </c>
      <c r="I151" s="74">
        <f ca="1"/>
        <v>0</v>
      </c>
      <c r="J151" s="103">
        <f ca="1"/>
        <v>0</v>
      </c>
      <c r="K151" s="104">
        <f ca="1"/>
        <v>0</v>
      </c>
      <c r="L151" s="102" t="str">
        <f ca="1"/>
        <v>PRESTIGE ESTATES PROJECTS</v>
      </c>
      <c r="N151" s="105">
        <f ca="1"/>
        <v>0</v>
      </c>
      <c r="O151" s="80" t="s">
        <v>143</v>
      </c>
      <c r="P151" s="81" t="s">
        <v>116</v>
      </c>
      <c r="R151" s="80" t="s">
        <v>116</v>
      </c>
      <c r="S151" s="7"/>
    </row>
    <row r="152" spans="1:19" x14ac:dyDescent="0.3">
      <c r="A152" s="30">
        <v>152</v>
      </c>
      <c r="B152" s="102">
        <f ca="1"/>
        <v>0</v>
      </c>
      <c r="C152" s="101">
        <f ca="1"/>
        <v>0</v>
      </c>
      <c r="D152" s="74">
        <f ca="1"/>
        <v>0</v>
      </c>
      <c r="E152" s="103">
        <f ca="1"/>
        <v>0</v>
      </c>
      <c r="F152" s="104" t="str">
        <f ca="1"/>
        <v>OBEROI REALTY LTD</v>
      </c>
      <c r="G152" s="102">
        <f ca="1"/>
        <v>0</v>
      </c>
      <c r="H152" s="101">
        <f ca="1"/>
        <v>0</v>
      </c>
      <c r="I152" s="74">
        <f ca="1"/>
        <v>0</v>
      </c>
      <c r="J152" s="103">
        <f ca="1"/>
        <v>0</v>
      </c>
      <c r="K152" s="104">
        <f ca="1"/>
        <v>0</v>
      </c>
      <c r="L152" s="102" t="str">
        <f ca="1"/>
        <v>PROCTER &amp; GAMBLE HYGIENE</v>
      </c>
      <c r="N152" s="105">
        <f ca="1"/>
        <v>0</v>
      </c>
      <c r="O152" s="80" t="s">
        <v>4</v>
      </c>
      <c r="P152" s="81" t="s">
        <v>99</v>
      </c>
      <c r="R152" s="80" t="s">
        <v>99</v>
      </c>
    </row>
    <row r="153" spans="1:19" x14ac:dyDescent="0.3">
      <c r="A153" s="30">
        <v>153</v>
      </c>
      <c r="B153" s="102">
        <f ca="1"/>
        <v>0</v>
      </c>
      <c r="C153" s="101">
        <f ca="1"/>
        <v>0</v>
      </c>
      <c r="D153" s="74">
        <f ca="1"/>
        <v>0</v>
      </c>
      <c r="E153" s="103">
        <f ca="1"/>
        <v>0</v>
      </c>
      <c r="F153" s="104" t="str">
        <f ca="1"/>
        <v>OIL &amp; NATURAL GAS CORP LTD</v>
      </c>
      <c r="G153" s="102">
        <f ca="1"/>
        <v>0</v>
      </c>
      <c r="H153" s="101">
        <f ca="1"/>
        <v>0</v>
      </c>
      <c r="I153" s="74">
        <f ca="1"/>
        <v>0</v>
      </c>
      <c r="J153" s="103">
        <f ca="1"/>
        <v>0</v>
      </c>
      <c r="K153" s="104">
        <f ca="1"/>
        <v>0</v>
      </c>
      <c r="L153" s="102" t="str">
        <f ca="1"/>
        <v>PUNJAB NATIONAL BANK</v>
      </c>
      <c r="N153" s="105">
        <f ca="1"/>
        <v>0</v>
      </c>
      <c r="O153" s="80" t="s">
        <v>4</v>
      </c>
      <c r="P153" s="81" t="s">
        <v>216</v>
      </c>
      <c r="R153" s="80" t="s">
        <v>216</v>
      </c>
    </row>
    <row r="154" spans="1:19" x14ac:dyDescent="0.3">
      <c r="A154" s="30">
        <v>154</v>
      </c>
      <c r="B154" s="102">
        <f ca="1"/>
        <v>0</v>
      </c>
      <c r="C154" s="101">
        <f ca="1"/>
        <v>0</v>
      </c>
      <c r="D154" s="74">
        <f ca="1"/>
        <v>0</v>
      </c>
      <c r="E154" s="103">
        <f ca="1"/>
        <v>0</v>
      </c>
      <c r="F154" s="104" t="str">
        <f ca="1"/>
        <v>OIL INDIA LTD</v>
      </c>
      <c r="G154" s="102">
        <f ca="1"/>
        <v>0</v>
      </c>
      <c r="H154" s="101">
        <f ca="1"/>
        <v>0</v>
      </c>
      <c r="I154" s="74">
        <f ca="1"/>
        <v>0</v>
      </c>
      <c r="J154" s="103">
        <f ca="1"/>
        <v>0</v>
      </c>
      <c r="K154" s="104">
        <f ca="1"/>
        <v>0</v>
      </c>
      <c r="L154" s="102" t="str">
        <f ca="1"/>
        <v>RAMCO CEMENTS LTD/THE</v>
      </c>
      <c r="N154" s="105">
        <f ca="1"/>
        <v>0</v>
      </c>
      <c r="O154" s="80" t="s">
        <v>4</v>
      </c>
      <c r="P154" s="81" t="s">
        <v>217</v>
      </c>
      <c r="R154" s="80" t="s">
        <v>217</v>
      </c>
    </row>
    <row r="155" spans="1:19" x14ac:dyDescent="0.3">
      <c r="A155" s="30">
        <v>155</v>
      </c>
      <c r="B155" s="102">
        <f ca="1"/>
        <v>0</v>
      </c>
      <c r="C155" s="101">
        <f ca="1"/>
        <v>0</v>
      </c>
      <c r="D155" s="74">
        <f ca="1"/>
        <v>0</v>
      </c>
      <c r="E155" s="103">
        <f ca="1"/>
        <v>0</v>
      </c>
      <c r="F155" s="104" t="str">
        <f ca="1"/>
        <v>ONE 97 COMMUNICATIONS LTD</v>
      </c>
      <c r="G155" s="102">
        <f ca="1"/>
        <v>0</v>
      </c>
      <c r="H155" s="101">
        <f ca="1"/>
        <v>0</v>
      </c>
      <c r="I155" s="74">
        <f ca="1"/>
        <v>0</v>
      </c>
      <c r="J155" s="103">
        <f ca="1"/>
        <v>0</v>
      </c>
      <c r="K155" s="104">
        <f ca="1"/>
        <v>0</v>
      </c>
      <c r="L155" s="102" t="str">
        <f ca="1"/>
        <v>REC LTD</v>
      </c>
      <c r="N155" s="105">
        <f ca="1"/>
        <v>0</v>
      </c>
      <c r="O155" s="80" t="s">
        <v>27</v>
      </c>
      <c r="P155" s="81" t="s">
        <v>18</v>
      </c>
      <c r="R155" s="80" t="s">
        <v>18</v>
      </c>
    </row>
    <row r="156" spans="1:19" x14ac:dyDescent="0.3">
      <c r="A156" s="30">
        <v>156</v>
      </c>
      <c r="B156" s="102">
        <f ca="1"/>
        <v>0</v>
      </c>
      <c r="C156" s="101">
        <f ca="1"/>
        <v>0</v>
      </c>
      <c r="D156" s="74">
        <f ca="1"/>
        <v>0</v>
      </c>
      <c r="E156" s="103">
        <f ca="1"/>
        <v>0</v>
      </c>
      <c r="F156" s="104" t="str">
        <f ca="1"/>
        <v>ORACLE FINANCIAL SERVICES</v>
      </c>
      <c r="G156" s="102">
        <f ca="1"/>
        <v>0</v>
      </c>
      <c r="H156" s="101">
        <f ca="1"/>
        <v>0</v>
      </c>
      <c r="I156" s="74">
        <f ca="1"/>
        <v>0</v>
      </c>
      <c r="J156" s="103">
        <f ca="1"/>
        <v>0</v>
      </c>
      <c r="K156" s="104">
        <f ca="1"/>
        <v>0</v>
      </c>
      <c r="L156" s="102" t="str">
        <f ca="1"/>
        <v>RELIANCE INDUSTRIES LTD</v>
      </c>
      <c r="N156" s="105">
        <f ca="1"/>
        <v>0</v>
      </c>
      <c r="O156" s="80" t="s">
        <v>27</v>
      </c>
      <c r="P156" s="81" t="s">
        <v>73</v>
      </c>
      <c r="R156" s="80" t="s">
        <v>73</v>
      </c>
    </row>
    <row r="157" spans="1:19" x14ac:dyDescent="0.3">
      <c r="A157" s="30">
        <v>157</v>
      </c>
      <c r="B157" s="102">
        <f ca="1"/>
        <v>0</v>
      </c>
      <c r="C157" s="101">
        <f ca="1"/>
        <v>0</v>
      </c>
      <c r="D157" s="74">
        <f ca="1"/>
        <v>0</v>
      </c>
      <c r="E157" s="103">
        <f ca="1"/>
        <v>0</v>
      </c>
      <c r="F157" s="104" t="str">
        <f ca="1"/>
        <v>PAGE INDUSTRIES LTD</v>
      </c>
      <c r="G157" s="102">
        <f ca="1"/>
        <v>0</v>
      </c>
      <c r="H157" s="101">
        <f ca="1"/>
        <v>0</v>
      </c>
      <c r="I157" s="74">
        <f ca="1"/>
        <v>0</v>
      </c>
      <c r="J157" s="103">
        <f ca="1"/>
        <v>0</v>
      </c>
      <c r="K157" s="104">
        <f ca="1"/>
        <v>0</v>
      </c>
      <c r="L157" s="102" t="str">
        <f ca="1"/>
        <v>SAMVARDHANA MOTHERSON INTERN</v>
      </c>
      <c r="N157" s="105">
        <f ca="1"/>
        <v>0</v>
      </c>
      <c r="O157" s="80" t="s">
        <v>27</v>
      </c>
      <c r="P157" s="81" t="s">
        <v>77</v>
      </c>
      <c r="R157" s="80" t="s">
        <v>77</v>
      </c>
    </row>
    <row r="158" spans="1:19" x14ac:dyDescent="0.3">
      <c r="A158" s="30">
        <v>158</v>
      </c>
      <c r="B158" s="102">
        <f ca="1"/>
        <v>0</v>
      </c>
      <c r="C158" s="101">
        <f ca="1"/>
        <v>0</v>
      </c>
      <c r="D158" s="74">
        <f ca="1"/>
        <v>0</v>
      </c>
      <c r="E158" s="103">
        <f ca="1"/>
        <v>0</v>
      </c>
      <c r="F158" s="104" t="str">
        <f ca="1"/>
        <v>PATANJALI FOODS LTD</v>
      </c>
      <c r="G158" s="102">
        <f ca="1"/>
        <v>0</v>
      </c>
      <c r="H158" s="101">
        <f ca="1"/>
        <v>0</v>
      </c>
      <c r="I158" s="74">
        <f ca="1"/>
        <v>0</v>
      </c>
      <c r="J158" s="103">
        <f ca="1"/>
        <v>0</v>
      </c>
      <c r="K158" s="104">
        <f ca="1"/>
        <v>0</v>
      </c>
      <c r="L158" s="102" t="str">
        <f ca="1"/>
        <v>SBI CARDS &amp; PAYMENT SERVICES</v>
      </c>
      <c r="N158" s="105">
        <f ca="1"/>
        <v>0</v>
      </c>
      <c r="O158" s="80" t="s">
        <v>27</v>
      </c>
      <c r="P158" s="81" t="s">
        <v>564</v>
      </c>
      <c r="R158" s="80" t="s">
        <v>564</v>
      </c>
    </row>
    <row r="159" spans="1:19" x14ac:dyDescent="0.3">
      <c r="A159" s="30">
        <v>159</v>
      </c>
      <c r="B159" s="102">
        <f ca="1"/>
        <v>0</v>
      </c>
      <c r="C159" s="101">
        <f ca="1"/>
        <v>0</v>
      </c>
      <c r="D159" s="74">
        <f ca="1"/>
        <v>0</v>
      </c>
      <c r="E159" s="103">
        <f ca="1"/>
        <v>0</v>
      </c>
      <c r="F159" s="104" t="str">
        <f ca="1"/>
        <v>PB FINTECH LTD</v>
      </c>
      <c r="G159" s="102">
        <f ca="1"/>
        <v>0</v>
      </c>
      <c r="H159" s="101">
        <f ca="1"/>
        <v>0</v>
      </c>
      <c r="I159" s="74">
        <f ca="1"/>
        <v>0</v>
      </c>
      <c r="J159" s="103">
        <f ca="1"/>
        <v>0</v>
      </c>
      <c r="K159" s="104">
        <f ca="1"/>
        <v>0</v>
      </c>
      <c r="L159" s="102" t="str">
        <f ca="1"/>
        <v>SBI LIFE INSURANCE CO LTD</v>
      </c>
      <c r="N159" s="105">
        <f ca="1"/>
        <v>0</v>
      </c>
      <c r="O159" s="80" t="s">
        <v>27</v>
      </c>
      <c r="P159" s="81" t="s">
        <v>555</v>
      </c>
      <c r="R159" s="80" t="s">
        <v>555</v>
      </c>
    </row>
    <row r="160" spans="1:19" x14ac:dyDescent="0.3">
      <c r="A160" s="30">
        <v>160</v>
      </c>
      <c r="B160" s="102">
        <f ca="1"/>
        <v>0</v>
      </c>
      <c r="C160" s="101">
        <f ca="1"/>
        <v>0</v>
      </c>
      <c r="D160" s="74">
        <f ca="1"/>
        <v>0</v>
      </c>
      <c r="E160" s="103">
        <f ca="1"/>
        <v>0</v>
      </c>
      <c r="F160" s="104" t="str">
        <f ca="1"/>
        <v>PERSISTENT SYSTEMS LTD</v>
      </c>
      <c r="G160" s="102">
        <f ca="1"/>
        <v>0</v>
      </c>
      <c r="H160" s="101">
        <f ca="1"/>
        <v>0</v>
      </c>
      <c r="I160" s="74">
        <f ca="1"/>
        <v>0</v>
      </c>
      <c r="J160" s="103">
        <f ca="1"/>
        <v>0</v>
      </c>
      <c r="K160" s="104">
        <f ca="1"/>
        <v>0</v>
      </c>
      <c r="L160" s="102" t="str">
        <f ca="1"/>
        <v>SHREE CEMENT LTD</v>
      </c>
      <c r="N160" s="105">
        <f ca="1"/>
        <v>0</v>
      </c>
      <c r="O160" s="80" t="s">
        <v>27</v>
      </c>
      <c r="P160" s="81" t="s">
        <v>69</v>
      </c>
      <c r="R160" s="80" t="s">
        <v>69</v>
      </c>
    </row>
    <row r="161" spans="1:18" x14ac:dyDescent="0.3">
      <c r="A161" s="30">
        <v>161</v>
      </c>
      <c r="B161" s="102">
        <f ca="1"/>
        <v>0</v>
      </c>
      <c r="C161" s="101">
        <f ca="1"/>
        <v>0</v>
      </c>
      <c r="D161" s="74">
        <f ca="1"/>
        <v>0</v>
      </c>
      <c r="E161" s="103">
        <f ca="1"/>
        <v>0</v>
      </c>
      <c r="F161" s="104" t="str">
        <f ca="1"/>
        <v>PETRONET LNG LTD</v>
      </c>
      <c r="G161" s="102">
        <f ca="1"/>
        <v>0</v>
      </c>
      <c r="H161" s="101">
        <f ca="1"/>
        <v>0</v>
      </c>
      <c r="I161" s="74">
        <f ca="1"/>
        <v>0</v>
      </c>
      <c r="J161" s="103">
        <f ca="1"/>
        <v>0</v>
      </c>
      <c r="K161" s="104">
        <f ca="1"/>
        <v>0</v>
      </c>
      <c r="L161" s="102" t="str">
        <f ca="1"/>
        <v>SHRIRAM FINANCE LTD</v>
      </c>
      <c r="N161" s="105">
        <f ca="1"/>
        <v>0</v>
      </c>
      <c r="O161" s="80" t="s">
        <v>27</v>
      </c>
      <c r="P161" s="81" t="s">
        <v>78</v>
      </c>
      <c r="R161" s="80" t="s">
        <v>78</v>
      </c>
    </row>
    <row r="162" spans="1:18" x14ac:dyDescent="0.3">
      <c r="A162" s="30">
        <v>162</v>
      </c>
      <c r="B162" s="102">
        <f ca="1"/>
        <v>0</v>
      </c>
      <c r="C162" s="101">
        <f ca="1"/>
        <v>0</v>
      </c>
      <c r="D162" s="74">
        <f ca="1"/>
        <v>0</v>
      </c>
      <c r="E162" s="103">
        <f ca="1"/>
        <v>0</v>
      </c>
      <c r="F162" s="104" t="str">
        <f ca="1"/>
        <v>PFIZER LIMITED</v>
      </c>
      <c r="G162" s="102">
        <f ca="1"/>
        <v>0</v>
      </c>
      <c r="H162" s="101">
        <f ca="1"/>
        <v>0</v>
      </c>
      <c r="I162" s="74">
        <f ca="1"/>
        <v>0</v>
      </c>
      <c r="J162" s="103">
        <f ca="1"/>
        <v>0</v>
      </c>
      <c r="K162" s="104">
        <f ca="1"/>
        <v>0</v>
      </c>
      <c r="L162" s="102" t="str">
        <f ca="1"/>
        <v>SIEMENS LTD</v>
      </c>
      <c r="N162" s="105">
        <f ca="1"/>
        <v>0</v>
      </c>
      <c r="O162" s="80" t="s">
        <v>74</v>
      </c>
      <c r="P162" s="81" t="s">
        <v>547</v>
      </c>
      <c r="R162" s="80" t="s">
        <v>547</v>
      </c>
    </row>
    <row r="163" spans="1:18" x14ac:dyDescent="0.3">
      <c r="A163" s="30">
        <v>163</v>
      </c>
      <c r="B163" s="102">
        <f ca="1"/>
        <v>0</v>
      </c>
      <c r="C163" s="101">
        <f ca="1"/>
        <v>0</v>
      </c>
      <c r="D163" s="74">
        <f ca="1"/>
        <v>0</v>
      </c>
      <c r="E163" s="103">
        <f ca="1"/>
        <v>0</v>
      </c>
      <c r="F163" s="104" t="str">
        <f ca="1"/>
        <v>PHOENIX MILLS LTD</v>
      </c>
      <c r="G163" s="102">
        <f ca="1"/>
        <v>0</v>
      </c>
      <c r="H163" s="101">
        <f ca="1"/>
        <v>0</v>
      </c>
      <c r="I163" s="74">
        <f ca="1"/>
        <v>0</v>
      </c>
      <c r="J163" s="103">
        <f ca="1"/>
        <v>0</v>
      </c>
      <c r="K163" s="104">
        <f ca="1"/>
        <v>0</v>
      </c>
      <c r="L163" s="102" t="str">
        <f ca="1"/>
        <v>SONA BLW PRECISION FORGINGS</v>
      </c>
      <c r="N163" s="105">
        <f ca="1"/>
        <v>0</v>
      </c>
      <c r="O163" s="80" t="s">
        <v>74</v>
      </c>
      <c r="P163" s="81" t="s">
        <v>147</v>
      </c>
      <c r="R163" s="80" t="s">
        <v>147</v>
      </c>
    </row>
    <row r="164" spans="1:18" x14ac:dyDescent="0.3">
      <c r="A164" s="30">
        <v>164</v>
      </c>
      <c r="B164" s="102">
        <f ca="1"/>
        <v>0</v>
      </c>
      <c r="C164" s="101">
        <f ca="1"/>
        <v>0</v>
      </c>
      <c r="D164" s="74">
        <f ca="1"/>
        <v>0</v>
      </c>
      <c r="E164" s="103">
        <f ca="1"/>
        <v>0</v>
      </c>
      <c r="F164" s="104" t="str">
        <f ca="1"/>
        <v>PI INDUSTRIES LTD</v>
      </c>
      <c r="G164" s="102">
        <f ca="1"/>
        <v>0</v>
      </c>
      <c r="H164" s="101">
        <f ca="1"/>
        <v>0</v>
      </c>
      <c r="I164" s="74">
        <f ca="1"/>
        <v>0</v>
      </c>
      <c r="J164" s="103">
        <f ca="1"/>
        <v>0</v>
      </c>
      <c r="K164" s="104">
        <f ca="1"/>
        <v>0</v>
      </c>
      <c r="L164" s="102" t="str">
        <f ca="1"/>
        <v>SRF LTD</v>
      </c>
      <c r="N164" s="105">
        <f ca="1"/>
        <v>0</v>
      </c>
      <c r="O164" s="80" t="s">
        <v>74</v>
      </c>
      <c r="P164" s="81" t="s">
        <v>34</v>
      </c>
      <c r="R164" s="80" t="s">
        <v>34</v>
      </c>
    </row>
    <row r="165" spans="1:18" x14ac:dyDescent="0.3">
      <c r="A165" s="30">
        <v>165</v>
      </c>
      <c r="B165" s="102">
        <f ca="1"/>
        <v>0</v>
      </c>
      <c r="C165" s="101">
        <f ca="1"/>
        <v>0</v>
      </c>
      <c r="D165" s="74">
        <f ca="1"/>
        <v>0</v>
      </c>
      <c r="E165" s="103">
        <f ca="1"/>
        <v>0</v>
      </c>
      <c r="F165" s="104" t="str">
        <f ca="1"/>
        <v>PIDILITE INDUSTRIES LTD</v>
      </c>
      <c r="G165" s="102">
        <f ca="1"/>
        <v>0</v>
      </c>
      <c r="H165" s="101">
        <f ca="1"/>
        <v>0</v>
      </c>
      <c r="I165" s="74">
        <f ca="1"/>
        <v>0</v>
      </c>
      <c r="J165" s="103">
        <f ca="1"/>
        <v>0</v>
      </c>
      <c r="K165" s="104">
        <f ca="1"/>
        <v>0</v>
      </c>
      <c r="L165" s="102" t="str">
        <f ca="1"/>
        <v>STATE BANK OF INDIA</v>
      </c>
      <c r="N165" s="105">
        <f ca="1"/>
        <v>0</v>
      </c>
      <c r="O165" s="80" t="s">
        <v>74</v>
      </c>
      <c r="P165" s="81" t="s">
        <v>20</v>
      </c>
      <c r="R165" s="80" t="s">
        <v>20</v>
      </c>
    </row>
    <row r="166" spans="1:18" x14ac:dyDescent="0.3">
      <c r="A166" s="30">
        <v>166</v>
      </c>
      <c r="B166" s="102">
        <f ca="1"/>
        <v>0</v>
      </c>
      <c r="C166" s="101">
        <f ca="1"/>
        <v>0</v>
      </c>
      <c r="D166" s="74">
        <f ca="1"/>
        <v>0</v>
      </c>
      <c r="E166" s="103">
        <f ca="1"/>
        <v>0</v>
      </c>
      <c r="F166" s="104" t="str">
        <f ca="1"/>
        <v>PIRAMAL ENTERPRISES LTD</v>
      </c>
      <c r="G166" s="102">
        <f ca="1"/>
        <v>0</v>
      </c>
      <c r="H166" s="101">
        <f ca="1"/>
        <v>0</v>
      </c>
      <c r="I166" s="74">
        <f ca="1"/>
        <v>0</v>
      </c>
      <c r="J166" s="103">
        <f ca="1"/>
        <v>0</v>
      </c>
      <c r="K166" s="104">
        <f ca="1"/>
        <v>0</v>
      </c>
      <c r="L166" s="102" t="str">
        <f ca="1"/>
        <v>STEEL AUTHORITY OF INDIA</v>
      </c>
      <c r="N166" s="105">
        <f ca="1"/>
        <v>0</v>
      </c>
      <c r="O166" s="80" t="s">
        <v>145</v>
      </c>
      <c r="P166" s="81" t="s">
        <v>181</v>
      </c>
      <c r="R166" s="80" t="s">
        <v>181</v>
      </c>
    </row>
    <row r="167" spans="1:18" x14ac:dyDescent="0.3">
      <c r="A167" s="30">
        <v>167</v>
      </c>
      <c r="B167" s="102">
        <f ca="1"/>
        <v>0</v>
      </c>
      <c r="C167" s="101">
        <f ca="1"/>
        <v>0</v>
      </c>
      <c r="D167" s="74">
        <f ca="1"/>
        <v>0</v>
      </c>
      <c r="E167" s="103">
        <f ca="1"/>
        <v>0</v>
      </c>
      <c r="F167" s="104" t="str">
        <f ca="1"/>
        <v>POLYCAB INDIA LTD</v>
      </c>
      <c r="G167" s="102">
        <f ca="1"/>
        <v>0</v>
      </c>
      <c r="H167" s="101">
        <f ca="1"/>
        <v>0</v>
      </c>
      <c r="I167" s="74">
        <f ca="1"/>
        <v>0</v>
      </c>
      <c r="J167" s="103">
        <f ca="1"/>
        <v>0</v>
      </c>
      <c r="K167" s="104">
        <f ca="1"/>
        <v>0</v>
      </c>
      <c r="L167" s="102" t="str">
        <f ca="1"/>
        <v>SUN PHARMACEUTICAL INDUS</v>
      </c>
      <c r="N167" s="105">
        <f ca="1"/>
        <v>0</v>
      </c>
      <c r="O167" s="80" t="s">
        <v>145</v>
      </c>
      <c r="P167" s="81" t="s">
        <v>124</v>
      </c>
      <c r="R167" s="80" t="s">
        <v>124</v>
      </c>
    </row>
    <row r="168" spans="1:18" x14ac:dyDescent="0.3">
      <c r="A168" s="30">
        <v>168</v>
      </c>
      <c r="B168" s="102">
        <f ca="1"/>
        <v>0</v>
      </c>
      <c r="C168" s="101">
        <f ca="1"/>
        <v>0</v>
      </c>
      <c r="D168" s="74">
        <f ca="1"/>
        <v>0</v>
      </c>
      <c r="E168" s="103">
        <f ca="1"/>
        <v>0</v>
      </c>
      <c r="F168" s="104" t="str">
        <f ca="1"/>
        <v>POONAWALLA FINCORP LTD</v>
      </c>
      <c r="G168" s="102">
        <f ca="1"/>
        <v>0</v>
      </c>
      <c r="H168" s="101">
        <f ca="1"/>
        <v>0</v>
      </c>
      <c r="I168" s="74">
        <f ca="1"/>
        <v>0</v>
      </c>
      <c r="J168" s="103">
        <f ca="1"/>
        <v>0</v>
      </c>
      <c r="K168" s="104">
        <f ca="1"/>
        <v>0</v>
      </c>
      <c r="L168" s="102" t="str">
        <f ca="1"/>
        <v>SUN TV NETWORK LTD</v>
      </c>
      <c r="N168" s="105">
        <f ca="1"/>
        <v>0</v>
      </c>
      <c r="O168" s="80" t="s">
        <v>145</v>
      </c>
      <c r="P168" s="81" t="s">
        <v>520</v>
      </c>
      <c r="R168" s="80" t="s">
        <v>520</v>
      </c>
    </row>
    <row r="169" spans="1:18" x14ac:dyDescent="0.3">
      <c r="A169" s="30">
        <v>169</v>
      </c>
      <c r="B169" s="102">
        <f ca="1"/>
        <v>0</v>
      </c>
      <c r="C169" s="101">
        <f ca="1"/>
        <v>0</v>
      </c>
      <c r="D169" s="74">
        <f ca="1"/>
        <v>0</v>
      </c>
      <c r="E169" s="103">
        <f ca="1"/>
        <v>0</v>
      </c>
      <c r="F169" s="104" t="str">
        <f ca="1"/>
        <v>POWER FINANCE CORPORATION</v>
      </c>
      <c r="G169" s="102">
        <f ca="1"/>
        <v>0</v>
      </c>
      <c r="H169" s="101">
        <f ca="1"/>
        <v>0</v>
      </c>
      <c r="I169" s="74">
        <f ca="1"/>
        <v>0</v>
      </c>
      <c r="J169" s="103">
        <f ca="1"/>
        <v>0</v>
      </c>
      <c r="K169" s="104">
        <f ca="1"/>
        <v>0</v>
      </c>
      <c r="L169" s="102" t="str">
        <f ca="1"/>
        <v>SYNGENE INTERNATIONAL LTD</v>
      </c>
      <c r="N169" s="105">
        <f ca="1"/>
        <v>0</v>
      </c>
      <c r="O169" s="80" t="s">
        <v>191</v>
      </c>
      <c r="P169" s="81" t="s">
        <v>515</v>
      </c>
      <c r="R169" s="80" t="s">
        <v>515</v>
      </c>
    </row>
    <row r="170" spans="1:18" x14ac:dyDescent="0.3">
      <c r="A170" s="30">
        <v>170</v>
      </c>
      <c r="B170" s="102">
        <f ca="1"/>
        <v>0</v>
      </c>
      <c r="C170" s="101">
        <f ca="1"/>
        <v>0</v>
      </c>
      <c r="D170" s="74">
        <f ca="1"/>
        <v>0</v>
      </c>
      <c r="E170" s="103">
        <f ca="1"/>
        <v>0</v>
      </c>
      <c r="F170" s="104" t="str">
        <f ca="1"/>
        <v>POWER GRID CORP OF INDIA LTD</v>
      </c>
      <c r="G170" s="102">
        <f ca="1"/>
        <v>0</v>
      </c>
      <c r="H170" s="101">
        <f ca="1"/>
        <v>0</v>
      </c>
      <c r="I170" s="74">
        <f ca="1"/>
        <v>0</v>
      </c>
      <c r="J170" s="103">
        <f ca="1"/>
        <v>0</v>
      </c>
      <c r="K170" s="104">
        <f ca="1"/>
        <v>0</v>
      </c>
      <c r="L170" s="102" t="str">
        <f ca="1"/>
        <v>TATA CHEMICALS LTD</v>
      </c>
      <c r="N170" s="105">
        <f ca="1"/>
        <v>0</v>
      </c>
      <c r="O170" s="80" t="s">
        <v>191</v>
      </c>
      <c r="P170" s="81" t="s">
        <v>218</v>
      </c>
      <c r="R170" s="80" t="s">
        <v>218</v>
      </c>
    </row>
    <row r="171" spans="1:18" x14ac:dyDescent="0.3">
      <c r="A171" s="30">
        <v>171</v>
      </c>
      <c r="B171" s="102">
        <f ca="1"/>
        <v>0</v>
      </c>
      <c r="C171" s="101">
        <f ca="1"/>
        <v>0</v>
      </c>
      <c r="D171" s="74">
        <f ca="1"/>
        <v>0</v>
      </c>
      <c r="E171" s="103">
        <f ca="1"/>
        <v>0</v>
      </c>
      <c r="F171" s="104" t="str">
        <f ca="1"/>
        <v>PRESTIGE ESTATES PROJECTS</v>
      </c>
      <c r="G171" s="102">
        <f ca="1"/>
        <v>0</v>
      </c>
      <c r="H171" s="101">
        <f ca="1"/>
        <v>0</v>
      </c>
      <c r="I171" s="74">
        <f ca="1"/>
        <v>0</v>
      </c>
      <c r="J171" s="103">
        <f ca="1"/>
        <v>0</v>
      </c>
      <c r="K171" s="104">
        <f ca="1"/>
        <v>0</v>
      </c>
      <c r="L171" s="102" t="str">
        <f ca="1"/>
        <v>TATA COMMUNICATIONS LTD</v>
      </c>
      <c r="N171" s="105">
        <f ca="1"/>
        <v>0</v>
      </c>
      <c r="O171" s="80" t="s">
        <v>191</v>
      </c>
      <c r="P171" s="81" t="s">
        <v>112</v>
      </c>
      <c r="R171" s="80" t="s">
        <v>112</v>
      </c>
    </row>
    <row r="172" spans="1:18" x14ac:dyDescent="0.3">
      <c r="A172" s="30">
        <v>172</v>
      </c>
      <c r="B172" s="102">
        <f ca="1"/>
        <v>0</v>
      </c>
      <c r="C172" s="101">
        <f ca="1"/>
        <v>0</v>
      </c>
      <c r="D172" s="74">
        <f ca="1"/>
        <v>0</v>
      </c>
      <c r="E172" s="103">
        <f ca="1"/>
        <v>0</v>
      </c>
      <c r="F172" s="104" t="str">
        <f ca="1"/>
        <v>PUNJAB NATIONAL BANK</v>
      </c>
      <c r="G172" s="102">
        <f ca="1"/>
        <v>0</v>
      </c>
      <c r="H172" s="101">
        <f ca="1"/>
        <v>0</v>
      </c>
      <c r="I172" s="74">
        <f ca="1"/>
        <v>0</v>
      </c>
      <c r="J172" s="103">
        <f ca="1"/>
        <v>0</v>
      </c>
      <c r="K172" s="104">
        <f ca="1"/>
        <v>0</v>
      </c>
      <c r="L172" s="102" t="str">
        <f ca="1"/>
        <v>TATA CONSULTANCY SVCS LTD</v>
      </c>
      <c r="N172" s="105">
        <f ca="1"/>
        <v>0</v>
      </c>
      <c r="O172" s="80" t="s">
        <v>191</v>
      </c>
      <c r="P172" s="81" t="s">
        <v>219</v>
      </c>
      <c r="R172" s="80" t="s">
        <v>219</v>
      </c>
    </row>
    <row r="173" spans="1:18" x14ac:dyDescent="0.3">
      <c r="A173" s="30">
        <v>173</v>
      </c>
      <c r="B173" s="102">
        <f ca="1"/>
        <v>0</v>
      </c>
      <c r="C173" s="101">
        <f ca="1"/>
        <v>0</v>
      </c>
      <c r="D173" s="74">
        <f ca="1"/>
        <v>0</v>
      </c>
      <c r="E173" s="103">
        <f ca="1"/>
        <v>0</v>
      </c>
      <c r="F173" s="104" t="str">
        <f ca="1"/>
        <v>RAJESH EXPORTS LTD</v>
      </c>
      <c r="G173" s="102">
        <f ca="1"/>
        <v>0</v>
      </c>
      <c r="H173" s="101">
        <f ca="1"/>
        <v>0</v>
      </c>
      <c r="I173" s="74">
        <f ca="1"/>
        <v>0</v>
      </c>
      <c r="J173" s="103">
        <f ca="1"/>
        <v>0</v>
      </c>
      <c r="K173" s="104">
        <f ca="1"/>
        <v>0</v>
      </c>
      <c r="L173" s="102" t="str">
        <f ca="1"/>
        <v>TATA CONSUMER PRODUCTS LTD</v>
      </c>
      <c r="N173" s="105">
        <f ca="1"/>
        <v>0</v>
      </c>
      <c r="O173" s="80" t="s">
        <v>191</v>
      </c>
      <c r="P173" s="81" t="s">
        <v>141</v>
      </c>
      <c r="R173" s="80" t="s">
        <v>141</v>
      </c>
    </row>
    <row r="174" spans="1:18" x14ac:dyDescent="0.3">
      <c r="A174" s="30">
        <v>174</v>
      </c>
      <c r="B174" s="102">
        <f ca="1"/>
        <v>0</v>
      </c>
      <c r="C174" s="101">
        <f ca="1"/>
        <v>0</v>
      </c>
      <c r="D174" s="74">
        <f ca="1"/>
        <v>0</v>
      </c>
      <c r="E174" s="103">
        <f ca="1"/>
        <v>0</v>
      </c>
      <c r="F174" s="104" t="str">
        <f ca="1"/>
        <v>RAMCO CEMENTS LTD/THE</v>
      </c>
      <c r="G174" s="102">
        <f ca="1"/>
        <v>0</v>
      </c>
      <c r="H174" s="101">
        <f ca="1"/>
        <v>0</v>
      </c>
      <c r="I174" s="74">
        <f ca="1"/>
        <v>0</v>
      </c>
      <c r="J174" s="103">
        <f ca="1"/>
        <v>0</v>
      </c>
      <c r="K174" s="104">
        <f ca="1"/>
        <v>0</v>
      </c>
      <c r="L174" s="102" t="str">
        <f ca="1"/>
        <v>TATA ELXSI LTD</v>
      </c>
      <c r="N174" s="105">
        <f ca="1"/>
        <v>0</v>
      </c>
      <c r="O174" s="80" t="s">
        <v>192</v>
      </c>
      <c r="P174" s="81" t="s">
        <v>506</v>
      </c>
      <c r="R174" s="80" t="s">
        <v>506</v>
      </c>
    </row>
    <row r="175" spans="1:18" x14ac:dyDescent="0.3">
      <c r="A175" s="30">
        <v>175</v>
      </c>
      <c r="B175" s="102">
        <f ca="1"/>
        <v>0</v>
      </c>
      <c r="C175" s="101">
        <f ca="1"/>
        <v>0</v>
      </c>
      <c r="D175" s="74">
        <f ca="1"/>
        <v>0</v>
      </c>
      <c r="E175" s="103">
        <f ca="1"/>
        <v>0</v>
      </c>
      <c r="F175" s="104" t="str">
        <f ca="1"/>
        <v>REC LTD</v>
      </c>
      <c r="G175" s="102">
        <f ca="1"/>
        <v>0</v>
      </c>
      <c r="H175" s="101">
        <f ca="1"/>
        <v>0</v>
      </c>
      <c r="I175" s="74">
        <f ca="1"/>
        <v>0</v>
      </c>
      <c r="J175" s="103">
        <f ca="1"/>
        <v>0</v>
      </c>
      <c r="K175" s="104">
        <f ca="1"/>
        <v>0</v>
      </c>
      <c r="L175" s="102" t="str">
        <f ca="1"/>
        <v>TATA MOTORS LTD</v>
      </c>
      <c r="N175" s="105">
        <f ca="1"/>
        <v>0</v>
      </c>
      <c r="O175" s="80" t="s">
        <v>192</v>
      </c>
      <c r="P175" s="81" t="s">
        <v>135</v>
      </c>
      <c r="R175" s="80" t="s">
        <v>135</v>
      </c>
    </row>
    <row r="176" spans="1:18" x14ac:dyDescent="0.3">
      <c r="A176" s="30">
        <v>176</v>
      </c>
      <c r="B176" s="102">
        <f ca="1"/>
        <v>0</v>
      </c>
      <c r="C176" s="101">
        <f ca="1"/>
        <v>0</v>
      </c>
      <c r="D176" s="74">
        <f ca="1"/>
        <v>0</v>
      </c>
      <c r="E176" s="103">
        <f ca="1"/>
        <v>0</v>
      </c>
      <c r="F176" s="104" t="str">
        <f ca="1"/>
        <v>RELAXO FOOTWEARS LTD</v>
      </c>
      <c r="G176" s="102">
        <f ca="1"/>
        <v>0</v>
      </c>
      <c r="H176" s="101">
        <f ca="1"/>
        <v>0</v>
      </c>
      <c r="I176" s="74">
        <f ca="1"/>
        <v>0</v>
      </c>
      <c r="J176" s="103">
        <f ca="1"/>
        <v>0</v>
      </c>
      <c r="K176" s="104">
        <f ca="1"/>
        <v>0</v>
      </c>
      <c r="L176" s="102" t="str">
        <f ca="1"/>
        <v>TATA POWER CO LTD</v>
      </c>
      <c r="N176" s="105">
        <f ca="1"/>
        <v>0</v>
      </c>
      <c r="O176" s="80" t="s">
        <v>192</v>
      </c>
      <c r="P176" s="81" t="s">
        <v>35</v>
      </c>
      <c r="R176" s="80" t="s">
        <v>35</v>
      </c>
    </row>
    <row r="177" spans="1:18" x14ac:dyDescent="0.3">
      <c r="A177" s="30">
        <v>177</v>
      </c>
      <c r="B177" s="102">
        <f ca="1"/>
        <v>0</v>
      </c>
      <c r="C177" s="101">
        <f ca="1"/>
        <v>0</v>
      </c>
      <c r="D177" s="74">
        <f ca="1"/>
        <v>0</v>
      </c>
      <c r="E177" s="103">
        <f ca="1"/>
        <v>0</v>
      </c>
      <c r="F177" s="104" t="str">
        <f ca="1"/>
        <v>RELIANCE INDUSTRIES LTD</v>
      </c>
      <c r="G177" s="102">
        <f ca="1"/>
        <v>0</v>
      </c>
      <c r="H177" s="101">
        <f ca="1"/>
        <v>0</v>
      </c>
      <c r="I177" s="74">
        <f ca="1"/>
        <v>0</v>
      </c>
      <c r="J177" s="103">
        <f ca="1"/>
        <v>0</v>
      </c>
      <c r="K177" s="104">
        <f ca="1"/>
        <v>0</v>
      </c>
      <c r="L177" s="102" t="str">
        <f ca="1"/>
        <v>TATA STEEL LTD</v>
      </c>
      <c r="N177" s="105">
        <f ca="1"/>
        <v>0</v>
      </c>
      <c r="O177" s="80" t="s">
        <v>192</v>
      </c>
      <c r="P177" s="81" t="s">
        <v>492</v>
      </c>
      <c r="R177" s="80" t="s">
        <v>492</v>
      </c>
    </row>
    <row r="178" spans="1:18" x14ac:dyDescent="0.3">
      <c r="A178" s="30">
        <v>178</v>
      </c>
      <c r="B178" s="102">
        <f ca="1"/>
        <v>0</v>
      </c>
      <c r="C178" s="101">
        <f ca="1"/>
        <v>0</v>
      </c>
      <c r="D178" s="74">
        <f ca="1"/>
        <v>0</v>
      </c>
      <c r="E178" s="103">
        <f ca="1"/>
        <v>0</v>
      </c>
      <c r="F178" s="104" t="str">
        <f ca="1"/>
        <v>SBI CARDS &amp; PAYMENT SERVICES</v>
      </c>
      <c r="G178" s="102">
        <f ca="1"/>
        <v>0</v>
      </c>
      <c r="H178" s="101">
        <f ca="1"/>
        <v>0</v>
      </c>
      <c r="I178" s="74">
        <f ca="1"/>
        <v>0</v>
      </c>
      <c r="J178" s="103">
        <f ca="1"/>
        <v>0</v>
      </c>
      <c r="K178" s="104">
        <f ca="1"/>
        <v>0</v>
      </c>
      <c r="L178" s="102" t="str">
        <f ca="1"/>
        <v>TATA TELESERVICES MAHARASHTR</v>
      </c>
      <c r="N178" s="105">
        <f ca="1"/>
        <v>0</v>
      </c>
      <c r="O178" s="80" t="s">
        <v>192</v>
      </c>
      <c r="P178" s="81" t="s">
        <v>155</v>
      </c>
      <c r="R178" s="80" t="s">
        <v>155</v>
      </c>
    </row>
    <row r="179" spans="1:18" x14ac:dyDescent="0.3">
      <c r="A179" s="30">
        <v>179</v>
      </c>
      <c r="B179" s="102">
        <f ca="1"/>
        <v>0</v>
      </c>
      <c r="C179" s="101">
        <f ca="1"/>
        <v>0</v>
      </c>
      <c r="D179" s="74">
        <f ca="1"/>
        <v>0</v>
      </c>
      <c r="E179" s="103">
        <f ca="1"/>
        <v>0</v>
      </c>
      <c r="F179" s="104" t="str">
        <f ca="1"/>
        <v>SBI LIFE INSURANCE CO LTD</v>
      </c>
      <c r="G179" s="102">
        <f ca="1"/>
        <v>0</v>
      </c>
      <c r="H179" s="101">
        <f ca="1"/>
        <v>0</v>
      </c>
      <c r="I179" s="74">
        <f ca="1"/>
        <v>0</v>
      </c>
      <c r="J179" s="103">
        <f ca="1"/>
        <v>0</v>
      </c>
      <c r="K179" s="104">
        <f ca="1"/>
        <v>0</v>
      </c>
      <c r="L179" s="102" t="str">
        <f ca="1"/>
        <v>TECH MAHINDRA LTD</v>
      </c>
      <c r="N179" s="105">
        <f ca="1"/>
        <v>0</v>
      </c>
      <c r="O179" s="80" t="s">
        <v>192</v>
      </c>
      <c r="P179" s="81" t="s">
        <v>75</v>
      </c>
      <c r="R179" s="80" t="s">
        <v>75</v>
      </c>
    </row>
    <row r="180" spans="1:18" x14ac:dyDescent="0.3">
      <c r="A180" s="30">
        <v>180</v>
      </c>
      <c r="B180" s="102">
        <f ca="1"/>
        <v>0</v>
      </c>
      <c r="C180" s="101">
        <f ca="1"/>
        <v>0</v>
      </c>
      <c r="D180" s="74">
        <f ca="1"/>
        <v>0</v>
      </c>
      <c r="E180" s="103">
        <f ca="1"/>
        <v>0</v>
      </c>
      <c r="F180" s="104" t="str">
        <f ca="1"/>
        <v>SCHAEFFLER INDIA LTD</v>
      </c>
      <c r="G180" s="102">
        <f ca="1"/>
        <v>0</v>
      </c>
      <c r="H180" s="101">
        <f ca="1"/>
        <v>0</v>
      </c>
      <c r="I180" s="74">
        <f ca="1"/>
        <v>0</v>
      </c>
      <c r="J180" s="103">
        <f ca="1"/>
        <v>0</v>
      </c>
      <c r="K180" s="104">
        <f ca="1"/>
        <v>0</v>
      </c>
      <c r="L180" s="102" t="str">
        <f ca="1"/>
        <v>TITAN CO LTD</v>
      </c>
      <c r="N180" s="105">
        <f ca="1"/>
        <v>0</v>
      </c>
      <c r="O180" s="80" t="s">
        <v>192</v>
      </c>
      <c r="P180" s="81" t="s">
        <v>36</v>
      </c>
      <c r="R180" s="80" t="s">
        <v>36</v>
      </c>
    </row>
    <row r="181" spans="1:18" x14ac:dyDescent="0.3">
      <c r="A181" s="30">
        <v>181</v>
      </c>
      <c r="B181" s="102">
        <f ca="1"/>
        <v>0</v>
      </c>
      <c r="C181" s="101">
        <f ca="1"/>
        <v>0</v>
      </c>
      <c r="D181" s="74">
        <f ca="1"/>
        <v>0</v>
      </c>
      <c r="E181" s="103">
        <f ca="1"/>
        <v>0</v>
      </c>
      <c r="F181" s="104" t="str">
        <f ca="1"/>
        <v>SHREE CEMENT LTD</v>
      </c>
      <c r="G181" s="102">
        <f ca="1"/>
        <v>0</v>
      </c>
      <c r="H181" s="101">
        <f ca="1"/>
        <v>0</v>
      </c>
      <c r="I181" s="74">
        <f ca="1"/>
        <v>0</v>
      </c>
      <c r="J181" s="103">
        <f ca="1"/>
        <v>0</v>
      </c>
      <c r="K181" s="104">
        <f ca="1"/>
        <v>0</v>
      </c>
      <c r="L181" s="102" t="str">
        <f ca="1"/>
        <v>TORRENT PHARMACEUTICALS LTD</v>
      </c>
      <c r="N181" s="105">
        <f ca="1"/>
        <v>0</v>
      </c>
      <c r="O181" s="80" t="s">
        <v>924</v>
      </c>
      <c r="P181" s="81" t="s">
        <v>49</v>
      </c>
      <c r="R181" s="80" t="s">
        <v>49</v>
      </c>
    </row>
    <row r="182" spans="1:18" x14ac:dyDescent="0.3">
      <c r="A182" s="30">
        <v>182</v>
      </c>
      <c r="B182" s="102">
        <f ca="1"/>
        <v>0</v>
      </c>
      <c r="C182" s="101">
        <f ca="1"/>
        <v>0</v>
      </c>
      <c r="D182" s="74">
        <f ca="1"/>
        <v>0</v>
      </c>
      <c r="E182" s="103">
        <f ca="1"/>
        <v>0</v>
      </c>
      <c r="F182" s="104" t="str">
        <f ca="1"/>
        <v>SHRIRAM FINANCE LTD</v>
      </c>
      <c r="G182" s="102">
        <f ca="1"/>
        <v>0</v>
      </c>
      <c r="H182" s="101">
        <f ca="1"/>
        <v>0</v>
      </c>
      <c r="I182" s="74">
        <f ca="1"/>
        <v>0</v>
      </c>
      <c r="J182" s="103">
        <f ca="1"/>
        <v>0</v>
      </c>
      <c r="K182" s="104">
        <f ca="1"/>
        <v>0</v>
      </c>
      <c r="L182" s="102" t="str">
        <f ca="1"/>
        <v>TORRENT POWER LTD</v>
      </c>
      <c r="N182" s="105">
        <f ca="1"/>
        <v>0</v>
      </c>
      <c r="O182" s="80" t="s">
        <v>924</v>
      </c>
      <c r="P182" s="81" t="s">
        <v>105</v>
      </c>
      <c r="R182" s="80" t="s">
        <v>105</v>
      </c>
    </row>
    <row r="183" spans="1:18" x14ac:dyDescent="0.3">
      <c r="A183" s="30">
        <v>183</v>
      </c>
      <c r="B183" s="102">
        <f ca="1"/>
        <v>0</v>
      </c>
      <c r="C183" s="101">
        <f ca="1"/>
        <v>0</v>
      </c>
      <c r="D183" s="74">
        <f ca="1"/>
        <v>0</v>
      </c>
      <c r="E183" s="103">
        <f ca="1"/>
        <v>0</v>
      </c>
      <c r="F183" s="104" t="str">
        <f ca="1"/>
        <v>SIEMENS LTD</v>
      </c>
      <c r="G183" s="102">
        <f ca="1"/>
        <v>0</v>
      </c>
      <c r="H183" s="101">
        <f ca="1"/>
        <v>0</v>
      </c>
      <c r="I183" s="74">
        <f ca="1"/>
        <v>0</v>
      </c>
      <c r="J183" s="103">
        <f ca="1"/>
        <v>0</v>
      </c>
      <c r="K183" s="104">
        <f ca="1"/>
        <v>0</v>
      </c>
      <c r="L183" s="102" t="str">
        <f ca="1"/>
        <v>TRENT LTD</v>
      </c>
      <c r="N183" s="105">
        <f ca="1"/>
        <v>0</v>
      </c>
      <c r="O183" s="80" t="s">
        <v>924</v>
      </c>
      <c r="P183" s="81" t="s">
        <v>220</v>
      </c>
      <c r="R183" s="80" t="s">
        <v>220</v>
      </c>
    </row>
    <row r="184" spans="1:18" x14ac:dyDescent="0.3">
      <c r="A184" s="30">
        <v>184</v>
      </c>
      <c r="B184" s="102">
        <f ca="1"/>
        <v>0</v>
      </c>
      <c r="C184" s="101">
        <f ca="1"/>
        <v>0</v>
      </c>
      <c r="D184" s="74">
        <f ca="1"/>
        <v>0</v>
      </c>
      <c r="E184" s="103">
        <f ca="1"/>
        <v>0</v>
      </c>
      <c r="F184" s="104" t="str">
        <f ca="1"/>
        <v>SKF INDIA LTD</v>
      </c>
      <c r="G184" s="102">
        <f ca="1"/>
        <v>0</v>
      </c>
      <c r="H184" s="101">
        <f ca="1"/>
        <v>0</v>
      </c>
      <c r="I184" s="74">
        <f ca="1"/>
        <v>0</v>
      </c>
      <c r="J184" s="103">
        <f ca="1"/>
        <v>0</v>
      </c>
      <c r="K184" s="104">
        <f ca="1"/>
        <v>0</v>
      </c>
      <c r="L184" s="102" t="str">
        <f ca="1"/>
        <v>TRIDENT LTD</v>
      </c>
      <c r="N184" s="105">
        <f ca="1"/>
        <v>0</v>
      </c>
      <c r="O184" s="80" t="s">
        <v>168</v>
      </c>
      <c r="P184" s="81" t="s">
        <v>21</v>
      </c>
      <c r="R184" s="80" t="s">
        <v>21</v>
      </c>
    </row>
    <row r="185" spans="1:18" x14ac:dyDescent="0.3">
      <c r="A185" s="30">
        <v>185</v>
      </c>
      <c r="B185" s="102">
        <f ca="1"/>
        <v>0</v>
      </c>
      <c r="C185" s="101">
        <f ca="1"/>
        <v>0</v>
      </c>
      <c r="D185" s="74">
        <f ca="1"/>
        <v>0</v>
      </c>
      <c r="E185" s="103">
        <f ca="1"/>
        <v>0</v>
      </c>
      <c r="F185" s="104" t="str">
        <f ca="1"/>
        <v>SOLAR INDUSTRIES INDIA LTD</v>
      </c>
      <c r="G185" s="102">
        <f ca="1"/>
        <v>0</v>
      </c>
      <c r="H185" s="101">
        <f ca="1"/>
        <v>0</v>
      </c>
      <c r="I185" s="74">
        <f ca="1"/>
        <v>0</v>
      </c>
      <c r="J185" s="103">
        <f ca="1"/>
        <v>0</v>
      </c>
      <c r="K185" s="104">
        <f ca="1"/>
        <v>0</v>
      </c>
      <c r="L185" s="102" t="str">
        <f ca="1"/>
        <v>TUBE INVESTMENTS OF INDIA LT</v>
      </c>
      <c r="N185" s="105">
        <f ca="1"/>
        <v>0</v>
      </c>
      <c r="O185" s="80" t="s">
        <v>168</v>
      </c>
      <c r="P185" s="81" t="s">
        <v>221</v>
      </c>
      <c r="R185" s="80" t="s">
        <v>221</v>
      </c>
    </row>
    <row r="186" spans="1:18" x14ac:dyDescent="0.3">
      <c r="A186" s="30">
        <v>186</v>
      </c>
      <c r="B186" s="102">
        <f ca="1"/>
        <v>0</v>
      </c>
      <c r="C186" s="101">
        <f ca="1"/>
        <v>0</v>
      </c>
      <c r="D186" s="74">
        <f ca="1"/>
        <v>0</v>
      </c>
      <c r="E186" s="103">
        <f ca="1"/>
        <v>0</v>
      </c>
      <c r="F186" s="104" t="str">
        <f ca="1"/>
        <v>SONA BLW PRECISION FORGINGS</v>
      </c>
      <c r="G186" s="102">
        <f ca="1"/>
        <v>0</v>
      </c>
      <c r="H186" s="101">
        <f ca="1"/>
        <v>0</v>
      </c>
      <c r="I186" s="74">
        <f ca="1"/>
        <v>0</v>
      </c>
      <c r="J186" s="103">
        <f ca="1"/>
        <v>0</v>
      </c>
      <c r="K186" s="104">
        <f ca="1"/>
        <v>0</v>
      </c>
      <c r="L186" s="102" t="str">
        <f ca="1"/>
        <v>TVS MOTOR CO LTD</v>
      </c>
      <c r="N186" s="105">
        <f ca="1"/>
        <v>0</v>
      </c>
      <c r="O186" s="80" t="s">
        <v>168</v>
      </c>
      <c r="P186" s="81" t="s">
        <v>50</v>
      </c>
      <c r="R186" s="80" t="s">
        <v>50</v>
      </c>
    </row>
    <row r="187" spans="1:18" x14ac:dyDescent="0.3">
      <c r="A187" s="30">
        <v>187</v>
      </c>
      <c r="B187" s="102">
        <f ca="1"/>
        <v>0</v>
      </c>
      <c r="C187" s="101">
        <f ca="1"/>
        <v>0</v>
      </c>
      <c r="D187" s="74">
        <f ca="1"/>
        <v>0</v>
      </c>
      <c r="E187" s="103">
        <f ca="1"/>
        <v>0</v>
      </c>
      <c r="F187" s="104" t="str">
        <f ca="1"/>
        <v>SRF LTD</v>
      </c>
      <c r="G187" s="102">
        <f ca="1"/>
        <v>0</v>
      </c>
      <c r="H187" s="101">
        <f ca="1"/>
        <v>0</v>
      </c>
      <c r="I187" s="74">
        <f ca="1"/>
        <v>0</v>
      </c>
      <c r="J187" s="103">
        <f ca="1"/>
        <v>0</v>
      </c>
      <c r="K187" s="104">
        <f ca="1"/>
        <v>0</v>
      </c>
      <c r="L187" s="102" t="str">
        <f ca="1"/>
        <v>ULTRATECH CEMENT LTD</v>
      </c>
      <c r="N187" s="105">
        <f ca="1"/>
        <v>0</v>
      </c>
      <c r="O187" s="80" t="s">
        <v>912</v>
      </c>
      <c r="P187" s="81" t="s">
        <v>477</v>
      </c>
      <c r="R187" s="80" t="s">
        <v>477</v>
      </c>
    </row>
    <row r="188" spans="1:18" x14ac:dyDescent="0.3">
      <c r="A188" s="30">
        <v>188</v>
      </c>
      <c r="B188" s="102">
        <f ca="1"/>
        <v>0</v>
      </c>
      <c r="C188" s="101">
        <f ca="1"/>
        <v>0</v>
      </c>
      <c r="D188" s="74">
        <f ca="1"/>
        <v>0</v>
      </c>
      <c r="E188" s="103">
        <f ca="1"/>
        <v>0</v>
      </c>
      <c r="F188" s="104" t="str">
        <f ca="1"/>
        <v>STAR HEALTH &amp; ALLIED INSURAN</v>
      </c>
      <c r="G188" s="102">
        <f ca="1"/>
        <v>0</v>
      </c>
      <c r="H188" s="101">
        <f ca="1"/>
        <v>0</v>
      </c>
      <c r="I188" s="74">
        <f ca="1"/>
        <v>0</v>
      </c>
      <c r="J188" s="103">
        <f ca="1"/>
        <v>0</v>
      </c>
      <c r="K188" s="104">
        <f ca="1"/>
        <v>0</v>
      </c>
      <c r="L188" s="102" t="str">
        <f ca="1"/>
        <v>UNION BANK OF INDIA</v>
      </c>
      <c r="N188" s="105">
        <f ca="1"/>
        <v>0</v>
      </c>
      <c r="O188" s="80" t="s">
        <v>912</v>
      </c>
      <c r="P188" s="81" t="s">
        <v>98</v>
      </c>
      <c r="R188" s="80" t="s">
        <v>98</v>
      </c>
    </row>
    <row r="189" spans="1:18" x14ac:dyDescent="0.3">
      <c r="A189" s="30">
        <v>189</v>
      </c>
      <c r="B189" s="102">
        <f ca="1"/>
        <v>0</v>
      </c>
      <c r="C189" s="101">
        <f ca="1"/>
        <v>0</v>
      </c>
      <c r="D189" s="74">
        <f ca="1"/>
        <v>0</v>
      </c>
      <c r="E189" s="103">
        <f ca="1"/>
        <v>0</v>
      </c>
      <c r="F189" s="104" t="str">
        <f ca="1"/>
        <v>STATE BANK OF INDIA</v>
      </c>
      <c r="G189" s="102">
        <f ca="1"/>
        <v>0</v>
      </c>
      <c r="H189" s="101">
        <f ca="1"/>
        <v>0</v>
      </c>
      <c r="I189" s="74">
        <f ca="1"/>
        <v>0</v>
      </c>
      <c r="J189" s="103">
        <f ca="1"/>
        <v>0</v>
      </c>
      <c r="K189" s="104">
        <f ca="1"/>
        <v>0</v>
      </c>
      <c r="L189" s="102" t="str">
        <f ca="1"/>
        <v>UNITED BREWERIES LTD</v>
      </c>
      <c r="N189" s="105">
        <f ca="1"/>
        <v>0</v>
      </c>
      <c r="O189" s="80" t="s">
        <v>912</v>
      </c>
      <c r="P189" s="81" t="s">
        <v>222</v>
      </c>
      <c r="R189" s="80" t="s">
        <v>222</v>
      </c>
    </row>
    <row r="190" spans="1:18" x14ac:dyDescent="0.3">
      <c r="A190" s="30">
        <v>190</v>
      </c>
      <c r="B190" s="102">
        <f ca="1"/>
        <v>0</v>
      </c>
      <c r="C190" s="101">
        <f ca="1"/>
        <v>0</v>
      </c>
      <c r="D190" s="74">
        <f ca="1"/>
        <v>0</v>
      </c>
      <c r="E190" s="103">
        <f ca="1"/>
        <v>0</v>
      </c>
      <c r="F190" s="104" t="str">
        <f ca="1"/>
        <v>STEEL AUTHORITY OF INDIA</v>
      </c>
      <c r="G190" s="102">
        <f ca="1"/>
        <v>0</v>
      </c>
      <c r="H190" s="101">
        <f ca="1"/>
        <v>0</v>
      </c>
      <c r="I190" s="74">
        <f ca="1"/>
        <v>0</v>
      </c>
      <c r="J190" s="103">
        <f ca="1"/>
        <v>0</v>
      </c>
      <c r="K190" s="104">
        <f ca="1"/>
        <v>0</v>
      </c>
      <c r="L190" s="102" t="str">
        <f ca="1"/>
        <v>UNITED SPIRITS LTD</v>
      </c>
      <c r="N190" s="105">
        <f ca="1"/>
        <v>0</v>
      </c>
      <c r="O190" s="80" t="s">
        <v>193</v>
      </c>
      <c r="P190" s="81" t="s">
        <v>153</v>
      </c>
      <c r="R190" s="80" t="s">
        <v>153</v>
      </c>
    </row>
    <row r="191" spans="1:18" x14ac:dyDescent="0.3">
      <c r="A191" s="30">
        <v>191</v>
      </c>
      <c r="B191" s="102">
        <f ca="1"/>
        <v>0</v>
      </c>
      <c r="C191" s="101">
        <f ca="1"/>
        <v>0</v>
      </c>
      <c r="D191" s="74">
        <f ca="1"/>
        <v>0</v>
      </c>
      <c r="E191" s="103">
        <f ca="1"/>
        <v>0</v>
      </c>
      <c r="F191" s="104" t="str">
        <f ca="1"/>
        <v>SUMITOMO CHEMICAL INDIA LTD</v>
      </c>
      <c r="G191" s="102">
        <f ca="1"/>
        <v>0</v>
      </c>
      <c r="H191" s="101">
        <f ca="1"/>
        <v>0</v>
      </c>
      <c r="I191" s="74">
        <f ca="1"/>
        <v>0</v>
      </c>
      <c r="J191" s="103">
        <f ca="1"/>
        <v>0</v>
      </c>
      <c r="K191" s="104">
        <f ca="1"/>
        <v>0</v>
      </c>
      <c r="L191" s="102" t="str">
        <f ca="1"/>
        <v>UPL LTD</v>
      </c>
      <c r="N191" s="105">
        <f ca="1"/>
        <v>0</v>
      </c>
      <c r="O191" s="80" t="s">
        <v>193</v>
      </c>
      <c r="P191" s="81" t="s">
        <v>51</v>
      </c>
      <c r="R191" s="80" t="s">
        <v>51</v>
      </c>
    </row>
    <row r="192" spans="1:18" x14ac:dyDescent="0.3">
      <c r="A192" s="30">
        <v>192</v>
      </c>
      <c r="B192" s="102">
        <f ca="1"/>
        <v>0</v>
      </c>
      <c r="C192" s="101">
        <f ca="1"/>
        <v>0</v>
      </c>
      <c r="D192" s="74">
        <f ca="1"/>
        <v>0</v>
      </c>
      <c r="E192" s="103">
        <f ca="1"/>
        <v>0</v>
      </c>
      <c r="F192" s="104" t="str">
        <f ca="1"/>
        <v>SUN PHARMACEUTICAL INDUS</v>
      </c>
      <c r="G192" s="102">
        <f ca="1"/>
        <v>0</v>
      </c>
      <c r="H192" s="101">
        <f ca="1"/>
        <v>0</v>
      </c>
      <c r="I192" s="74">
        <f ca="1"/>
        <v>0</v>
      </c>
      <c r="J192" s="103">
        <f ca="1"/>
        <v>0</v>
      </c>
      <c r="K192" s="104">
        <f ca="1"/>
        <v>0</v>
      </c>
      <c r="L192" s="102" t="str">
        <f ca="1"/>
        <v>VARUN BEVERAGES LTD</v>
      </c>
      <c r="N192" s="105">
        <f ca="1"/>
        <v>0</v>
      </c>
      <c r="O192" s="80" t="s">
        <v>193</v>
      </c>
      <c r="P192" s="81" t="s">
        <v>458</v>
      </c>
      <c r="R192" s="80" t="s">
        <v>458</v>
      </c>
    </row>
    <row r="193" spans="1:18" x14ac:dyDescent="0.3">
      <c r="A193" s="30">
        <v>193</v>
      </c>
      <c r="B193" s="102">
        <f ca="1"/>
        <v>0</v>
      </c>
      <c r="C193" s="101">
        <f ca="1"/>
        <v>0</v>
      </c>
      <c r="D193" s="74">
        <f ca="1"/>
        <v>0</v>
      </c>
      <c r="E193" s="103">
        <f ca="1"/>
        <v>0</v>
      </c>
      <c r="F193" s="104" t="str">
        <f ca="1"/>
        <v>SUN TV NETWORK LTD</v>
      </c>
      <c r="G193" s="102">
        <f ca="1"/>
        <v>0</v>
      </c>
      <c r="H193" s="101">
        <f ca="1"/>
        <v>0</v>
      </c>
      <c r="I193" s="74">
        <f ca="1"/>
        <v>0</v>
      </c>
      <c r="J193" s="103">
        <f ca="1"/>
        <v>0</v>
      </c>
      <c r="K193" s="104">
        <f ca="1"/>
        <v>0</v>
      </c>
      <c r="L193" s="102" t="str">
        <f ca="1"/>
        <v>VEDANTA LTD</v>
      </c>
      <c r="N193" s="105">
        <f ca="1"/>
        <v>0</v>
      </c>
      <c r="O193" s="80" t="s">
        <v>193</v>
      </c>
      <c r="P193" s="81" t="s">
        <v>132</v>
      </c>
      <c r="R193" s="80" t="s">
        <v>132</v>
      </c>
    </row>
    <row r="194" spans="1:18" x14ac:dyDescent="0.3">
      <c r="A194" s="30">
        <v>194</v>
      </c>
      <c r="B194" s="102">
        <f ca="1"/>
        <v>0</v>
      </c>
      <c r="C194" s="101">
        <f ca="1"/>
        <v>0</v>
      </c>
      <c r="D194" s="74">
        <f ca="1"/>
        <v>0</v>
      </c>
      <c r="E194" s="103">
        <f ca="1"/>
        <v>0</v>
      </c>
      <c r="F194" s="104" t="str">
        <f ca="1"/>
        <v>SUNDARAM FINANCE LTD</v>
      </c>
      <c r="G194" s="102">
        <f ca="1"/>
        <v>0</v>
      </c>
      <c r="H194" s="101">
        <f ca="1"/>
        <v>0</v>
      </c>
      <c r="I194" s="74">
        <f ca="1"/>
        <v>0</v>
      </c>
      <c r="J194" s="103">
        <f ca="1"/>
        <v>0</v>
      </c>
      <c r="K194" s="104">
        <f ca="1"/>
        <v>0</v>
      </c>
      <c r="L194" s="102" t="str">
        <f ca="1"/>
        <v>VODAFONE IDEA LTD</v>
      </c>
      <c r="N194" s="105">
        <f ca="1"/>
        <v>0</v>
      </c>
      <c r="O194" s="80" t="s">
        <v>193</v>
      </c>
      <c r="P194" s="81" t="s">
        <v>125</v>
      </c>
      <c r="R194" s="80" t="s">
        <v>125</v>
      </c>
    </row>
    <row r="195" spans="1:18" x14ac:dyDescent="0.3">
      <c r="A195" s="30">
        <v>195</v>
      </c>
      <c r="B195" s="102">
        <f ca="1"/>
        <v>0</v>
      </c>
      <c r="C195" s="101">
        <f ca="1"/>
        <v>0</v>
      </c>
      <c r="D195" s="74">
        <f ca="1"/>
        <v>0</v>
      </c>
      <c r="E195" s="103">
        <f ca="1"/>
        <v>0</v>
      </c>
      <c r="F195" s="104" t="str">
        <f ca="1"/>
        <v>SUNDRAM FASTENERS LTD</v>
      </c>
      <c r="G195" s="102">
        <f ca="1"/>
        <v>0</v>
      </c>
      <c r="H195" s="101">
        <f ca="1"/>
        <v>0</v>
      </c>
      <c r="I195" s="74">
        <f ca="1"/>
        <v>0</v>
      </c>
      <c r="J195" s="103">
        <f ca="1"/>
        <v>0</v>
      </c>
      <c r="K195" s="104">
        <f ca="1"/>
        <v>0</v>
      </c>
      <c r="L195" s="102" t="str">
        <f ca="1"/>
        <v>VOLTAS LTD</v>
      </c>
      <c r="N195" s="105">
        <f ca="1"/>
        <v>0</v>
      </c>
      <c r="O195" s="80" t="s">
        <v>193</v>
      </c>
      <c r="P195" s="81" t="s">
        <v>106</v>
      </c>
      <c r="R195" s="80" t="s">
        <v>106</v>
      </c>
    </row>
    <row r="196" spans="1:18" x14ac:dyDescent="0.3">
      <c r="A196" s="30">
        <v>196</v>
      </c>
      <c r="B196" s="102">
        <f ca="1"/>
        <v>0</v>
      </c>
      <c r="C196" s="101">
        <f ca="1"/>
        <v>0</v>
      </c>
      <c r="D196" s="74">
        <f ca="1"/>
        <v>0</v>
      </c>
      <c r="E196" s="103">
        <f ca="1"/>
        <v>0</v>
      </c>
      <c r="F196" s="104" t="str">
        <f ca="1"/>
        <v>SUPREME INDUSTRIES LTD</v>
      </c>
      <c r="G196" s="102">
        <f ca="1"/>
        <v>0</v>
      </c>
      <c r="H196" s="101">
        <f ca="1"/>
        <v>0</v>
      </c>
      <c r="I196" s="74">
        <f ca="1"/>
        <v>0</v>
      </c>
      <c r="J196" s="103">
        <f ca="1"/>
        <v>0</v>
      </c>
      <c r="K196" s="104">
        <f ca="1"/>
        <v>0</v>
      </c>
      <c r="L196" s="102" t="str">
        <f ca="1"/>
        <v>WHIRLPOOL OF INDIA LTD</v>
      </c>
      <c r="N196" s="105">
        <f ca="1"/>
        <v>0</v>
      </c>
      <c r="O196" s="80" t="s">
        <v>84</v>
      </c>
      <c r="P196" s="81" t="s">
        <v>136</v>
      </c>
      <c r="R196" s="80" t="s">
        <v>136</v>
      </c>
    </row>
    <row r="197" spans="1:18" x14ac:dyDescent="0.3">
      <c r="A197" s="30">
        <v>197</v>
      </c>
      <c r="B197" s="102">
        <f ca="1"/>
        <v>0</v>
      </c>
      <c r="C197" s="101">
        <f ca="1"/>
        <v>0</v>
      </c>
      <c r="D197" s="74">
        <f ca="1"/>
        <v>0</v>
      </c>
      <c r="E197" s="103">
        <f ca="1"/>
        <v>0</v>
      </c>
      <c r="F197" s="104" t="str">
        <f ca="1"/>
        <v>SYNGENE INTERNATIONAL LTD</v>
      </c>
      <c r="G197" s="102">
        <f ca="1"/>
        <v>0</v>
      </c>
      <c r="H197" s="101">
        <f ca="1"/>
        <v>0</v>
      </c>
      <c r="I197" s="74">
        <f ca="1"/>
        <v>0</v>
      </c>
      <c r="J197" s="103">
        <f ca="1"/>
        <v>0</v>
      </c>
      <c r="K197" s="104">
        <f ca="1"/>
        <v>0</v>
      </c>
      <c r="L197" s="102" t="str">
        <f ca="1"/>
        <v>WIPRO LTD</v>
      </c>
      <c r="N197" s="105">
        <f ca="1"/>
        <v>0</v>
      </c>
      <c r="O197" s="80" t="s">
        <v>84</v>
      </c>
      <c r="P197" s="81" t="s">
        <v>223</v>
      </c>
      <c r="R197" s="80" t="s">
        <v>223</v>
      </c>
    </row>
    <row r="198" spans="1:18" x14ac:dyDescent="0.3">
      <c r="A198" s="30">
        <v>198</v>
      </c>
      <c r="B198" s="102">
        <f ca="1"/>
        <v>0</v>
      </c>
      <c r="C198" s="101">
        <f ca="1"/>
        <v>0</v>
      </c>
      <c r="D198" s="74">
        <f ca="1"/>
        <v>0</v>
      </c>
      <c r="E198" s="103">
        <f ca="1"/>
        <v>0</v>
      </c>
      <c r="F198" s="104" t="str">
        <f ca="1"/>
        <v>TATA CHEMICALS LTD</v>
      </c>
      <c r="G198" s="102">
        <f ca="1"/>
        <v>0</v>
      </c>
      <c r="H198" s="101">
        <f ca="1"/>
        <v>0</v>
      </c>
      <c r="I198" s="74">
        <f ca="1"/>
        <v>0</v>
      </c>
      <c r="J198" s="103">
        <f ca="1"/>
        <v>0</v>
      </c>
      <c r="K198" s="104">
        <f ca="1"/>
        <v>0</v>
      </c>
      <c r="L198" s="102" t="str">
        <f ca="1"/>
        <v>YES BANK LTD</v>
      </c>
      <c r="N198" s="105">
        <f ca="1"/>
        <v>0</v>
      </c>
      <c r="O198" s="80" t="s">
        <v>88</v>
      </c>
      <c r="P198" s="81" t="s">
        <v>415</v>
      </c>
      <c r="R198" s="80" t="s">
        <v>415</v>
      </c>
    </row>
    <row r="199" spans="1:18" x14ac:dyDescent="0.3">
      <c r="A199" s="30">
        <v>199</v>
      </c>
      <c r="B199" s="102">
        <f ca="1"/>
        <v>0</v>
      </c>
      <c r="C199" s="101">
        <f ca="1"/>
        <v>0</v>
      </c>
      <c r="D199" s="74">
        <f ca="1"/>
        <v>0</v>
      </c>
      <c r="E199" s="103">
        <f ca="1"/>
        <v>0</v>
      </c>
      <c r="F199" s="104" t="str">
        <f ca="1"/>
        <v>TATA COMMUNICATIONS LTD</v>
      </c>
      <c r="G199" s="102">
        <f ca="1"/>
        <v>0</v>
      </c>
      <c r="H199" s="101">
        <f ca="1"/>
        <v>0</v>
      </c>
      <c r="I199" s="74">
        <f ca="1"/>
        <v>0</v>
      </c>
      <c r="J199" s="103">
        <f ca="1"/>
        <v>0</v>
      </c>
      <c r="K199" s="104">
        <f ca="1"/>
        <v>0</v>
      </c>
      <c r="L199" s="102" t="str">
        <f ca="1"/>
        <v>ZEE ENTERTAINMENT ENTERPRISE</v>
      </c>
      <c r="N199" s="105">
        <f ca="1"/>
        <v>0</v>
      </c>
      <c r="O199" s="80" t="s">
        <v>88</v>
      </c>
      <c r="P199" s="81" t="s">
        <v>224</v>
      </c>
      <c r="R199" s="80" t="s">
        <v>224</v>
      </c>
    </row>
    <row r="200" spans="1:18" x14ac:dyDescent="0.3">
      <c r="A200" s="30">
        <v>200</v>
      </c>
      <c r="B200" s="102">
        <f ca="1"/>
        <v>0</v>
      </c>
      <c r="C200" s="101">
        <f ca="1"/>
        <v>0</v>
      </c>
      <c r="D200" s="74">
        <f ca="1"/>
        <v>0</v>
      </c>
      <c r="E200" s="103">
        <f ca="1"/>
        <v>0</v>
      </c>
      <c r="F200" s="104" t="str">
        <f ca="1"/>
        <v>TATA CONSULTANCY SVCS LTD</v>
      </c>
      <c r="G200" s="102">
        <f ca="1"/>
        <v>0</v>
      </c>
      <c r="H200" s="101">
        <f ca="1"/>
        <v>0</v>
      </c>
      <c r="I200" s="74">
        <f ca="1"/>
        <v>0</v>
      </c>
      <c r="J200" s="103">
        <f ca="1"/>
        <v>0</v>
      </c>
      <c r="K200" s="104">
        <f ca="1"/>
        <v>0</v>
      </c>
      <c r="L200" s="102" t="str">
        <f ca="1"/>
        <v>ZOMATO LTD</v>
      </c>
      <c r="N200" s="105">
        <f ca="1"/>
        <v>0</v>
      </c>
      <c r="O200" s="80" t="s">
        <v>194</v>
      </c>
      <c r="P200" s="81" t="s">
        <v>225</v>
      </c>
      <c r="R200" s="80" t="s">
        <v>225</v>
      </c>
    </row>
    <row r="201" spans="1:18" x14ac:dyDescent="0.3">
      <c r="A201" s="30">
        <v>201</v>
      </c>
      <c r="B201" s="102">
        <f ca="1"/>
        <v>0</v>
      </c>
      <c r="C201" s="101">
        <f ca="1"/>
        <v>0</v>
      </c>
      <c r="D201" s="74">
        <f ca="1"/>
        <v>0</v>
      </c>
      <c r="E201" s="103">
        <f ca="1"/>
        <v>0</v>
      </c>
      <c r="F201" s="104" t="str">
        <f ca="1"/>
        <v>TATA CONSUMER PRODUCTS LTD</v>
      </c>
      <c r="G201" s="102">
        <f ca="1"/>
        <v>0</v>
      </c>
      <c r="H201" s="101">
        <f ca="1"/>
        <v>0</v>
      </c>
      <c r="I201" s="74">
        <f ca="1"/>
        <v>0</v>
      </c>
      <c r="J201" s="103">
        <f ca="1"/>
        <v>0</v>
      </c>
      <c r="K201" s="104">
        <f ca="1"/>
        <v>0</v>
      </c>
      <c r="L201" s="102" t="str">
        <f ca="1"/>
        <v>ZYDUS LIFESCIENCES LTD</v>
      </c>
      <c r="N201" s="105">
        <f ca="1"/>
        <v>0</v>
      </c>
      <c r="O201" s="80" t="s">
        <v>194</v>
      </c>
      <c r="P201" s="81" t="s">
        <v>113</v>
      </c>
      <c r="R201" s="80" t="s">
        <v>113</v>
      </c>
    </row>
    <row r="202" spans="1:18" x14ac:dyDescent="0.3">
      <c r="A202" s="30">
        <v>202</v>
      </c>
      <c r="B202" s="102">
        <f ca="1"/>
        <v>0</v>
      </c>
      <c r="C202" s="101">
        <f ca="1"/>
        <v>0</v>
      </c>
      <c r="D202" s="74">
        <f ca="1"/>
        <v>0</v>
      </c>
      <c r="E202" s="103">
        <f ca="1"/>
        <v>0</v>
      </c>
      <c r="F202" s="104" t="str">
        <f ca="1"/>
        <v>TATA ELXSI LTD</v>
      </c>
      <c r="G202" s="102">
        <f ca="1"/>
        <v>0</v>
      </c>
      <c r="H202" s="101">
        <f ca="1"/>
        <v>0</v>
      </c>
      <c r="I202" s="74">
        <f ca="1"/>
        <v>0</v>
      </c>
      <c r="J202" s="103">
        <f ca="1"/>
        <v>0</v>
      </c>
      <c r="K202" s="104">
        <f ca="1"/>
        <v>0</v>
      </c>
      <c r="L202" s="102">
        <f ca="1"/>
        <v>0</v>
      </c>
      <c r="N202" s="105">
        <f ca="1"/>
        <v>0</v>
      </c>
      <c r="O202" s="80" t="s">
        <v>194</v>
      </c>
      <c r="P202" s="81" t="s">
        <v>226</v>
      </c>
      <c r="R202" s="80" t="s">
        <v>226</v>
      </c>
    </row>
    <row r="203" spans="1:18" x14ac:dyDescent="0.3">
      <c r="A203" s="30">
        <v>203</v>
      </c>
      <c r="B203" s="102">
        <f ca="1"/>
        <v>0</v>
      </c>
      <c r="C203" s="101">
        <f ca="1"/>
        <v>0</v>
      </c>
      <c r="D203" s="74">
        <f ca="1"/>
        <v>0</v>
      </c>
      <c r="E203" s="103">
        <f ca="1"/>
        <v>0</v>
      </c>
      <c r="F203" s="104" t="str">
        <f ca="1"/>
        <v>TATA MOTORS LTD</v>
      </c>
      <c r="G203" s="102">
        <f ca="1"/>
        <v>0</v>
      </c>
      <c r="H203" s="101">
        <f ca="1"/>
        <v>0</v>
      </c>
      <c r="I203" s="74">
        <f ca="1"/>
        <v>0</v>
      </c>
      <c r="J203" s="103">
        <f ca="1"/>
        <v>0</v>
      </c>
      <c r="K203" s="104">
        <f ca="1"/>
        <v>0</v>
      </c>
      <c r="L203" s="102">
        <f ca="1"/>
        <v>0</v>
      </c>
      <c r="N203" s="105">
        <f ca="1"/>
        <v>0</v>
      </c>
      <c r="O203" s="80" t="s">
        <v>194</v>
      </c>
      <c r="P203" s="81" t="s">
        <v>2082</v>
      </c>
      <c r="R203" s="80" t="s">
        <v>2082</v>
      </c>
    </row>
    <row r="204" spans="1:18" x14ac:dyDescent="0.3">
      <c r="A204" s="30">
        <v>204</v>
      </c>
      <c r="B204" s="102">
        <f ca="1"/>
        <v>0</v>
      </c>
      <c r="C204" s="101">
        <f ca="1"/>
        <v>0</v>
      </c>
      <c r="D204" s="74">
        <f ca="1"/>
        <v>0</v>
      </c>
      <c r="E204" s="103">
        <f ca="1"/>
        <v>0</v>
      </c>
      <c r="F204" s="104" t="str">
        <f ca="1"/>
        <v>TATA MOTORS LTD-A-DVR</v>
      </c>
      <c r="G204" s="102">
        <f ca="1"/>
        <v>0</v>
      </c>
      <c r="H204" s="101">
        <f ca="1"/>
        <v>0</v>
      </c>
      <c r="I204" s="74">
        <f ca="1"/>
        <v>0</v>
      </c>
      <c r="J204" s="103">
        <f ca="1"/>
        <v>0</v>
      </c>
      <c r="K204" s="104">
        <f ca="1"/>
        <v>0</v>
      </c>
      <c r="L204" s="102">
        <f ca="1"/>
        <v>0</v>
      </c>
      <c r="N204" s="105">
        <f ca="1"/>
        <v>0</v>
      </c>
      <c r="O204" s="80" t="s">
        <v>195</v>
      </c>
      <c r="P204" s="81" t="s">
        <v>227</v>
      </c>
      <c r="R204" s="80" t="s">
        <v>227</v>
      </c>
    </row>
    <row r="205" spans="1:18" x14ac:dyDescent="0.3">
      <c r="A205" s="30">
        <v>205</v>
      </c>
      <c r="B205" s="102">
        <f ca="1"/>
        <v>0</v>
      </c>
      <c r="C205" s="101">
        <f ca="1"/>
        <v>0</v>
      </c>
      <c r="D205" s="74">
        <f ca="1"/>
        <v>0</v>
      </c>
      <c r="E205" s="103">
        <f ca="1"/>
        <v>0</v>
      </c>
      <c r="F205" s="104" t="str">
        <f ca="1"/>
        <v>TATA POWER CO LTD</v>
      </c>
      <c r="G205" s="102">
        <f ca="1"/>
        <v>0</v>
      </c>
      <c r="H205" s="101">
        <f ca="1"/>
        <v>0</v>
      </c>
      <c r="I205" s="74">
        <f ca="1"/>
        <v>0</v>
      </c>
      <c r="J205" s="103">
        <f ca="1"/>
        <v>0</v>
      </c>
      <c r="K205" s="104">
        <f ca="1"/>
        <v>0</v>
      </c>
      <c r="L205" s="102">
        <f ca="1"/>
        <v>0</v>
      </c>
      <c r="N205" s="105">
        <f ca="1"/>
        <v>0</v>
      </c>
      <c r="O205" s="80" t="s">
        <v>195</v>
      </c>
      <c r="P205" s="81" t="s">
        <v>121</v>
      </c>
      <c r="R205" s="80" t="s">
        <v>121</v>
      </c>
    </row>
    <row r="206" spans="1:18" x14ac:dyDescent="0.3">
      <c r="A206" s="30">
        <v>206</v>
      </c>
      <c r="B206" s="102">
        <f ca="1"/>
        <v>0</v>
      </c>
      <c r="C206" s="101">
        <f ca="1"/>
        <v>0</v>
      </c>
      <c r="D206" s="74">
        <f ca="1"/>
        <v>0</v>
      </c>
      <c r="E206" s="103">
        <f ca="1"/>
        <v>0</v>
      </c>
      <c r="F206" s="104" t="str">
        <f ca="1"/>
        <v>TATA STEEL LTD</v>
      </c>
      <c r="G206" s="102">
        <f ca="1"/>
        <v>0</v>
      </c>
      <c r="H206" s="101">
        <f ca="1"/>
        <v>0</v>
      </c>
      <c r="I206" s="74">
        <f ca="1"/>
        <v>0</v>
      </c>
      <c r="J206" s="103">
        <f ca="1"/>
        <v>0</v>
      </c>
      <c r="K206" s="104">
        <f ca="1"/>
        <v>0</v>
      </c>
      <c r="L206" s="102">
        <f ca="1"/>
        <v>0</v>
      </c>
      <c r="N206" s="105">
        <f ca="1"/>
        <v>0</v>
      </c>
      <c r="O206" s="80" t="s">
        <v>195</v>
      </c>
      <c r="P206" s="81" t="s">
        <v>144</v>
      </c>
      <c r="R206" s="80" t="s">
        <v>144</v>
      </c>
    </row>
    <row r="207" spans="1:18" x14ac:dyDescent="0.3">
      <c r="A207" s="30">
        <v>207</v>
      </c>
      <c r="B207" s="102">
        <f ca="1"/>
        <v>0</v>
      </c>
      <c r="C207" s="101">
        <f ca="1"/>
        <v>0</v>
      </c>
      <c r="D207" s="74">
        <f ca="1"/>
        <v>0</v>
      </c>
      <c r="E207" s="103">
        <f ca="1"/>
        <v>0</v>
      </c>
      <c r="F207" s="104" t="str">
        <f ca="1"/>
        <v>TATA TELESERVICES MAHARASHTR</v>
      </c>
      <c r="G207" s="102">
        <f ca="1"/>
        <v>0</v>
      </c>
      <c r="H207" s="101">
        <f ca="1"/>
        <v>0</v>
      </c>
      <c r="I207" s="74">
        <f ca="1"/>
        <v>0</v>
      </c>
      <c r="J207" s="103">
        <f ca="1"/>
        <v>0</v>
      </c>
      <c r="K207" s="104">
        <f ca="1"/>
        <v>0</v>
      </c>
      <c r="L207" s="102">
        <f ca="1"/>
        <v>0</v>
      </c>
      <c r="N207" s="105">
        <f ca="1"/>
        <v>0</v>
      </c>
      <c r="O207" s="80" t="s">
        <v>195</v>
      </c>
      <c r="P207" s="81" t="s">
        <v>109</v>
      </c>
      <c r="R207" s="80" t="s">
        <v>109</v>
      </c>
    </row>
    <row r="208" spans="1:18" x14ac:dyDescent="0.3">
      <c r="A208" s="30">
        <v>208</v>
      </c>
      <c r="B208" s="102">
        <f ca="1"/>
        <v>0</v>
      </c>
      <c r="C208" s="101">
        <f ca="1"/>
        <v>0</v>
      </c>
      <c r="D208" s="74">
        <f ca="1"/>
        <v>0</v>
      </c>
      <c r="E208" s="103">
        <f ca="1"/>
        <v>0</v>
      </c>
      <c r="F208" s="104" t="str">
        <f ca="1"/>
        <v>TECH MAHINDRA LTD</v>
      </c>
      <c r="G208" s="102">
        <f ca="1"/>
        <v>0</v>
      </c>
      <c r="H208" s="101">
        <f ca="1"/>
        <v>0</v>
      </c>
      <c r="I208" s="74">
        <f ca="1"/>
        <v>0</v>
      </c>
      <c r="J208" s="103">
        <f ca="1"/>
        <v>0</v>
      </c>
      <c r="K208" s="104">
        <f ca="1"/>
        <v>0</v>
      </c>
      <c r="L208" s="102">
        <f ca="1"/>
        <v>0</v>
      </c>
      <c r="N208" s="105">
        <f ca="1"/>
        <v>0</v>
      </c>
      <c r="O208" s="80" t="s">
        <v>195</v>
      </c>
      <c r="P208" s="81" t="s">
        <v>228</v>
      </c>
      <c r="R208" s="80" t="s">
        <v>228</v>
      </c>
    </row>
    <row r="209" spans="1:18" x14ac:dyDescent="0.3">
      <c r="A209" s="30">
        <v>209</v>
      </c>
      <c r="B209" s="102">
        <f ca="1"/>
        <v>0</v>
      </c>
      <c r="C209" s="101">
        <f ca="1"/>
        <v>0</v>
      </c>
      <c r="D209" s="74">
        <f ca="1"/>
        <v>0</v>
      </c>
      <c r="E209" s="103">
        <f ca="1"/>
        <v>0</v>
      </c>
      <c r="F209" s="104" t="str">
        <f ca="1"/>
        <v>TIMKEN INDIA LTD</v>
      </c>
      <c r="G209" s="102">
        <f ca="1"/>
        <v>0</v>
      </c>
      <c r="H209" s="101">
        <f ca="1"/>
        <v>0</v>
      </c>
      <c r="I209" s="74">
        <f ca="1"/>
        <v>0</v>
      </c>
      <c r="J209" s="103">
        <f ca="1"/>
        <v>0</v>
      </c>
      <c r="K209" s="104">
        <f ca="1"/>
        <v>0</v>
      </c>
      <c r="L209" s="102">
        <f ca="1"/>
        <v>0</v>
      </c>
      <c r="N209" s="105">
        <f ca="1"/>
        <v>0</v>
      </c>
      <c r="O209" s="80" t="s">
        <v>178</v>
      </c>
      <c r="P209" s="81" t="s">
        <v>162</v>
      </c>
      <c r="R209" s="80" t="s">
        <v>162</v>
      </c>
    </row>
    <row r="210" spans="1:18" x14ac:dyDescent="0.3">
      <c r="A210" s="30">
        <v>210</v>
      </c>
      <c r="B210" s="102">
        <f ca="1"/>
        <v>0</v>
      </c>
      <c r="C210" s="101">
        <f ca="1"/>
        <v>0</v>
      </c>
      <c r="D210" s="74">
        <f ca="1"/>
        <v>0</v>
      </c>
      <c r="E210" s="103">
        <f ca="1"/>
        <v>0</v>
      </c>
      <c r="F210" s="104" t="str">
        <f ca="1"/>
        <v>TITAN CO LTD</v>
      </c>
      <c r="G210" s="102">
        <f ca="1"/>
        <v>0</v>
      </c>
      <c r="H210" s="101">
        <f ca="1"/>
        <v>0</v>
      </c>
      <c r="I210" s="74">
        <f ca="1"/>
        <v>0</v>
      </c>
      <c r="J210" s="103">
        <f ca="1"/>
        <v>0</v>
      </c>
      <c r="K210" s="104">
        <f ca="1"/>
        <v>0</v>
      </c>
      <c r="L210" s="102">
        <f ca="1"/>
        <v>0</v>
      </c>
      <c r="N210" s="105">
        <f ca="1"/>
        <v>0</v>
      </c>
      <c r="O210" s="80" t="s">
        <v>178</v>
      </c>
      <c r="P210" s="81" t="s">
        <v>229</v>
      </c>
      <c r="R210" s="80" t="s">
        <v>229</v>
      </c>
    </row>
    <row r="211" spans="1:18" x14ac:dyDescent="0.3">
      <c r="A211" s="30">
        <v>211</v>
      </c>
      <c r="B211" s="102">
        <f ca="1"/>
        <v>0</v>
      </c>
      <c r="C211" s="101">
        <f ca="1"/>
        <v>0</v>
      </c>
      <c r="D211" s="74">
        <f ca="1"/>
        <v>0</v>
      </c>
      <c r="E211" s="103">
        <f ca="1"/>
        <v>0</v>
      </c>
      <c r="F211" s="104" t="str">
        <f ca="1"/>
        <v>TORRENT POWER LTD</v>
      </c>
      <c r="G211" s="102">
        <f ca="1"/>
        <v>0</v>
      </c>
      <c r="H211" s="101">
        <f ca="1"/>
        <v>0</v>
      </c>
      <c r="I211" s="74">
        <f ca="1"/>
        <v>0</v>
      </c>
      <c r="J211" s="103">
        <f ca="1"/>
        <v>0</v>
      </c>
      <c r="K211" s="104">
        <f ca="1"/>
        <v>0</v>
      </c>
      <c r="L211" s="102">
        <f ca="1"/>
        <v>0</v>
      </c>
      <c r="N211" s="105">
        <f ca="1"/>
        <v>0</v>
      </c>
      <c r="O211" s="80" t="s">
        <v>178</v>
      </c>
      <c r="P211" s="81" t="s">
        <v>358</v>
      </c>
      <c r="R211" s="80" t="s">
        <v>358</v>
      </c>
    </row>
    <row r="212" spans="1:18" x14ac:dyDescent="0.3">
      <c r="A212" s="30">
        <v>212</v>
      </c>
      <c r="B212" s="102">
        <f ca="1"/>
        <v>0</v>
      </c>
      <c r="C212" s="101">
        <f ca="1"/>
        <v>0</v>
      </c>
      <c r="D212" s="74">
        <f ca="1"/>
        <v>0</v>
      </c>
      <c r="E212" s="103">
        <f ca="1"/>
        <v>0</v>
      </c>
      <c r="F212" s="104" t="str">
        <f ca="1"/>
        <v>TRENT LTD</v>
      </c>
      <c r="G212" s="102">
        <f ca="1"/>
        <v>0</v>
      </c>
      <c r="H212" s="101">
        <f ca="1"/>
        <v>0</v>
      </c>
      <c r="I212" s="74">
        <f ca="1"/>
        <v>0</v>
      </c>
      <c r="J212" s="103">
        <f ca="1"/>
        <v>0</v>
      </c>
      <c r="K212" s="104">
        <f ca="1"/>
        <v>0</v>
      </c>
      <c r="L212" s="102">
        <f ca="1"/>
        <v>0</v>
      </c>
      <c r="N212" s="105">
        <f ca="1"/>
        <v>0</v>
      </c>
      <c r="O212" s="80" t="s">
        <v>42</v>
      </c>
      <c r="P212" s="81" t="s">
        <v>157</v>
      </c>
      <c r="R212" s="80" t="s">
        <v>157</v>
      </c>
    </row>
    <row r="213" spans="1:18" x14ac:dyDescent="0.3">
      <c r="A213" s="30">
        <v>213</v>
      </c>
      <c r="B213" s="102">
        <f ca="1"/>
        <v>0</v>
      </c>
      <c r="C213" s="101">
        <f ca="1"/>
        <v>0</v>
      </c>
      <c r="D213" s="74">
        <f ca="1"/>
        <v>0</v>
      </c>
      <c r="E213" s="103">
        <f ca="1"/>
        <v>0</v>
      </c>
      <c r="F213" s="104" t="str">
        <f ca="1"/>
        <v>TRIDENT LTD</v>
      </c>
      <c r="G213" s="102">
        <f ca="1"/>
        <v>0</v>
      </c>
      <c r="H213" s="101">
        <f ca="1"/>
        <v>0</v>
      </c>
      <c r="I213" s="74">
        <f ca="1"/>
        <v>0</v>
      </c>
      <c r="J213" s="103">
        <f ca="1"/>
        <v>0</v>
      </c>
      <c r="K213" s="104">
        <f ca="1"/>
        <v>0</v>
      </c>
      <c r="L213" s="102">
        <f ca="1"/>
        <v>0</v>
      </c>
      <c r="N213" s="105">
        <f ca="1"/>
        <v>0</v>
      </c>
      <c r="O213" s="80" t="s">
        <v>42</v>
      </c>
      <c r="P213" s="81" t="s">
        <v>230</v>
      </c>
      <c r="R213" s="80" t="s">
        <v>230</v>
      </c>
    </row>
    <row r="214" spans="1:18" x14ac:dyDescent="0.3">
      <c r="A214" s="30">
        <v>214</v>
      </c>
      <c r="B214" s="102">
        <f ca="1"/>
        <v>0</v>
      </c>
      <c r="C214" s="101">
        <f ca="1"/>
        <v>0</v>
      </c>
      <c r="D214" s="74">
        <f ca="1"/>
        <v>0</v>
      </c>
      <c r="E214" s="103">
        <f ca="1"/>
        <v>0</v>
      </c>
      <c r="F214" s="104" t="str">
        <f ca="1"/>
        <v>TUBE INVESTMENTS OF INDIA LT</v>
      </c>
      <c r="G214" s="102">
        <f ca="1"/>
        <v>0</v>
      </c>
      <c r="H214" s="101">
        <f ca="1"/>
        <v>0</v>
      </c>
      <c r="I214" s="74">
        <f ca="1"/>
        <v>0</v>
      </c>
      <c r="J214" s="103">
        <f ca="1"/>
        <v>0</v>
      </c>
      <c r="K214" s="104">
        <f ca="1"/>
        <v>0</v>
      </c>
      <c r="L214" s="102">
        <f ca="1"/>
        <v>0</v>
      </c>
      <c r="N214" s="105">
        <f ca="1"/>
        <v>0</v>
      </c>
      <c r="O214" s="80" t="s">
        <v>42</v>
      </c>
      <c r="P214" s="81" t="s">
        <v>53</v>
      </c>
      <c r="R214" s="80" t="s">
        <v>53</v>
      </c>
    </row>
    <row r="215" spans="1:18" x14ac:dyDescent="0.3">
      <c r="A215" s="30">
        <v>215</v>
      </c>
      <c r="B215" s="102">
        <f ca="1"/>
        <v>0</v>
      </c>
      <c r="C215" s="101">
        <f ca="1"/>
        <v>0</v>
      </c>
      <c r="D215" s="74">
        <f ca="1"/>
        <v>0</v>
      </c>
      <c r="E215" s="103">
        <f ca="1"/>
        <v>0</v>
      </c>
      <c r="F215" s="104" t="str">
        <f ca="1"/>
        <v>TVS MOTOR CO LTD</v>
      </c>
      <c r="G215" s="102">
        <f ca="1"/>
        <v>0</v>
      </c>
      <c r="H215" s="101">
        <f ca="1"/>
        <v>0</v>
      </c>
      <c r="I215" s="74">
        <f ca="1"/>
        <v>0</v>
      </c>
      <c r="J215" s="103">
        <f ca="1"/>
        <v>0</v>
      </c>
      <c r="K215" s="104">
        <f ca="1"/>
        <v>0</v>
      </c>
      <c r="L215" s="102">
        <f ca="1"/>
        <v>0</v>
      </c>
      <c r="N215" s="105">
        <f ca="1"/>
        <v>0</v>
      </c>
      <c r="O215" s="80" t="s">
        <v>42</v>
      </c>
      <c r="P215" s="81" t="s">
        <v>95</v>
      </c>
      <c r="R215" s="80" t="s">
        <v>95</v>
      </c>
    </row>
    <row r="216" spans="1:18" x14ac:dyDescent="0.3">
      <c r="A216" s="30">
        <v>216</v>
      </c>
      <c r="B216" s="102">
        <f ca="1"/>
        <v>0</v>
      </c>
      <c r="C216" s="101">
        <f ca="1"/>
        <v>0</v>
      </c>
      <c r="D216" s="74">
        <f ca="1"/>
        <v>0</v>
      </c>
      <c r="E216" s="103">
        <f ca="1"/>
        <v>0</v>
      </c>
      <c r="F216" s="104" t="str">
        <f ca="1"/>
        <v>ULTRATECH CEMENT LTD</v>
      </c>
      <c r="G216" s="102">
        <f ca="1"/>
        <v>0</v>
      </c>
      <c r="H216" s="101">
        <f ca="1"/>
        <v>0</v>
      </c>
      <c r="I216" s="74">
        <f ca="1"/>
        <v>0</v>
      </c>
      <c r="J216" s="103">
        <f ca="1"/>
        <v>0</v>
      </c>
      <c r="K216" s="104">
        <f ca="1"/>
        <v>0</v>
      </c>
      <c r="L216" s="102">
        <f ca="1"/>
        <v>0</v>
      </c>
      <c r="N216" s="105">
        <f ca="1"/>
        <v>0</v>
      </c>
      <c r="O216" s="80" t="s">
        <v>42</v>
      </c>
      <c r="P216" s="81" t="s">
        <v>127</v>
      </c>
      <c r="R216" s="80" t="s">
        <v>127</v>
      </c>
    </row>
    <row r="217" spans="1:18" x14ac:dyDescent="0.3">
      <c r="A217" s="30">
        <v>217</v>
      </c>
      <c r="B217" s="102">
        <f ca="1"/>
        <v>0</v>
      </c>
      <c r="C217" s="101">
        <f ca="1"/>
        <v>0</v>
      </c>
      <c r="D217" s="74">
        <f ca="1"/>
        <v>0</v>
      </c>
      <c r="E217" s="103">
        <f ca="1"/>
        <v>0</v>
      </c>
      <c r="F217" s="104" t="str">
        <f ca="1"/>
        <v>UNION BANK OF INDIA</v>
      </c>
      <c r="G217" s="102">
        <f ca="1"/>
        <v>0</v>
      </c>
      <c r="H217" s="101">
        <f ca="1"/>
        <v>0</v>
      </c>
      <c r="I217" s="74">
        <f ca="1"/>
        <v>0</v>
      </c>
      <c r="J217" s="103">
        <f ca="1"/>
        <v>0</v>
      </c>
      <c r="K217" s="104">
        <f ca="1"/>
        <v>0</v>
      </c>
      <c r="L217" s="102">
        <f ca="1"/>
        <v>0</v>
      </c>
      <c r="N217" s="105">
        <f ca="1"/>
        <v>0</v>
      </c>
      <c r="O217" s="80" t="s">
        <v>42</v>
      </c>
      <c r="P217" s="81" t="s">
        <v>101</v>
      </c>
      <c r="R217" s="80" t="s">
        <v>101</v>
      </c>
    </row>
    <row r="218" spans="1:18" x14ac:dyDescent="0.3">
      <c r="A218" s="30">
        <v>218</v>
      </c>
      <c r="B218" s="102">
        <f ca="1"/>
        <v>0</v>
      </c>
      <c r="C218" s="101">
        <f ca="1"/>
        <v>0</v>
      </c>
      <c r="D218" s="74">
        <f ca="1"/>
        <v>0</v>
      </c>
      <c r="E218" s="103">
        <f ca="1"/>
        <v>0</v>
      </c>
      <c r="F218" s="104" t="str">
        <f ca="1"/>
        <v>UNITED BREWERIES LTD</v>
      </c>
      <c r="G218" s="102">
        <f ca="1"/>
        <v>0</v>
      </c>
      <c r="H218" s="101">
        <f ca="1"/>
        <v>0</v>
      </c>
      <c r="I218" s="74">
        <f ca="1"/>
        <v>0</v>
      </c>
      <c r="J218" s="103">
        <f ca="1"/>
        <v>0</v>
      </c>
      <c r="K218" s="104">
        <f ca="1"/>
        <v>0</v>
      </c>
      <c r="L218" s="102">
        <f ca="1"/>
        <v>0</v>
      </c>
      <c r="N218" s="105">
        <f ca="1"/>
        <v>0</v>
      </c>
      <c r="O218" s="80" t="s">
        <v>42</v>
      </c>
      <c r="P218" s="81" t="s">
        <v>148</v>
      </c>
      <c r="R218" s="80" t="s">
        <v>148</v>
      </c>
    </row>
    <row r="219" spans="1:18" x14ac:dyDescent="0.3">
      <c r="A219" s="30">
        <v>219</v>
      </c>
      <c r="B219" s="102">
        <f ca="1"/>
        <v>0</v>
      </c>
      <c r="C219" s="101">
        <f ca="1"/>
        <v>0</v>
      </c>
      <c r="D219" s="74">
        <f ca="1"/>
        <v>0</v>
      </c>
      <c r="E219" s="103">
        <f ca="1"/>
        <v>0</v>
      </c>
      <c r="F219" s="104" t="str">
        <f ca="1"/>
        <v>UNO MINDA LTD</v>
      </c>
      <c r="G219" s="102">
        <f ca="1"/>
        <v>0</v>
      </c>
      <c r="H219" s="101">
        <f ca="1"/>
        <v>0</v>
      </c>
      <c r="I219" s="74">
        <f ca="1"/>
        <v>0</v>
      </c>
      <c r="J219" s="103">
        <f ca="1"/>
        <v>0</v>
      </c>
      <c r="K219" s="104">
        <f ca="1"/>
        <v>0</v>
      </c>
      <c r="L219" s="102">
        <f ca="1"/>
        <v>0</v>
      </c>
      <c r="N219" s="105">
        <f ca="1"/>
        <v>0</v>
      </c>
      <c r="O219" s="80" t="s">
        <v>42</v>
      </c>
      <c r="P219" s="81" t="s">
        <v>92</v>
      </c>
      <c r="R219" s="80" t="s">
        <v>92</v>
      </c>
    </row>
    <row r="220" spans="1:18" x14ac:dyDescent="0.3">
      <c r="A220" s="30">
        <v>220</v>
      </c>
      <c r="B220" s="102">
        <f ca="1"/>
        <v>0</v>
      </c>
      <c r="C220" s="101">
        <f ca="1"/>
        <v>0</v>
      </c>
      <c r="D220" s="74">
        <f ca="1"/>
        <v>0</v>
      </c>
      <c r="E220" s="103">
        <f ca="1"/>
        <v>0</v>
      </c>
      <c r="F220" s="104" t="str">
        <f ca="1"/>
        <v>UPL LTD</v>
      </c>
      <c r="G220" s="102">
        <f ca="1"/>
        <v>0</v>
      </c>
      <c r="H220" s="101">
        <f ca="1"/>
        <v>0</v>
      </c>
      <c r="I220" s="74">
        <f ca="1"/>
        <v>0</v>
      </c>
      <c r="J220" s="103">
        <f ca="1"/>
        <v>0</v>
      </c>
      <c r="K220" s="104">
        <f ca="1"/>
        <v>0</v>
      </c>
      <c r="L220" s="102">
        <f ca="1"/>
        <v>0</v>
      </c>
      <c r="N220" s="105">
        <f ca="1"/>
        <v>0</v>
      </c>
      <c r="O220" s="80" t="s">
        <v>93</v>
      </c>
      <c r="P220" s="81" t="s">
        <v>100</v>
      </c>
      <c r="R220" s="80" t="s">
        <v>100</v>
      </c>
    </row>
    <row r="221" spans="1:18" x14ac:dyDescent="0.3">
      <c r="A221" s="30">
        <v>221</v>
      </c>
      <c r="B221" s="102">
        <f ca="1"/>
        <v>0</v>
      </c>
      <c r="C221" s="101">
        <f ca="1"/>
        <v>0</v>
      </c>
      <c r="D221" s="74">
        <f ca="1"/>
        <v>0</v>
      </c>
      <c r="E221" s="103">
        <f ca="1"/>
        <v>0</v>
      </c>
      <c r="F221" s="104" t="str">
        <f ca="1"/>
        <v>VEDANT FASHIONS LTD</v>
      </c>
      <c r="G221" s="102">
        <f ca="1"/>
        <v>0</v>
      </c>
      <c r="H221" s="101">
        <f ca="1"/>
        <v>0</v>
      </c>
      <c r="I221" s="74">
        <f ca="1"/>
        <v>0</v>
      </c>
      <c r="J221" s="103">
        <f ca="1"/>
        <v>0</v>
      </c>
      <c r="K221" s="104">
        <f ca="1"/>
        <v>0</v>
      </c>
      <c r="L221" s="102">
        <f ca="1"/>
        <v>0</v>
      </c>
      <c r="N221" s="105">
        <f ca="1"/>
        <v>0</v>
      </c>
      <c r="O221" s="80" t="s">
        <v>93</v>
      </c>
      <c r="P221" s="81" t="s">
        <v>22</v>
      </c>
      <c r="R221" s="80" t="s">
        <v>22</v>
      </c>
    </row>
    <row r="222" spans="1:18" x14ac:dyDescent="0.3">
      <c r="A222" s="30">
        <v>222</v>
      </c>
      <c r="B222" s="102">
        <f ca="1"/>
        <v>0</v>
      </c>
      <c r="C222" s="101">
        <f ca="1"/>
        <v>0</v>
      </c>
      <c r="D222" s="74">
        <f ca="1"/>
        <v>0</v>
      </c>
      <c r="E222" s="103">
        <f ca="1"/>
        <v>0</v>
      </c>
      <c r="F222" s="104" t="str">
        <f ca="1"/>
        <v>VEDANTA LTD</v>
      </c>
      <c r="G222" s="102">
        <f ca="1"/>
        <v>0</v>
      </c>
      <c r="H222" s="101">
        <f ca="1"/>
        <v>0</v>
      </c>
      <c r="I222" s="74">
        <f ca="1"/>
        <v>0</v>
      </c>
      <c r="J222" s="103">
        <f ca="1"/>
        <v>0</v>
      </c>
      <c r="K222" s="104">
        <f ca="1"/>
        <v>0</v>
      </c>
      <c r="L222" s="102">
        <f ca="1"/>
        <v>0</v>
      </c>
      <c r="N222" s="105">
        <f ca="1"/>
        <v>0</v>
      </c>
      <c r="O222" s="80" t="s">
        <v>93</v>
      </c>
      <c r="P222" s="81" t="s">
        <v>231</v>
      </c>
      <c r="R222" s="80" t="s">
        <v>231</v>
      </c>
    </row>
    <row r="223" spans="1:18" x14ac:dyDescent="0.3">
      <c r="A223" s="30">
        <v>223</v>
      </c>
      <c r="B223" s="102">
        <f ca="1"/>
        <v>0</v>
      </c>
      <c r="C223" s="101">
        <f ca="1"/>
        <v>0</v>
      </c>
      <c r="D223" s="74">
        <f ca="1"/>
        <v>0</v>
      </c>
      <c r="E223" s="103">
        <f ca="1"/>
        <v>0</v>
      </c>
      <c r="F223" s="104" t="str">
        <f ca="1"/>
        <v>VINATI ORGANICS LTD</v>
      </c>
      <c r="G223" s="102">
        <f ca="1"/>
        <v>0</v>
      </c>
      <c r="H223" s="101">
        <f ca="1"/>
        <v>0</v>
      </c>
      <c r="I223" s="74">
        <f ca="1"/>
        <v>0</v>
      </c>
      <c r="J223" s="103">
        <f ca="1"/>
        <v>0</v>
      </c>
      <c r="K223" s="104">
        <f ca="1"/>
        <v>0</v>
      </c>
      <c r="L223" s="102">
        <f ca="1"/>
        <v>0</v>
      </c>
      <c r="N223" s="105">
        <f ca="1"/>
        <v>0</v>
      </c>
      <c r="O223" s="80" t="s">
        <v>5</v>
      </c>
      <c r="P223" s="81" t="s">
        <v>37</v>
      </c>
      <c r="R223" s="80" t="s">
        <v>37</v>
      </c>
    </row>
    <row r="224" spans="1:18" x14ac:dyDescent="0.3">
      <c r="A224" s="30">
        <v>224</v>
      </c>
      <c r="B224" s="102">
        <f ca="1"/>
        <v>0</v>
      </c>
      <c r="C224" s="101">
        <f ca="1"/>
        <v>0</v>
      </c>
      <c r="D224" s="74">
        <f ca="1"/>
        <v>0</v>
      </c>
      <c r="E224" s="103">
        <f ca="1"/>
        <v>0</v>
      </c>
      <c r="F224" s="104" t="str">
        <f ca="1"/>
        <v>VODAFONE IDEA LTD</v>
      </c>
      <c r="G224" s="102">
        <f ca="1"/>
        <v>0</v>
      </c>
      <c r="H224" s="101">
        <f ca="1"/>
        <v>0</v>
      </c>
      <c r="I224" s="74">
        <f ca="1"/>
        <v>0</v>
      </c>
      <c r="J224" s="103">
        <f ca="1"/>
        <v>0</v>
      </c>
      <c r="K224" s="104">
        <f ca="1"/>
        <v>0</v>
      </c>
      <c r="L224" s="102">
        <f ca="1"/>
        <v>0</v>
      </c>
      <c r="N224" s="105">
        <f ca="1"/>
        <v>0</v>
      </c>
      <c r="O224" s="80" t="s">
        <v>5</v>
      </c>
      <c r="P224" s="81" t="s">
        <v>232</v>
      </c>
      <c r="R224" s="80" t="s">
        <v>232</v>
      </c>
    </row>
    <row r="225" spans="1:18" x14ac:dyDescent="0.3">
      <c r="A225" s="30">
        <v>225</v>
      </c>
      <c r="B225" s="102">
        <f ca="1"/>
        <v>0</v>
      </c>
      <c r="C225" s="101">
        <f ca="1"/>
        <v>0</v>
      </c>
      <c r="D225" s="74">
        <f ca="1"/>
        <v>0</v>
      </c>
      <c r="E225" s="103">
        <f ca="1"/>
        <v>0</v>
      </c>
      <c r="F225" s="104" t="str">
        <f ca="1"/>
        <v>VOLTAS LTD</v>
      </c>
      <c r="G225" s="102">
        <f ca="1"/>
        <v>0</v>
      </c>
      <c r="H225" s="101">
        <f ca="1"/>
        <v>0</v>
      </c>
      <c r="I225" s="74">
        <f ca="1"/>
        <v>0</v>
      </c>
      <c r="J225" s="103">
        <f ca="1"/>
        <v>0</v>
      </c>
      <c r="K225" s="104">
        <f ca="1"/>
        <v>0</v>
      </c>
      <c r="L225" s="102">
        <f ca="1"/>
        <v>0</v>
      </c>
      <c r="N225" s="105">
        <f ca="1"/>
        <v>0</v>
      </c>
      <c r="O225" s="80" t="s">
        <v>5</v>
      </c>
      <c r="P225" s="81" t="s">
        <v>233</v>
      </c>
      <c r="R225" s="80" t="s">
        <v>233</v>
      </c>
    </row>
    <row r="226" spans="1:18" x14ac:dyDescent="0.3">
      <c r="A226" s="30">
        <v>226</v>
      </c>
      <c r="B226" s="102">
        <f ca="1"/>
        <v>0</v>
      </c>
      <c r="C226" s="101">
        <f ca="1"/>
        <v>0</v>
      </c>
      <c r="D226" s="74">
        <f ca="1"/>
        <v>0</v>
      </c>
      <c r="E226" s="103">
        <f ca="1"/>
        <v>0</v>
      </c>
      <c r="F226" s="104" t="str">
        <f ca="1"/>
        <v>WHIRLPOOL OF INDIA LTD</v>
      </c>
      <c r="G226" s="102">
        <f ca="1"/>
        <v>0</v>
      </c>
      <c r="H226" s="101">
        <f ca="1"/>
        <v>0</v>
      </c>
      <c r="I226" s="74">
        <f ca="1"/>
        <v>0</v>
      </c>
      <c r="J226" s="103">
        <f ca="1"/>
        <v>0</v>
      </c>
      <c r="K226" s="104">
        <f ca="1"/>
        <v>0</v>
      </c>
      <c r="L226" s="102">
        <f ca="1"/>
        <v>0</v>
      </c>
      <c r="N226" s="105">
        <f ca="1"/>
        <v>0</v>
      </c>
      <c r="O226" s="80" t="s">
        <v>5</v>
      </c>
      <c r="P226" s="81" t="s">
        <v>55</v>
      </c>
      <c r="R226" s="80" t="s">
        <v>55</v>
      </c>
    </row>
    <row r="227" spans="1:18" x14ac:dyDescent="0.3">
      <c r="A227" s="30">
        <v>227</v>
      </c>
      <c r="B227" s="102">
        <f ca="1"/>
        <v>0</v>
      </c>
      <c r="C227" s="101">
        <f ca="1"/>
        <v>0</v>
      </c>
      <c r="D227" s="74">
        <f ca="1"/>
        <v>0</v>
      </c>
      <c r="E227" s="103">
        <f ca="1"/>
        <v>0</v>
      </c>
      <c r="F227" s="104" t="str">
        <f ca="1"/>
        <v>WIPRO LTD</v>
      </c>
      <c r="G227" s="102">
        <f ca="1"/>
        <v>0</v>
      </c>
      <c r="H227" s="101">
        <f ca="1"/>
        <v>0</v>
      </c>
      <c r="I227" s="74">
        <f ca="1"/>
        <v>0</v>
      </c>
      <c r="J227" s="103">
        <f ca="1"/>
        <v>0</v>
      </c>
      <c r="K227" s="104">
        <f ca="1"/>
        <v>0</v>
      </c>
      <c r="L227" s="102">
        <f ca="1"/>
        <v>0</v>
      </c>
      <c r="N227" s="105">
        <f ca="1"/>
        <v>0</v>
      </c>
      <c r="O227" s="80" t="s">
        <v>5</v>
      </c>
      <c r="P227" s="81" t="s">
        <v>234</v>
      </c>
      <c r="R227" s="80" t="s">
        <v>234</v>
      </c>
    </row>
    <row r="228" spans="1:18" x14ac:dyDescent="0.3">
      <c r="A228" s="30">
        <v>228</v>
      </c>
      <c r="B228" s="102">
        <f ca="1"/>
        <v>0</v>
      </c>
      <c r="C228" s="101">
        <f ca="1"/>
        <v>0</v>
      </c>
      <c r="D228" s="74">
        <f ca="1"/>
        <v>0</v>
      </c>
      <c r="E228" s="103">
        <f ca="1"/>
        <v>0</v>
      </c>
      <c r="F228" s="104" t="str">
        <f ca="1"/>
        <v>YES BANK LTD</v>
      </c>
      <c r="G228" s="102">
        <f ca="1"/>
        <v>0</v>
      </c>
      <c r="H228" s="101">
        <f ca="1"/>
        <v>0</v>
      </c>
      <c r="I228" s="74">
        <f ca="1"/>
        <v>0</v>
      </c>
      <c r="J228" s="103">
        <f ca="1"/>
        <v>0</v>
      </c>
      <c r="K228" s="104">
        <f ca="1"/>
        <v>0</v>
      </c>
      <c r="L228" s="102">
        <f ca="1"/>
        <v>0</v>
      </c>
      <c r="N228" s="105">
        <f ca="1"/>
        <v>0</v>
      </c>
      <c r="O228" s="80" t="s">
        <v>71</v>
      </c>
      <c r="P228" s="81" t="s">
        <v>156</v>
      </c>
      <c r="R228" s="80" t="s">
        <v>156</v>
      </c>
    </row>
    <row r="229" spans="1:18" x14ac:dyDescent="0.3">
      <c r="A229" s="30">
        <v>229</v>
      </c>
      <c r="B229" s="102">
        <f ca="1"/>
        <v>0</v>
      </c>
      <c r="C229" s="101">
        <f ca="1"/>
        <v>0</v>
      </c>
      <c r="D229" s="74">
        <f ca="1"/>
        <v>0</v>
      </c>
      <c r="E229" s="103">
        <f ca="1"/>
        <v>0</v>
      </c>
      <c r="F229" s="104" t="str">
        <f ca="1"/>
        <v>ZEE ENTERTAINMENT ENTERPRISE</v>
      </c>
      <c r="G229" s="102">
        <f ca="1"/>
        <v>0</v>
      </c>
      <c r="H229" s="101">
        <f ca="1"/>
        <v>0</v>
      </c>
      <c r="I229" s="74">
        <f ca="1"/>
        <v>0</v>
      </c>
      <c r="J229" s="103">
        <f ca="1"/>
        <v>0</v>
      </c>
      <c r="K229" s="104">
        <f ca="1"/>
        <v>0</v>
      </c>
      <c r="L229" s="102">
        <f ca="1"/>
        <v>0</v>
      </c>
      <c r="N229" s="105">
        <f ca="1"/>
        <v>0</v>
      </c>
      <c r="O229" s="80" t="s">
        <v>71</v>
      </c>
      <c r="P229" s="81" t="s">
        <v>235</v>
      </c>
      <c r="R229" s="80" t="s">
        <v>235</v>
      </c>
    </row>
    <row r="230" spans="1:18" x14ac:dyDescent="0.3">
      <c r="A230" s="30">
        <v>230</v>
      </c>
      <c r="B230" s="102">
        <f ca="1"/>
        <v>0</v>
      </c>
      <c r="C230" s="101">
        <f ca="1"/>
        <v>0</v>
      </c>
      <c r="D230" s="74">
        <f ca="1"/>
        <v>0</v>
      </c>
      <c r="E230" s="103">
        <f ca="1"/>
        <v>0</v>
      </c>
      <c r="F230" s="104" t="str">
        <f ca="1"/>
        <v>ZF COMMERCIAL VEHICLE CONTRO</v>
      </c>
      <c r="G230" s="102">
        <f ca="1"/>
        <v>0</v>
      </c>
      <c r="H230" s="101">
        <f ca="1"/>
        <v>0</v>
      </c>
      <c r="I230" s="74">
        <f ca="1"/>
        <v>0</v>
      </c>
      <c r="J230" s="103">
        <f ca="1"/>
        <v>0</v>
      </c>
      <c r="K230" s="104">
        <f ca="1"/>
        <v>0</v>
      </c>
      <c r="L230" s="102">
        <f ca="1"/>
        <v>0</v>
      </c>
      <c r="N230" s="105">
        <f ca="1"/>
        <v>0</v>
      </c>
      <c r="O230" s="80" t="s">
        <v>71</v>
      </c>
      <c r="P230" s="81" t="s">
        <v>129</v>
      </c>
      <c r="R230" s="80" t="s">
        <v>129</v>
      </c>
    </row>
    <row r="231" spans="1:18" x14ac:dyDescent="0.3">
      <c r="A231" s="30">
        <v>231</v>
      </c>
      <c r="B231" s="102">
        <f ca="1"/>
        <v>0</v>
      </c>
      <c r="C231" s="101">
        <f ca="1"/>
        <v>0</v>
      </c>
      <c r="D231" s="74">
        <f ca="1"/>
        <v>0</v>
      </c>
      <c r="E231" s="103">
        <f ca="1"/>
        <v>0</v>
      </c>
      <c r="F231" s="104" t="str">
        <f ca="1"/>
        <v>ZYDUS LIFESCIENCES LTD</v>
      </c>
      <c r="G231" s="102">
        <f ca="1"/>
        <v>0</v>
      </c>
      <c r="H231" s="101">
        <f ca="1"/>
        <v>0</v>
      </c>
      <c r="I231" s="74">
        <f ca="1"/>
        <v>0</v>
      </c>
      <c r="J231" s="103">
        <f ca="1"/>
        <v>0</v>
      </c>
      <c r="K231" s="104">
        <f ca="1"/>
        <v>0</v>
      </c>
      <c r="L231" s="102">
        <f ca="1"/>
        <v>0</v>
      </c>
      <c r="N231" s="105">
        <f ca="1"/>
        <v>0</v>
      </c>
      <c r="O231" s="80" t="s">
        <v>28</v>
      </c>
      <c r="P231" s="81" t="s">
        <v>305</v>
      </c>
      <c r="R231" s="80" t="s">
        <v>305</v>
      </c>
    </row>
    <row r="232" spans="1:18" x14ac:dyDescent="0.3">
      <c r="A232" s="30">
        <v>232</v>
      </c>
      <c r="B232" s="102">
        <f ca="1"/>
        <v>0</v>
      </c>
      <c r="C232" s="101">
        <f ca="1"/>
        <v>0</v>
      </c>
      <c r="D232" s="74">
        <f ca="1"/>
        <v>0</v>
      </c>
      <c r="E232" s="103">
        <f ca="1"/>
        <v>0</v>
      </c>
      <c r="F232" s="104">
        <f ca="1"/>
        <v>0</v>
      </c>
      <c r="G232" s="102">
        <f ca="1"/>
        <v>0</v>
      </c>
      <c r="H232" s="101">
        <f ca="1"/>
        <v>0</v>
      </c>
      <c r="I232" s="74">
        <f ca="1"/>
        <v>0</v>
      </c>
      <c r="J232" s="103">
        <f ca="1"/>
        <v>0</v>
      </c>
      <c r="K232" s="104">
        <f ca="1"/>
        <v>0</v>
      </c>
      <c r="L232" s="102">
        <f ca="1"/>
        <v>0</v>
      </c>
      <c r="N232" s="105">
        <f ca="1"/>
        <v>0</v>
      </c>
      <c r="O232" s="80" t="s">
        <v>28</v>
      </c>
      <c r="P232" s="81" t="s">
        <v>23</v>
      </c>
      <c r="R232" s="80" t="s">
        <v>23</v>
      </c>
    </row>
    <row r="233" spans="1:18" x14ac:dyDescent="0.3">
      <c r="A233" s="30">
        <v>233</v>
      </c>
      <c r="B233" s="102">
        <f ca="1"/>
        <v>0</v>
      </c>
      <c r="C233" s="101">
        <f ca="1"/>
        <v>0</v>
      </c>
      <c r="D233" s="74">
        <f ca="1"/>
        <v>0</v>
      </c>
      <c r="E233" s="103">
        <f ca="1"/>
        <v>0</v>
      </c>
      <c r="F233" s="104">
        <f ca="1"/>
        <v>0</v>
      </c>
      <c r="G233" s="102">
        <f ca="1"/>
        <v>0</v>
      </c>
      <c r="H233" s="101">
        <f ca="1"/>
        <v>0</v>
      </c>
      <c r="I233" s="74">
        <f ca="1"/>
        <v>0</v>
      </c>
      <c r="J233" s="103">
        <f ca="1"/>
        <v>0</v>
      </c>
      <c r="K233" s="104">
        <f ca="1"/>
        <v>0</v>
      </c>
      <c r="L233" s="102">
        <f ca="1"/>
        <v>0</v>
      </c>
      <c r="N233" s="105">
        <f ca="1"/>
        <v>0</v>
      </c>
      <c r="O233" s="80" t="s">
        <v>28</v>
      </c>
      <c r="P233" s="81" t="s">
        <v>301</v>
      </c>
      <c r="R233" s="80" t="s">
        <v>301</v>
      </c>
    </row>
    <row r="234" spans="1:18" x14ac:dyDescent="0.3">
      <c r="A234" s="30">
        <v>234</v>
      </c>
      <c r="B234" s="102">
        <f ca="1"/>
        <v>0</v>
      </c>
      <c r="C234" s="101">
        <f ca="1"/>
        <v>0</v>
      </c>
      <c r="D234" s="74">
        <f ca="1"/>
        <v>0</v>
      </c>
      <c r="E234" s="103">
        <f ca="1"/>
        <v>0</v>
      </c>
      <c r="F234" s="104">
        <f ca="1"/>
        <v>0</v>
      </c>
      <c r="G234" s="102">
        <f ca="1"/>
        <v>0</v>
      </c>
      <c r="H234" s="101">
        <f ca="1"/>
        <v>0</v>
      </c>
      <c r="I234" s="74">
        <f ca="1"/>
        <v>0</v>
      </c>
      <c r="J234" s="103">
        <f ca="1"/>
        <v>0</v>
      </c>
      <c r="K234" s="104">
        <f ca="1"/>
        <v>0</v>
      </c>
      <c r="L234" s="102">
        <f ca="1"/>
        <v>0</v>
      </c>
      <c r="N234" s="105">
        <f ca="1"/>
        <v>0</v>
      </c>
      <c r="O234" s="80" t="s">
        <v>28</v>
      </c>
      <c r="P234" s="81" t="s">
        <v>128</v>
      </c>
      <c r="R234" s="80" t="s">
        <v>128</v>
      </c>
    </row>
    <row r="235" spans="1:18" x14ac:dyDescent="0.3">
      <c r="A235" s="30">
        <v>235</v>
      </c>
      <c r="B235" s="102">
        <f ca="1"/>
        <v>0</v>
      </c>
      <c r="C235" s="101">
        <f ca="1"/>
        <v>0</v>
      </c>
      <c r="D235" s="74">
        <f ca="1"/>
        <v>0</v>
      </c>
      <c r="E235" s="103">
        <f ca="1"/>
        <v>0</v>
      </c>
      <c r="F235" s="104">
        <f ca="1"/>
        <v>0</v>
      </c>
      <c r="G235" s="102">
        <f ca="1"/>
        <v>0</v>
      </c>
      <c r="H235" s="101">
        <f ca="1"/>
        <v>0</v>
      </c>
      <c r="I235" s="74">
        <f ca="1"/>
        <v>0</v>
      </c>
      <c r="J235" s="103">
        <f ca="1"/>
        <v>0</v>
      </c>
      <c r="K235" s="104">
        <f ca="1"/>
        <v>0</v>
      </c>
      <c r="L235" s="102">
        <f ca="1"/>
        <v>0</v>
      </c>
      <c r="N235" s="105">
        <f ca="1"/>
        <v>0</v>
      </c>
      <c r="O235" s="80" t="s">
        <v>28</v>
      </c>
      <c r="P235" s="81" t="s">
        <v>57</v>
      </c>
      <c r="R235" s="80" t="s">
        <v>57</v>
      </c>
    </row>
    <row r="236" spans="1:18" x14ac:dyDescent="0.3">
      <c r="A236" s="30">
        <v>236</v>
      </c>
      <c r="B236" s="102">
        <f ca="1"/>
        <v>0</v>
      </c>
      <c r="C236" s="101">
        <f ca="1"/>
        <v>0</v>
      </c>
      <c r="D236" s="74">
        <f ca="1"/>
        <v>0</v>
      </c>
      <c r="E236" s="103">
        <f ca="1"/>
        <v>0</v>
      </c>
      <c r="F236" s="104">
        <f ca="1"/>
        <v>0</v>
      </c>
      <c r="G236" s="102">
        <f ca="1"/>
        <v>0</v>
      </c>
      <c r="H236" s="101">
        <f ca="1"/>
        <v>0</v>
      </c>
      <c r="I236" s="74">
        <f ca="1"/>
        <v>0</v>
      </c>
      <c r="J236" s="103">
        <f ca="1"/>
        <v>0</v>
      </c>
      <c r="K236" s="104">
        <f ca="1"/>
        <v>0</v>
      </c>
      <c r="L236" s="102">
        <f ca="1"/>
        <v>0</v>
      </c>
      <c r="N236" s="105">
        <f ca="1"/>
        <v>0</v>
      </c>
      <c r="O236" s="80" t="s">
        <v>131</v>
      </c>
      <c r="P236" s="81" t="s">
        <v>167</v>
      </c>
      <c r="R236" s="80" t="s">
        <v>167</v>
      </c>
    </row>
    <row r="237" spans="1:18" x14ac:dyDescent="0.3">
      <c r="A237" s="30">
        <v>237</v>
      </c>
      <c r="B237" s="102">
        <f ca="1"/>
        <v>0</v>
      </c>
      <c r="C237" s="101">
        <f ca="1"/>
        <v>0</v>
      </c>
      <c r="D237" s="74">
        <f ca="1"/>
        <v>0</v>
      </c>
      <c r="E237" s="103">
        <f ca="1"/>
        <v>0</v>
      </c>
      <c r="F237" s="104">
        <f ca="1"/>
        <v>0</v>
      </c>
      <c r="G237" s="102">
        <f ca="1"/>
        <v>0</v>
      </c>
      <c r="H237" s="101">
        <f ca="1"/>
        <v>0</v>
      </c>
      <c r="I237" s="74">
        <f ca="1"/>
        <v>0</v>
      </c>
      <c r="J237" s="103">
        <f ca="1"/>
        <v>0</v>
      </c>
      <c r="K237" s="104">
        <f ca="1"/>
        <v>0</v>
      </c>
      <c r="L237" s="102">
        <f ca="1"/>
        <v>0</v>
      </c>
      <c r="N237" s="105">
        <f ca="1"/>
        <v>0</v>
      </c>
      <c r="O237" s="80" t="s">
        <v>131</v>
      </c>
      <c r="P237" s="81" t="s">
        <v>61</v>
      </c>
      <c r="R237" s="80" t="s">
        <v>61</v>
      </c>
    </row>
    <row r="238" spans="1:18" x14ac:dyDescent="0.3">
      <c r="A238" s="30">
        <v>238</v>
      </c>
      <c r="B238" s="102">
        <f ca="1"/>
        <v>0</v>
      </c>
      <c r="C238" s="101">
        <f ca="1"/>
        <v>0</v>
      </c>
      <c r="D238" s="74">
        <f ca="1"/>
        <v>0</v>
      </c>
      <c r="E238" s="103">
        <f ca="1"/>
        <v>0</v>
      </c>
      <c r="F238" s="104">
        <f ca="1"/>
        <v>0</v>
      </c>
      <c r="G238" s="102">
        <f ca="1"/>
        <v>0</v>
      </c>
      <c r="H238" s="101">
        <f ca="1"/>
        <v>0</v>
      </c>
      <c r="I238" s="74">
        <f ca="1"/>
        <v>0</v>
      </c>
      <c r="J238" s="103">
        <f ca="1"/>
        <v>0</v>
      </c>
      <c r="K238" s="104">
        <f ca="1"/>
        <v>0</v>
      </c>
      <c r="L238" s="102">
        <f ca="1"/>
        <v>0</v>
      </c>
      <c r="N238" s="105">
        <f ca="1"/>
        <v>0</v>
      </c>
      <c r="O238" s="80" t="s">
        <v>131</v>
      </c>
      <c r="P238" s="81" t="s">
        <v>66</v>
      </c>
      <c r="R238" s="80" t="s">
        <v>66</v>
      </c>
    </row>
    <row r="239" spans="1:18" x14ac:dyDescent="0.3">
      <c r="A239" s="30">
        <v>239</v>
      </c>
      <c r="B239" s="102">
        <f ca="1"/>
        <v>0</v>
      </c>
      <c r="C239" s="101">
        <f ca="1"/>
        <v>0</v>
      </c>
      <c r="D239" s="74">
        <f ca="1"/>
        <v>0</v>
      </c>
      <c r="E239" s="103">
        <f ca="1"/>
        <v>0</v>
      </c>
      <c r="F239" s="104">
        <f ca="1"/>
        <v>0</v>
      </c>
      <c r="G239" s="102">
        <f ca="1"/>
        <v>0</v>
      </c>
      <c r="H239" s="101">
        <f ca="1"/>
        <v>0</v>
      </c>
      <c r="I239" s="74">
        <f ca="1"/>
        <v>0</v>
      </c>
      <c r="J239" s="103">
        <f ca="1"/>
        <v>0</v>
      </c>
      <c r="K239" s="104">
        <f ca="1"/>
        <v>0</v>
      </c>
      <c r="L239" s="102">
        <f ca="1"/>
        <v>0</v>
      </c>
      <c r="N239" s="105">
        <f ca="1"/>
        <v>0</v>
      </c>
      <c r="O239" s="80" t="s">
        <v>131</v>
      </c>
      <c r="P239" s="81" t="s">
        <v>236</v>
      </c>
      <c r="R239" s="80" t="s">
        <v>236</v>
      </c>
    </row>
    <row r="240" spans="1:18" x14ac:dyDescent="0.3">
      <c r="A240" s="30">
        <v>240</v>
      </c>
      <c r="B240" s="102">
        <f ca="1"/>
        <v>0</v>
      </c>
      <c r="C240" s="101">
        <f ca="1"/>
        <v>0</v>
      </c>
      <c r="D240" s="74">
        <f ca="1"/>
        <v>0</v>
      </c>
      <c r="E240" s="103">
        <f ca="1"/>
        <v>0</v>
      </c>
      <c r="F240" s="104">
        <f ca="1"/>
        <v>0</v>
      </c>
      <c r="G240" s="102">
        <f ca="1"/>
        <v>0</v>
      </c>
      <c r="H240" s="101">
        <f ca="1"/>
        <v>0</v>
      </c>
      <c r="I240" s="74">
        <f ca="1"/>
        <v>0</v>
      </c>
      <c r="J240" s="103">
        <f ca="1"/>
        <v>0</v>
      </c>
      <c r="K240" s="104">
        <f ca="1"/>
        <v>0</v>
      </c>
      <c r="L240" s="102">
        <f ca="1"/>
        <v>0</v>
      </c>
      <c r="N240" s="105">
        <f ca="1"/>
        <v>0</v>
      </c>
      <c r="O240" s="80" t="s">
        <v>60</v>
      </c>
      <c r="P240" s="81" t="s">
        <v>170</v>
      </c>
      <c r="R240" s="80" t="s">
        <v>170</v>
      </c>
    </row>
    <row r="241" spans="1:18" x14ac:dyDescent="0.3">
      <c r="A241" s="30">
        <v>241</v>
      </c>
      <c r="B241" s="102">
        <f ca="1"/>
        <v>0</v>
      </c>
      <c r="C241" s="101">
        <f ca="1"/>
        <v>0</v>
      </c>
      <c r="D241" s="74">
        <f ca="1"/>
        <v>0</v>
      </c>
      <c r="E241" s="103">
        <f ca="1"/>
        <v>0</v>
      </c>
      <c r="F241" s="104">
        <f ca="1"/>
        <v>0</v>
      </c>
      <c r="G241" s="102">
        <f ca="1"/>
        <v>0</v>
      </c>
      <c r="H241" s="101">
        <f ca="1"/>
        <v>0</v>
      </c>
      <c r="I241" s="74">
        <f ca="1"/>
        <v>0</v>
      </c>
      <c r="J241" s="103">
        <f ca="1"/>
        <v>0</v>
      </c>
      <c r="K241" s="104">
        <f ca="1"/>
        <v>0</v>
      </c>
      <c r="L241" s="102">
        <f ca="1"/>
        <v>0</v>
      </c>
      <c r="N241" s="105">
        <f ca="1"/>
        <v>0</v>
      </c>
      <c r="O241" s="80" t="s">
        <v>60</v>
      </c>
      <c r="P241" s="81" t="s">
        <v>104</v>
      </c>
      <c r="R241" s="80" t="s">
        <v>104</v>
      </c>
    </row>
    <row r="242" spans="1:18" x14ac:dyDescent="0.3">
      <c r="A242" s="30">
        <v>242</v>
      </c>
      <c r="B242" s="102">
        <f ca="1"/>
        <v>0</v>
      </c>
      <c r="C242" s="101">
        <f ca="1"/>
        <v>0</v>
      </c>
      <c r="D242" s="74">
        <f ca="1"/>
        <v>0</v>
      </c>
      <c r="E242" s="103">
        <f ca="1"/>
        <v>0</v>
      </c>
      <c r="F242" s="104">
        <f ca="1"/>
        <v>0</v>
      </c>
      <c r="G242" s="102">
        <f ca="1"/>
        <v>0</v>
      </c>
      <c r="H242" s="101">
        <f ca="1"/>
        <v>0</v>
      </c>
      <c r="I242" s="74">
        <f ca="1"/>
        <v>0</v>
      </c>
      <c r="J242" s="103">
        <f ca="1"/>
        <v>0</v>
      </c>
      <c r="K242" s="104">
        <f ca="1"/>
        <v>0</v>
      </c>
      <c r="L242" s="102">
        <f ca="1"/>
        <v>0</v>
      </c>
      <c r="N242" s="105">
        <f ca="1"/>
        <v>0</v>
      </c>
      <c r="O242" s="80" t="s">
        <v>60</v>
      </c>
      <c r="P242" s="81" t="s">
        <v>283</v>
      </c>
      <c r="R242" s="80" t="s">
        <v>283</v>
      </c>
    </row>
    <row r="243" spans="1:18" x14ac:dyDescent="0.3">
      <c r="A243" s="30">
        <v>243</v>
      </c>
      <c r="B243" s="102">
        <f ca="1"/>
        <v>0</v>
      </c>
      <c r="C243" s="101">
        <f ca="1"/>
        <v>0</v>
      </c>
      <c r="D243" s="74">
        <f ca="1"/>
        <v>0</v>
      </c>
      <c r="E243" s="103">
        <f ca="1"/>
        <v>0</v>
      </c>
      <c r="F243" s="104">
        <f ca="1"/>
        <v>0</v>
      </c>
      <c r="G243" s="102">
        <f ca="1"/>
        <v>0</v>
      </c>
      <c r="H243" s="101">
        <f ca="1"/>
        <v>0</v>
      </c>
      <c r="I243" s="74">
        <f ca="1"/>
        <v>0</v>
      </c>
      <c r="J243" s="103">
        <f ca="1"/>
        <v>0</v>
      </c>
      <c r="K243" s="104">
        <f ca="1"/>
        <v>0</v>
      </c>
      <c r="L243" s="102">
        <f ca="1"/>
        <v>0</v>
      </c>
      <c r="N243" s="105">
        <f ca="1"/>
        <v>0</v>
      </c>
      <c r="O243" s="80" t="s">
        <v>60</v>
      </c>
      <c r="P243" s="81" t="s">
        <v>2065</v>
      </c>
      <c r="R243" s="80" t="s">
        <v>2065</v>
      </c>
    </row>
    <row r="244" spans="1:18" x14ac:dyDescent="0.3">
      <c r="A244" s="30">
        <v>244</v>
      </c>
      <c r="B244" s="102">
        <f ca="1"/>
        <v>0</v>
      </c>
      <c r="C244" s="101">
        <f ca="1"/>
        <v>0</v>
      </c>
      <c r="D244" s="74">
        <f ca="1"/>
        <v>0</v>
      </c>
      <c r="E244" s="103">
        <f ca="1"/>
        <v>0</v>
      </c>
      <c r="F244" s="104">
        <f ca="1"/>
        <v>0</v>
      </c>
      <c r="G244" s="102">
        <f ca="1"/>
        <v>0</v>
      </c>
      <c r="H244" s="101">
        <f ca="1"/>
        <v>0</v>
      </c>
      <c r="I244" s="74">
        <f ca="1"/>
        <v>0</v>
      </c>
      <c r="J244" s="103">
        <f ca="1"/>
        <v>0</v>
      </c>
      <c r="K244" s="104">
        <f ca="1"/>
        <v>0</v>
      </c>
      <c r="L244" s="102">
        <f ca="1"/>
        <v>0</v>
      </c>
      <c r="N244" s="105">
        <f ca="1"/>
        <v>0</v>
      </c>
      <c r="O244" s="80" t="s">
        <v>79</v>
      </c>
      <c r="P244" s="81" t="s">
        <v>237</v>
      </c>
      <c r="R244" s="80" t="s">
        <v>237</v>
      </c>
    </row>
    <row r="245" spans="1:18" x14ac:dyDescent="0.3">
      <c r="A245" s="30">
        <v>245</v>
      </c>
      <c r="B245" s="102">
        <f ca="1"/>
        <v>0</v>
      </c>
      <c r="C245" s="101">
        <f ca="1"/>
        <v>0</v>
      </c>
      <c r="D245" s="74">
        <f ca="1"/>
        <v>0</v>
      </c>
      <c r="E245" s="103">
        <f ca="1"/>
        <v>0</v>
      </c>
      <c r="F245" s="104">
        <f ca="1"/>
        <v>0</v>
      </c>
      <c r="G245" s="102">
        <f ca="1"/>
        <v>0</v>
      </c>
      <c r="H245" s="101">
        <f ca="1"/>
        <v>0</v>
      </c>
      <c r="I245" s="74">
        <f ca="1"/>
        <v>0</v>
      </c>
      <c r="J245" s="103">
        <f ca="1"/>
        <v>0</v>
      </c>
      <c r="K245" s="104">
        <f ca="1"/>
        <v>0</v>
      </c>
      <c r="L245" s="102">
        <f ca="1"/>
        <v>0</v>
      </c>
      <c r="N245" s="105">
        <f ca="1"/>
        <v>0</v>
      </c>
      <c r="O245" s="80" t="s">
        <v>79</v>
      </c>
      <c r="P245" s="81" t="s">
        <v>67</v>
      </c>
      <c r="R245" s="80" t="s">
        <v>67</v>
      </c>
    </row>
    <row r="246" spans="1:18" x14ac:dyDescent="0.3">
      <c r="A246" s="30">
        <v>246</v>
      </c>
      <c r="B246" s="102">
        <f ca="1"/>
        <v>0</v>
      </c>
      <c r="C246" s="101">
        <f ca="1"/>
        <v>0</v>
      </c>
      <c r="D246" s="74">
        <f ca="1"/>
        <v>0</v>
      </c>
      <c r="E246" s="103">
        <f ca="1"/>
        <v>0</v>
      </c>
      <c r="F246" s="104">
        <f ca="1"/>
        <v>0</v>
      </c>
      <c r="G246" s="102">
        <f ca="1"/>
        <v>0</v>
      </c>
      <c r="H246" s="101">
        <f ca="1"/>
        <v>0</v>
      </c>
      <c r="I246" s="74">
        <f ca="1"/>
        <v>0</v>
      </c>
      <c r="J246" s="103">
        <f ca="1"/>
        <v>0</v>
      </c>
      <c r="K246" s="104">
        <f ca="1"/>
        <v>0</v>
      </c>
      <c r="L246" s="102">
        <f ca="1"/>
        <v>0</v>
      </c>
      <c r="N246" s="105">
        <f ca="1"/>
        <v>0</v>
      </c>
      <c r="O246" s="80" t="s">
        <v>79</v>
      </c>
      <c r="P246" s="81" t="s">
        <v>268</v>
      </c>
      <c r="R246" s="80" t="s">
        <v>268</v>
      </c>
    </row>
    <row r="247" spans="1:18" x14ac:dyDescent="0.3">
      <c r="A247" s="30">
        <v>247</v>
      </c>
      <c r="B247" s="102">
        <f ca="1"/>
        <v>0</v>
      </c>
      <c r="C247" s="101">
        <f ca="1"/>
        <v>0</v>
      </c>
      <c r="D247" s="74">
        <f ca="1"/>
        <v>0</v>
      </c>
      <c r="E247" s="103">
        <f ca="1"/>
        <v>0</v>
      </c>
      <c r="F247" s="104">
        <f ca="1"/>
        <v>0</v>
      </c>
      <c r="G247" s="102">
        <f ca="1"/>
        <v>0</v>
      </c>
      <c r="H247" s="101">
        <f ca="1"/>
        <v>0</v>
      </c>
      <c r="I247" s="74">
        <f ca="1"/>
        <v>0</v>
      </c>
      <c r="J247" s="103">
        <f ca="1"/>
        <v>0</v>
      </c>
      <c r="K247" s="104">
        <f ca="1"/>
        <v>0</v>
      </c>
      <c r="L247" s="102">
        <f ca="1"/>
        <v>0</v>
      </c>
      <c r="N247" s="105">
        <f ca="1"/>
        <v>0</v>
      </c>
      <c r="O247" s="80" t="s">
        <v>196</v>
      </c>
      <c r="P247" s="81" t="s">
        <v>238</v>
      </c>
      <c r="R247" s="80" t="s">
        <v>238</v>
      </c>
    </row>
    <row r="248" spans="1:18" x14ac:dyDescent="0.3">
      <c r="A248" s="30">
        <v>248</v>
      </c>
      <c r="B248" s="102">
        <f ca="1"/>
        <v>0</v>
      </c>
      <c r="C248" s="101">
        <f ca="1"/>
        <v>0</v>
      </c>
      <c r="D248" s="74">
        <f ca="1"/>
        <v>0</v>
      </c>
      <c r="E248" s="103">
        <f ca="1"/>
        <v>0</v>
      </c>
      <c r="F248" s="104">
        <f ca="1"/>
        <v>0</v>
      </c>
      <c r="G248" s="102">
        <f ca="1"/>
        <v>0</v>
      </c>
      <c r="H248" s="101">
        <f ca="1"/>
        <v>0</v>
      </c>
      <c r="I248" s="74">
        <f ca="1"/>
        <v>0</v>
      </c>
      <c r="J248" s="103">
        <f ca="1"/>
        <v>0</v>
      </c>
      <c r="K248" s="104">
        <f ca="1"/>
        <v>0</v>
      </c>
      <c r="L248" s="102">
        <f ca="1"/>
        <v>0</v>
      </c>
      <c r="N248" s="105">
        <f ca="1"/>
        <v>0</v>
      </c>
      <c r="O248" s="80" t="s">
        <v>196</v>
      </c>
      <c r="P248" s="81" t="s">
        <v>160</v>
      </c>
      <c r="R248" s="80" t="s">
        <v>160</v>
      </c>
    </row>
    <row r="249" spans="1:18" x14ac:dyDescent="0.3">
      <c r="A249" s="30">
        <v>249</v>
      </c>
      <c r="B249" s="102">
        <f ca="1"/>
        <v>0</v>
      </c>
      <c r="C249" s="101">
        <f ca="1"/>
        <v>0</v>
      </c>
      <c r="D249" s="74">
        <f ca="1"/>
        <v>0</v>
      </c>
      <c r="E249" s="103">
        <f ca="1"/>
        <v>0</v>
      </c>
      <c r="F249" s="104">
        <f ca="1"/>
        <v>0</v>
      </c>
      <c r="G249" s="102">
        <f ca="1"/>
        <v>0</v>
      </c>
      <c r="H249" s="101">
        <f ca="1"/>
        <v>0</v>
      </c>
      <c r="I249" s="74">
        <f ca="1"/>
        <v>0</v>
      </c>
      <c r="J249" s="103">
        <f ca="1"/>
        <v>0</v>
      </c>
      <c r="K249" s="104">
        <f ca="1"/>
        <v>0</v>
      </c>
      <c r="L249" s="102">
        <f ca="1"/>
        <v>0</v>
      </c>
      <c r="N249" s="105">
        <f ca="1"/>
        <v>0</v>
      </c>
      <c r="O249" s="80" t="s">
        <v>196</v>
      </c>
      <c r="P249" s="81" t="s">
        <v>138</v>
      </c>
      <c r="R249" s="80" t="s">
        <v>138</v>
      </c>
    </row>
    <row r="250" spans="1:18" x14ac:dyDescent="0.3">
      <c r="A250" s="30">
        <v>250</v>
      </c>
      <c r="B250" s="102">
        <f ca="1"/>
        <v>0</v>
      </c>
      <c r="C250" s="101">
        <f ca="1"/>
        <v>0</v>
      </c>
      <c r="D250" s="74">
        <f ca="1"/>
        <v>0</v>
      </c>
      <c r="E250" s="103">
        <f ca="1"/>
        <v>0</v>
      </c>
      <c r="F250" s="104">
        <f ca="1"/>
        <v>0</v>
      </c>
      <c r="G250" s="102">
        <f ca="1"/>
        <v>0</v>
      </c>
      <c r="H250" s="101">
        <f ca="1"/>
        <v>0</v>
      </c>
      <c r="I250" s="74">
        <f ca="1"/>
        <v>0</v>
      </c>
      <c r="J250" s="103">
        <f ca="1"/>
        <v>0</v>
      </c>
      <c r="K250" s="104">
        <f ca="1"/>
        <v>0</v>
      </c>
      <c r="L250" s="102">
        <f ca="1"/>
        <v>0</v>
      </c>
      <c r="N250" s="105">
        <f ca="1"/>
        <v>0</v>
      </c>
      <c r="O250" s="80" t="s">
        <v>196</v>
      </c>
      <c r="P250" s="81" t="s">
        <v>59</v>
      </c>
      <c r="R250" s="80" t="s">
        <v>59</v>
      </c>
    </row>
    <row r="251" spans="1:18" x14ac:dyDescent="0.3">
      <c r="N251" s="106" t="str" cm="1">
        <f t="array" aca="1" ref="N251:N499" ca="1">OFFSET(C$2,,,249,1)</f>
        <v>3M INDIA LTD</v>
      </c>
      <c r="O251" s="80" t="s">
        <v>196</v>
      </c>
      <c r="P251" s="81" t="s">
        <v>161</v>
      </c>
      <c r="R251" s="80" t="s">
        <v>161</v>
      </c>
    </row>
    <row r="252" spans="1:18" x14ac:dyDescent="0.3">
      <c r="N252" s="106" t="str">
        <f ca="1"/>
        <v>AIA ENGINEERING LTD</v>
      </c>
      <c r="O252" s="80" t="s">
        <v>97</v>
      </c>
      <c r="P252" s="81" t="s">
        <v>239</v>
      </c>
      <c r="R252" s="80" t="s">
        <v>239</v>
      </c>
    </row>
    <row r="253" spans="1:18" x14ac:dyDescent="0.3">
      <c r="N253" s="106" t="str">
        <f ca="1"/>
        <v>AXIS BANK LTD</v>
      </c>
      <c r="O253" s="80" t="s">
        <v>97</v>
      </c>
      <c r="P253" s="81" t="s">
        <v>70</v>
      </c>
      <c r="R253" s="80" t="s">
        <v>70</v>
      </c>
    </row>
    <row r="254" spans="1:18" x14ac:dyDescent="0.3">
      <c r="N254" s="106" t="str">
        <f ca="1"/>
        <v>BAJAJ AUTO LTD</v>
      </c>
      <c r="O254" s="80" t="s">
        <v>97</v>
      </c>
      <c r="P254" s="81" t="s">
        <v>63</v>
      </c>
      <c r="R254" s="80" t="s">
        <v>63</v>
      </c>
    </row>
    <row r="255" spans="1:18" x14ac:dyDescent="0.3">
      <c r="N255" s="106" t="str">
        <f ca="1"/>
        <v>BAJAJ FINANCE LTD</v>
      </c>
      <c r="O255" s="80" t="s">
        <v>94</v>
      </c>
      <c r="P255" s="81" t="s">
        <v>174</v>
      </c>
      <c r="R255" s="80" t="s">
        <v>174</v>
      </c>
    </row>
    <row r="256" spans="1:18" x14ac:dyDescent="0.3">
      <c r="N256" s="106" t="str">
        <f ca="1"/>
        <v>BALKRISHNA INDUSTRIES LTD</v>
      </c>
      <c r="O256" s="80" t="s">
        <v>94</v>
      </c>
      <c r="P256" s="81" t="s">
        <v>243</v>
      </c>
      <c r="R256" s="80" t="s">
        <v>243</v>
      </c>
    </row>
    <row r="257" spans="14:18" x14ac:dyDescent="0.3">
      <c r="N257" s="106" t="str">
        <f ca="1"/>
        <v>BATA INDIA LTD</v>
      </c>
      <c r="O257" s="80" t="s">
        <v>94</v>
      </c>
      <c r="P257" s="81" t="s">
        <v>241</v>
      </c>
      <c r="R257" s="80" t="s">
        <v>241</v>
      </c>
    </row>
    <row r="258" spans="14:18" ht="15.75" x14ac:dyDescent="0.3">
      <c r="N258" s="106" t="str">
        <f ca="1"/>
        <v>BHARAT ELECTRONICS LTD</v>
      </c>
      <c r="O258" s="80" t="s">
        <v>2067</v>
      </c>
      <c r="P258"/>
      <c r="R258"/>
    </row>
    <row r="259" spans="14:18" ht="15.75" x14ac:dyDescent="0.3">
      <c r="N259" s="106" t="str">
        <f ca="1"/>
        <v>COAL INDIA LTD</v>
      </c>
      <c r="O259" s="80" t="s">
        <v>2067</v>
      </c>
      <c r="P259"/>
      <c r="R259"/>
    </row>
    <row r="260" spans="14:18" ht="15.75" x14ac:dyDescent="0.3">
      <c r="N260" s="106" t="str">
        <f ca="1"/>
        <v>COROMANDEL INTERNATIONAL LTD</v>
      </c>
      <c r="O260" s="80" t="s">
        <v>2067</v>
      </c>
      <c r="P260"/>
      <c r="R260"/>
    </row>
    <row r="261" spans="14:18" ht="15.75" x14ac:dyDescent="0.3">
      <c r="N261" s="106" t="str">
        <f ca="1"/>
        <v>CRISIL LTD</v>
      </c>
      <c r="O261" s="80" t="s">
        <v>855</v>
      </c>
      <c r="P261"/>
      <c r="R261"/>
    </row>
    <row r="262" spans="14:18" ht="15.75" x14ac:dyDescent="0.3">
      <c r="N262" s="106" t="str">
        <f ca="1"/>
        <v>EICHER MOTORS LTD</v>
      </c>
      <c r="O262" s="80" t="s">
        <v>855</v>
      </c>
      <c r="P262"/>
      <c r="R262"/>
    </row>
    <row r="263" spans="14:18" ht="15.75" x14ac:dyDescent="0.3">
      <c r="N263" s="106" t="str">
        <f ca="1"/>
        <v>FEDERAL BANK LTD</v>
      </c>
      <c r="O263" s="80" t="s">
        <v>6</v>
      </c>
      <c r="P263"/>
      <c r="R263"/>
    </row>
    <row r="264" spans="14:18" ht="15.75" x14ac:dyDescent="0.3">
      <c r="N264" s="106" t="str">
        <f ca="1"/>
        <v>GRINDWELL NORTON LTD</v>
      </c>
      <c r="O264" s="80" t="s">
        <v>6</v>
      </c>
      <c r="P264"/>
      <c r="R264"/>
    </row>
    <row r="265" spans="14:18" ht="15.75" x14ac:dyDescent="0.3">
      <c r="N265" s="106" t="str">
        <f ca="1"/>
        <v>HDFC BANK LIMITED</v>
      </c>
      <c r="O265" s="80" t="s">
        <v>6</v>
      </c>
      <c r="P265"/>
      <c r="R265"/>
    </row>
    <row r="266" spans="14:18" ht="15.75" x14ac:dyDescent="0.3">
      <c r="N266" s="106" t="str">
        <f ca="1"/>
        <v>HONEYWELL AUTOMATION INDIA</v>
      </c>
      <c r="O266" s="80" t="s">
        <v>6</v>
      </c>
      <c r="P266"/>
      <c r="R266"/>
    </row>
    <row r="267" spans="14:18" ht="15.75" x14ac:dyDescent="0.3">
      <c r="N267" s="106" t="str">
        <f ca="1"/>
        <v>ICICI BANK LTD</v>
      </c>
      <c r="O267" s="80" t="s">
        <v>6</v>
      </c>
      <c r="P267"/>
      <c r="R267"/>
    </row>
    <row r="268" spans="14:18" ht="15.75" x14ac:dyDescent="0.3">
      <c r="N268" s="106" t="str">
        <f ca="1"/>
        <v>INDRAPRASTHA GAS LTD</v>
      </c>
      <c r="O268" s="80" t="s">
        <v>6</v>
      </c>
      <c r="P268"/>
      <c r="R268"/>
    </row>
    <row r="269" spans="14:18" ht="15.75" x14ac:dyDescent="0.3">
      <c r="N269" s="106" t="str">
        <f ca="1"/>
        <v>INFOSYS LTD</v>
      </c>
      <c r="O269" s="80" t="s">
        <v>90</v>
      </c>
      <c r="P269"/>
      <c r="R269"/>
    </row>
    <row r="270" spans="14:18" ht="15.75" x14ac:dyDescent="0.3">
      <c r="N270" s="106" t="str">
        <f ca="1"/>
        <v>ITC LTD</v>
      </c>
      <c r="O270" s="80" t="s">
        <v>90</v>
      </c>
      <c r="P270"/>
      <c r="R270"/>
    </row>
    <row r="271" spans="14:18" ht="15.75" x14ac:dyDescent="0.3">
      <c r="N271" s="106" t="str">
        <f ca="1"/>
        <v>KOTAK MAHINDRA BANK LTD</v>
      </c>
      <c r="O271" s="80" t="s">
        <v>90</v>
      </c>
      <c r="P271"/>
      <c r="R271"/>
    </row>
    <row r="272" spans="14:18" ht="15.75" x14ac:dyDescent="0.3">
      <c r="N272" s="106" t="str">
        <f ca="1"/>
        <v>LTIMINDTREE LTD</v>
      </c>
      <c r="O272" s="80" t="s">
        <v>197</v>
      </c>
      <c r="P272"/>
      <c r="R272"/>
    </row>
    <row r="273" spans="14:18" ht="15.75" x14ac:dyDescent="0.3">
      <c r="N273" s="106" t="str">
        <f ca="1"/>
        <v>MARUTI SUZUKI INDIA LTD</v>
      </c>
      <c r="O273" s="80" t="s">
        <v>197</v>
      </c>
      <c r="P273"/>
      <c r="R273"/>
    </row>
    <row r="274" spans="14:18" ht="15.75" x14ac:dyDescent="0.3">
      <c r="N274" s="106" t="str">
        <f ca="1"/>
        <v>NESTLE INDIA LTD</v>
      </c>
      <c r="O274" s="80" t="s">
        <v>197</v>
      </c>
      <c r="P274"/>
      <c r="R274"/>
    </row>
    <row r="275" spans="14:18" ht="15.75" x14ac:dyDescent="0.3">
      <c r="N275" s="106" t="str">
        <f ca="1"/>
        <v>PAGE INDUSTRIES LTD</v>
      </c>
      <c r="O275" s="80" t="s">
        <v>197</v>
      </c>
      <c r="P275"/>
      <c r="R275"/>
    </row>
    <row r="276" spans="14:18" ht="15.75" x14ac:dyDescent="0.3">
      <c r="N276" s="106" t="str">
        <f ca="1"/>
        <v>PI INDUSTRIES LTD</v>
      </c>
      <c r="O276" s="80" t="s">
        <v>43</v>
      </c>
      <c r="P276"/>
      <c r="R276"/>
    </row>
    <row r="277" spans="14:18" ht="15.75" x14ac:dyDescent="0.3">
      <c r="N277" s="106" t="str">
        <f ca="1"/>
        <v>TATA CONSULTANCY SVCS LTD</v>
      </c>
      <c r="O277" s="80" t="s">
        <v>43</v>
      </c>
      <c r="P277"/>
      <c r="R277"/>
    </row>
    <row r="278" spans="14:18" ht="15.75" x14ac:dyDescent="0.3">
      <c r="N278" s="106" t="str">
        <f ca="1"/>
        <v>TIMKEN INDIA LTD</v>
      </c>
      <c r="O278" s="80" t="s">
        <v>43</v>
      </c>
      <c r="P278"/>
      <c r="R278"/>
    </row>
    <row r="279" spans="14:18" ht="15.75" x14ac:dyDescent="0.3">
      <c r="N279" s="106" t="str">
        <f ca="1"/>
        <v>TITAN CO LTD</v>
      </c>
      <c r="O279" s="80" t="s">
        <v>198</v>
      </c>
      <c r="P279"/>
      <c r="R279"/>
    </row>
    <row r="280" spans="14:18" ht="15.75" x14ac:dyDescent="0.3">
      <c r="N280" s="106" t="str">
        <f ca="1"/>
        <v>UNITED SPIRITS LTD</v>
      </c>
      <c r="O280" s="80" t="s">
        <v>198</v>
      </c>
      <c r="P280"/>
      <c r="R280"/>
    </row>
    <row r="281" spans="14:18" ht="15.75" x14ac:dyDescent="0.3">
      <c r="N281" s="106">
        <f ca="1"/>
        <v>0</v>
      </c>
      <c r="O281" s="80" t="s">
        <v>198</v>
      </c>
      <c r="P281"/>
      <c r="R281"/>
    </row>
    <row r="282" spans="14:18" ht="15.75" x14ac:dyDescent="0.3">
      <c r="N282" s="106">
        <f ca="1"/>
        <v>0</v>
      </c>
      <c r="O282" s="80" t="s">
        <v>198</v>
      </c>
      <c r="P282"/>
      <c r="R282"/>
    </row>
    <row r="283" spans="14:18" ht="15.75" x14ac:dyDescent="0.3">
      <c r="N283" s="106">
        <f ca="1"/>
        <v>0</v>
      </c>
      <c r="O283" s="80" t="s">
        <v>198</v>
      </c>
      <c r="P283"/>
      <c r="R283"/>
    </row>
    <row r="284" spans="14:18" ht="15.75" x14ac:dyDescent="0.3">
      <c r="N284" s="106">
        <f ca="1"/>
        <v>0</v>
      </c>
      <c r="O284" s="80" t="s">
        <v>7</v>
      </c>
      <c r="P284"/>
      <c r="R284"/>
    </row>
    <row r="285" spans="14:18" ht="15.75" x14ac:dyDescent="0.3">
      <c r="N285" s="106">
        <f ca="1"/>
        <v>0</v>
      </c>
      <c r="O285" s="80" t="s">
        <v>7</v>
      </c>
      <c r="P285"/>
      <c r="R285"/>
    </row>
    <row r="286" spans="14:18" ht="15.75" x14ac:dyDescent="0.3">
      <c r="N286" s="106">
        <f ca="1"/>
        <v>0</v>
      </c>
      <c r="O286" s="80" t="s">
        <v>7</v>
      </c>
      <c r="P286"/>
      <c r="R286"/>
    </row>
    <row r="287" spans="14:18" ht="15.75" x14ac:dyDescent="0.3">
      <c r="N287" s="106">
        <f ca="1"/>
        <v>0</v>
      </c>
      <c r="O287" s="80" t="s">
        <v>7</v>
      </c>
      <c r="P287"/>
      <c r="R287"/>
    </row>
    <row r="288" spans="14:18" ht="15.75" x14ac:dyDescent="0.3">
      <c r="N288" s="106">
        <f ca="1"/>
        <v>0</v>
      </c>
      <c r="O288" s="80" t="s">
        <v>7</v>
      </c>
      <c r="P288"/>
      <c r="R288"/>
    </row>
    <row r="289" spans="14:18" ht="15.75" x14ac:dyDescent="0.3">
      <c r="N289" s="106">
        <f ca="1"/>
        <v>0</v>
      </c>
      <c r="O289" s="80" t="s">
        <v>7</v>
      </c>
      <c r="P289"/>
      <c r="R289"/>
    </row>
    <row r="290" spans="14:18" ht="15.75" x14ac:dyDescent="0.3">
      <c r="N290" s="106">
        <f ca="1"/>
        <v>0</v>
      </c>
      <c r="O290" s="80" t="s">
        <v>7</v>
      </c>
      <c r="P290"/>
      <c r="R290"/>
    </row>
    <row r="291" spans="14:18" ht="15.75" x14ac:dyDescent="0.3">
      <c r="N291" s="106">
        <f ca="1"/>
        <v>0</v>
      </c>
      <c r="O291" s="80" t="s">
        <v>7</v>
      </c>
      <c r="P291"/>
      <c r="R291"/>
    </row>
    <row r="292" spans="14:18" ht="15.75" x14ac:dyDescent="0.3">
      <c r="N292" s="106">
        <f ca="1"/>
        <v>0</v>
      </c>
      <c r="O292" s="80" t="s">
        <v>7</v>
      </c>
      <c r="P292"/>
      <c r="R292"/>
    </row>
    <row r="293" spans="14:18" ht="15.75" x14ac:dyDescent="0.3">
      <c r="N293" s="106">
        <f ca="1"/>
        <v>0</v>
      </c>
      <c r="O293" s="80" t="s">
        <v>119</v>
      </c>
      <c r="P293"/>
      <c r="R293"/>
    </row>
    <row r="294" spans="14:18" ht="15.75" x14ac:dyDescent="0.3">
      <c r="N294" s="106">
        <f ca="1"/>
        <v>0</v>
      </c>
      <c r="O294" s="80" t="s">
        <v>119</v>
      </c>
      <c r="P294"/>
      <c r="R294"/>
    </row>
    <row r="295" spans="14:18" ht="15.75" x14ac:dyDescent="0.3">
      <c r="N295" s="106">
        <f ca="1"/>
        <v>0</v>
      </c>
      <c r="O295" s="80" t="s">
        <v>119</v>
      </c>
      <c r="P295"/>
      <c r="R295"/>
    </row>
    <row r="296" spans="14:18" ht="15.75" x14ac:dyDescent="0.3">
      <c r="N296" s="106">
        <f ca="1"/>
        <v>0</v>
      </c>
      <c r="O296" s="80" t="s">
        <v>165</v>
      </c>
      <c r="P296"/>
      <c r="R296"/>
    </row>
    <row r="297" spans="14:18" ht="15.75" x14ac:dyDescent="0.3">
      <c r="N297" s="106">
        <f ca="1"/>
        <v>0</v>
      </c>
      <c r="O297" s="80" t="s">
        <v>165</v>
      </c>
      <c r="P297"/>
      <c r="R297"/>
    </row>
    <row r="298" spans="14:18" ht="15.75" x14ac:dyDescent="0.3">
      <c r="N298" s="106">
        <f ca="1"/>
        <v>0</v>
      </c>
      <c r="O298" s="80" t="s">
        <v>102</v>
      </c>
      <c r="P298"/>
      <c r="R298"/>
    </row>
    <row r="299" spans="14:18" ht="15.75" x14ac:dyDescent="0.3">
      <c r="N299" s="106">
        <f ca="1"/>
        <v>0</v>
      </c>
      <c r="O299" s="80" t="s">
        <v>102</v>
      </c>
      <c r="P299"/>
      <c r="R299"/>
    </row>
    <row r="300" spans="14:18" ht="15.75" x14ac:dyDescent="0.3">
      <c r="N300" s="106">
        <f ca="1"/>
        <v>0</v>
      </c>
      <c r="O300" s="80" t="s">
        <v>102</v>
      </c>
      <c r="P300"/>
      <c r="R300"/>
    </row>
    <row r="301" spans="14:18" ht="15.75" x14ac:dyDescent="0.3">
      <c r="N301" s="106">
        <f ca="1"/>
        <v>0</v>
      </c>
      <c r="O301" s="80" t="s">
        <v>64</v>
      </c>
      <c r="P301"/>
      <c r="R301"/>
    </row>
    <row r="302" spans="14:18" ht="15.75" x14ac:dyDescent="0.3">
      <c r="N302" s="106">
        <f ca="1"/>
        <v>0</v>
      </c>
      <c r="O302" s="80" t="s">
        <v>64</v>
      </c>
      <c r="P302"/>
      <c r="R302"/>
    </row>
    <row r="303" spans="14:18" ht="15.75" x14ac:dyDescent="0.3">
      <c r="N303" s="106">
        <f ca="1"/>
        <v>0</v>
      </c>
      <c r="O303" s="80" t="s">
        <v>64</v>
      </c>
      <c r="P303"/>
      <c r="R303"/>
    </row>
    <row r="304" spans="14:18" ht="15.75" x14ac:dyDescent="0.3">
      <c r="N304" s="106">
        <f ca="1"/>
        <v>0</v>
      </c>
      <c r="O304" s="80" t="s">
        <v>64</v>
      </c>
      <c r="P304"/>
      <c r="R304"/>
    </row>
    <row r="305" spans="14:18" ht="15.75" x14ac:dyDescent="0.3">
      <c r="N305" s="106">
        <f ca="1"/>
        <v>0</v>
      </c>
      <c r="O305" s="80" t="s">
        <v>64</v>
      </c>
      <c r="P305"/>
      <c r="R305"/>
    </row>
    <row r="306" spans="14:18" ht="15.75" x14ac:dyDescent="0.3">
      <c r="N306" s="106">
        <f ca="1"/>
        <v>0</v>
      </c>
      <c r="O306" s="80" t="s">
        <v>805</v>
      </c>
      <c r="P306"/>
      <c r="R306"/>
    </row>
    <row r="307" spans="14:18" ht="15.75" x14ac:dyDescent="0.3">
      <c r="N307" s="106">
        <f ca="1"/>
        <v>0</v>
      </c>
      <c r="O307" s="80" t="s">
        <v>805</v>
      </c>
      <c r="P307"/>
      <c r="R307"/>
    </row>
    <row r="308" spans="14:18" ht="15.75" x14ac:dyDescent="0.3">
      <c r="N308" s="106">
        <f ca="1"/>
        <v>0</v>
      </c>
      <c r="O308" s="80" t="s">
        <v>87</v>
      </c>
      <c r="P308"/>
      <c r="R308"/>
    </row>
    <row r="309" spans="14:18" ht="15.75" x14ac:dyDescent="0.3">
      <c r="N309" s="106">
        <f ca="1"/>
        <v>0</v>
      </c>
      <c r="O309" s="80" t="s">
        <v>87</v>
      </c>
      <c r="P309"/>
      <c r="R309"/>
    </row>
    <row r="310" spans="14:18" ht="15.75" x14ac:dyDescent="0.3">
      <c r="N310" s="106">
        <f ca="1"/>
        <v>0</v>
      </c>
      <c r="O310" s="80" t="s">
        <v>87</v>
      </c>
      <c r="P310"/>
      <c r="R310"/>
    </row>
    <row r="311" spans="14:18" ht="15.75" x14ac:dyDescent="0.3">
      <c r="N311" s="106">
        <f ca="1"/>
        <v>0</v>
      </c>
      <c r="O311" s="80" t="s">
        <v>797</v>
      </c>
      <c r="P311"/>
      <c r="R311"/>
    </row>
    <row r="312" spans="14:18" ht="15.75" x14ac:dyDescent="0.3">
      <c r="N312" s="106">
        <f ca="1"/>
        <v>0</v>
      </c>
      <c r="O312" s="80" t="s">
        <v>797</v>
      </c>
      <c r="P312"/>
      <c r="R312"/>
    </row>
    <row r="313" spans="14:18" ht="15.75" x14ac:dyDescent="0.3">
      <c r="N313" s="106">
        <f ca="1"/>
        <v>0</v>
      </c>
      <c r="O313" s="80" t="s">
        <v>199</v>
      </c>
      <c r="P313"/>
      <c r="R313"/>
    </row>
    <row r="314" spans="14:18" ht="15.75" x14ac:dyDescent="0.3">
      <c r="N314" s="106">
        <f ca="1"/>
        <v>0</v>
      </c>
      <c r="O314" s="80" t="s">
        <v>199</v>
      </c>
      <c r="P314"/>
      <c r="R314"/>
    </row>
    <row r="315" spans="14:18" ht="15.75" x14ac:dyDescent="0.3">
      <c r="N315" s="106">
        <f ca="1"/>
        <v>0</v>
      </c>
      <c r="O315" s="80" t="s">
        <v>199</v>
      </c>
      <c r="P315"/>
      <c r="R315"/>
    </row>
    <row r="316" spans="14:18" ht="15.75" x14ac:dyDescent="0.3">
      <c r="N316" s="106">
        <f ca="1"/>
        <v>0</v>
      </c>
      <c r="O316" s="80" t="s">
        <v>199</v>
      </c>
      <c r="P316"/>
      <c r="R316"/>
    </row>
    <row r="317" spans="14:18" ht="15.75" x14ac:dyDescent="0.3">
      <c r="N317" s="106">
        <f ca="1"/>
        <v>0</v>
      </c>
      <c r="O317" s="80" t="s">
        <v>180</v>
      </c>
      <c r="P317"/>
      <c r="R317"/>
    </row>
    <row r="318" spans="14:18" ht="15.75" x14ac:dyDescent="0.3">
      <c r="N318" s="106">
        <f ca="1"/>
        <v>0</v>
      </c>
      <c r="O318" s="80" t="s">
        <v>180</v>
      </c>
      <c r="P318"/>
      <c r="R318"/>
    </row>
    <row r="319" spans="14:18" ht="15.75" x14ac:dyDescent="0.3">
      <c r="N319" s="106">
        <f ca="1"/>
        <v>0</v>
      </c>
      <c r="O319" s="80" t="s">
        <v>8</v>
      </c>
      <c r="P319"/>
      <c r="R319"/>
    </row>
    <row r="320" spans="14:18" ht="15.75" x14ac:dyDescent="0.3">
      <c r="N320" s="106">
        <f ca="1"/>
        <v>0</v>
      </c>
      <c r="O320" s="80" t="s">
        <v>8</v>
      </c>
      <c r="P320"/>
      <c r="R320"/>
    </row>
    <row r="321" spans="14:18" ht="15.75" x14ac:dyDescent="0.3">
      <c r="N321" s="106">
        <f ca="1"/>
        <v>0</v>
      </c>
      <c r="O321" s="80" t="s">
        <v>8</v>
      </c>
      <c r="P321"/>
      <c r="R321"/>
    </row>
    <row r="322" spans="14:18" ht="15.75" x14ac:dyDescent="0.3">
      <c r="N322" s="106">
        <f ca="1"/>
        <v>0</v>
      </c>
      <c r="O322" s="80" t="s">
        <v>150</v>
      </c>
      <c r="P322"/>
      <c r="R322"/>
    </row>
    <row r="323" spans="14:18" ht="15.75" x14ac:dyDescent="0.3">
      <c r="N323" s="106">
        <f ca="1"/>
        <v>0</v>
      </c>
      <c r="O323" s="80" t="s">
        <v>150</v>
      </c>
      <c r="P323"/>
      <c r="R323"/>
    </row>
    <row r="324" spans="14:18" ht="15.75" x14ac:dyDescent="0.3">
      <c r="N324" s="106">
        <f ca="1"/>
        <v>0</v>
      </c>
      <c r="O324" s="80" t="s">
        <v>2064</v>
      </c>
      <c r="P324"/>
      <c r="R324"/>
    </row>
    <row r="325" spans="14:18" ht="15.75" x14ac:dyDescent="0.3">
      <c r="N325" s="106">
        <f ca="1"/>
        <v>0</v>
      </c>
      <c r="O325" s="80" t="s">
        <v>2064</v>
      </c>
      <c r="P325"/>
      <c r="R325"/>
    </row>
    <row r="326" spans="14:18" ht="15.75" x14ac:dyDescent="0.3">
      <c r="N326" s="106">
        <f ca="1"/>
        <v>0</v>
      </c>
      <c r="O326" s="80" t="s">
        <v>200</v>
      </c>
      <c r="P326"/>
      <c r="R326"/>
    </row>
    <row r="327" spans="14:18" ht="15.75" x14ac:dyDescent="0.3">
      <c r="N327" s="106">
        <f ca="1"/>
        <v>0</v>
      </c>
      <c r="O327" s="80" t="s">
        <v>200</v>
      </c>
      <c r="P327"/>
      <c r="R327"/>
    </row>
    <row r="328" spans="14:18" ht="15.75" x14ac:dyDescent="0.3">
      <c r="N328" s="106">
        <f ca="1"/>
        <v>0</v>
      </c>
      <c r="O328" s="80" t="s">
        <v>200</v>
      </c>
      <c r="P328"/>
      <c r="R328"/>
    </row>
    <row r="329" spans="14:18" ht="15.75" x14ac:dyDescent="0.3">
      <c r="N329" s="106">
        <f ca="1"/>
        <v>0</v>
      </c>
      <c r="O329" s="80" t="s">
        <v>200</v>
      </c>
      <c r="P329"/>
      <c r="R329"/>
    </row>
    <row r="330" spans="14:18" ht="15.75" x14ac:dyDescent="0.3">
      <c r="N330" s="106">
        <f ca="1"/>
        <v>0</v>
      </c>
      <c r="O330" s="80" t="s">
        <v>200</v>
      </c>
      <c r="P330"/>
      <c r="R330"/>
    </row>
    <row r="331" spans="14:18" ht="15.75" x14ac:dyDescent="0.3">
      <c r="N331" s="106">
        <f ca="1"/>
        <v>0</v>
      </c>
      <c r="O331" s="80" t="s">
        <v>179</v>
      </c>
      <c r="P331"/>
      <c r="R331"/>
    </row>
    <row r="332" spans="14:18" ht="15.75" x14ac:dyDescent="0.3">
      <c r="N332" s="106">
        <f ca="1"/>
        <v>0</v>
      </c>
      <c r="O332" s="80" t="s">
        <v>179</v>
      </c>
      <c r="P332"/>
      <c r="R332"/>
    </row>
    <row r="333" spans="14:18" ht="15.75" x14ac:dyDescent="0.3">
      <c r="N333" s="106">
        <f ca="1"/>
        <v>0</v>
      </c>
      <c r="O333" s="80" t="s">
        <v>76</v>
      </c>
      <c r="P333"/>
      <c r="R333"/>
    </row>
    <row r="334" spans="14:18" ht="15.75" x14ac:dyDescent="0.3">
      <c r="N334" s="106">
        <f ca="1"/>
        <v>0</v>
      </c>
      <c r="O334" s="80" t="s">
        <v>76</v>
      </c>
      <c r="P334"/>
      <c r="R334"/>
    </row>
    <row r="335" spans="14:18" ht="15.75" x14ac:dyDescent="0.3">
      <c r="N335" s="106">
        <f ca="1"/>
        <v>0</v>
      </c>
      <c r="O335" s="80" t="s">
        <v>76</v>
      </c>
      <c r="P335"/>
      <c r="R335"/>
    </row>
    <row r="336" spans="14:18" ht="15.75" x14ac:dyDescent="0.3">
      <c r="N336" s="106">
        <f ca="1"/>
        <v>0</v>
      </c>
      <c r="O336" s="80" t="s">
        <v>76</v>
      </c>
      <c r="P336"/>
      <c r="R336"/>
    </row>
    <row r="337" spans="14:18" ht="15.75" x14ac:dyDescent="0.3">
      <c r="N337" s="106">
        <f ca="1"/>
        <v>0</v>
      </c>
      <c r="O337" s="80" t="s">
        <v>201</v>
      </c>
      <c r="P337"/>
      <c r="R337"/>
    </row>
    <row r="338" spans="14:18" ht="15.75" x14ac:dyDescent="0.3">
      <c r="N338" s="106">
        <f ca="1"/>
        <v>0</v>
      </c>
      <c r="O338" s="80" t="s">
        <v>201</v>
      </c>
      <c r="P338"/>
      <c r="R338"/>
    </row>
    <row r="339" spans="14:18" ht="15.75" x14ac:dyDescent="0.3">
      <c r="N339" s="106">
        <f ca="1"/>
        <v>0</v>
      </c>
      <c r="O339" s="80" t="s">
        <v>201</v>
      </c>
      <c r="P339"/>
      <c r="R339"/>
    </row>
    <row r="340" spans="14:18" ht="15.75" x14ac:dyDescent="0.3">
      <c r="N340" s="106">
        <f ca="1"/>
        <v>0</v>
      </c>
      <c r="O340" s="80" t="s">
        <v>201</v>
      </c>
      <c r="P340"/>
      <c r="R340"/>
    </row>
    <row r="341" spans="14:18" ht="15.75" x14ac:dyDescent="0.3">
      <c r="N341" s="106">
        <f ca="1"/>
        <v>0</v>
      </c>
      <c r="O341" s="80" t="s">
        <v>201</v>
      </c>
      <c r="P341"/>
      <c r="R341"/>
    </row>
    <row r="342" spans="14:18" ht="15.75" x14ac:dyDescent="0.3">
      <c r="N342" s="106">
        <f ca="1"/>
        <v>0</v>
      </c>
      <c r="O342" s="80" t="s">
        <v>130</v>
      </c>
      <c r="P342"/>
      <c r="R342"/>
    </row>
    <row r="343" spans="14:18" ht="15.75" x14ac:dyDescent="0.3">
      <c r="N343" s="106">
        <f ca="1"/>
        <v>0</v>
      </c>
      <c r="O343" s="80" t="s">
        <v>130</v>
      </c>
      <c r="P343"/>
      <c r="R343"/>
    </row>
    <row r="344" spans="14:18" ht="15.75" x14ac:dyDescent="0.3">
      <c r="N344" s="106">
        <f ca="1"/>
        <v>0</v>
      </c>
      <c r="O344" s="80" t="s">
        <v>130</v>
      </c>
      <c r="P344"/>
      <c r="R344"/>
    </row>
    <row r="345" spans="14:18" ht="15.75" x14ac:dyDescent="0.3">
      <c r="N345" s="106">
        <f ca="1"/>
        <v>0</v>
      </c>
      <c r="O345" s="80" t="s">
        <v>103</v>
      </c>
      <c r="P345"/>
      <c r="R345"/>
    </row>
    <row r="346" spans="14:18" ht="15.75" x14ac:dyDescent="0.3">
      <c r="N346" s="106">
        <f ca="1"/>
        <v>0</v>
      </c>
      <c r="O346" s="80" t="s">
        <v>103</v>
      </c>
      <c r="P346"/>
      <c r="R346"/>
    </row>
    <row r="347" spans="14:18" ht="15.75" x14ac:dyDescent="0.3">
      <c r="N347" s="106">
        <f ca="1"/>
        <v>0</v>
      </c>
      <c r="O347" s="80" t="s">
        <v>133</v>
      </c>
      <c r="P347"/>
      <c r="R347"/>
    </row>
    <row r="348" spans="14:18" ht="15.75" x14ac:dyDescent="0.3">
      <c r="N348" s="106">
        <f ca="1"/>
        <v>0</v>
      </c>
      <c r="O348" s="80" t="s">
        <v>133</v>
      </c>
      <c r="P348"/>
      <c r="R348"/>
    </row>
    <row r="349" spans="14:18" ht="15.75" x14ac:dyDescent="0.3">
      <c r="N349" s="106">
        <f ca="1"/>
        <v>0</v>
      </c>
      <c r="O349" s="80" t="s">
        <v>133</v>
      </c>
      <c r="P349"/>
      <c r="R349"/>
    </row>
    <row r="350" spans="14:18" ht="15.75" x14ac:dyDescent="0.3">
      <c r="N350" s="106">
        <f ca="1"/>
        <v>0</v>
      </c>
      <c r="O350" s="80" t="s">
        <v>146</v>
      </c>
      <c r="P350"/>
      <c r="R350"/>
    </row>
    <row r="351" spans="14:18" ht="15.75" x14ac:dyDescent="0.3">
      <c r="N351" s="106">
        <f ca="1"/>
        <v>0</v>
      </c>
      <c r="O351" s="80" t="s">
        <v>151</v>
      </c>
      <c r="P351"/>
      <c r="R351"/>
    </row>
    <row r="352" spans="14:18" ht="15.75" x14ac:dyDescent="0.3">
      <c r="N352" s="106">
        <f ca="1"/>
        <v>0</v>
      </c>
      <c r="O352" s="80" t="s">
        <v>151</v>
      </c>
      <c r="P352"/>
      <c r="R352"/>
    </row>
    <row r="353" spans="14:18" ht="15.75" x14ac:dyDescent="0.3">
      <c r="N353" s="106">
        <f ca="1"/>
        <v>0</v>
      </c>
      <c r="O353" s="80" t="s">
        <v>44</v>
      </c>
      <c r="P353"/>
      <c r="R353"/>
    </row>
    <row r="354" spans="14:18" ht="15.75" x14ac:dyDescent="0.3">
      <c r="N354" s="106">
        <f ca="1"/>
        <v>0</v>
      </c>
      <c r="O354" s="80" t="s">
        <v>44</v>
      </c>
      <c r="P354"/>
      <c r="R354"/>
    </row>
    <row r="355" spans="14:18" ht="15.75" x14ac:dyDescent="0.3">
      <c r="N355" s="106">
        <f ca="1"/>
        <v>0</v>
      </c>
      <c r="O355" s="80" t="s">
        <v>44</v>
      </c>
      <c r="P355"/>
      <c r="R355"/>
    </row>
    <row r="356" spans="14:18" ht="15.75" x14ac:dyDescent="0.3">
      <c r="N356" s="106">
        <f ca="1"/>
        <v>0</v>
      </c>
      <c r="O356" s="80" t="s">
        <v>44</v>
      </c>
      <c r="P356"/>
      <c r="R356"/>
    </row>
    <row r="357" spans="14:18" ht="15.75" x14ac:dyDescent="0.3">
      <c r="N357" s="106">
        <f ca="1"/>
        <v>0</v>
      </c>
      <c r="O357" s="80" t="s">
        <v>44</v>
      </c>
      <c r="P357"/>
      <c r="R357"/>
    </row>
    <row r="358" spans="14:18" ht="15.75" x14ac:dyDescent="0.3">
      <c r="N358" s="106">
        <f ca="1"/>
        <v>0</v>
      </c>
      <c r="O358" s="80" t="s">
        <v>202</v>
      </c>
      <c r="P358"/>
      <c r="R358"/>
    </row>
    <row r="359" spans="14:18" ht="15.75" x14ac:dyDescent="0.3">
      <c r="N359" s="106">
        <f ca="1"/>
        <v>0</v>
      </c>
      <c r="O359" s="80" t="s">
        <v>202</v>
      </c>
      <c r="P359"/>
      <c r="R359"/>
    </row>
    <row r="360" spans="14:18" ht="15.75" x14ac:dyDescent="0.3">
      <c r="N360" s="106">
        <f ca="1"/>
        <v>0</v>
      </c>
      <c r="O360" s="80" t="s">
        <v>202</v>
      </c>
      <c r="P360"/>
      <c r="R360"/>
    </row>
    <row r="361" spans="14:18" ht="15.75" x14ac:dyDescent="0.3">
      <c r="N361" s="106">
        <f ca="1"/>
        <v>0</v>
      </c>
      <c r="O361" s="80" t="s">
        <v>202</v>
      </c>
      <c r="P361"/>
      <c r="R361"/>
    </row>
    <row r="362" spans="14:18" ht="15.75" x14ac:dyDescent="0.3">
      <c r="N362" s="106">
        <f ca="1"/>
        <v>0</v>
      </c>
      <c r="O362" s="80" t="s">
        <v>202</v>
      </c>
      <c r="P362"/>
      <c r="R362"/>
    </row>
    <row r="363" spans="14:18" ht="15.75" x14ac:dyDescent="0.3">
      <c r="N363" s="106">
        <f ca="1"/>
        <v>0</v>
      </c>
      <c r="O363" s="80" t="s">
        <v>202</v>
      </c>
      <c r="P363"/>
      <c r="R363"/>
    </row>
    <row r="364" spans="14:18" ht="15.75" x14ac:dyDescent="0.3">
      <c r="N364" s="106">
        <f ca="1"/>
        <v>0</v>
      </c>
      <c r="O364" s="80" t="s">
        <v>45</v>
      </c>
      <c r="P364"/>
      <c r="R364"/>
    </row>
    <row r="365" spans="14:18" ht="15.75" x14ac:dyDescent="0.3">
      <c r="N365" s="106">
        <f ca="1"/>
        <v>0</v>
      </c>
      <c r="O365" s="80" t="s">
        <v>45</v>
      </c>
      <c r="P365"/>
      <c r="R365"/>
    </row>
    <row r="366" spans="14:18" ht="15.75" x14ac:dyDescent="0.3">
      <c r="N366" s="106">
        <f ca="1"/>
        <v>0</v>
      </c>
      <c r="O366" s="80" t="s">
        <v>45</v>
      </c>
      <c r="P366"/>
      <c r="R366"/>
    </row>
    <row r="367" spans="14:18" ht="15.75" x14ac:dyDescent="0.3">
      <c r="N367" s="106">
        <f ca="1"/>
        <v>0</v>
      </c>
      <c r="O367" s="80" t="s">
        <v>9</v>
      </c>
      <c r="P367"/>
      <c r="R367"/>
    </row>
    <row r="368" spans="14:18" ht="15.75" x14ac:dyDescent="0.3">
      <c r="N368" s="106">
        <f ca="1"/>
        <v>0</v>
      </c>
      <c r="O368" s="80" t="s">
        <v>9</v>
      </c>
      <c r="P368"/>
      <c r="R368"/>
    </row>
    <row r="369" spans="14:18" ht="15.75" x14ac:dyDescent="0.3">
      <c r="N369" s="106">
        <f ca="1"/>
        <v>0</v>
      </c>
      <c r="O369" s="80" t="s">
        <v>9</v>
      </c>
      <c r="P369"/>
      <c r="R369"/>
    </row>
    <row r="370" spans="14:18" ht="15.75" x14ac:dyDescent="0.3">
      <c r="N370" s="106">
        <f ca="1"/>
        <v>0</v>
      </c>
      <c r="O370" s="80" t="s">
        <v>9</v>
      </c>
      <c r="P370"/>
      <c r="R370"/>
    </row>
    <row r="371" spans="14:18" ht="15.75" x14ac:dyDescent="0.3">
      <c r="N371" s="106">
        <f ca="1"/>
        <v>0</v>
      </c>
      <c r="O371" s="80" t="s">
        <v>9</v>
      </c>
      <c r="P371"/>
      <c r="R371"/>
    </row>
    <row r="372" spans="14:18" ht="15.75" x14ac:dyDescent="0.3">
      <c r="N372" s="106">
        <f ca="1"/>
        <v>0</v>
      </c>
      <c r="O372" s="80" t="s">
        <v>9</v>
      </c>
      <c r="P372"/>
      <c r="R372"/>
    </row>
    <row r="373" spans="14:18" ht="15.75" x14ac:dyDescent="0.3">
      <c r="N373" s="106">
        <f ca="1"/>
        <v>0</v>
      </c>
      <c r="O373" s="80" t="s">
        <v>9</v>
      </c>
      <c r="P373"/>
      <c r="R373"/>
    </row>
    <row r="374" spans="14:18" ht="15.75" x14ac:dyDescent="0.3">
      <c r="N374" s="106">
        <f ca="1"/>
        <v>0</v>
      </c>
      <c r="O374" s="80" t="s">
        <v>9</v>
      </c>
      <c r="P374"/>
      <c r="R374"/>
    </row>
    <row r="375" spans="14:18" ht="15.75" x14ac:dyDescent="0.3">
      <c r="N375" s="106">
        <f ca="1"/>
        <v>0</v>
      </c>
      <c r="O375" s="80" t="s">
        <v>9</v>
      </c>
      <c r="P375"/>
      <c r="R375"/>
    </row>
    <row r="376" spans="14:18" ht="15.75" x14ac:dyDescent="0.3">
      <c r="N376" s="106">
        <f ca="1"/>
        <v>0</v>
      </c>
      <c r="O376" s="80" t="s">
        <v>9</v>
      </c>
      <c r="P376"/>
      <c r="R376"/>
    </row>
    <row r="377" spans="14:18" ht="15.75" x14ac:dyDescent="0.3">
      <c r="N377" s="106">
        <f ca="1"/>
        <v>0</v>
      </c>
      <c r="O377" s="80" t="s">
        <v>10</v>
      </c>
      <c r="P377"/>
      <c r="R377"/>
    </row>
    <row r="378" spans="14:18" ht="15.75" x14ac:dyDescent="0.3">
      <c r="N378" s="106">
        <f ca="1"/>
        <v>0</v>
      </c>
      <c r="O378" s="80" t="s">
        <v>10</v>
      </c>
      <c r="P378"/>
      <c r="R378"/>
    </row>
    <row r="379" spans="14:18" ht="15.75" x14ac:dyDescent="0.3">
      <c r="N379" s="106">
        <f ca="1"/>
        <v>0</v>
      </c>
      <c r="O379" s="80" t="s">
        <v>10</v>
      </c>
      <c r="P379"/>
      <c r="R379"/>
    </row>
    <row r="380" spans="14:18" ht="15.75" x14ac:dyDescent="0.3">
      <c r="N380" s="106">
        <f ca="1"/>
        <v>0</v>
      </c>
      <c r="O380" s="80" t="s">
        <v>10</v>
      </c>
      <c r="P380"/>
      <c r="R380"/>
    </row>
    <row r="381" spans="14:18" ht="15.75" x14ac:dyDescent="0.3">
      <c r="N381" s="106">
        <f ca="1"/>
        <v>0</v>
      </c>
      <c r="O381" s="80" t="s">
        <v>10</v>
      </c>
      <c r="P381"/>
      <c r="R381"/>
    </row>
    <row r="382" spans="14:18" ht="15.75" x14ac:dyDescent="0.3">
      <c r="N382" s="106">
        <f ca="1"/>
        <v>0</v>
      </c>
      <c r="O382" s="80" t="s">
        <v>11</v>
      </c>
      <c r="P382"/>
      <c r="R382"/>
    </row>
    <row r="383" spans="14:18" ht="15.75" x14ac:dyDescent="0.3">
      <c r="N383" s="106">
        <f ca="1"/>
        <v>0</v>
      </c>
      <c r="O383" s="80" t="s">
        <v>11</v>
      </c>
      <c r="P383"/>
      <c r="R383"/>
    </row>
    <row r="384" spans="14:18" ht="15.75" x14ac:dyDescent="0.3">
      <c r="N384" s="106">
        <f ca="1"/>
        <v>0</v>
      </c>
      <c r="O384" s="80" t="s">
        <v>11</v>
      </c>
      <c r="P384"/>
      <c r="R384"/>
    </row>
    <row r="385" spans="14:18" ht="15.75" x14ac:dyDescent="0.3">
      <c r="N385" s="106">
        <f ca="1"/>
        <v>0</v>
      </c>
      <c r="O385" s="80" t="s">
        <v>11</v>
      </c>
      <c r="P385"/>
      <c r="R385"/>
    </row>
    <row r="386" spans="14:18" ht="15.75" x14ac:dyDescent="0.3">
      <c r="N386" s="106">
        <f ca="1"/>
        <v>0</v>
      </c>
      <c r="O386" s="80" t="s">
        <v>11</v>
      </c>
      <c r="P386"/>
      <c r="R386"/>
    </row>
    <row r="387" spans="14:18" ht="15.75" x14ac:dyDescent="0.3">
      <c r="N387" s="106">
        <f ca="1"/>
        <v>0</v>
      </c>
      <c r="O387" s="80" t="s">
        <v>11</v>
      </c>
      <c r="P387"/>
      <c r="R387"/>
    </row>
    <row r="388" spans="14:18" ht="15.75" x14ac:dyDescent="0.3">
      <c r="N388" s="106">
        <f ca="1"/>
        <v>0</v>
      </c>
      <c r="O388" s="80" t="s">
        <v>203</v>
      </c>
      <c r="P388"/>
      <c r="R388"/>
    </row>
    <row r="389" spans="14:18" ht="15.75" x14ac:dyDescent="0.3">
      <c r="N389" s="106">
        <f ca="1"/>
        <v>0</v>
      </c>
      <c r="O389" s="80" t="s">
        <v>203</v>
      </c>
      <c r="P389"/>
      <c r="R389"/>
    </row>
    <row r="390" spans="14:18" ht="15.75" x14ac:dyDescent="0.3">
      <c r="N390" s="106">
        <f ca="1"/>
        <v>0</v>
      </c>
      <c r="O390" s="80" t="s">
        <v>203</v>
      </c>
      <c r="P390"/>
      <c r="R390"/>
    </row>
    <row r="391" spans="14:18" ht="15.75" x14ac:dyDescent="0.3">
      <c r="N391" s="106">
        <f ca="1"/>
        <v>0</v>
      </c>
      <c r="O391" s="80" t="s">
        <v>203</v>
      </c>
      <c r="P391"/>
      <c r="R391"/>
    </row>
    <row r="392" spans="14:18" ht="15.75" x14ac:dyDescent="0.3">
      <c r="N392" s="106">
        <f ca="1"/>
        <v>0</v>
      </c>
      <c r="O392" s="80" t="s">
        <v>203</v>
      </c>
      <c r="P392"/>
      <c r="R392"/>
    </row>
    <row r="393" spans="14:18" ht="15.75" x14ac:dyDescent="0.3">
      <c r="N393" s="106">
        <f ca="1"/>
        <v>0</v>
      </c>
      <c r="O393" s="80" t="s">
        <v>81</v>
      </c>
      <c r="P393"/>
      <c r="R393"/>
    </row>
    <row r="394" spans="14:18" ht="15.75" x14ac:dyDescent="0.3">
      <c r="N394" s="106">
        <f ca="1"/>
        <v>0</v>
      </c>
      <c r="O394" s="80" t="s">
        <v>81</v>
      </c>
      <c r="P394"/>
      <c r="R394"/>
    </row>
    <row r="395" spans="14:18" ht="15.75" x14ac:dyDescent="0.3">
      <c r="N395" s="106">
        <f ca="1"/>
        <v>0</v>
      </c>
      <c r="O395" s="80" t="s">
        <v>81</v>
      </c>
      <c r="P395"/>
      <c r="R395"/>
    </row>
    <row r="396" spans="14:18" ht="15.75" x14ac:dyDescent="0.3">
      <c r="N396" s="106">
        <f ca="1"/>
        <v>0</v>
      </c>
      <c r="O396" s="80" t="s">
        <v>85</v>
      </c>
      <c r="P396"/>
      <c r="R396"/>
    </row>
    <row r="397" spans="14:18" ht="15.75" x14ac:dyDescent="0.3">
      <c r="N397" s="106">
        <f ca="1"/>
        <v>0</v>
      </c>
      <c r="O397" s="80" t="s">
        <v>85</v>
      </c>
      <c r="P397"/>
      <c r="R397"/>
    </row>
    <row r="398" spans="14:18" ht="15.75" x14ac:dyDescent="0.3">
      <c r="N398" s="106">
        <f ca="1"/>
        <v>0</v>
      </c>
      <c r="O398" s="80" t="s">
        <v>85</v>
      </c>
      <c r="P398"/>
      <c r="R398"/>
    </row>
    <row r="399" spans="14:18" ht="15.75" x14ac:dyDescent="0.3">
      <c r="N399" s="106">
        <f ca="1"/>
        <v>0</v>
      </c>
      <c r="O399" s="80" t="s">
        <v>204</v>
      </c>
      <c r="P399"/>
      <c r="R399"/>
    </row>
    <row r="400" spans="14:18" ht="15.75" x14ac:dyDescent="0.3">
      <c r="N400" s="106">
        <f ca="1"/>
        <v>0</v>
      </c>
      <c r="O400" s="80" t="s">
        <v>204</v>
      </c>
      <c r="P400"/>
      <c r="R400"/>
    </row>
    <row r="401" spans="14:18" ht="15.75" x14ac:dyDescent="0.3">
      <c r="N401" s="106">
        <f ca="1"/>
        <v>0</v>
      </c>
      <c r="O401" s="80" t="s">
        <v>204</v>
      </c>
      <c r="P401"/>
      <c r="R401"/>
    </row>
    <row r="402" spans="14:18" ht="15.75" x14ac:dyDescent="0.3">
      <c r="N402" s="106">
        <f ca="1"/>
        <v>0</v>
      </c>
      <c r="O402" s="80" t="s">
        <v>204</v>
      </c>
      <c r="P402"/>
      <c r="R402"/>
    </row>
    <row r="403" spans="14:18" ht="15.75" x14ac:dyDescent="0.3">
      <c r="N403" s="106">
        <f ca="1"/>
        <v>0</v>
      </c>
      <c r="O403" s="80" t="s">
        <v>204</v>
      </c>
      <c r="P403"/>
      <c r="R403"/>
    </row>
    <row r="404" spans="14:18" ht="15.75" x14ac:dyDescent="0.3">
      <c r="N404" s="106">
        <f ca="1"/>
        <v>0</v>
      </c>
      <c r="O404" s="80" t="s">
        <v>204</v>
      </c>
      <c r="P404"/>
      <c r="R404"/>
    </row>
    <row r="405" spans="14:18" ht="15.75" x14ac:dyDescent="0.3">
      <c r="N405" s="106">
        <f ca="1"/>
        <v>0</v>
      </c>
      <c r="O405" s="80" t="s">
        <v>140</v>
      </c>
      <c r="P405"/>
      <c r="R405"/>
    </row>
    <row r="406" spans="14:18" ht="15.75" x14ac:dyDescent="0.3">
      <c r="N406" s="106">
        <f ca="1"/>
        <v>0</v>
      </c>
      <c r="O406" s="80" t="s">
        <v>140</v>
      </c>
      <c r="P406"/>
      <c r="R406"/>
    </row>
    <row r="407" spans="14:18" ht="15.75" x14ac:dyDescent="0.3">
      <c r="N407" s="106">
        <f ca="1"/>
        <v>0</v>
      </c>
      <c r="O407" s="80" t="s">
        <v>140</v>
      </c>
      <c r="P407"/>
      <c r="R407"/>
    </row>
    <row r="408" spans="14:18" ht="15.75" x14ac:dyDescent="0.3">
      <c r="N408" s="106">
        <f ca="1"/>
        <v>0</v>
      </c>
      <c r="O408" s="80" t="s">
        <v>29</v>
      </c>
      <c r="P408"/>
      <c r="R408"/>
    </row>
    <row r="409" spans="14:18" ht="15.75" x14ac:dyDescent="0.3">
      <c r="N409" s="106">
        <f ca="1"/>
        <v>0</v>
      </c>
      <c r="O409" s="80" t="s">
        <v>29</v>
      </c>
      <c r="P409"/>
      <c r="R409"/>
    </row>
    <row r="410" spans="14:18" ht="15.75" x14ac:dyDescent="0.3">
      <c r="N410" s="106">
        <f ca="1"/>
        <v>0</v>
      </c>
      <c r="O410" s="80" t="s">
        <v>29</v>
      </c>
      <c r="P410"/>
      <c r="R410"/>
    </row>
    <row r="411" spans="14:18" ht="15.75" x14ac:dyDescent="0.3">
      <c r="N411" s="106">
        <f ca="1"/>
        <v>0</v>
      </c>
      <c r="O411" s="80" t="s">
        <v>29</v>
      </c>
      <c r="P411"/>
      <c r="R411"/>
    </row>
    <row r="412" spans="14:18" ht="15.75" x14ac:dyDescent="0.3">
      <c r="N412" s="106">
        <f ca="1"/>
        <v>0</v>
      </c>
      <c r="O412" s="80" t="s">
        <v>205</v>
      </c>
      <c r="P412"/>
      <c r="R412"/>
    </row>
    <row r="413" spans="14:18" ht="15.75" x14ac:dyDescent="0.3">
      <c r="N413" s="106">
        <f ca="1"/>
        <v>0</v>
      </c>
      <c r="O413" s="80" t="s">
        <v>205</v>
      </c>
      <c r="P413"/>
      <c r="R413"/>
    </row>
    <row r="414" spans="14:18" ht="15.75" x14ac:dyDescent="0.3">
      <c r="N414" s="106">
        <f ca="1"/>
        <v>0</v>
      </c>
      <c r="O414" s="80" t="s">
        <v>205</v>
      </c>
      <c r="P414"/>
      <c r="R414"/>
    </row>
    <row r="415" spans="14:18" ht="15.75" x14ac:dyDescent="0.3">
      <c r="N415" s="106">
        <f ca="1"/>
        <v>0</v>
      </c>
      <c r="O415" s="80" t="s">
        <v>205</v>
      </c>
      <c r="P415"/>
      <c r="R415"/>
    </row>
    <row r="416" spans="14:18" ht="15.75" x14ac:dyDescent="0.3">
      <c r="N416" s="106">
        <f ca="1"/>
        <v>0</v>
      </c>
      <c r="O416" s="80" t="s">
        <v>205</v>
      </c>
      <c r="P416"/>
      <c r="R416"/>
    </row>
    <row r="417" spans="14:18" ht="15.75" x14ac:dyDescent="0.3">
      <c r="N417" s="106">
        <f ca="1"/>
        <v>0</v>
      </c>
      <c r="O417" s="80" t="s">
        <v>12</v>
      </c>
      <c r="P417"/>
      <c r="R417"/>
    </row>
    <row r="418" spans="14:18" ht="15.75" x14ac:dyDescent="0.3">
      <c r="N418" s="106">
        <f ca="1"/>
        <v>0</v>
      </c>
      <c r="O418" s="80" t="s">
        <v>12</v>
      </c>
      <c r="P418"/>
      <c r="R418"/>
    </row>
    <row r="419" spans="14:18" ht="15.75" x14ac:dyDescent="0.3">
      <c r="N419" s="106">
        <f ca="1"/>
        <v>0</v>
      </c>
      <c r="O419" s="80" t="s">
        <v>12</v>
      </c>
      <c r="P419"/>
      <c r="R419"/>
    </row>
    <row r="420" spans="14:18" ht="15.75" x14ac:dyDescent="0.3">
      <c r="N420" s="106">
        <f ca="1"/>
        <v>0</v>
      </c>
      <c r="O420" s="80" t="s">
        <v>12</v>
      </c>
      <c r="P420"/>
      <c r="R420"/>
    </row>
    <row r="421" spans="14:18" ht="15.75" x14ac:dyDescent="0.3">
      <c r="N421" s="106">
        <f ca="1"/>
        <v>0</v>
      </c>
      <c r="O421" s="80" t="s">
        <v>12</v>
      </c>
      <c r="P421"/>
      <c r="R421"/>
    </row>
    <row r="422" spans="14:18" ht="15.75" x14ac:dyDescent="0.3">
      <c r="N422" s="106">
        <f ca="1"/>
        <v>0</v>
      </c>
      <c r="O422" s="80" t="s">
        <v>12</v>
      </c>
      <c r="P422"/>
      <c r="R422"/>
    </row>
    <row r="423" spans="14:18" ht="15.75" x14ac:dyDescent="0.3">
      <c r="N423" s="106">
        <f ca="1"/>
        <v>0</v>
      </c>
      <c r="O423" s="80" t="s">
        <v>12</v>
      </c>
      <c r="P423"/>
      <c r="R423"/>
    </row>
    <row r="424" spans="14:18" ht="15.75" x14ac:dyDescent="0.3">
      <c r="N424" s="106">
        <f ca="1"/>
        <v>0</v>
      </c>
      <c r="O424" s="80" t="s">
        <v>12</v>
      </c>
      <c r="P424"/>
      <c r="R424"/>
    </row>
    <row r="425" spans="14:18" ht="15.75" x14ac:dyDescent="0.3">
      <c r="N425" s="106">
        <f ca="1"/>
        <v>0</v>
      </c>
      <c r="O425" s="80" t="s">
        <v>12</v>
      </c>
      <c r="P425"/>
      <c r="R425"/>
    </row>
    <row r="426" spans="14:18" ht="15.75" x14ac:dyDescent="0.3">
      <c r="N426" s="106">
        <f ca="1"/>
        <v>0</v>
      </c>
      <c r="O426" s="80" t="s">
        <v>13</v>
      </c>
      <c r="P426"/>
      <c r="R426"/>
    </row>
    <row r="427" spans="14:18" ht="15.75" x14ac:dyDescent="0.3">
      <c r="N427" s="106">
        <f ca="1"/>
        <v>0</v>
      </c>
      <c r="O427" s="80" t="s">
        <v>13</v>
      </c>
      <c r="P427"/>
      <c r="R427"/>
    </row>
    <row r="428" spans="14:18" ht="15.75" x14ac:dyDescent="0.3">
      <c r="N428" s="106">
        <f ca="1"/>
        <v>0</v>
      </c>
      <c r="O428" s="80" t="s">
        <v>13</v>
      </c>
      <c r="P428"/>
      <c r="R428"/>
    </row>
    <row r="429" spans="14:18" ht="15.75" x14ac:dyDescent="0.3">
      <c r="N429" s="106">
        <f ca="1"/>
        <v>0</v>
      </c>
      <c r="O429" s="80" t="s">
        <v>13</v>
      </c>
      <c r="P429"/>
      <c r="R429"/>
    </row>
    <row r="430" spans="14:18" ht="15.75" x14ac:dyDescent="0.3">
      <c r="N430" s="106">
        <f ca="1"/>
        <v>0</v>
      </c>
      <c r="O430" s="80" t="s">
        <v>206</v>
      </c>
      <c r="P430"/>
      <c r="R430"/>
    </row>
    <row r="431" spans="14:18" ht="15.75" x14ac:dyDescent="0.3">
      <c r="N431" s="106">
        <f ca="1"/>
        <v>0</v>
      </c>
      <c r="O431" s="80" t="s">
        <v>206</v>
      </c>
      <c r="P431"/>
      <c r="R431"/>
    </row>
    <row r="432" spans="14:18" ht="15.75" x14ac:dyDescent="0.3">
      <c r="N432" s="106">
        <f ca="1"/>
        <v>0</v>
      </c>
      <c r="O432" s="80" t="s">
        <v>206</v>
      </c>
      <c r="P432"/>
      <c r="R432"/>
    </row>
    <row r="433" spans="14:18" ht="15.75" x14ac:dyDescent="0.3">
      <c r="N433" s="106">
        <f ca="1"/>
        <v>0</v>
      </c>
      <c r="O433" s="80" t="s">
        <v>206</v>
      </c>
      <c r="P433"/>
      <c r="R433"/>
    </row>
    <row r="434" spans="14:18" ht="15.75" x14ac:dyDescent="0.3">
      <c r="N434" s="106">
        <f ca="1"/>
        <v>0</v>
      </c>
      <c r="O434" s="80" t="s">
        <v>30</v>
      </c>
      <c r="P434"/>
      <c r="R434"/>
    </row>
    <row r="435" spans="14:18" ht="15.75" x14ac:dyDescent="0.3">
      <c r="N435" s="106">
        <f ca="1"/>
        <v>0</v>
      </c>
      <c r="O435" s="80" t="s">
        <v>30</v>
      </c>
      <c r="P435"/>
      <c r="R435"/>
    </row>
    <row r="436" spans="14:18" ht="15.75" x14ac:dyDescent="0.3">
      <c r="N436" s="106">
        <f ca="1"/>
        <v>0</v>
      </c>
      <c r="O436" s="80" t="s">
        <v>30</v>
      </c>
      <c r="P436"/>
      <c r="R436"/>
    </row>
    <row r="437" spans="14:18" ht="15.75" x14ac:dyDescent="0.3">
      <c r="N437" s="106">
        <f ca="1"/>
        <v>0</v>
      </c>
      <c r="O437" s="80" t="s">
        <v>108</v>
      </c>
      <c r="P437"/>
      <c r="R437"/>
    </row>
    <row r="438" spans="14:18" ht="15.75" x14ac:dyDescent="0.3">
      <c r="N438" s="106">
        <f ca="1"/>
        <v>0</v>
      </c>
      <c r="O438" s="80" t="s">
        <v>108</v>
      </c>
      <c r="P438"/>
      <c r="R438"/>
    </row>
    <row r="439" spans="14:18" ht="15.75" x14ac:dyDescent="0.3">
      <c r="N439" s="106">
        <f ca="1"/>
        <v>0</v>
      </c>
      <c r="O439" s="80" t="s">
        <v>108</v>
      </c>
      <c r="P439"/>
      <c r="R439"/>
    </row>
    <row r="440" spans="14:18" ht="15.75" x14ac:dyDescent="0.3">
      <c r="N440" s="106">
        <f ca="1"/>
        <v>0</v>
      </c>
      <c r="O440" s="80" t="s">
        <v>152</v>
      </c>
      <c r="P440"/>
      <c r="R440"/>
    </row>
    <row r="441" spans="14:18" ht="15.75" x14ac:dyDescent="0.3">
      <c r="N441" s="106">
        <f ca="1"/>
        <v>0</v>
      </c>
      <c r="O441" s="80" t="s">
        <v>169</v>
      </c>
      <c r="P441"/>
      <c r="R441"/>
    </row>
    <row r="442" spans="14:18" ht="15.75" x14ac:dyDescent="0.3">
      <c r="N442" s="106">
        <f ca="1"/>
        <v>0</v>
      </c>
      <c r="O442" s="80" t="s">
        <v>169</v>
      </c>
      <c r="P442"/>
      <c r="R442"/>
    </row>
    <row r="443" spans="14:18" ht="15.75" x14ac:dyDescent="0.3">
      <c r="N443" s="106">
        <f ca="1"/>
        <v>0</v>
      </c>
      <c r="O443" s="80" t="s">
        <v>169</v>
      </c>
      <c r="P443"/>
      <c r="R443"/>
    </row>
    <row r="444" spans="14:18" ht="15.75" x14ac:dyDescent="0.3">
      <c r="N444" s="106">
        <f ca="1"/>
        <v>0</v>
      </c>
      <c r="O444" s="80" t="s">
        <v>31</v>
      </c>
      <c r="P444"/>
      <c r="R444"/>
    </row>
    <row r="445" spans="14:18" ht="15.75" x14ac:dyDescent="0.3">
      <c r="N445" s="106">
        <f ca="1"/>
        <v>0</v>
      </c>
      <c r="O445" s="80" t="s">
        <v>62</v>
      </c>
      <c r="P445"/>
      <c r="R445"/>
    </row>
    <row r="446" spans="14:18" ht="15.75" x14ac:dyDescent="0.3">
      <c r="N446" s="106">
        <f ca="1"/>
        <v>0</v>
      </c>
      <c r="O446" s="80" t="s">
        <v>62</v>
      </c>
      <c r="P446"/>
      <c r="R446"/>
    </row>
    <row r="447" spans="14:18" ht="15.75" x14ac:dyDescent="0.3">
      <c r="N447" s="106">
        <f ca="1"/>
        <v>0</v>
      </c>
      <c r="O447" s="80" t="s">
        <v>62</v>
      </c>
      <c r="P447"/>
      <c r="R447"/>
    </row>
    <row r="448" spans="14:18" ht="15.75" x14ac:dyDescent="0.3">
      <c r="N448" s="106">
        <f ca="1"/>
        <v>0</v>
      </c>
      <c r="O448" s="80" t="s">
        <v>62</v>
      </c>
      <c r="P448"/>
      <c r="R448"/>
    </row>
    <row r="449" spans="14:18" ht="15.75" x14ac:dyDescent="0.3">
      <c r="N449" s="106">
        <f ca="1"/>
        <v>0</v>
      </c>
      <c r="O449" s="80" t="s">
        <v>207</v>
      </c>
      <c r="P449"/>
      <c r="R449"/>
    </row>
    <row r="450" spans="14:18" ht="15.75" x14ac:dyDescent="0.3">
      <c r="N450" s="106">
        <f ca="1"/>
        <v>0</v>
      </c>
      <c r="O450" s="80" t="s">
        <v>207</v>
      </c>
      <c r="P450"/>
      <c r="R450"/>
    </row>
    <row r="451" spans="14:18" ht="15.75" x14ac:dyDescent="0.3">
      <c r="N451" s="106">
        <f ca="1"/>
        <v>0</v>
      </c>
      <c r="O451" s="80" t="s">
        <v>207</v>
      </c>
      <c r="P451"/>
      <c r="R451"/>
    </row>
    <row r="452" spans="14:18" ht="15.75" x14ac:dyDescent="0.3">
      <c r="N452" s="106">
        <f ca="1"/>
        <v>0</v>
      </c>
      <c r="O452" s="80" t="s">
        <v>207</v>
      </c>
      <c r="P452"/>
      <c r="R452"/>
    </row>
    <row r="453" spans="14:18" ht="15.75" x14ac:dyDescent="0.3">
      <c r="N453" s="106">
        <f ca="1"/>
        <v>0</v>
      </c>
      <c r="O453" s="80" t="s">
        <v>80</v>
      </c>
      <c r="P453"/>
      <c r="R453"/>
    </row>
    <row r="454" spans="14:18" ht="15.75" x14ac:dyDescent="0.3">
      <c r="N454" s="106">
        <f ca="1"/>
        <v>0</v>
      </c>
      <c r="O454" s="80" t="s">
        <v>80</v>
      </c>
      <c r="P454"/>
      <c r="R454"/>
    </row>
    <row r="455" spans="14:18" ht="15.75" x14ac:dyDescent="0.3">
      <c r="N455" s="106">
        <f ca="1"/>
        <v>0</v>
      </c>
      <c r="O455" s="80" t="s">
        <v>80</v>
      </c>
      <c r="P455"/>
      <c r="R455"/>
    </row>
    <row r="456" spans="14:18" ht="15.75" x14ac:dyDescent="0.3">
      <c r="N456" s="106">
        <f ca="1"/>
        <v>0</v>
      </c>
      <c r="O456" s="80" t="s">
        <v>80</v>
      </c>
      <c r="P456"/>
      <c r="R456"/>
    </row>
    <row r="457" spans="14:18" ht="15.75" x14ac:dyDescent="0.3">
      <c r="N457" s="106">
        <f ca="1"/>
        <v>0</v>
      </c>
      <c r="O457" s="80" t="s">
        <v>176</v>
      </c>
      <c r="P457"/>
      <c r="R457"/>
    </row>
    <row r="458" spans="14:18" ht="15.75" x14ac:dyDescent="0.3">
      <c r="N458" s="106">
        <f ca="1"/>
        <v>0</v>
      </c>
      <c r="O458" s="80" t="s">
        <v>176</v>
      </c>
      <c r="P458"/>
      <c r="R458"/>
    </row>
    <row r="459" spans="14:18" ht="15.75" x14ac:dyDescent="0.3">
      <c r="N459" s="106">
        <f ca="1"/>
        <v>0</v>
      </c>
      <c r="O459" s="80" t="s">
        <v>173</v>
      </c>
      <c r="P459"/>
      <c r="R459"/>
    </row>
    <row r="460" spans="14:18" ht="15.75" x14ac:dyDescent="0.3">
      <c r="N460" s="106">
        <f ca="1"/>
        <v>0</v>
      </c>
      <c r="O460" s="80" t="s">
        <v>173</v>
      </c>
      <c r="P460"/>
      <c r="R460"/>
    </row>
    <row r="461" spans="14:18" ht="15.75" x14ac:dyDescent="0.3">
      <c r="N461" s="106">
        <f ca="1"/>
        <v>0</v>
      </c>
      <c r="O461" s="80" t="s">
        <v>173</v>
      </c>
      <c r="P461"/>
      <c r="R461"/>
    </row>
    <row r="462" spans="14:18" ht="15.75" x14ac:dyDescent="0.3">
      <c r="N462" s="106">
        <f ca="1"/>
        <v>0</v>
      </c>
      <c r="O462" s="80" t="s">
        <v>173</v>
      </c>
      <c r="P462"/>
      <c r="R462"/>
    </row>
    <row r="463" spans="14:18" ht="15.75" x14ac:dyDescent="0.3">
      <c r="N463" s="106">
        <f ca="1"/>
        <v>0</v>
      </c>
      <c r="O463" s="80" t="s">
        <v>173</v>
      </c>
      <c r="P463"/>
      <c r="R463"/>
    </row>
    <row r="464" spans="14:18" ht="15.75" x14ac:dyDescent="0.3">
      <c r="N464" s="106">
        <f ca="1"/>
        <v>0</v>
      </c>
      <c r="O464" s="80" t="s">
        <v>173</v>
      </c>
      <c r="P464"/>
      <c r="R464"/>
    </row>
    <row r="465" spans="14:18" ht="15.75" x14ac:dyDescent="0.3">
      <c r="N465" s="106">
        <f ca="1"/>
        <v>0</v>
      </c>
      <c r="O465" s="80" t="s">
        <v>32</v>
      </c>
      <c r="P465"/>
      <c r="R465"/>
    </row>
    <row r="466" spans="14:18" ht="15.75" x14ac:dyDescent="0.3">
      <c r="N466" s="106">
        <f ca="1"/>
        <v>0</v>
      </c>
      <c r="O466" s="80" t="s">
        <v>32</v>
      </c>
      <c r="P466"/>
      <c r="R466"/>
    </row>
    <row r="467" spans="14:18" ht="15.75" x14ac:dyDescent="0.3">
      <c r="N467" s="106">
        <f ca="1"/>
        <v>0</v>
      </c>
      <c r="O467" s="80" t="s">
        <v>32</v>
      </c>
      <c r="P467"/>
      <c r="R467"/>
    </row>
    <row r="468" spans="14:18" ht="15.75" x14ac:dyDescent="0.3">
      <c r="N468" s="106">
        <f ca="1"/>
        <v>0</v>
      </c>
      <c r="O468" s="80" t="s">
        <v>32</v>
      </c>
      <c r="P468"/>
      <c r="R468"/>
    </row>
    <row r="469" spans="14:18" ht="15.75" x14ac:dyDescent="0.3">
      <c r="N469" s="106">
        <f ca="1"/>
        <v>0</v>
      </c>
      <c r="O469" s="80" t="s">
        <v>208</v>
      </c>
      <c r="P469"/>
      <c r="R469"/>
    </row>
    <row r="470" spans="14:18" ht="15.75" x14ac:dyDescent="0.3">
      <c r="N470" s="106">
        <f ca="1"/>
        <v>0</v>
      </c>
      <c r="O470" s="80" t="s">
        <v>208</v>
      </c>
      <c r="P470"/>
      <c r="R470"/>
    </row>
    <row r="471" spans="14:18" ht="15.75" x14ac:dyDescent="0.3">
      <c r="N471" s="106">
        <f ca="1"/>
        <v>0</v>
      </c>
      <c r="O471" s="80" t="s">
        <v>208</v>
      </c>
      <c r="P471"/>
      <c r="R471"/>
    </row>
    <row r="472" spans="14:18" ht="15.75" x14ac:dyDescent="0.3">
      <c r="N472" s="106">
        <f ca="1"/>
        <v>0</v>
      </c>
      <c r="O472" s="80" t="s">
        <v>208</v>
      </c>
      <c r="P472"/>
      <c r="R472"/>
    </row>
    <row r="473" spans="14:18" ht="15.75" x14ac:dyDescent="0.3">
      <c r="N473" s="106">
        <f ca="1"/>
        <v>0</v>
      </c>
      <c r="O473" s="80" t="s">
        <v>209</v>
      </c>
      <c r="P473"/>
      <c r="R473"/>
    </row>
    <row r="474" spans="14:18" ht="15.75" x14ac:dyDescent="0.3">
      <c r="N474" s="106">
        <f ca="1"/>
        <v>0</v>
      </c>
      <c r="O474" s="80" t="s">
        <v>209</v>
      </c>
      <c r="P474"/>
      <c r="R474"/>
    </row>
    <row r="475" spans="14:18" ht="15.75" x14ac:dyDescent="0.3">
      <c r="N475" s="106">
        <f ca="1"/>
        <v>0</v>
      </c>
      <c r="O475" s="80" t="s">
        <v>209</v>
      </c>
      <c r="P475"/>
      <c r="R475"/>
    </row>
    <row r="476" spans="14:18" ht="15.75" x14ac:dyDescent="0.3">
      <c r="N476" s="106">
        <f ca="1"/>
        <v>0</v>
      </c>
      <c r="O476" s="80" t="s">
        <v>209</v>
      </c>
      <c r="P476"/>
      <c r="R476"/>
    </row>
    <row r="477" spans="14:18" ht="15.75" x14ac:dyDescent="0.3">
      <c r="N477" s="106">
        <f ca="1"/>
        <v>0</v>
      </c>
      <c r="O477" s="80" t="s">
        <v>209</v>
      </c>
      <c r="P477"/>
      <c r="R477"/>
    </row>
    <row r="478" spans="14:18" ht="15.75" x14ac:dyDescent="0.3">
      <c r="N478" s="106">
        <f ca="1"/>
        <v>0</v>
      </c>
      <c r="O478" s="80" t="s">
        <v>210</v>
      </c>
      <c r="P478"/>
      <c r="R478"/>
    </row>
    <row r="479" spans="14:18" ht="15.75" x14ac:dyDescent="0.3">
      <c r="N479" s="106">
        <f ca="1"/>
        <v>0</v>
      </c>
      <c r="O479" s="80" t="s">
        <v>210</v>
      </c>
      <c r="P479"/>
      <c r="R479"/>
    </row>
    <row r="480" spans="14:18" ht="15.75" x14ac:dyDescent="0.3">
      <c r="N480" s="106">
        <f ca="1"/>
        <v>0</v>
      </c>
      <c r="O480" s="80" t="s">
        <v>210</v>
      </c>
      <c r="P480"/>
      <c r="R480"/>
    </row>
    <row r="481" spans="14:18" ht="15.75" x14ac:dyDescent="0.3">
      <c r="N481" s="106">
        <f ca="1"/>
        <v>0</v>
      </c>
      <c r="O481" s="80" t="s">
        <v>210</v>
      </c>
      <c r="P481"/>
      <c r="R481"/>
    </row>
    <row r="482" spans="14:18" ht="15.75" x14ac:dyDescent="0.3">
      <c r="N482" s="106">
        <f ca="1"/>
        <v>0</v>
      </c>
      <c r="O482" s="80" t="s">
        <v>14</v>
      </c>
      <c r="P482"/>
      <c r="R482"/>
    </row>
    <row r="483" spans="14:18" ht="15.75" x14ac:dyDescent="0.3">
      <c r="N483" s="106">
        <f ca="1"/>
        <v>0</v>
      </c>
      <c r="O483" s="80" t="s">
        <v>14</v>
      </c>
      <c r="P483"/>
      <c r="R483"/>
    </row>
    <row r="484" spans="14:18" ht="15.75" x14ac:dyDescent="0.3">
      <c r="N484" s="106">
        <f ca="1"/>
        <v>0</v>
      </c>
      <c r="O484" s="80" t="s">
        <v>14</v>
      </c>
      <c r="P484"/>
      <c r="R484"/>
    </row>
    <row r="485" spans="14:18" ht="15.75" x14ac:dyDescent="0.3">
      <c r="N485" s="106">
        <f ca="1"/>
        <v>0</v>
      </c>
      <c r="O485" s="80" t="s">
        <v>14</v>
      </c>
      <c r="P485"/>
      <c r="R485"/>
    </row>
    <row r="486" spans="14:18" ht="15.75" x14ac:dyDescent="0.3">
      <c r="N486" s="106">
        <f ca="1"/>
        <v>0</v>
      </c>
      <c r="O486" s="80" t="s">
        <v>14</v>
      </c>
      <c r="P486"/>
      <c r="R486"/>
    </row>
    <row r="487" spans="14:18" ht="15.75" x14ac:dyDescent="0.3">
      <c r="N487" s="106">
        <f ca="1"/>
        <v>0</v>
      </c>
      <c r="O487" s="80" t="s">
        <v>14</v>
      </c>
      <c r="P487"/>
      <c r="R487"/>
    </row>
    <row r="488" spans="14:18" ht="15.75" x14ac:dyDescent="0.3">
      <c r="N488" s="106">
        <f ca="1"/>
        <v>0</v>
      </c>
      <c r="O488" s="80" t="s">
        <v>14</v>
      </c>
      <c r="P488"/>
      <c r="R488"/>
    </row>
    <row r="489" spans="14:18" ht="15.75" x14ac:dyDescent="0.3">
      <c r="N489" s="106">
        <f ca="1"/>
        <v>0</v>
      </c>
      <c r="O489" s="80" t="s">
        <v>14</v>
      </c>
      <c r="P489"/>
      <c r="R489"/>
    </row>
    <row r="490" spans="14:18" ht="15.75" x14ac:dyDescent="0.3">
      <c r="N490" s="106">
        <f ca="1"/>
        <v>0</v>
      </c>
      <c r="O490" s="80" t="s">
        <v>14</v>
      </c>
      <c r="P490"/>
      <c r="R490"/>
    </row>
    <row r="491" spans="14:18" ht="15.75" x14ac:dyDescent="0.3">
      <c r="N491" s="106">
        <f ca="1"/>
        <v>0</v>
      </c>
      <c r="O491" s="80" t="s">
        <v>14</v>
      </c>
      <c r="P491"/>
      <c r="R491"/>
    </row>
    <row r="492" spans="14:18" ht="15.75" x14ac:dyDescent="0.3">
      <c r="N492" s="106">
        <f ca="1"/>
        <v>0</v>
      </c>
      <c r="O492" s="80" t="s">
        <v>211</v>
      </c>
      <c r="P492"/>
      <c r="R492"/>
    </row>
    <row r="493" spans="14:18" ht="15.75" x14ac:dyDescent="0.3">
      <c r="N493" s="106">
        <f ca="1"/>
        <v>0</v>
      </c>
      <c r="O493" s="80" t="s">
        <v>211</v>
      </c>
      <c r="P493"/>
      <c r="R493"/>
    </row>
    <row r="494" spans="14:18" ht="15.75" x14ac:dyDescent="0.3">
      <c r="N494" s="106">
        <f ca="1"/>
        <v>0</v>
      </c>
      <c r="O494" s="80" t="s">
        <v>211</v>
      </c>
      <c r="P494"/>
      <c r="R494"/>
    </row>
    <row r="495" spans="14:18" ht="15.75" x14ac:dyDescent="0.3">
      <c r="N495" s="106">
        <f ca="1"/>
        <v>0</v>
      </c>
      <c r="O495" s="80" t="s">
        <v>211</v>
      </c>
      <c r="P495"/>
      <c r="R495"/>
    </row>
    <row r="496" spans="14:18" ht="15.75" x14ac:dyDescent="0.3">
      <c r="N496" s="106">
        <f ca="1"/>
        <v>0</v>
      </c>
      <c r="O496" s="80" t="s">
        <v>46</v>
      </c>
      <c r="P496"/>
      <c r="R496"/>
    </row>
    <row r="497" spans="14:18" ht="15.75" x14ac:dyDescent="0.3">
      <c r="N497" s="106">
        <f ca="1"/>
        <v>0</v>
      </c>
      <c r="O497" s="80" t="s">
        <v>46</v>
      </c>
      <c r="P497"/>
      <c r="R497"/>
    </row>
    <row r="498" spans="14:18" ht="15.75" x14ac:dyDescent="0.3">
      <c r="N498" s="106">
        <f ca="1"/>
        <v>0</v>
      </c>
      <c r="O498" s="80" t="s">
        <v>46</v>
      </c>
      <c r="P498"/>
      <c r="R498"/>
    </row>
    <row r="499" spans="14:18" ht="15.75" x14ac:dyDescent="0.3">
      <c r="N499" s="106">
        <f ca="1"/>
        <v>0</v>
      </c>
      <c r="O499" s="80" t="s">
        <v>212</v>
      </c>
      <c r="P499"/>
      <c r="R499"/>
    </row>
    <row r="500" spans="14:18" ht="15.75" x14ac:dyDescent="0.3">
      <c r="N500" s="107" t="str" cm="1">
        <f t="array" aca="1" ref="N500:N748" ca="1">OFFSET(D$2,,,249,1)</f>
        <v>AXIS BANK LTD</v>
      </c>
      <c r="O500" s="80" t="s">
        <v>212</v>
      </c>
      <c r="P500"/>
      <c r="R500"/>
    </row>
    <row r="501" spans="14:18" ht="15.75" x14ac:dyDescent="0.3">
      <c r="N501" s="107" t="str">
        <f ca="1"/>
        <v>BAJAJ AUTO LTD</v>
      </c>
      <c r="O501" s="80" t="s">
        <v>212</v>
      </c>
      <c r="P501"/>
      <c r="R501"/>
    </row>
    <row r="502" spans="14:18" ht="15.75" x14ac:dyDescent="0.3">
      <c r="N502" s="107" t="str">
        <f ca="1"/>
        <v>BHARTI AIRTEL LTD</v>
      </c>
      <c r="O502" s="80" t="s">
        <v>212</v>
      </c>
      <c r="P502"/>
      <c r="R502"/>
    </row>
    <row r="503" spans="14:18" ht="15.75" x14ac:dyDescent="0.3">
      <c r="N503" s="107" t="str">
        <f ca="1"/>
        <v>HDFC BANK LIMITED</v>
      </c>
      <c r="O503" s="80" t="s">
        <v>212</v>
      </c>
      <c r="P503"/>
      <c r="R503"/>
    </row>
    <row r="504" spans="14:18" ht="15.75" x14ac:dyDescent="0.3">
      <c r="N504" s="107" t="str">
        <f ca="1"/>
        <v>ICICI BANK LTD</v>
      </c>
      <c r="O504" s="80" t="s">
        <v>212</v>
      </c>
      <c r="P504"/>
      <c r="R504"/>
    </row>
    <row r="505" spans="14:18" ht="15.75" x14ac:dyDescent="0.3">
      <c r="N505" s="107" t="str">
        <f ca="1"/>
        <v>INFOSYS LTD</v>
      </c>
      <c r="O505" s="80" t="s">
        <v>212</v>
      </c>
      <c r="P505"/>
      <c r="R505"/>
    </row>
    <row r="506" spans="14:18" ht="15.75" x14ac:dyDescent="0.3">
      <c r="N506" s="107" t="str">
        <f ca="1"/>
        <v>LARSEN &amp; TOUBRO LTD</v>
      </c>
      <c r="O506" s="80" t="s">
        <v>212</v>
      </c>
      <c r="P506"/>
      <c r="R506"/>
    </row>
    <row r="507" spans="14:18" ht="15.75" x14ac:dyDescent="0.3">
      <c r="N507" s="107" t="str">
        <f ca="1"/>
        <v>MARUTI SUZUKI INDIA LTD</v>
      </c>
      <c r="O507" s="80" t="s">
        <v>212</v>
      </c>
      <c r="P507"/>
      <c r="R507"/>
    </row>
    <row r="508" spans="14:18" ht="15.75" x14ac:dyDescent="0.3">
      <c r="N508" s="107" t="str">
        <f ca="1"/>
        <v>NESTLE INDIA LTD</v>
      </c>
      <c r="O508" s="80" t="s">
        <v>86</v>
      </c>
      <c r="P508"/>
      <c r="R508"/>
    </row>
    <row r="509" spans="14:18" ht="15.75" x14ac:dyDescent="0.3">
      <c r="N509" s="107" t="str">
        <f ca="1"/>
        <v>RELIANCE INDUSTRIES LTD</v>
      </c>
      <c r="O509" s="80" t="s">
        <v>86</v>
      </c>
      <c r="P509"/>
      <c r="R509"/>
    </row>
    <row r="510" spans="14:18" ht="15.75" x14ac:dyDescent="0.3">
      <c r="N510" s="107" t="str">
        <f ca="1"/>
        <v>TATA CONSULTANCY SVCS LTD</v>
      </c>
      <c r="O510" s="80" t="s">
        <v>86</v>
      </c>
      <c r="P510"/>
      <c r="R510"/>
    </row>
    <row r="511" spans="14:18" ht="15.75" x14ac:dyDescent="0.3">
      <c r="N511" s="107" t="str">
        <f ca="1"/>
        <v>ULTRATECH CEMENT LTD</v>
      </c>
      <c r="O511" s="80" t="s">
        <v>118</v>
      </c>
      <c r="P511"/>
      <c r="R511"/>
    </row>
    <row r="512" spans="14:18" ht="15.75" x14ac:dyDescent="0.3">
      <c r="N512" s="107">
        <f ca="1"/>
        <v>0</v>
      </c>
      <c r="O512" s="80" t="s">
        <v>118</v>
      </c>
      <c r="P512"/>
      <c r="R512"/>
    </row>
    <row r="513" spans="14:18" ht="15.75" x14ac:dyDescent="0.3">
      <c r="N513" s="107">
        <f ca="1"/>
        <v>0</v>
      </c>
      <c r="O513" s="80" t="s">
        <v>117</v>
      </c>
      <c r="P513"/>
      <c r="R513"/>
    </row>
    <row r="514" spans="14:18" ht="15.75" x14ac:dyDescent="0.3">
      <c r="N514" s="107">
        <f ca="1"/>
        <v>0</v>
      </c>
      <c r="O514" s="80" t="s">
        <v>117</v>
      </c>
      <c r="P514"/>
      <c r="R514"/>
    </row>
    <row r="515" spans="14:18" ht="15.75" x14ac:dyDescent="0.3">
      <c r="N515" s="107">
        <f ca="1"/>
        <v>0</v>
      </c>
      <c r="O515" s="80" t="s">
        <v>117</v>
      </c>
      <c r="P515"/>
      <c r="R515"/>
    </row>
    <row r="516" spans="14:18" ht="15.75" x14ac:dyDescent="0.3">
      <c r="N516" s="107">
        <f ca="1"/>
        <v>0</v>
      </c>
      <c r="O516" s="80" t="s">
        <v>213</v>
      </c>
      <c r="P516"/>
      <c r="R516"/>
    </row>
    <row r="517" spans="14:18" ht="15.75" x14ac:dyDescent="0.3">
      <c r="N517" s="107">
        <f ca="1"/>
        <v>0</v>
      </c>
      <c r="O517" s="80" t="s">
        <v>213</v>
      </c>
      <c r="P517"/>
      <c r="R517"/>
    </row>
    <row r="518" spans="14:18" ht="15.75" x14ac:dyDescent="0.3">
      <c r="N518" s="107">
        <f ca="1"/>
        <v>0</v>
      </c>
      <c r="O518" s="80" t="s">
        <v>213</v>
      </c>
      <c r="P518"/>
      <c r="R518"/>
    </row>
    <row r="519" spans="14:18" ht="15.75" x14ac:dyDescent="0.3">
      <c r="N519" s="107">
        <f ca="1"/>
        <v>0</v>
      </c>
      <c r="O519" s="80" t="s">
        <v>213</v>
      </c>
      <c r="P519"/>
      <c r="R519"/>
    </row>
    <row r="520" spans="14:18" ht="15.75" x14ac:dyDescent="0.3">
      <c r="N520" s="107">
        <f ca="1"/>
        <v>0</v>
      </c>
      <c r="O520" s="80" t="s">
        <v>213</v>
      </c>
      <c r="P520"/>
      <c r="R520"/>
    </row>
    <row r="521" spans="14:18" ht="15.75" x14ac:dyDescent="0.3">
      <c r="N521" s="107">
        <f ca="1"/>
        <v>0</v>
      </c>
      <c r="O521" s="80" t="s">
        <v>15</v>
      </c>
      <c r="P521"/>
      <c r="R521"/>
    </row>
    <row r="522" spans="14:18" ht="15.75" x14ac:dyDescent="0.3">
      <c r="N522" s="107">
        <f ca="1"/>
        <v>0</v>
      </c>
      <c r="O522" s="80" t="s">
        <v>15</v>
      </c>
      <c r="P522"/>
      <c r="R522"/>
    </row>
    <row r="523" spans="14:18" ht="15.75" x14ac:dyDescent="0.3">
      <c r="N523" s="107">
        <f ca="1"/>
        <v>0</v>
      </c>
      <c r="O523" s="80" t="s">
        <v>15</v>
      </c>
      <c r="P523"/>
      <c r="R523"/>
    </row>
    <row r="524" spans="14:18" ht="15.75" x14ac:dyDescent="0.3">
      <c r="N524" s="107">
        <f ca="1"/>
        <v>0</v>
      </c>
      <c r="O524" s="80" t="s">
        <v>15</v>
      </c>
      <c r="P524"/>
      <c r="R524"/>
    </row>
    <row r="525" spans="14:18" ht="15.75" x14ac:dyDescent="0.3">
      <c r="N525" s="107">
        <f ca="1"/>
        <v>0</v>
      </c>
      <c r="O525" s="80" t="s">
        <v>122</v>
      </c>
      <c r="P525"/>
      <c r="R525"/>
    </row>
    <row r="526" spans="14:18" ht="15.75" x14ac:dyDescent="0.3">
      <c r="N526" s="107">
        <f ca="1"/>
        <v>0</v>
      </c>
      <c r="O526" s="80" t="s">
        <v>122</v>
      </c>
      <c r="P526"/>
      <c r="R526"/>
    </row>
    <row r="527" spans="14:18" ht="15.75" x14ac:dyDescent="0.3">
      <c r="N527" s="107">
        <f ca="1"/>
        <v>0</v>
      </c>
      <c r="O527" s="80" t="s">
        <v>163</v>
      </c>
      <c r="P527"/>
      <c r="R527"/>
    </row>
    <row r="528" spans="14:18" ht="15.75" x14ac:dyDescent="0.3">
      <c r="N528" s="107">
        <f ca="1"/>
        <v>0</v>
      </c>
      <c r="O528" s="80" t="s">
        <v>163</v>
      </c>
      <c r="P528"/>
      <c r="R528"/>
    </row>
    <row r="529" spans="14:18" ht="15.75" x14ac:dyDescent="0.3">
      <c r="N529" s="107">
        <f ca="1"/>
        <v>0</v>
      </c>
      <c r="O529" s="80" t="s">
        <v>16</v>
      </c>
      <c r="P529"/>
      <c r="R529"/>
    </row>
    <row r="530" spans="14:18" ht="15.75" x14ac:dyDescent="0.3">
      <c r="N530" s="107">
        <f ca="1"/>
        <v>0</v>
      </c>
      <c r="O530" s="80" t="s">
        <v>16</v>
      </c>
      <c r="P530"/>
      <c r="R530"/>
    </row>
    <row r="531" spans="14:18" ht="15.75" x14ac:dyDescent="0.3">
      <c r="N531" s="107">
        <f ca="1"/>
        <v>0</v>
      </c>
      <c r="O531" s="80" t="s">
        <v>16</v>
      </c>
      <c r="P531"/>
      <c r="R531"/>
    </row>
    <row r="532" spans="14:18" ht="15.75" x14ac:dyDescent="0.3">
      <c r="N532" s="107">
        <f ca="1"/>
        <v>0</v>
      </c>
      <c r="O532" s="80" t="s">
        <v>16</v>
      </c>
      <c r="P532"/>
      <c r="R532"/>
    </row>
    <row r="533" spans="14:18" ht="15.75" x14ac:dyDescent="0.3">
      <c r="N533" s="107">
        <f ca="1"/>
        <v>0</v>
      </c>
      <c r="O533" s="80" t="s">
        <v>16</v>
      </c>
      <c r="P533"/>
      <c r="R533"/>
    </row>
    <row r="534" spans="14:18" ht="15.75" x14ac:dyDescent="0.3">
      <c r="N534" s="107">
        <f ca="1"/>
        <v>0</v>
      </c>
      <c r="O534" s="80" t="s">
        <v>16</v>
      </c>
      <c r="P534"/>
      <c r="R534"/>
    </row>
    <row r="535" spans="14:18" ht="15.75" x14ac:dyDescent="0.3">
      <c r="N535" s="107">
        <f ca="1"/>
        <v>0</v>
      </c>
      <c r="O535" s="80" t="s">
        <v>16</v>
      </c>
      <c r="P535"/>
      <c r="R535"/>
    </row>
    <row r="536" spans="14:18" ht="15.75" x14ac:dyDescent="0.3">
      <c r="N536" s="107">
        <f ca="1"/>
        <v>0</v>
      </c>
      <c r="O536" s="80" t="s">
        <v>603</v>
      </c>
      <c r="P536"/>
      <c r="R536"/>
    </row>
    <row r="537" spans="14:18" ht="15.75" x14ac:dyDescent="0.3">
      <c r="N537" s="107">
        <f ca="1"/>
        <v>0</v>
      </c>
      <c r="O537" s="80" t="s">
        <v>603</v>
      </c>
      <c r="P537"/>
      <c r="R537"/>
    </row>
    <row r="538" spans="14:18" ht="15.75" x14ac:dyDescent="0.3">
      <c r="N538" s="107">
        <f ca="1"/>
        <v>0</v>
      </c>
      <c r="O538" s="80" t="s">
        <v>164</v>
      </c>
      <c r="P538"/>
      <c r="R538"/>
    </row>
    <row r="539" spans="14:18" ht="15.75" x14ac:dyDescent="0.3">
      <c r="N539" s="107">
        <f ca="1"/>
        <v>0</v>
      </c>
      <c r="O539" s="80" t="s">
        <v>164</v>
      </c>
      <c r="P539"/>
      <c r="R539"/>
    </row>
    <row r="540" spans="14:18" ht="15.75" x14ac:dyDescent="0.3">
      <c r="N540" s="107">
        <f ca="1"/>
        <v>0</v>
      </c>
      <c r="O540" s="80" t="s">
        <v>164</v>
      </c>
      <c r="P540"/>
      <c r="R540"/>
    </row>
    <row r="541" spans="14:18" ht="15.75" x14ac:dyDescent="0.3">
      <c r="N541" s="107">
        <f ca="1"/>
        <v>0</v>
      </c>
      <c r="O541" s="80" t="s">
        <v>33</v>
      </c>
      <c r="P541"/>
      <c r="R541"/>
    </row>
    <row r="542" spans="14:18" ht="15.75" x14ac:dyDescent="0.3">
      <c r="N542" s="107">
        <f ca="1"/>
        <v>0</v>
      </c>
      <c r="O542" s="80" t="s">
        <v>33</v>
      </c>
      <c r="P542"/>
      <c r="R542"/>
    </row>
    <row r="543" spans="14:18" ht="15.75" x14ac:dyDescent="0.3">
      <c r="N543" s="107">
        <f ca="1"/>
        <v>0</v>
      </c>
      <c r="O543" s="80" t="s">
        <v>33</v>
      </c>
      <c r="P543"/>
      <c r="R543"/>
    </row>
    <row r="544" spans="14:18" ht="15.75" x14ac:dyDescent="0.3">
      <c r="N544" s="107">
        <f ca="1"/>
        <v>0</v>
      </c>
      <c r="O544" s="80" t="s">
        <v>214</v>
      </c>
      <c r="P544"/>
      <c r="R544"/>
    </row>
    <row r="545" spans="14:18" ht="15.75" x14ac:dyDescent="0.3">
      <c r="N545" s="107">
        <f ca="1"/>
        <v>0</v>
      </c>
      <c r="O545" s="80" t="s">
        <v>214</v>
      </c>
      <c r="P545"/>
      <c r="R545"/>
    </row>
    <row r="546" spans="14:18" ht="15.75" x14ac:dyDescent="0.3">
      <c r="N546" s="107">
        <f ca="1"/>
        <v>0</v>
      </c>
      <c r="O546" s="80" t="s">
        <v>214</v>
      </c>
      <c r="P546"/>
      <c r="R546"/>
    </row>
    <row r="547" spans="14:18" ht="15.75" x14ac:dyDescent="0.3">
      <c r="N547" s="107">
        <f ca="1"/>
        <v>0</v>
      </c>
      <c r="O547" s="80" t="s">
        <v>214</v>
      </c>
      <c r="P547"/>
      <c r="R547"/>
    </row>
    <row r="548" spans="14:18" ht="15.75" x14ac:dyDescent="0.3">
      <c r="N548" s="107">
        <f ca="1"/>
        <v>0</v>
      </c>
      <c r="O548" s="80" t="s">
        <v>214</v>
      </c>
      <c r="P548"/>
      <c r="R548"/>
    </row>
    <row r="549" spans="14:18" ht="15.75" x14ac:dyDescent="0.3">
      <c r="N549" s="107">
        <f ca="1"/>
        <v>0</v>
      </c>
      <c r="O549" s="80" t="s">
        <v>214</v>
      </c>
      <c r="P549"/>
      <c r="R549"/>
    </row>
    <row r="550" spans="14:18" ht="15.75" x14ac:dyDescent="0.3">
      <c r="N550" s="107">
        <f ca="1"/>
        <v>0</v>
      </c>
      <c r="O550" s="80" t="s">
        <v>214</v>
      </c>
      <c r="P550"/>
      <c r="R550"/>
    </row>
    <row r="551" spans="14:18" ht="15.75" x14ac:dyDescent="0.3">
      <c r="N551" s="107">
        <f ca="1"/>
        <v>0</v>
      </c>
      <c r="O551" s="80" t="s">
        <v>68</v>
      </c>
      <c r="P551"/>
      <c r="R551"/>
    </row>
    <row r="552" spans="14:18" ht="15.75" x14ac:dyDescent="0.3">
      <c r="N552" s="107">
        <f ca="1"/>
        <v>0</v>
      </c>
      <c r="O552" s="80" t="s">
        <v>68</v>
      </c>
      <c r="P552"/>
      <c r="R552"/>
    </row>
    <row r="553" spans="14:18" ht="15.75" x14ac:dyDescent="0.3">
      <c r="N553" s="107">
        <f ca="1"/>
        <v>0</v>
      </c>
      <c r="O553" s="80" t="s">
        <v>68</v>
      </c>
      <c r="P553"/>
      <c r="R553"/>
    </row>
    <row r="554" spans="14:18" ht="15.75" x14ac:dyDescent="0.3">
      <c r="N554" s="107">
        <f ca="1"/>
        <v>0</v>
      </c>
      <c r="O554" s="80" t="s">
        <v>107</v>
      </c>
      <c r="P554"/>
      <c r="R554"/>
    </row>
    <row r="555" spans="14:18" ht="15.75" x14ac:dyDescent="0.3">
      <c r="N555" s="107">
        <f ca="1"/>
        <v>0</v>
      </c>
      <c r="O555" s="80" t="s">
        <v>107</v>
      </c>
      <c r="P555"/>
      <c r="R555"/>
    </row>
    <row r="556" spans="14:18" ht="15.75" x14ac:dyDescent="0.3">
      <c r="N556" s="107">
        <f ca="1"/>
        <v>0</v>
      </c>
      <c r="O556" s="80" t="s">
        <v>107</v>
      </c>
      <c r="P556"/>
      <c r="R556"/>
    </row>
    <row r="557" spans="14:18" ht="15.75" x14ac:dyDescent="0.3">
      <c r="N557" s="107">
        <f ca="1"/>
        <v>0</v>
      </c>
      <c r="O557" s="80" t="s">
        <v>593</v>
      </c>
      <c r="P557"/>
      <c r="R557"/>
    </row>
    <row r="558" spans="14:18" ht="15.75" x14ac:dyDescent="0.3">
      <c r="N558" s="107">
        <f ca="1"/>
        <v>0</v>
      </c>
      <c r="O558" s="80" t="s">
        <v>593</v>
      </c>
      <c r="P558"/>
      <c r="R558"/>
    </row>
    <row r="559" spans="14:18" ht="15.75" x14ac:dyDescent="0.3">
      <c r="N559" s="107">
        <f ca="1"/>
        <v>0</v>
      </c>
      <c r="O559" s="80" t="s">
        <v>134</v>
      </c>
      <c r="P559"/>
      <c r="R559"/>
    </row>
    <row r="560" spans="14:18" ht="15.75" x14ac:dyDescent="0.3">
      <c r="N560" s="107">
        <f ca="1"/>
        <v>0</v>
      </c>
      <c r="O560" s="80" t="s">
        <v>134</v>
      </c>
      <c r="P560"/>
      <c r="R560"/>
    </row>
    <row r="561" spans="14:18" ht="15.75" x14ac:dyDescent="0.3">
      <c r="N561" s="107">
        <f ca="1"/>
        <v>0</v>
      </c>
      <c r="O561" s="80" t="s">
        <v>134</v>
      </c>
      <c r="P561"/>
      <c r="R561"/>
    </row>
    <row r="562" spans="14:18" ht="15.75" x14ac:dyDescent="0.3">
      <c r="N562" s="107">
        <f ca="1"/>
        <v>0</v>
      </c>
      <c r="O562" s="80" t="s">
        <v>2081</v>
      </c>
      <c r="P562"/>
      <c r="R562"/>
    </row>
    <row r="563" spans="14:18" ht="15.75" x14ac:dyDescent="0.3">
      <c r="N563" s="107">
        <f ca="1"/>
        <v>0</v>
      </c>
      <c r="O563" s="80" t="s">
        <v>2081</v>
      </c>
      <c r="P563"/>
      <c r="R563"/>
    </row>
    <row r="564" spans="14:18" ht="15.75" x14ac:dyDescent="0.3">
      <c r="N564" s="107">
        <f ca="1"/>
        <v>0</v>
      </c>
      <c r="O564" s="80" t="s">
        <v>2081</v>
      </c>
      <c r="P564"/>
      <c r="R564"/>
    </row>
    <row r="565" spans="14:18" ht="15.75" x14ac:dyDescent="0.3">
      <c r="N565" s="107">
        <f ca="1"/>
        <v>0</v>
      </c>
      <c r="O565" s="80" t="s">
        <v>2081</v>
      </c>
      <c r="P565"/>
      <c r="R565"/>
    </row>
    <row r="566" spans="14:18" ht="15.75" x14ac:dyDescent="0.3">
      <c r="N566" s="107">
        <f ca="1"/>
        <v>0</v>
      </c>
      <c r="O566" s="80" t="s">
        <v>2081</v>
      </c>
      <c r="P566"/>
      <c r="R566"/>
    </row>
    <row r="567" spans="14:18" ht="15.75" x14ac:dyDescent="0.3">
      <c r="N567" s="107">
        <f ca="1"/>
        <v>0</v>
      </c>
      <c r="O567" s="80" t="s">
        <v>2081</v>
      </c>
      <c r="P567"/>
      <c r="R567"/>
    </row>
    <row r="568" spans="14:18" ht="15.75" x14ac:dyDescent="0.3">
      <c r="N568" s="107">
        <f ca="1"/>
        <v>0</v>
      </c>
      <c r="O568" s="80" t="s">
        <v>2081</v>
      </c>
      <c r="P568"/>
      <c r="R568"/>
    </row>
    <row r="569" spans="14:18" ht="15.75" x14ac:dyDescent="0.3">
      <c r="N569" s="107">
        <f ca="1"/>
        <v>0</v>
      </c>
      <c r="O569" s="80" t="s">
        <v>2081</v>
      </c>
      <c r="P569"/>
      <c r="R569"/>
    </row>
    <row r="570" spans="14:18" ht="15.75" x14ac:dyDescent="0.3">
      <c r="N570" s="107">
        <f ca="1"/>
        <v>0</v>
      </c>
      <c r="O570" s="80" t="s">
        <v>215</v>
      </c>
      <c r="P570"/>
      <c r="R570"/>
    </row>
    <row r="571" spans="14:18" ht="15.75" x14ac:dyDescent="0.3">
      <c r="N571" s="107">
        <f ca="1"/>
        <v>0</v>
      </c>
      <c r="O571" s="80" t="s">
        <v>215</v>
      </c>
      <c r="P571"/>
      <c r="R571"/>
    </row>
    <row r="572" spans="14:18" ht="15.75" x14ac:dyDescent="0.3">
      <c r="N572" s="107">
        <f ca="1"/>
        <v>0</v>
      </c>
      <c r="O572" s="80" t="s">
        <v>215</v>
      </c>
      <c r="P572"/>
      <c r="R572"/>
    </row>
    <row r="573" spans="14:18" ht="15.75" x14ac:dyDescent="0.3">
      <c r="N573" s="107">
        <f ca="1"/>
        <v>0</v>
      </c>
      <c r="O573" s="80" t="s">
        <v>215</v>
      </c>
      <c r="P573"/>
      <c r="R573"/>
    </row>
    <row r="574" spans="14:18" ht="15.75" x14ac:dyDescent="0.3">
      <c r="N574" s="107">
        <f ca="1"/>
        <v>0</v>
      </c>
      <c r="O574" s="80" t="s">
        <v>116</v>
      </c>
      <c r="P574"/>
      <c r="R574"/>
    </row>
    <row r="575" spans="14:18" ht="15.75" x14ac:dyDescent="0.3">
      <c r="N575" s="107">
        <f ca="1"/>
        <v>0</v>
      </c>
      <c r="O575" s="80" t="s">
        <v>116</v>
      </c>
      <c r="P575"/>
      <c r="R575"/>
    </row>
    <row r="576" spans="14:18" ht="15.75" x14ac:dyDescent="0.3">
      <c r="N576" s="107">
        <f ca="1"/>
        <v>0</v>
      </c>
      <c r="O576" s="80" t="s">
        <v>99</v>
      </c>
      <c r="P576"/>
      <c r="R576"/>
    </row>
    <row r="577" spans="14:18" ht="15.75" x14ac:dyDescent="0.3">
      <c r="N577" s="107">
        <f ca="1"/>
        <v>0</v>
      </c>
      <c r="O577" s="80" t="s">
        <v>99</v>
      </c>
      <c r="P577"/>
      <c r="R577"/>
    </row>
    <row r="578" spans="14:18" ht="15.75" x14ac:dyDescent="0.3">
      <c r="N578" s="107">
        <f ca="1"/>
        <v>0</v>
      </c>
      <c r="O578" s="80" t="s">
        <v>99</v>
      </c>
      <c r="P578"/>
      <c r="R578"/>
    </row>
    <row r="579" spans="14:18" ht="15.75" x14ac:dyDescent="0.3">
      <c r="N579" s="107">
        <f ca="1"/>
        <v>0</v>
      </c>
      <c r="O579" s="80" t="s">
        <v>216</v>
      </c>
      <c r="P579"/>
      <c r="R579"/>
    </row>
    <row r="580" spans="14:18" ht="15.75" x14ac:dyDescent="0.3">
      <c r="N580" s="107">
        <f ca="1"/>
        <v>0</v>
      </c>
      <c r="O580" s="80" t="s">
        <v>216</v>
      </c>
      <c r="P580"/>
      <c r="R580"/>
    </row>
    <row r="581" spans="14:18" ht="15.75" x14ac:dyDescent="0.3">
      <c r="N581" s="107">
        <f ca="1"/>
        <v>0</v>
      </c>
      <c r="O581" s="80" t="s">
        <v>216</v>
      </c>
      <c r="P581"/>
      <c r="R581"/>
    </row>
    <row r="582" spans="14:18" ht="15.75" x14ac:dyDescent="0.3">
      <c r="N582" s="107">
        <f ca="1"/>
        <v>0</v>
      </c>
      <c r="O582" s="80" t="s">
        <v>216</v>
      </c>
      <c r="P582"/>
      <c r="R582"/>
    </row>
    <row r="583" spans="14:18" ht="15.75" x14ac:dyDescent="0.3">
      <c r="N583" s="107">
        <f ca="1"/>
        <v>0</v>
      </c>
      <c r="O583" s="80" t="s">
        <v>216</v>
      </c>
      <c r="P583"/>
      <c r="R583"/>
    </row>
    <row r="584" spans="14:18" ht="15.75" x14ac:dyDescent="0.3">
      <c r="N584" s="107">
        <f ca="1"/>
        <v>0</v>
      </c>
      <c r="O584" s="80" t="s">
        <v>217</v>
      </c>
      <c r="P584"/>
      <c r="R584"/>
    </row>
    <row r="585" spans="14:18" ht="15.75" x14ac:dyDescent="0.3">
      <c r="N585" s="107">
        <f ca="1"/>
        <v>0</v>
      </c>
      <c r="O585" s="80" t="s">
        <v>217</v>
      </c>
      <c r="P585"/>
      <c r="R585"/>
    </row>
    <row r="586" spans="14:18" ht="15.75" x14ac:dyDescent="0.3">
      <c r="N586" s="107">
        <f ca="1"/>
        <v>0</v>
      </c>
      <c r="O586" s="80" t="s">
        <v>217</v>
      </c>
      <c r="P586"/>
      <c r="R586"/>
    </row>
    <row r="587" spans="14:18" ht="15.75" x14ac:dyDescent="0.3">
      <c r="N587" s="107">
        <f ca="1"/>
        <v>0</v>
      </c>
      <c r="O587" s="80" t="s">
        <v>217</v>
      </c>
      <c r="P587"/>
      <c r="R587"/>
    </row>
    <row r="588" spans="14:18" ht="15.75" x14ac:dyDescent="0.3">
      <c r="N588" s="107">
        <f ca="1"/>
        <v>0</v>
      </c>
      <c r="O588" s="80" t="s">
        <v>217</v>
      </c>
      <c r="P588"/>
      <c r="R588"/>
    </row>
    <row r="589" spans="14:18" ht="15.75" x14ac:dyDescent="0.3">
      <c r="N589" s="107">
        <f ca="1"/>
        <v>0</v>
      </c>
      <c r="O589" s="80" t="s">
        <v>18</v>
      </c>
      <c r="P589"/>
      <c r="R589"/>
    </row>
    <row r="590" spans="14:18" ht="15.75" x14ac:dyDescent="0.3">
      <c r="N590" s="107">
        <f ca="1"/>
        <v>0</v>
      </c>
      <c r="O590" s="80" t="s">
        <v>18</v>
      </c>
      <c r="P590"/>
      <c r="R590"/>
    </row>
    <row r="591" spans="14:18" ht="15.75" x14ac:dyDescent="0.3">
      <c r="N591" s="107">
        <f ca="1"/>
        <v>0</v>
      </c>
      <c r="O591" s="80" t="s">
        <v>18</v>
      </c>
      <c r="P591"/>
      <c r="R591"/>
    </row>
    <row r="592" spans="14:18" ht="15.75" x14ac:dyDescent="0.3">
      <c r="N592" s="107">
        <f ca="1"/>
        <v>0</v>
      </c>
      <c r="O592" s="80" t="s">
        <v>18</v>
      </c>
      <c r="P592"/>
      <c r="R592"/>
    </row>
    <row r="593" spans="14:18" ht="15.75" x14ac:dyDescent="0.3">
      <c r="N593" s="107">
        <f ca="1"/>
        <v>0</v>
      </c>
      <c r="O593" s="80" t="s">
        <v>18</v>
      </c>
      <c r="P593"/>
      <c r="R593"/>
    </row>
    <row r="594" spans="14:18" ht="15.75" x14ac:dyDescent="0.3">
      <c r="N594" s="107">
        <f ca="1"/>
        <v>0</v>
      </c>
      <c r="O594" s="80" t="s">
        <v>18</v>
      </c>
      <c r="P594"/>
      <c r="R594"/>
    </row>
    <row r="595" spans="14:18" ht="15.75" x14ac:dyDescent="0.3">
      <c r="N595" s="107">
        <f ca="1"/>
        <v>0</v>
      </c>
      <c r="O595" s="80" t="s">
        <v>18</v>
      </c>
      <c r="P595"/>
      <c r="R595"/>
    </row>
    <row r="596" spans="14:18" ht="15.75" x14ac:dyDescent="0.3">
      <c r="N596" s="107">
        <f ca="1"/>
        <v>0</v>
      </c>
      <c r="O596" s="80" t="s">
        <v>18</v>
      </c>
      <c r="P596"/>
      <c r="R596"/>
    </row>
    <row r="597" spans="14:18" ht="15.75" x14ac:dyDescent="0.3">
      <c r="N597" s="107">
        <f ca="1"/>
        <v>0</v>
      </c>
      <c r="O597" s="80" t="s">
        <v>18</v>
      </c>
      <c r="P597"/>
      <c r="R597"/>
    </row>
    <row r="598" spans="14:18" ht="15.75" x14ac:dyDescent="0.3">
      <c r="N598" s="107">
        <f ca="1"/>
        <v>0</v>
      </c>
      <c r="O598" s="80" t="s">
        <v>18</v>
      </c>
      <c r="P598"/>
      <c r="R598"/>
    </row>
    <row r="599" spans="14:18" ht="15.75" x14ac:dyDescent="0.3">
      <c r="N599" s="107">
        <f ca="1"/>
        <v>0</v>
      </c>
      <c r="O599" s="80" t="s">
        <v>73</v>
      </c>
      <c r="P599"/>
      <c r="R599"/>
    </row>
    <row r="600" spans="14:18" ht="15.75" x14ac:dyDescent="0.3">
      <c r="N600" s="107">
        <f ca="1"/>
        <v>0</v>
      </c>
      <c r="O600" s="80" t="s">
        <v>73</v>
      </c>
      <c r="P600"/>
      <c r="R600"/>
    </row>
    <row r="601" spans="14:18" ht="15.75" x14ac:dyDescent="0.3">
      <c r="N601" s="107">
        <f ca="1"/>
        <v>0</v>
      </c>
      <c r="O601" s="80" t="s">
        <v>73</v>
      </c>
      <c r="P601"/>
      <c r="R601"/>
    </row>
    <row r="602" spans="14:18" ht="15.75" x14ac:dyDescent="0.3">
      <c r="N602" s="107">
        <f ca="1"/>
        <v>0</v>
      </c>
      <c r="O602" s="80" t="s">
        <v>73</v>
      </c>
      <c r="P602"/>
      <c r="R602"/>
    </row>
    <row r="603" spans="14:18" ht="15.75" x14ac:dyDescent="0.3">
      <c r="N603" s="107">
        <f ca="1"/>
        <v>0</v>
      </c>
      <c r="O603" s="80" t="s">
        <v>77</v>
      </c>
      <c r="P603"/>
      <c r="R603"/>
    </row>
    <row r="604" spans="14:18" ht="15.75" x14ac:dyDescent="0.3">
      <c r="N604" s="107">
        <f ca="1"/>
        <v>0</v>
      </c>
      <c r="O604" s="80" t="s">
        <v>77</v>
      </c>
      <c r="P604"/>
      <c r="R604"/>
    </row>
    <row r="605" spans="14:18" ht="15.75" x14ac:dyDescent="0.3">
      <c r="N605" s="107">
        <f ca="1"/>
        <v>0</v>
      </c>
      <c r="O605" s="80" t="s">
        <v>77</v>
      </c>
      <c r="P605"/>
      <c r="R605"/>
    </row>
    <row r="606" spans="14:18" ht="15.75" x14ac:dyDescent="0.3">
      <c r="N606" s="107">
        <f ca="1"/>
        <v>0</v>
      </c>
      <c r="O606" s="80" t="s">
        <v>564</v>
      </c>
      <c r="P606"/>
      <c r="R606"/>
    </row>
    <row r="607" spans="14:18" ht="15.75" x14ac:dyDescent="0.3">
      <c r="N607" s="107">
        <f ca="1"/>
        <v>0</v>
      </c>
      <c r="O607" s="80" t="s">
        <v>564</v>
      </c>
      <c r="P607"/>
      <c r="R607"/>
    </row>
    <row r="608" spans="14:18" ht="15.75" x14ac:dyDescent="0.3">
      <c r="N608" s="107">
        <f ca="1"/>
        <v>0</v>
      </c>
      <c r="O608" s="80" t="s">
        <v>555</v>
      </c>
      <c r="P608"/>
      <c r="R608"/>
    </row>
    <row r="609" spans="14:18" ht="15.75" x14ac:dyDescent="0.3">
      <c r="N609" s="107">
        <f ca="1"/>
        <v>0</v>
      </c>
      <c r="O609" s="80" t="s">
        <v>555</v>
      </c>
      <c r="P609"/>
      <c r="R609"/>
    </row>
    <row r="610" spans="14:18" ht="15.75" x14ac:dyDescent="0.3">
      <c r="N610" s="107">
        <f ca="1"/>
        <v>0</v>
      </c>
      <c r="O610" s="80" t="s">
        <v>555</v>
      </c>
      <c r="P610"/>
      <c r="R610"/>
    </row>
    <row r="611" spans="14:18" ht="15.75" x14ac:dyDescent="0.3">
      <c r="N611" s="107">
        <f ca="1"/>
        <v>0</v>
      </c>
      <c r="O611" s="80" t="s">
        <v>69</v>
      </c>
      <c r="P611"/>
      <c r="R611"/>
    </row>
    <row r="612" spans="14:18" ht="15.75" x14ac:dyDescent="0.3">
      <c r="N612" s="107">
        <f ca="1"/>
        <v>0</v>
      </c>
      <c r="O612" s="80" t="s">
        <v>69</v>
      </c>
      <c r="P612"/>
      <c r="R612"/>
    </row>
    <row r="613" spans="14:18" ht="15.75" x14ac:dyDescent="0.3">
      <c r="N613" s="107">
        <f ca="1"/>
        <v>0</v>
      </c>
      <c r="O613" s="80" t="s">
        <v>69</v>
      </c>
      <c r="P613"/>
      <c r="R613"/>
    </row>
    <row r="614" spans="14:18" ht="15.75" x14ac:dyDescent="0.3">
      <c r="N614" s="107">
        <f ca="1"/>
        <v>0</v>
      </c>
      <c r="O614" s="80" t="s">
        <v>69</v>
      </c>
      <c r="P614"/>
      <c r="R614"/>
    </row>
    <row r="615" spans="14:18" ht="15.75" x14ac:dyDescent="0.3">
      <c r="N615" s="107">
        <f ca="1"/>
        <v>0</v>
      </c>
      <c r="O615" s="80" t="s">
        <v>78</v>
      </c>
      <c r="P615"/>
      <c r="R615"/>
    </row>
    <row r="616" spans="14:18" ht="15.75" x14ac:dyDescent="0.3">
      <c r="N616" s="107">
        <f ca="1"/>
        <v>0</v>
      </c>
      <c r="O616" s="80" t="s">
        <v>78</v>
      </c>
      <c r="P616"/>
      <c r="R616"/>
    </row>
    <row r="617" spans="14:18" ht="15.75" x14ac:dyDescent="0.3">
      <c r="N617" s="107">
        <f ca="1"/>
        <v>0</v>
      </c>
      <c r="O617" s="80" t="s">
        <v>78</v>
      </c>
      <c r="P617"/>
      <c r="R617"/>
    </row>
    <row r="618" spans="14:18" ht="15.75" x14ac:dyDescent="0.3">
      <c r="N618" s="107">
        <f ca="1"/>
        <v>0</v>
      </c>
      <c r="O618" s="80" t="s">
        <v>547</v>
      </c>
      <c r="P618"/>
      <c r="R618"/>
    </row>
    <row r="619" spans="14:18" ht="15.75" x14ac:dyDescent="0.3">
      <c r="N619" s="107">
        <f ca="1"/>
        <v>0</v>
      </c>
      <c r="O619" s="80" t="s">
        <v>547</v>
      </c>
      <c r="P619"/>
      <c r="R619"/>
    </row>
    <row r="620" spans="14:18" ht="15.75" x14ac:dyDescent="0.3">
      <c r="N620" s="107">
        <f ca="1"/>
        <v>0</v>
      </c>
      <c r="O620" s="80" t="s">
        <v>547</v>
      </c>
      <c r="P620"/>
      <c r="R620"/>
    </row>
    <row r="621" spans="14:18" ht="15.75" x14ac:dyDescent="0.3">
      <c r="N621" s="107">
        <f ca="1"/>
        <v>0</v>
      </c>
      <c r="O621" s="80" t="s">
        <v>147</v>
      </c>
      <c r="P621"/>
      <c r="R621"/>
    </row>
    <row r="622" spans="14:18" ht="15.75" x14ac:dyDescent="0.3">
      <c r="N622" s="107">
        <f ca="1"/>
        <v>0</v>
      </c>
      <c r="O622" s="80" t="s">
        <v>34</v>
      </c>
      <c r="P622"/>
      <c r="R622"/>
    </row>
    <row r="623" spans="14:18" ht="15.75" x14ac:dyDescent="0.3">
      <c r="N623" s="107">
        <f ca="1"/>
        <v>0</v>
      </c>
      <c r="O623" s="80" t="s">
        <v>34</v>
      </c>
      <c r="P623"/>
      <c r="R623"/>
    </row>
    <row r="624" spans="14:18" ht="15.75" x14ac:dyDescent="0.3">
      <c r="N624" s="107">
        <f ca="1"/>
        <v>0</v>
      </c>
      <c r="O624" s="80" t="s">
        <v>34</v>
      </c>
      <c r="P624"/>
      <c r="R624"/>
    </row>
    <row r="625" spans="14:18" ht="15.75" x14ac:dyDescent="0.3">
      <c r="N625" s="107">
        <f ca="1"/>
        <v>0</v>
      </c>
      <c r="O625" s="80" t="s">
        <v>20</v>
      </c>
      <c r="P625"/>
      <c r="R625"/>
    </row>
    <row r="626" spans="14:18" ht="15.75" x14ac:dyDescent="0.3">
      <c r="N626" s="107">
        <f ca="1"/>
        <v>0</v>
      </c>
      <c r="O626" s="80" t="s">
        <v>20</v>
      </c>
      <c r="P626"/>
      <c r="R626"/>
    </row>
    <row r="627" spans="14:18" ht="15.75" x14ac:dyDescent="0.3">
      <c r="N627" s="107">
        <f ca="1"/>
        <v>0</v>
      </c>
      <c r="O627" s="80" t="s">
        <v>20</v>
      </c>
      <c r="P627"/>
      <c r="R627"/>
    </row>
    <row r="628" spans="14:18" ht="15.75" x14ac:dyDescent="0.3">
      <c r="N628" s="107">
        <f ca="1"/>
        <v>0</v>
      </c>
      <c r="O628" s="80" t="s">
        <v>20</v>
      </c>
      <c r="P628"/>
      <c r="R628"/>
    </row>
    <row r="629" spans="14:18" ht="15.75" x14ac:dyDescent="0.3">
      <c r="N629" s="107">
        <f ca="1"/>
        <v>0</v>
      </c>
      <c r="O629" s="80" t="s">
        <v>20</v>
      </c>
      <c r="P629"/>
      <c r="R629"/>
    </row>
    <row r="630" spans="14:18" ht="15.75" x14ac:dyDescent="0.3">
      <c r="N630" s="107">
        <f ca="1"/>
        <v>0</v>
      </c>
      <c r="O630" s="80" t="s">
        <v>20</v>
      </c>
      <c r="P630"/>
      <c r="R630"/>
    </row>
    <row r="631" spans="14:18" ht="15.75" x14ac:dyDescent="0.3">
      <c r="N631" s="107">
        <f ca="1"/>
        <v>0</v>
      </c>
      <c r="O631" s="80" t="s">
        <v>20</v>
      </c>
      <c r="P631"/>
      <c r="R631"/>
    </row>
    <row r="632" spans="14:18" ht="15.75" x14ac:dyDescent="0.3">
      <c r="N632" s="107">
        <f ca="1"/>
        <v>0</v>
      </c>
      <c r="O632" s="80" t="s">
        <v>20</v>
      </c>
      <c r="P632"/>
      <c r="R632"/>
    </row>
    <row r="633" spans="14:18" ht="15.75" x14ac:dyDescent="0.3">
      <c r="N633" s="107">
        <f ca="1"/>
        <v>0</v>
      </c>
      <c r="O633" s="80" t="s">
        <v>20</v>
      </c>
      <c r="P633"/>
      <c r="R633"/>
    </row>
    <row r="634" spans="14:18" ht="15.75" x14ac:dyDescent="0.3">
      <c r="N634" s="107">
        <f ca="1"/>
        <v>0</v>
      </c>
      <c r="O634" s="80" t="s">
        <v>181</v>
      </c>
      <c r="P634"/>
      <c r="R634"/>
    </row>
    <row r="635" spans="14:18" ht="15.75" x14ac:dyDescent="0.3">
      <c r="N635" s="107">
        <f ca="1"/>
        <v>0</v>
      </c>
      <c r="O635" s="80" t="s">
        <v>181</v>
      </c>
      <c r="P635"/>
      <c r="R635"/>
    </row>
    <row r="636" spans="14:18" ht="15.75" x14ac:dyDescent="0.3">
      <c r="N636" s="107">
        <f ca="1"/>
        <v>0</v>
      </c>
      <c r="O636" s="80" t="s">
        <v>124</v>
      </c>
      <c r="P636"/>
      <c r="R636"/>
    </row>
    <row r="637" spans="14:18" ht="15.75" x14ac:dyDescent="0.3">
      <c r="N637" s="107">
        <f ca="1"/>
        <v>0</v>
      </c>
      <c r="O637" s="80" t="s">
        <v>124</v>
      </c>
      <c r="P637"/>
      <c r="R637"/>
    </row>
    <row r="638" spans="14:18" ht="15.75" x14ac:dyDescent="0.3">
      <c r="N638" s="107">
        <f ca="1"/>
        <v>0</v>
      </c>
      <c r="O638" s="80" t="s">
        <v>520</v>
      </c>
      <c r="P638"/>
      <c r="R638"/>
    </row>
    <row r="639" spans="14:18" ht="15.75" x14ac:dyDescent="0.3">
      <c r="N639" s="107">
        <f ca="1"/>
        <v>0</v>
      </c>
      <c r="O639" s="80" t="s">
        <v>515</v>
      </c>
      <c r="P639"/>
      <c r="R639"/>
    </row>
    <row r="640" spans="14:18" ht="15.75" x14ac:dyDescent="0.3">
      <c r="N640" s="107">
        <f ca="1"/>
        <v>0</v>
      </c>
      <c r="O640" s="80" t="s">
        <v>515</v>
      </c>
      <c r="P640"/>
      <c r="R640"/>
    </row>
    <row r="641" spans="14:18" ht="15.75" x14ac:dyDescent="0.3">
      <c r="N641" s="107">
        <f ca="1"/>
        <v>0</v>
      </c>
      <c r="O641" s="80" t="s">
        <v>218</v>
      </c>
      <c r="P641"/>
      <c r="R641"/>
    </row>
    <row r="642" spans="14:18" ht="15.75" x14ac:dyDescent="0.3">
      <c r="N642" s="107">
        <f ca="1"/>
        <v>0</v>
      </c>
      <c r="O642" s="80" t="s">
        <v>218</v>
      </c>
      <c r="P642"/>
      <c r="R642"/>
    </row>
    <row r="643" spans="14:18" ht="15.75" x14ac:dyDescent="0.3">
      <c r="N643" s="107">
        <f ca="1"/>
        <v>0</v>
      </c>
      <c r="O643" s="80" t="s">
        <v>218</v>
      </c>
      <c r="P643"/>
      <c r="R643"/>
    </row>
    <row r="644" spans="14:18" ht="15.75" x14ac:dyDescent="0.3">
      <c r="N644" s="107">
        <f ca="1"/>
        <v>0</v>
      </c>
      <c r="O644" s="80" t="s">
        <v>218</v>
      </c>
      <c r="P644"/>
      <c r="R644"/>
    </row>
    <row r="645" spans="14:18" ht="15.75" x14ac:dyDescent="0.3">
      <c r="N645" s="107">
        <f ca="1"/>
        <v>0</v>
      </c>
      <c r="O645" s="80" t="s">
        <v>218</v>
      </c>
      <c r="P645"/>
      <c r="R645"/>
    </row>
    <row r="646" spans="14:18" ht="15.75" x14ac:dyDescent="0.3">
      <c r="N646" s="107">
        <f ca="1"/>
        <v>0</v>
      </c>
      <c r="O646" s="80" t="s">
        <v>112</v>
      </c>
      <c r="P646"/>
      <c r="R646"/>
    </row>
    <row r="647" spans="14:18" ht="15.75" x14ac:dyDescent="0.3">
      <c r="N647" s="107">
        <f ca="1"/>
        <v>0</v>
      </c>
      <c r="O647" s="80" t="s">
        <v>112</v>
      </c>
      <c r="P647"/>
      <c r="R647"/>
    </row>
    <row r="648" spans="14:18" ht="15.75" x14ac:dyDescent="0.3">
      <c r="N648" s="107">
        <f ca="1"/>
        <v>0</v>
      </c>
      <c r="O648" s="80" t="s">
        <v>112</v>
      </c>
      <c r="P648"/>
      <c r="R648"/>
    </row>
    <row r="649" spans="14:18" ht="15.75" x14ac:dyDescent="0.3">
      <c r="N649" s="107">
        <f ca="1"/>
        <v>0</v>
      </c>
      <c r="O649" s="80" t="s">
        <v>219</v>
      </c>
      <c r="P649"/>
      <c r="R649"/>
    </row>
    <row r="650" spans="14:18" ht="15.75" x14ac:dyDescent="0.3">
      <c r="N650" s="107">
        <f ca="1"/>
        <v>0</v>
      </c>
      <c r="O650" s="80" t="s">
        <v>219</v>
      </c>
      <c r="P650"/>
      <c r="R650"/>
    </row>
    <row r="651" spans="14:18" ht="15.75" x14ac:dyDescent="0.3">
      <c r="N651" s="107">
        <f ca="1"/>
        <v>0</v>
      </c>
      <c r="O651" s="80" t="s">
        <v>219</v>
      </c>
      <c r="P651"/>
      <c r="R651"/>
    </row>
    <row r="652" spans="14:18" ht="15.75" x14ac:dyDescent="0.3">
      <c r="N652" s="107">
        <f ca="1"/>
        <v>0</v>
      </c>
      <c r="O652" s="80" t="s">
        <v>219</v>
      </c>
      <c r="P652"/>
      <c r="R652"/>
    </row>
    <row r="653" spans="14:18" ht="15.75" x14ac:dyDescent="0.3">
      <c r="N653" s="107">
        <f ca="1"/>
        <v>0</v>
      </c>
      <c r="O653" s="80" t="s">
        <v>219</v>
      </c>
      <c r="P653"/>
      <c r="R653"/>
    </row>
    <row r="654" spans="14:18" ht="15.75" x14ac:dyDescent="0.3">
      <c r="N654" s="107">
        <f ca="1"/>
        <v>0</v>
      </c>
      <c r="O654" s="80" t="s">
        <v>141</v>
      </c>
      <c r="P654"/>
      <c r="R654"/>
    </row>
    <row r="655" spans="14:18" ht="15.75" x14ac:dyDescent="0.3">
      <c r="N655" s="107">
        <f ca="1"/>
        <v>0</v>
      </c>
      <c r="O655" s="80" t="s">
        <v>141</v>
      </c>
      <c r="P655"/>
      <c r="R655"/>
    </row>
    <row r="656" spans="14:18" ht="15.75" x14ac:dyDescent="0.3">
      <c r="N656" s="107">
        <f ca="1"/>
        <v>0</v>
      </c>
      <c r="O656" s="80" t="s">
        <v>141</v>
      </c>
      <c r="P656"/>
      <c r="R656"/>
    </row>
    <row r="657" spans="14:18" ht="15.75" x14ac:dyDescent="0.3">
      <c r="N657" s="107">
        <f ca="1"/>
        <v>0</v>
      </c>
      <c r="O657" s="80" t="s">
        <v>506</v>
      </c>
      <c r="P657"/>
      <c r="R657"/>
    </row>
    <row r="658" spans="14:18" ht="15.75" x14ac:dyDescent="0.3">
      <c r="N658" s="107">
        <f ca="1"/>
        <v>0</v>
      </c>
      <c r="O658" s="80" t="s">
        <v>506</v>
      </c>
      <c r="P658"/>
      <c r="R658"/>
    </row>
    <row r="659" spans="14:18" ht="15.75" x14ac:dyDescent="0.3">
      <c r="N659" s="107">
        <f ca="1"/>
        <v>0</v>
      </c>
      <c r="O659" s="80" t="s">
        <v>506</v>
      </c>
      <c r="P659"/>
      <c r="R659"/>
    </row>
    <row r="660" spans="14:18" ht="15.75" x14ac:dyDescent="0.3">
      <c r="N660" s="107">
        <f ca="1"/>
        <v>0</v>
      </c>
      <c r="O660" s="80" t="s">
        <v>135</v>
      </c>
      <c r="P660"/>
      <c r="R660"/>
    </row>
    <row r="661" spans="14:18" ht="15.75" x14ac:dyDescent="0.3">
      <c r="N661" s="107">
        <f ca="1"/>
        <v>0</v>
      </c>
      <c r="O661" s="80" t="s">
        <v>135</v>
      </c>
      <c r="P661"/>
      <c r="R661"/>
    </row>
    <row r="662" spans="14:18" ht="15.75" x14ac:dyDescent="0.3">
      <c r="N662" s="107">
        <f ca="1"/>
        <v>0</v>
      </c>
      <c r="O662" s="80" t="s">
        <v>135</v>
      </c>
      <c r="P662"/>
      <c r="R662"/>
    </row>
    <row r="663" spans="14:18" ht="15.75" x14ac:dyDescent="0.3">
      <c r="N663" s="107">
        <f ca="1"/>
        <v>0</v>
      </c>
      <c r="O663" s="80" t="s">
        <v>35</v>
      </c>
      <c r="P663"/>
      <c r="R663"/>
    </row>
    <row r="664" spans="14:18" ht="15.75" x14ac:dyDescent="0.3">
      <c r="N664" s="107">
        <f ca="1"/>
        <v>0</v>
      </c>
      <c r="O664" s="80" t="s">
        <v>35</v>
      </c>
      <c r="P664"/>
      <c r="R664"/>
    </row>
    <row r="665" spans="14:18" ht="15.75" x14ac:dyDescent="0.3">
      <c r="N665" s="107">
        <f ca="1"/>
        <v>0</v>
      </c>
      <c r="O665" s="80" t="s">
        <v>35</v>
      </c>
      <c r="P665"/>
      <c r="R665"/>
    </row>
    <row r="666" spans="14:18" ht="15.75" x14ac:dyDescent="0.3">
      <c r="N666" s="107">
        <f ca="1"/>
        <v>0</v>
      </c>
      <c r="O666" s="80" t="s">
        <v>35</v>
      </c>
      <c r="P666"/>
      <c r="R666"/>
    </row>
    <row r="667" spans="14:18" ht="15.75" x14ac:dyDescent="0.3">
      <c r="N667" s="107">
        <f ca="1"/>
        <v>0</v>
      </c>
      <c r="O667" s="80" t="s">
        <v>35</v>
      </c>
      <c r="P667"/>
      <c r="R667"/>
    </row>
    <row r="668" spans="14:18" ht="15.75" x14ac:dyDescent="0.3">
      <c r="N668" s="107">
        <f ca="1"/>
        <v>0</v>
      </c>
      <c r="O668" s="80" t="s">
        <v>35</v>
      </c>
      <c r="P668"/>
      <c r="R668"/>
    </row>
    <row r="669" spans="14:18" ht="15.75" x14ac:dyDescent="0.3">
      <c r="N669" s="107">
        <f ca="1"/>
        <v>0</v>
      </c>
      <c r="O669" s="80" t="s">
        <v>492</v>
      </c>
      <c r="P669"/>
      <c r="R669"/>
    </row>
    <row r="670" spans="14:18" ht="15.75" x14ac:dyDescent="0.3">
      <c r="N670" s="107">
        <f ca="1"/>
        <v>0</v>
      </c>
      <c r="O670" s="80" t="s">
        <v>492</v>
      </c>
      <c r="P670"/>
      <c r="R670"/>
    </row>
    <row r="671" spans="14:18" ht="15.75" x14ac:dyDescent="0.3">
      <c r="N671" s="107">
        <f ca="1"/>
        <v>0</v>
      </c>
      <c r="O671" s="80" t="s">
        <v>492</v>
      </c>
      <c r="P671"/>
      <c r="R671"/>
    </row>
    <row r="672" spans="14:18" ht="15.75" x14ac:dyDescent="0.3">
      <c r="N672" s="107">
        <f ca="1"/>
        <v>0</v>
      </c>
      <c r="O672" s="80" t="s">
        <v>155</v>
      </c>
      <c r="P672"/>
      <c r="R672"/>
    </row>
    <row r="673" spans="14:18" ht="15.75" x14ac:dyDescent="0.3">
      <c r="N673" s="107">
        <f ca="1"/>
        <v>0</v>
      </c>
      <c r="O673" s="80" t="s">
        <v>155</v>
      </c>
      <c r="P673"/>
      <c r="R673"/>
    </row>
    <row r="674" spans="14:18" ht="15.75" x14ac:dyDescent="0.3">
      <c r="N674" s="107">
        <f ca="1"/>
        <v>0</v>
      </c>
      <c r="O674" s="80" t="s">
        <v>155</v>
      </c>
      <c r="P674"/>
      <c r="R674"/>
    </row>
    <row r="675" spans="14:18" ht="15.75" x14ac:dyDescent="0.3">
      <c r="N675" s="107">
        <f ca="1"/>
        <v>0</v>
      </c>
      <c r="O675" s="80" t="s">
        <v>75</v>
      </c>
      <c r="P675"/>
      <c r="R675"/>
    </row>
    <row r="676" spans="14:18" ht="15.75" x14ac:dyDescent="0.3">
      <c r="N676" s="107">
        <f ca="1"/>
        <v>0</v>
      </c>
      <c r="O676" s="80" t="s">
        <v>75</v>
      </c>
      <c r="P676"/>
      <c r="R676"/>
    </row>
    <row r="677" spans="14:18" ht="15.75" x14ac:dyDescent="0.3">
      <c r="N677" s="107">
        <f ca="1"/>
        <v>0</v>
      </c>
      <c r="O677" s="80" t="s">
        <v>75</v>
      </c>
      <c r="P677"/>
      <c r="R677"/>
    </row>
    <row r="678" spans="14:18" ht="15.75" x14ac:dyDescent="0.3">
      <c r="N678" s="107">
        <f ca="1"/>
        <v>0</v>
      </c>
      <c r="O678" s="80" t="s">
        <v>36</v>
      </c>
      <c r="P678"/>
      <c r="R678"/>
    </row>
    <row r="679" spans="14:18" ht="15.75" x14ac:dyDescent="0.3">
      <c r="N679" s="107">
        <f ca="1"/>
        <v>0</v>
      </c>
      <c r="O679" s="80" t="s">
        <v>36</v>
      </c>
      <c r="P679"/>
      <c r="R679"/>
    </row>
    <row r="680" spans="14:18" ht="15.75" x14ac:dyDescent="0.3">
      <c r="N680" s="107">
        <f ca="1"/>
        <v>0</v>
      </c>
      <c r="O680" s="80" t="s">
        <v>36</v>
      </c>
      <c r="P680"/>
      <c r="R680"/>
    </row>
    <row r="681" spans="14:18" ht="15.75" x14ac:dyDescent="0.3">
      <c r="N681" s="107">
        <f ca="1"/>
        <v>0</v>
      </c>
      <c r="O681" s="80" t="s">
        <v>49</v>
      </c>
      <c r="P681"/>
      <c r="R681"/>
    </row>
    <row r="682" spans="14:18" ht="15.75" x14ac:dyDescent="0.3">
      <c r="N682" s="107">
        <f ca="1"/>
        <v>0</v>
      </c>
      <c r="O682" s="80" t="s">
        <v>49</v>
      </c>
      <c r="P682"/>
      <c r="R682"/>
    </row>
    <row r="683" spans="14:18" ht="15.75" x14ac:dyDescent="0.3">
      <c r="N683" s="107">
        <f ca="1"/>
        <v>0</v>
      </c>
      <c r="O683" s="80" t="s">
        <v>105</v>
      </c>
      <c r="P683"/>
      <c r="R683"/>
    </row>
    <row r="684" spans="14:18" ht="15.75" x14ac:dyDescent="0.3">
      <c r="N684" s="107">
        <f ca="1"/>
        <v>0</v>
      </c>
      <c r="O684" s="80" t="s">
        <v>105</v>
      </c>
      <c r="P684"/>
      <c r="R684"/>
    </row>
    <row r="685" spans="14:18" ht="15.75" x14ac:dyDescent="0.3">
      <c r="N685" s="107">
        <f ca="1"/>
        <v>0</v>
      </c>
      <c r="O685" s="80" t="s">
        <v>220</v>
      </c>
      <c r="P685"/>
      <c r="R685"/>
    </row>
    <row r="686" spans="14:18" ht="15.75" x14ac:dyDescent="0.3">
      <c r="N686" s="107">
        <f ca="1"/>
        <v>0</v>
      </c>
      <c r="O686" s="80" t="s">
        <v>220</v>
      </c>
      <c r="P686"/>
      <c r="R686"/>
    </row>
    <row r="687" spans="14:18" ht="15.75" x14ac:dyDescent="0.3">
      <c r="N687" s="107">
        <f ca="1"/>
        <v>0</v>
      </c>
      <c r="O687" s="80" t="s">
        <v>220</v>
      </c>
      <c r="P687"/>
      <c r="R687"/>
    </row>
    <row r="688" spans="14:18" ht="15.75" x14ac:dyDescent="0.3">
      <c r="N688" s="107">
        <f ca="1"/>
        <v>0</v>
      </c>
      <c r="O688" s="80" t="s">
        <v>220</v>
      </c>
      <c r="P688"/>
      <c r="R688"/>
    </row>
    <row r="689" spans="14:18" ht="15.75" x14ac:dyDescent="0.3">
      <c r="N689" s="107">
        <f ca="1"/>
        <v>0</v>
      </c>
      <c r="O689" s="80" t="s">
        <v>220</v>
      </c>
      <c r="P689"/>
      <c r="R689"/>
    </row>
    <row r="690" spans="14:18" ht="15.75" x14ac:dyDescent="0.3">
      <c r="N690" s="107">
        <f ca="1"/>
        <v>0</v>
      </c>
      <c r="O690" s="80" t="s">
        <v>21</v>
      </c>
      <c r="P690"/>
      <c r="R690"/>
    </row>
    <row r="691" spans="14:18" ht="15.75" x14ac:dyDescent="0.3">
      <c r="N691" s="107">
        <f ca="1"/>
        <v>0</v>
      </c>
      <c r="O691" s="80" t="s">
        <v>21</v>
      </c>
      <c r="P691"/>
      <c r="R691"/>
    </row>
    <row r="692" spans="14:18" ht="15.75" x14ac:dyDescent="0.3">
      <c r="N692" s="107">
        <f ca="1"/>
        <v>0</v>
      </c>
      <c r="O692" s="80" t="s">
        <v>21</v>
      </c>
      <c r="P692"/>
      <c r="R692"/>
    </row>
    <row r="693" spans="14:18" ht="15.75" x14ac:dyDescent="0.3">
      <c r="N693" s="107">
        <f ca="1"/>
        <v>0</v>
      </c>
      <c r="O693" s="80" t="s">
        <v>21</v>
      </c>
      <c r="P693"/>
      <c r="R693"/>
    </row>
    <row r="694" spans="14:18" ht="15.75" x14ac:dyDescent="0.3">
      <c r="N694" s="107">
        <f ca="1"/>
        <v>0</v>
      </c>
      <c r="O694" s="80" t="s">
        <v>21</v>
      </c>
      <c r="P694"/>
      <c r="R694"/>
    </row>
    <row r="695" spans="14:18" ht="15.75" x14ac:dyDescent="0.3">
      <c r="N695" s="107">
        <f ca="1"/>
        <v>0</v>
      </c>
      <c r="O695" s="80" t="s">
        <v>221</v>
      </c>
      <c r="P695"/>
      <c r="R695"/>
    </row>
    <row r="696" spans="14:18" ht="15.75" x14ac:dyDescent="0.3">
      <c r="N696" s="107">
        <f ca="1"/>
        <v>0</v>
      </c>
      <c r="O696" s="80" t="s">
        <v>221</v>
      </c>
      <c r="P696"/>
      <c r="R696"/>
    </row>
    <row r="697" spans="14:18" ht="15.75" x14ac:dyDescent="0.3">
      <c r="N697" s="107">
        <f ca="1"/>
        <v>0</v>
      </c>
      <c r="O697" s="80" t="s">
        <v>50</v>
      </c>
      <c r="P697"/>
      <c r="R697"/>
    </row>
    <row r="698" spans="14:18" ht="15.75" x14ac:dyDescent="0.3">
      <c r="N698" s="107">
        <f ca="1"/>
        <v>0</v>
      </c>
      <c r="O698" s="80" t="s">
        <v>50</v>
      </c>
      <c r="P698"/>
      <c r="R698"/>
    </row>
    <row r="699" spans="14:18" ht="15.75" x14ac:dyDescent="0.3">
      <c r="N699" s="107">
        <f ca="1"/>
        <v>0</v>
      </c>
      <c r="O699" s="80" t="s">
        <v>50</v>
      </c>
      <c r="P699"/>
      <c r="R699"/>
    </row>
    <row r="700" spans="14:18" ht="15.75" x14ac:dyDescent="0.3">
      <c r="N700" s="107">
        <f ca="1"/>
        <v>0</v>
      </c>
      <c r="O700" s="80" t="s">
        <v>477</v>
      </c>
      <c r="P700"/>
      <c r="R700"/>
    </row>
    <row r="701" spans="14:18" ht="15.75" x14ac:dyDescent="0.3">
      <c r="N701" s="107">
        <f ca="1"/>
        <v>0</v>
      </c>
      <c r="O701" s="80" t="s">
        <v>477</v>
      </c>
      <c r="P701"/>
      <c r="R701"/>
    </row>
    <row r="702" spans="14:18" ht="15.75" x14ac:dyDescent="0.3">
      <c r="N702" s="107">
        <f ca="1"/>
        <v>0</v>
      </c>
      <c r="O702" s="80" t="s">
        <v>477</v>
      </c>
      <c r="P702"/>
      <c r="R702"/>
    </row>
    <row r="703" spans="14:18" ht="15.75" x14ac:dyDescent="0.3">
      <c r="N703" s="107">
        <f ca="1"/>
        <v>0</v>
      </c>
      <c r="O703" s="80" t="s">
        <v>98</v>
      </c>
      <c r="P703"/>
      <c r="R703"/>
    </row>
    <row r="704" spans="14:18" ht="15.75" x14ac:dyDescent="0.3">
      <c r="N704" s="107">
        <f ca="1"/>
        <v>0</v>
      </c>
      <c r="O704" s="80" t="s">
        <v>98</v>
      </c>
      <c r="P704"/>
      <c r="R704"/>
    </row>
    <row r="705" spans="14:18" ht="15.75" x14ac:dyDescent="0.3">
      <c r="N705" s="107">
        <f ca="1"/>
        <v>0</v>
      </c>
      <c r="O705" s="80" t="s">
        <v>98</v>
      </c>
      <c r="P705"/>
      <c r="R705"/>
    </row>
    <row r="706" spans="14:18" ht="15.75" x14ac:dyDescent="0.3">
      <c r="N706" s="107">
        <f ca="1"/>
        <v>0</v>
      </c>
      <c r="O706" s="80" t="s">
        <v>222</v>
      </c>
      <c r="P706"/>
      <c r="R706"/>
    </row>
    <row r="707" spans="14:18" ht="15.75" x14ac:dyDescent="0.3">
      <c r="N707" s="107">
        <f ca="1"/>
        <v>0</v>
      </c>
      <c r="O707" s="80" t="s">
        <v>222</v>
      </c>
      <c r="P707"/>
      <c r="R707"/>
    </row>
    <row r="708" spans="14:18" ht="15.75" x14ac:dyDescent="0.3">
      <c r="N708" s="107">
        <f ca="1"/>
        <v>0</v>
      </c>
      <c r="O708" s="80" t="s">
        <v>222</v>
      </c>
      <c r="P708"/>
      <c r="R708"/>
    </row>
    <row r="709" spans="14:18" ht="15.75" x14ac:dyDescent="0.3">
      <c r="N709" s="107">
        <f ca="1"/>
        <v>0</v>
      </c>
      <c r="O709" s="80" t="s">
        <v>222</v>
      </c>
      <c r="P709"/>
      <c r="R709"/>
    </row>
    <row r="710" spans="14:18" ht="15.75" x14ac:dyDescent="0.3">
      <c r="N710" s="107">
        <f ca="1"/>
        <v>0</v>
      </c>
      <c r="O710" s="80" t="s">
        <v>222</v>
      </c>
      <c r="P710"/>
      <c r="R710"/>
    </row>
    <row r="711" spans="14:18" ht="15.75" x14ac:dyDescent="0.3">
      <c r="N711" s="107">
        <f ca="1"/>
        <v>0</v>
      </c>
      <c r="O711" s="80" t="s">
        <v>153</v>
      </c>
      <c r="P711"/>
      <c r="R711"/>
    </row>
    <row r="712" spans="14:18" ht="15.75" x14ac:dyDescent="0.3">
      <c r="N712" s="107">
        <f ca="1"/>
        <v>0</v>
      </c>
      <c r="O712" s="80" t="s">
        <v>153</v>
      </c>
      <c r="P712"/>
      <c r="R712"/>
    </row>
    <row r="713" spans="14:18" ht="15.75" x14ac:dyDescent="0.3">
      <c r="N713" s="107">
        <f ca="1"/>
        <v>0</v>
      </c>
      <c r="O713" s="80" t="s">
        <v>153</v>
      </c>
      <c r="P713"/>
      <c r="R713"/>
    </row>
    <row r="714" spans="14:18" ht="15.75" x14ac:dyDescent="0.3">
      <c r="N714" s="107">
        <f ca="1"/>
        <v>0</v>
      </c>
      <c r="O714" s="80" t="s">
        <v>51</v>
      </c>
      <c r="P714"/>
      <c r="R714"/>
    </row>
    <row r="715" spans="14:18" ht="15.75" x14ac:dyDescent="0.3">
      <c r="N715" s="107">
        <f ca="1"/>
        <v>0</v>
      </c>
      <c r="O715" s="80" t="s">
        <v>51</v>
      </c>
      <c r="P715"/>
      <c r="R715"/>
    </row>
    <row r="716" spans="14:18" ht="15.75" x14ac:dyDescent="0.3">
      <c r="N716" s="107">
        <f ca="1"/>
        <v>0</v>
      </c>
      <c r="O716" s="80" t="s">
        <v>458</v>
      </c>
      <c r="P716"/>
      <c r="R716"/>
    </row>
    <row r="717" spans="14:18" ht="15.75" x14ac:dyDescent="0.3">
      <c r="N717" s="107">
        <f ca="1"/>
        <v>0</v>
      </c>
      <c r="O717" s="80" t="s">
        <v>458</v>
      </c>
      <c r="P717"/>
      <c r="R717"/>
    </row>
    <row r="718" spans="14:18" ht="15.75" x14ac:dyDescent="0.3">
      <c r="N718" s="107">
        <f ca="1"/>
        <v>0</v>
      </c>
      <c r="O718" s="80" t="s">
        <v>458</v>
      </c>
      <c r="P718"/>
      <c r="R718"/>
    </row>
    <row r="719" spans="14:18" ht="15.75" x14ac:dyDescent="0.3">
      <c r="N719" s="107">
        <f ca="1"/>
        <v>0</v>
      </c>
      <c r="O719" s="80" t="s">
        <v>132</v>
      </c>
      <c r="P719"/>
      <c r="R719"/>
    </row>
    <row r="720" spans="14:18" ht="15.75" x14ac:dyDescent="0.3">
      <c r="N720" s="107">
        <f ca="1"/>
        <v>0</v>
      </c>
      <c r="O720" s="80" t="s">
        <v>132</v>
      </c>
      <c r="P720"/>
      <c r="R720"/>
    </row>
    <row r="721" spans="14:18" ht="15.75" x14ac:dyDescent="0.3">
      <c r="N721" s="107">
        <f ca="1"/>
        <v>0</v>
      </c>
      <c r="O721" s="80" t="s">
        <v>125</v>
      </c>
      <c r="P721"/>
      <c r="R721"/>
    </row>
    <row r="722" spans="14:18" ht="15.75" x14ac:dyDescent="0.3">
      <c r="N722" s="107">
        <f ca="1"/>
        <v>0</v>
      </c>
      <c r="O722" s="80" t="s">
        <v>125</v>
      </c>
      <c r="P722"/>
      <c r="R722"/>
    </row>
    <row r="723" spans="14:18" ht="15.75" x14ac:dyDescent="0.3">
      <c r="N723" s="107">
        <f ca="1"/>
        <v>0</v>
      </c>
      <c r="O723" s="80" t="s">
        <v>125</v>
      </c>
      <c r="P723"/>
      <c r="R723"/>
    </row>
    <row r="724" spans="14:18" ht="15.75" x14ac:dyDescent="0.3">
      <c r="N724" s="107">
        <f ca="1"/>
        <v>0</v>
      </c>
      <c r="O724" s="80" t="s">
        <v>106</v>
      </c>
      <c r="P724"/>
      <c r="R724"/>
    </row>
    <row r="725" spans="14:18" ht="15.75" x14ac:dyDescent="0.3">
      <c r="N725" s="107">
        <f ca="1"/>
        <v>0</v>
      </c>
      <c r="O725" s="80" t="s">
        <v>106</v>
      </c>
      <c r="P725"/>
      <c r="R725"/>
    </row>
    <row r="726" spans="14:18" ht="15.75" x14ac:dyDescent="0.3">
      <c r="N726" s="107">
        <f ca="1"/>
        <v>0</v>
      </c>
      <c r="O726" s="80" t="s">
        <v>106</v>
      </c>
      <c r="P726"/>
      <c r="R726"/>
    </row>
    <row r="727" spans="14:18" ht="15.75" x14ac:dyDescent="0.3">
      <c r="N727" s="107">
        <f ca="1"/>
        <v>0</v>
      </c>
      <c r="O727" s="80" t="s">
        <v>136</v>
      </c>
      <c r="P727"/>
      <c r="R727"/>
    </row>
    <row r="728" spans="14:18" ht="15.75" x14ac:dyDescent="0.3">
      <c r="N728" s="107">
        <f ca="1"/>
        <v>0</v>
      </c>
      <c r="O728" s="80" t="s">
        <v>136</v>
      </c>
      <c r="P728"/>
      <c r="R728"/>
    </row>
    <row r="729" spans="14:18" ht="15.75" x14ac:dyDescent="0.3">
      <c r="N729" s="107">
        <f ca="1"/>
        <v>0</v>
      </c>
      <c r="O729" s="80" t="s">
        <v>223</v>
      </c>
      <c r="P729"/>
      <c r="R729"/>
    </row>
    <row r="730" spans="14:18" ht="15.75" x14ac:dyDescent="0.3">
      <c r="N730" s="107">
        <f ca="1"/>
        <v>0</v>
      </c>
      <c r="O730" s="80" t="s">
        <v>223</v>
      </c>
      <c r="P730"/>
      <c r="R730"/>
    </row>
    <row r="731" spans="14:18" ht="15.75" x14ac:dyDescent="0.3">
      <c r="N731" s="107">
        <f ca="1"/>
        <v>0</v>
      </c>
      <c r="O731" s="80" t="s">
        <v>223</v>
      </c>
      <c r="P731"/>
      <c r="R731"/>
    </row>
    <row r="732" spans="14:18" ht="15.75" x14ac:dyDescent="0.3">
      <c r="N732" s="107">
        <f ca="1"/>
        <v>0</v>
      </c>
      <c r="O732" s="80" t="s">
        <v>223</v>
      </c>
      <c r="P732"/>
      <c r="R732"/>
    </row>
    <row r="733" spans="14:18" ht="15.75" x14ac:dyDescent="0.3">
      <c r="N733" s="107">
        <f ca="1"/>
        <v>0</v>
      </c>
      <c r="O733" s="80" t="s">
        <v>223</v>
      </c>
      <c r="P733"/>
      <c r="R733"/>
    </row>
    <row r="734" spans="14:18" ht="15.75" x14ac:dyDescent="0.3">
      <c r="N734" s="107">
        <f ca="1"/>
        <v>0</v>
      </c>
      <c r="O734" s="80" t="s">
        <v>223</v>
      </c>
      <c r="P734"/>
      <c r="R734"/>
    </row>
    <row r="735" spans="14:18" ht="15.75" x14ac:dyDescent="0.3">
      <c r="N735" s="107">
        <f ca="1"/>
        <v>0</v>
      </c>
      <c r="O735" s="80" t="s">
        <v>223</v>
      </c>
      <c r="P735"/>
      <c r="R735"/>
    </row>
    <row r="736" spans="14:18" ht="15.75" x14ac:dyDescent="0.3">
      <c r="N736" s="107">
        <f ca="1"/>
        <v>0</v>
      </c>
      <c r="O736" s="80" t="s">
        <v>415</v>
      </c>
      <c r="P736"/>
      <c r="R736"/>
    </row>
    <row r="737" spans="14:18" ht="15.75" x14ac:dyDescent="0.3">
      <c r="N737" s="107">
        <f ca="1"/>
        <v>0</v>
      </c>
      <c r="O737" s="80" t="s">
        <v>415</v>
      </c>
      <c r="P737"/>
      <c r="R737"/>
    </row>
    <row r="738" spans="14:18" ht="15.75" x14ac:dyDescent="0.3">
      <c r="N738" s="107">
        <f ca="1"/>
        <v>0</v>
      </c>
      <c r="O738" s="80" t="s">
        <v>224</v>
      </c>
      <c r="P738"/>
      <c r="R738"/>
    </row>
    <row r="739" spans="14:18" ht="15.75" x14ac:dyDescent="0.3">
      <c r="N739" s="107">
        <f ca="1"/>
        <v>0</v>
      </c>
      <c r="O739" s="80" t="s">
        <v>224</v>
      </c>
      <c r="P739"/>
      <c r="R739"/>
    </row>
    <row r="740" spans="14:18" ht="15.75" x14ac:dyDescent="0.3">
      <c r="N740" s="107">
        <f ca="1"/>
        <v>0</v>
      </c>
      <c r="O740" s="80" t="s">
        <v>224</v>
      </c>
      <c r="P740"/>
      <c r="R740"/>
    </row>
    <row r="741" spans="14:18" ht="15.75" x14ac:dyDescent="0.3">
      <c r="N741" s="107">
        <f ca="1"/>
        <v>0</v>
      </c>
      <c r="O741" s="80" t="s">
        <v>224</v>
      </c>
      <c r="P741"/>
      <c r="R741"/>
    </row>
    <row r="742" spans="14:18" ht="15.75" x14ac:dyDescent="0.3">
      <c r="N742" s="107">
        <f ca="1"/>
        <v>0</v>
      </c>
      <c r="O742" s="80" t="s">
        <v>225</v>
      </c>
      <c r="P742"/>
      <c r="R742"/>
    </row>
    <row r="743" spans="14:18" ht="15.75" x14ac:dyDescent="0.3">
      <c r="N743" s="107">
        <f ca="1"/>
        <v>0</v>
      </c>
      <c r="O743" s="80" t="s">
        <v>225</v>
      </c>
      <c r="P743"/>
      <c r="R743"/>
    </row>
    <row r="744" spans="14:18" ht="15.75" x14ac:dyDescent="0.3">
      <c r="N744" s="107">
        <f ca="1"/>
        <v>0</v>
      </c>
      <c r="O744" s="80" t="s">
        <v>225</v>
      </c>
      <c r="P744"/>
      <c r="R744"/>
    </row>
    <row r="745" spans="14:18" ht="15.75" x14ac:dyDescent="0.3">
      <c r="N745" s="107">
        <f ca="1"/>
        <v>0</v>
      </c>
      <c r="O745" s="80" t="s">
        <v>225</v>
      </c>
      <c r="P745"/>
      <c r="R745"/>
    </row>
    <row r="746" spans="14:18" ht="15.75" x14ac:dyDescent="0.3">
      <c r="N746" s="107">
        <f ca="1"/>
        <v>0</v>
      </c>
      <c r="O746" s="80" t="s">
        <v>225</v>
      </c>
      <c r="P746"/>
      <c r="R746"/>
    </row>
    <row r="747" spans="14:18" ht="15.75" x14ac:dyDescent="0.3">
      <c r="N747" s="107">
        <f ca="1"/>
        <v>0</v>
      </c>
      <c r="O747" s="80" t="s">
        <v>113</v>
      </c>
      <c r="P747"/>
      <c r="R747"/>
    </row>
    <row r="748" spans="14:18" ht="15.75" x14ac:dyDescent="0.3">
      <c r="N748" s="107">
        <f ca="1"/>
        <v>0</v>
      </c>
      <c r="O748" s="80" t="s">
        <v>113</v>
      </c>
      <c r="P748"/>
      <c r="R748"/>
    </row>
    <row r="749" spans="14:18" ht="15.75" x14ac:dyDescent="0.3">
      <c r="N749" s="108" t="str" cm="1">
        <f t="array" aca="1" ref="N749:N997" ca="1">OFFSET(E$2,,,249,1)</f>
        <v>AXIS BANK LTD</v>
      </c>
      <c r="O749" s="80" t="s">
        <v>226</v>
      </c>
      <c r="P749"/>
      <c r="R749"/>
    </row>
    <row r="750" spans="14:18" ht="15.75" x14ac:dyDescent="0.3">
      <c r="N750" s="108" t="str">
        <f ca="1"/>
        <v>BANK OF BARODA</v>
      </c>
      <c r="O750" s="80" t="s">
        <v>226</v>
      </c>
      <c r="P750"/>
      <c r="R750"/>
    </row>
    <row r="751" spans="14:18" ht="15.75" x14ac:dyDescent="0.3">
      <c r="N751" s="108" t="str">
        <f ca="1"/>
        <v>BHARAT ELECTRONICS LTD</v>
      </c>
      <c r="O751" s="80" t="s">
        <v>226</v>
      </c>
      <c r="P751"/>
      <c r="R751"/>
    </row>
    <row r="752" spans="14:18" ht="15.75" x14ac:dyDescent="0.3">
      <c r="N752" s="108" t="str">
        <f ca="1"/>
        <v>BHARTI AIRTEL LTD</v>
      </c>
      <c r="O752" s="80" t="s">
        <v>226</v>
      </c>
      <c r="P752"/>
      <c r="R752"/>
    </row>
    <row r="753" spans="14:18" ht="15.75" x14ac:dyDescent="0.3">
      <c r="N753" s="108" t="str">
        <f ca="1"/>
        <v>BLUE DART EXPRESS LTD</v>
      </c>
      <c r="O753" s="80" t="s">
        <v>2082</v>
      </c>
      <c r="P753"/>
      <c r="R753"/>
    </row>
    <row r="754" spans="14:18" ht="15.75" x14ac:dyDescent="0.3">
      <c r="N754" s="108" t="str">
        <f ca="1"/>
        <v>COROMANDEL INTERNATIONAL LTD</v>
      </c>
      <c r="O754" s="80" t="s">
        <v>2082</v>
      </c>
      <c r="P754"/>
      <c r="R754"/>
    </row>
    <row r="755" spans="14:18" ht="15.75" x14ac:dyDescent="0.3">
      <c r="N755" s="108" t="str">
        <f ca="1"/>
        <v>CRISIL LTD</v>
      </c>
      <c r="O755" s="80" t="s">
        <v>2082</v>
      </c>
      <c r="P755"/>
      <c r="R755"/>
    </row>
    <row r="756" spans="14:18" ht="15.75" x14ac:dyDescent="0.3">
      <c r="N756" s="108" t="str">
        <f ca="1"/>
        <v>EICHER MOTORS LTD</v>
      </c>
      <c r="O756" s="80" t="s">
        <v>2082</v>
      </c>
      <c r="P756"/>
      <c r="R756"/>
    </row>
    <row r="757" spans="14:18" ht="15.75" x14ac:dyDescent="0.3">
      <c r="N757" s="108" t="str">
        <f ca="1"/>
        <v>HDFC BANK LIMITED</v>
      </c>
      <c r="O757" s="80" t="s">
        <v>227</v>
      </c>
      <c r="P757"/>
      <c r="R757"/>
    </row>
    <row r="758" spans="14:18" ht="15.75" x14ac:dyDescent="0.3">
      <c r="N758" s="108" t="str">
        <f ca="1"/>
        <v>ICICI BANK LTD</v>
      </c>
      <c r="O758" s="80" t="s">
        <v>227</v>
      </c>
      <c r="P758"/>
      <c r="R758"/>
    </row>
    <row r="759" spans="14:18" ht="15.75" x14ac:dyDescent="0.3">
      <c r="N759" s="108" t="str">
        <f ca="1"/>
        <v>INFOSYS LTD</v>
      </c>
      <c r="O759" s="80" t="s">
        <v>227</v>
      </c>
      <c r="P759"/>
      <c r="R759"/>
    </row>
    <row r="760" spans="14:18" ht="15.75" x14ac:dyDescent="0.3">
      <c r="N760" s="108" t="str">
        <f ca="1"/>
        <v>ITC LTD</v>
      </c>
      <c r="O760" s="80" t="s">
        <v>227</v>
      </c>
      <c r="P760"/>
      <c r="R760"/>
    </row>
    <row r="761" spans="14:18" ht="15.75" x14ac:dyDescent="0.3">
      <c r="N761" s="108" t="str">
        <f ca="1"/>
        <v>LARSEN &amp; TOUBRO LTD</v>
      </c>
      <c r="O761" s="80" t="s">
        <v>121</v>
      </c>
      <c r="P761"/>
      <c r="R761"/>
    </row>
    <row r="762" spans="14:18" ht="15.75" x14ac:dyDescent="0.3">
      <c r="N762" s="108" t="str">
        <f ca="1"/>
        <v>LTIMINDTREE LTD</v>
      </c>
      <c r="O762" s="80" t="s">
        <v>121</v>
      </c>
      <c r="P762"/>
      <c r="R762"/>
    </row>
    <row r="763" spans="14:18" ht="15.75" x14ac:dyDescent="0.3">
      <c r="N763" s="108" t="str">
        <f ca="1"/>
        <v>MARUTI SUZUKI INDIA LTD</v>
      </c>
      <c r="O763" s="80" t="s">
        <v>144</v>
      </c>
      <c r="P763"/>
      <c r="R763"/>
    </row>
    <row r="764" spans="14:18" ht="15.75" x14ac:dyDescent="0.3">
      <c r="N764" s="108" t="str">
        <f ca="1"/>
        <v>RELIANCE INDUSTRIES LTD</v>
      </c>
      <c r="O764" s="80" t="s">
        <v>144</v>
      </c>
      <c r="P764"/>
      <c r="R764"/>
    </row>
    <row r="765" spans="14:18" ht="15.75" x14ac:dyDescent="0.3">
      <c r="N765" s="108" t="str">
        <f ca="1"/>
        <v>ULTRATECH CEMENT LTD</v>
      </c>
      <c r="O765" s="80" t="s">
        <v>109</v>
      </c>
      <c r="P765"/>
      <c r="R765"/>
    </row>
    <row r="766" spans="14:18" ht="15.75" x14ac:dyDescent="0.3">
      <c r="N766" s="108" t="str">
        <f ca="1"/>
        <v>UNITED SPIRITS LTD</v>
      </c>
      <c r="O766" s="80" t="s">
        <v>109</v>
      </c>
      <c r="P766"/>
      <c r="R766"/>
    </row>
    <row r="767" spans="14:18" ht="15.75" x14ac:dyDescent="0.3">
      <c r="N767" s="108">
        <f ca="1"/>
        <v>0</v>
      </c>
      <c r="O767" s="80" t="s">
        <v>109</v>
      </c>
      <c r="P767"/>
      <c r="R767"/>
    </row>
    <row r="768" spans="14:18" ht="15.75" x14ac:dyDescent="0.3">
      <c r="N768" s="108">
        <f ca="1"/>
        <v>0</v>
      </c>
      <c r="O768" s="80" t="s">
        <v>228</v>
      </c>
      <c r="P768"/>
      <c r="R768"/>
    </row>
    <row r="769" spans="14:18" ht="15.75" x14ac:dyDescent="0.3">
      <c r="N769" s="108">
        <f ca="1"/>
        <v>0</v>
      </c>
      <c r="O769" s="80" t="s">
        <v>228</v>
      </c>
      <c r="P769"/>
      <c r="R769"/>
    </row>
    <row r="770" spans="14:18" ht="15.75" x14ac:dyDescent="0.3">
      <c r="N770" s="108">
        <f ca="1"/>
        <v>0</v>
      </c>
      <c r="O770" s="80" t="s">
        <v>228</v>
      </c>
      <c r="P770"/>
      <c r="R770"/>
    </row>
    <row r="771" spans="14:18" ht="15.75" x14ac:dyDescent="0.3">
      <c r="N771" s="108">
        <f ca="1"/>
        <v>0</v>
      </c>
      <c r="O771" s="80" t="s">
        <v>228</v>
      </c>
      <c r="P771"/>
      <c r="R771"/>
    </row>
    <row r="772" spans="14:18" ht="15.75" x14ac:dyDescent="0.3">
      <c r="N772" s="108">
        <f ca="1"/>
        <v>0</v>
      </c>
      <c r="O772" s="80" t="s">
        <v>162</v>
      </c>
      <c r="P772"/>
      <c r="R772"/>
    </row>
    <row r="773" spans="14:18" ht="15.75" x14ac:dyDescent="0.3">
      <c r="N773" s="108">
        <f ca="1"/>
        <v>0</v>
      </c>
      <c r="O773" s="80" t="s">
        <v>162</v>
      </c>
      <c r="P773"/>
      <c r="R773"/>
    </row>
    <row r="774" spans="14:18" ht="15.75" x14ac:dyDescent="0.3">
      <c r="N774" s="108">
        <f ca="1"/>
        <v>0</v>
      </c>
      <c r="O774" s="80" t="s">
        <v>229</v>
      </c>
      <c r="P774"/>
      <c r="R774"/>
    </row>
    <row r="775" spans="14:18" ht="15.75" x14ac:dyDescent="0.3">
      <c r="N775" s="108">
        <f ca="1"/>
        <v>0</v>
      </c>
      <c r="O775" s="80" t="s">
        <v>229</v>
      </c>
      <c r="P775"/>
      <c r="R775"/>
    </row>
    <row r="776" spans="14:18" ht="15.75" x14ac:dyDescent="0.3">
      <c r="N776" s="108">
        <f ca="1"/>
        <v>0</v>
      </c>
      <c r="O776" s="80" t="s">
        <v>229</v>
      </c>
      <c r="P776"/>
      <c r="R776"/>
    </row>
    <row r="777" spans="14:18" ht="15.75" x14ac:dyDescent="0.3">
      <c r="N777" s="108">
        <f ca="1"/>
        <v>0</v>
      </c>
      <c r="O777" s="80" t="s">
        <v>229</v>
      </c>
      <c r="P777"/>
      <c r="R777"/>
    </row>
    <row r="778" spans="14:18" ht="15.75" x14ac:dyDescent="0.3">
      <c r="N778" s="108">
        <f ca="1"/>
        <v>0</v>
      </c>
      <c r="O778" s="80" t="s">
        <v>229</v>
      </c>
      <c r="P778"/>
      <c r="R778"/>
    </row>
    <row r="779" spans="14:18" ht="15.75" x14ac:dyDescent="0.3">
      <c r="N779" s="108">
        <f ca="1"/>
        <v>0</v>
      </c>
      <c r="O779" s="80" t="s">
        <v>358</v>
      </c>
      <c r="P779"/>
      <c r="R779"/>
    </row>
    <row r="780" spans="14:18" ht="15.75" x14ac:dyDescent="0.3">
      <c r="N780" s="108">
        <f ca="1"/>
        <v>0</v>
      </c>
      <c r="O780" s="80" t="s">
        <v>358</v>
      </c>
      <c r="P780"/>
      <c r="R780"/>
    </row>
    <row r="781" spans="14:18" ht="15.75" x14ac:dyDescent="0.3">
      <c r="N781" s="108">
        <f ca="1"/>
        <v>0</v>
      </c>
      <c r="O781" s="80" t="s">
        <v>358</v>
      </c>
      <c r="P781"/>
      <c r="R781"/>
    </row>
    <row r="782" spans="14:18" ht="15.75" x14ac:dyDescent="0.3">
      <c r="N782" s="108">
        <f ca="1"/>
        <v>0</v>
      </c>
      <c r="O782" s="80" t="s">
        <v>157</v>
      </c>
      <c r="P782"/>
      <c r="R782"/>
    </row>
    <row r="783" spans="14:18" ht="15.75" x14ac:dyDescent="0.3">
      <c r="N783" s="108">
        <f ca="1"/>
        <v>0</v>
      </c>
      <c r="O783" s="80" t="s">
        <v>157</v>
      </c>
      <c r="P783"/>
      <c r="R783"/>
    </row>
    <row r="784" spans="14:18" ht="15.75" x14ac:dyDescent="0.3">
      <c r="N784" s="108">
        <f ca="1"/>
        <v>0</v>
      </c>
      <c r="O784" s="80" t="s">
        <v>230</v>
      </c>
      <c r="P784"/>
      <c r="R784"/>
    </row>
    <row r="785" spans="14:18" ht="15.75" x14ac:dyDescent="0.3">
      <c r="N785" s="108">
        <f ca="1"/>
        <v>0</v>
      </c>
      <c r="O785" s="80" t="s">
        <v>230</v>
      </c>
      <c r="P785"/>
      <c r="R785"/>
    </row>
    <row r="786" spans="14:18" ht="15.75" x14ac:dyDescent="0.3">
      <c r="N786" s="108">
        <f ca="1"/>
        <v>0</v>
      </c>
      <c r="O786" s="80" t="s">
        <v>230</v>
      </c>
      <c r="P786"/>
      <c r="R786"/>
    </row>
    <row r="787" spans="14:18" ht="15.75" x14ac:dyDescent="0.3">
      <c r="N787" s="108">
        <f ca="1"/>
        <v>0</v>
      </c>
      <c r="O787" s="80" t="s">
        <v>230</v>
      </c>
      <c r="P787"/>
      <c r="R787"/>
    </row>
    <row r="788" spans="14:18" ht="15.75" x14ac:dyDescent="0.3">
      <c r="N788" s="108">
        <f ca="1"/>
        <v>0</v>
      </c>
      <c r="O788" s="80" t="s">
        <v>230</v>
      </c>
      <c r="P788"/>
      <c r="R788"/>
    </row>
    <row r="789" spans="14:18" ht="15.75" x14ac:dyDescent="0.3">
      <c r="N789" s="108">
        <f ca="1"/>
        <v>0</v>
      </c>
      <c r="O789" s="80" t="s">
        <v>53</v>
      </c>
      <c r="P789"/>
      <c r="R789"/>
    </row>
    <row r="790" spans="14:18" ht="15.75" x14ac:dyDescent="0.3">
      <c r="N790" s="108">
        <f ca="1"/>
        <v>0</v>
      </c>
      <c r="O790" s="80" t="s">
        <v>53</v>
      </c>
      <c r="P790"/>
      <c r="R790"/>
    </row>
    <row r="791" spans="14:18" ht="15.75" x14ac:dyDescent="0.3">
      <c r="N791" s="108">
        <f ca="1"/>
        <v>0</v>
      </c>
      <c r="O791" s="80" t="s">
        <v>53</v>
      </c>
      <c r="P791"/>
      <c r="R791"/>
    </row>
    <row r="792" spans="14:18" ht="15.75" x14ac:dyDescent="0.3">
      <c r="N792" s="108">
        <f ca="1"/>
        <v>0</v>
      </c>
      <c r="O792" s="80" t="s">
        <v>95</v>
      </c>
      <c r="P792"/>
      <c r="R792"/>
    </row>
    <row r="793" spans="14:18" ht="15.75" x14ac:dyDescent="0.3">
      <c r="N793" s="108">
        <f ca="1"/>
        <v>0</v>
      </c>
      <c r="O793" s="80" t="s">
        <v>95</v>
      </c>
      <c r="P793"/>
      <c r="R793"/>
    </row>
    <row r="794" spans="14:18" ht="15.75" x14ac:dyDescent="0.3">
      <c r="N794" s="108">
        <f ca="1"/>
        <v>0</v>
      </c>
      <c r="O794" s="80" t="s">
        <v>127</v>
      </c>
      <c r="P794"/>
      <c r="R794"/>
    </row>
    <row r="795" spans="14:18" ht="15.75" x14ac:dyDescent="0.3">
      <c r="N795" s="108">
        <f ca="1"/>
        <v>0</v>
      </c>
      <c r="O795" s="80" t="s">
        <v>127</v>
      </c>
      <c r="P795"/>
      <c r="R795"/>
    </row>
    <row r="796" spans="14:18" ht="15.75" x14ac:dyDescent="0.3">
      <c r="N796" s="108">
        <f ca="1"/>
        <v>0</v>
      </c>
      <c r="O796" s="80" t="s">
        <v>101</v>
      </c>
      <c r="P796"/>
      <c r="R796"/>
    </row>
    <row r="797" spans="14:18" ht="15.75" x14ac:dyDescent="0.3">
      <c r="N797" s="108">
        <f ca="1"/>
        <v>0</v>
      </c>
      <c r="O797" s="80" t="s">
        <v>101</v>
      </c>
      <c r="P797"/>
      <c r="R797"/>
    </row>
    <row r="798" spans="14:18" ht="15.75" x14ac:dyDescent="0.3">
      <c r="N798" s="108">
        <f ca="1"/>
        <v>0</v>
      </c>
      <c r="O798" s="80" t="s">
        <v>148</v>
      </c>
      <c r="P798"/>
      <c r="R798"/>
    </row>
    <row r="799" spans="14:18" ht="15.75" x14ac:dyDescent="0.3">
      <c r="N799" s="108">
        <f ca="1"/>
        <v>0</v>
      </c>
      <c r="O799" s="80" t="s">
        <v>148</v>
      </c>
      <c r="P799"/>
      <c r="R799"/>
    </row>
    <row r="800" spans="14:18" ht="15.75" x14ac:dyDescent="0.3">
      <c r="N800" s="108">
        <f ca="1"/>
        <v>0</v>
      </c>
      <c r="O800" s="80" t="s">
        <v>148</v>
      </c>
      <c r="P800"/>
      <c r="R800"/>
    </row>
    <row r="801" spans="14:18" ht="15.75" x14ac:dyDescent="0.3">
      <c r="N801" s="108">
        <f ca="1"/>
        <v>0</v>
      </c>
      <c r="O801" s="80" t="s">
        <v>92</v>
      </c>
      <c r="P801"/>
      <c r="R801"/>
    </row>
    <row r="802" spans="14:18" ht="15.75" x14ac:dyDescent="0.3">
      <c r="N802" s="108">
        <f ca="1"/>
        <v>0</v>
      </c>
      <c r="O802" s="80" t="s">
        <v>92</v>
      </c>
      <c r="P802"/>
      <c r="R802"/>
    </row>
    <row r="803" spans="14:18" ht="15.75" x14ac:dyDescent="0.3">
      <c r="N803" s="108">
        <f ca="1"/>
        <v>0</v>
      </c>
      <c r="O803" s="80" t="s">
        <v>92</v>
      </c>
      <c r="P803"/>
      <c r="R803"/>
    </row>
    <row r="804" spans="14:18" ht="15.75" x14ac:dyDescent="0.3">
      <c r="N804" s="108">
        <f ca="1"/>
        <v>0</v>
      </c>
      <c r="O804" s="80" t="s">
        <v>100</v>
      </c>
      <c r="P804"/>
      <c r="R804"/>
    </row>
    <row r="805" spans="14:18" ht="15.75" x14ac:dyDescent="0.3">
      <c r="N805" s="108">
        <f ca="1"/>
        <v>0</v>
      </c>
      <c r="O805" s="80" t="s">
        <v>100</v>
      </c>
      <c r="P805"/>
      <c r="R805"/>
    </row>
    <row r="806" spans="14:18" ht="15.75" x14ac:dyDescent="0.3">
      <c r="N806" s="108">
        <f ca="1"/>
        <v>0</v>
      </c>
      <c r="O806" s="80" t="s">
        <v>100</v>
      </c>
      <c r="P806"/>
      <c r="R806"/>
    </row>
    <row r="807" spans="14:18" ht="15.75" x14ac:dyDescent="0.3">
      <c r="N807" s="108">
        <f ca="1"/>
        <v>0</v>
      </c>
      <c r="O807" s="80" t="s">
        <v>22</v>
      </c>
      <c r="P807"/>
      <c r="R807"/>
    </row>
    <row r="808" spans="14:18" ht="15.75" x14ac:dyDescent="0.3">
      <c r="N808" s="108">
        <f ca="1"/>
        <v>0</v>
      </c>
      <c r="O808" s="80" t="s">
        <v>22</v>
      </c>
      <c r="P808"/>
      <c r="R808"/>
    </row>
    <row r="809" spans="14:18" ht="15.75" x14ac:dyDescent="0.3">
      <c r="N809" s="108">
        <f ca="1"/>
        <v>0</v>
      </c>
      <c r="O809" s="80" t="s">
        <v>22</v>
      </c>
      <c r="P809"/>
      <c r="R809"/>
    </row>
    <row r="810" spans="14:18" ht="15.75" x14ac:dyDescent="0.3">
      <c r="N810" s="108">
        <f ca="1"/>
        <v>0</v>
      </c>
      <c r="O810" s="80" t="s">
        <v>22</v>
      </c>
      <c r="P810"/>
      <c r="R810"/>
    </row>
    <row r="811" spans="14:18" ht="15.75" x14ac:dyDescent="0.3">
      <c r="N811" s="108">
        <f ca="1"/>
        <v>0</v>
      </c>
      <c r="O811" s="80" t="s">
        <v>22</v>
      </c>
      <c r="P811"/>
      <c r="R811"/>
    </row>
    <row r="812" spans="14:18" ht="15.75" x14ac:dyDescent="0.3">
      <c r="N812" s="108">
        <f ca="1"/>
        <v>0</v>
      </c>
      <c r="O812" s="80" t="s">
        <v>22</v>
      </c>
      <c r="P812"/>
      <c r="R812"/>
    </row>
    <row r="813" spans="14:18" ht="15.75" x14ac:dyDescent="0.3">
      <c r="N813" s="108">
        <f ca="1"/>
        <v>0</v>
      </c>
      <c r="O813" s="80" t="s">
        <v>22</v>
      </c>
      <c r="P813"/>
      <c r="R813"/>
    </row>
    <row r="814" spans="14:18" ht="15.75" x14ac:dyDescent="0.3">
      <c r="N814" s="108">
        <f ca="1"/>
        <v>0</v>
      </c>
      <c r="O814" s="80" t="s">
        <v>22</v>
      </c>
      <c r="P814"/>
      <c r="R814"/>
    </row>
    <row r="815" spans="14:18" ht="15.75" x14ac:dyDescent="0.3">
      <c r="N815" s="108">
        <f ca="1"/>
        <v>0</v>
      </c>
      <c r="O815" s="80" t="s">
        <v>22</v>
      </c>
      <c r="P815"/>
      <c r="R815"/>
    </row>
    <row r="816" spans="14:18" ht="15.75" x14ac:dyDescent="0.3">
      <c r="N816" s="108">
        <f ca="1"/>
        <v>0</v>
      </c>
      <c r="O816" s="80" t="s">
        <v>231</v>
      </c>
      <c r="P816"/>
      <c r="R816"/>
    </row>
    <row r="817" spans="14:18" ht="15.75" x14ac:dyDescent="0.3">
      <c r="N817" s="108">
        <f ca="1"/>
        <v>0</v>
      </c>
      <c r="O817" s="80" t="s">
        <v>231</v>
      </c>
      <c r="P817"/>
      <c r="R817"/>
    </row>
    <row r="818" spans="14:18" ht="15.75" x14ac:dyDescent="0.3">
      <c r="N818" s="108">
        <f ca="1"/>
        <v>0</v>
      </c>
      <c r="O818" s="80" t="s">
        <v>231</v>
      </c>
      <c r="P818"/>
      <c r="R818"/>
    </row>
    <row r="819" spans="14:18" ht="15.75" x14ac:dyDescent="0.3">
      <c r="N819" s="108">
        <f ca="1"/>
        <v>0</v>
      </c>
      <c r="O819" s="80" t="s">
        <v>231</v>
      </c>
      <c r="P819"/>
      <c r="R819"/>
    </row>
    <row r="820" spans="14:18" ht="15.75" x14ac:dyDescent="0.3">
      <c r="N820" s="108">
        <f ca="1"/>
        <v>0</v>
      </c>
      <c r="O820" s="80" t="s">
        <v>231</v>
      </c>
      <c r="P820"/>
      <c r="R820"/>
    </row>
    <row r="821" spans="14:18" ht="15.75" x14ac:dyDescent="0.3">
      <c r="N821" s="108">
        <f ca="1"/>
        <v>0</v>
      </c>
      <c r="O821" s="80" t="s">
        <v>37</v>
      </c>
      <c r="P821"/>
      <c r="R821"/>
    </row>
    <row r="822" spans="14:18" ht="15.75" x14ac:dyDescent="0.3">
      <c r="N822" s="108">
        <f ca="1"/>
        <v>0</v>
      </c>
      <c r="O822" s="80" t="s">
        <v>37</v>
      </c>
      <c r="P822"/>
      <c r="R822"/>
    </row>
    <row r="823" spans="14:18" ht="15.75" x14ac:dyDescent="0.3">
      <c r="N823" s="108">
        <f ca="1"/>
        <v>0</v>
      </c>
      <c r="O823" s="80" t="s">
        <v>37</v>
      </c>
      <c r="P823"/>
      <c r="R823"/>
    </row>
    <row r="824" spans="14:18" ht="15.75" x14ac:dyDescent="0.3">
      <c r="N824" s="108">
        <f ca="1"/>
        <v>0</v>
      </c>
      <c r="O824" s="80" t="s">
        <v>37</v>
      </c>
      <c r="P824"/>
      <c r="R824"/>
    </row>
    <row r="825" spans="14:18" ht="15.75" x14ac:dyDescent="0.3">
      <c r="N825" s="108">
        <f ca="1"/>
        <v>0</v>
      </c>
      <c r="O825" s="80" t="s">
        <v>232</v>
      </c>
      <c r="P825"/>
      <c r="R825"/>
    </row>
    <row r="826" spans="14:18" ht="15.75" x14ac:dyDescent="0.3">
      <c r="N826" s="108">
        <f ca="1"/>
        <v>0</v>
      </c>
      <c r="O826" s="80" t="s">
        <v>232</v>
      </c>
      <c r="P826"/>
      <c r="R826"/>
    </row>
    <row r="827" spans="14:18" ht="15.75" x14ac:dyDescent="0.3">
      <c r="N827" s="108">
        <f ca="1"/>
        <v>0</v>
      </c>
      <c r="O827" s="80" t="s">
        <v>232</v>
      </c>
      <c r="P827"/>
      <c r="R827"/>
    </row>
    <row r="828" spans="14:18" ht="15.75" x14ac:dyDescent="0.3">
      <c r="N828" s="108">
        <f ca="1"/>
        <v>0</v>
      </c>
      <c r="O828" s="80" t="s">
        <v>232</v>
      </c>
      <c r="P828"/>
      <c r="R828"/>
    </row>
    <row r="829" spans="14:18" ht="15.75" x14ac:dyDescent="0.3">
      <c r="N829" s="108">
        <f ca="1"/>
        <v>0</v>
      </c>
      <c r="O829" s="80" t="s">
        <v>232</v>
      </c>
      <c r="P829"/>
      <c r="R829"/>
    </row>
    <row r="830" spans="14:18" ht="15.75" x14ac:dyDescent="0.3">
      <c r="N830" s="108">
        <f ca="1"/>
        <v>0</v>
      </c>
      <c r="O830" s="80" t="s">
        <v>233</v>
      </c>
      <c r="P830"/>
      <c r="R830"/>
    </row>
    <row r="831" spans="14:18" ht="15.75" x14ac:dyDescent="0.3">
      <c r="N831" s="108">
        <f ca="1"/>
        <v>0</v>
      </c>
      <c r="O831" s="80" t="s">
        <v>233</v>
      </c>
      <c r="P831"/>
      <c r="R831"/>
    </row>
    <row r="832" spans="14:18" ht="15.75" x14ac:dyDescent="0.3">
      <c r="N832" s="108">
        <f ca="1"/>
        <v>0</v>
      </c>
      <c r="O832" s="80" t="s">
        <v>55</v>
      </c>
      <c r="P832"/>
      <c r="R832"/>
    </row>
    <row r="833" spans="14:18" ht="15.75" x14ac:dyDescent="0.3">
      <c r="N833" s="108">
        <f ca="1"/>
        <v>0</v>
      </c>
      <c r="O833" s="80" t="s">
        <v>55</v>
      </c>
      <c r="P833"/>
      <c r="R833"/>
    </row>
    <row r="834" spans="14:18" ht="15.75" x14ac:dyDescent="0.3">
      <c r="N834" s="108">
        <f ca="1"/>
        <v>0</v>
      </c>
      <c r="O834" s="80" t="s">
        <v>55</v>
      </c>
      <c r="P834"/>
      <c r="R834"/>
    </row>
    <row r="835" spans="14:18" ht="15.75" x14ac:dyDescent="0.3">
      <c r="N835" s="108">
        <f ca="1"/>
        <v>0</v>
      </c>
      <c r="O835" s="80" t="s">
        <v>55</v>
      </c>
      <c r="P835"/>
      <c r="R835"/>
    </row>
    <row r="836" spans="14:18" ht="15.75" x14ac:dyDescent="0.3">
      <c r="N836" s="108">
        <f ca="1"/>
        <v>0</v>
      </c>
      <c r="O836" s="80" t="s">
        <v>234</v>
      </c>
      <c r="P836"/>
      <c r="R836"/>
    </row>
    <row r="837" spans="14:18" ht="15.75" x14ac:dyDescent="0.3">
      <c r="N837" s="108">
        <f ca="1"/>
        <v>0</v>
      </c>
      <c r="O837" s="80" t="s">
        <v>234</v>
      </c>
      <c r="P837"/>
      <c r="R837"/>
    </row>
    <row r="838" spans="14:18" ht="15.75" x14ac:dyDescent="0.3">
      <c r="N838" s="108">
        <f ca="1"/>
        <v>0</v>
      </c>
      <c r="O838" s="80" t="s">
        <v>234</v>
      </c>
      <c r="P838"/>
      <c r="R838"/>
    </row>
    <row r="839" spans="14:18" ht="15.75" x14ac:dyDescent="0.3">
      <c r="N839" s="108">
        <f ca="1"/>
        <v>0</v>
      </c>
      <c r="O839" s="80" t="s">
        <v>234</v>
      </c>
      <c r="P839"/>
      <c r="R839"/>
    </row>
    <row r="840" spans="14:18" ht="15.75" x14ac:dyDescent="0.3">
      <c r="N840" s="108">
        <f ca="1"/>
        <v>0</v>
      </c>
      <c r="O840" s="80" t="s">
        <v>234</v>
      </c>
      <c r="P840"/>
      <c r="R840"/>
    </row>
    <row r="841" spans="14:18" ht="15.75" x14ac:dyDescent="0.3">
      <c r="N841" s="108">
        <f ca="1"/>
        <v>0</v>
      </c>
      <c r="O841" s="80" t="s">
        <v>156</v>
      </c>
      <c r="P841"/>
      <c r="R841"/>
    </row>
    <row r="842" spans="14:18" ht="15.75" x14ac:dyDescent="0.3">
      <c r="N842" s="108">
        <f ca="1"/>
        <v>0</v>
      </c>
      <c r="O842" s="80" t="s">
        <v>156</v>
      </c>
      <c r="P842"/>
      <c r="R842"/>
    </row>
    <row r="843" spans="14:18" ht="15.75" x14ac:dyDescent="0.3">
      <c r="N843" s="108">
        <f ca="1"/>
        <v>0</v>
      </c>
      <c r="O843" s="80" t="s">
        <v>156</v>
      </c>
      <c r="P843"/>
      <c r="R843"/>
    </row>
    <row r="844" spans="14:18" ht="15.75" x14ac:dyDescent="0.3">
      <c r="N844" s="108">
        <f ca="1"/>
        <v>0</v>
      </c>
      <c r="O844" s="80" t="s">
        <v>235</v>
      </c>
      <c r="P844"/>
      <c r="R844"/>
    </row>
    <row r="845" spans="14:18" ht="15.75" x14ac:dyDescent="0.3">
      <c r="N845" s="108">
        <f ca="1"/>
        <v>0</v>
      </c>
      <c r="O845" s="80" t="s">
        <v>235</v>
      </c>
      <c r="P845"/>
      <c r="R845"/>
    </row>
    <row r="846" spans="14:18" ht="15.75" x14ac:dyDescent="0.3">
      <c r="N846" s="108">
        <f ca="1"/>
        <v>0</v>
      </c>
      <c r="O846" s="80" t="s">
        <v>235</v>
      </c>
      <c r="P846"/>
      <c r="R846"/>
    </row>
    <row r="847" spans="14:18" ht="15.75" x14ac:dyDescent="0.3">
      <c r="N847" s="108">
        <f ca="1"/>
        <v>0</v>
      </c>
      <c r="O847" s="80" t="s">
        <v>235</v>
      </c>
      <c r="P847"/>
      <c r="R847"/>
    </row>
    <row r="848" spans="14:18" ht="15.75" x14ac:dyDescent="0.3">
      <c r="N848" s="108">
        <f ca="1"/>
        <v>0</v>
      </c>
      <c r="O848" s="80" t="s">
        <v>235</v>
      </c>
      <c r="P848"/>
      <c r="R848"/>
    </row>
    <row r="849" spans="14:18" ht="15.75" x14ac:dyDescent="0.3">
      <c r="N849" s="108">
        <f ca="1"/>
        <v>0</v>
      </c>
      <c r="O849" s="80" t="s">
        <v>235</v>
      </c>
      <c r="P849"/>
      <c r="R849"/>
    </row>
    <row r="850" spans="14:18" ht="15.75" x14ac:dyDescent="0.3">
      <c r="N850" s="108">
        <f ca="1"/>
        <v>0</v>
      </c>
      <c r="O850" s="80" t="s">
        <v>129</v>
      </c>
      <c r="P850"/>
      <c r="R850"/>
    </row>
    <row r="851" spans="14:18" ht="15.75" x14ac:dyDescent="0.3">
      <c r="N851" s="108">
        <f ca="1"/>
        <v>0</v>
      </c>
      <c r="O851" s="80" t="s">
        <v>305</v>
      </c>
      <c r="P851"/>
      <c r="R851"/>
    </row>
    <row r="852" spans="14:18" ht="15.75" x14ac:dyDescent="0.3">
      <c r="N852" s="108">
        <f ca="1"/>
        <v>0</v>
      </c>
      <c r="O852" s="80" t="s">
        <v>305</v>
      </c>
      <c r="P852"/>
      <c r="R852"/>
    </row>
    <row r="853" spans="14:18" ht="15.75" x14ac:dyDescent="0.3">
      <c r="N853" s="108">
        <f ca="1"/>
        <v>0</v>
      </c>
      <c r="O853" s="80" t="s">
        <v>305</v>
      </c>
      <c r="P853"/>
      <c r="R853"/>
    </row>
    <row r="854" spans="14:18" ht="15.75" x14ac:dyDescent="0.3">
      <c r="N854" s="108">
        <f ca="1"/>
        <v>0</v>
      </c>
      <c r="O854" s="80" t="s">
        <v>23</v>
      </c>
      <c r="P854"/>
      <c r="R854"/>
    </row>
    <row r="855" spans="14:18" ht="15.75" x14ac:dyDescent="0.3">
      <c r="N855" s="108">
        <f ca="1"/>
        <v>0</v>
      </c>
      <c r="O855" s="80" t="s">
        <v>23</v>
      </c>
      <c r="P855"/>
      <c r="R855"/>
    </row>
    <row r="856" spans="14:18" ht="15.75" x14ac:dyDescent="0.3">
      <c r="N856" s="108">
        <f ca="1"/>
        <v>0</v>
      </c>
      <c r="O856" s="80" t="s">
        <v>23</v>
      </c>
      <c r="P856"/>
      <c r="R856"/>
    </row>
    <row r="857" spans="14:18" ht="15.75" x14ac:dyDescent="0.3">
      <c r="N857" s="108">
        <f ca="1"/>
        <v>0</v>
      </c>
      <c r="O857" s="80" t="s">
        <v>23</v>
      </c>
      <c r="P857"/>
      <c r="R857"/>
    </row>
    <row r="858" spans="14:18" ht="15.75" x14ac:dyDescent="0.3">
      <c r="N858" s="108">
        <f ca="1"/>
        <v>0</v>
      </c>
      <c r="O858" s="80" t="s">
        <v>23</v>
      </c>
      <c r="P858"/>
      <c r="R858"/>
    </row>
    <row r="859" spans="14:18" ht="15.75" x14ac:dyDescent="0.3">
      <c r="N859" s="108">
        <f ca="1"/>
        <v>0</v>
      </c>
      <c r="O859" s="80" t="s">
        <v>23</v>
      </c>
      <c r="P859"/>
      <c r="R859"/>
    </row>
    <row r="860" spans="14:18" ht="15.75" x14ac:dyDescent="0.3">
      <c r="N860" s="108">
        <f ca="1"/>
        <v>0</v>
      </c>
      <c r="O860" s="80" t="s">
        <v>23</v>
      </c>
      <c r="P860"/>
      <c r="R860"/>
    </row>
    <row r="861" spans="14:18" ht="15.75" x14ac:dyDescent="0.3">
      <c r="N861" s="108">
        <f ca="1"/>
        <v>0</v>
      </c>
      <c r="O861" s="80" t="s">
        <v>301</v>
      </c>
      <c r="P861"/>
      <c r="R861"/>
    </row>
    <row r="862" spans="14:18" ht="15.75" x14ac:dyDescent="0.3">
      <c r="N862" s="108">
        <f ca="1"/>
        <v>0</v>
      </c>
      <c r="O862" s="80" t="s">
        <v>301</v>
      </c>
      <c r="P862"/>
      <c r="R862"/>
    </row>
    <row r="863" spans="14:18" ht="15.75" x14ac:dyDescent="0.3">
      <c r="N863" s="108">
        <f ca="1"/>
        <v>0</v>
      </c>
      <c r="O863" s="80" t="s">
        <v>128</v>
      </c>
      <c r="P863"/>
      <c r="R863"/>
    </row>
    <row r="864" spans="14:18" ht="15.75" x14ac:dyDescent="0.3">
      <c r="N864" s="108">
        <f ca="1"/>
        <v>0</v>
      </c>
      <c r="O864" s="80" t="s">
        <v>128</v>
      </c>
      <c r="P864"/>
      <c r="R864"/>
    </row>
    <row r="865" spans="14:18" ht="15.75" x14ac:dyDescent="0.3">
      <c r="N865" s="108">
        <f ca="1"/>
        <v>0</v>
      </c>
      <c r="O865" s="80" t="s">
        <v>128</v>
      </c>
      <c r="P865"/>
      <c r="R865"/>
    </row>
    <row r="866" spans="14:18" ht="15.75" x14ac:dyDescent="0.3">
      <c r="N866" s="108">
        <f ca="1"/>
        <v>0</v>
      </c>
      <c r="O866" s="80" t="s">
        <v>57</v>
      </c>
      <c r="P866"/>
      <c r="R866"/>
    </row>
    <row r="867" spans="14:18" ht="15.75" x14ac:dyDescent="0.3">
      <c r="N867" s="108">
        <f ca="1"/>
        <v>0</v>
      </c>
      <c r="O867" s="80" t="s">
        <v>57</v>
      </c>
      <c r="P867"/>
      <c r="R867"/>
    </row>
    <row r="868" spans="14:18" ht="15.75" x14ac:dyDescent="0.3">
      <c r="N868" s="108">
        <f ca="1"/>
        <v>0</v>
      </c>
      <c r="O868" s="80" t="s">
        <v>57</v>
      </c>
      <c r="P868"/>
      <c r="R868"/>
    </row>
    <row r="869" spans="14:18" ht="15.75" x14ac:dyDescent="0.3">
      <c r="N869" s="108">
        <f ca="1"/>
        <v>0</v>
      </c>
      <c r="O869" s="80" t="s">
        <v>57</v>
      </c>
      <c r="P869"/>
      <c r="R869"/>
    </row>
    <row r="870" spans="14:18" ht="15.75" x14ac:dyDescent="0.3">
      <c r="N870" s="108">
        <f ca="1"/>
        <v>0</v>
      </c>
      <c r="O870" s="80" t="s">
        <v>167</v>
      </c>
      <c r="P870"/>
      <c r="R870"/>
    </row>
    <row r="871" spans="14:18" ht="15.75" x14ac:dyDescent="0.3">
      <c r="N871" s="108">
        <f ca="1"/>
        <v>0</v>
      </c>
      <c r="O871" s="80" t="s">
        <v>167</v>
      </c>
      <c r="P871"/>
      <c r="R871"/>
    </row>
    <row r="872" spans="14:18" ht="15.75" x14ac:dyDescent="0.3">
      <c r="N872" s="108">
        <f ca="1"/>
        <v>0</v>
      </c>
      <c r="O872" s="80" t="s">
        <v>167</v>
      </c>
      <c r="P872"/>
      <c r="R872"/>
    </row>
    <row r="873" spans="14:18" ht="15.75" x14ac:dyDescent="0.3">
      <c r="N873" s="108">
        <f ca="1"/>
        <v>0</v>
      </c>
      <c r="O873" s="80" t="s">
        <v>61</v>
      </c>
      <c r="P873"/>
      <c r="R873"/>
    </row>
    <row r="874" spans="14:18" ht="15.75" x14ac:dyDescent="0.3">
      <c r="N874" s="108">
        <f ca="1"/>
        <v>0</v>
      </c>
      <c r="O874" s="80" t="s">
        <v>61</v>
      </c>
      <c r="P874"/>
      <c r="R874"/>
    </row>
    <row r="875" spans="14:18" ht="15.75" x14ac:dyDescent="0.3">
      <c r="N875" s="108">
        <f ca="1"/>
        <v>0</v>
      </c>
      <c r="O875" s="80" t="s">
        <v>61</v>
      </c>
      <c r="P875"/>
      <c r="R875"/>
    </row>
    <row r="876" spans="14:18" ht="15.75" x14ac:dyDescent="0.3">
      <c r="N876" s="108">
        <f ca="1"/>
        <v>0</v>
      </c>
      <c r="O876" s="80" t="s">
        <v>66</v>
      </c>
      <c r="P876"/>
      <c r="R876"/>
    </row>
    <row r="877" spans="14:18" ht="15.75" x14ac:dyDescent="0.3">
      <c r="N877" s="108">
        <f ca="1"/>
        <v>0</v>
      </c>
      <c r="O877" s="80" t="s">
        <v>66</v>
      </c>
      <c r="P877"/>
      <c r="R877"/>
    </row>
    <row r="878" spans="14:18" ht="15.75" x14ac:dyDescent="0.3">
      <c r="N878" s="108">
        <f ca="1"/>
        <v>0</v>
      </c>
      <c r="O878" s="80" t="s">
        <v>66</v>
      </c>
      <c r="P878"/>
      <c r="R878"/>
    </row>
    <row r="879" spans="14:18" ht="15.75" x14ac:dyDescent="0.3">
      <c r="N879" s="108">
        <f ca="1"/>
        <v>0</v>
      </c>
      <c r="O879" s="80" t="s">
        <v>236</v>
      </c>
      <c r="P879"/>
      <c r="R879"/>
    </row>
    <row r="880" spans="14:18" ht="15.75" x14ac:dyDescent="0.3">
      <c r="N880" s="108">
        <f ca="1"/>
        <v>0</v>
      </c>
      <c r="O880" s="80" t="s">
        <v>236</v>
      </c>
      <c r="P880"/>
      <c r="R880"/>
    </row>
    <row r="881" spans="14:18" ht="15.75" x14ac:dyDescent="0.3">
      <c r="N881" s="108">
        <f ca="1"/>
        <v>0</v>
      </c>
      <c r="O881" s="80" t="s">
        <v>236</v>
      </c>
      <c r="P881"/>
      <c r="R881"/>
    </row>
    <row r="882" spans="14:18" ht="15.75" x14ac:dyDescent="0.3">
      <c r="N882" s="108">
        <f ca="1"/>
        <v>0</v>
      </c>
      <c r="O882" s="80" t="s">
        <v>236</v>
      </c>
      <c r="P882"/>
      <c r="R882"/>
    </row>
    <row r="883" spans="14:18" ht="15.75" x14ac:dyDescent="0.3">
      <c r="N883" s="108">
        <f ca="1"/>
        <v>0</v>
      </c>
      <c r="O883" s="80" t="s">
        <v>236</v>
      </c>
      <c r="P883"/>
      <c r="R883"/>
    </row>
    <row r="884" spans="14:18" ht="15.75" x14ac:dyDescent="0.3">
      <c r="N884" s="108">
        <f ca="1"/>
        <v>0</v>
      </c>
      <c r="O884" s="80" t="s">
        <v>236</v>
      </c>
      <c r="P884"/>
      <c r="R884"/>
    </row>
    <row r="885" spans="14:18" ht="15.75" x14ac:dyDescent="0.3">
      <c r="N885" s="108">
        <f ca="1"/>
        <v>0</v>
      </c>
      <c r="O885" s="80" t="s">
        <v>236</v>
      </c>
      <c r="P885"/>
      <c r="R885"/>
    </row>
    <row r="886" spans="14:18" ht="15.75" x14ac:dyDescent="0.3">
      <c r="N886" s="108">
        <f ca="1"/>
        <v>0</v>
      </c>
      <c r="O886" s="80" t="s">
        <v>170</v>
      </c>
      <c r="P886"/>
      <c r="R886"/>
    </row>
    <row r="887" spans="14:18" ht="15.75" x14ac:dyDescent="0.3">
      <c r="N887" s="108">
        <f ca="1"/>
        <v>0</v>
      </c>
      <c r="O887" s="80" t="s">
        <v>170</v>
      </c>
      <c r="P887"/>
      <c r="R887"/>
    </row>
    <row r="888" spans="14:18" ht="15.75" x14ac:dyDescent="0.3">
      <c r="N888" s="108">
        <f ca="1"/>
        <v>0</v>
      </c>
      <c r="O888" s="80" t="s">
        <v>170</v>
      </c>
      <c r="P888"/>
      <c r="R888"/>
    </row>
    <row r="889" spans="14:18" ht="15.75" x14ac:dyDescent="0.3">
      <c r="N889" s="108">
        <f ca="1"/>
        <v>0</v>
      </c>
      <c r="O889" s="80" t="s">
        <v>104</v>
      </c>
      <c r="P889"/>
      <c r="R889"/>
    </row>
    <row r="890" spans="14:18" ht="15.75" x14ac:dyDescent="0.3">
      <c r="N890" s="108">
        <f ca="1"/>
        <v>0</v>
      </c>
      <c r="O890" s="80" t="s">
        <v>104</v>
      </c>
      <c r="P890"/>
      <c r="R890"/>
    </row>
    <row r="891" spans="14:18" ht="15.75" x14ac:dyDescent="0.3">
      <c r="N891" s="108">
        <f ca="1"/>
        <v>0</v>
      </c>
      <c r="O891" s="80" t="s">
        <v>104</v>
      </c>
      <c r="P891"/>
      <c r="R891"/>
    </row>
    <row r="892" spans="14:18" ht="15.75" x14ac:dyDescent="0.3">
      <c r="N892" s="108">
        <f ca="1"/>
        <v>0</v>
      </c>
      <c r="O892" s="80" t="s">
        <v>283</v>
      </c>
      <c r="P892"/>
      <c r="R892"/>
    </row>
    <row r="893" spans="14:18" ht="15.75" x14ac:dyDescent="0.3">
      <c r="N893" s="108">
        <f ca="1"/>
        <v>0</v>
      </c>
      <c r="O893" s="80" t="s">
        <v>283</v>
      </c>
      <c r="P893"/>
      <c r="R893"/>
    </row>
    <row r="894" spans="14:18" ht="15.75" x14ac:dyDescent="0.3">
      <c r="N894" s="108">
        <f ca="1"/>
        <v>0</v>
      </c>
      <c r="O894" s="80" t="s">
        <v>283</v>
      </c>
      <c r="P894"/>
      <c r="R894"/>
    </row>
    <row r="895" spans="14:18" ht="15.75" x14ac:dyDescent="0.3">
      <c r="N895" s="108">
        <f ca="1"/>
        <v>0</v>
      </c>
      <c r="O895" s="80" t="s">
        <v>283</v>
      </c>
      <c r="P895"/>
      <c r="R895"/>
    </row>
    <row r="896" spans="14:18" ht="15.75" x14ac:dyDescent="0.3">
      <c r="N896" s="108">
        <f ca="1"/>
        <v>0</v>
      </c>
      <c r="O896" s="80" t="s">
        <v>283</v>
      </c>
      <c r="P896"/>
      <c r="R896"/>
    </row>
    <row r="897" spans="14:18" ht="15.75" x14ac:dyDescent="0.3">
      <c r="N897" s="108">
        <f ca="1"/>
        <v>0</v>
      </c>
      <c r="O897" s="80" t="s">
        <v>2065</v>
      </c>
      <c r="P897"/>
      <c r="R897"/>
    </row>
    <row r="898" spans="14:18" ht="15.75" x14ac:dyDescent="0.3">
      <c r="N898" s="108">
        <f ca="1"/>
        <v>0</v>
      </c>
      <c r="O898" s="80" t="s">
        <v>2065</v>
      </c>
      <c r="P898"/>
      <c r="R898"/>
    </row>
    <row r="899" spans="14:18" ht="15.75" x14ac:dyDescent="0.3">
      <c r="N899" s="108">
        <f ca="1"/>
        <v>0</v>
      </c>
      <c r="O899" s="80" t="s">
        <v>237</v>
      </c>
      <c r="P899"/>
      <c r="R899"/>
    </row>
    <row r="900" spans="14:18" ht="15.75" x14ac:dyDescent="0.3">
      <c r="N900" s="108">
        <f ca="1"/>
        <v>0</v>
      </c>
      <c r="O900" s="80" t="s">
        <v>237</v>
      </c>
      <c r="P900"/>
      <c r="R900"/>
    </row>
    <row r="901" spans="14:18" ht="15.75" x14ac:dyDescent="0.3">
      <c r="N901" s="108">
        <f ca="1"/>
        <v>0</v>
      </c>
      <c r="O901" s="80" t="s">
        <v>237</v>
      </c>
      <c r="P901"/>
      <c r="R901"/>
    </row>
    <row r="902" spans="14:18" ht="15.75" x14ac:dyDescent="0.3">
      <c r="N902" s="108">
        <f ca="1"/>
        <v>0</v>
      </c>
      <c r="O902" s="80" t="s">
        <v>237</v>
      </c>
      <c r="P902"/>
      <c r="R902"/>
    </row>
    <row r="903" spans="14:18" ht="15.75" x14ac:dyDescent="0.3">
      <c r="N903" s="108">
        <f ca="1"/>
        <v>0</v>
      </c>
      <c r="O903" s="80" t="s">
        <v>237</v>
      </c>
      <c r="P903"/>
      <c r="R903"/>
    </row>
    <row r="904" spans="14:18" ht="15.75" x14ac:dyDescent="0.3">
      <c r="N904" s="108">
        <f ca="1"/>
        <v>0</v>
      </c>
      <c r="O904" s="80" t="s">
        <v>67</v>
      </c>
      <c r="P904"/>
      <c r="R904"/>
    </row>
    <row r="905" spans="14:18" ht="15.75" x14ac:dyDescent="0.3">
      <c r="N905" s="108">
        <f ca="1"/>
        <v>0</v>
      </c>
      <c r="O905" s="80" t="s">
        <v>67</v>
      </c>
      <c r="P905"/>
      <c r="R905"/>
    </row>
    <row r="906" spans="14:18" ht="15.75" x14ac:dyDescent="0.3">
      <c r="N906" s="108">
        <f ca="1"/>
        <v>0</v>
      </c>
      <c r="O906" s="80" t="s">
        <v>268</v>
      </c>
      <c r="P906"/>
      <c r="R906"/>
    </row>
    <row r="907" spans="14:18" ht="15.75" x14ac:dyDescent="0.3">
      <c r="N907" s="108">
        <f ca="1"/>
        <v>0</v>
      </c>
      <c r="O907" s="80" t="s">
        <v>268</v>
      </c>
      <c r="P907"/>
      <c r="R907"/>
    </row>
    <row r="908" spans="14:18" ht="15.75" x14ac:dyDescent="0.3">
      <c r="N908" s="108">
        <f ca="1"/>
        <v>0</v>
      </c>
      <c r="O908" s="80" t="s">
        <v>238</v>
      </c>
      <c r="P908"/>
      <c r="R908"/>
    </row>
    <row r="909" spans="14:18" ht="15.75" x14ac:dyDescent="0.3">
      <c r="N909" s="108">
        <f ca="1"/>
        <v>0</v>
      </c>
      <c r="O909" s="80" t="s">
        <v>238</v>
      </c>
      <c r="P909"/>
      <c r="R909"/>
    </row>
    <row r="910" spans="14:18" ht="15.75" x14ac:dyDescent="0.3">
      <c r="N910" s="108">
        <f ca="1"/>
        <v>0</v>
      </c>
      <c r="O910" s="80" t="s">
        <v>238</v>
      </c>
      <c r="P910"/>
      <c r="R910"/>
    </row>
    <row r="911" spans="14:18" ht="15.75" x14ac:dyDescent="0.3">
      <c r="N911" s="108">
        <f ca="1"/>
        <v>0</v>
      </c>
      <c r="O911" s="80" t="s">
        <v>238</v>
      </c>
      <c r="P911"/>
      <c r="R911"/>
    </row>
    <row r="912" spans="14:18" ht="15.75" x14ac:dyDescent="0.3">
      <c r="N912" s="108">
        <f ca="1"/>
        <v>0</v>
      </c>
      <c r="O912" s="80" t="s">
        <v>160</v>
      </c>
      <c r="P912"/>
      <c r="R912"/>
    </row>
    <row r="913" spans="14:18" ht="15.75" x14ac:dyDescent="0.3">
      <c r="N913" s="108">
        <f ca="1"/>
        <v>0</v>
      </c>
      <c r="O913" s="80" t="s">
        <v>160</v>
      </c>
      <c r="P913"/>
      <c r="R913"/>
    </row>
    <row r="914" spans="14:18" ht="15.75" x14ac:dyDescent="0.3">
      <c r="N914" s="108">
        <f ca="1"/>
        <v>0</v>
      </c>
      <c r="O914" s="80" t="s">
        <v>138</v>
      </c>
      <c r="P914"/>
      <c r="R914"/>
    </row>
    <row r="915" spans="14:18" ht="15.75" x14ac:dyDescent="0.3">
      <c r="N915" s="108">
        <f ca="1"/>
        <v>0</v>
      </c>
      <c r="O915" s="80" t="s">
        <v>138</v>
      </c>
      <c r="P915"/>
      <c r="R915"/>
    </row>
    <row r="916" spans="14:18" ht="15.75" x14ac:dyDescent="0.3">
      <c r="N916" s="108">
        <f ca="1"/>
        <v>0</v>
      </c>
      <c r="O916" s="80" t="s">
        <v>138</v>
      </c>
      <c r="P916"/>
      <c r="R916"/>
    </row>
    <row r="917" spans="14:18" ht="15.75" x14ac:dyDescent="0.3">
      <c r="N917" s="108">
        <f ca="1"/>
        <v>0</v>
      </c>
      <c r="O917" s="80" t="s">
        <v>59</v>
      </c>
      <c r="P917"/>
      <c r="R917"/>
    </row>
    <row r="918" spans="14:18" ht="15.75" x14ac:dyDescent="0.3">
      <c r="N918" s="108">
        <f ca="1"/>
        <v>0</v>
      </c>
      <c r="O918" s="80" t="s">
        <v>59</v>
      </c>
      <c r="P918"/>
      <c r="R918"/>
    </row>
    <row r="919" spans="14:18" ht="15.75" x14ac:dyDescent="0.3">
      <c r="N919" s="108">
        <f ca="1"/>
        <v>0</v>
      </c>
      <c r="O919" s="80" t="s">
        <v>59</v>
      </c>
      <c r="P919"/>
      <c r="R919"/>
    </row>
    <row r="920" spans="14:18" ht="15.75" x14ac:dyDescent="0.3">
      <c r="N920" s="108">
        <f ca="1"/>
        <v>0</v>
      </c>
      <c r="O920" s="80" t="s">
        <v>59</v>
      </c>
      <c r="P920"/>
      <c r="R920"/>
    </row>
    <row r="921" spans="14:18" ht="15.75" x14ac:dyDescent="0.3">
      <c r="N921" s="108">
        <f ca="1"/>
        <v>0</v>
      </c>
      <c r="O921" s="80" t="s">
        <v>161</v>
      </c>
      <c r="P921"/>
      <c r="R921"/>
    </row>
    <row r="922" spans="14:18" ht="15.75" x14ac:dyDescent="0.3">
      <c r="N922" s="108">
        <f ca="1"/>
        <v>0</v>
      </c>
      <c r="O922" s="80" t="s">
        <v>161</v>
      </c>
      <c r="P922"/>
      <c r="R922"/>
    </row>
    <row r="923" spans="14:18" ht="15.75" x14ac:dyDescent="0.3">
      <c r="N923" s="108">
        <f ca="1"/>
        <v>0</v>
      </c>
      <c r="O923" s="80" t="s">
        <v>161</v>
      </c>
      <c r="P923"/>
      <c r="R923"/>
    </row>
    <row r="924" spans="14:18" ht="15.75" x14ac:dyDescent="0.3">
      <c r="N924" s="108">
        <f ca="1"/>
        <v>0</v>
      </c>
      <c r="O924" s="80" t="s">
        <v>239</v>
      </c>
      <c r="P924"/>
      <c r="R924"/>
    </row>
    <row r="925" spans="14:18" ht="15.75" x14ac:dyDescent="0.3">
      <c r="N925" s="108">
        <f ca="1"/>
        <v>0</v>
      </c>
      <c r="O925" s="80" t="s">
        <v>239</v>
      </c>
      <c r="P925"/>
      <c r="R925"/>
    </row>
    <row r="926" spans="14:18" ht="15.75" x14ac:dyDescent="0.3">
      <c r="N926" s="108">
        <f ca="1"/>
        <v>0</v>
      </c>
      <c r="O926" s="80" t="s">
        <v>239</v>
      </c>
      <c r="P926"/>
      <c r="R926"/>
    </row>
    <row r="927" spans="14:18" ht="15.75" x14ac:dyDescent="0.3">
      <c r="N927" s="108">
        <f ca="1"/>
        <v>0</v>
      </c>
      <c r="O927" s="80" t="s">
        <v>239</v>
      </c>
      <c r="P927"/>
      <c r="R927"/>
    </row>
    <row r="928" spans="14:18" ht="15.75" x14ac:dyDescent="0.3">
      <c r="N928" s="108">
        <f ca="1"/>
        <v>0</v>
      </c>
      <c r="O928" s="80" t="s">
        <v>239</v>
      </c>
      <c r="P928"/>
      <c r="R928"/>
    </row>
    <row r="929" spans="14:18" ht="15.75" x14ac:dyDescent="0.3">
      <c r="N929" s="108">
        <f ca="1"/>
        <v>0</v>
      </c>
      <c r="O929" s="80" t="s">
        <v>239</v>
      </c>
      <c r="P929"/>
      <c r="R929"/>
    </row>
    <row r="930" spans="14:18" ht="15.75" x14ac:dyDescent="0.3">
      <c r="N930" s="108">
        <f ca="1"/>
        <v>0</v>
      </c>
      <c r="O930" s="80" t="s">
        <v>70</v>
      </c>
      <c r="P930"/>
      <c r="R930"/>
    </row>
    <row r="931" spans="14:18" ht="15.75" x14ac:dyDescent="0.3">
      <c r="N931" s="108">
        <f ca="1"/>
        <v>0</v>
      </c>
      <c r="O931" s="80" t="s">
        <v>70</v>
      </c>
      <c r="P931"/>
      <c r="R931"/>
    </row>
    <row r="932" spans="14:18" ht="15.75" x14ac:dyDescent="0.3">
      <c r="N932" s="108">
        <f ca="1"/>
        <v>0</v>
      </c>
      <c r="O932" s="80" t="s">
        <v>70</v>
      </c>
      <c r="P932"/>
      <c r="R932"/>
    </row>
    <row r="933" spans="14:18" ht="15.75" x14ac:dyDescent="0.3">
      <c r="N933" s="108">
        <f ca="1"/>
        <v>0</v>
      </c>
      <c r="O933" s="80" t="s">
        <v>63</v>
      </c>
      <c r="P933"/>
      <c r="R933"/>
    </row>
    <row r="934" spans="14:18" ht="15.75" x14ac:dyDescent="0.3">
      <c r="N934" s="108">
        <f ca="1"/>
        <v>0</v>
      </c>
      <c r="O934" s="80" t="s">
        <v>63</v>
      </c>
      <c r="P934"/>
      <c r="R934"/>
    </row>
    <row r="935" spans="14:18" ht="15.75" x14ac:dyDescent="0.3">
      <c r="N935" s="108">
        <f ca="1"/>
        <v>0</v>
      </c>
      <c r="O935" s="80" t="s">
        <v>63</v>
      </c>
      <c r="P935"/>
      <c r="R935"/>
    </row>
    <row r="936" spans="14:18" ht="15.75" x14ac:dyDescent="0.3">
      <c r="N936" s="108">
        <f ca="1"/>
        <v>0</v>
      </c>
      <c r="O936" s="80" t="s">
        <v>63</v>
      </c>
      <c r="P936"/>
      <c r="R936"/>
    </row>
    <row r="937" spans="14:18" ht="15.75" x14ac:dyDescent="0.3">
      <c r="N937" s="108">
        <f ca="1"/>
        <v>0</v>
      </c>
      <c r="O937" s="80" t="s">
        <v>63</v>
      </c>
      <c r="P937"/>
      <c r="R937"/>
    </row>
    <row r="938" spans="14:18" ht="15.75" x14ac:dyDescent="0.3">
      <c r="N938" s="108">
        <f ca="1"/>
        <v>0</v>
      </c>
      <c r="O938" s="80" t="s">
        <v>174</v>
      </c>
      <c r="P938"/>
      <c r="R938"/>
    </row>
    <row r="939" spans="14:18" ht="15.75" x14ac:dyDescent="0.3">
      <c r="N939" s="108">
        <f ca="1"/>
        <v>0</v>
      </c>
      <c r="O939" s="80" t="s">
        <v>174</v>
      </c>
      <c r="P939"/>
      <c r="R939"/>
    </row>
    <row r="940" spans="14:18" ht="15.75" x14ac:dyDescent="0.3">
      <c r="N940" s="108">
        <f ca="1"/>
        <v>0</v>
      </c>
      <c r="O940" s="80" t="s">
        <v>243</v>
      </c>
      <c r="P940"/>
      <c r="R940"/>
    </row>
    <row r="941" spans="14:18" ht="15.75" x14ac:dyDescent="0.3">
      <c r="N941" s="108">
        <f ca="1"/>
        <v>0</v>
      </c>
      <c r="O941" s="80" t="s">
        <v>243</v>
      </c>
      <c r="P941"/>
      <c r="R941"/>
    </row>
    <row r="942" spans="14:18" ht="15.75" x14ac:dyDescent="0.3">
      <c r="N942" s="108">
        <f ca="1"/>
        <v>0</v>
      </c>
      <c r="O942" s="80" t="s">
        <v>241</v>
      </c>
      <c r="P942"/>
      <c r="R942"/>
    </row>
    <row r="943" spans="14:18" ht="15.75" x14ac:dyDescent="0.3">
      <c r="N943" s="108">
        <f ca="1"/>
        <v>0</v>
      </c>
      <c r="O943" s="80" t="s">
        <v>241</v>
      </c>
      <c r="P943"/>
      <c r="R943"/>
    </row>
    <row r="944" spans="14:18" ht="15.75" x14ac:dyDescent="0.3">
      <c r="N944" s="108">
        <f ca="1"/>
        <v>0</v>
      </c>
      <c r="O944" s="80">
        <v>0</v>
      </c>
      <c r="P944"/>
      <c r="R944"/>
    </row>
    <row r="945" spans="14:18" ht="15.75" x14ac:dyDescent="0.3">
      <c r="N945" s="108">
        <f ca="1"/>
        <v>0</v>
      </c>
      <c r="O945" s="80">
        <v>0</v>
      </c>
      <c r="P945"/>
      <c r="R945"/>
    </row>
    <row r="946" spans="14:18" ht="15.75" x14ac:dyDescent="0.3">
      <c r="N946" s="108">
        <f ca="1"/>
        <v>0</v>
      </c>
      <c r="O946" s="80">
        <v>0</v>
      </c>
      <c r="P946"/>
      <c r="R946"/>
    </row>
    <row r="947" spans="14:18" ht="15.75" x14ac:dyDescent="0.3">
      <c r="N947" s="108">
        <f ca="1"/>
        <v>0</v>
      </c>
      <c r="O947" s="80">
        <v>0</v>
      </c>
      <c r="P947"/>
      <c r="R947"/>
    </row>
    <row r="948" spans="14:18" ht="15.75" x14ac:dyDescent="0.3">
      <c r="N948" s="108">
        <f ca="1"/>
        <v>0</v>
      </c>
      <c r="O948" s="80">
        <v>0</v>
      </c>
      <c r="P948"/>
      <c r="R948"/>
    </row>
    <row r="949" spans="14:18" ht="15.75" x14ac:dyDescent="0.3">
      <c r="N949" s="108">
        <f ca="1"/>
        <v>0</v>
      </c>
      <c r="O949" s="80">
        <v>0</v>
      </c>
      <c r="P949"/>
      <c r="R949"/>
    </row>
    <row r="950" spans="14:18" ht="15.75" x14ac:dyDescent="0.3">
      <c r="N950" s="108">
        <f ca="1"/>
        <v>0</v>
      </c>
      <c r="O950" s="80">
        <v>0</v>
      </c>
      <c r="P950"/>
      <c r="R950"/>
    </row>
    <row r="951" spans="14:18" ht="15.75" x14ac:dyDescent="0.3">
      <c r="N951" s="108">
        <f ca="1"/>
        <v>0</v>
      </c>
      <c r="O951" s="80">
        <v>0</v>
      </c>
      <c r="P951"/>
      <c r="R951"/>
    </row>
    <row r="952" spans="14:18" ht="15.75" x14ac:dyDescent="0.3">
      <c r="N952" s="108">
        <f ca="1"/>
        <v>0</v>
      </c>
      <c r="O952" s="80">
        <v>0</v>
      </c>
      <c r="P952"/>
      <c r="R952"/>
    </row>
    <row r="953" spans="14:18" ht="15.75" x14ac:dyDescent="0.3">
      <c r="N953" s="108">
        <f ca="1"/>
        <v>0</v>
      </c>
      <c r="O953" s="80">
        <v>0</v>
      </c>
      <c r="P953"/>
      <c r="R953"/>
    </row>
    <row r="954" spans="14:18" ht="15.75" x14ac:dyDescent="0.3">
      <c r="N954" s="108">
        <f ca="1"/>
        <v>0</v>
      </c>
      <c r="O954" s="80">
        <v>0</v>
      </c>
      <c r="P954"/>
      <c r="R954"/>
    </row>
    <row r="955" spans="14:18" ht="15.75" x14ac:dyDescent="0.3">
      <c r="N955" s="108">
        <f ca="1"/>
        <v>0</v>
      </c>
      <c r="O955" s="80">
        <v>0</v>
      </c>
      <c r="P955"/>
      <c r="R955"/>
    </row>
    <row r="956" spans="14:18" ht="15.75" x14ac:dyDescent="0.3">
      <c r="N956" s="108">
        <f ca="1"/>
        <v>0</v>
      </c>
      <c r="O956" s="80">
        <v>0</v>
      </c>
      <c r="P956"/>
      <c r="R956"/>
    </row>
    <row r="957" spans="14:18" ht="15.75" x14ac:dyDescent="0.3">
      <c r="N957" s="108">
        <f ca="1"/>
        <v>0</v>
      </c>
      <c r="O957" s="80">
        <v>0</v>
      </c>
      <c r="P957"/>
      <c r="R957"/>
    </row>
    <row r="958" spans="14:18" ht="15.75" x14ac:dyDescent="0.3">
      <c r="N958" s="108">
        <f ca="1"/>
        <v>0</v>
      </c>
      <c r="O958" s="80">
        <v>0</v>
      </c>
      <c r="P958"/>
      <c r="R958"/>
    </row>
    <row r="959" spans="14:18" ht="15.75" x14ac:dyDescent="0.3">
      <c r="N959" s="108">
        <f ca="1"/>
        <v>0</v>
      </c>
      <c r="O959" s="80">
        <v>0</v>
      </c>
      <c r="P959"/>
      <c r="R959"/>
    </row>
    <row r="960" spans="14:18" ht="15.75" x14ac:dyDescent="0.3">
      <c r="N960" s="108">
        <f ca="1"/>
        <v>0</v>
      </c>
      <c r="O960" s="80">
        <v>0</v>
      </c>
      <c r="P960"/>
      <c r="R960"/>
    </row>
    <row r="961" spans="14:18" ht="15.75" x14ac:dyDescent="0.3">
      <c r="N961" s="108">
        <f ca="1"/>
        <v>0</v>
      </c>
      <c r="O961" s="80">
        <v>0</v>
      </c>
      <c r="P961"/>
      <c r="R961"/>
    </row>
    <row r="962" spans="14:18" ht="15.75" x14ac:dyDescent="0.3">
      <c r="N962" s="108">
        <f ca="1"/>
        <v>0</v>
      </c>
      <c r="O962" s="80">
        <v>0</v>
      </c>
      <c r="P962"/>
      <c r="R962"/>
    </row>
    <row r="963" spans="14:18" ht="15.75" x14ac:dyDescent="0.3">
      <c r="N963" s="108">
        <f ca="1"/>
        <v>0</v>
      </c>
      <c r="O963" s="80">
        <v>0</v>
      </c>
      <c r="P963"/>
      <c r="R963"/>
    </row>
    <row r="964" spans="14:18" ht="15.75" x14ac:dyDescent="0.3">
      <c r="N964" s="108">
        <f ca="1"/>
        <v>0</v>
      </c>
      <c r="O964" s="80">
        <v>0</v>
      </c>
      <c r="P964"/>
      <c r="R964"/>
    </row>
    <row r="965" spans="14:18" ht="15.75" x14ac:dyDescent="0.3">
      <c r="N965" s="108">
        <f ca="1"/>
        <v>0</v>
      </c>
      <c r="O965" s="80">
        <v>0</v>
      </c>
      <c r="P965"/>
      <c r="R965"/>
    </row>
    <row r="966" spans="14:18" ht="15.75" x14ac:dyDescent="0.3">
      <c r="N966" s="108">
        <f ca="1"/>
        <v>0</v>
      </c>
      <c r="O966" s="80">
        <v>0</v>
      </c>
      <c r="P966"/>
      <c r="R966"/>
    </row>
    <row r="967" spans="14:18" ht="15.75" x14ac:dyDescent="0.3">
      <c r="N967" s="108">
        <f ca="1"/>
        <v>0</v>
      </c>
      <c r="O967" s="80">
        <v>0</v>
      </c>
      <c r="P967"/>
      <c r="R967"/>
    </row>
    <row r="968" spans="14:18" ht="15.75" x14ac:dyDescent="0.3">
      <c r="N968" s="108">
        <f ca="1"/>
        <v>0</v>
      </c>
      <c r="O968" s="80">
        <v>0</v>
      </c>
      <c r="P968"/>
      <c r="R968"/>
    </row>
    <row r="969" spans="14:18" ht="15.75" x14ac:dyDescent="0.3">
      <c r="N969" s="108">
        <f ca="1"/>
        <v>0</v>
      </c>
      <c r="O969" s="80">
        <v>0</v>
      </c>
      <c r="P969"/>
      <c r="R969"/>
    </row>
    <row r="970" spans="14:18" ht="15.75" x14ac:dyDescent="0.3">
      <c r="N970" s="108">
        <f ca="1"/>
        <v>0</v>
      </c>
      <c r="O970" s="80">
        <v>0</v>
      </c>
      <c r="P970"/>
      <c r="R970"/>
    </row>
    <row r="971" spans="14:18" ht="15.75" x14ac:dyDescent="0.3">
      <c r="N971" s="108">
        <f ca="1"/>
        <v>0</v>
      </c>
      <c r="O971" s="80">
        <v>0</v>
      </c>
      <c r="P971"/>
      <c r="R971"/>
    </row>
    <row r="972" spans="14:18" ht="15.75" x14ac:dyDescent="0.3">
      <c r="N972" s="108">
        <f ca="1"/>
        <v>0</v>
      </c>
      <c r="O972" s="80">
        <v>0</v>
      </c>
      <c r="P972"/>
      <c r="R972"/>
    </row>
    <row r="973" spans="14:18" ht="15.75" x14ac:dyDescent="0.3">
      <c r="N973" s="108">
        <f ca="1"/>
        <v>0</v>
      </c>
      <c r="O973" s="80">
        <v>0</v>
      </c>
      <c r="P973"/>
      <c r="R973"/>
    </row>
    <row r="974" spans="14:18" ht="15.75" x14ac:dyDescent="0.3">
      <c r="N974" s="108">
        <f ca="1"/>
        <v>0</v>
      </c>
      <c r="O974" s="80">
        <v>0</v>
      </c>
      <c r="P974"/>
      <c r="R974"/>
    </row>
    <row r="975" spans="14:18" ht="15.75" x14ac:dyDescent="0.3">
      <c r="N975" s="108">
        <f ca="1"/>
        <v>0</v>
      </c>
      <c r="O975" s="80">
        <v>0</v>
      </c>
      <c r="P975"/>
      <c r="R975"/>
    </row>
    <row r="976" spans="14:18" ht="15.75" x14ac:dyDescent="0.3">
      <c r="N976" s="108">
        <f ca="1"/>
        <v>0</v>
      </c>
      <c r="O976" s="80">
        <v>0</v>
      </c>
      <c r="P976"/>
      <c r="R976"/>
    </row>
    <row r="977" spans="14:18" ht="15.75" x14ac:dyDescent="0.3">
      <c r="N977" s="108">
        <f ca="1"/>
        <v>0</v>
      </c>
      <c r="O977" s="80">
        <v>0</v>
      </c>
      <c r="P977"/>
      <c r="R977"/>
    </row>
    <row r="978" spans="14:18" ht="15.75" x14ac:dyDescent="0.3">
      <c r="N978" s="108">
        <f ca="1"/>
        <v>0</v>
      </c>
      <c r="O978" s="80">
        <v>0</v>
      </c>
      <c r="P978"/>
      <c r="R978"/>
    </row>
    <row r="979" spans="14:18" ht="15.75" x14ac:dyDescent="0.3">
      <c r="N979" s="108">
        <f ca="1"/>
        <v>0</v>
      </c>
      <c r="O979" s="80">
        <v>0</v>
      </c>
      <c r="P979"/>
      <c r="R979"/>
    </row>
    <row r="980" spans="14:18" ht="15.75" x14ac:dyDescent="0.3">
      <c r="N980" s="108">
        <f ca="1"/>
        <v>0</v>
      </c>
      <c r="O980" s="80">
        <v>0</v>
      </c>
      <c r="P980"/>
      <c r="R980"/>
    </row>
    <row r="981" spans="14:18" ht="15.75" x14ac:dyDescent="0.3">
      <c r="N981" s="108">
        <f ca="1"/>
        <v>0</v>
      </c>
      <c r="O981" s="80">
        <v>0</v>
      </c>
      <c r="P981"/>
      <c r="R981"/>
    </row>
    <row r="982" spans="14:18" ht="15.75" x14ac:dyDescent="0.3">
      <c r="N982" s="108">
        <f ca="1"/>
        <v>0</v>
      </c>
      <c r="O982" s="80">
        <v>0</v>
      </c>
      <c r="P982"/>
      <c r="R982"/>
    </row>
    <row r="983" spans="14:18" ht="15.75" x14ac:dyDescent="0.3">
      <c r="N983" s="108">
        <f ca="1"/>
        <v>0</v>
      </c>
      <c r="O983" s="80">
        <v>0</v>
      </c>
      <c r="P983"/>
      <c r="R983"/>
    </row>
    <row r="984" spans="14:18" ht="15.75" x14ac:dyDescent="0.3">
      <c r="N984" s="108">
        <f ca="1"/>
        <v>0</v>
      </c>
      <c r="O984" s="80">
        <v>0</v>
      </c>
      <c r="P984"/>
      <c r="R984"/>
    </row>
    <row r="985" spans="14:18" ht="15.75" x14ac:dyDescent="0.3">
      <c r="N985" s="108">
        <f ca="1"/>
        <v>0</v>
      </c>
      <c r="O985" s="80">
        <v>0</v>
      </c>
      <c r="P985"/>
      <c r="R985"/>
    </row>
    <row r="986" spans="14:18" ht="15.75" x14ac:dyDescent="0.3">
      <c r="N986" s="108">
        <f ca="1"/>
        <v>0</v>
      </c>
      <c r="O986" s="80">
        <v>0</v>
      </c>
      <c r="P986"/>
      <c r="R986"/>
    </row>
    <row r="987" spans="14:18" ht="15.75" x14ac:dyDescent="0.3">
      <c r="N987" s="108">
        <f ca="1"/>
        <v>0</v>
      </c>
      <c r="O987" s="80">
        <v>0</v>
      </c>
      <c r="P987"/>
      <c r="R987"/>
    </row>
    <row r="988" spans="14:18" ht="15.75" x14ac:dyDescent="0.3">
      <c r="N988" s="108">
        <f ca="1"/>
        <v>0</v>
      </c>
      <c r="O988" s="80">
        <v>0</v>
      </c>
      <c r="P988"/>
      <c r="R988"/>
    </row>
    <row r="989" spans="14:18" ht="15.75" x14ac:dyDescent="0.3">
      <c r="N989" s="108">
        <f ca="1"/>
        <v>0</v>
      </c>
      <c r="O989" s="80">
        <v>0</v>
      </c>
      <c r="P989"/>
      <c r="R989"/>
    </row>
    <row r="990" spans="14:18" ht="15.75" x14ac:dyDescent="0.3">
      <c r="N990" s="108">
        <f ca="1"/>
        <v>0</v>
      </c>
      <c r="O990" s="80">
        <v>0</v>
      </c>
      <c r="P990"/>
      <c r="R990"/>
    </row>
    <row r="991" spans="14:18" ht="15.75" x14ac:dyDescent="0.3">
      <c r="N991" s="108">
        <f ca="1"/>
        <v>0</v>
      </c>
      <c r="O991" s="80">
        <v>0</v>
      </c>
      <c r="P991"/>
      <c r="R991"/>
    </row>
    <row r="992" spans="14:18" ht="15.75" x14ac:dyDescent="0.3">
      <c r="N992" s="108">
        <f ca="1"/>
        <v>0</v>
      </c>
      <c r="O992" s="80">
        <v>0</v>
      </c>
      <c r="P992"/>
      <c r="R992"/>
    </row>
    <row r="993" spans="14:18" ht="15.75" x14ac:dyDescent="0.3">
      <c r="N993" s="108">
        <f ca="1"/>
        <v>0</v>
      </c>
      <c r="O993" s="80">
        <v>0</v>
      </c>
      <c r="P993"/>
      <c r="R993"/>
    </row>
    <row r="994" spans="14:18" ht="15.75" x14ac:dyDescent="0.3">
      <c r="N994" s="108">
        <f ca="1"/>
        <v>0</v>
      </c>
      <c r="O994" s="80">
        <v>0</v>
      </c>
      <c r="P994"/>
      <c r="R994"/>
    </row>
    <row r="995" spans="14:18" ht="15.75" x14ac:dyDescent="0.3">
      <c r="N995" s="108">
        <f ca="1"/>
        <v>0</v>
      </c>
      <c r="O995" s="80">
        <v>0</v>
      </c>
      <c r="P995"/>
      <c r="R995"/>
    </row>
    <row r="996" spans="14:18" ht="15.75" x14ac:dyDescent="0.3">
      <c r="N996" s="108">
        <f ca="1"/>
        <v>0</v>
      </c>
      <c r="O996" s="80">
        <v>0</v>
      </c>
      <c r="P996"/>
      <c r="R996"/>
    </row>
    <row r="997" spans="14:18" ht="15.75" x14ac:dyDescent="0.3">
      <c r="N997" s="108">
        <f ca="1"/>
        <v>0</v>
      </c>
      <c r="O997" s="80">
        <v>0</v>
      </c>
      <c r="P997"/>
      <c r="R997"/>
    </row>
    <row r="998" spans="14:18" ht="15.75" x14ac:dyDescent="0.3">
      <c r="N998" s="109" t="str" cm="1">
        <f t="array" aca="1" ref="N998:N1246" ca="1">OFFSET(F$2,,,249,1)</f>
        <v>3M INDIA LTD</v>
      </c>
      <c r="O998" s="80">
        <v>0</v>
      </c>
      <c r="P998"/>
      <c r="R998"/>
    </row>
    <row r="999" spans="14:18" ht="15.75" x14ac:dyDescent="0.3">
      <c r="N999" s="109" t="str">
        <f ca="1"/>
        <v>AARTI INDUSTRIES LIMITED</v>
      </c>
      <c r="O999" s="80">
        <v>0</v>
      </c>
      <c r="P999"/>
      <c r="R999"/>
    </row>
    <row r="1000" spans="14:18" ht="15.75" x14ac:dyDescent="0.3">
      <c r="N1000" s="109" t="str">
        <f ca="1"/>
        <v>AAVAS FINANCIERS LTD</v>
      </c>
      <c r="O1000" s="80">
        <v>0</v>
      </c>
      <c r="P1000"/>
      <c r="R1000"/>
    </row>
    <row r="1001" spans="14:18" ht="15.75" x14ac:dyDescent="0.3">
      <c r="N1001" s="109" t="str">
        <f ca="1"/>
        <v>ACC LTD</v>
      </c>
      <c r="O1001" s="80">
        <v>0</v>
      </c>
      <c r="P1001"/>
      <c r="R1001"/>
    </row>
    <row r="1002" spans="14:18" ht="15.75" x14ac:dyDescent="0.3">
      <c r="N1002" s="109" t="str">
        <f ca="1"/>
        <v>ADANI ENTERPRISES LTD</v>
      </c>
      <c r="O1002" s="80">
        <v>0</v>
      </c>
      <c r="P1002"/>
      <c r="R1002"/>
    </row>
    <row r="1003" spans="14:18" ht="15.75" x14ac:dyDescent="0.3">
      <c r="N1003" s="109" t="str">
        <f ca="1"/>
        <v>ADANI PORTS AND SPECIAL ECON</v>
      </c>
      <c r="O1003" s="80">
        <v>0</v>
      </c>
      <c r="P1003"/>
      <c r="R1003"/>
    </row>
    <row r="1004" spans="14:18" ht="15.75" x14ac:dyDescent="0.3">
      <c r="N1004" s="109" t="str">
        <f ca="1"/>
        <v>ADANI POWER LTD</v>
      </c>
      <c r="O1004" s="80">
        <v>0</v>
      </c>
      <c r="P1004"/>
      <c r="R1004"/>
    </row>
    <row r="1005" spans="14:18" ht="15.75" x14ac:dyDescent="0.3">
      <c r="N1005" s="109" t="str">
        <f ca="1"/>
        <v>ADITYA BIRLA CAPITAL LTD</v>
      </c>
      <c r="O1005" s="80">
        <v>0</v>
      </c>
      <c r="P1005"/>
      <c r="R1005"/>
    </row>
    <row r="1006" spans="14:18" ht="15.75" x14ac:dyDescent="0.3">
      <c r="N1006" s="109" t="str">
        <f ca="1"/>
        <v>ADITYA BIRLA FASHION AND RET</v>
      </c>
      <c r="O1006" s="80">
        <v>0</v>
      </c>
      <c r="P1006"/>
      <c r="R1006"/>
    </row>
    <row r="1007" spans="14:18" ht="15.75" x14ac:dyDescent="0.3">
      <c r="N1007" s="109" t="str">
        <f ca="1"/>
        <v>AFFLE INDIA LTD</v>
      </c>
      <c r="O1007" s="80">
        <v>0</v>
      </c>
      <c r="P1007"/>
      <c r="R1007"/>
    </row>
    <row r="1008" spans="14:18" ht="15.75" x14ac:dyDescent="0.3">
      <c r="N1008" s="109" t="str">
        <f ca="1"/>
        <v>AIA ENGINEERING LTD</v>
      </c>
      <c r="O1008" s="80">
        <v>0</v>
      </c>
      <c r="P1008"/>
      <c r="R1008"/>
    </row>
    <row r="1009" spans="14:18" ht="15.75" x14ac:dyDescent="0.3">
      <c r="N1009" s="109" t="str">
        <f ca="1"/>
        <v>AJANTA PHARMA LTD</v>
      </c>
      <c r="O1009" s="80">
        <v>0</v>
      </c>
      <c r="P1009"/>
      <c r="R1009"/>
    </row>
    <row r="1010" spans="14:18" ht="15.75" x14ac:dyDescent="0.3">
      <c r="N1010" s="109" t="str">
        <f ca="1"/>
        <v>ALKEM LABORATORIES LTD</v>
      </c>
      <c r="O1010" s="80">
        <v>0</v>
      </c>
      <c r="P1010"/>
      <c r="R1010"/>
    </row>
    <row r="1011" spans="14:18" ht="15.75" x14ac:dyDescent="0.3">
      <c r="N1011" s="109" t="str">
        <f ca="1"/>
        <v>ALKYL AMINES CHEMICALS LTD</v>
      </c>
      <c r="O1011" s="80">
        <v>0</v>
      </c>
      <c r="P1011"/>
      <c r="R1011"/>
    </row>
    <row r="1012" spans="14:18" ht="15.75" x14ac:dyDescent="0.3">
      <c r="N1012" s="109" t="str">
        <f ca="1"/>
        <v>AMBUJA CEMENTS LTD</v>
      </c>
      <c r="O1012" s="80">
        <v>0</v>
      </c>
      <c r="P1012"/>
      <c r="R1012"/>
    </row>
    <row r="1013" spans="14:18" ht="15.75" x14ac:dyDescent="0.3">
      <c r="N1013" s="109" t="str">
        <f ca="1"/>
        <v>APL APOLLO TUBES LTD</v>
      </c>
      <c r="O1013" s="80">
        <v>0</v>
      </c>
      <c r="P1013"/>
      <c r="R1013"/>
    </row>
    <row r="1014" spans="14:18" ht="15.75" x14ac:dyDescent="0.3">
      <c r="N1014" s="109" t="str">
        <f ca="1"/>
        <v>APOLLO HOSPITALS ENTERPRISE</v>
      </c>
      <c r="O1014" s="80">
        <v>0</v>
      </c>
      <c r="P1014"/>
      <c r="R1014"/>
    </row>
    <row r="1015" spans="14:18" ht="15.75" x14ac:dyDescent="0.3">
      <c r="N1015" s="109" t="str">
        <f ca="1"/>
        <v>APOLLO TYRES LTD</v>
      </c>
      <c r="O1015" s="80">
        <v>0</v>
      </c>
      <c r="P1015"/>
      <c r="R1015"/>
    </row>
    <row r="1016" spans="14:18" ht="15.75" x14ac:dyDescent="0.3">
      <c r="N1016" s="109" t="str">
        <f ca="1"/>
        <v>ASHOK LEYLAND LTD</v>
      </c>
      <c r="O1016" s="80">
        <v>0</v>
      </c>
      <c r="P1016"/>
      <c r="R1016"/>
    </row>
    <row r="1017" spans="14:18" ht="15.75" x14ac:dyDescent="0.3">
      <c r="N1017" s="109" t="str">
        <f ca="1"/>
        <v>ASIAN PAINTS LTD</v>
      </c>
      <c r="O1017" s="80">
        <v>0</v>
      </c>
      <c r="P1017"/>
      <c r="R1017"/>
    </row>
    <row r="1018" spans="14:18" ht="15.75" x14ac:dyDescent="0.3">
      <c r="N1018" s="109" t="str">
        <f ca="1"/>
        <v>ASTRAL LTD</v>
      </c>
      <c r="O1018" s="80">
        <v>0</v>
      </c>
      <c r="P1018"/>
      <c r="R1018"/>
    </row>
    <row r="1019" spans="14:18" ht="15.75" x14ac:dyDescent="0.3">
      <c r="N1019" s="109" t="str">
        <f ca="1"/>
        <v>ATUL LTD</v>
      </c>
      <c r="O1019" s="80">
        <v>0</v>
      </c>
      <c r="P1019"/>
      <c r="R1019"/>
    </row>
    <row r="1020" spans="14:18" ht="15.75" x14ac:dyDescent="0.3">
      <c r="N1020" s="109" t="str">
        <f ca="1"/>
        <v>AU SMALL FINANCE BANK LTD</v>
      </c>
      <c r="O1020" s="80">
        <v>0</v>
      </c>
      <c r="P1020"/>
      <c r="R1020"/>
    </row>
    <row r="1021" spans="14:18" ht="15.75" x14ac:dyDescent="0.3">
      <c r="N1021" s="109" t="str">
        <f ca="1"/>
        <v>AUROBINDO PHARMA LTD</v>
      </c>
      <c r="O1021" s="80">
        <v>0</v>
      </c>
      <c r="P1021"/>
      <c r="R1021"/>
    </row>
    <row r="1022" spans="14:18" ht="15.75" x14ac:dyDescent="0.3">
      <c r="N1022" s="109" t="str">
        <f ca="1"/>
        <v>AVENUE SUPERMARTS LTD</v>
      </c>
      <c r="O1022" s="80">
        <v>0</v>
      </c>
      <c r="P1022"/>
      <c r="R1022"/>
    </row>
    <row r="1023" spans="14:18" ht="15.75" x14ac:dyDescent="0.3">
      <c r="N1023" s="109" t="str">
        <f ca="1"/>
        <v>AXIS BANK LTD</v>
      </c>
      <c r="O1023" s="80">
        <v>0</v>
      </c>
      <c r="P1023"/>
      <c r="R1023"/>
    </row>
    <row r="1024" spans="14:18" ht="15.75" x14ac:dyDescent="0.3">
      <c r="N1024" s="109" t="str">
        <f ca="1"/>
        <v>BAJAJ AUTO LTD</v>
      </c>
      <c r="O1024" s="80">
        <v>0</v>
      </c>
      <c r="P1024"/>
      <c r="R1024"/>
    </row>
    <row r="1025" spans="14:18" ht="15.75" x14ac:dyDescent="0.3">
      <c r="N1025" s="109" t="str">
        <f ca="1"/>
        <v>BAJAJ FINANCE LTD</v>
      </c>
      <c r="O1025" s="80">
        <v>0</v>
      </c>
      <c r="P1025"/>
      <c r="R1025"/>
    </row>
    <row r="1026" spans="14:18" ht="15.75" x14ac:dyDescent="0.3">
      <c r="N1026" s="109" t="str">
        <f ca="1"/>
        <v>BAJAJ FINSERV LTD</v>
      </c>
      <c r="O1026" s="80">
        <v>0</v>
      </c>
      <c r="P1026"/>
      <c r="R1026"/>
    </row>
    <row r="1027" spans="14:18" ht="15.75" x14ac:dyDescent="0.3">
      <c r="N1027" s="109" t="str">
        <f ca="1"/>
        <v>BAJAJ HOLDINGS AND INVESTMEN</v>
      </c>
      <c r="O1027" s="80">
        <v>0</v>
      </c>
      <c r="P1027"/>
      <c r="R1027"/>
    </row>
    <row r="1028" spans="14:18" ht="15.75" x14ac:dyDescent="0.3">
      <c r="N1028" s="109" t="str">
        <f ca="1"/>
        <v>BALKRISHNA INDUSTRIES LTD</v>
      </c>
      <c r="O1028" s="80">
        <v>0</v>
      </c>
      <c r="P1028"/>
      <c r="R1028"/>
    </row>
    <row r="1029" spans="14:18" ht="15.75" x14ac:dyDescent="0.3">
      <c r="N1029" s="109" t="str">
        <f ca="1"/>
        <v>BANDHAN BANK LTD</v>
      </c>
      <c r="O1029" s="80">
        <v>0</v>
      </c>
      <c r="P1029"/>
      <c r="R1029"/>
    </row>
    <row r="1030" spans="14:18" ht="15.75" x14ac:dyDescent="0.3">
      <c r="N1030" s="109" t="str">
        <f ca="1"/>
        <v>BANK OF BARODA</v>
      </c>
      <c r="O1030" s="80">
        <v>0</v>
      </c>
      <c r="P1030"/>
      <c r="R1030"/>
    </row>
    <row r="1031" spans="14:18" ht="15.75" x14ac:dyDescent="0.3">
      <c r="N1031" s="109" t="str">
        <f ca="1"/>
        <v>BANK OF INDIA</v>
      </c>
      <c r="O1031" s="80">
        <v>0</v>
      </c>
      <c r="P1031"/>
      <c r="R1031"/>
    </row>
    <row r="1032" spans="14:18" ht="15.75" x14ac:dyDescent="0.3">
      <c r="N1032" s="109" t="str">
        <f ca="1"/>
        <v>BATA INDIA LTD</v>
      </c>
      <c r="O1032" s="80">
        <v>0</v>
      </c>
      <c r="P1032"/>
      <c r="R1032"/>
    </row>
    <row r="1033" spans="14:18" ht="15.75" x14ac:dyDescent="0.3">
      <c r="N1033" s="109" t="str">
        <f ca="1"/>
        <v>BAYER CROPSCIENCE LTD</v>
      </c>
      <c r="O1033" s="80">
        <v>0</v>
      </c>
      <c r="P1033"/>
      <c r="R1033"/>
    </row>
    <row r="1034" spans="14:18" ht="15.75" x14ac:dyDescent="0.3">
      <c r="N1034" s="109" t="str">
        <f ca="1"/>
        <v>BHARAT ELECTRONICS LTD</v>
      </c>
      <c r="O1034" s="80">
        <v>0</v>
      </c>
      <c r="P1034"/>
      <c r="R1034"/>
    </row>
    <row r="1035" spans="14:18" ht="15.75" x14ac:dyDescent="0.3">
      <c r="N1035" s="109" t="str">
        <f ca="1"/>
        <v>BHARAT FORGE LTD</v>
      </c>
      <c r="O1035" s="80">
        <v>0</v>
      </c>
      <c r="P1035"/>
      <c r="R1035"/>
    </row>
    <row r="1036" spans="14:18" ht="15.75" x14ac:dyDescent="0.3">
      <c r="N1036" s="109" t="str">
        <f ca="1"/>
        <v>BHARAT HEAVY ELECTRICALS</v>
      </c>
      <c r="O1036" s="80">
        <v>0</v>
      </c>
      <c r="P1036"/>
      <c r="R1036"/>
    </row>
    <row r="1037" spans="14:18" ht="15.75" x14ac:dyDescent="0.3">
      <c r="N1037" s="109" t="str">
        <f ca="1"/>
        <v>BHARAT PETROLEUM CORP LTD</v>
      </c>
      <c r="O1037" s="80">
        <v>0</v>
      </c>
      <c r="P1037"/>
      <c r="R1037"/>
    </row>
    <row r="1038" spans="14:18" ht="15.75" x14ac:dyDescent="0.3">
      <c r="N1038" s="109" t="str">
        <f ca="1"/>
        <v>BHARTI AIRTEL LTD</v>
      </c>
      <c r="O1038" s="80">
        <v>0</v>
      </c>
      <c r="P1038"/>
      <c r="R1038"/>
    </row>
    <row r="1039" spans="14:18" ht="15.75" x14ac:dyDescent="0.3">
      <c r="N1039" s="109" t="str">
        <f ca="1"/>
        <v>BIOCON LTD</v>
      </c>
      <c r="O1039" s="80">
        <v>0</v>
      </c>
      <c r="P1039"/>
      <c r="R1039"/>
    </row>
    <row r="1040" spans="14:18" ht="15.75" x14ac:dyDescent="0.3">
      <c r="N1040" s="109" t="str">
        <f ca="1"/>
        <v>BLUE DART EXPRESS LTD</v>
      </c>
      <c r="O1040" s="80">
        <v>0</v>
      </c>
      <c r="P1040"/>
      <c r="R1040"/>
    </row>
    <row r="1041" spans="14:18" ht="15.75" x14ac:dyDescent="0.3">
      <c r="N1041" s="109" t="str">
        <f ca="1"/>
        <v>BRITANNIA INDUSTRIES LTD</v>
      </c>
      <c r="O1041" s="80">
        <v>0</v>
      </c>
      <c r="P1041"/>
      <c r="R1041"/>
    </row>
    <row r="1042" spans="14:18" ht="15.75" x14ac:dyDescent="0.3">
      <c r="N1042" s="109" t="str">
        <f ca="1"/>
        <v>CG POWER AND INDUSTRIAL SOLU</v>
      </c>
      <c r="O1042" s="80">
        <v>0</v>
      </c>
      <c r="P1042"/>
      <c r="R1042"/>
    </row>
    <row r="1043" spans="14:18" ht="15.75" x14ac:dyDescent="0.3">
      <c r="N1043" s="109" t="str">
        <f ca="1"/>
        <v>CHOLAMANDALAM INVESTMENT AND</v>
      </c>
      <c r="O1043" s="80">
        <v>0</v>
      </c>
      <c r="P1043"/>
      <c r="R1043"/>
    </row>
    <row r="1044" spans="14:18" ht="15.75" x14ac:dyDescent="0.3">
      <c r="N1044" s="109" t="str">
        <f ca="1"/>
        <v>CIPLA LTD</v>
      </c>
      <c r="O1044" s="80">
        <v>0</v>
      </c>
      <c r="P1044"/>
      <c r="R1044"/>
    </row>
    <row r="1045" spans="14:18" ht="15.75" x14ac:dyDescent="0.3">
      <c r="N1045" s="109" t="str">
        <f ca="1"/>
        <v>CLEAN SCIENCE &amp; TECHNOLOGY L</v>
      </c>
      <c r="O1045" s="80">
        <v>0</v>
      </c>
      <c r="P1045"/>
      <c r="R1045"/>
    </row>
    <row r="1046" spans="14:18" ht="15.75" x14ac:dyDescent="0.3">
      <c r="N1046" s="109" t="str">
        <f ca="1"/>
        <v>COAL INDIA LTD</v>
      </c>
      <c r="O1046" s="80">
        <v>0</v>
      </c>
      <c r="P1046"/>
      <c r="R1046"/>
    </row>
    <row r="1047" spans="14:18" ht="15.75" x14ac:dyDescent="0.3">
      <c r="N1047" s="109" t="str">
        <f ca="1"/>
        <v>COFORGE LIMITED</v>
      </c>
      <c r="O1047" s="80">
        <v>0</v>
      </c>
      <c r="P1047"/>
      <c r="R1047"/>
    </row>
    <row r="1048" spans="14:18" ht="15.75" x14ac:dyDescent="0.3">
      <c r="N1048" s="109" t="str">
        <f ca="1"/>
        <v>COLGATE PALMOLIVE (INDIA)</v>
      </c>
      <c r="O1048" s="80">
        <v>0</v>
      </c>
      <c r="P1048"/>
      <c r="R1048"/>
    </row>
    <row r="1049" spans="14:18" ht="15.75" x14ac:dyDescent="0.3">
      <c r="N1049" s="109" t="str">
        <f ca="1"/>
        <v>CONTAINER CORP OF INDIA LTD</v>
      </c>
      <c r="O1049" s="80">
        <v>0</v>
      </c>
      <c r="P1049"/>
      <c r="R1049"/>
    </row>
    <row r="1050" spans="14:18" ht="15.75" x14ac:dyDescent="0.3">
      <c r="N1050" s="109" t="str">
        <f ca="1"/>
        <v>COROMANDEL INTERNATIONAL LTD</v>
      </c>
      <c r="O1050" s="80">
        <v>0</v>
      </c>
      <c r="P1050"/>
      <c r="R1050"/>
    </row>
    <row r="1051" spans="14:18" ht="15.75" x14ac:dyDescent="0.3">
      <c r="N1051" s="109" t="str">
        <f ca="1"/>
        <v>CRISIL LTD</v>
      </c>
      <c r="O1051" s="80">
        <v>0</v>
      </c>
      <c r="P1051"/>
      <c r="R1051"/>
    </row>
    <row r="1052" spans="14:18" ht="15.75" x14ac:dyDescent="0.3">
      <c r="N1052" s="109" t="str">
        <f ca="1"/>
        <v>CROMPTON GREAVES CONSUMER EL</v>
      </c>
      <c r="O1052" s="80">
        <v>0</v>
      </c>
      <c r="P1052"/>
      <c r="R1052"/>
    </row>
    <row r="1053" spans="14:18" ht="15.75" x14ac:dyDescent="0.3">
      <c r="N1053" s="109" t="str">
        <f ca="1"/>
        <v>CUMMINS INDIA LTD</v>
      </c>
      <c r="O1053" s="80">
        <v>0</v>
      </c>
      <c r="P1053"/>
      <c r="R1053"/>
    </row>
    <row r="1054" spans="14:18" ht="15.75" x14ac:dyDescent="0.3">
      <c r="N1054" s="109" t="str">
        <f ca="1"/>
        <v>DABUR INDIA LTD</v>
      </c>
      <c r="O1054" s="80">
        <v>0</v>
      </c>
      <c r="P1054"/>
      <c r="R1054"/>
    </row>
    <row r="1055" spans="14:18" ht="15.75" x14ac:dyDescent="0.3">
      <c r="N1055" s="109" t="str">
        <f ca="1"/>
        <v>DALMIA BHARAT LTD</v>
      </c>
      <c r="O1055" s="80">
        <v>0</v>
      </c>
      <c r="P1055"/>
      <c r="R1055"/>
    </row>
    <row r="1056" spans="14:18" ht="15.75" x14ac:dyDescent="0.3">
      <c r="N1056" s="109" t="str">
        <f ca="1"/>
        <v>DEEPAK NITRITE LTD</v>
      </c>
      <c r="O1056" s="80">
        <v>0</v>
      </c>
      <c r="P1056"/>
      <c r="R1056"/>
    </row>
    <row r="1057" spans="14:18" ht="15.75" x14ac:dyDescent="0.3">
      <c r="N1057" s="109" t="str">
        <f ca="1"/>
        <v>DELHIVERY LTD</v>
      </c>
      <c r="O1057" s="80">
        <v>0</v>
      </c>
      <c r="P1057"/>
      <c r="R1057"/>
    </row>
    <row r="1058" spans="14:18" ht="15.75" x14ac:dyDescent="0.3">
      <c r="N1058" s="109" t="str">
        <f ca="1"/>
        <v>DEVYANI INTERNATIONAL LTD</v>
      </c>
      <c r="O1058" s="80">
        <v>0</v>
      </c>
      <c r="P1058"/>
      <c r="R1058"/>
    </row>
    <row r="1059" spans="14:18" ht="15.75" x14ac:dyDescent="0.3">
      <c r="N1059" s="109" t="str">
        <f ca="1"/>
        <v>DIVI'S LABORATORIES LTD</v>
      </c>
      <c r="O1059" s="80">
        <v>0</v>
      </c>
      <c r="P1059"/>
      <c r="R1059"/>
    </row>
    <row r="1060" spans="14:18" ht="15.75" x14ac:dyDescent="0.3">
      <c r="N1060" s="109" t="str">
        <f ca="1"/>
        <v>DIXON TECHNOLOGIES INDIA LTD</v>
      </c>
      <c r="O1060" s="80">
        <v>0</v>
      </c>
      <c r="P1060"/>
      <c r="R1060"/>
    </row>
    <row r="1061" spans="14:18" ht="15.75" x14ac:dyDescent="0.3">
      <c r="N1061" s="109" t="str">
        <f ca="1"/>
        <v>DLF LTD</v>
      </c>
      <c r="O1061" s="80">
        <v>0</v>
      </c>
      <c r="P1061"/>
      <c r="R1061"/>
    </row>
    <row r="1062" spans="14:18" ht="15.75" x14ac:dyDescent="0.3">
      <c r="N1062" s="109" t="str">
        <f ca="1"/>
        <v>DR LAL PATHLABS LTD</v>
      </c>
      <c r="O1062" s="80">
        <v>0</v>
      </c>
      <c r="P1062"/>
      <c r="R1062"/>
    </row>
    <row r="1063" spans="14:18" ht="15.75" x14ac:dyDescent="0.3">
      <c r="N1063" s="109" t="str">
        <f ca="1"/>
        <v>DR. REDDY'S LABORATORIES</v>
      </c>
      <c r="O1063" s="80">
        <v>0</v>
      </c>
      <c r="P1063"/>
      <c r="R1063"/>
    </row>
    <row r="1064" spans="14:18" ht="15.75" x14ac:dyDescent="0.3">
      <c r="N1064" s="109" t="str">
        <f ca="1"/>
        <v>EICHER MOTORS LTD</v>
      </c>
      <c r="O1064" s="80">
        <v>0</v>
      </c>
      <c r="P1064"/>
      <c r="R1064"/>
    </row>
    <row r="1065" spans="14:18" ht="15.75" x14ac:dyDescent="0.3">
      <c r="N1065" s="109" t="str">
        <f ca="1"/>
        <v>EMAMI LTD</v>
      </c>
      <c r="O1065" s="80">
        <v>0</v>
      </c>
      <c r="P1065"/>
      <c r="R1065"/>
    </row>
    <row r="1066" spans="14:18" ht="15.75" x14ac:dyDescent="0.3">
      <c r="N1066" s="109" t="str">
        <f ca="1"/>
        <v>ENDURANCE TECHNOLOGIES LTD</v>
      </c>
      <c r="O1066" s="80">
        <v>0</v>
      </c>
      <c r="P1066"/>
      <c r="R1066"/>
    </row>
    <row r="1067" spans="14:18" ht="15.75" x14ac:dyDescent="0.3">
      <c r="N1067" s="109" t="str">
        <f ca="1"/>
        <v>ESCORTS KUBOTA LTD</v>
      </c>
      <c r="O1067" s="80">
        <v>0</v>
      </c>
      <c r="P1067"/>
      <c r="R1067"/>
    </row>
    <row r="1068" spans="14:18" ht="15.75" x14ac:dyDescent="0.3">
      <c r="N1068" s="109" t="str">
        <f ca="1"/>
        <v>FEDERAL BANK LTD</v>
      </c>
      <c r="O1068" s="80">
        <v>0</v>
      </c>
      <c r="P1068"/>
      <c r="R1068"/>
    </row>
    <row r="1069" spans="14:18" ht="15.75" x14ac:dyDescent="0.3">
      <c r="N1069" s="109" t="str">
        <f ca="1"/>
        <v>FINE ORGANIC INDUSTRIES LTD</v>
      </c>
      <c r="O1069" s="80">
        <v>0</v>
      </c>
      <c r="P1069"/>
      <c r="R1069"/>
    </row>
    <row r="1070" spans="14:18" ht="15.75" x14ac:dyDescent="0.3">
      <c r="N1070" s="109" t="str">
        <f ca="1"/>
        <v>FORTIS HEALTHCARE LTD</v>
      </c>
      <c r="O1070" s="80">
        <v>0</v>
      </c>
      <c r="P1070"/>
      <c r="R1070"/>
    </row>
    <row r="1071" spans="14:18" ht="15.75" x14ac:dyDescent="0.3">
      <c r="N1071" s="109" t="str">
        <f ca="1"/>
        <v>GAIL INDIA LTD</v>
      </c>
      <c r="O1071" s="80">
        <v>0</v>
      </c>
      <c r="P1071"/>
      <c r="R1071"/>
    </row>
    <row r="1072" spans="14:18" ht="15.75" x14ac:dyDescent="0.3">
      <c r="N1072" s="109" t="str">
        <f ca="1"/>
        <v>GENERAL INS CORP OF INDIA</v>
      </c>
      <c r="O1072" s="80">
        <v>0</v>
      </c>
      <c r="P1072"/>
      <c r="R1072"/>
    </row>
    <row r="1073" spans="14:18" ht="15.75" x14ac:dyDescent="0.3">
      <c r="N1073" s="109" t="str">
        <f ca="1"/>
        <v>GLAND PHARMA LTD</v>
      </c>
      <c r="O1073" s="80">
        <v>0</v>
      </c>
      <c r="P1073"/>
      <c r="R1073"/>
    </row>
    <row r="1074" spans="14:18" ht="15.75" x14ac:dyDescent="0.3">
      <c r="N1074" s="109" t="str">
        <f ca="1"/>
        <v>GLAXOSMITHKLINE PHARMACEUTIC</v>
      </c>
      <c r="O1074" s="80">
        <v>0</v>
      </c>
      <c r="P1074"/>
      <c r="R1074"/>
    </row>
    <row r="1075" spans="14:18" ht="15.75" x14ac:dyDescent="0.3">
      <c r="N1075" s="109" t="str">
        <f ca="1"/>
        <v>GMR AIRPORTS INFRASTRUCTURE</v>
      </c>
      <c r="O1075" s="80">
        <v>0</v>
      </c>
      <c r="P1075"/>
      <c r="R1075"/>
    </row>
    <row r="1076" spans="14:18" ht="15.75" x14ac:dyDescent="0.3">
      <c r="N1076" s="109" t="str">
        <f ca="1"/>
        <v>GODREJ CONSUMER PRODUCTS LTD</v>
      </c>
      <c r="O1076" s="80">
        <v>0</v>
      </c>
      <c r="P1076"/>
      <c r="R1076"/>
    </row>
    <row r="1077" spans="14:18" ht="15.75" x14ac:dyDescent="0.3">
      <c r="N1077" s="109" t="str">
        <f ca="1"/>
        <v>GODREJ INDUSTRIES LTD</v>
      </c>
      <c r="O1077" s="80">
        <v>0</v>
      </c>
      <c r="P1077"/>
      <c r="R1077"/>
    </row>
    <row r="1078" spans="14:18" ht="15.75" x14ac:dyDescent="0.3">
      <c r="N1078" s="109" t="str">
        <f ca="1"/>
        <v>GODREJ PROPERTIES LTD</v>
      </c>
      <c r="O1078" s="80">
        <v>0</v>
      </c>
      <c r="P1078"/>
      <c r="R1078"/>
    </row>
    <row r="1079" spans="14:18" ht="15.75" x14ac:dyDescent="0.3">
      <c r="N1079" s="109" t="str">
        <f ca="1"/>
        <v>GRASIM INDUSTRIES LTD</v>
      </c>
      <c r="O1079" s="80">
        <v>0</v>
      </c>
      <c r="P1079"/>
      <c r="R1079"/>
    </row>
    <row r="1080" spans="14:18" ht="15.75" x14ac:dyDescent="0.3">
      <c r="N1080" s="109" t="str">
        <f ca="1"/>
        <v>GRINDWELL NORTON LTD</v>
      </c>
      <c r="O1080" s="80">
        <v>0</v>
      </c>
      <c r="P1080"/>
      <c r="R1080"/>
    </row>
    <row r="1081" spans="14:18" ht="15.75" x14ac:dyDescent="0.3">
      <c r="N1081" s="109" t="str">
        <f ca="1"/>
        <v>GUJARAT FLUOROCHEMICALS LTD</v>
      </c>
      <c r="O1081" s="80">
        <v>0</v>
      </c>
      <c r="P1081"/>
      <c r="R1081"/>
    </row>
    <row r="1082" spans="14:18" ht="15.75" x14ac:dyDescent="0.3">
      <c r="N1082" s="109" t="str">
        <f ca="1"/>
        <v>GUJARAT GAS LTD</v>
      </c>
      <c r="O1082" s="80">
        <v>0</v>
      </c>
      <c r="P1082"/>
      <c r="R1082"/>
    </row>
    <row r="1083" spans="14:18" ht="15.75" x14ac:dyDescent="0.3">
      <c r="N1083" s="109" t="str">
        <f ca="1"/>
        <v>HAPPIEST MINDS TECHNOLOGIES</v>
      </c>
      <c r="O1083" s="80">
        <v>0</v>
      </c>
      <c r="P1083"/>
      <c r="R1083"/>
    </row>
    <row r="1084" spans="14:18" ht="15.75" x14ac:dyDescent="0.3">
      <c r="N1084" s="109" t="str">
        <f ca="1"/>
        <v>HAVELLS INDIA LTD</v>
      </c>
      <c r="O1084" s="80">
        <v>0</v>
      </c>
      <c r="P1084"/>
      <c r="R1084"/>
    </row>
    <row r="1085" spans="14:18" ht="15.75" x14ac:dyDescent="0.3">
      <c r="N1085" s="109" t="str">
        <f ca="1"/>
        <v>HCL TECHNOLOGIES LTD</v>
      </c>
      <c r="O1085" s="80">
        <v>0</v>
      </c>
      <c r="P1085"/>
      <c r="R1085"/>
    </row>
    <row r="1086" spans="14:18" ht="15.75" x14ac:dyDescent="0.3">
      <c r="N1086" s="109" t="str">
        <f ca="1"/>
        <v>HDFC BANK LIMITED</v>
      </c>
      <c r="O1086" s="80">
        <v>0</v>
      </c>
      <c r="P1086"/>
      <c r="R1086"/>
    </row>
    <row r="1087" spans="14:18" ht="15.75" x14ac:dyDescent="0.3">
      <c r="N1087" s="109" t="str">
        <f ca="1"/>
        <v>HDFC LIFE INSURANCE CO LTD</v>
      </c>
      <c r="O1087" s="80">
        <v>0</v>
      </c>
      <c r="P1087"/>
      <c r="R1087"/>
    </row>
    <row r="1088" spans="14:18" ht="15.75" x14ac:dyDescent="0.3">
      <c r="N1088" s="109" t="str">
        <f ca="1"/>
        <v>HERO MOTOCORP LTD</v>
      </c>
      <c r="O1088" s="80">
        <v>0</v>
      </c>
      <c r="P1088"/>
      <c r="R1088"/>
    </row>
    <row r="1089" spans="14:18" ht="15.75" x14ac:dyDescent="0.3">
      <c r="N1089" s="109" t="str">
        <f ca="1"/>
        <v>HINDALCO INDUSTRIES LTD</v>
      </c>
      <c r="O1089" s="80">
        <v>0</v>
      </c>
      <c r="P1089"/>
      <c r="R1089"/>
    </row>
    <row r="1090" spans="14:18" ht="15.75" x14ac:dyDescent="0.3">
      <c r="N1090" s="109" t="str">
        <f ca="1"/>
        <v>HINDUSTAN PETROLEUM CORP</v>
      </c>
      <c r="O1090" s="80">
        <v>0</v>
      </c>
      <c r="P1090"/>
      <c r="R1090"/>
    </row>
    <row r="1091" spans="14:18" ht="15.75" x14ac:dyDescent="0.3">
      <c r="N1091" s="109" t="str">
        <f ca="1"/>
        <v>HINDUSTAN UNILEVER LTD</v>
      </c>
      <c r="O1091" s="80">
        <v>0</v>
      </c>
      <c r="P1091"/>
      <c r="R1091"/>
    </row>
    <row r="1092" spans="14:18" ht="15.75" x14ac:dyDescent="0.3">
      <c r="N1092" s="109" t="str">
        <f ca="1"/>
        <v>HINDUSTAN ZINC LTD</v>
      </c>
      <c r="O1092" s="80">
        <v>0</v>
      </c>
      <c r="P1092"/>
      <c r="R1092"/>
    </row>
    <row r="1093" spans="14:18" ht="15.75" x14ac:dyDescent="0.3">
      <c r="N1093" s="109" t="str">
        <f ca="1"/>
        <v>HONEYWELL AUTOMATION INDIA</v>
      </c>
      <c r="O1093" s="80">
        <v>0</v>
      </c>
      <c r="P1093"/>
      <c r="R1093"/>
    </row>
    <row r="1094" spans="14:18" ht="15.75" x14ac:dyDescent="0.3">
      <c r="N1094" s="109" t="str">
        <f ca="1"/>
        <v>HOUSING DEVELOPMENT FINANCE</v>
      </c>
      <c r="O1094" s="80">
        <v>0</v>
      </c>
      <c r="P1094"/>
      <c r="R1094"/>
    </row>
    <row r="1095" spans="14:18" ht="15.75" x14ac:dyDescent="0.3">
      <c r="N1095" s="109" t="str">
        <f ca="1"/>
        <v>ICICI BANK LTD</v>
      </c>
      <c r="O1095" s="80">
        <v>0</v>
      </c>
      <c r="P1095"/>
      <c r="R1095"/>
    </row>
    <row r="1096" spans="14:18" ht="15.75" x14ac:dyDescent="0.3">
      <c r="N1096" s="109" t="str">
        <f ca="1"/>
        <v>ICICI LOMBARD GENERAL INSURA</v>
      </c>
      <c r="O1096" s="80">
        <v>0</v>
      </c>
      <c r="P1096"/>
      <c r="R1096"/>
    </row>
    <row r="1097" spans="14:18" ht="15.75" x14ac:dyDescent="0.3">
      <c r="N1097" s="109" t="str">
        <f ca="1"/>
        <v>ICICI PRUDENTIAL LIFE INSURA</v>
      </c>
      <c r="O1097" s="80">
        <v>0</v>
      </c>
      <c r="P1097"/>
      <c r="R1097"/>
    </row>
    <row r="1098" spans="14:18" ht="15.75" x14ac:dyDescent="0.3">
      <c r="N1098" s="109" t="str">
        <f ca="1"/>
        <v>ICICI SECURITIES LTD</v>
      </c>
      <c r="O1098" s="80">
        <v>0</v>
      </c>
      <c r="P1098"/>
      <c r="R1098"/>
    </row>
    <row r="1099" spans="14:18" ht="15.75" x14ac:dyDescent="0.3">
      <c r="N1099" s="109" t="str">
        <f ca="1"/>
        <v>IDFC FIRST BANK LTD</v>
      </c>
      <c r="O1099" s="80">
        <v>0</v>
      </c>
      <c r="P1099"/>
      <c r="R1099"/>
    </row>
    <row r="1100" spans="14:18" ht="15.75" x14ac:dyDescent="0.3">
      <c r="N1100" s="109" t="str">
        <f ca="1"/>
        <v>INDIAN BANK</v>
      </c>
      <c r="O1100" s="80">
        <v>0</v>
      </c>
      <c r="P1100"/>
      <c r="R1100"/>
    </row>
    <row r="1101" spans="14:18" ht="15.75" x14ac:dyDescent="0.3">
      <c r="N1101" s="109" t="str">
        <f ca="1"/>
        <v>INDIAN HOTELS CO LTD</v>
      </c>
      <c r="O1101" s="80">
        <v>0</v>
      </c>
      <c r="P1101"/>
      <c r="R1101"/>
    </row>
    <row r="1102" spans="14:18" ht="15.75" x14ac:dyDescent="0.3">
      <c r="N1102" s="109" t="str">
        <f ca="1"/>
        <v>INDIAN OIL CORP LTD</v>
      </c>
      <c r="O1102" s="80">
        <v>0</v>
      </c>
      <c r="P1102"/>
      <c r="R1102"/>
    </row>
    <row r="1103" spans="14:18" ht="15.75" x14ac:dyDescent="0.3">
      <c r="N1103" s="109" t="str">
        <f ca="1"/>
        <v>INDIAN RAILWAY CATERING &amp; TO</v>
      </c>
      <c r="O1103" s="80">
        <v>0</v>
      </c>
      <c r="P1103"/>
      <c r="R1103"/>
    </row>
    <row r="1104" spans="14:18" ht="15.75" x14ac:dyDescent="0.3">
      <c r="N1104" s="109" t="str">
        <f ca="1"/>
        <v>INDIAN RAILWAY FINANCE CORP</v>
      </c>
      <c r="O1104" s="80">
        <v>0</v>
      </c>
      <c r="P1104"/>
      <c r="R1104"/>
    </row>
    <row r="1105" spans="14:18" ht="15.75" x14ac:dyDescent="0.3">
      <c r="N1105" s="109" t="str">
        <f ca="1"/>
        <v>INDIAN RUPEE</v>
      </c>
      <c r="O1105" s="80">
        <v>0</v>
      </c>
      <c r="P1105"/>
      <c r="R1105"/>
    </row>
    <row r="1106" spans="14:18" ht="15.75" x14ac:dyDescent="0.3">
      <c r="N1106" s="109" t="str">
        <f ca="1"/>
        <v>INDRAPRASTHA GAS LTD</v>
      </c>
      <c r="O1106" s="80">
        <v>0</v>
      </c>
      <c r="P1106"/>
      <c r="R1106"/>
    </row>
    <row r="1107" spans="14:18" ht="15.75" x14ac:dyDescent="0.3">
      <c r="N1107" s="109" t="str">
        <f ca="1"/>
        <v>INDUS TOWERS LTD</v>
      </c>
      <c r="O1107" s="80">
        <v>0</v>
      </c>
      <c r="P1107"/>
      <c r="R1107"/>
    </row>
    <row r="1108" spans="14:18" ht="15.75" x14ac:dyDescent="0.3">
      <c r="N1108" s="109" t="str">
        <f ca="1"/>
        <v>INDUSIND BANK LTD</v>
      </c>
      <c r="O1108" s="80">
        <v>0</v>
      </c>
      <c r="P1108"/>
      <c r="R1108"/>
    </row>
    <row r="1109" spans="14:18" ht="15.75" x14ac:dyDescent="0.3">
      <c r="N1109" s="109" t="str">
        <f ca="1"/>
        <v>INFO EDGE INDIA LTD</v>
      </c>
      <c r="O1109" s="80">
        <v>0</v>
      </c>
      <c r="P1109"/>
      <c r="R1109"/>
    </row>
    <row r="1110" spans="14:18" ht="15.75" x14ac:dyDescent="0.3">
      <c r="N1110" s="109" t="str">
        <f ca="1"/>
        <v>INFOSYS LTD</v>
      </c>
      <c r="O1110" s="80">
        <v>0</v>
      </c>
      <c r="P1110"/>
      <c r="R1110"/>
    </row>
    <row r="1111" spans="14:18" ht="15.75" x14ac:dyDescent="0.3">
      <c r="N1111" s="109" t="str">
        <f ca="1"/>
        <v>INTERGLOBE AVIATION LTD</v>
      </c>
      <c r="O1111" s="80">
        <v>0</v>
      </c>
      <c r="P1111"/>
      <c r="R1111"/>
    </row>
    <row r="1112" spans="14:18" ht="15.75" x14ac:dyDescent="0.3">
      <c r="N1112" s="109" t="str">
        <f ca="1"/>
        <v>IPCA LABORATORIES LTD</v>
      </c>
      <c r="O1112" s="80">
        <v>0</v>
      </c>
      <c r="P1112"/>
      <c r="R1112"/>
    </row>
    <row r="1113" spans="14:18" ht="15.75" x14ac:dyDescent="0.3">
      <c r="N1113" s="109" t="str">
        <f ca="1"/>
        <v>ITC LTD</v>
      </c>
      <c r="O1113" s="80">
        <v>0</v>
      </c>
      <c r="P1113"/>
      <c r="R1113"/>
    </row>
    <row r="1114" spans="14:18" ht="15.75" x14ac:dyDescent="0.3">
      <c r="N1114" s="109" t="str">
        <f ca="1"/>
        <v>JINDAL STEEL &amp; POWER LTD</v>
      </c>
      <c r="O1114" s="80">
        <v>0</v>
      </c>
      <c r="P1114"/>
      <c r="R1114"/>
    </row>
    <row r="1115" spans="14:18" ht="15.75" x14ac:dyDescent="0.3">
      <c r="N1115" s="109" t="str">
        <f ca="1"/>
        <v>JK CEMENT LTD</v>
      </c>
      <c r="O1115" s="80">
        <v>0</v>
      </c>
      <c r="P1115"/>
      <c r="R1115"/>
    </row>
    <row r="1116" spans="14:18" ht="15.75" x14ac:dyDescent="0.3">
      <c r="N1116" s="109" t="str">
        <f ca="1"/>
        <v>JSW ENERGY LTD</v>
      </c>
      <c r="O1116" s="80">
        <v>0</v>
      </c>
      <c r="P1116"/>
      <c r="R1116"/>
    </row>
    <row r="1117" spans="14:18" ht="15.75" x14ac:dyDescent="0.3">
      <c r="N1117" s="109" t="str">
        <f ca="1"/>
        <v>JSW STEEL LTD</v>
      </c>
      <c r="O1117" s="80">
        <v>0</v>
      </c>
      <c r="P1117"/>
      <c r="R1117"/>
    </row>
    <row r="1118" spans="14:18" ht="15.75" x14ac:dyDescent="0.3">
      <c r="N1118" s="109" t="str">
        <f ca="1"/>
        <v>JUBILANT FOODWORKS LTD</v>
      </c>
      <c r="O1118" s="80">
        <v>0</v>
      </c>
      <c r="P1118"/>
      <c r="R1118"/>
    </row>
    <row r="1119" spans="14:18" ht="15.75" x14ac:dyDescent="0.3">
      <c r="N1119" s="109" t="str">
        <f ca="1"/>
        <v>KAJARIA CERAMICS LTD</v>
      </c>
      <c r="O1119" s="80">
        <v>0</v>
      </c>
      <c r="P1119"/>
      <c r="R1119"/>
    </row>
    <row r="1120" spans="14:18" ht="15.75" x14ac:dyDescent="0.3">
      <c r="N1120" s="109" t="str">
        <f ca="1"/>
        <v>KANSAI NEROLAC PAINTS LTD</v>
      </c>
      <c r="O1120" s="80">
        <v>0</v>
      </c>
      <c r="P1120"/>
      <c r="R1120"/>
    </row>
    <row r="1121" spans="14:18" ht="15.75" x14ac:dyDescent="0.3">
      <c r="N1121" s="109" t="str">
        <f ca="1"/>
        <v>KOTAK MAHINDRA BANK LTD</v>
      </c>
      <c r="O1121" s="80">
        <v>0</v>
      </c>
      <c r="P1121"/>
      <c r="R1121"/>
    </row>
    <row r="1122" spans="14:18" ht="15.75" x14ac:dyDescent="0.3">
      <c r="N1122" s="109" t="str">
        <f ca="1"/>
        <v>KPR MILL LTD</v>
      </c>
      <c r="O1122" s="80">
        <v>0</v>
      </c>
      <c r="P1122"/>
      <c r="R1122"/>
    </row>
    <row r="1123" spans="14:18" ht="15.75" x14ac:dyDescent="0.3">
      <c r="N1123" s="109" t="str">
        <f ca="1"/>
        <v>L&amp;T FINANCE HOLDINGS LTD</v>
      </c>
      <c r="O1123" s="80">
        <v>0</v>
      </c>
      <c r="P1123"/>
      <c r="R1123"/>
    </row>
    <row r="1124" spans="14:18" ht="15.75" x14ac:dyDescent="0.3">
      <c r="N1124" s="109" t="str">
        <f ca="1"/>
        <v>L&amp;T TECHNOLOGY SERVICES LTD</v>
      </c>
      <c r="O1124" s="80">
        <v>0</v>
      </c>
      <c r="P1124"/>
      <c r="R1124"/>
    </row>
    <row r="1125" spans="14:18" ht="15.75" x14ac:dyDescent="0.3">
      <c r="N1125" s="109" t="str">
        <f ca="1"/>
        <v>LARSEN &amp; TOUBRO LTD</v>
      </c>
      <c r="O1125" s="80">
        <v>0</v>
      </c>
      <c r="P1125"/>
      <c r="R1125"/>
    </row>
    <row r="1126" spans="14:18" ht="15.75" x14ac:dyDescent="0.3">
      <c r="N1126" s="109" t="str">
        <f ca="1"/>
        <v>LAURUS LABS LTD</v>
      </c>
      <c r="O1126" s="80">
        <v>0</v>
      </c>
      <c r="P1126"/>
      <c r="R1126"/>
    </row>
    <row r="1127" spans="14:18" ht="15.75" x14ac:dyDescent="0.3">
      <c r="N1127" s="109" t="str">
        <f ca="1"/>
        <v>LIC HOUSING FINANCE LTD</v>
      </c>
      <c r="O1127" s="80">
        <v>0</v>
      </c>
      <c r="P1127"/>
      <c r="R1127"/>
    </row>
    <row r="1128" spans="14:18" ht="15.75" x14ac:dyDescent="0.3">
      <c r="N1128" s="109" t="str">
        <f ca="1"/>
        <v>LINDE INDIA LTD</v>
      </c>
      <c r="O1128" s="80">
        <v>0</v>
      </c>
      <c r="P1128"/>
      <c r="R1128"/>
    </row>
    <row r="1129" spans="14:18" ht="15.75" x14ac:dyDescent="0.3">
      <c r="N1129" s="109" t="str">
        <f ca="1"/>
        <v>LTIMINDTREE LTD</v>
      </c>
      <c r="O1129" s="80">
        <v>0</v>
      </c>
      <c r="P1129"/>
      <c r="R1129"/>
    </row>
    <row r="1130" spans="14:18" ht="15.75" x14ac:dyDescent="0.3">
      <c r="N1130" s="109" t="str">
        <f ca="1"/>
        <v>LUPIN LTD</v>
      </c>
      <c r="O1130" s="80">
        <v>0</v>
      </c>
      <c r="P1130"/>
      <c r="R1130"/>
    </row>
    <row r="1131" spans="14:18" ht="15.75" x14ac:dyDescent="0.3">
      <c r="N1131" s="109" t="str">
        <f ca="1"/>
        <v>MACROTECH DEVELOPERS LTD</v>
      </c>
      <c r="O1131" s="80">
        <v>0</v>
      </c>
      <c r="P1131"/>
      <c r="R1131"/>
    </row>
    <row r="1132" spans="14:18" ht="15.75" x14ac:dyDescent="0.3">
      <c r="N1132" s="109" t="str">
        <f ca="1"/>
        <v>MAHINDRA &amp; MAHINDRA FIN SECS</v>
      </c>
      <c r="O1132" s="80">
        <v>0</v>
      </c>
      <c r="P1132"/>
      <c r="R1132"/>
    </row>
    <row r="1133" spans="14:18" ht="15.75" x14ac:dyDescent="0.3">
      <c r="N1133" s="109" t="str">
        <f ca="1"/>
        <v>MAHINDRA &amp; MAHINDRA LTD</v>
      </c>
      <c r="O1133" s="80">
        <v>0</v>
      </c>
      <c r="P1133"/>
      <c r="R1133"/>
    </row>
    <row r="1134" spans="14:18" ht="15.75" x14ac:dyDescent="0.3">
      <c r="N1134" s="109" t="str">
        <f ca="1"/>
        <v>MARICO LTD</v>
      </c>
      <c r="O1134" s="80">
        <v>0</v>
      </c>
      <c r="P1134"/>
      <c r="R1134"/>
    </row>
    <row r="1135" spans="14:18" ht="15.75" x14ac:dyDescent="0.3">
      <c r="N1135" s="109" t="str">
        <f ca="1"/>
        <v>MARUTI SUZUKI INDIA LTD</v>
      </c>
      <c r="O1135" s="80">
        <v>0</v>
      </c>
      <c r="P1135"/>
      <c r="R1135"/>
    </row>
    <row r="1136" spans="14:18" ht="15.75" x14ac:dyDescent="0.3">
      <c r="N1136" s="109" t="str">
        <f ca="1"/>
        <v>MAX FINANCIAL SERVICES LTD</v>
      </c>
      <c r="O1136" s="80">
        <v>0</v>
      </c>
      <c r="P1136"/>
      <c r="R1136"/>
    </row>
    <row r="1137" spans="14:18" ht="15.75" x14ac:dyDescent="0.3">
      <c r="N1137" s="109" t="str">
        <f ca="1"/>
        <v>MAX HEALTHCARE INSTITUTE LTD</v>
      </c>
      <c r="O1137" s="80">
        <v>0</v>
      </c>
      <c r="P1137"/>
      <c r="R1137"/>
    </row>
    <row r="1138" spans="14:18" ht="15.75" x14ac:dyDescent="0.3">
      <c r="N1138" s="109" t="str">
        <f ca="1"/>
        <v>METRO BRANDS LTD</v>
      </c>
      <c r="O1138" s="80">
        <v>0</v>
      </c>
      <c r="P1138"/>
      <c r="R1138"/>
    </row>
    <row r="1139" spans="14:18" ht="15.75" x14ac:dyDescent="0.3">
      <c r="N1139" s="109" t="str">
        <f ca="1"/>
        <v>MOTHERSON SUMI WIRING INDIA</v>
      </c>
      <c r="O1139" s="80">
        <v>0</v>
      </c>
      <c r="P1139"/>
      <c r="R1139"/>
    </row>
    <row r="1140" spans="14:18" ht="15.75" x14ac:dyDescent="0.3">
      <c r="N1140" s="109" t="str">
        <f ca="1"/>
        <v>MPHASIS LTD</v>
      </c>
      <c r="O1140" s="80">
        <v>0</v>
      </c>
      <c r="P1140"/>
      <c r="R1140"/>
    </row>
    <row r="1141" spans="14:18" ht="15.75" x14ac:dyDescent="0.3">
      <c r="N1141" s="109" t="str">
        <f ca="1"/>
        <v>MRF LTD</v>
      </c>
      <c r="O1141" s="80">
        <v>0</v>
      </c>
      <c r="P1141"/>
      <c r="R1141"/>
    </row>
    <row r="1142" spans="14:18" ht="15.75" x14ac:dyDescent="0.3">
      <c r="N1142" s="109" t="str">
        <f ca="1"/>
        <v>NAVIN FLUORINE INTERNATIONAL</v>
      </c>
      <c r="O1142" s="80">
        <v>0</v>
      </c>
      <c r="P1142"/>
      <c r="R1142"/>
    </row>
    <row r="1143" spans="14:18" ht="15.75" x14ac:dyDescent="0.3">
      <c r="N1143" s="109" t="str">
        <f ca="1"/>
        <v>NESTLE INDIA LTD</v>
      </c>
      <c r="O1143" s="80">
        <v>0</v>
      </c>
      <c r="P1143"/>
      <c r="R1143"/>
    </row>
    <row r="1144" spans="14:18" ht="15.75" x14ac:dyDescent="0.3">
      <c r="N1144" s="109" t="str">
        <f ca="1"/>
        <v>NEW INDIA ASSURANCE CO LTD/T</v>
      </c>
      <c r="O1144" s="80">
        <v>0</v>
      </c>
      <c r="P1144"/>
      <c r="R1144"/>
    </row>
    <row r="1145" spans="14:18" ht="15.75" x14ac:dyDescent="0.3">
      <c r="N1145" s="109" t="str">
        <f ca="1"/>
        <v>NHPC LTD</v>
      </c>
      <c r="O1145" s="80">
        <v>0</v>
      </c>
      <c r="P1145"/>
      <c r="R1145"/>
    </row>
    <row r="1146" spans="14:18" ht="15.75" x14ac:dyDescent="0.3">
      <c r="N1146" s="109" t="str">
        <f ca="1"/>
        <v>NMDC LTD</v>
      </c>
      <c r="O1146" s="80">
        <v>0</v>
      </c>
      <c r="P1146"/>
      <c r="R1146"/>
    </row>
    <row r="1147" spans="14:18" ht="15.75" x14ac:dyDescent="0.3">
      <c r="N1147" s="109" t="str">
        <f ca="1"/>
        <v>NTPC LTD</v>
      </c>
      <c r="O1147" s="80">
        <v>0</v>
      </c>
      <c r="P1147"/>
      <c r="R1147"/>
    </row>
    <row r="1148" spans="14:18" ht="15.75" x14ac:dyDescent="0.3">
      <c r="N1148" s="109" t="str">
        <f ca="1"/>
        <v>OBEROI REALTY LTD</v>
      </c>
      <c r="O1148" s="80">
        <v>0</v>
      </c>
      <c r="P1148"/>
      <c r="R1148"/>
    </row>
    <row r="1149" spans="14:18" ht="15.75" x14ac:dyDescent="0.3">
      <c r="N1149" s="109" t="str">
        <f ca="1"/>
        <v>OIL &amp; NATURAL GAS CORP LTD</v>
      </c>
      <c r="O1149" s="80">
        <v>0</v>
      </c>
      <c r="P1149"/>
      <c r="R1149"/>
    </row>
    <row r="1150" spans="14:18" ht="15.75" x14ac:dyDescent="0.3">
      <c r="N1150" s="109" t="str">
        <f ca="1"/>
        <v>OIL INDIA LTD</v>
      </c>
      <c r="O1150" s="80">
        <v>0</v>
      </c>
      <c r="P1150"/>
      <c r="R1150"/>
    </row>
    <row r="1151" spans="14:18" ht="15.75" x14ac:dyDescent="0.3">
      <c r="N1151" s="109" t="str">
        <f ca="1"/>
        <v>ONE 97 COMMUNICATIONS LTD</v>
      </c>
      <c r="O1151" s="80">
        <v>0</v>
      </c>
      <c r="P1151"/>
      <c r="R1151"/>
    </row>
    <row r="1152" spans="14:18" ht="15.75" x14ac:dyDescent="0.3">
      <c r="N1152" s="109" t="str">
        <f ca="1"/>
        <v>ORACLE FINANCIAL SERVICES</v>
      </c>
      <c r="O1152" s="80">
        <v>0</v>
      </c>
      <c r="P1152"/>
      <c r="R1152"/>
    </row>
    <row r="1153" spans="14:18" ht="15.75" x14ac:dyDescent="0.3">
      <c r="N1153" s="109" t="str">
        <f ca="1"/>
        <v>PAGE INDUSTRIES LTD</v>
      </c>
      <c r="O1153" s="80">
        <v>0</v>
      </c>
      <c r="P1153"/>
      <c r="R1153"/>
    </row>
    <row r="1154" spans="14:18" ht="15.75" x14ac:dyDescent="0.3">
      <c r="N1154" s="109" t="str">
        <f ca="1"/>
        <v>PATANJALI FOODS LTD</v>
      </c>
      <c r="O1154" s="80">
        <v>0</v>
      </c>
      <c r="P1154"/>
      <c r="R1154"/>
    </row>
    <row r="1155" spans="14:18" ht="15.75" x14ac:dyDescent="0.3">
      <c r="N1155" s="109" t="str">
        <f ca="1"/>
        <v>PB FINTECH LTD</v>
      </c>
      <c r="O1155" s="80">
        <v>0</v>
      </c>
      <c r="P1155"/>
      <c r="R1155"/>
    </row>
    <row r="1156" spans="14:18" ht="15.75" x14ac:dyDescent="0.3">
      <c r="N1156" s="109" t="str">
        <f ca="1"/>
        <v>PERSISTENT SYSTEMS LTD</v>
      </c>
      <c r="O1156" s="80">
        <v>0</v>
      </c>
      <c r="P1156"/>
      <c r="R1156"/>
    </row>
    <row r="1157" spans="14:18" ht="15.75" x14ac:dyDescent="0.3">
      <c r="N1157" s="109" t="str">
        <f ca="1"/>
        <v>PETRONET LNG LTD</v>
      </c>
      <c r="O1157" s="80">
        <v>0</v>
      </c>
      <c r="P1157"/>
      <c r="R1157"/>
    </row>
    <row r="1158" spans="14:18" ht="15.75" x14ac:dyDescent="0.3">
      <c r="N1158" s="109" t="str">
        <f ca="1"/>
        <v>PFIZER LIMITED</v>
      </c>
      <c r="O1158" s="80">
        <v>0</v>
      </c>
      <c r="P1158"/>
      <c r="R1158"/>
    </row>
    <row r="1159" spans="14:18" ht="15.75" x14ac:dyDescent="0.3">
      <c r="N1159" s="109" t="str">
        <f ca="1"/>
        <v>PHOENIX MILLS LTD</v>
      </c>
      <c r="O1159" s="80">
        <v>0</v>
      </c>
      <c r="P1159"/>
      <c r="R1159"/>
    </row>
    <row r="1160" spans="14:18" ht="15.75" x14ac:dyDescent="0.3">
      <c r="N1160" s="109" t="str">
        <f ca="1"/>
        <v>PI INDUSTRIES LTD</v>
      </c>
      <c r="O1160" s="80">
        <v>0</v>
      </c>
      <c r="P1160"/>
      <c r="R1160"/>
    </row>
    <row r="1161" spans="14:18" ht="15.75" x14ac:dyDescent="0.3">
      <c r="N1161" s="109" t="str">
        <f ca="1"/>
        <v>PIDILITE INDUSTRIES LTD</v>
      </c>
      <c r="O1161" s="80">
        <v>0</v>
      </c>
      <c r="P1161"/>
      <c r="R1161"/>
    </row>
    <row r="1162" spans="14:18" ht="15.75" x14ac:dyDescent="0.3">
      <c r="N1162" s="109" t="str">
        <f ca="1"/>
        <v>PIRAMAL ENTERPRISES LTD</v>
      </c>
      <c r="O1162" s="80">
        <v>0</v>
      </c>
      <c r="P1162"/>
      <c r="R1162"/>
    </row>
    <row r="1163" spans="14:18" ht="15.75" x14ac:dyDescent="0.3">
      <c r="N1163" s="109" t="str">
        <f ca="1"/>
        <v>POLYCAB INDIA LTD</v>
      </c>
      <c r="O1163" s="80">
        <v>0</v>
      </c>
      <c r="P1163"/>
      <c r="R1163"/>
    </row>
    <row r="1164" spans="14:18" ht="15.75" x14ac:dyDescent="0.3">
      <c r="N1164" s="109" t="str">
        <f ca="1"/>
        <v>POONAWALLA FINCORP LTD</v>
      </c>
      <c r="O1164" s="80">
        <v>0</v>
      </c>
      <c r="P1164"/>
      <c r="R1164"/>
    </row>
    <row r="1165" spans="14:18" ht="15.75" x14ac:dyDescent="0.3">
      <c r="N1165" s="109" t="str">
        <f ca="1"/>
        <v>POWER FINANCE CORPORATION</v>
      </c>
      <c r="O1165" s="80">
        <v>0</v>
      </c>
      <c r="P1165"/>
      <c r="R1165"/>
    </row>
    <row r="1166" spans="14:18" ht="15.75" x14ac:dyDescent="0.3">
      <c r="N1166" s="109" t="str">
        <f ca="1"/>
        <v>POWER GRID CORP OF INDIA LTD</v>
      </c>
      <c r="O1166" s="80">
        <v>0</v>
      </c>
      <c r="P1166"/>
      <c r="R1166"/>
    </row>
    <row r="1167" spans="14:18" ht="15.75" x14ac:dyDescent="0.3">
      <c r="N1167" s="109" t="str">
        <f ca="1"/>
        <v>PRESTIGE ESTATES PROJECTS</v>
      </c>
      <c r="O1167" s="80">
        <v>0</v>
      </c>
      <c r="P1167"/>
      <c r="R1167"/>
    </row>
    <row r="1168" spans="14:18" ht="15.75" x14ac:dyDescent="0.3">
      <c r="N1168" s="109" t="str">
        <f ca="1"/>
        <v>PUNJAB NATIONAL BANK</v>
      </c>
      <c r="O1168" s="80">
        <v>0</v>
      </c>
      <c r="P1168"/>
      <c r="R1168"/>
    </row>
    <row r="1169" spans="14:18" ht="15.75" x14ac:dyDescent="0.3">
      <c r="N1169" s="109" t="str">
        <f ca="1"/>
        <v>RAJESH EXPORTS LTD</v>
      </c>
      <c r="O1169" s="80">
        <v>0</v>
      </c>
      <c r="P1169"/>
      <c r="R1169"/>
    </row>
    <row r="1170" spans="14:18" ht="15.75" x14ac:dyDescent="0.3">
      <c r="N1170" s="109" t="str">
        <f ca="1"/>
        <v>RAMCO CEMENTS LTD/THE</v>
      </c>
      <c r="O1170" s="80">
        <v>0</v>
      </c>
      <c r="P1170"/>
      <c r="R1170"/>
    </row>
    <row r="1171" spans="14:18" ht="15.75" x14ac:dyDescent="0.3">
      <c r="N1171" s="109" t="str">
        <f ca="1"/>
        <v>REC LTD</v>
      </c>
      <c r="O1171" s="80">
        <v>0</v>
      </c>
      <c r="P1171"/>
      <c r="R1171"/>
    </row>
    <row r="1172" spans="14:18" ht="15.75" x14ac:dyDescent="0.3">
      <c r="N1172" s="109" t="str">
        <f ca="1"/>
        <v>RELAXO FOOTWEARS LTD</v>
      </c>
      <c r="O1172" s="80">
        <v>0</v>
      </c>
      <c r="P1172"/>
      <c r="R1172"/>
    </row>
    <row r="1173" spans="14:18" ht="15.75" x14ac:dyDescent="0.3">
      <c r="N1173" s="109" t="str">
        <f ca="1"/>
        <v>RELIANCE INDUSTRIES LTD</v>
      </c>
      <c r="O1173" s="80">
        <v>0</v>
      </c>
      <c r="P1173"/>
      <c r="R1173"/>
    </row>
    <row r="1174" spans="14:18" ht="15.75" x14ac:dyDescent="0.3">
      <c r="N1174" s="109" t="str">
        <f ca="1"/>
        <v>SBI CARDS &amp; PAYMENT SERVICES</v>
      </c>
      <c r="O1174" s="80">
        <v>0</v>
      </c>
      <c r="P1174"/>
      <c r="R1174"/>
    </row>
    <row r="1175" spans="14:18" ht="15.75" x14ac:dyDescent="0.3">
      <c r="N1175" s="109" t="str">
        <f ca="1"/>
        <v>SBI LIFE INSURANCE CO LTD</v>
      </c>
      <c r="O1175" s="80">
        <v>0</v>
      </c>
      <c r="P1175"/>
      <c r="R1175"/>
    </row>
    <row r="1176" spans="14:18" ht="15.75" x14ac:dyDescent="0.3">
      <c r="N1176" s="109" t="str">
        <f ca="1"/>
        <v>SCHAEFFLER INDIA LTD</v>
      </c>
      <c r="O1176" s="80">
        <v>0</v>
      </c>
      <c r="P1176"/>
      <c r="R1176"/>
    </row>
    <row r="1177" spans="14:18" ht="15.75" x14ac:dyDescent="0.3">
      <c r="N1177" s="109" t="str">
        <f ca="1"/>
        <v>SHREE CEMENT LTD</v>
      </c>
      <c r="O1177" s="80">
        <v>0</v>
      </c>
      <c r="P1177"/>
      <c r="R1177"/>
    </row>
    <row r="1178" spans="14:18" ht="15.75" x14ac:dyDescent="0.3">
      <c r="N1178" s="109" t="str">
        <f ca="1"/>
        <v>SHRIRAM FINANCE LTD</v>
      </c>
      <c r="O1178" s="80">
        <v>0</v>
      </c>
      <c r="P1178"/>
      <c r="R1178"/>
    </row>
    <row r="1179" spans="14:18" ht="15.75" x14ac:dyDescent="0.3">
      <c r="N1179" s="109" t="str">
        <f ca="1"/>
        <v>SIEMENS LTD</v>
      </c>
      <c r="O1179" s="80">
        <v>0</v>
      </c>
      <c r="P1179"/>
      <c r="R1179"/>
    </row>
    <row r="1180" spans="14:18" ht="15.75" x14ac:dyDescent="0.3">
      <c r="N1180" s="109" t="str">
        <f ca="1"/>
        <v>SKF INDIA LTD</v>
      </c>
      <c r="O1180" s="80">
        <v>0</v>
      </c>
      <c r="P1180"/>
      <c r="R1180"/>
    </row>
    <row r="1181" spans="14:18" ht="15.75" x14ac:dyDescent="0.3">
      <c r="N1181" s="109" t="str">
        <f ca="1"/>
        <v>SOLAR INDUSTRIES INDIA LTD</v>
      </c>
      <c r="O1181" s="80">
        <v>0</v>
      </c>
      <c r="P1181"/>
      <c r="R1181"/>
    </row>
    <row r="1182" spans="14:18" ht="15.75" x14ac:dyDescent="0.3">
      <c r="N1182" s="109" t="str">
        <f ca="1"/>
        <v>SONA BLW PRECISION FORGINGS</v>
      </c>
      <c r="O1182" s="80">
        <v>0</v>
      </c>
      <c r="P1182"/>
      <c r="R1182"/>
    </row>
    <row r="1183" spans="14:18" ht="15.75" x14ac:dyDescent="0.3">
      <c r="N1183" s="109" t="str">
        <f ca="1"/>
        <v>SRF LTD</v>
      </c>
      <c r="O1183" s="80">
        <v>0</v>
      </c>
      <c r="P1183"/>
      <c r="R1183"/>
    </row>
    <row r="1184" spans="14:18" ht="15.75" x14ac:dyDescent="0.3">
      <c r="N1184" s="109" t="str">
        <f ca="1"/>
        <v>STAR HEALTH &amp; ALLIED INSURAN</v>
      </c>
      <c r="O1184" s="80">
        <v>0</v>
      </c>
      <c r="P1184"/>
      <c r="R1184"/>
    </row>
    <row r="1185" spans="14:18" ht="15.75" x14ac:dyDescent="0.3">
      <c r="N1185" s="109" t="str">
        <f ca="1"/>
        <v>STATE BANK OF INDIA</v>
      </c>
      <c r="O1185" s="80">
        <v>0</v>
      </c>
      <c r="P1185"/>
      <c r="R1185"/>
    </row>
    <row r="1186" spans="14:18" ht="15.75" x14ac:dyDescent="0.3">
      <c r="N1186" s="109" t="str">
        <f ca="1"/>
        <v>STEEL AUTHORITY OF INDIA</v>
      </c>
      <c r="O1186" s="80">
        <v>0</v>
      </c>
      <c r="P1186"/>
      <c r="R1186"/>
    </row>
    <row r="1187" spans="14:18" ht="15.75" x14ac:dyDescent="0.3">
      <c r="N1187" s="109" t="str">
        <f ca="1"/>
        <v>SUMITOMO CHEMICAL INDIA LTD</v>
      </c>
      <c r="O1187" s="80">
        <v>0</v>
      </c>
      <c r="P1187"/>
      <c r="R1187"/>
    </row>
    <row r="1188" spans="14:18" ht="15.75" x14ac:dyDescent="0.3">
      <c r="N1188" s="109" t="str">
        <f ca="1"/>
        <v>SUN PHARMACEUTICAL INDUS</v>
      </c>
      <c r="O1188" s="80">
        <v>0</v>
      </c>
      <c r="P1188"/>
      <c r="R1188"/>
    </row>
    <row r="1189" spans="14:18" ht="15.75" x14ac:dyDescent="0.3">
      <c r="N1189" s="109" t="str">
        <f ca="1"/>
        <v>SUN TV NETWORK LTD</v>
      </c>
      <c r="O1189" s="80">
        <v>0</v>
      </c>
      <c r="P1189"/>
      <c r="R1189"/>
    </row>
    <row r="1190" spans="14:18" ht="15.75" x14ac:dyDescent="0.3">
      <c r="N1190" s="109" t="str">
        <f ca="1"/>
        <v>SUNDARAM FINANCE LTD</v>
      </c>
      <c r="O1190" s="80">
        <v>0</v>
      </c>
      <c r="P1190"/>
      <c r="R1190"/>
    </row>
    <row r="1191" spans="14:18" ht="15.75" x14ac:dyDescent="0.3">
      <c r="N1191" s="109" t="str">
        <f ca="1"/>
        <v>SUNDRAM FASTENERS LTD</v>
      </c>
      <c r="O1191" s="80">
        <v>0</v>
      </c>
      <c r="P1191"/>
      <c r="R1191"/>
    </row>
    <row r="1192" spans="14:18" ht="15.75" x14ac:dyDescent="0.3">
      <c r="N1192" s="109" t="str">
        <f ca="1"/>
        <v>SUPREME INDUSTRIES LTD</v>
      </c>
      <c r="O1192" s="80">
        <v>0</v>
      </c>
      <c r="P1192"/>
      <c r="R1192"/>
    </row>
    <row r="1193" spans="14:18" ht="15.75" x14ac:dyDescent="0.3">
      <c r="N1193" s="109" t="str">
        <f ca="1"/>
        <v>SYNGENE INTERNATIONAL LTD</v>
      </c>
      <c r="O1193" s="80">
        <v>0</v>
      </c>
      <c r="P1193"/>
      <c r="R1193"/>
    </row>
    <row r="1194" spans="14:18" ht="15.75" x14ac:dyDescent="0.3">
      <c r="N1194" s="109" t="str">
        <f ca="1"/>
        <v>TATA CHEMICALS LTD</v>
      </c>
      <c r="O1194" s="80">
        <v>0</v>
      </c>
      <c r="P1194"/>
      <c r="R1194"/>
    </row>
    <row r="1195" spans="14:18" ht="15.75" x14ac:dyDescent="0.3">
      <c r="N1195" s="109" t="str">
        <f ca="1"/>
        <v>TATA COMMUNICATIONS LTD</v>
      </c>
      <c r="O1195" s="80">
        <v>0</v>
      </c>
      <c r="P1195"/>
      <c r="R1195"/>
    </row>
    <row r="1196" spans="14:18" ht="15.75" x14ac:dyDescent="0.3">
      <c r="N1196" s="109" t="str">
        <f ca="1"/>
        <v>TATA CONSULTANCY SVCS LTD</v>
      </c>
      <c r="O1196" s="80">
        <v>0</v>
      </c>
      <c r="P1196"/>
      <c r="R1196"/>
    </row>
    <row r="1197" spans="14:18" ht="15.75" x14ac:dyDescent="0.3">
      <c r="N1197" s="109" t="str">
        <f ca="1"/>
        <v>TATA CONSUMER PRODUCTS LTD</v>
      </c>
      <c r="O1197" s="80">
        <v>0</v>
      </c>
      <c r="P1197"/>
      <c r="R1197"/>
    </row>
    <row r="1198" spans="14:18" ht="15.75" x14ac:dyDescent="0.3">
      <c r="N1198" s="109" t="str">
        <f ca="1"/>
        <v>TATA ELXSI LTD</v>
      </c>
      <c r="O1198" s="80">
        <v>0</v>
      </c>
      <c r="P1198"/>
      <c r="R1198"/>
    </row>
    <row r="1199" spans="14:18" ht="15.75" x14ac:dyDescent="0.3">
      <c r="N1199" s="109" t="str">
        <f ca="1"/>
        <v>TATA MOTORS LTD</v>
      </c>
      <c r="O1199" s="80">
        <v>0</v>
      </c>
      <c r="P1199"/>
      <c r="R1199"/>
    </row>
    <row r="1200" spans="14:18" ht="15.75" x14ac:dyDescent="0.3">
      <c r="N1200" s="109" t="str">
        <f ca="1"/>
        <v>TATA MOTORS LTD-A-DVR</v>
      </c>
      <c r="O1200" s="80">
        <v>0</v>
      </c>
      <c r="P1200"/>
      <c r="R1200"/>
    </row>
    <row r="1201" spans="14:18" ht="15.75" x14ac:dyDescent="0.3">
      <c r="N1201" s="109" t="str">
        <f ca="1"/>
        <v>TATA POWER CO LTD</v>
      </c>
      <c r="O1201" s="80">
        <v>0</v>
      </c>
      <c r="P1201"/>
      <c r="R1201"/>
    </row>
    <row r="1202" spans="14:18" ht="15.75" x14ac:dyDescent="0.3">
      <c r="N1202" s="109" t="str">
        <f ca="1"/>
        <v>TATA STEEL LTD</v>
      </c>
      <c r="O1202" s="80">
        <v>0</v>
      </c>
      <c r="P1202"/>
      <c r="R1202"/>
    </row>
    <row r="1203" spans="14:18" ht="15.75" x14ac:dyDescent="0.3">
      <c r="N1203" s="109" t="str">
        <f ca="1"/>
        <v>TATA TELESERVICES MAHARASHTR</v>
      </c>
      <c r="O1203" s="80">
        <v>0</v>
      </c>
      <c r="P1203"/>
      <c r="R1203"/>
    </row>
    <row r="1204" spans="14:18" ht="15.75" x14ac:dyDescent="0.3">
      <c r="N1204" s="109" t="str">
        <f ca="1"/>
        <v>TECH MAHINDRA LTD</v>
      </c>
      <c r="O1204" s="80">
        <v>0</v>
      </c>
      <c r="P1204"/>
      <c r="R1204"/>
    </row>
    <row r="1205" spans="14:18" ht="15.75" x14ac:dyDescent="0.3">
      <c r="N1205" s="109" t="str">
        <f ca="1"/>
        <v>TIMKEN INDIA LTD</v>
      </c>
      <c r="O1205" s="80">
        <v>0</v>
      </c>
      <c r="P1205"/>
      <c r="R1205"/>
    </row>
    <row r="1206" spans="14:18" ht="15.75" x14ac:dyDescent="0.3">
      <c r="N1206" s="109" t="str">
        <f ca="1"/>
        <v>TITAN CO LTD</v>
      </c>
      <c r="O1206" s="80">
        <v>0</v>
      </c>
      <c r="P1206"/>
      <c r="R1206"/>
    </row>
    <row r="1207" spans="14:18" ht="15.75" x14ac:dyDescent="0.3">
      <c r="N1207" s="109" t="str">
        <f ca="1"/>
        <v>TORRENT POWER LTD</v>
      </c>
      <c r="O1207" s="80">
        <v>0</v>
      </c>
      <c r="P1207"/>
      <c r="R1207"/>
    </row>
    <row r="1208" spans="14:18" ht="15.75" x14ac:dyDescent="0.3">
      <c r="N1208" s="109" t="str">
        <f ca="1"/>
        <v>TRENT LTD</v>
      </c>
      <c r="O1208" s="80">
        <v>0</v>
      </c>
      <c r="P1208"/>
      <c r="R1208"/>
    </row>
    <row r="1209" spans="14:18" ht="15.75" x14ac:dyDescent="0.3">
      <c r="N1209" s="109" t="str">
        <f ca="1"/>
        <v>TRIDENT LTD</v>
      </c>
      <c r="O1209" s="80">
        <v>0</v>
      </c>
      <c r="P1209"/>
      <c r="R1209"/>
    </row>
    <row r="1210" spans="14:18" ht="15.75" x14ac:dyDescent="0.3">
      <c r="N1210" s="109" t="str">
        <f ca="1"/>
        <v>TUBE INVESTMENTS OF INDIA LT</v>
      </c>
      <c r="O1210" s="80">
        <v>0</v>
      </c>
      <c r="P1210"/>
      <c r="R1210"/>
    </row>
    <row r="1211" spans="14:18" ht="15.75" x14ac:dyDescent="0.3">
      <c r="N1211" s="109" t="str">
        <f ca="1"/>
        <v>TVS MOTOR CO LTD</v>
      </c>
      <c r="O1211" s="80">
        <v>0</v>
      </c>
      <c r="P1211"/>
      <c r="R1211"/>
    </row>
    <row r="1212" spans="14:18" ht="15.75" x14ac:dyDescent="0.3">
      <c r="N1212" s="109" t="str">
        <f ca="1"/>
        <v>ULTRATECH CEMENT LTD</v>
      </c>
      <c r="O1212" s="80">
        <v>0</v>
      </c>
      <c r="P1212"/>
      <c r="R1212"/>
    </row>
    <row r="1213" spans="14:18" ht="15.75" x14ac:dyDescent="0.3">
      <c r="N1213" s="109" t="str">
        <f ca="1"/>
        <v>UNION BANK OF INDIA</v>
      </c>
      <c r="O1213" s="80">
        <v>0</v>
      </c>
      <c r="P1213"/>
      <c r="R1213"/>
    </row>
    <row r="1214" spans="14:18" ht="15.75" x14ac:dyDescent="0.3">
      <c r="N1214" s="109" t="str">
        <f ca="1"/>
        <v>UNITED BREWERIES LTD</v>
      </c>
      <c r="O1214" s="80">
        <v>0</v>
      </c>
      <c r="P1214"/>
      <c r="R1214"/>
    </row>
    <row r="1215" spans="14:18" ht="15.75" x14ac:dyDescent="0.3">
      <c r="N1215" s="109" t="str">
        <f ca="1"/>
        <v>UNO MINDA LTD</v>
      </c>
      <c r="O1215" s="80">
        <v>0</v>
      </c>
      <c r="P1215"/>
      <c r="R1215"/>
    </row>
    <row r="1216" spans="14:18" ht="15.75" x14ac:dyDescent="0.3">
      <c r="N1216" s="109" t="str">
        <f ca="1"/>
        <v>UPL LTD</v>
      </c>
      <c r="O1216" s="80">
        <v>0</v>
      </c>
      <c r="P1216"/>
      <c r="R1216"/>
    </row>
    <row r="1217" spans="14:18" ht="15.75" x14ac:dyDescent="0.3">
      <c r="N1217" s="109" t="str">
        <f ca="1"/>
        <v>VEDANT FASHIONS LTD</v>
      </c>
      <c r="O1217" s="80">
        <v>0</v>
      </c>
      <c r="P1217"/>
      <c r="R1217"/>
    </row>
    <row r="1218" spans="14:18" ht="15.75" x14ac:dyDescent="0.3">
      <c r="N1218" s="109" t="str">
        <f ca="1"/>
        <v>VEDANTA LTD</v>
      </c>
      <c r="O1218" s="80">
        <v>0</v>
      </c>
      <c r="P1218"/>
      <c r="R1218"/>
    </row>
    <row r="1219" spans="14:18" ht="15.75" x14ac:dyDescent="0.3">
      <c r="N1219" s="109" t="str">
        <f ca="1"/>
        <v>VINATI ORGANICS LTD</v>
      </c>
      <c r="O1219" s="80">
        <v>0</v>
      </c>
      <c r="P1219"/>
      <c r="R1219"/>
    </row>
    <row r="1220" spans="14:18" ht="15.75" x14ac:dyDescent="0.3">
      <c r="N1220" s="109" t="str">
        <f ca="1"/>
        <v>VODAFONE IDEA LTD</v>
      </c>
      <c r="O1220" s="80">
        <v>0</v>
      </c>
      <c r="P1220"/>
      <c r="R1220"/>
    </row>
    <row r="1221" spans="14:18" ht="15.75" x14ac:dyDescent="0.3">
      <c r="N1221" s="109" t="str">
        <f ca="1"/>
        <v>VOLTAS LTD</v>
      </c>
      <c r="O1221" s="80">
        <v>0</v>
      </c>
      <c r="P1221"/>
      <c r="R1221"/>
    </row>
    <row r="1222" spans="14:18" ht="15.75" x14ac:dyDescent="0.3">
      <c r="N1222" s="109" t="str">
        <f ca="1"/>
        <v>WHIRLPOOL OF INDIA LTD</v>
      </c>
      <c r="O1222" s="80">
        <v>0</v>
      </c>
      <c r="P1222"/>
      <c r="R1222"/>
    </row>
    <row r="1223" spans="14:18" ht="15.75" x14ac:dyDescent="0.3">
      <c r="N1223" s="109" t="str">
        <f ca="1"/>
        <v>WIPRO LTD</v>
      </c>
      <c r="O1223" s="80">
        <v>0</v>
      </c>
      <c r="P1223"/>
      <c r="R1223"/>
    </row>
    <row r="1224" spans="14:18" ht="15.75" x14ac:dyDescent="0.3">
      <c r="N1224" s="109" t="str">
        <f ca="1"/>
        <v>YES BANK LTD</v>
      </c>
      <c r="O1224" s="80">
        <v>0</v>
      </c>
      <c r="P1224"/>
      <c r="R1224"/>
    </row>
    <row r="1225" spans="14:18" ht="15.75" x14ac:dyDescent="0.3">
      <c r="N1225" s="109" t="str">
        <f ca="1"/>
        <v>ZEE ENTERTAINMENT ENTERPRISE</v>
      </c>
      <c r="O1225" s="80">
        <v>0</v>
      </c>
      <c r="P1225"/>
      <c r="R1225"/>
    </row>
    <row r="1226" spans="14:18" ht="15.75" x14ac:dyDescent="0.3">
      <c r="N1226" s="109" t="str">
        <f ca="1"/>
        <v>ZF COMMERCIAL VEHICLE CONTRO</v>
      </c>
      <c r="O1226" s="80">
        <v>0</v>
      </c>
      <c r="P1226"/>
      <c r="R1226"/>
    </row>
    <row r="1227" spans="14:18" ht="15.75" x14ac:dyDescent="0.3">
      <c r="N1227" s="109" t="str">
        <f ca="1"/>
        <v>ZYDUS LIFESCIENCES LTD</v>
      </c>
      <c r="O1227" s="80">
        <v>0</v>
      </c>
      <c r="P1227"/>
      <c r="R1227"/>
    </row>
    <row r="1228" spans="14:18" ht="15.75" x14ac:dyDescent="0.3">
      <c r="N1228" s="109">
        <f ca="1"/>
        <v>0</v>
      </c>
      <c r="O1228" s="80">
        <v>0</v>
      </c>
      <c r="P1228"/>
      <c r="R1228"/>
    </row>
    <row r="1229" spans="14:18" ht="15.75" x14ac:dyDescent="0.3">
      <c r="N1229" s="109">
        <f ca="1"/>
        <v>0</v>
      </c>
      <c r="O1229" s="80">
        <v>0</v>
      </c>
      <c r="P1229"/>
      <c r="R1229"/>
    </row>
    <row r="1230" spans="14:18" ht="15.75" x14ac:dyDescent="0.3">
      <c r="N1230" s="109">
        <f ca="1"/>
        <v>0</v>
      </c>
      <c r="O1230" s="80">
        <v>0</v>
      </c>
      <c r="P1230"/>
      <c r="R1230"/>
    </row>
    <row r="1231" spans="14:18" ht="15.75" x14ac:dyDescent="0.3">
      <c r="N1231" s="109">
        <f ca="1"/>
        <v>0</v>
      </c>
      <c r="O1231" s="80">
        <v>0</v>
      </c>
      <c r="P1231"/>
      <c r="R1231"/>
    </row>
    <row r="1232" spans="14:18" ht="15.75" x14ac:dyDescent="0.3">
      <c r="N1232" s="109">
        <f ca="1"/>
        <v>0</v>
      </c>
      <c r="O1232" s="80">
        <v>0</v>
      </c>
      <c r="P1232"/>
      <c r="R1232"/>
    </row>
    <row r="1233" spans="14:18" ht="15.75" x14ac:dyDescent="0.3">
      <c r="N1233" s="109">
        <f ca="1"/>
        <v>0</v>
      </c>
      <c r="O1233" s="80">
        <v>0</v>
      </c>
      <c r="P1233"/>
      <c r="R1233"/>
    </row>
    <row r="1234" spans="14:18" ht="15.75" x14ac:dyDescent="0.3">
      <c r="N1234" s="109">
        <f ca="1"/>
        <v>0</v>
      </c>
      <c r="O1234" s="80">
        <v>0</v>
      </c>
      <c r="P1234"/>
      <c r="R1234"/>
    </row>
    <row r="1235" spans="14:18" ht="15.75" x14ac:dyDescent="0.3">
      <c r="N1235" s="109">
        <f ca="1"/>
        <v>0</v>
      </c>
      <c r="O1235" s="80">
        <v>0</v>
      </c>
      <c r="P1235"/>
      <c r="R1235"/>
    </row>
    <row r="1236" spans="14:18" ht="15.75" x14ac:dyDescent="0.3">
      <c r="N1236" s="109">
        <f ca="1"/>
        <v>0</v>
      </c>
      <c r="O1236" s="80">
        <v>0</v>
      </c>
      <c r="P1236"/>
      <c r="R1236"/>
    </row>
    <row r="1237" spans="14:18" ht="15.75" x14ac:dyDescent="0.3">
      <c r="N1237" s="109">
        <f ca="1"/>
        <v>0</v>
      </c>
      <c r="O1237" s="80">
        <v>0</v>
      </c>
      <c r="P1237"/>
      <c r="R1237"/>
    </row>
    <row r="1238" spans="14:18" ht="15.75" x14ac:dyDescent="0.3">
      <c r="N1238" s="109">
        <f ca="1"/>
        <v>0</v>
      </c>
      <c r="O1238" s="80">
        <v>0</v>
      </c>
      <c r="P1238"/>
      <c r="R1238"/>
    </row>
    <row r="1239" spans="14:18" ht="15.75" x14ac:dyDescent="0.3">
      <c r="N1239" s="109">
        <f ca="1"/>
        <v>0</v>
      </c>
      <c r="O1239" s="80">
        <v>0</v>
      </c>
      <c r="P1239"/>
      <c r="R1239"/>
    </row>
    <row r="1240" spans="14:18" ht="15.75" x14ac:dyDescent="0.3">
      <c r="N1240" s="109">
        <f ca="1"/>
        <v>0</v>
      </c>
      <c r="O1240" s="80">
        <v>0</v>
      </c>
      <c r="P1240"/>
      <c r="R1240"/>
    </row>
    <row r="1241" spans="14:18" ht="15.75" x14ac:dyDescent="0.3">
      <c r="N1241" s="109">
        <f ca="1"/>
        <v>0</v>
      </c>
      <c r="O1241" s="80">
        <v>0</v>
      </c>
      <c r="P1241"/>
      <c r="R1241"/>
    </row>
    <row r="1242" spans="14:18" ht="15.75" x14ac:dyDescent="0.3">
      <c r="N1242" s="109">
        <f ca="1"/>
        <v>0</v>
      </c>
      <c r="O1242" s="80">
        <v>0</v>
      </c>
      <c r="P1242"/>
      <c r="R1242"/>
    </row>
    <row r="1243" spans="14:18" ht="15.75" x14ac:dyDescent="0.3">
      <c r="N1243" s="109">
        <f ca="1"/>
        <v>0</v>
      </c>
      <c r="O1243" s="80">
        <v>0</v>
      </c>
      <c r="P1243"/>
      <c r="R1243"/>
    </row>
    <row r="1244" spans="14:18" ht="15.75" x14ac:dyDescent="0.3">
      <c r="N1244" s="109">
        <f ca="1"/>
        <v>0</v>
      </c>
      <c r="O1244" s="80">
        <v>0</v>
      </c>
      <c r="P1244"/>
      <c r="R1244"/>
    </row>
    <row r="1245" spans="14:18" ht="15.75" x14ac:dyDescent="0.3">
      <c r="N1245" s="109">
        <f ca="1"/>
        <v>0</v>
      </c>
      <c r="O1245" s="80">
        <v>0</v>
      </c>
      <c r="P1245"/>
      <c r="R1245"/>
    </row>
    <row r="1246" spans="14:18" ht="15.75" x14ac:dyDescent="0.3">
      <c r="N1246" s="109">
        <f ca="1"/>
        <v>0</v>
      </c>
      <c r="O1246" s="80">
        <v>0</v>
      </c>
      <c r="P1246"/>
      <c r="R1246"/>
    </row>
    <row r="1247" spans="14:18" ht="15.75" x14ac:dyDescent="0.3">
      <c r="N1247" s="105" t="str" cm="1">
        <f t="array" aca="1" ref="N1247:N1495" ca="1">OFFSET(G$2,,,249,1)</f>
        <v>ASIAN PAINTS LTD</v>
      </c>
      <c r="O1247" s="80">
        <v>0</v>
      </c>
      <c r="P1247"/>
      <c r="R1247"/>
    </row>
    <row r="1248" spans="14:18" ht="15.75" x14ac:dyDescent="0.3">
      <c r="N1248" s="105" t="str">
        <f ca="1"/>
        <v>BAJAJ AUTO LTD</v>
      </c>
      <c r="O1248" s="80">
        <v>0</v>
      </c>
      <c r="P1248"/>
      <c r="R1248"/>
    </row>
    <row r="1249" spans="14:18" ht="15.75" x14ac:dyDescent="0.3">
      <c r="N1249" s="105" t="str">
        <f ca="1"/>
        <v>BAJAJ FINANCE LTD</v>
      </c>
      <c r="O1249" s="80">
        <v>0</v>
      </c>
      <c r="P1249"/>
      <c r="R1249"/>
    </row>
    <row r="1250" spans="14:18" ht="15.75" x14ac:dyDescent="0.3">
      <c r="N1250" s="105" t="str">
        <f ca="1"/>
        <v>BERGER PAINTS INDIA LTD</v>
      </c>
      <c r="O1250" s="80">
        <v>0</v>
      </c>
      <c r="P1250"/>
      <c r="R1250"/>
    </row>
    <row r="1251" spans="14:18" ht="15.75" x14ac:dyDescent="0.3">
      <c r="N1251" s="105" t="str">
        <f ca="1"/>
        <v>BOSCH LTD</v>
      </c>
      <c r="O1251" s="80">
        <v>0</v>
      </c>
      <c r="P1251"/>
      <c r="R1251"/>
    </row>
    <row r="1252" spans="14:18" ht="15.75" x14ac:dyDescent="0.3">
      <c r="N1252" s="105" t="str">
        <f ca="1"/>
        <v>BRITANNIA INDUSTRIES LTD</v>
      </c>
      <c r="O1252" s="80">
        <v>0</v>
      </c>
      <c r="P1252"/>
      <c r="R1252"/>
    </row>
    <row r="1253" spans="14:18" ht="15.75" x14ac:dyDescent="0.3">
      <c r="N1253" s="105" t="str">
        <f ca="1"/>
        <v>COAL INDIA LTD</v>
      </c>
      <c r="O1253" s="80">
        <v>0</v>
      </c>
      <c r="P1253"/>
      <c r="R1253"/>
    </row>
    <row r="1254" spans="14:18" ht="15.75" x14ac:dyDescent="0.3">
      <c r="N1254" s="105" t="str">
        <f ca="1"/>
        <v>COLGATE PALMOLIVE (INDIA)</v>
      </c>
      <c r="O1254" s="80">
        <v>0</v>
      </c>
      <c r="P1254"/>
      <c r="R1254"/>
    </row>
    <row r="1255" spans="14:18" ht="15.75" x14ac:dyDescent="0.3">
      <c r="N1255" s="105" t="str">
        <f ca="1"/>
        <v>DABUR INDIA LTD</v>
      </c>
      <c r="O1255" s="80">
        <v>0</v>
      </c>
      <c r="P1255"/>
      <c r="R1255"/>
    </row>
    <row r="1256" spans="14:18" ht="15.75" x14ac:dyDescent="0.3">
      <c r="N1256" s="105" t="str">
        <f ca="1"/>
        <v>DIVI'S LABORATORIES LTD</v>
      </c>
      <c r="O1256" s="80">
        <v>0</v>
      </c>
      <c r="P1256"/>
      <c r="R1256"/>
    </row>
    <row r="1257" spans="14:18" ht="15.75" x14ac:dyDescent="0.3">
      <c r="N1257" s="105" t="str">
        <f ca="1"/>
        <v>EICHER MOTORS LTD</v>
      </c>
      <c r="O1257" s="80">
        <v>0</v>
      </c>
      <c r="P1257"/>
      <c r="R1257"/>
    </row>
    <row r="1258" spans="14:18" ht="15.75" x14ac:dyDescent="0.3">
      <c r="N1258" s="105" t="str">
        <f ca="1"/>
        <v>GODREJ CONSUMER PRODUCTS LTD</v>
      </c>
      <c r="O1258" s="80">
        <v>0</v>
      </c>
      <c r="P1258"/>
      <c r="R1258"/>
    </row>
    <row r="1259" spans="14:18" ht="15.75" x14ac:dyDescent="0.3">
      <c r="N1259" s="105" t="str">
        <f ca="1"/>
        <v>HAVELLS INDIA LTD</v>
      </c>
      <c r="O1259" s="80">
        <v>0</v>
      </c>
      <c r="P1259"/>
      <c r="R1259"/>
    </row>
    <row r="1260" spans="14:18" ht="15.75" x14ac:dyDescent="0.3">
      <c r="N1260" s="105" t="str">
        <f ca="1"/>
        <v>HCL TECHNOLOGIES LTD</v>
      </c>
      <c r="O1260" s="80">
        <v>0</v>
      </c>
      <c r="P1260"/>
      <c r="R1260"/>
    </row>
    <row r="1261" spans="14:18" ht="15.75" x14ac:dyDescent="0.3">
      <c r="N1261" s="105" t="str">
        <f ca="1"/>
        <v>HDFC ASSET MANAGEMENT CO LTD</v>
      </c>
      <c r="O1261" s="80">
        <v>0</v>
      </c>
      <c r="P1261"/>
      <c r="R1261"/>
    </row>
    <row r="1262" spans="14:18" ht="15.75" x14ac:dyDescent="0.3">
      <c r="N1262" s="105" t="str">
        <f ca="1"/>
        <v>HDFC BANK LIMITED</v>
      </c>
      <c r="O1262" s="80">
        <v>0</v>
      </c>
      <c r="P1262"/>
      <c r="R1262"/>
    </row>
    <row r="1263" spans="14:18" ht="15.75" x14ac:dyDescent="0.3">
      <c r="N1263" s="105" t="str">
        <f ca="1"/>
        <v>HERO MOTOCORP LTD</v>
      </c>
      <c r="O1263" s="80">
        <v>0</v>
      </c>
      <c r="P1263"/>
      <c r="R1263"/>
    </row>
    <row r="1264" spans="14:18" ht="15.75" x14ac:dyDescent="0.3">
      <c r="N1264" s="105" t="str">
        <f ca="1"/>
        <v>HINDUSTAN AERONAUTICS LTD</v>
      </c>
      <c r="O1264" s="80">
        <v>0</v>
      </c>
      <c r="P1264"/>
      <c r="R1264"/>
    </row>
    <row r="1265" spans="14:18" ht="15.75" x14ac:dyDescent="0.3">
      <c r="N1265" s="105" t="str">
        <f ca="1"/>
        <v>HINDUSTAN UNILEVER LTD</v>
      </c>
      <c r="O1265" s="80">
        <v>0</v>
      </c>
      <c r="P1265"/>
      <c r="R1265"/>
    </row>
    <row r="1266" spans="14:18" ht="15.75" x14ac:dyDescent="0.3">
      <c r="N1266" s="105" t="str">
        <f ca="1"/>
        <v>INDIAN RUPEE</v>
      </c>
      <c r="O1266" s="80">
        <v>0</v>
      </c>
      <c r="P1266"/>
      <c r="R1266"/>
    </row>
    <row r="1267" spans="14:18" ht="15.75" x14ac:dyDescent="0.3">
      <c r="N1267" s="105" t="str">
        <f ca="1"/>
        <v>INFOSYS LTD</v>
      </c>
      <c r="O1267" s="80">
        <v>0</v>
      </c>
      <c r="P1267"/>
      <c r="R1267"/>
    </row>
    <row r="1268" spans="14:18" ht="15.75" x14ac:dyDescent="0.3">
      <c r="N1268" s="105" t="str">
        <f ca="1"/>
        <v>ITC LTD</v>
      </c>
      <c r="O1268" s="80">
        <v>0</v>
      </c>
      <c r="P1268"/>
      <c r="R1268"/>
    </row>
    <row r="1269" spans="14:18" ht="15.75" x14ac:dyDescent="0.3">
      <c r="N1269" s="105" t="str">
        <f ca="1"/>
        <v>LTIMINDTREE LTD</v>
      </c>
      <c r="O1269" s="80">
        <v>0</v>
      </c>
      <c r="P1269"/>
      <c r="R1269"/>
    </row>
    <row r="1270" spans="14:18" ht="15.75" x14ac:dyDescent="0.3">
      <c r="N1270" s="105" t="str">
        <f ca="1"/>
        <v>MARICO LTD</v>
      </c>
      <c r="O1270" s="80">
        <v>0</v>
      </c>
      <c r="P1270"/>
      <c r="R1270"/>
    </row>
    <row r="1271" spans="14:18" ht="15.75" x14ac:dyDescent="0.3">
      <c r="N1271" s="105" t="str">
        <f ca="1"/>
        <v>MARUTI SUZUKI INDIA LTD</v>
      </c>
      <c r="O1271" s="80">
        <v>0</v>
      </c>
      <c r="P1271"/>
      <c r="R1271"/>
    </row>
    <row r="1272" spans="14:18" ht="15.75" x14ac:dyDescent="0.3">
      <c r="N1272" s="105" t="str">
        <f ca="1"/>
        <v>MUTHOOT FINANCE LTD</v>
      </c>
      <c r="O1272" s="80">
        <v>0</v>
      </c>
      <c r="P1272"/>
      <c r="R1272"/>
    </row>
    <row r="1273" spans="14:18" ht="15.75" x14ac:dyDescent="0.3">
      <c r="N1273" s="105" t="str">
        <f ca="1"/>
        <v>NESTLE INDIA LTD</v>
      </c>
      <c r="O1273" s="80">
        <v>0</v>
      </c>
      <c r="P1273"/>
      <c r="R1273"/>
    </row>
    <row r="1274" spans="14:18" ht="15.75" x14ac:dyDescent="0.3">
      <c r="N1274" s="105" t="str">
        <f ca="1"/>
        <v>PIDILITE INDUSTRIES LTD</v>
      </c>
      <c r="O1274" s="80">
        <v>0</v>
      </c>
      <c r="P1274"/>
      <c r="R1274"/>
    </row>
    <row r="1275" spans="14:18" ht="15.75" x14ac:dyDescent="0.3">
      <c r="N1275" s="105" t="str">
        <f ca="1"/>
        <v>TATA CONSULTANCY SVCS LTD</v>
      </c>
      <c r="O1275" s="80">
        <v>0</v>
      </c>
      <c r="P1275"/>
      <c r="R1275"/>
    </row>
    <row r="1276" spans="14:18" ht="15.75" x14ac:dyDescent="0.3">
      <c r="N1276" s="105" t="str">
        <f ca="1"/>
        <v>TECH MAHINDRA LTD</v>
      </c>
      <c r="O1276" s="80">
        <v>0</v>
      </c>
      <c r="P1276"/>
      <c r="R1276"/>
    </row>
    <row r="1277" spans="14:18" ht="15.75" x14ac:dyDescent="0.3">
      <c r="N1277" s="105" t="str">
        <f ca="1"/>
        <v>WIPRO LTD</v>
      </c>
      <c r="O1277" s="80">
        <v>0</v>
      </c>
      <c r="P1277"/>
      <c r="R1277"/>
    </row>
    <row r="1278" spans="14:18" ht="15.75" x14ac:dyDescent="0.3">
      <c r="N1278" s="105">
        <f ca="1"/>
        <v>0</v>
      </c>
      <c r="O1278" s="80">
        <v>0</v>
      </c>
      <c r="P1278"/>
      <c r="R1278"/>
    </row>
    <row r="1279" spans="14:18" ht="15.75" x14ac:dyDescent="0.3">
      <c r="N1279" s="105">
        <f ca="1"/>
        <v>0</v>
      </c>
      <c r="O1279" s="80">
        <v>0</v>
      </c>
      <c r="P1279"/>
      <c r="R1279"/>
    </row>
    <row r="1280" spans="14:18" ht="15.75" x14ac:dyDescent="0.3">
      <c r="N1280" s="105">
        <f ca="1"/>
        <v>0</v>
      </c>
      <c r="O1280" s="80">
        <v>0</v>
      </c>
      <c r="P1280"/>
      <c r="R1280"/>
    </row>
    <row r="1281" spans="14:18" ht="15.75" x14ac:dyDescent="0.3">
      <c r="N1281" s="105">
        <f ca="1"/>
        <v>0</v>
      </c>
      <c r="O1281" s="80">
        <v>0</v>
      </c>
      <c r="P1281"/>
      <c r="R1281"/>
    </row>
    <row r="1282" spans="14:18" ht="15.75" x14ac:dyDescent="0.3">
      <c r="N1282" s="105">
        <f ca="1"/>
        <v>0</v>
      </c>
      <c r="O1282" s="80">
        <v>0</v>
      </c>
      <c r="P1282"/>
      <c r="R1282"/>
    </row>
    <row r="1283" spans="14:18" ht="15.75" x14ac:dyDescent="0.3">
      <c r="N1283" s="105">
        <f ca="1"/>
        <v>0</v>
      </c>
      <c r="O1283" s="80">
        <v>0</v>
      </c>
      <c r="P1283"/>
      <c r="R1283"/>
    </row>
    <row r="1284" spans="14:18" ht="15.75" x14ac:dyDescent="0.3">
      <c r="N1284" s="105">
        <f ca="1"/>
        <v>0</v>
      </c>
      <c r="O1284" s="80">
        <v>0</v>
      </c>
      <c r="P1284"/>
      <c r="R1284"/>
    </row>
    <row r="1285" spans="14:18" ht="15.75" x14ac:dyDescent="0.3">
      <c r="N1285" s="105">
        <f ca="1"/>
        <v>0</v>
      </c>
      <c r="O1285" s="80">
        <v>0</v>
      </c>
      <c r="P1285"/>
      <c r="R1285"/>
    </row>
    <row r="1286" spans="14:18" ht="15.75" x14ac:dyDescent="0.3">
      <c r="N1286" s="105">
        <f ca="1"/>
        <v>0</v>
      </c>
      <c r="O1286" s="80">
        <v>0</v>
      </c>
      <c r="P1286"/>
      <c r="R1286"/>
    </row>
    <row r="1287" spans="14:18" ht="15.75" x14ac:dyDescent="0.3">
      <c r="N1287" s="105">
        <f ca="1"/>
        <v>0</v>
      </c>
      <c r="O1287" s="80">
        <v>0</v>
      </c>
      <c r="P1287"/>
      <c r="R1287"/>
    </row>
    <row r="1288" spans="14:18" ht="15.75" x14ac:dyDescent="0.3">
      <c r="N1288" s="105">
        <f ca="1"/>
        <v>0</v>
      </c>
      <c r="O1288" s="80">
        <v>0</v>
      </c>
      <c r="P1288"/>
      <c r="R1288"/>
    </row>
    <row r="1289" spans="14:18" ht="15.75" x14ac:dyDescent="0.3">
      <c r="N1289" s="105">
        <f ca="1"/>
        <v>0</v>
      </c>
      <c r="O1289" s="80">
        <v>0</v>
      </c>
      <c r="P1289"/>
      <c r="R1289"/>
    </row>
    <row r="1290" spans="14:18" ht="15.75" x14ac:dyDescent="0.3">
      <c r="N1290" s="105">
        <f ca="1"/>
        <v>0</v>
      </c>
      <c r="O1290" s="80">
        <v>0</v>
      </c>
      <c r="P1290"/>
      <c r="R1290"/>
    </row>
    <row r="1291" spans="14:18" ht="15.75" x14ac:dyDescent="0.3">
      <c r="N1291" s="105">
        <f ca="1"/>
        <v>0</v>
      </c>
      <c r="O1291" s="80">
        <v>0</v>
      </c>
      <c r="P1291"/>
      <c r="R1291"/>
    </row>
    <row r="1292" spans="14:18" ht="15.75" x14ac:dyDescent="0.3">
      <c r="N1292" s="105">
        <f ca="1"/>
        <v>0</v>
      </c>
      <c r="O1292" s="80">
        <v>0</v>
      </c>
      <c r="P1292"/>
      <c r="R1292"/>
    </row>
    <row r="1293" spans="14:18" ht="15.75" x14ac:dyDescent="0.3">
      <c r="N1293" s="105">
        <f ca="1"/>
        <v>0</v>
      </c>
      <c r="O1293" s="80">
        <v>0</v>
      </c>
      <c r="P1293"/>
      <c r="R1293"/>
    </row>
    <row r="1294" spans="14:18" ht="15.75" x14ac:dyDescent="0.3">
      <c r="N1294" s="105">
        <f ca="1"/>
        <v>0</v>
      </c>
      <c r="O1294" s="80">
        <v>0</v>
      </c>
      <c r="P1294"/>
      <c r="R1294"/>
    </row>
    <row r="1295" spans="14:18" ht="15.75" x14ac:dyDescent="0.3">
      <c r="N1295" s="105">
        <f ca="1"/>
        <v>0</v>
      </c>
      <c r="O1295" s="80">
        <v>0</v>
      </c>
      <c r="P1295"/>
      <c r="R1295"/>
    </row>
    <row r="1296" spans="14:18" ht="15.75" x14ac:dyDescent="0.3">
      <c r="N1296" s="105">
        <f ca="1"/>
        <v>0</v>
      </c>
      <c r="O1296" s="80">
        <v>0</v>
      </c>
      <c r="P1296"/>
      <c r="R1296"/>
    </row>
    <row r="1297" spans="14:18" ht="15.75" x14ac:dyDescent="0.3">
      <c r="N1297" s="105">
        <f ca="1"/>
        <v>0</v>
      </c>
      <c r="O1297" s="80">
        <v>0</v>
      </c>
      <c r="P1297"/>
      <c r="R1297"/>
    </row>
    <row r="1298" spans="14:18" ht="15.75" x14ac:dyDescent="0.3">
      <c r="N1298" s="105">
        <f ca="1"/>
        <v>0</v>
      </c>
      <c r="O1298" s="80">
        <v>0</v>
      </c>
      <c r="P1298"/>
      <c r="R1298"/>
    </row>
    <row r="1299" spans="14:18" ht="15.75" x14ac:dyDescent="0.3">
      <c r="N1299" s="105">
        <f ca="1"/>
        <v>0</v>
      </c>
      <c r="O1299" s="80">
        <v>0</v>
      </c>
      <c r="P1299"/>
      <c r="R1299"/>
    </row>
    <row r="1300" spans="14:18" ht="15.75" x14ac:dyDescent="0.3">
      <c r="N1300" s="105">
        <f ca="1"/>
        <v>0</v>
      </c>
      <c r="O1300" s="80">
        <v>0</v>
      </c>
      <c r="P1300"/>
      <c r="R1300"/>
    </row>
    <row r="1301" spans="14:18" ht="15.75" x14ac:dyDescent="0.3">
      <c r="N1301" s="105">
        <f ca="1"/>
        <v>0</v>
      </c>
      <c r="O1301" s="80">
        <v>0</v>
      </c>
      <c r="P1301"/>
      <c r="R1301"/>
    </row>
    <row r="1302" spans="14:18" ht="15.75" x14ac:dyDescent="0.3">
      <c r="N1302" s="105">
        <f ca="1"/>
        <v>0</v>
      </c>
      <c r="O1302" s="80">
        <v>0</v>
      </c>
      <c r="P1302"/>
      <c r="R1302"/>
    </row>
    <row r="1303" spans="14:18" ht="15.75" x14ac:dyDescent="0.3">
      <c r="N1303" s="105">
        <f ca="1"/>
        <v>0</v>
      </c>
      <c r="O1303" s="80">
        <v>0</v>
      </c>
      <c r="P1303"/>
      <c r="R1303"/>
    </row>
    <row r="1304" spans="14:18" ht="15.75" x14ac:dyDescent="0.3">
      <c r="N1304" s="105">
        <f ca="1"/>
        <v>0</v>
      </c>
      <c r="O1304" s="80">
        <v>0</v>
      </c>
      <c r="P1304"/>
      <c r="R1304"/>
    </row>
    <row r="1305" spans="14:18" ht="15.75" x14ac:dyDescent="0.3">
      <c r="N1305" s="105">
        <f ca="1"/>
        <v>0</v>
      </c>
      <c r="O1305" s="80">
        <v>0</v>
      </c>
      <c r="P1305"/>
      <c r="R1305"/>
    </row>
    <row r="1306" spans="14:18" ht="15.75" x14ac:dyDescent="0.3">
      <c r="N1306" s="105">
        <f ca="1"/>
        <v>0</v>
      </c>
      <c r="O1306" s="80">
        <v>0</v>
      </c>
      <c r="P1306"/>
      <c r="R1306"/>
    </row>
    <row r="1307" spans="14:18" ht="15.75" x14ac:dyDescent="0.3">
      <c r="N1307" s="105">
        <f ca="1"/>
        <v>0</v>
      </c>
      <c r="O1307" s="80">
        <v>0</v>
      </c>
      <c r="P1307"/>
      <c r="R1307"/>
    </row>
    <row r="1308" spans="14:18" ht="15.75" x14ac:dyDescent="0.3">
      <c r="N1308" s="105">
        <f ca="1"/>
        <v>0</v>
      </c>
      <c r="O1308" s="80">
        <v>0</v>
      </c>
      <c r="P1308"/>
      <c r="R1308"/>
    </row>
    <row r="1309" spans="14:18" ht="15.75" x14ac:dyDescent="0.3">
      <c r="N1309" s="105">
        <f ca="1"/>
        <v>0</v>
      </c>
      <c r="O1309" s="80">
        <v>0</v>
      </c>
      <c r="P1309"/>
      <c r="R1309"/>
    </row>
    <row r="1310" spans="14:18" ht="15.75" x14ac:dyDescent="0.3">
      <c r="N1310" s="105">
        <f ca="1"/>
        <v>0</v>
      </c>
      <c r="O1310" s="80">
        <v>0</v>
      </c>
      <c r="P1310"/>
      <c r="R1310"/>
    </row>
    <row r="1311" spans="14:18" ht="15.75" x14ac:dyDescent="0.3">
      <c r="N1311" s="105">
        <f ca="1"/>
        <v>0</v>
      </c>
      <c r="O1311" s="80">
        <v>0</v>
      </c>
      <c r="P1311"/>
      <c r="R1311"/>
    </row>
    <row r="1312" spans="14:18" ht="15.75" x14ac:dyDescent="0.3">
      <c r="N1312" s="105">
        <f ca="1"/>
        <v>0</v>
      </c>
      <c r="O1312" s="80">
        <v>0</v>
      </c>
      <c r="P1312"/>
      <c r="R1312"/>
    </row>
    <row r="1313" spans="14:18" ht="15.75" x14ac:dyDescent="0.3">
      <c r="N1313" s="105">
        <f ca="1"/>
        <v>0</v>
      </c>
      <c r="O1313" s="80">
        <v>0</v>
      </c>
      <c r="P1313"/>
      <c r="R1313"/>
    </row>
    <row r="1314" spans="14:18" ht="15.75" x14ac:dyDescent="0.3">
      <c r="N1314" s="105">
        <f ca="1"/>
        <v>0</v>
      </c>
      <c r="O1314" s="80">
        <v>0</v>
      </c>
      <c r="P1314"/>
      <c r="R1314"/>
    </row>
    <row r="1315" spans="14:18" ht="15.75" x14ac:dyDescent="0.3">
      <c r="N1315" s="105">
        <f ca="1"/>
        <v>0</v>
      </c>
      <c r="O1315" s="80">
        <v>0</v>
      </c>
      <c r="P1315"/>
      <c r="R1315"/>
    </row>
    <row r="1316" spans="14:18" ht="15.75" x14ac:dyDescent="0.3">
      <c r="N1316" s="105">
        <f ca="1"/>
        <v>0</v>
      </c>
      <c r="O1316" s="80">
        <v>0</v>
      </c>
      <c r="P1316"/>
      <c r="R1316"/>
    </row>
    <row r="1317" spans="14:18" ht="15.75" x14ac:dyDescent="0.3">
      <c r="N1317" s="105">
        <f ca="1"/>
        <v>0</v>
      </c>
      <c r="O1317" s="80">
        <v>0</v>
      </c>
      <c r="P1317"/>
      <c r="R1317"/>
    </row>
    <row r="1318" spans="14:18" ht="15.75" x14ac:dyDescent="0.3">
      <c r="N1318" s="105">
        <f ca="1"/>
        <v>0</v>
      </c>
      <c r="O1318" s="80">
        <v>0</v>
      </c>
      <c r="P1318"/>
      <c r="R1318"/>
    </row>
    <row r="1319" spans="14:18" ht="15.75" x14ac:dyDescent="0.3">
      <c r="N1319" s="105">
        <f ca="1"/>
        <v>0</v>
      </c>
      <c r="O1319" s="80">
        <v>0</v>
      </c>
      <c r="P1319"/>
      <c r="R1319"/>
    </row>
    <row r="1320" spans="14:18" ht="15.75" x14ac:dyDescent="0.3">
      <c r="N1320" s="105">
        <f ca="1"/>
        <v>0</v>
      </c>
      <c r="O1320" s="80">
        <v>0</v>
      </c>
      <c r="P1320"/>
      <c r="R1320"/>
    </row>
    <row r="1321" spans="14:18" ht="15.75" x14ac:dyDescent="0.3">
      <c r="N1321" s="105">
        <f ca="1"/>
        <v>0</v>
      </c>
      <c r="O1321" s="80">
        <v>0</v>
      </c>
      <c r="P1321"/>
      <c r="R1321"/>
    </row>
    <row r="1322" spans="14:18" ht="15.75" x14ac:dyDescent="0.3">
      <c r="N1322" s="105">
        <f ca="1"/>
        <v>0</v>
      </c>
      <c r="O1322" s="80">
        <v>0</v>
      </c>
      <c r="P1322"/>
      <c r="R1322"/>
    </row>
    <row r="1323" spans="14:18" ht="15.75" x14ac:dyDescent="0.3">
      <c r="N1323" s="105">
        <f ca="1"/>
        <v>0</v>
      </c>
      <c r="O1323" s="80">
        <v>0</v>
      </c>
      <c r="P1323"/>
      <c r="R1323"/>
    </row>
    <row r="1324" spans="14:18" ht="15.75" x14ac:dyDescent="0.3">
      <c r="N1324" s="105">
        <f ca="1"/>
        <v>0</v>
      </c>
      <c r="O1324" s="80">
        <v>0</v>
      </c>
      <c r="P1324"/>
      <c r="R1324"/>
    </row>
    <row r="1325" spans="14:18" ht="15.75" x14ac:dyDescent="0.3">
      <c r="N1325" s="105">
        <f ca="1"/>
        <v>0</v>
      </c>
      <c r="O1325" s="80">
        <v>0</v>
      </c>
      <c r="P1325"/>
      <c r="R1325"/>
    </row>
    <row r="1326" spans="14:18" ht="15.75" x14ac:dyDescent="0.3">
      <c r="N1326" s="105">
        <f ca="1"/>
        <v>0</v>
      </c>
      <c r="O1326" s="80">
        <v>0</v>
      </c>
      <c r="P1326"/>
      <c r="R1326"/>
    </row>
    <row r="1327" spans="14:18" ht="15.75" x14ac:dyDescent="0.3">
      <c r="N1327" s="105">
        <f ca="1"/>
        <v>0</v>
      </c>
      <c r="O1327" s="80">
        <v>0</v>
      </c>
      <c r="P1327"/>
      <c r="R1327"/>
    </row>
    <row r="1328" spans="14:18" ht="15.75" x14ac:dyDescent="0.3">
      <c r="N1328" s="105">
        <f ca="1"/>
        <v>0</v>
      </c>
      <c r="O1328" s="80">
        <v>0</v>
      </c>
      <c r="P1328"/>
      <c r="R1328"/>
    </row>
    <row r="1329" spans="14:18" ht="15.75" x14ac:dyDescent="0.3">
      <c r="N1329" s="105">
        <f ca="1"/>
        <v>0</v>
      </c>
      <c r="O1329" s="80">
        <v>0</v>
      </c>
      <c r="P1329"/>
      <c r="R1329"/>
    </row>
    <row r="1330" spans="14:18" ht="15.75" x14ac:dyDescent="0.3">
      <c r="N1330" s="105">
        <f ca="1"/>
        <v>0</v>
      </c>
      <c r="O1330" s="80">
        <v>0</v>
      </c>
      <c r="P1330"/>
      <c r="R1330"/>
    </row>
    <row r="1331" spans="14:18" ht="15.75" x14ac:dyDescent="0.3">
      <c r="N1331" s="105">
        <f ca="1"/>
        <v>0</v>
      </c>
      <c r="O1331" s="80">
        <v>0</v>
      </c>
      <c r="P1331"/>
      <c r="R1331"/>
    </row>
    <row r="1332" spans="14:18" ht="15.75" x14ac:dyDescent="0.3">
      <c r="N1332" s="105">
        <f ca="1"/>
        <v>0</v>
      </c>
      <c r="O1332" s="80">
        <v>0</v>
      </c>
      <c r="P1332"/>
      <c r="R1332"/>
    </row>
    <row r="1333" spans="14:18" ht="15.75" x14ac:dyDescent="0.3">
      <c r="N1333" s="105">
        <f ca="1"/>
        <v>0</v>
      </c>
      <c r="O1333" s="80">
        <v>0</v>
      </c>
      <c r="P1333"/>
      <c r="R1333"/>
    </row>
    <row r="1334" spans="14:18" ht="15.75" x14ac:dyDescent="0.3">
      <c r="N1334" s="105">
        <f ca="1"/>
        <v>0</v>
      </c>
      <c r="O1334" s="80">
        <v>0</v>
      </c>
      <c r="P1334"/>
      <c r="R1334"/>
    </row>
    <row r="1335" spans="14:18" ht="15.75" x14ac:dyDescent="0.3">
      <c r="N1335" s="105">
        <f ca="1"/>
        <v>0</v>
      </c>
      <c r="O1335" s="80">
        <v>0</v>
      </c>
      <c r="P1335"/>
      <c r="R1335"/>
    </row>
    <row r="1336" spans="14:18" ht="15.75" x14ac:dyDescent="0.3">
      <c r="N1336" s="105">
        <f ca="1"/>
        <v>0</v>
      </c>
      <c r="O1336" s="80">
        <v>0</v>
      </c>
      <c r="P1336"/>
      <c r="R1336"/>
    </row>
    <row r="1337" spans="14:18" ht="15.75" x14ac:dyDescent="0.3">
      <c r="N1337" s="105">
        <f ca="1"/>
        <v>0</v>
      </c>
      <c r="O1337" s="80">
        <v>0</v>
      </c>
      <c r="P1337"/>
      <c r="R1337"/>
    </row>
    <row r="1338" spans="14:18" ht="15.75" x14ac:dyDescent="0.3">
      <c r="N1338" s="105">
        <f ca="1"/>
        <v>0</v>
      </c>
      <c r="O1338" s="80">
        <v>0</v>
      </c>
      <c r="P1338"/>
      <c r="R1338"/>
    </row>
    <row r="1339" spans="14:18" ht="15.75" x14ac:dyDescent="0.3">
      <c r="N1339" s="105">
        <f ca="1"/>
        <v>0</v>
      </c>
      <c r="O1339" s="80">
        <v>0</v>
      </c>
      <c r="P1339"/>
      <c r="R1339"/>
    </row>
    <row r="1340" spans="14:18" ht="15.75" x14ac:dyDescent="0.3">
      <c r="N1340" s="105">
        <f ca="1"/>
        <v>0</v>
      </c>
      <c r="O1340" s="80">
        <v>0</v>
      </c>
      <c r="P1340"/>
      <c r="R1340"/>
    </row>
    <row r="1341" spans="14:18" ht="15.75" x14ac:dyDescent="0.3">
      <c r="N1341" s="105">
        <f ca="1"/>
        <v>0</v>
      </c>
      <c r="O1341" s="80">
        <v>0</v>
      </c>
      <c r="P1341"/>
      <c r="R1341"/>
    </row>
    <row r="1342" spans="14:18" ht="15.75" x14ac:dyDescent="0.3">
      <c r="N1342" s="105">
        <f ca="1"/>
        <v>0</v>
      </c>
      <c r="O1342" s="80">
        <v>0</v>
      </c>
      <c r="P1342"/>
      <c r="R1342"/>
    </row>
    <row r="1343" spans="14:18" ht="15.75" x14ac:dyDescent="0.3">
      <c r="N1343" s="105">
        <f ca="1"/>
        <v>0</v>
      </c>
      <c r="O1343" s="80">
        <v>0</v>
      </c>
      <c r="P1343"/>
      <c r="R1343"/>
    </row>
    <row r="1344" spans="14:18" ht="15.75" x14ac:dyDescent="0.3">
      <c r="N1344" s="105">
        <f ca="1"/>
        <v>0</v>
      </c>
      <c r="O1344" s="80">
        <v>0</v>
      </c>
      <c r="P1344"/>
      <c r="R1344"/>
    </row>
    <row r="1345" spans="14:18" ht="15.75" x14ac:dyDescent="0.3">
      <c r="N1345" s="105">
        <f ca="1"/>
        <v>0</v>
      </c>
      <c r="O1345" s="80">
        <v>0</v>
      </c>
      <c r="P1345"/>
      <c r="R1345"/>
    </row>
    <row r="1346" spans="14:18" ht="15.75" x14ac:dyDescent="0.3">
      <c r="N1346" s="105">
        <f ca="1"/>
        <v>0</v>
      </c>
      <c r="O1346" s="80">
        <v>0</v>
      </c>
      <c r="P1346"/>
      <c r="R1346"/>
    </row>
    <row r="1347" spans="14:18" ht="15.75" x14ac:dyDescent="0.3">
      <c r="N1347" s="105">
        <f ca="1"/>
        <v>0</v>
      </c>
      <c r="O1347" s="80">
        <v>0</v>
      </c>
      <c r="P1347"/>
      <c r="R1347"/>
    </row>
    <row r="1348" spans="14:18" ht="15.75" x14ac:dyDescent="0.3">
      <c r="N1348" s="105">
        <f ca="1"/>
        <v>0</v>
      </c>
      <c r="O1348" s="80">
        <v>0</v>
      </c>
      <c r="P1348"/>
      <c r="R1348"/>
    </row>
    <row r="1349" spans="14:18" ht="15.75" x14ac:dyDescent="0.3">
      <c r="N1349" s="105">
        <f ca="1"/>
        <v>0</v>
      </c>
      <c r="O1349" s="80">
        <v>0</v>
      </c>
      <c r="P1349"/>
      <c r="R1349"/>
    </row>
    <row r="1350" spans="14:18" ht="15.75" x14ac:dyDescent="0.3">
      <c r="N1350" s="105">
        <f ca="1"/>
        <v>0</v>
      </c>
      <c r="O1350" s="80">
        <v>0</v>
      </c>
      <c r="P1350"/>
      <c r="R1350"/>
    </row>
    <row r="1351" spans="14:18" ht="15.75" x14ac:dyDescent="0.3">
      <c r="N1351" s="105">
        <f ca="1"/>
        <v>0</v>
      </c>
      <c r="O1351" s="80">
        <v>0</v>
      </c>
      <c r="P1351"/>
      <c r="R1351"/>
    </row>
    <row r="1352" spans="14:18" ht="15.75" x14ac:dyDescent="0.3">
      <c r="N1352" s="105">
        <f ca="1"/>
        <v>0</v>
      </c>
      <c r="O1352" s="80">
        <v>0</v>
      </c>
      <c r="P1352"/>
      <c r="R1352"/>
    </row>
    <row r="1353" spans="14:18" ht="15.75" x14ac:dyDescent="0.3">
      <c r="N1353" s="105">
        <f ca="1"/>
        <v>0</v>
      </c>
      <c r="O1353" s="80">
        <v>0</v>
      </c>
      <c r="P1353"/>
      <c r="R1353"/>
    </row>
    <row r="1354" spans="14:18" ht="15.75" x14ac:dyDescent="0.3">
      <c r="N1354" s="105">
        <f ca="1"/>
        <v>0</v>
      </c>
      <c r="O1354" s="80">
        <v>0</v>
      </c>
      <c r="P1354"/>
      <c r="R1354"/>
    </row>
    <row r="1355" spans="14:18" ht="15.75" x14ac:dyDescent="0.3">
      <c r="N1355" s="105">
        <f ca="1"/>
        <v>0</v>
      </c>
      <c r="O1355" s="80">
        <v>0</v>
      </c>
      <c r="P1355"/>
      <c r="R1355"/>
    </row>
    <row r="1356" spans="14:18" ht="15.75" x14ac:dyDescent="0.3">
      <c r="N1356" s="105">
        <f ca="1"/>
        <v>0</v>
      </c>
      <c r="O1356" s="80">
        <v>0</v>
      </c>
      <c r="P1356"/>
      <c r="R1356"/>
    </row>
    <row r="1357" spans="14:18" ht="15.75" x14ac:dyDescent="0.3">
      <c r="N1357" s="105">
        <f ca="1"/>
        <v>0</v>
      </c>
      <c r="O1357" s="80">
        <v>0</v>
      </c>
      <c r="P1357"/>
      <c r="R1357"/>
    </row>
    <row r="1358" spans="14:18" ht="15.75" x14ac:dyDescent="0.3">
      <c r="N1358" s="105">
        <f ca="1"/>
        <v>0</v>
      </c>
      <c r="O1358" s="80">
        <v>0</v>
      </c>
      <c r="P1358"/>
      <c r="R1358"/>
    </row>
    <row r="1359" spans="14:18" ht="15.75" x14ac:dyDescent="0.3">
      <c r="N1359" s="105">
        <f ca="1"/>
        <v>0</v>
      </c>
      <c r="O1359" s="80">
        <v>0</v>
      </c>
      <c r="P1359"/>
      <c r="R1359"/>
    </row>
    <row r="1360" spans="14:18" ht="15.75" x14ac:dyDescent="0.3">
      <c r="N1360" s="105">
        <f ca="1"/>
        <v>0</v>
      </c>
      <c r="O1360" s="80">
        <v>0</v>
      </c>
      <c r="P1360"/>
      <c r="R1360"/>
    </row>
    <row r="1361" spans="14:18" ht="15.75" x14ac:dyDescent="0.3">
      <c r="N1361" s="105">
        <f ca="1"/>
        <v>0</v>
      </c>
      <c r="O1361" s="80">
        <v>0</v>
      </c>
      <c r="P1361"/>
      <c r="R1361"/>
    </row>
    <row r="1362" spans="14:18" ht="15.75" x14ac:dyDescent="0.3">
      <c r="N1362" s="105">
        <f ca="1"/>
        <v>0</v>
      </c>
      <c r="O1362" s="80">
        <v>0</v>
      </c>
      <c r="P1362"/>
      <c r="R1362"/>
    </row>
    <row r="1363" spans="14:18" ht="15.75" x14ac:dyDescent="0.3">
      <c r="N1363" s="105">
        <f ca="1"/>
        <v>0</v>
      </c>
      <c r="O1363" s="80">
        <v>0</v>
      </c>
      <c r="P1363"/>
      <c r="R1363"/>
    </row>
    <row r="1364" spans="14:18" ht="15.75" x14ac:dyDescent="0.3">
      <c r="N1364" s="105">
        <f ca="1"/>
        <v>0</v>
      </c>
      <c r="O1364" s="80">
        <v>0</v>
      </c>
      <c r="P1364"/>
      <c r="R1364"/>
    </row>
    <row r="1365" spans="14:18" ht="15.75" x14ac:dyDescent="0.3">
      <c r="N1365" s="105">
        <f ca="1"/>
        <v>0</v>
      </c>
      <c r="O1365" s="80">
        <v>0</v>
      </c>
      <c r="P1365"/>
      <c r="R1365"/>
    </row>
    <row r="1366" spans="14:18" ht="15.75" x14ac:dyDescent="0.3">
      <c r="N1366" s="105">
        <f ca="1"/>
        <v>0</v>
      </c>
      <c r="O1366" s="80">
        <v>0</v>
      </c>
      <c r="P1366"/>
      <c r="R1366"/>
    </row>
    <row r="1367" spans="14:18" ht="15.75" x14ac:dyDescent="0.3">
      <c r="N1367" s="105">
        <f ca="1"/>
        <v>0</v>
      </c>
      <c r="O1367" s="80">
        <v>0</v>
      </c>
      <c r="P1367"/>
      <c r="R1367"/>
    </row>
    <row r="1368" spans="14:18" ht="15.75" x14ac:dyDescent="0.3">
      <c r="N1368" s="105">
        <f ca="1"/>
        <v>0</v>
      </c>
      <c r="O1368" s="80">
        <v>0</v>
      </c>
      <c r="P1368"/>
      <c r="R1368"/>
    </row>
    <row r="1369" spans="14:18" ht="15.75" x14ac:dyDescent="0.3">
      <c r="N1369" s="105">
        <f ca="1"/>
        <v>0</v>
      </c>
      <c r="O1369" s="80">
        <v>0</v>
      </c>
      <c r="P1369"/>
      <c r="R1369"/>
    </row>
    <row r="1370" spans="14:18" ht="15.75" x14ac:dyDescent="0.3">
      <c r="N1370" s="105">
        <f ca="1"/>
        <v>0</v>
      </c>
      <c r="O1370" s="80">
        <v>0</v>
      </c>
      <c r="P1370"/>
      <c r="R1370"/>
    </row>
    <row r="1371" spans="14:18" ht="15.75" x14ac:dyDescent="0.3">
      <c r="N1371" s="105">
        <f ca="1"/>
        <v>0</v>
      </c>
      <c r="O1371" s="80">
        <v>0</v>
      </c>
      <c r="P1371"/>
      <c r="R1371"/>
    </row>
    <row r="1372" spans="14:18" ht="15.75" x14ac:dyDescent="0.3">
      <c r="N1372" s="105">
        <f ca="1"/>
        <v>0</v>
      </c>
      <c r="O1372" s="80">
        <v>0</v>
      </c>
      <c r="P1372"/>
      <c r="R1372"/>
    </row>
    <row r="1373" spans="14:18" ht="15.75" x14ac:dyDescent="0.3">
      <c r="N1373" s="105">
        <f ca="1"/>
        <v>0</v>
      </c>
      <c r="O1373" s="80">
        <v>0</v>
      </c>
      <c r="P1373"/>
      <c r="R1373"/>
    </row>
    <row r="1374" spans="14:18" ht="15.75" x14ac:dyDescent="0.3">
      <c r="N1374" s="105">
        <f ca="1"/>
        <v>0</v>
      </c>
      <c r="O1374" s="80">
        <v>0</v>
      </c>
      <c r="P1374"/>
      <c r="R1374"/>
    </row>
    <row r="1375" spans="14:18" ht="15.75" x14ac:dyDescent="0.3">
      <c r="N1375" s="105">
        <f ca="1"/>
        <v>0</v>
      </c>
      <c r="O1375" s="80">
        <v>0</v>
      </c>
      <c r="P1375"/>
      <c r="R1375"/>
    </row>
    <row r="1376" spans="14:18" ht="15.75" x14ac:dyDescent="0.3">
      <c r="N1376" s="105">
        <f ca="1"/>
        <v>0</v>
      </c>
      <c r="O1376" s="80">
        <v>0</v>
      </c>
      <c r="P1376"/>
      <c r="R1376"/>
    </row>
    <row r="1377" spans="14:18" ht="15.75" x14ac:dyDescent="0.3">
      <c r="N1377" s="105">
        <f ca="1"/>
        <v>0</v>
      </c>
      <c r="O1377" s="80">
        <v>0</v>
      </c>
      <c r="P1377"/>
      <c r="R1377"/>
    </row>
    <row r="1378" spans="14:18" ht="15.75" x14ac:dyDescent="0.3">
      <c r="N1378" s="105">
        <f ca="1"/>
        <v>0</v>
      </c>
      <c r="O1378" s="80">
        <v>0</v>
      </c>
      <c r="P1378"/>
      <c r="R1378"/>
    </row>
    <row r="1379" spans="14:18" ht="15.75" x14ac:dyDescent="0.3">
      <c r="N1379" s="105">
        <f ca="1"/>
        <v>0</v>
      </c>
      <c r="O1379" s="80">
        <v>0</v>
      </c>
      <c r="P1379"/>
      <c r="R1379"/>
    </row>
    <row r="1380" spans="14:18" ht="15.75" x14ac:dyDescent="0.3">
      <c r="N1380" s="105">
        <f ca="1"/>
        <v>0</v>
      </c>
      <c r="O1380" s="80">
        <v>0</v>
      </c>
      <c r="P1380"/>
      <c r="R1380"/>
    </row>
    <row r="1381" spans="14:18" ht="15.75" x14ac:dyDescent="0.3">
      <c r="N1381" s="105">
        <f ca="1"/>
        <v>0</v>
      </c>
      <c r="O1381" s="80">
        <v>0</v>
      </c>
      <c r="P1381"/>
      <c r="R1381"/>
    </row>
    <row r="1382" spans="14:18" ht="15.75" x14ac:dyDescent="0.3">
      <c r="N1382" s="105">
        <f ca="1"/>
        <v>0</v>
      </c>
      <c r="O1382" s="80">
        <v>0</v>
      </c>
      <c r="P1382"/>
      <c r="R1382"/>
    </row>
    <row r="1383" spans="14:18" ht="15.75" x14ac:dyDescent="0.3">
      <c r="N1383" s="105">
        <f ca="1"/>
        <v>0</v>
      </c>
      <c r="O1383" s="80">
        <v>0</v>
      </c>
      <c r="P1383"/>
      <c r="R1383"/>
    </row>
    <row r="1384" spans="14:18" ht="15.75" x14ac:dyDescent="0.3">
      <c r="N1384" s="105">
        <f ca="1"/>
        <v>0</v>
      </c>
      <c r="O1384" s="80">
        <v>0</v>
      </c>
      <c r="P1384"/>
      <c r="R1384"/>
    </row>
    <row r="1385" spans="14:18" ht="15.75" x14ac:dyDescent="0.3">
      <c r="N1385" s="105">
        <f ca="1"/>
        <v>0</v>
      </c>
      <c r="O1385" s="80">
        <v>0</v>
      </c>
      <c r="P1385"/>
      <c r="R1385"/>
    </row>
    <row r="1386" spans="14:18" ht="15.75" x14ac:dyDescent="0.3">
      <c r="N1386" s="105">
        <f ca="1"/>
        <v>0</v>
      </c>
      <c r="O1386" s="80">
        <v>0</v>
      </c>
      <c r="P1386"/>
      <c r="R1386"/>
    </row>
    <row r="1387" spans="14:18" ht="15.75" x14ac:dyDescent="0.3">
      <c r="N1387" s="105">
        <f ca="1"/>
        <v>0</v>
      </c>
      <c r="O1387" s="80">
        <v>0</v>
      </c>
      <c r="P1387"/>
      <c r="R1387"/>
    </row>
    <row r="1388" spans="14:18" ht="15.75" x14ac:dyDescent="0.3">
      <c r="N1388" s="105">
        <f ca="1"/>
        <v>0</v>
      </c>
      <c r="O1388" s="80">
        <v>0</v>
      </c>
      <c r="P1388"/>
      <c r="R1388"/>
    </row>
    <row r="1389" spans="14:18" ht="15.75" x14ac:dyDescent="0.3">
      <c r="N1389" s="105">
        <f ca="1"/>
        <v>0</v>
      </c>
      <c r="O1389" s="80">
        <v>0</v>
      </c>
      <c r="P1389"/>
      <c r="R1389"/>
    </row>
    <row r="1390" spans="14:18" ht="15.75" x14ac:dyDescent="0.3">
      <c r="N1390" s="105">
        <f ca="1"/>
        <v>0</v>
      </c>
      <c r="O1390" s="80">
        <v>0</v>
      </c>
      <c r="P1390"/>
      <c r="R1390"/>
    </row>
    <row r="1391" spans="14:18" ht="15.75" x14ac:dyDescent="0.3">
      <c r="N1391" s="105">
        <f ca="1"/>
        <v>0</v>
      </c>
      <c r="O1391" s="80">
        <v>0</v>
      </c>
      <c r="P1391"/>
      <c r="R1391"/>
    </row>
    <row r="1392" spans="14:18" ht="15.75" x14ac:dyDescent="0.3">
      <c r="N1392" s="105">
        <f ca="1"/>
        <v>0</v>
      </c>
      <c r="O1392" s="80">
        <v>0</v>
      </c>
      <c r="P1392"/>
      <c r="R1392"/>
    </row>
    <row r="1393" spans="14:18" ht="15.75" x14ac:dyDescent="0.3">
      <c r="N1393" s="105">
        <f ca="1"/>
        <v>0</v>
      </c>
      <c r="O1393" s="80">
        <v>0</v>
      </c>
      <c r="P1393"/>
      <c r="R1393"/>
    </row>
    <row r="1394" spans="14:18" ht="15.75" x14ac:dyDescent="0.3">
      <c r="N1394" s="105">
        <f ca="1"/>
        <v>0</v>
      </c>
      <c r="O1394" s="80">
        <v>0</v>
      </c>
      <c r="P1394"/>
      <c r="R1394"/>
    </row>
    <row r="1395" spans="14:18" ht="15.75" x14ac:dyDescent="0.3">
      <c r="N1395" s="105">
        <f ca="1"/>
        <v>0</v>
      </c>
      <c r="O1395" s="80">
        <v>0</v>
      </c>
      <c r="P1395"/>
      <c r="R1395"/>
    </row>
    <row r="1396" spans="14:18" ht="15.75" x14ac:dyDescent="0.3">
      <c r="N1396" s="105">
        <f ca="1"/>
        <v>0</v>
      </c>
      <c r="O1396" s="80">
        <v>0</v>
      </c>
      <c r="P1396"/>
      <c r="R1396"/>
    </row>
    <row r="1397" spans="14:18" ht="15.75" x14ac:dyDescent="0.3">
      <c r="N1397" s="105">
        <f ca="1"/>
        <v>0</v>
      </c>
      <c r="O1397" s="80">
        <v>0</v>
      </c>
      <c r="P1397"/>
      <c r="R1397"/>
    </row>
    <row r="1398" spans="14:18" ht="15.75" x14ac:dyDescent="0.3">
      <c r="N1398" s="105">
        <f ca="1"/>
        <v>0</v>
      </c>
      <c r="O1398" s="80">
        <v>0</v>
      </c>
      <c r="P1398"/>
      <c r="R1398"/>
    </row>
    <row r="1399" spans="14:18" ht="15.75" x14ac:dyDescent="0.3">
      <c r="N1399" s="105">
        <f ca="1"/>
        <v>0</v>
      </c>
      <c r="O1399" s="80">
        <v>0</v>
      </c>
      <c r="P1399"/>
      <c r="R1399"/>
    </row>
    <row r="1400" spans="14:18" ht="15.75" x14ac:dyDescent="0.3">
      <c r="N1400" s="105">
        <f ca="1"/>
        <v>0</v>
      </c>
      <c r="O1400" s="80">
        <v>0</v>
      </c>
      <c r="P1400"/>
      <c r="R1400"/>
    </row>
    <row r="1401" spans="14:18" ht="15.75" x14ac:dyDescent="0.3">
      <c r="N1401" s="105">
        <f ca="1"/>
        <v>0</v>
      </c>
      <c r="O1401" s="80">
        <v>0</v>
      </c>
      <c r="P1401"/>
      <c r="R1401"/>
    </row>
    <row r="1402" spans="14:18" ht="15.75" x14ac:dyDescent="0.3">
      <c r="N1402" s="105">
        <f ca="1"/>
        <v>0</v>
      </c>
      <c r="O1402" s="80">
        <v>0</v>
      </c>
      <c r="P1402"/>
      <c r="R1402"/>
    </row>
    <row r="1403" spans="14:18" ht="15.75" x14ac:dyDescent="0.3">
      <c r="N1403" s="105">
        <f ca="1"/>
        <v>0</v>
      </c>
      <c r="O1403" s="80">
        <v>0</v>
      </c>
      <c r="P1403"/>
      <c r="R1403"/>
    </row>
    <row r="1404" spans="14:18" ht="15.75" x14ac:dyDescent="0.3">
      <c r="N1404" s="105">
        <f ca="1"/>
        <v>0</v>
      </c>
      <c r="O1404" s="80">
        <v>0</v>
      </c>
      <c r="P1404"/>
      <c r="R1404"/>
    </row>
    <row r="1405" spans="14:18" ht="15.75" x14ac:dyDescent="0.3">
      <c r="N1405" s="105">
        <f ca="1"/>
        <v>0</v>
      </c>
      <c r="O1405" s="80">
        <v>0</v>
      </c>
      <c r="P1405"/>
      <c r="R1405"/>
    </row>
    <row r="1406" spans="14:18" ht="15.75" x14ac:dyDescent="0.3">
      <c r="N1406" s="105">
        <f ca="1"/>
        <v>0</v>
      </c>
      <c r="O1406" s="80">
        <v>0</v>
      </c>
      <c r="P1406"/>
      <c r="R1406"/>
    </row>
    <row r="1407" spans="14:18" ht="15.75" x14ac:dyDescent="0.3">
      <c r="N1407" s="105">
        <f ca="1"/>
        <v>0</v>
      </c>
      <c r="O1407" s="80">
        <v>0</v>
      </c>
      <c r="P1407"/>
      <c r="R1407"/>
    </row>
    <row r="1408" spans="14:18" ht="15.75" x14ac:dyDescent="0.3">
      <c r="N1408" s="105">
        <f ca="1"/>
        <v>0</v>
      </c>
      <c r="O1408" s="80">
        <v>0</v>
      </c>
      <c r="P1408"/>
      <c r="R1408"/>
    </row>
    <row r="1409" spans="14:18" ht="15.75" x14ac:dyDescent="0.3">
      <c r="N1409" s="105">
        <f ca="1"/>
        <v>0</v>
      </c>
      <c r="O1409" s="80">
        <v>0</v>
      </c>
      <c r="P1409"/>
      <c r="R1409"/>
    </row>
    <row r="1410" spans="14:18" ht="15.75" x14ac:dyDescent="0.3">
      <c r="N1410" s="105">
        <f ca="1"/>
        <v>0</v>
      </c>
      <c r="O1410" s="80">
        <v>0</v>
      </c>
      <c r="P1410"/>
      <c r="R1410"/>
    </row>
    <row r="1411" spans="14:18" ht="15.75" x14ac:dyDescent="0.3">
      <c r="N1411" s="105">
        <f ca="1"/>
        <v>0</v>
      </c>
      <c r="O1411" s="80">
        <v>0</v>
      </c>
      <c r="P1411"/>
      <c r="R1411"/>
    </row>
    <row r="1412" spans="14:18" ht="15.75" x14ac:dyDescent="0.3">
      <c r="N1412" s="105">
        <f ca="1"/>
        <v>0</v>
      </c>
      <c r="O1412" s="80">
        <v>0</v>
      </c>
      <c r="P1412"/>
      <c r="R1412"/>
    </row>
    <row r="1413" spans="14:18" ht="15.75" x14ac:dyDescent="0.3">
      <c r="N1413" s="105">
        <f ca="1"/>
        <v>0</v>
      </c>
      <c r="O1413" s="80">
        <v>0</v>
      </c>
      <c r="P1413"/>
      <c r="R1413"/>
    </row>
    <row r="1414" spans="14:18" ht="15.75" x14ac:dyDescent="0.3">
      <c r="N1414" s="105">
        <f ca="1"/>
        <v>0</v>
      </c>
      <c r="O1414" s="80">
        <v>0</v>
      </c>
      <c r="P1414"/>
      <c r="R1414"/>
    </row>
    <row r="1415" spans="14:18" ht="15.75" x14ac:dyDescent="0.3">
      <c r="N1415" s="105">
        <f ca="1"/>
        <v>0</v>
      </c>
      <c r="O1415" s="80">
        <v>0</v>
      </c>
      <c r="P1415"/>
      <c r="R1415"/>
    </row>
    <row r="1416" spans="14:18" ht="15.75" x14ac:dyDescent="0.3">
      <c r="N1416" s="105">
        <f ca="1"/>
        <v>0</v>
      </c>
      <c r="O1416" s="80">
        <v>0</v>
      </c>
      <c r="P1416"/>
      <c r="R1416"/>
    </row>
    <row r="1417" spans="14:18" ht="15.75" x14ac:dyDescent="0.3">
      <c r="N1417" s="105">
        <f ca="1"/>
        <v>0</v>
      </c>
      <c r="O1417" s="80">
        <v>0</v>
      </c>
      <c r="P1417"/>
      <c r="R1417"/>
    </row>
    <row r="1418" spans="14:18" ht="15.75" x14ac:dyDescent="0.3">
      <c r="N1418" s="105">
        <f ca="1"/>
        <v>0</v>
      </c>
      <c r="O1418" s="80">
        <v>0</v>
      </c>
      <c r="P1418"/>
      <c r="R1418"/>
    </row>
    <row r="1419" spans="14:18" ht="15.75" x14ac:dyDescent="0.3">
      <c r="N1419" s="105">
        <f ca="1"/>
        <v>0</v>
      </c>
      <c r="O1419" s="80">
        <v>0</v>
      </c>
      <c r="P1419"/>
      <c r="R1419"/>
    </row>
    <row r="1420" spans="14:18" ht="15.75" x14ac:dyDescent="0.3">
      <c r="N1420" s="105">
        <f ca="1"/>
        <v>0</v>
      </c>
      <c r="O1420" s="80">
        <v>0</v>
      </c>
      <c r="P1420"/>
      <c r="R1420"/>
    </row>
    <row r="1421" spans="14:18" ht="15.75" x14ac:dyDescent="0.3">
      <c r="N1421" s="105">
        <f ca="1"/>
        <v>0</v>
      </c>
      <c r="O1421" s="80">
        <v>0</v>
      </c>
      <c r="P1421"/>
      <c r="R1421"/>
    </row>
    <row r="1422" spans="14:18" ht="15.75" x14ac:dyDescent="0.3">
      <c r="N1422" s="105">
        <f ca="1"/>
        <v>0</v>
      </c>
      <c r="O1422" s="80">
        <v>0</v>
      </c>
      <c r="P1422"/>
      <c r="R1422"/>
    </row>
    <row r="1423" spans="14:18" ht="15.75" x14ac:dyDescent="0.3">
      <c r="N1423" s="105">
        <f ca="1"/>
        <v>0</v>
      </c>
      <c r="O1423" s="80">
        <v>0</v>
      </c>
      <c r="P1423"/>
      <c r="R1423"/>
    </row>
    <row r="1424" spans="14:18" ht="15.75" x14ac:dyDescent="0.3">
      <c r="N1424" s="105">
        <f ca="1"/>
        <v>0</v>
      </c>
      <c r="O1424" s="80">
        <v>0</v>
      </c>
      <c r="P1424"/>
      <c r="R1424"/>
    </row>
    <row r="1425" spans="14:18" ht="15.75" x14ac:dyDescent="0.3">
      <c r="N1425" s="105">
        <f ca="1"/>
        <v>0</v>
      </c>
      <c r="O1425" s="80">
        <v>0</v>
      </c>
      <c r="P1425"/>
      <c r="R1425"/>
    </row>
    <row r="1426" spans="14:18" ht="15.75" x14ac:dyDescent="0.3">
      <c r="N1426" s="105">
        <f ca="1"/>
        <v>0</v>
      </c>
      <c r="O1426" s="80">
        <v>0</v>
      </c>
      <c r="P1426"/>
      <c r="R1426"/>
    </row>
    <row r="1427" spans="14:18" ht="15.75" x14ac:dyDescent="0.3">
      <c r="N1427" s="105">
        <f ca="1"/>
        <v>0</v>
      </c>
      <c r="O1427" s="80">
        <v>0</v>
      </c>
      <c r="P1427"/>
      <c r="R1427"/>
    </row>
    <row r="1428" spans="14:18" ht="15.75" x14ac:dyDescent="0.3">
      <c r="N1428" s="105">
        <f ca="1"/>
        <v>0</v>
      </c>
      <c r="O1428" s="80">
        <v>0</v>
      </c>
      <c r="P1428"/>
      <c r="R1428"/>
    </row>
    <row r="1429" spans="14:18" ht="15.75" x14ac:dyDescent="0.3">
      <c r="N1429" s="105">
        <f ca="1"/>
        <v>0</v>
      </c>
      <c r="O1429" s="80">
        <v>0</v>
      </c>
      <c r="P1429"/>
      <c r="R1429"/>
    </row>
    <row r="1430" spans="14:18" ht="15.75" x14ac:dyDescent="0.3">
      <c r="N1430" s="105">
        <f ca="1"/>
        <v>0</v>
      </c>
      <c r="O1430" s="80">
        <v>0</v>
      </c>
      <c r="P1430"/>
      <c r="R1430"/>
    </row>
    <row r="1431" spans="14:18" ht="15.75" x14ac:dyDescent="0.3">
      <c r="N1431" s="105">
        <f ca="1"/>
        <v>0</v>
      </c>
      <c r="O1431" s="80">
        <v>0</v>
      </c>
      <c r="P1431"/>
      <c r="R1431"/>
    </row>
    <row r="1432" spans="14:18" ht="15.75" x14ac:dyDescent="0.3">
      <c r="N1432" s="105">
        <f ca="1"/>
        <v>0</v>
      </c>
      <c r="O1432" s="80">
        <v>0</v>
      </c>
      <c r="P1432"/>
      <c r="R1432"/>
    </row>
    <row r="1433" spans="14:18" ht="15.75" x14ac:dyDescent="0.3">
      <c r="N1433" s="105">
        <f ca="1"/>
        <v>0</v>
      </c>
      <c r="O1433" s="80">
        <v>0</v>
      </c>
      <c r="P1433"/>
      <c r="R1433"/>
    </row>
    <row r="1434" spans="14:18" ht="15.75" x14ac:dyDescent="0.3">
      <c r="N1434" s="105">
        <f ca="1"/>
        <v>0</v>
      </c>
      <c r="O1434" s="80">
        <v>0</v>
      </c>
      <c r="P1434"/>
      <c r="R1434"/>
    </row>
    <row r="1435" spans="14:18" ht="15.75" x14ac:dyDescent="0.3">
      <c r="N1435" s="105">
        <f ca="1"/>
        <v>0</v>
      </c>
      <c r="O1435" s="80">
        <v>0</v>
      </c>
      <c r="P1435"/>
      <c r="R1435"/>
    </row>
    <row r="1436" spans="14:18" ht="15.75" x14ac:dyDescent="0.3">
      <c r="N1436" s="105">
        <f ca="1"/>
        <v>0</v>
      </c>
      <c r="O1436" s="80">
        <v>0</v>
      </c>
      <c r="P1436"/>
      <c r="R1436"/>
    </row>
    <row r="1437" spans="14:18" ht="15.75" x14ac:dyDescent="0.3">
      <c r="N1437" s="105">
        <f ca="1"/>
        <v>0</v>
      </c>
      <c r="O1437" s="80">
        <v>0</v>
      </c>
      <c r="P1437"/>
      <c r="R1437"/>
    </row>
    <row r="1438" spans="14:18" ht="15.75" x14ac:dyDescent="0.3">
      <c r="N1438" s="105">
        <f ca="1"/>
        <v>0</v>
      </c>
      <c r="O1438" s="80">
        <v>0</v>
      </c>
      <c r="P1438"/>
      <c r="R1438"/>
    </row>
    <row r="1439" spans="14:18" ht="15.75" x14ac:dyDescent="0.3">
      <c r="N1439" s="105">
        <f ca="1"/>
        <v>0</v>
      </c>
      <c r="O1439" s="80">
        <v>0</v>
      </c>
      <c r="P1439"/>
      <c r="R1439"/>
    </row>
    <row r="1440" spans="14:18" ht="15.75" x14ac:dyDescent="0.3">
      <c r="N1440" s="105">
        <f ca="1"/>
        <v>0</v>
      </c>
      <c r="O1440" s="80">
        <v>0</v>
      </c>
      <c r="P1440"/>
      <c r="R1440"/>
    </row>
    <row r="1441" spans="14:18" ht="15.75" x14ac:dyDescent="0.3">
      <c r="N1441" s="105">
        <f ca="1"/>
        <v>0</v>
      </c>
      <c r="O1441" s="80">
        <v>0</v>
      </c>
      <c r="P1441"/>
      <c r="R1441"/>
    </row>
    <row r="1442" spans="14:18" ht="15.75" x14ac:dyDescent="0.3">
      <c r="N1442" s="105">
        <f ca="1"/>
        <v>0</v>
      </c>
      <c r="O1442" s="80">
        <v>0</v>
      </c>
      <c r="P1442"/>
      <c r="R1442"/>
    </row>
    <row r="1443" spans="14:18" ht="15.75" x14ac:dyDescent="0.3">
      <c r="N1443" s="105">
        <f ca="1"/>
        <v>0</v>
      </c>
      <c r="O1443" s="80">
        <v>0</v>
      </c>
      <c r="P1443"/>
      <c r="R1443"/>
    </row>
    <row r="1444" spans="14:18" ht="15.75" x14ac:dyDescent="0.3">
      <c r="N1444" s="105">
        <f ca="1"/>
        <v>0</v>
      </c>
      <c r="O1444" s="80">
        <v>0</v>
      </c>
      <c r="P1444"/>
      <c r="R1444"/>
    </row>
    <row r="1445" spans="14:18" ht="15.75" x14ac:dyDescent="0.3">
      <c r="N1445" s="105">
        <f ca="1"/>
        <v>0</v>
      </c>
      <c r="O1445" s="80">
        <v>0</v>
      </c>
      <c r="P1445"/>
      <c r="R1445"/>
    </row>
    <row r="1446" spans="14:18" ht="15.75" x14ac:dyDescent="0.3">
      <c r="N1446" s="105">
        <f ca="1"/>
        <v>0</v>
      </c>
      <c r="O1446" s="80">
        <v>0</v>
      </c>
      <c r="P1446"/>
      <c r="R1446"/>
    </row>
    <row r="1447" spans="14:18" ht="15.75" x14ac:dyDescent="0.3">
      <c r="N1447" s="105">
        <f ca="1"/>
        <v>0</v>
      </c>
      <c r="O1447" s="80">
        <v>0</v>
      </c>
      <c r="P1447"/>
      <c r="R1447"/>
    </row>
    <row r="1448" spans="14:18" ht="15.75" x14ac:dyDescent="0.3">
      <c r="N1448" s="105">
        <f ca="1"/>
        <v>0</v>
      </c>
      <c r="O1448" s="80">
        <v>0</v>
      </c>
      <c r="P1448"/>
      <c r="R1448"/>
    </row>
    <row r="1449" spans="14:18" ht="15.75" x14ac:dyDescent="0.3">
      <c r="N1449" s="105">
        <f ca="1"/>
        <v>0</v>
      </c>
      <c r="O1449" s="80">
        <v>0</v>
      </c>
      <c r="P1449"/>
      <c r="R1449"/>
    </row>
    <row r="1450" spans="14:18" ht="15.75" x14ac:dyDescent="0.3">
      <c r="N1450" s="105">
        <f ca="1"/>
        <v>0</v>
      </c>
      <c r="O1450" s="80">
        <v>0</v>
      </c>
      <c r="P1450"/>
      <c r="R1450"/>
    </row>
    <row r="1451" spans="14:18" ht="15.75" x14ac:dyDescent="0.3">
      <c r="N1451" s="105">
        <f ca="1"/>
        <v>0</v>
      </c>
      <c r="O1451" s="80">
        <v>0</v>
      </c>
      <c r="P1451"/>
      <c r="R1451"/>
    </row>
    <row r="1452" spans="14:18" ht="15.75" x14ac:dyDescent="0.3">
      <c r="N1452" s="105">
        <f ca="1"/>
        <v>0</v>
      </c>
      <c r="O1452" s="80">
        <v>0</v>
      </c>
      <c r="P1452"/>
      <c r="R1452"/>
    </row>
    <row r="1453" spans="14:18" ht="15.75" x14ac:dyDescent="0.3">
      <c r="N1453" s="105">
        <f ca="1"/>
        <v>0</v>
      </c>
      <c r="O1453" s="80">
        <v>0</v>
      </c>
      <c r="P1453"/>
      <c r="R1453"/>
    </row>
    <row r="1454" spans="14:18" ht="15.75" x14ac:dyDescent="0.3">
      <c r="N1454" s="105">
        <f ca="1"/>
        <v>0</v>
      </c>
      <c r="O1454" s="80">
        <v>0</v>
      </c>
      <c r="P1454"/>
      <c r="R1454"/>
    </row>
    <row r="1455" spans="14:18" ht="15.75" x14ac:dyDescent="0.3">
      <c r="N1455" s="105">
        <f ca="1"/>
        <v>0</v>
      </c>
      <c r="O1455" s="80">
        <v>0</v>
      </c>
      <c r="P1455"/>
      <c r="R1455"/>
    </row>
    <row r="1456" spans="14:18" ht="15.75" x14ac:dyDescent="0.3">
      <c r="N1456" s="105">
        <f ca="1"/>
        <v>0</v>
      </c>
      <c r="O1456" s="80">
        <v>0</v>
      </c>
      <c r="P1456"/>
      <c r="R1456"/>
    </row>
    <row r="1457" spans="14:18" ht="15.75" x14ac:dyDescent="0.3">
      <c r="N1457" s="105">
        <f ca="1"/>
        <v>0</v>
      </c>
      <c r="O1457" s="80">
        <v>0</v>
      </c>
      <c r="P1457"/>
      <c r="R1457"/>
    </row>
    <row r="1458" spans="14:18" ht="15.75" x14ac:dyDescent="0.3">
      <c r="N1458" s="105">
        <f ca="1"/>
        <v>0</v>
      </c>
      <c r="O1458" s="80">
        <v>0</v>
      </c>
      <c r="P1458"/>
      <c r="R1458"/>
    </row>
    <row r="1459" spans="14:18" ht="15.75" x14ac:dyDescent="0.3">
      <c r="N1459" s="105">
        <f ca="1"/>
        <v>0</v>
      </c>
      <c r="O1459" s="80">
        <v>0</v>
      </c>
      <c r="P1459"/>
      <c r="R1459"/>
    </row>
    <row r="1460" spans="14:18" ht="15.75" x14ac:dyDescent="0.3">
      <c r="N1460" s="105">
        <f ca="1"/>
        <v>0</v>
      </c>
      <c r="O1460" s="80">
        <v>0</v>
      </c>
      <c r="P1460"/>
      <c r="R1460"/>
    </row>
    <row r="1461" spans="14:18" ht="15.75" x14ac:dyDescent="0.3">
      <c r="N1461" s="105">
        <f ca="1"/>
        <v>0</v>
      </c>
      <c r="O1461" s="80">
        <v>0</v>
      </c>
      <c r="P1461"/>
      <c r="R1461"/>
    </row>
    <row r="1462" spans="14:18" ht="15.75" x14ac:dyDescent="0.3">
      <c r="N1462" s="105">
        <f ca="1"/>
        <v>0</v>
      </c>
      <c r="O1462" s="80">
        <v>0</v>
      </c>
      <c r="P1462"/>
      <c r="R1462"/>
    </row>
    <row r="1463" spans="14:18" ht="15.75" x14ac:dyDescent="0.3">
      <c r="N1463" s="105">
        <f ca="1"/>
        <v>0</v>
      </c>
      <c r="O1463" s="80">
        <v>0</v>
      </c>
      <c r="P1463"/>
      <c r="R1463"/>
    </row>
    <row r="1464" spans="14:18" ht="15.75" x14ac:dyDescent="0.3">
      <c r="N1464" s="105">
        <f ca="1"/>
        <v>0</v>
      </c>
      <c r="O1464" s="80">
        <v>0</v>
      </c>
      <c r="P1464"/>
      <c r="R1464"/>
    </row>
    <row r="1465" spans="14:18" ht="15.75" x14ac:dyDescent="0.3">
      <c r="N1465" s="105">
        <f ca="1"/>
        <v>0</v>
      </c>
      <c r="O1465" s="80">
        <v>0</v>
      </c>
      <c r="P1465"/>
      <c r="R1465"/>
    </row>
    <row r="1466" spans="14:18" ht="15.75" x14ac:dyDescent="0.3">
      <c r="N1466" s="105">
        <f ca="1"/>
        <v>0</v>
      </c>
      <c r="O1466" s="80">
        <v>0</v>
      </c>
      <c r="P1466"/>
      <c r="R1466"/>
    </row>
    <row r="1467" spans="14:18" ht="15.75" x14ac:dyDescent="0.3">
      <c r="N1467" s="105">
        <f ca="1"/>
        <v>0</v>
      </c>
      <c r="O1467" s="80">
        <v>0</v>
      </c>
      <c r="P1467"/>
      <c r="R1467"/>
    </row>
    <row r="1468" spans="14:18" ht="15.75" x14ac:dyDescent="0.3">
      <c r="N1468" s="105">
        <f ca="1"/>
        <v>0</v>
      </c>
      <c r="O1468" s="80">
        <v>0</v>
      </c>
      <c r="P1468"/>
      <c r="R1468"/>
    </row>
    <row r="1469" spans="14:18" ht="15.75" x14ac:dyDescent="0.3">
      <c r="N1469" s="105">
        <f ca="1"/>
        <v>0</v>
      </c>
      <c r="O1469" s="80">
        <v>0</v>
      </c>
      <c r="P1469"/>
      <c r="R1469"/>
    </row>
    <row r="1470" spans="14:18" ht="15.75" x14ac:dyDescent="0.3">
      <c r="N1470" s="105">
        <f ca="1"/>
        <v>0</v>
      </c>
      <c r="O1470" s="80">
        <v>0</v>
      </c>
      <c r="P1470"/>
      <c r="R1470"/>
    </row>
    <row r="1471" spans="14:18" ht="15.75" x14ac:dyDescent="0.3">
      <c r="N1471" s="105">
        <f ca="1"/>
        <v>0</v>
      </c>
      <c r="O1471" s="80">
        <v>0</v>
      </c>
      <c r="P1471"/>
      <c r="R1471"/>
    </row>
    <row r="1472" spans="14:18" ht="15.75" x14ac:dyDescent="0.3">
      <c r="N1472" s="105">
        <f ca="1"/>
        <v>0</v>
      </c>
      <c r="O1472" s="80">
        <v>0</v>
      </c>
      <c r="P1472"/>
      <c r="R1472"/>
    </row>
    <row r="1473" spans="14:18" ht="15.75" x14ac:dyDescent="0.3">
      <c r="N1473" s="105">
        <f ca="1"/>
        <v>0</v>
      </c>
      <c r="O1473" s="80">
        <v>0</v>
      </c>
      <c r="P1473"/>
      <c r="R1473"/>
    </row>
    <row r="1474" spans="14:18" ht="15.75" x14ac:dyDescent="0.3">
      <c r="N1474" s="105">
        <f ca="1"/>
        <v>0</v>
      </c>
      <c r="O1474" s="80">
        <v>0</v>
      </c>
      <c r="P1474"/>
      <c r="R1474"/>
    </row>
    <row r="1475" spans="14:18" ht="15.75" x14ac:dyDescent="0.3">
      <c r="N1475" s="105">
        <f ca="1"/>
        <v>0</v>
      </c>
      <c r="O1475" s="80">
        <v>0</v>
      </c>
      <c r="P1475"/>
      <c r="R1475"/>
    </row>
    <row r="1476" spans="14:18" ht="15.75" x14ac:dyDescent="0.3">
      <c r="N1476" s="105">
        <f ca="1"/>
        <v>0</v>
      </c>
      <c r="O1476" s="80">
        <v>0</v>
      </c>
      <c r="P1476"/>
      <c r="R1476"/>
    </row>
    <row r="1477" spans="14:18" ht="15.75" x14ac:dyDescent="0.3">
      <c r="N1477" s="105">
        <f ca="1"/>
        <v>0</v>
      </c>
      <c r="O1477" s="80">
        <v>0</v>
      </c>
      <c r="P1477"/>
      <c r="R1477"/>
    </row>
    <row r="1478" spans="14:18" ht="15.75" x14ac:dyDescent="0.3">
      <c r="N1478" s="105">
        <f ca="1"/>
        <v>0</v>
      </c>
      <c r="O1478" s="80">
        <v>0</v>
      </c>
      <c r="P1478"/>
      <c r="R1478"/>
    </row>
    <row r="1479" spans="14:18" ht="15.75" x14ac:dyDescent="0.3">
      <c r="N1479" s="105">
        <f ca="1"/>
        <v>0</v>
      </c>
      <c r="O1479" s="80">
        <v>0</v>
      </c>
      <c r="P1479"/>
      <c r="R1479"/>
    </row>
    <row r="1480" spans="14:18" ht="15.75" x14ac:dyDescent="0.3">
      <c r="N1480" s="105">
        <f ca="1"/>
        <v>0</v>
      </c>
      <c r="O1480" s="80">
        <v>0</v>
      </c>
      <c r="P1480"/>
      <c r="R1480"/>
    </row>
    <row r="1481" spans="14:18" ht="15.75" x14ac:dyDescent="0.3">
      <c r="N1481" s="105">
        <f ca="1"/>
        <v>0</v>
      </c>
      <c r="O1481" s="80">
        <v>0</v>
      </c>
      <c r="P1481"/>
      <c r="R1481"/>
    </row>
    <row r="1482" spans="14:18" ht="15.75" x14ac:dyDescent="0.3">
      <c r="N1482" s="105">
        <f ca="1"/>
        <v>0</v>
      </c>
      <c r="O1482" s="80">
        <v>0</v>
      </c>
      <c r="P1482"/>
      <c r="R1482"/>
    </row>
    <row r="1483" spans="14:18" ht="15.75" x14ac:dyDescent="0.3">
      <c r="N1483" s="105">
        <f ca="1"/>
        <v>0</v>
      </c>
      <c r="O1483" s="80">
        <v>0</v>
      </c>
      <c r="P1483"/>
      <c r="R1483"/>
    </row>
    <row r="1484" spans="14:18" ht="15.75" x14ac:dyDescent="0.3">
      <c r="N1484" s="105">
        <f ca="1"/>
        <v>0</v>
      </c>
      <c r="O1484" s="80">
        <v>0</v>
      </c>
      <c r="P1484"/>
      <c r="R1484"/>
    </row>
    <row r="1485" spans="14:18" ht="15.75" x14ac:dyDescent="0.3">
      <c r="N1485" s="105">
        <f ca="1"/>
        <v>0</v>
      </c>
      <c r="O1485" s="80">
        <v>0</v>
      </c>
      <c r="P1485"/>
      <c r="R1485"/>
    </row>
    <row r="1486" spans="14:18" ht="15.75" x14ac:dyDescent="0.3">
      <c r="N1486" s="105">
        <f ca="1"/>
        <v>0</v>
      </c>
      <c r="O1486" s="80">
        <v>0</v>
      </c>
      <c r="P1486"/>
      <c r="R1486"/>
    </row>
    <row r="1487" spans="14:18" ht="15.75" x14ac:dyDescent="0.3">
      <c r="N1487" s="105">
        <f ca="1"/>
        <v>0</v>
      </c>
      <c r="O1487" s="80">
        <v>0</v>
      </c>
      <c r="P1487"/>
      <c r="R1487"/>
    </row>
    <row r="1488" spans="14:18" ht="15.75" x14ac:dyDescent="0.3">
      <c r="N1488" s="105">
        <f ca="1"/>
        <v>0</v>
      </c>
      <c r="O1488" s="80">
        <v>0</v>
      </c>
      <c r="P1488"/>
      <c r="R1488"/>
    </row>
    <row r="1489" spans="14:18" ht="15.75" x14ac:dyDescent="0.3">
      <c r="N1489" s="105">
        <f ca="1"/>
        <v>0</v>
      </c>
      <c r="O1489" s="80">
        <v>0</v>
      </c>
      <c r="P1489"/>
      <c r="R1489"/>
    </row>
    <row r="1490" spans="14:18" ht="15.75" x14ac:dyDescent="0.3">
      <c r="N1490" s="105">
        <f ca="1"/>
        <v>0</v>
      </c>
      <c r="O1490" s="80">
        <v>0</v>
      </c>
      <c r="P1490"/>
      <c r="R1490"/>
    </row>
    <row r="1491" spans="14:18" ht="15.75" x14ac:dyDescent="0.3">
      <c r="N1491" s="105">
        <f ca="1"/>
        <v>0</v>
      </c>
      <c r="O1491" s="80">
        <v>0</v>
      </c>
      <c r="P1491"/>
      <c r="R1491"/>
    </row>
    <row r="1492" spans="14:18" ht="15.75" x14ac:dyDescent="0.3">
      <c r="N1492" s="105">
        <f ca="1"/>
        <v>0</v>
      </c>
      <c r="O1492" s="80">
        <v>0</v>
      </c>
      <c r="P1492"/>
      <c r="R1492"/>
    </row>
    <row r="1493" spans="14:18" ht="15.75" x14ac:dyDescent="0.3">
      <c r="N1493" s="105">
        <f ca="1"/>
        <v>0</v>
      </c>
      <c r="O1493" s="80">
        <v>0</v>
      </c>
      <c r="P1493"/>
      <c r="R1493"/>
    </row>
    <row r="1494" spans="14:18" ht="15.75" x14ac:dyDescent="0.3">
      <c r="N1494" s="105">
        <f ca="1"/>
        <v>0</v>
      </c>
      <c r="O1494" s="80">
        <v>0</v>
      </c>
      <c r="P1494"/>
      <c r="R1494"/>
    </row>
    <row r="1495" spans="14:18" ht="15.75" x14ac:dyDescent="0.3">
      <c r="N1495" s="105">
        <f ca="1"/>
        <v>0</v>
      </c>
      <c r="O1495" s="80">
        <v>0</v>
      </c>
      <c r="P1495"/>
      <c r="R1495"/>
    </row>
    <row r="1496" spans="14:18" ht="15.75" x14ac:dyDescent="0.3">
      <c r="N1496" s="106" t="str" cm="1">
        <f t="array" aca="1" ref="N1496:N1744" ca="1">OFFSET(H$2,,,249,1)</f>
        <v>3M INDIA LTD</v>
      </c>
      <c r="O1496" s="80">
        <v>0</v>
      </c>
      <c r="P1496"/>
      <c r="R1496"/>
    </row>
    <row r="1497" spans="14:18" ht="15.75" x14ac:dyDescent="0.3">
      <c r="N1497" s="106" t="str">
        <f ca="1"/>
        <v>AARTI INDUSTRIES LIMITED</v>
      </c>
      <c r="O1497" s="80">
        <v>0</v>
      </c>
      <c r="P1497"/>
      <c r="R1497"/>
    </row>
    <row r="1498" spans="14:18" ht="15.75" x14ac:dyDescent="0.3">
      <c r="N1498" s="106" t="str">
        <f ca="1"/>
        <v>AAVAS FINANCIERS LTD</v>
      </c>
      <c r="O1498" s="80">
        <v>0</v>
      </c>
      <c r="P1498"/>
      <c r="R1498"/>
    </row>
    <row r="1499" spans="14:18" ht="15.75" x14ac:dyDescent="0.3">
      <c r="N1499" s="106" t="str">
        <f ca="1"/>
        <v>ABBOTT INDIA LTD</v>
      </c>
      <c r="O1499" s="80">
        <v>0</v>
      </c>
      <c r="P1499"/>
      <c r="R1499"/>
    </row>
    <row r="1500" spans="14:18" ht="15.75" x14ac:dyDescent="0.3">
      <c r="N1500" s="106" t="str">
        <f ca="1"/>
        <v>ADANI POWER LTD</v>
      </c>
      <c r="O1500" s="80">
        <v>0</v>
      </c>
      <c r="P1500"/>
      <c r="R1500"/>
    </row>
    <row r="1501" spans="14:18" ht="15.75" x14ac:dyDescent="0.3">
      <c r="N1501" s="106" t="str">
        <f ca="1"/>
        <v>ADITYA BIRLA CAPITAL LTD</v>
      </c>
      <c r="O1501" s="80">
        <v>0</v>
      </c>
      <c r="P1501"/>
      <c r="R1501"/>
    </row>
    <row r="1502" spans="14:18" ht="15.75" x14ac:dyDescent="0.3">
      <c r="N1502" s="106" t="str">
        <f ca="1"/>
        <v>ADITYA BIRLA FASHION AND RET</v>
      </c>
      <c r="O1502" s="80">
        <v>0</v>
      </c>
      <c r="P1502"/>
      <c r="R1502"/>
    </row>
    <row r="1503" spans="14:18" ht="15.75" x14ac:dyDescent="0.3">
      <c r="N1503" s="106" t="str">
        <f ca="1"/>
        <v>AFFLE INDIA LTD</v>
      </c>
      <c r="O1503" s="80">
        <v>0</v>
      </c>
      <c r="P1503"/>
      <c r="R1503"/>
    </row>
    <row r="1504" spans="14:18" ht="15.75" x14ac:dyDescent="0.3">
      <c r="N1504" s="106" t="str">
        <f ca="1"/>
        <v>AIA ENGINEERING LTD</v>
      </c>
      <c r="O1504" s="80">
        <v>0</v>
      </c>
      <c r="P1504"/>
      <c r="R1504"/>
    </row>
    <row r="1505" spans="14:18" ht="15.75" x14ac:dyDescent="0.3">
      <c r="N1505" s="106" t="str">
        <f ca="1"/>
        <v>AJANTA PHARMA LTD</v>
      </c>
      <c r="O1505" s="80">
        <v>0</v>
      </c>
      <c r="P1505"/>
      <c r="R1505"/>
    </row>
    <row r="1506" spans="14:18" ht="15.75" x14ac:dyDescent="0.3">
      <c r="N1506" s="106" t="str">
        <f ca="1"/>
        <v>ALKEM LABORATORIES LTD</v>
      </c>
      <c r="O1506" s="80">
        <v>0</v>
      </c>
      <c r="P1506"/>
      <c r="R1506"/>
    </row>
    <row r="1507" spans="14:18" ht="15.75" x14ac:dyDescent="0.3">
      <c r="N1507" s="106" t="str">
        <f ca="1"/>
        <v>ALKYL AMINES CHEMICALS LTD</v>
      </c>
      <c r="O1507" s="80">
        <v>0</v>
      </c>
      <c r="P1507"/>
      <c r="R1507"/>
    </row>
    <row r="1508" spans="14:18" ht="15.75" x14ac:dyDescent="0.3">
      <c r="N1508" s="106" t="str">
        <f ca="1"/>
        <v>APL APOLLO TUBES LTD</v>
      </c>
      <c r="O1508" s="80">
        <v>0</v>
      </c>
      <c r="P1508"/>
      <c r="R1508"/>
    </row>
    <row r="1509" spans="14:18" ht="15.75" x14ac:dyDescent="0.3">
      <c r="N1509" s="106" t="str">
        <f ca="1"/>
        <v>APOLLO TYRES LTD</v>
      </c>
      <c r="O1509" s="80">
        <v>0</v>
      </c>
      <c r="P1509"/>
      <c r="R1509"/>
    </row>
    <row r="1510" spans="14:18" ht="15.75" x14ac:dyDescent="0.3">
      <c r="N1510" s="106" t="str">
        <f ca="1"/>
        <v>ASHOK LEYLAND LTD</v>
      </c>
      <c r="O1510" s="80">
        <v>0</v>
      </c>
      <c r="P1510"/>
      <c r="R1510"/>
    </row>
    <row r="1511" spans="14:18" ht="15.75" x14ac:dyDescent="0.3">
      <c r="N1511" s="106" t="str">
        <f ca="1"/>
        <v>ASTRAL LTD</v>
      </c>
      <c r="O1511" s="80">
        <v>0</v>
      </c>
      <c r="P1511"/>
      <c r="R1511"/>
    </row>
    <row r="1512" spans="14:18" ht="15.75" x14ac:dyDescent="0.3">
      <c r="N1512" s="106" t="str">
        <f ca="1"/>
        <v>ATUL LTD</v>
      </c>
      <c r="O1512" s="80">
        <v>0</v>
      </c>
      <c r="P1512"/>
      <c r="R1512"/>
    </row>
    <row r="1513" spans="14:18" ht="15.75" x14ac:dyDescent="0.3">
      <c r="N1513" s="106" t="str">
        <f ca="1"/>
        <v>AU SMALL FINANCE BANK LTD</v>
      </c>
      <c r="O1513" s="80">
        <v>0</v>
      </c>
      <c r="P1513"/>
      <c r="R1513"/>
    </row>
    <row r="1514" spans="14:18" ht="15.75" x14ac:dyDescent="0.3">
      <c r="N1514" s="106" t="str">
        <f ca="1"/>
        <v>AUROBINDO PHARMA LTD</v>
      </c>
      <c r="O1514" s="80">
        <v>0</v>
      </c>
      <c r="P1514"/>
      <c r="R1514"/>
    </row>
    <row r="1515" spans="14:18" ht="15.75" x14ac:dyDescent="0.3">
      <c r="N1515" s="106" t="str">
        <f ca="1"/>
        <v>BALKRISHNA INDUSTRIES LTD</v>
      </c>
      <c r="O1515" s="80">
        <v>0</v>
      </c>
      <c r="P1515"/>
      <c r="R1515"/>
    </row>
    <row r="1516" spans="14:18" ht="15.75" x14ac:dyDescent="0.3">
      <c r="N1516" s="106" t="str">
        <f ca="1"/>
        <v>BANDHAN BANK LTD</v>
      </c>
      <c r="O1516" s="80">
        <v>0</v>
      </c>
      <c r="P1516"/>
      <c r="R1516"/>
    </row>
    <row r="1517" spans="14:18" ht="15.75" x14ac:dyDescent="0.3">
      <c r="N1517" s="106" t="str">
        <f ca="1"/>
        <v>BANK OF INDIA</v>
      </c>
      <c r="O1517" s="80">
        <v>0</v>
      </c>
      <c r="P1517"/>
      <c r="R1517"/>
    </row>
    <row r="1518" spans="14:18" ht="15.75" x14ac:dyDescent="0.3">
      <c r="N1518" s="106" t="str">
        <f ca="1"/>
        <v>BATA INDIA LTD</v>
      </c>
      <c r="O1518" s="80">
        <v>0</v>
      </c>
      <c r="P1518"/>
      <c r="R1518"/>
    </row>
    <row r="1519" spans="14:18" ht="15.75" x14ac:dyDescent="0.3">
      <c r="N1519" s="106" t="str">
        <f ca="1"/>
        <v>BAYER CROPSCIENCE LTD</v>
      </c>
      <c r="O1519" s="80">
        <v>0</v>
      </c>
      <c r="P1519"/>
      <c r="R1519"/>
    </row>
    <row r="1520" spans="14:18" ht="15.75" x14ac:dyDescent="0.3">
      <c r="N1520" s="106" t="str">
        <f ca="1"/>
        <v>BHARAT FORGE LTD</v>
      </c>
      <c r="O1520" s="80">
        <v>0</v>
      </c>
      <c r="P1520"/>
      <c r="R1520"/>
    </row>
    <row r="1521" spans="14:18" ht="15.75" x14ac:dyDescent="0.3">
      <c r="N1521" s="106" t="str">
        <f ca="1"/>
        <v>BHARAT HEAVY ELECTRICALS</v>
      </c>
      <c r="O1521" s="80">
        <v>0</v>
      </c>
      <c r="P1521"/>
      <c r="R1521"/>
    </row>
    <row r="1522" spans="14:18" ht="15.75" x14ac:dyDescent="0.3">
      <c r="N1522" s="106" t="str">
        <f ca="1"/>
        <v>BIOCON LTD</v>
      </c>
      <c r="O1522" s="80">
        <v>0</v>
      </c>
      <c r="P1522"/>
      <c r="R1522"/>
    </row>
    <row r="1523" spans="14:18" ht="15.75" x14ac:dyDescent="0.3">
      <c r="N1523" s="106" t="str">
        <f ca="1"/>
        <v>BLUE DART EXPRESS LTD</v>
      </c>
      <c r="O1523" s="80">
        <v>0</v>
      </c>
      <c r="P1523"/>
      <c r="R1523"/>
    </row>
    <row r="1524" spans="14:18" ht="15.75" x14ac:dyDescent="0.3">
      <c r="N1524" s="106" t="str">
        <f ca="1"/>
        <v>CG POWER AND INDUSTRIAL SOLU</v>
      </c>
      <c r="O1524" s="80">
        <v>0</v>
      </c>
      <c r="P1524"/>
      <c r="R1524"/>
    </row>
    <row r="1525" spans="14:18" ht="15.75" x14ac:dyDescent="0.3">
      <c r="N1525" s="106" t="str">
        <f ca="1"/>
        <v>CLEAN SCIENCE &amp; TECHNOLOGY L</v>
      </c>
      <c r="O1525" s="80">
        <v>0</v>
      </c>
      <c r="P1525"/>
      <c r="R1525"/>
    </row>
    <row r="1526" spans="14:18" ht="15.75" x14ac:dyDescent="0.3">
      <c r="N1526" s="106" t="str">
        <f ca="1"/>
        <v>COFORGE LIMITED</v>
      </c>
      <c r="O1526" s="80">
        <v>0</v>
      </c>
      <c r="P1526"/>
      <c r="R1526"/>
    </row>
    <row r="1527" spans="14:18" ht="15.75" x14ac:dyDescent="0.3">
      <c r="N1527" s="106" t="str">
        <f ca="1"/>
        <v>CONTAINER CORP OF INDIA LTD</v>
      </c>
      <c r="O1527" s="80">
        <v>0</v>
      </c>
      <c r="P1527"/>
      <c r="R1527"/>
    </row>
    <row r="1528" spans="14:18" ht="15.75" x14ac:dyDescent="0.3">
      <c r="N1528" s="106" t="str">
        <f ca="1"/>
        <v>COROMANDEL INTERNATIONAL LTD</v>
      </c>
      <c r="O1528" s="80">
        <v>0</v>
      </c>
      <c r="P1528"/>
      <c r="R1528"/>
    </row>
    <row r="1529" spans="14:18" ht="15.75" x14ac:dyDescent="0.3">
      <c r="N1529" s="106" t="str">
        <f ca="1"/>
        <v>CRISIL LTD</v>
      </c>
      <c r="O1529" s="80">
        <v>0</v>
      </c>
      <c r="P1529"/>
      <c r="R1529"/>
    </row>
    <row r="1530" spans="14:18" ht="15.75" x14ac:dyDescent="0.3">
      <c r="N1530" s="106" t="str">
        <f ca="1"/>
        <v>CROMPTON GREAVES CONSUMER EL</v>
      </c>
      <c r="O1530" s="80">
        <v>0</v>
      </c>
      <c r="P1530"/>
      <c r="R1530"/>
    </row>
    <row r="1531" spans="14:18" ht="15.75" x14ac:dyDescent="0.3">
      <c r="N1531" s="106" t="str">
        <f ca="1"/>
        <v>CUMMINS INDIA LTD</v>
      </c>
      <c r="O1531" s="80">
        <v>0</v>
      </c>
      <c r="P1531"/>
      <c r="R1531"/>
    </row>
    <row r="1532" spans="14:18" ht="15.75" x14ac:dyDescent="0.3">
      <c r="N1532" s="106" t="str">
        <f ca="1"/>
        <v>DALMIA BHARAT LTD</v>
      </c>
      <c r="O1532" s="80">
        <v>0</v>
      </c>
      <c r="P1532"/>
      <c r="R1532"/>
    </row>
    <row r="1533" spans="14:18" ht="15.75" x14ac:dyDescent="0.3">
      <c r="N1533" s="106" t="str">
        <f ca="1"/>
        <v>DEEPAK NITRITE LTD</v>
      </c>
      <c r="O1533" s="80">
        <v>0</v>
      </c>
      <c r="P1533"/>
      <c r="R1533"/>
    </row>
    <row r="1534" spans="14:18" ht="15.75" x14ac:dyDescent="0.3">
      <c r="N1534" s="106" t="str">
        <f ca="1"/>
        <v>DELHIVERY LTD</v>
      </c>
      <c r="O1534" s="80">
        <v>0</v>
      </c>
      <c r="P1534"/>
      <c r="R1534"/>
    </row>
    <row r="1535" spans="14:18" ht="15.75" x14ac:dyDescent="0.3">
      <c r="N1535" s="106" t="str">
        <f ca="1"/>
        <v>DEVYANI INTERNATIONAL LTD</v>
      </c>
      <c r="O1535" s="80">
        <v>0</v>
      </c>
      <c r="P1535"/>
      <c r="R1535"/>
    </row>
    <row r="1536" spans="14:18" ht="15.75" x14ac:dyDescent="0.3">
      <c r="N1536" s="106" t="str">
        <f ca="1"/>
        <v>DIXON TECHNOLOGIES INDIA LTD</v>
      </c>
      <c r="O1536" s="80">
        <v>0</v>
      </c>
      <c r="P1536"/>
      <c r="R1536"/>
    </row>
    <row r="1537" spans="14:18" ht="15.75" x14ac:dyDescent="0.3">
      <c r="N1537" s="106" t="str">
        <f ca="1"/>
        <v>DR LAL PATHLABS LTD</v>
      </c>
      <c r="O1537" s="80">
        <v>0</v>
      </c>
      <c r="P1537"/>
      <c r="R1537"/>
    </row>
    <row r="1538" spans="14:18" ht="15.75" x14ac:dyDescent="0.3">
      <c r="N1538" s="106" t="str">
        <f ca="1"/>
        <v>EMAMI LTD</v>
      </c>
      <c r="O1538" s="80">
        <v>0</v>
      </c>
      <c r="P1538"/>
      <c r="R1538"/>
    </row>
    <row r="1539" spans="14:18" ht="15.75" x14ac:dyDescent="0.3">
      <c r="N1539" s="106" t="str">
        <f ca="1"/>
        <v>ENDURANCE TECHNOLOGIES LTD</v>
      </c>
      <c r="O1539" s="80">
        <v>0</v>
      </c>
      <c r="P1539"/>
      <c r="R1539"/>
    </row>
    <row r="1540" spans="14:18" ht="15.75" x14ac:dyDescent="0.3">
      <c r="N1540" s="106" t="str">
        <f ca="1"/>
        <v>ESCORTS KUBOTA LTD</v>
      </c>
      <c r="O1540" s="80">
        <v>0</v>
      </c>
      <c r="P1540"/>
      <c r="R1540"/>
    </row>
    <row r="1541" spans="14:18" ht="15.75" x14ac:dyDescent="0.3">
      <c r="N1541" s="106" t="str">
        <f ca="1"/>
        <v>FEDERAL BANK LTD</v>
      </c>
      <c r="O1541" s="80">
        <v>0</v>
      </c>
      <c r="P1541"/>
      <c r="R1541"/>
    </row>
    <row r="1542" spans="14:18" ht="15.75" x14ac:dyDescent="0.3">
      <c r="N1542" s="106" t="str">
        <f ca="1"/>
        <v>FINE ORGANIC INDUSTRIES LTD</v>
      </c>
      <c r="O1542" s="80">
        <v>0</v>
      </c>
      <c r="P1542"/>
      <c r="R1542"/>
    </row>
    <row r="1543" spans="14:18" ht="15.75" x14ac:dyDescent="0.3">
      <c r="N1543" s="106" t="str">
        <f ca="1"/>
        <v>FORTIS HEALTHCARE LTD</v>
      </c>
      <c r="O1543" s="80">
        <v>0</v>
      </c>
      <c r="P1543"/>
      <c r="R1543"/>
    </row>
    <row r="1544" spans="14:18" ht="15.75" x14ac:dyDescent="0.3">
      <c r="N1544" s="106" t="str">
        <f ca="1"/>
        <v>GENERAL INS CORP OF INDIA</v>
      </c>
      <c r="O1544" s="80">
        <v>0</v>
      </c>
      <c r="P1544"/>
      <c r="R1544"/>
    </row>
    <row r="1545" spans="14:18" ht="15.75" x14ac:dyDescent="0.3">
      <c r="N1545" s="106" t="str">
        <f ca="1"/>
        <v>GLAND PHARMA LTD</v>
      </c>
      <c r="O1545" s="80">
        <v>0</v>
      </c>
      <c r="P1545"/>
      <c r="R1545"/>
    </row>
    <row r="1546" spans="14:18" ht="15.75" x14ac:dyDescent="0.3">
      <c r="N1546" s="106" t="str">
        <f ca="1"/>
        <v>GLAXOSMITHKLINE PHARMACEUTIC</v>
      </c>
      <c r="O1546" s="80">
        <v>0</v>
      </c>
      <c r="P1546"/>
      <c r="R1546"/>
    </row>
    <row r="1547" spans="14:18" ht="15.75" x14ac:dyDescent="0.3">
      <c r="N1547" s="106" t="str">
        <f ca="1"/>
        <v>GMR AIRPORTS INFRASTRUCTURE</v>
      </c>
      <c r="O1547" s="80">
        <v>0</v>
      </c>
      <c r="P1547"/>
      <c r="R1547"/>
    </row>
    <row r="1548" spans="14:18" ht="15.75" x14ac:dyDescent="0.3">
      <c r="N1548" s="106" t="str">
        <f ca="1"/>
        <v>GODREJ INDUSTRIES LTD</v>
      </c>
      <c r="O1548" s="80">
        <v>0</v>
      </c>
      <c r="P1548"/>
      <c r="R1548"/>
    </row>
    <row r="1549" spans="14:18" ht="15.75" x14ac:dyDescent="0.3">
      <c r="N1549" s="106" t="str">
        <f ca="1"/>
        <v>GODREJ PROPERTIES LTD</v>
      </c>
      <c r="O1549" s="80">
        <v>0</v>
      </c>
      <c r="P1549"/>
      <c r="R1549"/>
    </row>
    <row r="1550" spans="14:18" ht="15.75" x14ac:dyDescent="0.3">
      <c r="N1550" s="106" t="str">
        <f ca="1"/>
        <v>GRINDWELL NORTON LTD</v>
      </c>
      <c r="O1550" s="80">
        <v>0</v>
      </c>
      <c r="P1550"/>
      <c r="R1550"/>
    </row>
    <row r="1551" spans="14:18" ht="15.75" x14ac:dyDescent="0.3">
      <c r="N1551" s="106" t="str">
        <f ca="1"/>
        <v>GUJARAT FLUOROCHEMICALS LTD</v>
      </c>
      <c r="O1551" s="80">
        <v>0</v>
      </c>
      <c r="P1551"/>
      <c r="R1551"/>
    </row>
    <row r="1552" spans="14:18" ht="15.75" x14ac:dyDescent="0.3">
      <c r="N1552" s="106" t="str">
        <f ca="1"/>
        <v>GUJARAT GAS LTD</v>
      </c>
      <c r="O1552" s="80">
        <v>0</v>
      </c>
      <c r="P1552"/>
      <c r="R1552"/>
    </row>
    <row r="1553" spans="14:18" ht="15.75" x14ac:dyDescent="0.3">
      <c r="N1553" s="106" t="str">
        <f ca="1"/>
        <v>HAPPIEST MINDS TECHNOLOGIES</v>
      </c>
      <c r="O1553" s="80">
        <v>0</v>
      </c>
      <c r="P1553"/>
      <c r="R1553"/>
    </row>
    <row r="1554" spans="14:18" ht="15.75" x14ac:dyDescent="0.3">
      <c r="N1554" s="106" t="str">
        <f ca="1"/>
        <v>HINDUSTAN PETROLEUM CORP</v>
      </c>
      <c r="O1554" s="80">
        <v>0</v>
      </c>
      <c r="P1554"/>
      <c r="R1554"/>
    </row>
    <row r="1555" spans="14:18" ht="15.75" x14ac:dyDescent="0.3">
      <c r="N1555" s="106" t="str">
        <f ca="1"/>
        <v>HINDUSTAN ZINC LTD</v>
      </c>
      <c r="O1555" s="80">
        <v>0</v>
      </c>
      <c r="P1555"/>
      <c r="R1555"/>
    </row>
    <row r="1556" spans="14:18" ht="15.75" x14ac:dyDescent="0.3">
      <c r="N1556" s="106" t="str">
        <f ca="1"/>
        <v>HONEYWELL AUTOMATION INDIA</v>
      </c>
      <c r="O1556" s="80">
        <v>0</v>
      </c>
      <c r="P1556"/>
      <c r="R1556"/>
    </row>
    <row r="1557" spans="14:18" ht="15.75" x14ac:dyDescent="0.3">
      <c r="N1557" s="106" t="str">
        <f ca="1"/>
        <v>ICICI SECURITIES LTD</v>
      </c>
      <c r="O1557" s="80">
        <v>0</v>
      </c>
      <c r="P1557"/>
      <c r="R1557"/>
    </row>
    <row r="1558" spans="14:18" ht="15.75" x14ac:dyDescent="0.3">
      <c r="N1558" s="106" t="str">
        <f ca="1"/>
        <v>IDFC FIRST BANK LTD</v>
      </c>
      <c r="O1558" s="80">
        <v>0</v>
      </c>
      <c r="P1558"/>
      <c r="R1558"/>
    </row>
    <row r="1559" spans="14:18" ht="15.75" x14ac:dyDescent="0.3">
      <c r="N1559" s="106" t="str">
        <f ca="1"/>
        <v>INDIAN BANK</v>
      </c>
      <c r="O1559" s="80">
        <v>0</v>
      </c>
      <c r="P1559"/>
      <c r="R1559"/>
    </row>
    <row r="1560" spans="14:18" ht="15.75" x14ac:dyDescent="0.3">
      <c r="N1560" s="106" t="str">
        <f ca="1"/>
        <v>INDIAN HOTELS CO LTD</v>
      </c>
      <c r="O1560" s="80">
        <v>0</v>
      </c>
      <c r="P1560"/>
      <c r="R1560"/>
    </row>
    <row r="1561" spans="14:18" ht="15.75" x14ac:dyDescent="0.3">
      <c r="N1561" s="106" t="str">
        <f ca="1"/>
        <v>INDIAN RAILWAY FINANCE CORP</v>
      </c>
      <c r="O1561" s="80">
        <v>0</v>
      </c>
      <c r="P1561"/>
      <c r="R1561"/>
    </row>
    <row r="1562" spans="14:18" ht="15.75" x14ac:dyDescent="0.3">
      <c r="N1562" s="106" t="str">
        <f ca="1"/>
        <v>INDIAN RUPEE</v>
      </c>
      <c r="O1562" s="80">
        <v>0</v>
      </c>
      <c r="P1562"/>
      <c r="R1562"/>
    </row>
    <row r="1563" spans="14:18" ht="15.75" x14ac:dyDescent="0.3">
      <c r="N1563" s="106" t="str">
        <f ca="1"/>
        <v>INDRAPRASTHA GAS LTD</v>
      </c>
      <c r="O1563" s="80">
        <v>0</v>
      </c>
      <c r="P1563"/>
      <c r="R1563"/>
    </row>
    <row r="1564" spans="14:18" ht="15.75" x14ac:dyDescent="0.3">
      <c r="N1564" s="106" t="str">
        <f ca="1"/>
        <v>IPCA LABORATORIES LTD</v>
      </c>
      <c r="O1564" s="80">
        <v>0</v>
      </c>
      <c r="P1564"/>
      <c r="R1564"/>
    </row>
    <row r="1565" spans="14:18" ht="15.75" x14ac:dyDescent="0.3">
      <c r="N1565" s="106" t="str">
        <f ca="1"/>
        <v>JINDAL STEEL &amp; POWER LTD</v>
      </c>
      <c r="O1565" s="80">
        <v>0</v>
      </c>
      <c r="P1565"/>
      <c r="R1565"/>
    </row>
    <row r="1566" spans="14:18" ht="15.75" x14ac:dyDescent="0.3">
      <c r="N1566" s="106" t="str">
        <f ca="1"/>
        <v>JK CEMENT LTD</v>
      </c>
      <c r="O1566" s="80">
        <v>0</v>
      </c>
      <c r="P1566"/>
      <c r="R1566"/>
    </row>
    <row r="1567" spans="14:18" ht="15.75" x14ac:dyDescent="0.3">
      <c r="N1567" s="106" t="str">
        <f ca="1"/>
        <v>JSW ENERGY LTD</v>
      </c>
      <c r="O1567" s="80">
        <v>0</v>
      </c>
      <c r="P1567"/>
      <c r="R1567"/>
    </row>
    <row r="1568" spans="14:18" ht="15.75" x14ac:dyDescent="0.3">
      <c r="N1568" s="106" t="str">
        <f ca="1"/>
        <v>JUBILANT FOODWORKS LTD</v>
      </c>
      <c r="O1568" s="80">
        <v>0</v>
      </c>
      <c r="P1568"/>
      <c r="R1568"/>
    </row>
    <row r="1569" spans="14:18" ht="15.75" x14ac:dyDescent="0.3">
      <c r="N1569" s="106" t="str">
        <f ca="1"/>
        <v>KAJARIA CERAMICS LTD</v>
      </c>
      <c r="O1569" s="80">
        <v>0</v>
      </c>
      <c r="P1569"/>
      <c r="R1569"/>
    </row>
    <row r="1570" spans="14:18" ht="15.75" x14ac:dyDescent="0.3">
      <c r="N1570" s="106" t="str">
        <f ca="1"/>
        <v>KANSAI NEROLAC PAINTS LTD</v>
      </c>
      <c r="O1570" s="80">
        <v>0</v>
      </c>
      <c r="P1570"/>
      <c r="R1570"/>
    </row>
    <row r="1571" spans="14:18" ht="15.75" x14ac:dyDescent="0.3">
      <c r="N1571" s="106" t="str">
        <f ca="1"/>
        <v>KPR MILL LTD</v>
      </c>
      <c r="O1571" s="80">
        <v>0</v>
      </c>
      <c r="P1571"/>
      <c r="R1571"/>
    </row>
    <row r="1572" spans="14:18" ht="15.75" x14ac:dyDescent="0.3">
      <c r="N1572" s="106" t="str">
        <f ca="1"/>
        <v>L&amp;T FINANCE HOLDINGS LTD</v>
      </c>
      <c r="O1572" s="80">
        <v>0</v>
      </c>
      <c r="P1572"/>
      <c r="R1572"/>
    </row>
    <row r="1573" spans="14:18" ht="15.75" x14ac:dyDescent="0.3">
      <c r="N1573" s="106" t="str">
        <f ca="1"/>
        <v>L&amp;T TECHNOLOGY SERVICES LTD</v>
      </c>
      <c r="O1573" s="80">
        <v>0</v>
      </c>
      <c r="P1573"/>
      <c r="R1573"/>
    </row>
    <row r="1574" spans="14:18" ht="15.75" x14ac:dyDescent="0.3">
      <c r="N1574" s="106" t="str">
        <f ca="1"/>
        <v>LAURUS LABS LTD</v>
      </c>
      <c r="O1574" s="80">
        <v>0</v>
      </c>
      <c r="P1574"/>
      <c r="R1574"/>
    </row>
    <row r="1575" spans="14:18" ht="15.75" x14ac:dyDescent="0.3">
      <c r="N1575" s="106" t="str">
        <f ca="1"/>
        <v>LIC HOUSING FINANCE LTD</v>
      </c>
      <c r="O1575" s="80">
        <v>0</v>
      </c>
      <c r="P1575"/>
      <c r="R1575"/>
    </row>
    <row r="1576" spans="14:18" ht="15.75" x14ac:dyDescent="0.3">
      <c r="N1576" s="106" t="str">
        <f ca="1"/>
        <v>LINDE INDIA LTD</v>
      </c>
      <c r="O1576" s="80">
        <v>0</v>
      </c>
      <c r="P1576"/>
      <c r="R1576"/>
    </row>
    <row r="1577" spans="14:18" ht="15.75" x14ac:dyDescent="0.3">
      <c r="N1577" s="106" t="str">
        <f ca="1"/>
        <v>LUPIN LTD</v>
      </c>
      <c r="O1577" s="80">
        <v>0</v>
      </c>
      <c r="P1577"/>
      <c r="R1577"/>
    </row>
    <row r="1578" spans="14:18" ht="15.75" x14ac:dyDescent="0.3">
      <c r="N1578" s="106" t="str">
        <f ca="1"/>
        <v>MACROTECH DEVELOPERS LTD</v>
      </c>
      <c r="O1578" s="80">
        <v>0</v>
      </c>
      <c r="P1578"/>
      <c r="R1578"/>
    </row>
    <row r="1579" spans="14:18" ht="15.75" x14ac:dyDescent="0.3">
      <c r="N1579" s="106" t="str">
        <f ca="1"/>
        <v>MAHINDRA &amp; MAHINDRA FIN SECS</v>
      </c>
      <c r="O1579" s="80">
        <v>0</v>
      </c>
      <c r="P1579"/>
      <c r="R1579"/>
    </row>
    <row r="1580" spans="14:18" ht="15.75" x14ac:dyDescent="0.3">
      <c r="N1580" s="106" t="str">
        <f ca="1"/>
        <v>MAX FINANCIAL SERVICES LTD</v>
      </c>
      <c r="O1580" s="80">
        <v>0</v>
      </c>
      <c r="P1580"/>
      <c r="R1580"/>
    </row>
    <row r="1581" spans="14:18" ht="15.75" x14ac:dyDescent="0.3">
      <c r="N1581" s="106" t="str">
        <f ca="1"/>
        <v>MAX HEALTHCARE INSTITUTE LTD</v>
      </c>
      <c r="O1581" s="80">
        <v>0</v>
      </c>
      <c r="P1581"/>
      <c r="R1581"/>
    </row>
    <row r="1582" spans="14:18" ht="15.75" x14ac:dyDescent="0.3">
      <c r="N1582" s="106" t="str">
        <f ca="1"/>
        <v>METRO BRANDS LTD</v>
      </c>
      <c r="O1582" s="80">
        <v>0</v>
      </c>
      <c r="P1582"/>
      <c r="R1582"/>
    </row>
    <row r="1583" spans="14:18" ht="15.75" x14ac:dyDescent="0.3">
      <c r="N1583" s="106" t="str">
        <f ca="1"/>
        <v>MOTHERSON SUMI WIRING INDIA</v>
      </c>
      <c r="O1583" s="80">
        <v>0</v>
      </c>
      <c r="P1583"/>
      <c r="R1583"/>
    </row>
    <row r="1584" spans="14:18" ht="15.75" x14ac:dyDescent="0.3">
      <c r="N1584" s="106" t="str">
        <f ca="1"/>
        <v>MPHASIS LTD</v>
      </c>
      <c r="O1584" s="80">
        <v>0</v>
      </c>
      <c r="P1584"/>
      <c r="R1584"/>
    </row>
    <row r="1585" spans="14:18" ht="15.75" x14ac:dyDescent="0.3">
      <c r="N1585" s="106" t="str">
        <f ca="1"/>
        <v>MRF LTD</v>
      </c>
      <c r="O1585" s="80">
        <v>0</v>
      </c>
      <c r="P1585"/>
      <c r="R1585"/>
    </row>
    <row r="1586" spans="14:18" ht="15.75" x14ac:dyDescent="0.3">
      <c r="N1586" s="106" t="str">
        <f ca="1"/>
        <v>NAVIN FLUORINE INTERNATIONAL</v>
      </c>
      <c r="O1586" s="80">
        <v>0</v>
      </c>
      <c r="P1586"/>
      <c r="R1586"/>
    </row>
    <row r="1587" spans="14:18" ht="15.75" x14ac:dyDescent="0.3">
      <c r="N1587" s="106" t="str">
        <f ca="1"/>
        <v>NEW INDIA ASSURANCE CO LTD/T</v>
      </c>
      <c r="O1587" s="80">
        <v>0</v>
      </c>
      <c r="P1587"/>
      <c r="R1587"/>
    </row>
    <row r="1588" spans="14:18" ht="15.75" x14ac:dyDescent="0.3">
      <c r="N1588" s="106" t="str">
        <f ca="1"/>
        <v>NHPC LTD</v>
      </c>
      <c r="O1588" s="80">
        <v>0</v>
      </c>
      <c r="P1588"/>
      <c r="R1588"/>
    </row>
    <row r="1589" spans="14:18" ht="15.75" x14ac:dyDescent="0.3">
      <c r="N1589" s="106" t="str">
        <f ca="1"/>
        <v>NMDC LTD</v>
      </c>
      <c r="O1589" s="80">
        <v>0</v>
      </c>
      <c r="P1589"/>
      <c r="R1589"/>
    </row>
    <row r="1590" spans="14:18" ht="15.75" x14ac:dyDescent="0.3">
      <c r="N1590" s="106" t="str">
        <f ca="1"/>
        <v>OBEROI REALTY LTD</v>
      </c>
      <c r="O1590" s="80">
        <v>0</v>
      </c>
      <c r="P1590"/>
      <c r="R1590"/>
    </row>
    <row r="1591" spans="14:18" ht="15.75" x14ac:dyDescent="0.3">
      <c r="N1591" s="106" t="str">
        <f ca="1"/>
        <v>OIL INDIA LTD</v>
      </c>
      <c r="O1591" s="80">
        <v>0</v>
      </c>
      <c r="P1591"/>
      <c r="R1591"/>
    </row>
    <row r="1592" spans="14:18" ht="15.75" x14ac:dyDescent="0.3">
      <c r="N1592" s="106" t="str">
        <f ca="1"/>
        <v>ONE 97 COMMUNICATIONS LTD</v>
      </c>
      <c r="O1592" s="80">
        <v>0</v>
      </c>
      <c r="P1592"/>
      <c r="R1592"/>
    </row>
    <row r="1593" spans="14:18" ht="15.75" x14ac:dyDescent="0.3">
      <c r="N1593" s="106" t="str">
        <f ca="1"/>
        <v>ORACLE FINANCIAL SERVICES</v>
      </c>
      <c r="O1593" s="80">
        <v>0</v>
      </c>
      <c r="P1593"/>
      <c r="R1593"/>
    </row>
    <row r="1594" spans="14:18" ht="15.75" x14ac:dyDescent="0.3">
      <c r="N1594" s="106" t="str">
        <f ca="1"/>
        <v>PATANJALI FOODS LTD</v>
      </c>
      <c r="O1594" s="80">
        <v>0</v>
      </c>
      <c r="P1594"/>
      <c r="R1594"/>
    </row>
    <row r="1595" spans="14:18" ht="15.75" x14ac:dyDescent="0.3">
      <c r="N1595" s="106" t="str">
        <f ca="1"/>
        <v>PB FINTECH LTD</v>
      </c>
      <c r="O1595" s="80">
        <v>0</v>
      </c>
      <c r="P1595"/>
      <c r="R1595"/>
    </row>
    <row r="1596" spans="14:18" ht="15.75" x14ac:dyDescent="0.3">
      <c r="N1596" s="106" t="str">
        <f ca="1"/>
        <v>PERSISTENT SYSTEMS LTD</v>
      </c>
      <c r="O1596" s="80">
        <v>0</v>
      </c>
      <c r="P1596"/>
      <c r="R1596"/>
    </row>
    <row r="1597" spans="14:18" ht="15.75" x14ac:dyDescent="0.3">
      <c r="N1597" s="106" t="str">
        <f ca="1"/>
        <v>PETRONET LNG LTD</v>
      </c>
      <c r="O1597" s="80">
        <v>0</v>
      </c>
      <c r="P1597"/>
      <c r="R1597"/>
    </row>
    <row r="1598" spans="14:18" ht="15.75" x14ac:dyDescent="0.3">
      <c r="N1598" s="106" t="str">
        <f ca="1"/>
        <v>PFIZER LIMITED</v>
      </c>
      <c r="O1598" s="80">
        <v>0</v>
      </c>
      <c r="P1598"/>
      <c r="R1598"/>
    </row>
    <row r="1599" spans="14:18" ht="15.75" x14ac:dyDescent="0.3">
      <c r="N1599" s="106" t="str">
        <f ca="1"/>
        <v>PHOENIX MILLS LTD</v>
      </c>
      <c r="O1599" s="80">
        <v>0</v>
      </c>
      <c r="P1599"/>
      <c r="R1599"/>
    </row>
    <row r="1600" spans="14:18" ht="15.75" x14ac:dyDescent="0.3">
      <c r="N1600" s="106" t="str">
        <f ca="1"/>
        <v>PIRAMAL ENTERPRISES LTD</v>
      </c>
      <c r="O1600" s="80">
        <v>0</v>
      </c>
      <c r="P1600"/>
      <c r="R1600"/>
    </row>
    <row r="1601" spans="14:18" ht="15.75" x14ac:dyDescent="0.3">
      <c r="N1601" s="106" t="str">
        <f ca="1"/>
        <v>POLYCAB INDIA LTD</v>
      </c>
      <c r="O1601" s="80">
        <v>0</v>
      </c>
      <c r="P1601"/>
      <c r="R1601"/>
    </row>
    <row r="1602" spans="14:18" ht="15.75" x14ac:dyDescent="0.3">
      <c r="N1602" s="106" t="str">
        <f ca="1"/>
        <v>POONAWALLA FINCORP LTD</v>
      </c>
      <c r="O1602" s="80">
        <v>0</v>
      </c>
      <c r="P1602"/>
      <c r="R1602"/>
    </row>
    <row r="1603" spans="14:18" ht="15.75" x14ac:dyDescent="0.3">
      <c r="N1603" s="106" t="str">
        <f ca="1"/>
        <v>POWER FINANCE CORPORATION</v>
      </c>
      <c r="O1603" s="80">
        <v>0</v>
      </c>
      <c r="P1603"/>
      <c r="R1603"/>
    </row>
    <row r="1604" spans="14:18" ht="15.75" x14ac:dyDescent="0.3">
      <c r="N1604" s="106" t="str">
        <f ca="1"/>
        <v>PRESTIGE ESTATES PROJECTS</v>
      </c>
      <c r="O1604" s="80">
        <v>0</v>
      </c>
      <c r="P1604"/>
      <c r="R1604"/>
    </row>
    <row r="1605" spans="14:18" ht="15.75" x14ac:dyDescent="0.3">
      <c r="N1605" s="106" t="str">
        <f ca="1"/>
        <v>PUNJAB NATIONAL BANK</v>
      </c>
      <c r="O1605" s="80">
        <v>0</v>
      </c>
      <c r="P1605"/>
      <c r="R1605"/>
    </row>
    <row r="1606" spans="14:18" ht="15.75" x14ac:dyDescent="0.3">
      <c r="N1606" s="106" t="str">
        <f ca="1"/>
        <v>RAJESH EXPORTS LTD</v>
      </c>
      <c r="O1606" s="80">
        <v>0</v>
      </c>
      <c r="P1606"/>
      <c r="R1606"/>
    </row>
    <row r="1607" spans="14:18" ht="15.75" x14ac:dyDescent="0.3">
      <c r="N1607" s="106" t="str">
        <f ca="1"/>
        <v>RAMCO CEMENTS LTD/THE</v>
      </c>
      <c r="O1607" s="80">
        <v>0</v>
      </c>
      <c r="P1607"/>
      <c r="R1607"/>
    </row>
    <row r="1608" spans="14:18" ht="15.75" x14ac:dyDescent="0.3">
      <c r="N1608" s="106" t="str">
        <f ca="1"/>
        <v>REC LTD</v>
      </c>
      <c r="O1608" s="80">
        <v>0</v>
      </c>
      <c r="P1608"/>
      <c r="R1608"/>
    </row>
    <row r="1609" spans="14:18" ht="15.75" x14ac:dyDescent="0.3">
      <c r="N1609" s="106" t="str">
        <f ca="1"/>
        <v>RELAXO FOOTWEARS LTD</v>
      </c>
      <c r="O1609" s="80">
        <v>0</v>
      </c>
      <c r="P1609"/>
      <c r="R1609"/>
    </row>
    <row r="1610" spans="14:18" ht="15.75" x14ac:dyDescent="0.3">
      <c r="N1610" s="106" t="str">
        <f ca="1"/>
        <v>SCHAEFFLER INDIA LTD</v>
      </c>
      <c r="O1610" s="80">
        <v>0</v>
      </c>
      <c r="P1610"/>
      <c r="R1610"/>
    </row>
    <row r="1611" spans="14:18" ht="15.75" x14ac:dyDescent="0.3">
      <c r="N1611" s="106" t="str">
        <f ca="1"/>
        <v>SHRIRAM FINANCE LTD</v>
      </c>
      <c r="O1611" s="80">
        <v>0</v>
      </c>
      <c r="P1611"/>
      <c r="R1611"/>
    </row>
    <row r="1612" spans="14:18" ht="15.75" x14ac:dyDescent="0.3">
      <c r="N1612" s="106" t="str">
        <f ca="1"/>
        <v>SKF INDIA LTD</v>
      </c>
      <c r="O1612" s="80">
        <v>0</v>
      </c>
      <c r="P1612"/>
      <c r="R1612"/>
    </row>
    <row r="1613" spans="14:18" ht="15.75" x14ac:dyDescent="0.3">
      <c r="N1613" s="106" t="str">
        <f ca="1"/>
        <v>SOLAR INDUSTRIES INDIA LTD</v>
      </c>
      <c r="O1613" s="80">
        <v>0</v>
      </c>
      <c r="P1613"/>
      <c r="R1613"/>
    </row>
    <row r="1614" spans="14:18" ht="15.75" x14ac:dyDescent="0.3">
      <c r="N1614" s="106" t="str">
        <f ca="1"/>
        <v>SONA BLW PRECISION FORGINGS</v>
      </c>
      <c r="O1614" s="80">
        <v>0</v>
      </c>
      <c r="P1614"/>
      <c r="R1614"/>
    </row>
    <row r="1615" spans="14:18" ht="15.75" x14ac:dyDescent="0.3">
      <c r="N1615" s="106" t="str">
        <f ca="1"/>
        <v>STAR HEALTH &amp; ALLIED INSURAN</v>
      </c>
      <c r="O1615" s="80">
        <v>0</v>
      </c>
      <c r="P1615"/>
      <c r="R1615"/>
    </row>
    <row r="1616" spans="14:18" ht="15.75" x14ac:dyDescent="0.3">
      <c r="N1616" s="106" t="str">
        <f ca="1"/>
        <v>STEEL AUTHORITY OF INDIA</v>
      </c>
      <c r="O1616" s="80">
        <v>0</v>
      </c>
      <c r="P1616"/>
      <c r="R1616"/>
    </row>
    <row r="1617" spans="14:18" ht="15.75" x14ac:dyDescent="0.3">
      <c r="N1617" s="106" t="str">
        <f ca="1"/>
        <v>SUMITOMO CHEMICAL INDIA LTD</v>
      </c>
      <c r="O1617" s="80">
        <v>0</v>
      </c>
      <c r="P1617"/>
      <c r="R1617"/>
    </row>
    <row r="1618" spans="14:18" ht="15.75" x14ac:dyDescent="0.3">
      <c r="N1618" s="106" t="str">
        <f ca="1"/>
        <v>SUN TV NETWORK LTD</v>
      </c>
      <c r="O1618" s="80">
        <v>0</v>
      </c>
      <c r="P1618"/>
      <c r="R1618"/>
    </row>
    <row r="1619" spans="14:18" ht="15.75" x14ac:dyDescent="0.3">
      <c r="N1619" s="106" t="str">
        <f ca="1"/>
        <v>SUNDARAM FINANCE LTD</v>
      </c>
      <c r="O1619" s="80">
        <v>0</v>
      </c>
      <c r="P1619"/>
      <c r="R1619"/>
    </row>
    <row r="1620" spans="14:18" ht="15.75" x14ac:dyDescent="0.3">
      <c r="N1620" s="106" t="str">
        <f ca="1"/>
        <v>SUNDRAM FASTENERS LTD</v>
      </c>
      <c r="O1620" s="80">
        <v>0</v>
      </c>
      <c r="P1620"/>
      <c r="R1620"/>
    </row>
    <row r="1621" spans="14:18" ht="15.75" x14ac:dyDescent="0.3">
      <c r="N1621" s="106" t="str">
        <f ca="1"/>
        <v>SUPREME INDUSTRIES LTD</v>
      </c>
      <c r="O1621" s="80">
        <v>0</v>
      </c>
      <c r="P1621"/>
      <c r="R1621"/>
    </row>
    <row r="1622" spans="14:18" ht="15.75" x14ac:dyDescent="0.3">
      <c r="N1622" s="106" t="str">
        <f ca="1"/>
        <v>SYNGENE INTERNATIONAL LTD</v>
      </c>
      <c r="O1622" s="80">
        <v>0</v>
      </c>
      <c r="P1622"/>
      <c r="R1622"/>
    </row>
    <row r="1623" spans="14:18" ht="15.75" x14ac:dyDescent="0.3">
      <c r="N1623" s="106" t="str">
        <f ca="1"/>
        <v>TATA CHEMICALS LTD</v>
      </c>
      <c r="O1623" s="80">
        <v>0</v>
      </c>
      <c r="P1623"/>
      <c r="R1623"/>
    </row>
    <row r="1624" spans="14:18" ht="15.75" x14ac:dyDescent="0.3">
      <c r="N1624" s="106" t="str">
        <f ca="1"/>
        <v>TATA COMMUNICATIONS LTD</v>
      </c>
      <c r="O1624" s="80">
        <v>0</v>
      </c>
      <c r="P1624"/>
      <c r="R1624"/>
    </row>
    <row r="1625" spans="14:18" ht="15.75" x14ac:dyDescent="0.3">
      <c r="N1625" s="106" t="str">
        <f ca="1"/>
        <v>TATA ELXSI LTD</v>
      </c>
      <c r="O1625" s="80">
        <v>0</v>
      </c>
      <c r="P1625"/>
      <c r="R1625"/>
    </row>
    <row r="1626" spans="14:18" ht="15.75" x14ac:dyDescent="0.3">
      <c r="N1626" s="106" t="str">
        <f ca="1"/>
        <v>TATA TELESERVICES MAHARASHTR</v>
      </c>
      <c r="O1626" s="80">
        <v>0</v>
      </c>
      <c r="P1626"/>
      <c r="R1626"/>
    </row>
    <row r="1627" spans="14:18" ht="15.75" x14ac:dyDescent="0.3">
      <c r="N1627" s="106" t="str">
        <f ca="1"/>
        <v>THERMAX LTD</v>
      </c>
      <c r="O1627" s="80">
        <v>0</v>
      </c>
      <c r="P1627"/>
      <c r="R1627"/>
    </row>
    <row r="1628" spans="14:18" ht="15.75" x14ac:dyDescent="0.3">
      <c r="N1628" s="106" t="str">
        <f ca="1"/>
        <v>TIMKEN INDIA LTD</v>
      </c>
      <c r="O1628" s="80">
        <v>0</v>
      </c>
      <c r="P1628"/>
      <c r="R1628"/>
    </row>
    <row r="1629" spans="14:18" ht="15.75" x14ac:dyDescent="0.3">
      <c r="N1629" s="106" t="str">
        <f ca="1"/>
        <v>TORRENT POWER LTD</v>
      </c>
      <c r="O1629" s="80">
        <v>0</v>
      </c>
      <c r="P1629"/>
      <c r="R1629"/>
    </row>
    <row r="1630" spans="14:18" ht="15.75" x14ac:dyDescent="0.3">
      <c r="N1630" s="106" t="str">
        <f ca="1"/>
        <v>TRENT LTD</v>
      </c>
      <c r="O1630" s="80">
        <v>0</v>
      </c>
      <c r="P1630"/>
      <c r="R1630"/>
    </row>
    <row r="1631" spans="14:18" ht="15.75" x14ac:dyDescent="0.3">
      <c r="N1631" s="106" t="str">
        <f ca="1"/>
        <v>TRIDENT LTD</v>
      </c>
      <c r="O1631" s="80">
        <v>0</v>
      </c>
      <c r="P1631"/>
      <c r="R1631"/>
    </row>
    <row r="1632" spans="14:18" ht="15.75" x14ac:dyDescent="0.3">
      <c r="N1632" s="106" t="str">
        <f ca="1"/>
        <v>TUBE INVESTMENTS OF INDIA LT</v>
      </c>
      <c r="O1632" s="80">
        <v>0</v>
      </c>
      <c r="P1632"/>
      <c r="R1632"/>
    </row>
    <row r="1633" spans="14:18" ht="15.75" x14ac:dyDescent="0.3">
      <c r="N1633" s="106" t="str">
        <f ca="1"/>
        <v>TVS MOTOR CO LTD</v>
      </c>
      <c r="O1633" s="80">
        <v>0</v>
      </c>
      <c r="P1633"/>
      <c r="R1633"/>
    </row>
    <row r="1634" spans="14:18" ht="15.75" x14ac:dyDescent="0.3">
      <c r="N1634" s="106" t="str">
        <f ca="1"/>
        <v>UNION BANK OF INDIA</v>
      </c>
      <c r="O1634" s="80">
        <v>0</v>
      </c>
      <c r="P1634"/>
      <c r="R1634"/>
    </row>
    <row r="1635" spans="14:18" ht="15.75" x14ac:dyDescent="0.3">
      <c r="N1635" s="106" t="str">
        <f ca="1"/>
        <v>UNITED BREWERIES LTD</v>
      </c>
      <c r="O1635" s="80">
        <v>0</v>
      </c>
      <c r="P1635"/>
      <c r="R1635"/>
    </row>
    <row r="1636" spans="14:18" ht="15.75" x14ac:dyDescent="0.3">
      <c r="N1636" s="106" t="str">
        <f ca="1"/>
        <v>UNO MINDA LTD</v>
      </c>
      <c r="O1636" s="80">
        <v>0</v>
      </c>
      <c r="P1636"/>
      <c r="R1636"/>
    </row>
    <row r="1637" spans="14:18" ht="15.75" x14ac:dyDescent="0.3">
      <c r="N1637" s="106" t="str">
        <f ca="1"/>
        <v>VEDANT FASHIONS LTD</v>
      </c>
      <c r="O1637" s="80">
        <v>0</v>
      </c>
      <c r="P1637"/>
      <c r="R1637"/>
    </row>
    <row r="1638" spans="14:18" ht="15.75" x14ac:dyDescent="0.3">
      <c r="N1638" s="106" t="str">
        <f ca="1"/>
        <v>VINATI ORGANICS LTD</v>
      </c>
      <c r="O1638" s="80">
        <v>0</v>
      </c>
      <c r="P1638"/>
      <c r="R1638"/>
    </row>
    <row r="1639" spans="14:18" ht="15.75" x14ac:dyDescent="0.3">
      <c r="N1639" s="106" t="str">
        <f ca="1"/>
        <v>VODAFONE IDEA LTD</v>
      </c>
      <c r="O1639" s="80">
        <v>0</v>
      </c>
      <c r="P1639"/>
      <c r="R1639"/>
    </row>
    <row r="1640" spans="14:18" ht="15.75" x14ac:dyDescent="0.3">
      <c r="N1640" s="106" t="str">
        <f ca="1"/>
        <v>VOLTAS LTD</v>
      </c>
      <c r="O1640" s="80">
        <v>0</v>
      </c>
      <c r="P1640"/>
      <c r="R1640"/>
    </row>
    <row r="1641" spans="14:18" ht="15.75" x14ac:dyDescent="0.3">
      <c r="N1641" s="106" t="str">
        <f ca="1"/>
        <v>WHIRLPOOL OF INDIA LTD</v>
      </c>
      <c r="O1641" s="80">
        <v>0</v>
      </c>
      <c r="P1641"/>
      <c r="R1641"/>
    </row>
    <row r="1642" spans="14:18" ht="15.75" x14ac:dyDescent="0.3">
      <c r="N1642" s="106" t="str">
        <f ca="1"/>
        <v>YES BANK LTD</v>
      </c>
      <c r="O1642" s="80">
        <v>0</v>
      </c>
      <c r="P1642"/>
      <c r="R1642"/>
    </row>
    <row r="1643" spans="14:18" ht="15.75" x14ac:dyDescent="0.3">
      <c r="N1643" s="106" t="str">
        <f ca="1"/>
        <v>ZEE ENTERTAINMENT ENTERPRISE</v>
      </c>
      <c r="O1643" s="80">
        <v>0</v>
      </c>
      <c r="P1643"/>
      <c r="R1643"/>
    </row>
    <row r="1644" spans="14:18" ht="15.75" x14ac:dyDescent="0.3">
      <c r="N1644" s="106" t="str">
        <f ca="1"/>
        <v>ZF COMMERCIAL VEHICLE CONTRO</v>
      </c>
      <c r="O1644" s="80">
        <v>0</v>
      </c>
      <c r="P1644"/>
      <c r="R1644"/>
    </row>
    <row r="1645" spans="14:18" ht="15.75" x14ac:dyDescent="0.3">
      <c r="N1645" s="106" t="str">
        <f ca="1"/>
        <v>ZYDUS LIFESCIENCES LTD</v>
      </c>
      <c r="O1645" s="80">
        <v>0</v>
      </c>
      <c r="P1645"/>
      <c r="R1645"/>
    </row>
    <row r="1646" spans="14:18" ht="15.75" x14ac:dyDescent="0.3">
      <c r="N1646" s="106">
        <f ca="1"/>
        <v>0</v>
      </c>
      <c r="O1646" s="80">
        <v>0</v>
      </c>
      <c r="P1646"/>
      <c r="R1646"/>
    </row>
    <row r="1647" spans="14:18" ht="15.75" x14ac:dyDescent="0.3">
      <c r="N1647" s="106">
        <f ca="1"/>
        <v>0</v>
      </c>
      <c r="O1647" s="80">
        <v>0</v>
      </c>
      <c r="P1647"/>
      <c r="R1647"/>
    </row>
    <row r="1648" spans="14:18" ht="15.75" x14ac:dyDescent="0.3">
      <c r="N1648" s="106">
        <f ca="1"/>
        <v>0</v>
      </c>
      <c r="O1648" s="80">
        <v>0</v>
      </c>
      <c r="P1648"/>
      <c r="R1648"/>
    </row>
    <row r="1649" spans="14:18" ht="15.75" x14ac:dyDescent="0.3">
      <c r="N1649" s="106">
        <f ca="1"/>
        <v>0</v>
      </c>
      <c r="O1649" s="80">
        <v>0</v>
      </c>
      <c r="P1649"/>
      <c r="R1649"/>
    </row>
    <row r="1650" spans="14:18" ht="15.75" x14ac:dyDescent="0.3">
      <c r="N1650" s="106">
        <f ca="1"/>
        <v>0</v>
      </c>
      <c r="O1650" s="80">
        <v>0</v>
      </c>
      <c r="P1650"/>
      <c r="R1650"/>
    </row>
    <row r="1651" spans="14:18" ht="15.75" x14ac:dyDescent="0.3">
      <c r="N1651" s="106">
        <f ca="1"/>
        <v>0</v>
      </c>
      <c r="O1651" s="80">
        <v>0</v>
      </c>
      <c r="P1651"/>
      <c r="R1651"/>
    </row>
    <row r="1652" spans="14:18" ht="15.75" x14ac:dyDescent="0.3">
      <c r="N1652" s="106">
        <f ca="1"/>
        <v>0</v>
      </c>
      <c r="O1652" s="80">
        <v>0</v>
      </c>
      <c r="P1652"/>
      <c r="R1652"/>
    </row>
    <row r="1653" spans="14:18" ht="15.75" x14ac:dyDescent="0.3">
      <c r="N1653" s="106">
        <f ca="1"/>
        <v>0</v>
      </c>
      <c r="O1653" s="80">
        <v>0</v>
      </c>
      <c r="P1653"/>
      <c r="R1653"/>
    </row>
    <row r="1654" spans="14:18" ht="15.75" x14ac:dyDescent="0.3">
      <c r="N1654" s="106">
        <f ca="1"/>
        <v>0</v>
      </c>
      <c r="O1654" s="80">
        <v>0</v>
      </c>
      <c r="P1654"/>
      <c r="R1654"/>
    </row>
    <row r="1655" spans="14:18" ht="15.75" x14ac:dyDescent="0.3">
      <c r="N1655" s="106">
        <f ca="1"/>
        <v>0</v>
      </c>
      <c r="O1655" s="80">
        <v>0</v>
      </c>
      <c r="P1655"/>
      <c r="R1655"/>
    </row>
    <row r="1656" spans="14:18" ht="15.75" x14ac:dyDescent="0.3">
      <c r="N1656" s="106">
        <f ca="1"/>
        <v>0</v>
      </c>
      <c r="O1656" s="80">
        <v>0</v>
      </c>
      <c r="P1656"/>
      <c r="R1656"/>
    </row>
    <row r="1657" spans="14:18" ht="15.75" x14ac:dyDescent="0.3">
      <c r="N1657" s="106">
        <f ca="1"/>
        <v>0</v>
      </c>
      <c r="O1657" s="80">
        <v>0</v>
      </c>
      <c r="P1657"/>
      <c r="R1657"/>
    </row>
    <row r="1658" spans="14:18" ht="15.75" x14ac:dyDescent="0.3">
      <c r="N1658" s="106">
        <f ca="1"/>
        <v>0</v>
      </c>
      <c r="O1658" s="80">
        <v>0</v>
      </c>
      <c r="P1658"/>
      <c r="R1658"/>
    </row>
    <row r="1659" spans="14:18" ht="15.75" x14ac:dyDescent="0.3">
      <c r="N1659" s="106">
        <f ca="1"/>
        <v>0</v>
      </c>
      <c r="O1659" s="80">
        <v>0</v>
      </c>
      <c r="P1659"/>
      <c r="R1659"/>
    </row>
    <row r="1660" spans="14:18" ht="15.75" x14ac:dyDescent="0.3">
      <c r="N1660" s="106">
        <f ca="1"/>
        <v>0</v>
      </c>
      <c r="O1660" s="80">
        <v>0</v>
      </c>
      <c r="P1660"/>
      <c r="R1660"/>
    </row>
    <row r="1661" spans="14:18" ht="15.75" x14ac:dyDescent="0.3">
      <c r="N1661" s="106">
        <f ca="1"/>
        <v>0</v>
      </c>
      <c r="O1661" s="80">
        <v>0</v>
      </c>
      <c r="P1661"/>
      <c r="R1661"/>
    </row>
    <row r="1662" spans="14:18" ht="15.75" x14ac:dyDescent="0.3">
      <c r="N1662" s="106">
        <f ca="1"/>
        <v>0</v>
      </c>
      <c r="O1662" s="80">
        <v>0</v>
      </c>
      <c r="P1662"/>
      <c r="R1662"/>
    </row>
    <row r="1663" spans="14:18" ht="15.75" x14ac:dyDescent="0.3">
      <c r="N1663" s="106">
        <f ca="1"/>
        <v>0</v>
      </c>
      <c r="O1663" s="80">
        <v>0</v>
      </c>
      <c r="P1663"/>
      <c r="R1663"/>
    </row>
    <row r="1664" spans="14:18" ht="15.75" x14ac:dyDescent="0.3">
      <c r="N1664" s="106">
        <f ca="1"/>
        <v>0</v>
      </c>
      <c r="O1664" s="80">
        <v>0</v>
      </c>
      <c r="P1664"/>
      <c r="R1664"/>
    </row>
    <row r="1665" spans="14:18" ht="15.75" x14ac:dyDescent="0.3">
      <c r="N1665" s="106">
        <f ca="1"/>
        <v>0</v>
      </c>
      <c r="O1665" s="80">
        <v>0</v>
      </c>
      <c r="P1665"/>
      <c r="R1665"/>
    </row>
    <row r="1666" spans="14:18" ht="15.75" x14ac:dyDescent="0.3">
      <c r="N1666" s="106">
        <f ca="1"/>
        <v>0</v>
      </c>
      <c r="O1666" s="80">
        <v>0</v>
      </c>
      <c r="P1666"/>
      <c r="R1666"/>
    </row>
    <row r="1667" spans="14:18" ht="15.75" x14ac:dyDescent="0.3">
      <c r="N1667" s="106">
        <f ca="1"/>
        <v>0</v>
      </c>
      <c r="O1667" s="80">
        <v>0</v>
      </c>
      <c r="P1667"/>
      <c r="R1667"/>
    </row>
    <row r="1668" spans="14:18" ht="15.75" x14ac:dyDescent="0.3">
      <c r="N1668" s="106">
        <f ca="1"/>
        <v>0</v>
      </c>
      <c r="O1668" s="80">
        <v>0</v>
      </c>
      <c r="P1668"/>
      <c r="R1668"/>
    </row>
    <row r="1669" spans="14:18" ht="15.75" x14ac:dyDescent="0.3">
      <c r="N1669" s="106">
        <f ca="1"/>
        <v>0</v>
      </c>
      <c r="O1669" s="80">
        <v>0</v>
      </c>
      <c r="P1669"/>
      <c r="R1669"/>
    </row>
    <row r="1670" spans="14:18" ht="15.75" x14ac:dyDescent="0.3">
      <c r="N1670" s="106">
        <f ca="1"/>
        <v>0</v>
      </c>
      <c r="O1670" s="80">
        <v>0</v>
      </c>
      <c r="P1670"/>
      <c r="R1670"/>
    </row>
    <row r="1671" spans="14:18" ht="15.75" x14ac:dyDescent="0.3">
      <c r="N1671" s="106">
        <f ca="1"/>
        <v>0</v>
      </c>
      <c r="O1671" s="80">
        <v>0</v>
      </c>
      <c r="P1671"/>
      <c r="R1671"/>
    </row>
    <row r="1672" spans="14:18" ht="15.75" x14ac:dyDescent="0.3">
      <c r="N1672" s="106">
        <f ca="1"/>
        <v>0</v>
      </c>
      <c r="O1672" s="80">
        <v>0</v>
      </c>
      <c r="P1672"/>
      <c r="R1672"/>
    </row>
    <row r="1673" spans="14:18" ht="15.75" x14ac:dyDescent="0.3">
      <c r="N1673" s="106">
        <f ca="1"/>
        <v>0</v>
      </c>
      <c r="O1673" s="80">
        <v>0</v>
      </c>
      <c r="P1673"/>
      <c r="R1673"/>
    </row>
    <row r="1674" spans="14:18" ht="15.75" x14ac:dyDescent="0.3">
      <c r="N1674" s="106">
        <f ca="1"/>
        <v>0</v>
      </c>
      <c r="O1674" s="80">
        <v>0</v>
      </c>
      <c r="P1674"/>
      <c r="R1674"/>
    </row>
    <row r="1675" spans="14:18" ht="15.75" x14ac:dyDescent="0.3">
      <c r="N1675" s="106">
        <f ca="1"/>
        <v>0</v>
      </c>
      <c r="O1675" s="80">
        <v>0</v>
      </c>
      <c r="P1675"/>
      <c r="R1675"/>
    </row>
    <row r="1676" spans="14:18" ht="15.75" x14ac:dyDescent="0.3">
      <c r="N1676" s="106">
        <f ca="1"/>
        <v>0</v>
      </c>
      <c r="O1676" s="80">
        <v>0</v>
      </c>
      <c r="P1676"/>
      <c r="R1676"/>
    </row>
    <row r="1677" spans="14:18" ht="15.75" x14ac:dyDescent="0.3">
      <c r="N1677" s="106">
        <f ca="1"/>
        <v>0</v>
      </c>
      <c r="O1677" s="80">
        <v>0</v>
      </c>
      <c r="P1677"/>
      <c r="R1677"/>
    </row>
    <row r="1678" spans="14:18" ht="15.75" x14ac:dyDescent="0.3">
      <c r="N1678" s="106">
        <f ca="1"/>
        <v>0</v>
      </c>
      <c r="O1678" s="80">
        <v>0</v>
      </c>
      <c r="P1678"/>
      <c r="R1678"/>
    </row>
    <row r="1679" spans="14:18" ht="15.75" x14ac:dyDescent="0.3">
      <c r="N1679" s="106">
        <f ca="1"/>
        <v>0</v>
      </c>
      <c r="O1679" s="80">
        <v>0</v>
      </c>
      <c r="P1679"/>
      <c r="R1679"/>
    </row>
    <row r="1680" spans="14:18" ht="15.75" x14ac:dyDescent="0.3">
      <c r="N1680" s="106">
        <f ca="1"/>
        <v>0</v>
      </c>
      <c r="O1680" s="80">
        <v>0</v>
      </c>
      <c r="P1680"/>
      <c r="R1680"/>
    </row>
    <row r="1681" spans="14:18" ht="15.75" x14ac:dyDescent="0.3">
      <c r="N1681" s="106">
        <f ca="1"/>
        <v>0</v>
      </c>
      <c r="O1681" s="80">
        <v>0</v>
      </c>
      <c r="P1681"/>
      <c r="R1681"/>
    </row>
    <row r="1682" spans="14:18" ht="15.75" x14ac:dyDescent="0.3">
      <c r="N1682" s="106">
        <f ca="1"/>
        <v>0</v>
      </c>
      <c r="O1682" s="80">
        <v>0</v>
      </c>
      <c r="P1682"/>
      <c r="R1682"/>
    </row>
    <row r="1683" spans="14:18" ht="15.75" x14ac:dyDescent="0.3">
      <c r="N1683" s="106">
        <f ca="1"/>
        <v>0</v>
      </c>
      <c r="O1683" s="80">
        <v>0</v>
      </c>
      <c r="P1683"/>
      <c r="R1683"/>
    </row>
    <row r="1684" spans="14:18" ht="15.75" x14ac:dyDescent="0.3">
      <c r="N1684" s="106">
        <f ca="1"/>
        <v>0</v>
      </c>
      <c r="O1684" s="80">
        <v>0</v>
      </c>
      <c r="P1684"/>
      <c r="R1684"/>
    </row>
    <row r="1685" spans="14:18" ht="15.75" x14ac:dyDescent="0.3">
      <c r="N1685" s="106">
        <f ca="1"/>
        <v>0</v>
      </c>
      <c r="O1685" s="80">
        <v>0</v>
      </c>
      <c r="P1685"/>
      <c r="R1685"/>
    </row>
    <row r="1686" spans="14:18" ht="15.75" x14ac:dyDescent="0.3">
      <c r="N1686" s="106">
        <f ca="1"/>
        <v>0</v>
      </c>
      <c r="O1686" s="80">
        <v>0</v>
      </c>
      <c r="P1686"/>
      <c r="R1686"/>
    </row>
    <row r="1687" spans="14:18" ht="15.75" x14ac:dyDescent="0.3">
      <c r="N1687" s="106">
        <f ca="1"/>
        <v>0</v>
      </c>
      <c r="O1687" s="80">
        <v>0</v>
      </c>
      <c r="P1687"/>
      <c r="R1687"/>
    </row>
    <row r="1688" spans="14:18" ht="15.75" x14ac:dyDescent="0.3">
      <c r="N1688" s="106">
        <f ca="1"/>
        <v>0</v>
      </c>
      <c r="O1688" s="80">
        <v>0</v>
      </c>
      <c r="P1688"/>
      <c r="R1688"/>
    </row>
    <row r="1689" spans="14:18" ht="15.75" x14ac:dyDescent="0.3">
      <c r="N1689" s="106">
        <f ca="1"/>
        <v>0</v>
      </c>
      <c r="O1689" s="80">
        <v>0</v>
      </c>
      <c r="P1689"/>
      <c r="R1689"/>
    </row>
    <row r="1690" spans="14:18" ht="15.75" x14ac:dyDescent="0.3">
      <c r="N1690" s="106">
        <f ca="1"/>
        <v>0</v>
      </c>
      <c r="O1690" s="80">
        <v>0</v>
      </c>
      <c r="P1690"/>
      <c r="R1690"/>
    </row>
    <row r="1691" spans="14:18" ht="15.75" x14ac:dyDescent="0.3">
      <c r="N1691" s="106">
        <f ca="1"/>
        <v>0</v>
      </c>
      <c r="O1691" s="80">
        <v>0</v>
      </c>
      <c r="P1691"/>
      <c r="R1691"/>
    </row>
    <row r="1692" spans="14:18" ht="15.75" x14ac:dyDescent="0.3">
      <c r="N1692" s="106">
        <f ca="1"/>
        <v>0</v>
      </c>
      <c r="O1692" s="80">
        <v>0</v>
      </c>
      <c r="P1692"/>
      <c r="R1692"/>
    </row>
    <row r="1693" spans="14:18" ht="15.75" x14ac:dyDescent="0.3">
      <c r="N1693" s="106">
        <f ca="1"/>
        <v>0</v>
      </c>
      <c r="O1693" s="80">
        <v>0</v>
      </c>
      <c r="P1693"/>
      <c r="R1693"/>
    </row>
    <row r="1694" spans="14:18" ht="15.75" x14ac:dyDescent="0.3">
      <c r="N1694" s="106">
        <f ca="1"/>
        <v>0</v>
      </c>
      <c r="O1694" s="80">
        <v>0</v>
      </c>
      <c r="P1694"/>
      <c r="R1694"/>
    </row>
    <row r="1695" spans="14:18" ht="15.75" x14ac:dyDescent="0.3">
      <c r="N1695" s="106">
        <f ca="1"/>
        <v>0</v>
      </c>
      <c r="O1695" s="80">
        <v>0</v>
      </c>
      <c r="P1695"/>
      <c r="R1695"/>
    </row>
    <row r="1696" spans="14:18" ht="15.75" x14ac:dyDescent="0.3">
      <c r="N1696" s="106">
        <f ca="1"/>
        <v>0</v>
      </c>
      <c r="O1696" s="80">
        <v>0</v>
      </c>
      <c r="P1696"/>
      <c r="R1696"/>
    </row>
    <row r="1697" spans="14:18" ht="15.75" x14ac:dyDescent="0.3">
      <c r="N1697" s="106">
        <f ca="1"/>
        <v>0</v>
      </c>
      <c r="O1697" s="80">
        <v>0</v>
      </c>
      <c r="P1697"/>
      <c r="R1697"/>
    </row>
    <row r="1698" spans="14:18" ht="15.75" x14ac:dyDescent="0.3">
      <c r="N1698" s="106">
        <f ca="1"/>
        <v>0</v>
      </c>
      <c r="O1698" s="80">
        <v>0</v>
      </c>
      <c r="P1698"/>
      <c r="R1698"/>
    </row>
    <row r="1699" spans="14:18" ht="15.75" x14ac:dyDescent="0.3">
      <c r="N1699" s="106">
        <f ca="1"/>
        <v>0</v>
      </c>
      <c r="O1699" s="80">
        <v>0</v>
      </c>
      <c r="P1699"/>
      <c r="R1699"/>
    </row>
    <row r="1700" spans="14:18" ht="15.75" x14ac:dyDescent="0.3">
      <c r="N1700" s="106">
        <f ca="1"/>
        <v>0</v>
      </c>
      <c r="O1700" s="80">
        <v>0</v>
      </c>
      <c r="P1700"/>
      <c r="R1700"/>
    </row>
    <row r="1701" spans="14:18" ht="15.75" x14ac:dyDescent="0.3">
      <c r="N1701" s="106">
        <f ca="1"/>
        <v>0</v>
      </c>
      <c r="O1701" s="80">
        <v>0</v>
      </c>
      <c r="P1701"/>
      <c r="R1701"/>
    </row>
    <row r="1702" spans="14:18" ht="15.75" x14ac:dyDescent="0.3">
      <c r="N1702" s="106">
        <f ca="1"/>
        <v>0</v>
      </c>
      <c r="O1702" s="80">
        <v>0</v>
      </c>
      <c r="P1702"/>
      <c r="R1702"/>
    </row>
    <row r="1703" spans="14:18" ht="15.75" x14ac:dyDescent="0.3">
      <c r="N1703" s="106">
        <f ca="1"/>
        <v>0</v>
      </c>
      <c r="O1703" s="80">
        <v>0</v>
      </c>
      <c r="P1703"/>
      <c r="R1703"/>
    </row>
    <row r="1704" spans="14:18" ht="15.75" x14ac:dyDescent="0.3">
      <c r="N1704" s="106">
        <f ca="1"/>
        <v>0</v>
      </c>
      <c r="O1704" s="80">
        <v>0</v>
      </c>
      <c r="P1704"/>
      <c r="R1704"/>
    </row>
    <row r="1705" spans="14:18" ht="15.75" x14ac:dyDescent="0.3">
      <c r="N1705" s="106">
        <f ca="1"/>
        <v>0</v>
      </c>
      <c r="O1705" s="80">
        <v>0</v>
      </c>
      <c r="P1705"/>
      <c r="R1705"/>
    </row>
    <row r="1706" spans="14:18" ht="15.75" x14ac:dyDescent="0.3">
      <c r="N1706" s="106">
        <f ca="1"/>
        <v>0</v>
      </c>
      <c r="O1706" s="80">
        <v>0</v>
      </c>
      <c r="P1706"/>
      <c r="R1706"/>
    </row>
    <row r="1707" spans="14:18" ht="15.75" x14ac:dyDescent="0.3">
      <c r="N1707" s="106">
        <f ca="1"/>
        <v>0</v>
      </c>
      <c r="O1707" s="80">
        <v>0</v>
      </c>
      <c r="P1707"/>
      <c r="R1707"/>
    </row>
    <row r="1708" spans="14:18" ht="15.75" x14ac:dyDescent="0.3">
      <c r="N1708" s="106">
        <f ca="1"/>
        <v>0</v>
      </c>
      <c r="O1708" s="80">
        <v>0</v>
      </c>
      <c r="P1708"/>
      <c r="R1708"/>
    </row>
    <row r="1709" spans="14:18" ht="15.75" x14ac:dyDescent="0.3">
      <c r="N1709" s="106">
        <f ca="1"/>
        <v>0</v>
      </c>
      <c r="O1709" s="80">
        <v>0</v>
      </c>
      <c r="P1709"/>
      <c r="R1709"/>
    </row>
    <row r="1710" spans="14:18" ht="15.75" x14ac:dyDescent="0.3">
      <c r="N1710" s="106">
        <f ca="1"/>
        <v>0</v>
      </c>
      <c r="O1710" s="80">
        <v>0</v>
      </c>
      <c r="P1710"/>
      <c r="R1710"/>
    </row>
    <row r="1711" spans="14:18" ht="15.75" x14ac:dyDescent="0.3">
      <c r="N1711" s="106">
        <f ca="1"/>
        <v>0</v>
      </c>
      <c r="O1711" s="80">
        <v>0</v>
      </c>
      <c r="P1711"/>
      <c r="R1711"/>
    </row>
    <row r="1712" spans="14:18" ht="15.75" x14ac:dyDescent="0.3">
      <c r="N1712" s="106">
        <f ca="1"/>
        <v>0</v>
      </c>
      <c r="O1712" s="80">
        <v>0</v>
      </c>
      <c r="P1712"/>
      <c r="R1712"/>
    </row>
    <row r="1713" spans="14:18" ht="15.75" x14ac:dyDescent="0.3">
      <c r="N1713" s="106">
        <f ca="1"/>
        <v>0</v>
      </c>
      <c r="O1713" s="80">
        <v>0</v>
      </c>
      <c r="P1713"/>
      <c r="R1713"/>
    </row>
    <row r="1714" spans="14:18" ht="15.75" x14ac:dyDescent="0.3">
      <c r="N1714" s="106">
        <f ca="1"/>
        <v>0</v>
      </c>
      <c r="O1714" s="80">
        <v>0</v>
      </c>
      <c r="P1714"/>
      <c r="R1714"/>
    </row>
    <row r="1715" spans="14:18" ht="15.75" x14ac:dyDescent="0.3">
      <c r="N1715" s="106">
        <f ca="1"/>
        <v>0</v>
      </c>
      <c r="O1715" s="80">
        <v>0</v>
      </c>
      <c r="P1715"/>
      <c r="R1715"/>
    </row>
    <row r="1716" spans="14:18" ht="15.75" x14ac:dyDescent="0.3">
      <c r="N1716" s="106">
        <f ca="1"/>
        <v>0</v>
      </c>
      <c r="O1716" s="80">
        <v>0</v>
      </c>
      <c r="P1716"/>
      <c r="R1716"/>
    </row>
    <row r="1717" spans="14:18" ht="15.75" x14ac:dyDescent="0.3">
      <c r="N1717" s="106">
        <f ca="1"/>
        <v>0</v>
      </c>
      <c r="O1717" s="80">
        <v>0</v>
      </c>
      <c r="P1717"/>
      <c r="R1717"/>
    </row>
    <row r="1718" spans="14:18" ht="15.75" x14ac:dyDescent="0.3">
      <c r="N1718" s="106">
        <f ca="1"/>
        <v>0</v>
      </c>
      <c r="O1718" s="80">
        <v>0</v>
      </c>
      <c r="P1718"/>
      <c r="R1718"/>
    </row>
    <row r="1719" spans="14:18" ht="15.75" x14ac:dyDescent="0.3">
      <c r="N1719" s="106">
        <f ca="1"/>
        <v>0</v>
      </c>
      <c r="O1719" s="80">
        <v>0</v>
      </c>
      <c r="P1719"/>
      <c r="R1719"/>
    </row>
    <row r="1720" spans="14:18" ht="15.75" x14ac:dyDescent="0.3">
      <c r="N1720" s="106">
        <f ca="1"/>
        <v>0</v>
      </c>
      <c r="O1720" s="80">
        <v>0</v>
      </c>
      <c r="P1720"/>
      <c r="R1720"/>
    </row>
    <row r="1721" spans="14:18" ht="15.75" x14ac:dyDescent="0.3">
      <c r="N1721" s="106">
        <f ca="1"/>
        <v>0</v>
      </c>
      <c r="O1721" s="80">
        <v>0</v>
      </c>
      <c r="P1721"/>
      <c r="R1721"/>
    </row>
    <row r="1722" spans="14:18" ht="15.75" x14ac:dyDescent="0.3">
      <c r="N1722" s="106">
        <f ca="1"/>
        <v>0</v>
      </c>
      <c r="O1722" s="80">
        <v>0</v>
      </c>
      <c r="P1722"/>
      <c r="R1722"/>
    </row>
    <row r="1723" spans="14:18" ht="15.75" x14ac:dyDescent="0.3">
      <c r="N1723" s="106">
        <f ca="1"/>
        <v>0</v>
      </c>
      <c r="O1723" s="80">
        <v>0</v>
      </c>
      <c r="P1723"/>
      <c r="R1723"/>
    </row>
    <row r="1724" spans="14:18" ht="15.75" x14ac:dyDescent="0.3">
      <c r="N1724" s="106">
        <f ca="1"/>
        <v>0</v>
      </c>
      <c r="O1724" s="80">
        <v>0</v>
      </c>
      <c r="P1724"/>
      <c r="R1724"/>
    </row>
    <row r="1725" spans="14:18" ht="15.75" x14ac:dyDescent="0.3">
      <c r="N1725" s="106">
        <f ca="1"/>
        <v>0</v>
      </c>
      <c r="O1725" s="80">
        <v>0</v>
      </c>
      <c r="P1725"/>
      <c r="R1725"/>
    </row>
    <row r="1726" spans="14:18" ht="15.75" x14ac:dyDescent="0.3">
      <c r="N1726" s="106">
        <f ca="1"/>
        <v>0</v>
      </c>
      <c r="O1726" s="80">
        <v>0</v>
      </c>
      <c r="P1726"/>
      <c r="R1726"/>
    </row>
    <row r="1727" spans="14:18" ht="15.75" x14ac:dyDescent="0.3">
      <c r="N1727" s="106">
        <f ca="1"/>
        <v>0</v>
      </c>
      <c r="O1727" s="80">
        <v>0</v>
      </c>
      <c r="P1727"/>
      <c r="R1727"/>
    </row>
    <row r="1728" spans="14:18" ht="15.75" x14ac:dyDescent="0.3">
      <c r="N1728" s="106">
        <f ca="1"/>
        <v>0</v>
      </c>
      <c r="O1728" s="80">
        <v>0</v>
      </c>
      <c r="P1728"/>
      <c r="R1728"/>
    </row>
    <row r="1729" spans="14:18" ht="15.75" x14ac:dyDescent="0.3">
      <c r="N1729" s="106">
        <f ca="1"/>
        <v>0</v>
      </c>
      <c r="O1729" s="80">
        <v>0</v>
      </c>
      <c r="P1729"/>
      <c r="R1729"/>
    </row>
    <row r="1730" spans="14:18" ht="15.75" x14ac:dyDescent="0.3">
      <c r="N1730" s="106">
        <f ca="1"/>
        <v>0</v>
      </c>
      <c r="O1730" s="80">
        <v>0</v>
      </c>
      <c r="P1730"/>
      <c r="R1730"/>
    </row>
    <row r="1731" spans="14:18" ht="15.75" x14ac:dyDescent="0.3">
      <c r="N1731" s="106">
        <f ca="1"/>
        <v>0</v>
      </c>
      <c r="O1731" s="80">
        <v>0</v>
      </c>
      <c r="P1731"/>
      <c r="R1731"/>
    </row>
    <row r="1732" spans="14:18" ht="15.75" x14ac:dyDescent="0.3">
      <c r="N1732" s="106">
        <f ca="1"/>
        <v>0</v>
      </c>
      <c r="O1732" s="80">
        <v>0</v>
      </c>
      <c r="P1732"/>
      <c r="R1732"/>
    </row>
    <row r="1733" spans="14:18" ht="15.75" x14ac:dyDescent="0.3">
      <c r="N1733" s="106">
        <f ca="1"/>
        <v>0</v>
      </c>
      <c r="O1733" s="80">
        <v>0</v>
      </c>
      <c r="P1733"/>
      <c r="R1733"/>
    </row>
    <row r="1734" spans="14:18" ht="15.75" x14ac:dyDescent="0.3">
      <c r="N1734" s="106">
        <f ca="1"/>
        <v>0</v>
      </c>
      <c r="O1734" s="80">
        <v>0</v>
      </c>
      <c r="P1734"/>
      <c r="R1734"/>
    </row>
    <row r="1735" spans="14:18" ht="15.75" x14ac:dyDescent="0.3">
      <c r="N1735" s="106">
        <f ca="1"/>
        <v>0</v>
      </c>
      <c r="O1735" s="80">
        <v>0</v>
      </c>
      <c r="P1735"/>
      <c r="R1735"/>
    </row>
    <row r="1736" spans="14:18" ht="15.75" x14ac:dyDescent="0.3">
      <c r="N1736" s="106">
        <f ca="1"/>
        <v>0</v>
      </c>
      <c r="O1736" s="80">
        <v>0</v>
      </c>
      <c r="P1736"/>
      <c r="R1736"/>
    </row>
    <row r="1737" spans="14:18" ht="15.75" x14ac:dyDescent="0.3">
      <c r="N1737" s="106">
        <f ca="1"/>
        <v>0</v>
      </c>
      <c r="O1737" s="80">
        <v>0</v>
      </c>
      <c r="P1737"/>
      <c r="R1737"/>
    </row>
    <row r="1738" spans="14:18" ht="15.75" x14ac:dyDescent="0.3">
      <c r="N1738" s="106">
        <f ca="1"/>
        <v>0</v>
      </c>
      <c r="O1738" s="80">
        <v>0</v>
      </c>
      <c r="P1738"/>
      <c r="R1738"/>
    </row>
    <row r="1739" spans="14:18" ht="15.75" x14ac:dyDescent="0.3">
      <c r="N1739" s="106">
        <f ca="1"/>
        <v>0</v>
      </c>
      <c r="O1739" s="80">
        <v>0</v>
      </c>
      <c r="P1739"/>
      <c r="R1739"/>
    </row>
    <row r="1740" spans="14:18" ht="15.75" x14ac:dyDescent="0.3">
      <c r="N1740" s="106">
        <f ca="1"/>
        <v>0</v>
      </c>
      <c r="O1740" s="80">
        <v>0</v>
      </c>
      <c r="P1740"/>
      <c r="R1740"/>
    </row>
    <row r="1741" spans="14:18" ht="15.75" x14ac:dyDescent="0.3">
      <c r="N1741" s="106">
        <f ca="1"/>
        <v>0</v>
      </c>
      <c r="O1741" s="80">
        <v>0</v>
      </c>
      <c r="P1741"/>
      <c r="R1741"/>
    </row>
    <row r="1742" spans="14:18" ht="15.75" x14ac:dyDescent="0.3">
      <c r="N1742" s="106">
        <f ca="1"/>
        <v>0</v>
      </c>
      <c r="O1742" s="80">
        <v>0</v>
      </c>
      <c r="P1742"/>
      <c r="R1742"/>
    </row>
    <row r="1743" spans="14:18" ht="15.75" x14ac:dyDescent="0.3">
      <c r="N1743" s="106">
        <f ca="1"/>
        <v>0</v>
      </c>
      <c r="O1743" s="80">
        <v>0</v>
      </c>
      <c r="P1743"/>
      <c r="R1743"/>
    </row>
    <row r="1744" spans="14:18" ht="15.75" x14ac:dyDescent="0.3">
      <c r="N1744" s="106">
        <f ca="1"/>
        <v>0</v>
      </c>
      <c r="O1744" s="80">
        <v>0</v>
      </c>
      <c r="P1744"/>
      <c r="R1744"/>
    </row>
    <row r="1745" spans="14:18" ht="15.75" x14ac:dyDescent="0.3">
      <c r="N1745" s="107" t="str" cm="1">
        <f t="array" aca="1" ref="N1745:N1993" ca="1">OFFSET(I$2,,,249,1)</f>
        <v>ABB INDIA LTD</v>
      </c>
      <c r="O1745" s="80">
        <v>0</v>
      </c>
      <c r="P1745"/>
      <c r="R1745"/>
    </row>
    <row r="1746" spans="14:18" ht="15.75" x14ac:dyDescent="0.3">
      <c r="N1746" s="107" t="str">
        <f ca="1"/>
        <v>ACC LTD</v>
      </c>
      <c r="O1746" s="80">
        <v>0</v>
      </c>
      <c r="P1746"/>
      <c r="R1746"/>
    </row>
    <row r="1747" spans="14:18" ht="15.75" x14ac:dyDescent="0.3">
      <c r="N1747" s="107" t="str">
        <f ca="1"/>
        <v>ADANI ENTERPRISES LTD</v>
      </c>
      <c r="O1747" s="80">
        <v>0</v>
      </c>
      <c r="P1747"/>
      <c r="R1747"/>
    </row>
    <row r="1748" spans="14:18" ht="15.75" x14ac:dyDescent="0.3">
      <c r="N1748" s="107" t="str">
        <f ca="1"/>
        <v>ADANI GREEN ENERGY LTD</v>
      </c>
      <c r="O1748" s="80">
        <v>0</v>
      </c>
      <c r="P1748"/>
      <c r="R1748"/>
    </row>
    <row r="1749" spans="14:18" ht="15.75" x14ac:dyDescent="0.3">
      <c r="N1749" s="107" t="str">
        <f ca="1"/>
        <v>ADANI PORTS AND SPECIAL ECON</v>
      </c>
      <c r="O1749" s="80">
        <v>0</v>
      </c>
      <c r="P1749"/>
      <c r="R1749"/>
    </row>
    <row r="1750" spans="14:18" ht="15.75" x14ac:dyDescent="0.3">
      <c r="N1750" s="107" t="str">
        <f ca="1"/>
        <v>ADANI TOTAL GAS LTD</v>
      </c>
      <c r="O1750" s="80">
        <v>0</v>
      </c>
      <c r="P1750"/>
      <c r="R1750"/>
    </row>
    <row r="1751" spans="14:18" ht="15.75" x14ac:dyDescent="0.3">
      <c r="N1751" s="107" t="str">
        <f ca="1"/>
        <v>ADANI TRANSMISSION  LTD</v>
      </c>
      <c r="O1751" s="80">
        <v>0</v>
      </c>
      <c r="P1751"/>
      <c r="R1751"/>
    </row>
    <row r="1752" spans="14:18" ht="15.75" x14ac:dyDescent="0.3">
      <c r="N1752" s="107" t="str">
        <f ca="1"/>
        <v>AMBUJA CEMENTS LTD</v>
      </c>
      <c r="O1752" s="80">
        <v>0</v>
      </c>
      <c r="P1752"/>
      <c r="R1752"/>
    </row>
    <row r="1753" spans="14:18" ht="15.75" x14ac:dyDescent="0.3">
      <c r="N1753" s="107" t="str">
        <f ca="1"/>
        <v>APOLLO HOSPITALS ENTERPRISE</v>
      </c>
      <c r="O1753" s="80">
        <v>0</v>
      </c>
      <c r="P1753"/>
      <c r="R1753"/>
    </row>
    <row r="1754" spans="14:18" ht="15.75" x14ac:dyDescent="0.3">
      <c r="N1754" s="107" t="str">
        <f ca="1"/>
        <v>ASIAN PAINTS LTD</v>
      </c>
      <c r="O1754" s="80">
        <v>0</v>
      </c>
      <c r="P1754"/>
      <c r="R1754"/>
    </row>
    <row r="1755" spans="14:18" ht="15.75" x14ac:dyDescent="0.3">
      <c r="N1755" s="107" t="str">
        <f ca="1"/>
        <v>AVENUE SUPERMARTS LTD</v>
      </c>
      <c r="O1755" s="80">
        <v>0</v>
      </c>
      <c r="P1755"/>
      <c r="R1755"/>
    </row>
    <row r="1756" spans="14:18" ht="15.75" x14ac:dyDescent="0.3">
      <c r="N1756" s="107" t="str">
        <f ca="1"/>
        <v>AXIS BANK LTD</v>
      </c>
      <c r="O1756" s="80">
        <v>0</v>
      </c>
      <c r="P1756"/>
      <c r="R1756"/>
    </row>
    <row r="1757" spans="14:18" ht="15.75" x14ac:dyDescent="0.3">
      <c r="N1757" s="107" t="str">
        <f ca="1"/>
        <v>BAJAJ AUTO LTD</v>
      </c>
      <c r="O1757" s="80">
        <v>0</v>
      </c>
      <c r="P1757"/>
      <c r="R1757"/>
    </row>
    <row r="1758" spans="14:18" ht="15.75" x14ac:dyDescent="0.3">
      <c r="N1758" s="107" t="str">
        <f ca="1"/>
        <v>BAJAJ FINANCE LTD</v>
      </c>
      <c r="O1758" s="80">
        <v>0</v>
      </c>
      <c r="P1758"/>
      <c r="R1758"/>
    </row>
    <row r="1759" spans="14:18" ht="15.75" x14ac:dyDescent="0.3">
      <c r="N1759" s="107" t="str">
        <f ca="1"/>
        <v>BAJAJ FINSERV LTD</v>
      </c>
      <c r="O1759" s="80">
        <v>0</v>
      </c>
      <c r="P1759"/>
      <c r="R1759"/>
    </row>
    <row r="1760" spans="14:18" ht="15.75" x14ac:dyDescent="0.3">
      <c r="N1760" s="107" t="str">
        <f ca="1"/>
        <v>BAJAJ HOLDINGS AND INVESTMEN</v>
      </c>
      <c r="O1760" s="80">
        <v>0</v>
      </c>
      <c r="P1760"/>
      <c r="R1760"/>
    </row>
    <row r="1761" spans="14:18" ht="15.75" x14ac:dyDescent="0.3">
      <c r="N1761" s="107" t="str">
        <f ca="1"/>
        <v>BANK OF BARODA</v>
      </c>
      <c r="O1761" s="80">
        <v>0</v>
      </c>
      <c r="P1761"/>
      <c r="R1761"/>
    </row>
    <row r="1762" spans="14:18" ht="15.75" x14ac:dyDescent="0.3">
      <c r="N1762" s="107" t="str">
        <f ca="1"/>
        <v>BERGER PAINTS INDIA LTD</v>
      </c>
      <c r="O1762" s="80">
        <v>0</v>
      </c>
      <c r="P1762"/>
      <c r="R1762"/>
    </row>
    <row r="1763" spans="14:18" ht="15.75" x14ac:dyDescent="0.3">
      <c r="N1763" s="107" t="str">
        <f ca="1"/>
        <v>BHARAT ELECTRONICS LTD</v>
      </c>
      <c r="O1763" s="80">
        <v>0</v>
      </c>
      <c r="P1763"/>
      <c r="R1763"/>
    </row>
    <row r="1764" spans="14:18" ht="15.75" x14ac:dyDescent="0.3">
      <c r="N1764" s="107" t="str">
        <f ca="1"/>
        <v>BHARAT PETROLEUM CORP LTD</v>
      </c>
      <c r="O1764" s="80">
        <v>0</v>
      </c>
      <c r="P1764"/>
      <c r="R1764"/>
    </row>
    <row r="1765" spans="14:18" ht="15.75" x14ac:dyDescent="0.3">
      <c r="N1765" s="107" t="str">
        <f ca="1"/>
        <v>BHARTI AIRTEL LTD</v>
      </c>
      <c r="O1765" s="80">
        <v>0</v>
      </c>
      <c r="P1765"/>
      <c r="R1765"/>
    </row>
    <row r="1766" spans="14:18" ht="15.75" x14ac:dyDescent="0.3">
      <c r="N1766" s="107" t="str">
        <f ca="1"/>
        <v>BOSCH LTD</v>
      </c>
      <c r="O1766" s="80">
        <v>0</v>
      </c>
      <c r="P1766"/>
      <c r="R1766"/>
    </row>
    <row r="1767" spans="14:18" ht="15.75" x14ac:dyDescent="0.3">
      <c r="N1767" s="107" t="str">
        <f ca="1"/>
        <v>BRITANNIA INDUSTRIES LTD</v>
      </c>
      <c r="O1767" s="80">
        <v>0</v>
      </c>
      <c r="P1767"/>
      <c r="R1767"/>
    </row>
    <row r="1768" spans="14:18" ht="15.75" x14ac:dyDescent="0.3">
      <c r="N1768" s="107" t="str">
        <f ca="1"/>
        <v>CANARA BANK</v>
      </c>
      <c r="O1768" s="80">
        <v>0</v>
      </c>
      <c r="P1768"/>
      <c r="R1768"/>
    </row>
    <row r="1769" spans="14:18" ht="15.75" x14ac:dyDescent="0.3">
      <c r="N1769" s="107" t="str">
        <f ca="1"/>
        <v>CHOLAMANDALAM INVESTMENT AND</v>
      </c>
      <c r="O1769" s="80">
        <v>0</v>
      </c>
      <c r="P1769"/>
      <c r="R1769"/>
    </row>
    <row r="1770" spans="14:18" ht="15.75" x14ac:dyDescent="0.3">
      <c r="N1770" s="107" t="str">
        <f ca="1"/>
        <v>CIPLA LTD</v>
      </c>
      <c r="O1770" s="80">
        <v>0</v>
      </c>
      <c r="P1770"/>
      <c r="R1770"/>
    </row>
    <row r="1771" spans="14:18" ht="15.75" x14ac:dyDescent="0.3">
      <c r="N1771" s="107" t="str">
        <f ca="1"/>
        <v>COAL INDIA LTD</v>
      </c>
      <c r="O1771" s="80">
        <v>0</v>
      </c>
      <c r="P1771"/>
      <c r="R1771"/>
    </row>
    <row r="1772" spans="14:18" ht="15.75" x14ac:dyDescent="0.3">
      <c r="N1772" s="107" t="str">
        <f ca="1"/>
        <v>COLGATE PALMOLIVE (INDIA)</v>
      </c>
      <c r="O1772" s="80">
        <v>0</v>
      </c>
      <c r="P1772"/>
      <c r="R1772"/>
    </row>
    <row r="1773" spans="14:18" ht="15.75" x14ac:dyDescent="0.3">
      <c r="N1773" s="107" t="str">
        <f ca="1"/>
        <v>DABUR INDIA LTD</v>
      </c>
      <c r="O1773" s="80">
        <v>0</v>
      </c>
      <c r="P1773"/>
      <c r="R1773"/>
    </row>
    <row r="1774" spans="14:18" ht="15.75" x14ac:dyDescent="0.3">
      <c r="N1774" s="107" t="str">
        <f ca="1"/>
        <v>DIVI'S LABORATORIES LTD</v>
      </c>
      <c r="O1774" s="80">
        <v>0</v>
      </c>
      <c r="P1774"/>
      <c r="R1774"/>
    </row>
    <row r="1775" spans="14:18" ht="15.75" x14ac:dyDescent="0.3">
      <c r="N1775" s="107" t="str">
        <f ca="1"/>
        <v>DLF LTD</v>
      </c>
      <c r="O1775" s="80">
        <v>0</v>
      </c>
      <c r="P1775"/>
      <c r="R1775"/>
    </row>
    <row r="1776" spans="14:18" ht="15.75" x14ac:dyDescent="0.3">
      <c r="N1776" s="107" t="str">
        <f ca="1"/>
        <v>DR. REDDY'S LABORATORIES</v>
      </c>
      <c r="O1776" s="80">
        <v>0</v>
      </c>
      <c r="P1776"/>
      <c r="R1776"/>
    </row>
    <row r="1777" spans="14:18" ht="15.75" x14ac:dyDescent="0.3">
      <c r="N1777" s="107" t="str">
        <f ca="1"/>
        <v>EICHER MOTORS LTD</v>
      </c>
      <c r="O1777" s="80">
        <v>0</v>
      </c>
      <c r="P1777"/>
      <c r="R1777"/>
    </row>
    <row r="1778" spans="14:18" ht="15.75" x14ac:dyDescent="0.3">
      <c r="N1778" s="107" t="str">
        <f ca="1"/>
        <v>FSN E-COMMERCE VENTURES LTD</v>
      </c>
      <c r="O1778" s="80">
        <v>0</v>
      </c>
      <c r="P1778"/>
      <c r="R1778"/>
    </row>
    <row r="1779" spans="14:18" ht="15.75" x14ac:dyDescent="0.3">
      <c r="N1779" s="107" t="str">
        <f ca="1"/>
        <v>GAIL INDIA LTD</v>
      </c>
      <c r="O1779" s="80">
        <v>0</v>
      </c>
      <c r="P1779"/>
      <c r="R1779"/>
    </row>
    <row r="1780" spans="14:18" ht="15.75" x14ac:dyDescent="0.3">
      <c r="N1780" s="107" t="str">
        <f ca="1"/>
        <v>GODREJ CONSUMER PRODUCTS LTD</v>
      </c>
      <c r="O1780" s="80">
        <v>0</v>
      </c>
      <c r="P1780"/>
      <c r="R1780"/>
    </row>
    <row r="1781" spans="14:18" ht="15.75" x14ac:dyDescent="0.3">
      <c r="N1781" s="107" t="str">
        <f ca="1"/>
        <v>GRASIM INDUSTRIES LTD</v>
      </c>
      <c r="O1781" s="80">
        <v>0</v>
      </c>
      <c r="P1781"/>
      <c r="R1781"/>
    </row>
    <row r="1782" spans="14:18" ht="15.75" x14ac:dyDescent="0.3">
      <c r="N1782" s="107" t="str">
        <f ca="1"/>
        <v>HAVELLS INDIA LTD</v>
      </c>
      <c r="O1782" s="80">
        <v>0</v>
      </c>
      <c r="P1782"/>
      <c r="R1782"/>
    </row>
    <row r="1783" spans="14:18" ht="15.75" x14ac:dyDescent="0.3">
      <c r="N1783" s="107" t="str">
        <f ca="1"/>
        <v>HCL TECHNOLOGIES LTD</v>
      </c>
      <c r="O1783" s="80">
        <v>0</v>
      </c>
      <c r="P1783"/>
      <c r="R1783"/>
    </row>
    <row r="1784" spans="14:18" ht="15.75" x14ac:dyDescent="0.3">
      <c r="N1784" s="107" t="str">
        <f ca="1"/>
        <v>HDFC ASSET MANAGEMENT CO LTD</v>
      </c>
      <c r="O1784" s="80">
        <v>0</v>
      </c>
      <c r="P1784"/>
      <c r="R1784"/>
    </row>
    <row r="1785" spans="14:18" ht="15.75" x14ac:dyDescent="0.3">
      <c r="N1785" s="107" t="str">
        <f ca="1"/>
        <v>HDFC BANK LIMITED</v>
      </c>
      <c r="O1785" s="80">
        <v>0</v>
      </c>
      <c r="P1785"/>
      <c r="R1785"/>
    </row>
    <row r="1786" spans="14:18" ht="15.75" x14ac:dyDescent="0.3">
      <c r="N1786" s="107" t="str">
        <f ca="1"/>
        <v>HDFC LIFE INSURANCE CO LTD</v>
      </c>
      <c r="O1786" s="80">
        <v>0</v>
      </c>
      <c r="P1786"/>
      <c r="R1786"/>
    </row>
    <row r="1787" spans="14:18" ht="15.75" x14ac:dyDescent="0.3">
      <c r="N1787" s="107" t="str">
        <f ca="1"/>
        <v>HERO MOTOCORP LTD</v>
      </c>
      <c r="O1787" s="80">
        <v>0</v>
      </c>
      <c r="P1787"/>
      <c r="R1787"/>
    </row>
    <row r="1788" spans="14:18" ht="15.75" x14ac:dyDescent="0.3">
      <c r="N1788" s="107" t="str">
        <f ca="1"/>
        <v>HINDALCO INDUSTRIES LTD</v>
      </c>
      <c r="O1788" s="80">
        <v>0</v>
      </c>
      <c r="P1788"/>
      <c r="R1788"/>
    </row>
    <row r="1789" spans="14:18" ht="15.75" x14ac:dyDescent="0.3">
      <c r="N1789" s="107" t="str">
        <f ca="1"/>
        <v>HINDUSTAN AERONAUTICS LTD</v>
      </c>
      <c r="O1789" s="80">
        <v>0</v>
      </c>
      <c r="P1789"/>
      <c r="R1789"/>
    </row>
    <row r="1790" spans="14:18" ht="15.75" x14ac:dyDescent="0.3">
      <c r="N1790" s="107" t="str">
        <f ca="1"/>
        <v>HINDUSTAN UNILEVER LTD</v>
      </c>
      <c r="O1790" s="80">
        <v>0</v>
      </c>
      <c r="P1790"/>
      <c r="R1790"/>
    </row>
    <row r="1791" spans="14:18" ht="15.75" x14ac:dyDescent="0.3">
      <c r="N1791" s="107" t="str">
        <f ca="1"/>
        <v>HOUSING DEVELOPMENT FINANCE</v>
      </c>
      <c r="O1791" s="80">
        <v>0</v>
      </c>
      <c r="P1791"/>
      <c r="R1791"/>
    </row>
    <row r="1792" spans="14:18" ht="15.75" x14ac:dyDescent="0.3">
      <c r="N1792" s="107" t="str">
        <f ca="1"/>
        <v>ICICI BANK LTD</v>
      </c>
      <c r="O1792" s="80">
        <v>0</v>
      </c>
      <c r="P1792"/>
      <c r="R1792"/>
    </row>
    <row r="1793" spans="14:18" ht="15.75" x14ac:dyDescent="0.3">
      <c r="N1793" s="107" t="str">
        <f ca="1"/>
        <v>ICICI LOMBARD GENERAL INSURA</v>
      </c>
      <c r="O1793" s="80">
        <v>0</v>
      </c>
      <c r="P1793"/>
      <c r="R1793"/>
    </row>
    <row r="1794" spans="14:18" ht="15.75" x14ac:dyDescent="0.3">
      <c r="N1794" s="107" t="str">
        <f ca="1"/>
        <v>ICICI PRUDENTIAL LIFE INSURA</v>
      </c>
      <c r="O1794" s="80">
        <v>0</v>
      </c>
      <c r="P1794"/>
      <c r="R1794"/>
    </row>
    <row r="1795" spans="14:18" ht="15.75" x14ac:dyDescent="0.3">
      <c r="N1795" s="107" t="str">
        <f ca="1"/>
        <v>INDIAN OIL CORP LTD</v>
      </c>
      <c r="O1795" s="80">
        <v>0</v>
      </c>
      <c r="P1795"/>
      <c r="R1795"/>
    </row>
    <row r="1796" spans="14:18" ht="15.75" x14ac:dyDescent="0.3">
      <c r="N1796" s="107" t="str">
        <f ca="1"/>
        <v>INDIAN RAILWAY CATERING &amp; TO</v>
      </c>
      <c r="O1796" s="80">
        <v>0</v>
      </c>
      <c r="P1796"/>
      <c r="R1796"/>
    </row>
    <row r="1797" spans="14:18" ht="15.75" x14ac:dyDescent="0.3">
      <c r="N1797" s="107" t="str">
        <f ca="1"/>
        <v>INDIAN RUPEE</v>
      </c>
      <c r="O1797" s="80">
        <v>0</v>
      </c>
      <c r="P1797"/>
      <c r="R1797"/>
    </row>
    <row r="1798" spans="14:18" ht="15.75" x14ac:dyDescent="0.3">
      <c r="N1798" s="107" t="str">
        <f ca="1"/>
        <v>INDUS TOWERS LTD</v>
      </c>
      <c r="O1798" s="80">
        <v>0</v>
      </c>
      <c r="P1798"/>
      <c r="R1798"/>
    </row>
    <row r="1799" spans="14:18" ht="15.75" x14ac:dyDescent="0.3">
      <c r="N1799" s="107" t="str">
        <f ca="1"/>
        <v>INDUSIND BANK LTD</v>
      </c>
      <c r="O1799" s="80">
        <v>0</v>
      </c>
      <c r="P1799"/>
      <c r="R1799"/>
    </row>
    <row r="1800" spans="14:18" ht="15.75" x14ac:dyDescent="0.3">
      <c r="N1800" s="107" t="str">
        <f ca="1"/>
        <v>INFO EDGE INDIA LTD</v>
      </c>
      <c r="O1800" s="80">
        <v>0</v>
      </c>
      <c r="P1800"/>
      <c r="R1800"/>
    </row>
    <row r="1801" spans="14:18" ht="15.75" x14ac:dyDescent="0.3">
      <c r="N1801" s="107" t="str">
        <f ca="1"/>
        <v>INFOSYS LTD</v>
      </c>
      <c r="O1801" s="80">
        <v>0</v>
      </c>
      <c r="P1801"/>
      <c r="R1801"/>
    </row>
    <row r="1802" spans="14:18" ht="15.75" x14ac:dyDescent="0.3">
      <c r="N1802" s="107" t="str">
        <f ca="1"/>
        <v>INTERGLOBE AVIATION LTD</v>
      </c>
      <c r="O1802" s="80">
        <v>0</v>
      </c>
      <c r="P1802"/>
      <c r="R1802"/>
    </row>
    <row r="1803" spans="14:18" ht="15.75" x14ac:dyDescent="0.3">
      <c r="N1803" s="107" t="str">
        <f ca="1"/>
        <v>ITC LTD</v>
      </c>
      <c r="O1803" s="80">
        <v>0</v>
      </c>
      <c r="P1803"/>
      <c r="R1803"/>
    </row>
    <row r="1804" spans="14:18" ht="15.75" x14ac:dyDescent="0.3">
      <c r="N1804" s="107" t="str">
        <f ca="1"/>
        <v>JSW STEEL LTD</v>
      </c>
      <c r="O1804" s="80">
        <v>0</v>
      </c>
      <c r="P1804"/>
      <c r="R1804"/>
    </row>
    <row r="1805" spans="14:18" ht="15.75" x14ac:dyDescent="0.3">
      <c r="N1805" s="107" t="str">
        <f ca="1"/>
        <v>KOTAK MAHINDRA BANK LTD</v>
      </c>
      <c r="O1805" s="80">
        <v>0</v>
      </c>
      <c r="P1805"/>
      <c r="R1805"/>
    </row>
    <row r="1806" spans="14:18" ht="15.75" x14ac:dyDescent="0.3">
      <c r="N1806" s="107" t="str">
        <f ca="1"/>
        <v>LARSEN &amp; TOUBRO LTD</v>
      </c>
      <c r="O1806" s="80">
        <v>0</v>
      </c>
      <c r="P1806"/>
      <c r="R1806"/>
    </row>
    <row r="1807" spans="14:18" ht="15.75" x14ac:dyDescent="0.3">
      <c r="N1807" s="107" t="str">
        <f ca="1"/>
        <v>LIFE INSURANCE CORPORATION</v>
      </c>
      <c r="O1807" s="80">
        <v>0</v>
      </c>
      <c r="P1807"/>
      <c r="R1807"/>
    </row>
    <row r="1808" spans="14:18" ht="15.75" x14ac:dyDescent="0.3">
      <c r="N1808" s="107" t="str">
        <f ca="1"/>
        <v>LTIMINDTREE LTD</v>
      </c>
      <c r="O1808" s="80">
        <v>0</v>
      </c>
      <c r="P1808"/>
      <c r="R1808"/>
    </row>
    <row r="1809" spans="14:18" ht="15.75" x14ac:dyDescent="0.3">
      <c r="N1809" s="107" t="str">
        <f ca="1"/>
        <v>MAHINDRA &amp; MAHINDRA LTD</v>
      </c>
      <c r="O1809" s="80">
        <v>0</v>
      </c>
      <c r="P1809"/>
      <c r="R1809"/>
    </row>
    <row r="1810" spans="14:18" ht="15.75" x14ac:dyDescent="0.3">
      <c r="N1810" s="107" t="str">
        <f ca="1"/>
        <v>MARICO LTD</v>
      </c>
      <c r="O1810" s="80">
        <v>0</v>
      </c>
      <c r="P1810"/>
      <c r="R1810"/>
    </row>
    <row r="1811" spans="14:18" ht="15.75" x14ac:dyDescent="0.3">
      <c r="N1811" s="107" t="str">
        <f ca="1"/>
        <v>MARUTI SUZUKI INDIA LTD</v>
      </c>
      <c r="O1811" s="80">
        <v>0</v>
      </c>
      <c r="P1811"/>
      <c r="R1811"/>
    </row>
    <row r="1812" spans="14:18" ht="15.75" x14ac:dyDescent="0.3">
      <c r="N1812" s="107" t="str">
        <f ca="1"/>
        <v>MUTHOOT FINANCE LTD</v>
      </c>
      <c r="O1812" s="80">
        <v>0</v>
      </c>
      <c r="P1812"/>
      <c r="R1812"/>
    </row>
    <row r="1813" spans="14:18" ht="15.75" x14ac:dyDescent="0.3">
      <c r="N1813" s="107" t="str">
        <f ca="1"/>
        <v>NESTLE INDIA LTD</v>
      </c>
      <c r="O1813" s="80">
        <v>0</v>
      </c>
      <c r="P1813"/>
      <c r="R1813"/>
    </row>
    <row r="1814" spans="14:18" ht="15.75" x14ac:dyDescent="0.3">
      <c r="N1814" s="107" t="str">
        <f ca="1"/>
        <v>NTPC LTD</v>
      </c>
      <c r="O1814" s="80">
        <v>0</v>
      </c>
      <c r="P1814"/>
      <c r="R1814"/>
    </row>
    <row r="1815" spans="14:18" ht="15.75" x14ac:dyDescent="0.3">
      <c r="N1815" s="107" t="str">
        <f ca="1"/>
        <v>OIL &amp; NATURAL GAS CORP LTD</v>
      </c>
      <c r="O1815" s="80">
        <v>0</v>
      </c>
      <c r="P1815"/>
      <c r="R1815"/>
    </row>
    <row r="1816" spans="14:18" ht="15.75" x14ac:dyDescent="0.3">
      <c r="N1816" s="107" t="str">
        <f ca="1"/>
        <v>PAGE INDUSTRIES LTD</v>
      </c>
      <c r="O1816" s="80">
        <v>0</v>
      </c>
      <c r="P1816"/>
      <c r="R1816"/>
    </row>
    <row r="1817" spans="14:18" ht="15.75" x14ac:dyDescent="0.3">
      <c r="N1817" s="107" t="str">
        <f ca="1"/>
        <v>PI INDUSTRIES LTD</v>
      </c>
      <c r="O1817" s="80">
        <v>0</v>
      </c>
      <c r="P1817"/>
      <c r="R1817"/>
    </row>
    <row r="1818" spans="14:18" ht="15.75" x14ac:dyDescent="0.3">
      <c r="N1818" s="107" t="str">
        <f ca="1"/>
        <v>PIDILITE INDUSTRIES LTD</v>
      </c>
      <c r="O1818" s="80">
        <v>0</v>
      </c>
      <c r="P1818"/>
      <c r="R1818"/>
    </row>
    <row r="1819" spans="14:18" ht="15.75" x14ac:dyDescent="0.3">
      <c r="N1819" s="107" t="str">
        <f ca="1"/>
        <v>POWER GRID CORP OF INDIA LTD</v>
      </c>
      <c r="O1819" s="80">
        <v>0</v>
      </c>
      <c r="P1819"/>
      <c r="R1819"/>
    </row>
    <row r="1820" spans="14:18" ht="15.75" x14ac:dyDescent="0.3">
      <c r="N1820" s="107" t="str">
        <f ca="1"/>
        <v>PROCTER &amp; GAMBLE HYGIENE</v>
      </c>
      <c r="O1820" s="80">
        <v>0</v>
      </c>
      <c r="P1820"/>
      <c r="R1820"/>
    </row>
    <row r="1821" spans="14:18" ht="15.75" x14ac:dyDescent="0.3">
      <c r="N1821" s="107" t="str">
        <f ca="1"/>
        <v>RELIANCE INDUSTRIES LTD</v>
      </c>
      <c r="O1821" s="80">
        <v>0</v>
      </c>
      <c r="P1821"/>
      <c r="R1821"/>
    </row>
    <row r="1822" spans="14:18" ht="15.75" x14ac:dyDescent="0.3">
      <c r="N1822" s="107" t="str">
        <f ca="1"/>
        <v>SAMVARDHANA MOTHERSON INTERN</v>
      </c>
      <c r="O1822" s="80">
        <v>0</v>
      </c>
      <c r="P1822"/>
      <c r="R1822"/>
    </row>
    <row r="1823" spans="14:18" ht="15.75" x14ac:dyDescent="0.3">
      <c r="N1823" s="107" t="str">
        <f ca="1"/>
        <v>SBI CARDS &amp; PAYMENT SERVICES</v>
      </c>
      <c r="O1823" s="80">
        <v>0</v>
      </c>
      <c r="P1823"/>
      <c r="R1823"/>
    </row>
    <row r="1824" spans="14:18" ht="15.75" x14ac:dyDescent="0.3">
      <c r="N1824" s="107" t="str">
        <f ca="1"/>
        <v>SBI LIFE INSURANCE CO LTD</v>
      </c>
      <c r="O1824" s="80">
        <v>0</v>
      </c>
      <c r="P1824"/>
      <c r="R1824"/>
    </row>
    <row r="1825" spans="14:18" ht="15.75" x14ac:dyDescent="0.3">
      <c r="N1825" s="107" t="str">
        <f ca="1"/>
        <v>SHREE CEMENT LTD</v>
      </c>
      <c r="O1825" s="80">
        <v>0</v>
      </c>
      <c r="P1825"/>
      <c r="R1825"/>
    </row>
    <row r="1826" spans="14:18" ht="15.75" x14ac:dyDescent="0.3">
      <c r="N1826" s="107" t="str">
        <f ca="1"/>
        <v>SIEMENS LTD</v>
      </c>
      <c r="O1826" s="80">
        <v>0</v>
      </c>
      <c r="P1826"/>
      <c r="R1826"/>
    </row>
    <row r="1827" spans="14:18" ht="15.75" x14ac:dyDescent="0.3">
      <c r="N1827" s="107" t="str">
        <f ca="1"/>
        <v>SRF LTD</v>
      </c>
      <c r="O1827" s="80">
        <v>0</v>
      </c>
      <c r="P1827"/>
      <c r="R1827"/>
    </row>
    <row r="1828" spans="14:18" ht="15.75" x14ac:dyDescent="0.3">
      <c r="N1828" s="107" t="str">
        <f ca="1"/>
        <v>STATE BANK OF INDIA</v>
      </c>
      <c r="O1828" s="80">
        <v>0</v>
      </c>
      <c r="P1828"/>
      <c r="R1828"/>
    </row>
    <row r="1829" spans="14:18" ht="15.75" x14ac:dyDescent="0.3">
      <c r="N1829" s="107" t="str">
        <f ca="1"/>
        <v>SUN PHARMACEUTICAL INDUS</v>
      </c>
      <c r="O1829" s="80">
        <v>0</v>
      </c>
      <c r="P1829"/>
      <c r="R1829"/>
    </row>
    <row r="1830" spans="14:18" ht="15.75" x14ac:dyDescent="0.3">
      <c r="N1830" s="107" t="str">
        <f ca="1"/>
        <v>TATA CONSULTANCY SVCS LTD</v>
      </c>
      <c r="O1830" s="80">
        <v>0</v>
      </c>
      <c r="P1830"/>
      <c r="R1830"/>
    </row>
    <row r="1831" spans="14:18" ht="15.75" x14ac:dyDescent="0.3">
      <c r="N1831" s="107" t="str">
        <f ca="1"/>
        <v>TATA CONSUMER PRODUCTS LTD</v>
      </c>
      <c r="O1831" s="80">
        <v>0</v>
      </c>
      <c r="P1831"/>
      <c r="R1831"/>
    </row>
    <row r="1832" spans="14:18" ht="15.75" x14ac:dyDescent="0.3">
      <c r="N1832" s="107" t="str">
        <f ca="1"/>
        <v>TATA MOTORS LTD</v>
      </c>
      <c r="O1832" s="80">
        <v>0</v>
      </c>
      <c r="P1832"/>
      <c r="R1832"/>
    </row>
    <row r="1833" spans="14:18" ht="15.75" x14ac:dyDescent="0.3">
      <c r="N1833" s="107" t="str">
        <f ca="1"/>
        <v>TATA POWER CO LTD</v>
      </c>
      <c r="O1833" s="80">
        <v>0</v>
      </c>
      <c r="P1833"/>
      <c r="R1833"/>
    </row>
    <row r="1834" spans="14:18" ht="15.75" x14ac:dyDescent="0.3">
      <c r="N1834" s="107" t="str">
        <f ca="1"/>
        <v>TATA STEEL LTD</v>
      </c>
      <c r="O1834" s="80">
        <v>0</v>
      </c>
      <c r="P1834"/>
      <c r="R1834"/>
    </row>
    <row r="1835" spans="14:18" ht="15.75" x14ac:dyDescent="0.3">
      <c r="N1835" s="107" t="str">
        <f ca="1"/>
        <v>TECH MAHINDRA LTD</v>
      </c>
      <c r="O1835" s="80">
        <v>0</v>
      </c>
      <c r="P1835"/>
      <c r="R1835"/>
    </row>
    <row r="1836" spans="14:18" ht="15.75" x14ac:dyDescent="0.3">
      <c r="N1836" s="107" t="str">
        <f ca="1"/>
        <v>TITAN CO LTD</v>
      </c>
      <c r="O1836" s="80">
        <v>0</v>
      </c>
      <c r="P1836"/>
      <c r="R1836"/>
    </row>
    <row r="1837" spans="14:18" ht="15.75" x14ac:dyDescent="0.3">
      <c r="N1837" s="107" t="str">
        <f ca="1"/>
        <v>TORRENT PHARMACEUTICALS LTD</v>
      </c>
      <c r="O1837" s="80">
        <v>0</v>
      </c>
      <c r="P1837"/>
      <c r="R1837"/>
    </row>
    <row r="1838" spans="14:18" ht="15.75" x14ac:dyDescent="0.3">
      <c r="N1838" s="107" t="str">
        <f ca="1"/>
        <v>ULTRATECH CEMENT LTD</v>
      </c>
      <c r="O1838" s="80">
        <v>0</v>
      </c>
      <c r="P1838"/>
      <c r="R1838"/>
    </row>
    <row r="1839" spans="14:18" ht="15.75" x14ac:dyDescent="0.3">
      <c r="N1839" s="107" t="str">
        <f ca="1"/>
        <v>UNITED SPIRITS LTD</v>
      </c>
      <c r="O1839" s="80">
        <v>0</v>
      </c>
      <c r="P1839"/>
      <c r="R1839"/>
    </row>
    <row r="1840" spans="14:18" ht="15.75" x14ac:dyDescent="0.3">
      <c r="N1840" s="107" t="str">
        <f ca="1"/>
        <v>UPL LTD</v>
      </c>
      <c r="O1840" s="80">
        <v>0</v>
      </c>
      <c r="P1840"/>
      <c r="R1840"/>
    </row>
    <row r="1841" spans="14:18" ht="15.75" x14ac:dyDescent="0.3">
      <c r="N1841" s="107" t="str">
        <f ca="1"/>
        <v>VARUN BEVERAGES LTD</v>
      </c>
      <c r="O1841" s="80">
        <v>0</v>
      </c>
      <c r="P1841"/>
      <c r="R1841"/>
    </row>
    <row r="1842" spans="14:18" ht="15.75" x14ac:dyDescent="0.3">
      <c r="N1842" s="107" t="str">
        <f ca="1"/>
        <v>VEDANTA LTD</v>
      </c>
      <c r="O1842" s="80">
        <v>0</v>
      </c>
      <c r="P1842"/>
      <c r="R1842"/>
    </row>
    <row r="1843" spans="14:18" ht="15.75" x14ac:dyDescent="0.3">
      <c r="N1843" s="107" t="str">
        <f ca="1"/>
        <v>WIPRO LTD</v>
      </c>
      <c r="O1843" s="80">
        <v>0</v>
      </c>
      <c r="P1843"/>
      <c r="R1843"/>
    </row>
    <row r="1844" spans="14:18" ht="15.75" x14ac:dyDescent="0.3">
      <c r="N1844" s="107" t="str">
        <f ca="1"/>
        <v>ZOMATO LTD</v>
      </c>
      <c r="O1844" s="80">
        <v>0</v>
      </c>
      <c r="P1844"/>
      <c r="R1844"/>
    </row>
    <row r="1845" spans="14:18" ht="15.75" x14ac:dyDescent="0.3">
      <c r="N1845" s="107">
        <f ca="1"/>
        <v>0</v>
      </c>
      <c r="O1845" s="80">
        <v>0</v>
      </c>
      <c r="P1845"/>
      <c r="R1845"/>
    </row>
    <row r="1846" spans="14:18" ht="15.75" x14ac:dyDescent="0.3">
      <c r="N1846" s="107">
        <f ca="1"/>
        <v>0</v>
      </c>
      <c r="O1846" s="80">
        <v>0</v>
      </c>
      <c r="P1846"/>
      <c r="R1846"/>
    </row>
    <row r="1847" spans="14:18" ht="15.75" x14ac:dyDescent="0.3">
      <c r="N1847" s="107">
        <f ca="1"/>
        <v>0</v>
      </c>
      <c r="O1847" s="80">
        <v>0</v>
      </c>
      <c r="P1847"/>
      <c r="R1847"/>
    </row>
    <row r="1848" spans="14:18" ht="15.75" x14ac:dyDescent="0.3">
      <c r="N1848" s="107">
        <f ca="1"/>
        <v>0</v>
      </c>
      <c r="O1848" s="80">
        <v>0</v>
      </c>
      <c r="P1848"/>
      <c r="R1848"/>
    </row>
    <row r="1849" spans="14:18" ht="15.75" x14ac:dyDescent="0.3">
      <c r="N1849" s="107">
        <f ca="1"/>
        <v>0</v>
      </c>
      <c r="O1849" s="80">
        <v>0</v>
      </c>
      <c r="P1849"/>
      <c r="R1849"/>
    </row>
    <row r="1850" spans="14:18" ht="15.75" x14ac:dyDescent="0.3">
      <c r="N1850" s="107">
        <f ca="1"/>
        <v>0</v>
      </c>
      <c r="O1850" s="80">
        <v>0</v>
      </c>
      <c r="P1850"/>
      <c r="R1850"/>
    </row>
    <row r="1851" spans="14:18" ht="15.75" x14ac:dyDescent="0.3">
      <c r="N1851" s="107">
        <f ca="1"/>
        <v>0</v>
      </c>
      <c r="O1851" s="80">
        <v>0</v>
      </c>
      <c r="P1851"/>
      <c r="R1851"/>
    </row>
    <row r="1852" spans="14:18" ht="15.75" x14ac:dyDescent="0.3">
      <c r="N1852" s="107">
        <f ca="1"/>
        <v>0</v>
      </c>
      <c r="O1852" s="80">
        <v>0</v>
      </c>
      <c r="P1852"/>
      <c r="R1852"/>
    </row>
    <row r="1853" spans="14:18" ht="15.75" x14ac:dyDescent="0.3">
      <c r="N1853" s="107">
        <f ca="1"/>
        <v>0</v>
      </c>
      <c r="O1853" s="80">
        <v>0</v>
      </c>
      <c r="P1853"/>
      <c r="R1853"/>
    </row>
    <row r="1854" spans="14:18" ht="15.75" x14ac:dyDescent="0.3">
      <c r="N1854" s="107">
        <f ca="1"/>
        <v>0</v>
      </c>
      <c r="O1854" s="80">
        <v>0</v>
      </c>
      <c r="P1854"/>
      <c r="R1854"/>
    </row>
    <row r="1855" spans="14:18" ht="15.75" x14ac:dyDescent="0.3">
      <c r="N1855" s="107">
        <f ca="1"/>
        <v>0</v>
      </c>
      <c r="O1855" s="80">
        <v>0</v>
      </c>
      <c r="P1855"/>
      <c r="R1855"/>
    </row>
    <row r="1856" spans="14:18" ht="15.75" x14ac:dyDescent="0.3">
      <c r="N1856" s="107">
        <f ca="1"/>
        <v>0</v>
      </c>
      <c r="O1856" s="80">
        <v>0</v>
      </c>
      <c r="P1856"/>
      <c r="R1856"/>
    </row>
    <row r="1857" spans="14:18" ht="15.75" x14ac:dyDescent="0.3">
      <c r="N1857" s="107">
        <f ca="1"/>
        <v>0</v>
      </c>
      <c r="O1857" s="80">
        <v>0</v>
      </c>
      <c r="P1857"/>
      <c r="R1857"/>
    </row>
    <row r="1858" spans="14:18" ht="15.75" x14ac:dyDescent="0.3">
      <c r="N1858" s="107">
        <f ca="1"/>
        <v>0</v>
      </c>
      <c r="O1858" s="80">
        <v>0</v>
      </c>
      <c r="P1858"/>
      <c r="R1858"/>
    </row>
    <row r="1859" spans="14:18" ht="15.75" x14ac:dyDescent="0.3">
      <c r="N1859" s="107">
        <f ca="1"/>
        <v>0</v>
      </c>
      <c r="O1859" s="80">
        <v>0</v>
      </c>
      <c r="P1859"/>
      <c r="R1859"/>
    </row>
    <row r="1860" spans="14:18" ht="15.75" x14ac:dyDescent="0.3">
      <c r="N1860" s="107">
        <f ca="1"/>
        <v>0</v>
      </c>
      <c r="O1860" s="80">
        <v>0</v>
      </c>
      <c r="P1860"/>
      <c r="R1860"/>
    </row>
    <row r="1861" spans="14:18" ht="15.75" x14ac:dyDescent="0.3">
      <c r="N1861" s="107">
        <f ca="1"/>
        <v>0</v>
      </c>
      <c r="O1861" s="80">
        <v>0</v>
      </c>
      <c r="P1861"/>
      <c r="R1861"/>
    </row>
    <row r="1862" spans="14:18" ht="15.75" x14ac:dyDescent="0.3">
      <c r="N1862" s="107">
        <f ca="1"/>
        <v>0</v>
      </c>
      <c r="O1862" s="80">
        <v>0</v>
      </c>
      <c r="P1862"/>
      <c r="R1862"/>
    </row>
    <row r="1863" spans="14:18" ht="15.75" x14ac:dyDescent="0.3">
      <c r="N1863" s="107">
        <f ca="1"/>
        <v>0</v>
      </c>
      <c r="O1863" s="80">
        <v>0</v>
      </c>
      <c r="P1863"/>
      <c r="R1863"/>
    </row>
    <row r="1864" spans="14:18" ht="15.75" x14ac:dyDescent="0.3">
      <c r="N1864" s="107">
        <f ca="1"/>
        <v>0</v>
      </c>
      <c r="O1864" s="80">
        <v>0</v>
      </c>
      <c r="P1864"/>
      <c r="R1864"/>
    </row>
    <row r="1865" spans="14:18" ht="15.75" x14ac:dyDescent="0.3">
      <c r="N1865" s="107">
        <f ca="1"/>
        <v>0</v>
      </c>
      <c r="O1865" s="80">
        <v>0</v>
      </c>
      <c r="P1865"/>
      <c r="R1865"/>
    </row>
    <row r="1866" spans="14:18" ht="15.75" x14ac:dyDescent="0.3">
      <c r="N1866" s="107">
        <f ca="1"/>
        <v>0</v>
      </c>
      <c r="O1866" s="80">
        <v>0</v>
      </c>
      <c r="P1866"/>
      <c r="R1866"/>
    </row>
    <row r="1867" spans="14:18" ht="15.75" x14ac:dyDescent="0.3">
      <c r="N1867" s="107">
        <f ca="1"/>
        <v>0</v>
      </c>
      <c r="O1867" s="80">
        <v>0</v>
      </c>
      <c r="P1867"/>
      <c r="R1867"/>
    </row>
    <row r="1868" spans="14:18" ht="15.75" x14ac:dyDescent="0.3">
      <c r="N1868" s="107">
        <f ca="1"/>
        <v>0</v>
      </c>
      <c r="O1868" s="80">
        <v>0</v>
      </c>
      <c r="P1868"/>
      <c r="R1868"/>
    </row>
    <row r="1869" spans="14:18" ht="15.75" x14ac:dyDescent="0.3">
      <c r="N1869" s="107">
        <f ca="1"/>
        <v>0</v>
      </c>
      <c r="O1869" s="80">
        <v>0</v>
      </c>
      <c r="P1869"/>
      <c r="R1869"/>
    </row>
    <row r="1870" spans="14:18" ht="15.75" x14ac:dyDescent="0.3">
      <c r="N1870" s="107">
        <f ca="1"/>
        <v>0</v>
      </c>
      <c r="O1870" s="80">
        <v>0</v>
      </c>
      <c r="P1870"/>
      <c r="R1870"/>
    </row>
    <row r="1871" spans="14:18" ht="15.75" x14ac:dyDescent="0.3">
      <c r="N1871" s="107">
        <f ca="1"/>
        <v>0</v>
      </c>
      <c r="O1871" s="80">
        <v>0</v>
      </c>
      <c r="P1871"/>
      <c r="R1871"/>
    </row>
    <row r="1872" spans="14:18" ht="15.75" x14ac:dyDescent="0.3">
      <c r="N1872" s="107">
        <f ca="1"/>
        <v>0</v>
      </c>
      <c r="O1872" s="80">
        <v>0</v>
      </c>
      <c r="P1872"/>
      <c r="R1872"/>
    </row>
    <row r="1873" spans="14:18" ht="15.75" x14ac:dyDescent="0.3">
      <c r="N1873" s="107">
        <f ca="1"/>
        <v>0</v>
      </c>
      <c r="O1873" s="80">
        <v>0</v>
      </c>
      <c r="P1873"/>
      <c r="R1873"/>
    </row>
    <row r="1874" spans="14:18" ht="15.75" x14ac:dyDescent="0.3">
      <c r="N1874" s="107">
        <f ca="1"/>
        <v>0</v>
      </c>
      <c r="O1874" s="80">
        <v>0</v>
      </c>
      <c r="P1874"/>
      <c r="R1874"/>
    </row>
    <row r="1875" spans="14:18" ht="15.75" x14ac:dyDescent="0.3">
      <c r="N1875" s="107">
        <f ca="1"/>
        <v>0</v>
      </c>
      <c r="O1875" s="80">
        <v>0</v>
      </c>
      <c r="P1875"/>
      <c r="R1875"/>
    </row>
    <row r="1876" spans="14:18" ht="15.75" x14ac:dyDescent="0.3">
      <c r="N1876" s="107">
        <f ca="1"/>
        <v>0</v>
      </c>
      <c r="O1876" s="80">
        <v>0</v>
      </c>
      <c r="P1876"/>
      <c r="R1876"/>
    </row>
    <row r="1877" spans="14:18" ht="15.75" x14ac:dyDescent="0.3">
      <c r="N1877" s="107">
        <f ca="1"/>
        <v>0</v>
      </c>
      <c r="O1877" s="80">
        <v>0</v>
      </c>
      <c r="P1877"/>
      <c r="R1877"/>
    </row>
    <row r="1878" spans="14:18" ht="15.75" x14ac:dyDescent="0.3">
      <c r="N1878" s="107">
        <f ca="1"/>
        <v>0</v>
      </c>
      <c r="O1878" s="80">
        <v>0</v>
      </c>
      <c r="P1878"/>
      <c r="R1878"/>
    </row>
    <row r="1879" spans="14:18" ht="15.75" x14ac:dyDescent="0.3">
      <c r="N1879" s="107">
        <f ca="1"/>
        <v>0</v>
      </c>
      <c r="O1879" s="80">
        <v>0</v>
      </c>
      <c r="P1879"/>
      <c r="R1879"/>
    </row>
    <row r="1880" spans="14:18" ht="15.75" x14ac:dyDescent="0.3">
      <c r="N1880" s="107">
        <f ca="1"/>
        <v>0</v>
      </c>
      <c r="O1880" s="80">
        <v>0</v>
      </c>
      <c r="P1880"/>
      <c r="R1880"/>
    </row>
    <row r="1881" spans="14:18" ht="15.75" x14ac:dyDescent="0.3">
      <c r="N1881" s="107">
        <f ca="1"/>
        <v>0</v>
      </c>
      <c r="O1881" s="80">
        <v>0</v>
      </c>
      <c r="P1881"/>
      <c r="R1881"/>
    </row>
    <row r="1882" spans="14:18" ht="15.75" x14ac:dyDescent="0.3">
      <c r="N1882" s="107">
        <f ca="1"/>
        <v>0</v>
      </c>
      <c r="O1882" s="80">
        <v>0</v>
      </c>
      <c r="P1882"/>
      <c r="R1882"/>
    </row>
    <row r="1883" spans="14:18" ht="15.75" x14ac:dyDescent="0.3">
      <c r="N1883" s="107">
        <f ca="1"/>
        <v>0</v>
      </c>
      <c r="O1883" s="80">
        <v>0</v>
      </c>
      <c r="P1883"/>
      <c r="R1883"/>
    </row>
    <row r="1884" spans="14:18" ht="15.75" x14ac:dyDescent="0.3">
      <c r="N1884" s="107">
        <f ca="1"/>
        <v>0</v>
      </c>
      <c r="O1884" s="80">
        <v>0</v>
      </c>
      <c r="P1884"/>
      <c r="R1884"/>
    </row>
    <row r="1885" spans="14:18" ht="15.75" x14ac:dyDescent="0.3">
      <c r="N1885" s="107">
        <f ca="1"/>
        <v>0</v>
      </c>
      <c r="O1885" s="80">
        <v>0</v>
      </c>
      <c r="P1885"/>
      <c r="R1885"/>
    </row>
    <row r="1886" spans="14:18" ht="15.75" x14ac:dyDescent="0.3">
      <c r="N1886" s="107">
        <f ca="1"/>
        <v>0</v>
      </c>
      <c r="O1886" s="80">
        <v>0</v>
      </c>
      <c r="P1886"/>
      <c r="R1886"/>
    </row>
    <row r="1887" spans="14:18" ht="15.75" x14ac:dyDescent="0.3">
      <c r="N1887" s="107">
        <f ca="1"/>
        <v>0</v>
      </c>
      <c r="O1887" s="80">
        <v>0</v>
      </c>
      <c r="P1887"/>
      <c r="R1887"/>
    </row>
    <row r="1888" spans="14:18" ht="15.75" x14ac:dyDescent="0.3">
      <c r="N1888" s="107">
        <f ca="1"/>
        <v>0</v>
      </c>
      <c r="O1888" s="80">
        <v>0</v>
      </c>
      <c r="P1888"/>
      <c r="R1888"/>
    </row>
    <row r="1889" spans="14:18" ht="15.75" x14ac:dyDescent="0.3">
      <c r="N1889" s="107">
        <f ca="1"/>
        <v>0</v>
      </c>
      <c r="O1889" s="80">
        <v>0</v>
      </c>
      <c r="P1889"/>
      <c r="R1889"/>
    </row>
    <row r="1890" spans="14:18" ht="15.75" x14ac:dyDescent="0.3">
      <c r="N1890" s="107">
        <f ca="1"/>
        <v>0</v>
      </c>
      <c r="O1890" s="80">
        <v>0</v>
      </c>
      <c r="P1890"/>
      <c r="R1890"/>
    </row>
    <row r="1891" spans="14:18" ht="15.75" x14ac:dyDescent="0.3">
      <c r="N1891" s="107">
        <f ca="1"/>
        <v>0</v>
      </c>
      <c r="O1891" s="80">
        <v>0</v>
      </c>
      <c r="P1891"/>
      <c r="R1891"/>
    </row>
    <row r="1892" spans="14:18" ht="15.75" x14ac:dyDescent="0.3">
      <c r="N1892" s="107">
        <f ca="1"/>
        <v>0</v>
      </c>
      <c r="O1892" s="80">
        <v>0</v>
      </c>
      <c r="P1892"/>
      <c r="R1892"/>
    </row>
    <row r="1893" spans="14:18" ht="15.75" x14ac:dyDescent="0.3">
      <c r="N1893" s="107">
        <f ca="1"/>
        <v>0</v>
      </c>
      <c r="O1893" s="80">
        <v>0</v>
      </c>
      <c r="P1893"/>
      <c r="R1893"/>
    </row>
    <row r="1894" spans="14:18" ht="15.75" x14ac:dyDescent="0.3">
      <c r="N1894" s="107">
        <f ca="1"/>
        <v>0</v>
      </c>
      <c r="O1894" s="80">
        <v>0</v>
      </c>
      <c r="P1894"/>
      <c r="R1894"/>
    </row>
    <row r="1895" spans="14:18" ht="15.75" x14ac:dyDescent="0.3">
      <c r="N1895" s="107">
        <f ca="1"/>
        <v>0</v>
      </c>
      <c r="O1895" s="80">
        <v>0</v>
      </c>
      <c r="P1895"/>
      <c r="R1895"/>
    </row>
    <row r="1896" spans="14:18" ht="15.75" x14ac:dyDescent="0.3">
      <c r="N1896" s="107">
        <f ca="1"/>
        <v>0</v>
      </c>
      <c r="O1896" s="80">
        <v>0</v>
      </c>
      <c r="P1896"/>
      <c r="R1896"/>
    </row>
    <row r="1897" spans="14:18" ht="15.75" x14ac:dyDescent="0.3">
      <c r="N1897" s="107">
        <f ca="1"/>
        <v>0</v>
      </c>
      <c r="O1897" s="80">
        <v>0</v>
      </c>
      <c r="P1897"/>
      <c r="R1897"/>
    </row>
    <row r="1898" spans="14:18" ht="15.75" x14ac:dyDescent="0.3">
      <c r="N1898" s="107">
        <f ca="1"/>
        <v>0</v>
      </c>
      <c r="O1898" s="80">
        <v>0</v>
      </c>
      <c r="P1898"/>
      <c r="R1898"/>
    </row>
    <row r="1899" spans="14:18" ht="15.75" x14ac:dyDescent="0.3">
      <c r="N1899" s="107">
        <f ca="1"/>
        <v>0</v>
      </c>
      <c r="O1899" s="80">
        <v>0</v>
      </c>
      <c r="P1899"/>
      <c r="R1899"/>
    </row>
    <row r="1900" spans="14:18" ht="15.75" x14ac:dyDescent="0.3">
      <c r="N1900" s="107">
        <f ca="1"/>
        <v>0</v>
      </c>
      <c r="O1900" s="80">
        <v>0</v>
      </c>
      <c r="P1900"/>
      <c r="R1900"/>
    </row>
    <row r="1901" spans="14:18" ht="15.75" x14ac:dyDescent="0.3">
      <c r="N1901" s="107">
        <f ca="1"/>
        <v>0</v>
      </c>
      <c r="O1901" s="80">
        <v>0</v>
      </c>
      <c r="P1901"/>
      <c r="R1901"/>
    </row>
    <row r="1902" spans="14:18" ht="15.75" x14ac:dyDescent="0.3">
      <c r="N1902" s="107">
        <f ca="1"/>
        <v>0</v>
      </c>
      <c r="O1902" s="80">
        <v>0</v>
      </c>
      <c r="P1902"/>
      <c r="R1902"/>
    </row>
    <row r="1903" spans="14:18" ht="15.75" x14ac:dyDescent="0.3">
      <c r="N1903" s="107">
        <f ca="1"/>
        <v>0</v>
      </c>
      <c r="O1903" s="80">
        <v>0</v>
      </c>
      <c r="P1903"/>
      <c r="R1903"/>
    </row>
    <row r="1904" spans="14:18" ht="15.75" x14ac:dyDescent="0.3">
      <c r="N1904" s="107">
        <f ca="1"/>
        <v>0</v>
      </c>
      <c r="O1904" s="80">
        <v>0</v>
      </c>
      <c r="P1904"/>
      <c r="R1904"/>
    </row>
    <row r="1905" spans="14:18" ht="15.75" x14ac:dyDescent="0.3">
      <c r="N1905" s="107">
        <f ca="1"/>
        <v>0</v>
      </c>
      <c r="O1905" s="80">
        <v>0</v>
      </c>
      <c r="P1905"/>
      <c r="R1905"/>
    </row>
    <row r="1906" spans="14:18" ht="15.75" x14ac:dyDescent="0.3">
      <c r="N1906" s="107">
        <f ca="1"/>
        <v>0</v>
      </c>
      <c r="O1906" s="80">
        <v>0</v>
      </c>
      <c r="P1906"/>
      <c r="R1906"/>
    </row>
    <row r="1907" spans="14:18" ht="15.75" x14ac:dyDescent="0.3">
      <c r="N1907" s="107">
        <f ca="1"/>
        <v>0</v>
      </c>
      <c r="O1907" s="80">
        <v>0</v>
      </c>
      <c r="P1907"/>
      <c r="R1907"/>
    </row>
    <row r="1908" spans="14:18" ht="15.75" x14ac:dyDescent="0.3">
      <c r="N1908" s="107">
        <f ca="1"/>
        <v>0</v>
      </c>
      <c r="O1908" s="80">
        <v>0</v>
      </c>
      <c r="P1908"/>
      <c r="R1908"/>
    </row>
    <row r="1909" spans="14:18" ht="15.75" x14ac:dyDescent="0.3">
      <c r="N1909" s="107">
        <f ca="1"/>
        <v>0</v>
      </c>
      <c r="O1909" s="80">
        <v>0</v>
      </c>
      <c r="P1909"/>
      <c r="R1909"/>
    </row>
    <row r="1910" spans="14:18" ht="15.75" x14ac:dyDescent="0.3">
      <c r="N1910" s="107">
        <f ca="1"/>
        <v>0</v>
      </c>
      <c r="O1910" s="80">
        <v>0</v>
      </c>
      <c r="P1910"/>
      <c r="R1910"/>
    </row>
    <row r="1911" spans="14:18" ht="15.75" x14ac:dyDescent="0.3">
      <c r="N1911" s="107">
        <f ca="1"/>
        <v>0</v>
      </c>
      <c r="O1911" s="80">
        <v>0</v>
      </c>
      <c r="P1911"/>
      <c r="R1911"/>
    </row>
    <row r="1912" spans="14:18" ht="15.75" x14ac:dyDescent="0.3">
      <c r="N1912" s="107">
        <f ca="1"/>
        <v>0</v>
      </c>
      <c r="O1912" s="80">
        <v>0</v>
      </c>
      <c r="P1912"/>
      <c r="R1912"/>
    </row>
    <row r="1913" spans="14:18" ht="15.75" x14ac:dyDescent="0.3">
      <c r="N1913" s="107">
        <f ca="1"/>
        <v>0</v>
      </c>
      <c r="O1913" s="80">
        <v>0</v>
      </c>
      <c r="P1913"/>
      <c r="R1913"/>
    </row>
    <row r="1914" spans="14:18" ht="15.75" x14ac:dyDescent="0.3">
      <c r="N1914" s="107">
        <f ca="1"/>
        <v>0</v>
      </c>
      <c r="O1914" s="80">
        <v>0</v>
      </c>
      <c r="P1914"/>
      <c r="R1914"/>
    </row>
    <row r="1915" spans="14:18" ht="15.75" x14ac:dyDescent="0.3">
      <c r="N1915" s="107">
        <f ca="1"/>
        <v>0</v>
      </c>
      <c r="O1915" s="80">
        <v>0</v>
      </c>
      <c r="P1915"/>
      <c r="R1915"/>
    </row>
    <row r="1916" spans="14:18" ht="15.75" x14ac:dyDescent="0.3">
      <c r="N1916" s="107">
        <f ca="1"/>
        <v>0</v>
      </c>
      <c r="O1916" s="80">
        <v>0</v>
      </c>
      <c r="P1916"/>
      <c r="R1916"/>
    </row>
    <row r="1917" spans="14:18" ht="15.75" x14ac:dyDescent="0.3">
      <c r="N1917" s="107">
        <f ca="1"/>
        <v>0</v>
      </c>
      <c r="O1917" s="80">
        <v>0</v>
      </c>
      <c r="P1917"/>
      <c r="R1917"/>
    </row>
    <row r="1918" spans="14:18" ht="15.75" x14ac:dyDescent="0.3">
      <c r="N1918" s="107">
        <f ca="1"/>
        <v>0</v>
      </c>
      <c r="O1918" s="80">
        <v>0</v>
      </c>
      <c r="P1918"/>
      <c r="R1918"/>
    </row>
    <row r="1919" spans="14:18" ht="15.75" x14ac:dyDescent="0.3">
      <c r="N1919" s="107">
        <f ca="1"/>
        <v>0</v>
      </c>
      <c r="O1919" s="80">
        <v>0</v>
      </c>
      <c r="P1919"/>
      <c r="R1919"/>
    </row>
    <row r="1920" spans="14:18" ht="15.75" x14ac:dyDescent="0.3">
      <c r="N1920" s="107">
        <f ca="1"/>
        <v>0</v>
      </c>
      <c r="O1920" s="80">
        <v>0</v>
      </c>
      <c r="P1920"/>
      <c r="R1920"/>
    </row>
    <row r="1921" spans="14:18" ht="15.75" x14ac:dyDescent="0.3">
      <c r="N1921" s="107">
        <f ca="1"/>
        <v>0</v>
      </c>
      <c r="O1921" s="80">
        <v>0</v>
      </c>
      <c r="P1921"/>
      <c r="R1921"/>
    </row>
    <row r="1922" spans="14:18" ht="15.75" x14ac:dyDescent="0.3">
      <c r="N1922" s="107">
        <f ca="1"/>
        <v>0</v>
      </c>
      <c r="O1922" s="80">
        <v>0</v>
      </c>
      <c r="P1922"/>
      <c r="R1922"/>
    </row>
    <row r="1923" spans="14:18" ht="15.75" x14ac:dyDescent="0.3">
      <c r="N1923" s="107">
        <f ca="1"/>
        <v>0</v>
      </c>
      <c r="O1923" s="80">
        <v>0</v>
      </c>
      <c r="P1923"/>
      <c r="R1923"/>
    </row>
    <row r="1924" spans="14:18" ht="15.75" x14ac:dyDescent="0.3">
      <c r="N1924" s="107">
        <f ca="1"/>
        <v>0</v>
      </c>
      <c r="O1924" s="80">
        <v>0</v>
      </c>
      <c r="P1924"/>
      <c r="R1924"/>
    </row>
    <row r="1925" spans="14:18" ht="15.75" x14ac:dyDescent="0.3">
      <c r="N1925" s="107">
        <f ca="1"/>
        <v>0</v>
      </c>
      <c r="O1925" s="80">
        <v>0</v>
      </c>
      <c r="P1925"/>
      <c r="R1925"/>
    </row>
    <row r="1926" spans="14:18" ht="15.75" x14ac:dyDescent="0.3">
      <c r="N1926" s="107">
        <f ca="1"/>
        <v>0</v>
      </c>
      <c r="O1926" s="80">
        <v>0</v>
      </c>
      <c r="P1926"/>
      <c r="R1926"/>
    </row>
    <row r="1927" spans="14:18" ht="15.75" x14ac:dyDescent="0.3">
      <c r="N1927" s="107">
        <f ca="1"/>
        <v>0</v>
      </c>
      <c r="O1927" s="80">
        <v>0</v>
      </c>
      <c r="P1927"/>
      <c r="R1927"/>
    </row>
    <row r="1928" spans="14:18" ht="15.75" x14ac:dyDescent="0.3">
      <c r="N1928" s="107">
        <f ca="1"/>
        <v>0</v>
      </c>
      <c r="O1928" s="80">
        <v>0</v>
      </c>
      <c r="P1928"/>
      <c r="R1928"/>
    </row>
    <row r="1929" spans="14:18" ht="15.75" x14ac:dyDescent="0.3">
      <c r="N1929" s="107">
        <f ca="1"/>
        <v>0</v>
      </c>
      <c r="O1929" s="80">
        <v>0</v>
      </c>
      <c r="P1929"/>
      <c r="R1929"/>
    </row>
    <row r="1930" spans="14:18" ht="15.75" x14ac:dyDescent="0.3">
      <c r="N1930" s="107">
        <f ca="1"/>
        <v>0</v>
      </c>
      <c r="O1930" s="80">
        <v>0</v>
      </c>
      <c r="P1930"/>
      <c r="R1930"/>
    </row>
    <row r="1931" spans="14:18" ht="15.75" x14ac:dyDescent="0.3">
      <c r="N1931" s="107">
        <f ca="1"/>
        <v>0</v>
      </c>
      <c r="O1931" s="80">
        <v>0</v>
      </c>
      <c r="P1931"/>
      <c r="R1931"/>
    </row>
    <row r="1932" spans="14:18" ht="15.75" x14ac:dyDescent="0.3">
      <c r="N1932" s="107">
        <f ca="1"/>
        <v>0</v>
      </c>
      <c r="O1932" s="80">
        <v>0</v>
      </c>
      <c r="P1932"/>
      <c r="R1932"/>
    </row>
    <row r="1933" spans="14:18" ht="15.75" x14ac:dyDescent="0.3">
      <c r="N1933" s="107">
        <f ca="1"/>
        <v>0</v>
      </c>
      <c r="O1933" s="80">
        <v>0</v>
      </c>
      <c r="P1933"/>
      <c r="R1933"/>
    </row>
    <row r="1934" spans="14:18" ht="15.75" x14ac:dyDescent="0.3">
      <c r="N1934" s="107">
        <f ca="1"/>
        <v>0</v>
      </c>
      <c r="O1934" s="80">
        <v>0</v>
      </c>
      <c r="P1934"/>
      <c r="R1934"/>
    </row>
    <row r="1935" spans="14:18" ht="15.75" x14ac:dyDescent="0.3">
      <c r="N1935" s="107">
        <f ca="1"/>
        <v>0</v>
      </c>
      <c r="O1935" s="80">
        <v>0</v>
      </c>
      <c r="P1935"/>
      <c r="R1935"/>
    </row>
    <row r="1936" spans="14:18" ht="15.75" x14ac:dyDescent="0.3">
      <c r="N1936" s="107">
        <f ca="1"/>
        <v>0</v>
      </c>
      <c r="O1936" s="80">
        <v>0</v>
      </c>
      <c r="P1936"/>
      <c r="R1936"/>
    </row>
    <row r="1937" spans="14:18" ht="15.75" x14ac:dyDescent="0.3">
      <c r="N1937" s="107">
        <f ca="1"/>
        <v>0</v>
      </c>
      <c r="O1937" s="80">
        <v>0</v>
      </c>
      <c r="P1937"/>
      <c r="R1937"/>
    </row>
    <row r="1938" spans="14:18" ht="15.75" x14ac:dyDescent="0.3">
      <c r="N1938" s="107">
        <f ca="1"/>
        <v>0</v>
      </c>
      <c r="O1938" s="80">
        <v>0</v>
      </c>
      <c r="P1938"/>
      <c r="R1938"/>
    </row>
    <row r="1939" spans="14:18" ht="15.75" x14ac:dyDescent="0.3">
      <c r="N1939" s="107">
        <f ca="1"/>
        <v>0</v>
      </c>
      <c r="O1939" s="80">
        <v>0</v>
      </c>
      <c r="P1939"/>
      <c r="R1939"/>
    </row>
    <row r="1940" spans="14:18" ht="15.75" x14ac:dyDescent="0.3">
      <c r="N1940" s="107">
        <f ca="1"/>
        <v>0</v>
      </c>
      <c r="O1940" s="80">
        <v>0</v>
      </c>
      <c r="P1940"/>
      <c r="R1940"/>
    </row>
    <row r="1941" spans="14:18" ht="15.75" x14ac:dyDescent="0.3">
      <c r="N1941" s="107">
        <f ca="1"/>
        <v>0</v>
      </c>
      <c r="O1941" s="80">
        <v>0</v>
      </c>
      <c r="P1941"/>
      <c r="R1941"/>
    </row>
    <row r="1942" spans="14:18" ht="15.75" x14ac:dyDescent="0.3">
      <c r="N1942" s="107">
        <f ca="1"/>
        <v>0</v>
      </c>
      <c r="O1942" s="80">
        <v>0</v>
      </c>
      <c r="P1942"/>
      <c r="R1942"/>
    </row>
    <row r="1943" spans="14:18" ht="15.75" x14ac:dyDescent="0.3">
      <c r="N1943" s="107">
        <f ca="1"/>
        <v>0</v>
      </c>
      <c r="O1943" s="80">
        <v>0</v>
      </c>
      <c r="P1943"/>
      <c r="R1943"/>
    </row>
    <row r="1944" spans="14:18" ht="15.75" x14ac:dyDescent="0.3">
      <c r="N1944" s="107">
        <f ca="1"/>
        <v>0</v>
      </c>
      <c r="O1944" s="80">
        <v>0</v>
      </c>
      <c r="P1944"/>
      <c r="R1944"/>
    </row>
    <row r="1945" spans="14:18" ht="15.75" x14ac:dyDescent="0.3">
      <c r="N1945" s="107">
        <f ca="1"/>
        <v>0</v>
      </c>
      <c r="O1945" s="80">
        <v>0</v>
      </c>
      <c r="P1945"/>
      <c r="R1945"/>
    </row>
    <row r="1946" spans="14:18" ht="15.75" x14ac:dyDescent="0.3">
      <c r="N1946" s="107">
        <f ca="1"/>
        <v>0</v>
      </c>
      <c r="O1946" s="80">
        <v>0</v>
      </c>
      <c r="P1946"/>
      <c r="R1946"/>
    </row>
    <row r="1947" spans="14:18" ht="15.75" x14ac:dyDescent="0.3">
      <c r="N1947" s="107">
        <f ca="1"/>
        <v>0</v>
      </c>
      <c r="O1947" s="80">
        <v>0</v>
      </c>
      <c r="P1947"/>
      <c r="R1947"/>
    </row>
    <row r="1948" spans="14:18" ht="15.75" x14ac:dyDescent="0.3">
      <c r="N1948" s="107">
        <f ca="1"/>
        <v>0</v>
      </c>
      <c r="O1948" s="80">
        <v>0</v>
      </c>
      <c r="P1948"/>
      <c r="R1948"/>
    </row>
    <row r="1949" spans="14:18" ht="15.75" x14ac:dyDescent="0.3">
      <c r="N1949" s="107">
        <f ca="1"/>
        <v>0</v>
      </c>
      <c r="O1949" s="80">
        <v>0</v>
      </c>
      <c r="P1949"/>
      <c r="R1949"/>
    </row>
    <row r="1950" spans="14:18" ht="15.75" x14ac:dyDescent="0.3">
      <c r="N1950" s="107">
        <f ca="1"/>
        <v>0</v>
      </c>
      <c r="O1950" s="80">
        <v>0</v>
      </c>
      <c r="P1950"/>
      <c r="R1950"/>
    </row>
    <row r="1951" spans="14:18" ht="15.75" x14ac:dyDescent="0.3">
      <c r="N1951" s="107">
        <f ca="1"/>
        <v>0</v>
      </c>
      <c r="O1951" s="80">
        <v>0</v>
      </c>
      <c r="P1951"/>
      <c r="R1951"/>
    </row>
    <row r="1952" spans="14:18" ht="15.75" x14ac:dyDescent="0.3">
      <c r="N1952" s="107">
        <f ca="1"/>
        <v>0</v>
      </c>
      <c r="O1952" s="80">
        <v>0</v>
      </c>
      <c r="P1952"/>
      <c r="R1952"/>
    </row>
    <row r="1953" spans="14:18" ht="15.75" x14ac:dyDescent="0.3">
      <c r="N1953" s="107">
        <f ca="1"/>
        <v>0</v>
      </c>
      <c r="O1953" s="80">
        <v>0</v>
      </c>
      <c r="P1953"/>
      <c r="R1953"/>
    </row>
    <row r="1954" spans="14:18" ht="15.75" x14ac:dyDescent="0.3">
      <c r="N1954" s="107">
        <f ca="1"/>
        <v>0</v>
      </c>
      <c r="O1954" s="80">
        <v>0</v>
      </c>
      <c r="P1954"/>
      <c r="R1954"/>
    </row>
    <row r="1955" spans="14:18" ht="15.75" x14ac:dyDescent="0.3">
      <c r="N1955" s="107">
        <f ca="1"/>
        <v>0</v>
      </c>
      <c r="O1955" s="80">
        <v>0</v>
      </c>
      <c r="P1955"/>
      <c r="R1955"/>
    </row>
    <row r="1956" spans="14:18" ht="15.75" x14ac:dyDescent="0.3">
      <c r="N1956" s="107">
        <f ca="1"/>
        <v>0</v>
      </c>
      <c r="O1956" s="80">
        <v>0</v>
      </c>
      <c r="P1956"/>
      <c r="R1956"/>
    </row>
    <row r="1957" spans="14:18" ht="15.75" x14ac:dyDescent="0.3">
      <c r="N1957" s="107">
        <f ca="1"/>
        <v>0</v>
      </c>
      <c r="O1957" s="80">
        <v>0</v>
      </c>
      <c r="P1957"/>
      <c r="R1957"/>
    </row>
    <row r="1958" spans="14:18" ht="15.75" x14ac:dyDescent="0.3">
      <c r="N1958" s="107">
        <f ca="1"/>
        <v>0</v>
      </c>
      <c r="O1958" s="80">
        <v>0</v>
      </c>
      <c r="P1958"/>
      <c r="R1958"/>
    </row>
    <row r="1959" spans="14:18" ht="15.75" x14ac:dyDescent="0.3">
      <c r="N1959" s="107">
        <f ca="1"/>
        <v>0</v>
      </c>
      <c r="O1959" s="80">
        <v>0</v>
      </c>
      <c r="P1959"/>
      <c r="R1959"/>
    </row>
    <row r="1960" spans="14:18" ht="15.75" x14ac:dyDescent="0.3">
      <c r="N1960" s="107">
        <f ca="1"/>
        <v>0</v>
      </c>
      <c r="O1960" s="80">
        <v>0</v>
      </c>
      <c r="P1960"/>
      <c r="R1960"/>
    </row>
    <row r="1961" spans="14:18" ht="15.75" x14ac:dyDescent="0.3">
      <c r="N1961" s="107">
        <f ca="1"/>
        <v>0</v>
      </c>
      <c r="O1961" s="80">
        <v>0</v>
      </c>
      <c r="P1961"/>
      <c r="R1961"/>
    </row>
    <row r="1962" spans="14:18" ht="15.75" x14ac:dyDescent="0.3">
      <c r="N1962" s="107">
        <f ca="1"/>
        <v>0</v>
      </c>
      <c r="O1962" s="80">
        <v>0</v>
      </c>
      <c r="P1962"/>
      <c r="R1962"/>
    </row>
    <row r="1963" spans="14:18" ht="15.75" x14ac:dyDescent="0.3">
      <c r="N1963" s="107">
        <f ca="1"/>
        <v>0</v>
      </c>
      <c r="O1963" s="80">
        <v>0</v>
      </c>
      <c r="P1963"/>
      <c r="R1963"/>
    </row>
    <row r="1964" spans="14:18" ht="15.75" x14ac:dyDescent="0.3">
      <c r="N1964" s="107">
        <f ca="1"/>
        <v>0</v>
      </c>
      <c r="O1964" s="80">
        <v>0</v>
      </c>
      <c r="P1964"/>
      <c r="R1964"/>
    </row>
    <row r="1965" spans="14:18" ht="15.75" x14ac:dyDescent="0.3">
      <c r="N1965" s="107">
        <f ca="1"/>
        <v>0</v>
      </c>
      <c r="O1965" s="80">
        <v>0</v>
      </c>
      <c r="P1965"/>
      <c r="R1965"/>
    </row>
    <row r="1966" spans="14:18" ht="15.75" x14ac:dyDescent="0.3">
      <c r="N1966" s="107">
        <f ca="1"/>
        <v>0</v>
      </c>
      <c r="O1966" s="80">
        <v>0</v>
      </c>
      <c r="P1966"/>
      <c r="R1966"/>
    </row>
    <row r="1967" spans="14:18" ht="15.75" x14ac:dyDescent="0.3">
      <c r="N1967" s="107">
        <f ca="1"/>
        <v>0</v>
      </c>
      <c r="O1967" s="80">
        <v>0</v>
      </c>
      <c r="P1967"/>
      <c r="R1967"/>
    </row>
    <row r="1968" spans="14:18" ht="15.75" x14ac:dyDescent="0.3">
      <c r="N1968" s="107">
        <f ca="1"/>
        <v>0</v>
      </c>
      <c r="O1968" s="80">
        <v>0</v>
      </c>
      <c r="P1968"/>
      <c r="R1968"/>
    </row>
    <row r="1969" spans="14:18" ht="15.75" x14ac:dyDescent="0.3">
      <c r="N1969" s="107">
        <f ca="1"/>
        <v>0</v>
      </c>
      <c r="O1969" s="80">
        <v>0</v>
      </c>
      <c r="P1969"/>
      <c r="R1969"/>
    </row>
    <row r="1970" spans="14:18" ht="15.75" x14ac:dyDescent="0.3">
      <c r="N1970" s="107">
        <f ca="1"/>
        <v>0</v>
      </c>
      <c r="O1970" s="80">
        <v>0</v>
      </c>
      <c r="P1970"/>
      <c r="R1970"/>
    </row>
    <row r="1971" spans="14:18" ht="15.75" x14ac:dyDescent="0.3">
      <c r="N1971" s="107">
        <f ca="1"/>
        <v>0</v>
      </c>
      <c r="O1971" s="80">
        <v>0</v>
      </c>
      <c r="P1971"/>
      <c r="R1971"/>
    </row>
    <row r="1972" spans="14:18" ht="15.75" x14ac:dyDescent="0.3">
      <c r="N1972" s="107">
        <f ca="1"/>
        <v>0</v>
      </c>
      <c r="O1972" s="80">
        <v>0</v>
      </c>
      <c r="P1972"/>
      <c r="R1972"/>
    </row>
    <row r="1973" spans="14:18" ht="15.75" x14ac:dyDescent="0.3">
      <c r="N1973" s="107">
        <f ca="1"/>
        <v>0</v>
      </c>
      <c r="O1973" s="80">
        <v>0</v>
      </c>
      <c r="P1973"/>
      <c r="R1973"/>
    </row>
    <row r="1974" spans="14:18" ht="15.75" x14ac:dyDescent="0.3">
      <c r="N1974" s="107">
        <f ca="1"/>
        <v>0</v>
      </c>
      <c r="O1974" s="80">
        <v>0</v>
      </c>
      <c r="P1974"/>
      <c r="R1974"/>
    </row>
    <row r="1975" spans="14:18" ht="15.75" x14ac:dyDescent="0.3">
      <c r="N1975" s="107">
        <f ca="1"/>
        <v>0</v>
      </c>
      <c r="O1975" s="80">
        <v>0</v>
      </c>
      <c r="P1975"/>
      <c r="R1975"/>
    </row>
    <row r="1976" spans="14:18" ht="15.75" x14ac:dyDescent="0.3">
      <c r="N1976" s="107">
        <f ca="1"/>
        <v>0</v>
      </c>
      <c r="O1976" s="80">
        <v>0</v>
      </c>
      <c r="P1976"/>
      <c r="R1976"/>
    </row>
    <row r="1977" spans="14:18" ht="15.75" x14ac:dyDescent="0.3">
      <c r="N1977" s="107">
        <f ca="1"/>
        <v>0</v>
      </c>
      <c r="O1977" s="80">
        <v>0</v>
      </c>
      <c r="P1977"/>
      <c r="R1977"/>
    </row>
    <row r="1978" spans="14:18" ht="15.75" x14ac:dyDescent="0.3">
      <c r="N1978" s="107">
        <f ca="1"/>
        <v>0</v>
      </c>
      <c r="O1978" s="80">
        <v>0</v>
      </c>
      <c r="P1978"/>
      <c r="R1978"/>
    </row>
    <row r="1979" spans="14:18" ht="15.75" x14ac:dyDescent="0.3">
      <c r="N1979" s="107">
        <f ca="1"/>
        <v>0</v>
      </c>
      <c r="O1979" s="80">
        <v>0</v>
      </c>
      <c r="P1979"/>
      <c r="R1979"/>
    </row>
    <row r="1980" spans="14:18" ht="15.75" x14ac:dyDescent="0.3">
      <c r="N1980" s="107">
        <f ca="1"/>
        <v>0</v>
      </c>
      <c r="O1980" s="80">
        <v>0</v>
      </c>
      <c r="P1980"/>
      <c r="R1980"/>
    </row>
    <row r="1981" spans="14:18" ht="15.75" x14ac:dyDescent="0.3">
      <c r="N1981" s="107">
        <f ca="1"/>
        <v>0</v>
      </c>
      <c r="O1981" s="80">
        <v>0</v>
      </c>
      <c r="P1981"/>
      <c r="R1981"/>
    </row>
    <row r="1982" spans="14:18" ht="15.75" x14ac:dyDescent="0.3">
      <c r="N1982" s="107">
        <f ca="1"/>
        <v>0</v>
      </c>
      <c r="O1982" s="80">
        <v>0</v>
      </c>
      <c r="P1982"/>
      <c r="R1982"/>
    </row>
    <row r="1983" spans="14:18" ht="15.75" x14ac:dyDescent="0.3">
      <c r="N1983" s="107">
        <f ca="1"/>
        <v>0</v>
      </c>
      <c r="O1983" s="80">
        <v>0</v>
      </c>
      <c r="P1983"/>
      <c r="R1983"/>
    </row>
    <row r="1984" spans="14:18" ht="15.75" x14ac:dyDescent="0.3">
      <c r="N1984" s="107">
        <f ca="1"/>
        <v>0</v>
      </c>
      <c r="O1984" s="80">
        <v>0</v>
      </c>
      <c r="P1984"/>
      <c r="R1984"/>
    </row>
    <row r="1985" spans="14:18" ht="15.75" x14ac:dyDescent="0.3">
      <c r="N1985" s="107">
        <f ca="1"/>
        <v>0</v>
      </c>
      <c r="O1985" s="80">
        <v>0</v>
      </c>
      <c r="P1985"/>
      <c r="R1985"/>
    </row>
    <row r="1986" spans="14:18" ht="15.75" x14ac:dyDescent="0.3">
      <c r="N1986" s="107">
        <f ca="1"/>
        <v>0</v>
      </c>
      <c r="O1986" s="80">
        <v>0</v>
      </c>
      <c r="P1986"/>
      <c r="R1986"/>
    </row>
    <row r="1987" spans="14:18" ht="15.75" x14ac:dyDescent="0.3">
      <c r="N1987" s="107">
        <f ca="1"/>
        <v>0</v>
      </c>
      <c r="O1987" s="80">
        <v>0</v>
      </c>
      <c r="P1987"/>
      <c r="R1987"/>
    </row>
    <row r="1988" spans="14:18" ht="15.75" x14ac:dyDescent="0.3">
      <c r="N1988" s="107">
        <f ca="1"/>
        <v>0</v>
      </c>
      <c r="O1988" s="80">
        <v>0</v>
      </c>
      <c r="P1988"/>
      <c r="R1988"/>
    </row>
    <row r="1989" spans="14:18" ht="15.75" x14ac:dyDescent="0.3">
      <c r="N1989" s="107">
        <f ca="1"/>
        <v>0</v>
      </c>
      <c r="O1989" s="80">
        <v>0</v>
      </c>
      <c r="P1989"/>
      <c r="R1989"/>
    </row>
    <row r="1990" spans="14:18" ht="15.75" x14ac:dyDescent="0.3">
      <c r="N1990" s="107">
        <f ca="1"/>
        <v>0</v>
      </c>
      <c r="O1990" s="80">
        <v>0</v>
      </c>
      <c r="P1990"/>
      <c r="R1990"/>
    </row>
    <row r="1991" spans="14:18" ht="15.75" x14ac:dyDescent="0.3">
      <c r="N1991" s="107">
        <f ca="1"/>
        <v>0</v>
      </c>
      <c r="O1991" s="80">
        <v>0</v>
      </c>
      <c r="P1991"/>
      <c r="R1991"/>
    </row>
    <row r="1992" spans="14:18" ht="15.75" x14ac:dyDescent="0.3">
      <c r="N1992" s="107">
        <f ca="1"/>
        <v>0</v>
      </c>
      <c r="O1992" s="80">
        <v>0</v>
      </c>
      <c r="P1992"/>
      <c r="R1992"/>
    </row>
    <row r="1993" spans="14:18" ht="15.75" x14ac:dyDescent="0.3">
      <c r="N1993" s="107">
        <f ca="1"/>
        <v>0</v>
      </c>
      <c r="O1993" s="80">
        <v>0</v>
      </c>
      <c r="P1993"/>
      <c r="R1993"/>
    </row>
    <row r="1994" spans="14:18" ht="15.75" x14ac:dyDescent="0.3">
      <c r="N1994" s="108" t="str" cm="1">
        <f t="array" aca="1" ref="N1994:N2242" ca="1">OFFSET(J$2,,,249,1)</f>
        <v>ACC LTD</v>
      </c>
      <c r="O1994" s="80">
        <v>0</v>
      </c>
      <c r="P1994"/>
      <c r="R1994"/>
    </row>
    <row r="1995" spans="14:18" ht="15.75" x14ac:dyDescent="0.3">
      <c r="N1995" s="108" t="str">
        <f ca="1"/>
        <v>ADANI ENTERPRISES LTD</v>
      </c>
      <c r="O1995" s="80">
        <v>0</v>
      </c>
      <c r="P1995"/>
      <c r="R1995"/>
    </row>
    <row r="1996" spans="14:18" ht="15.75" x14ac:dyDescent="0.3">
      <c r="N1996" s="108" t="str">
        <f ca="1"/>
        <v>ADANI PORTS AND SPECIAL ECON</v>
      </c>
      <c r="O1996" s="80">
        <v>0</v>
      </c>
      <c r="P1996"/>
      <c r="R1996"/>
    </row>
    <row r="1997" spans="14:18" ht="15.75" x14ac:dyDescent="0.3">
      <c r="N1997" s="108" t="str">
        <f ca="1"/>
        <v>ADANI POWER LTD</v>
      </c>
      <c r="O1997" s="80">
        <v>0</v>
      </c>
      <c r="P1997"/>
      <c r="R1997"/>
    </row>
    <row r="1998" spans="14:18" ht="15.75" x14ac:dyDescent="0.3">
      <c r="N1998" s="108" t="str">
        <f ca="1"/>
        <v>AMBUJA CEMENTS LTD</v>
      </c>
      <c r="O1998" s="80">
        <v>0</v>
      </c>
      <c r="P1998"/>
      <c r="R1998"/>
    </row>
    <row r="1999" spans="14:18" ht="15.75" x14ac:dyDescent="0.3">
      <c r="N1999" s="108" t="str">
        <f ca="1"/>
        <v>APOLLO HOSPITALS ENTERPRISE</v>
      </c>
      <c r="O1999" s="80">
        <v>0</v>
      </c>
      <c r="P1999"/>
      <c r="R1999"/>
    </row>
    <row r="2000" spans="14:18" ht="15.75" x14ac:dyDescent="0.3">
      <c r="N2000" s="108" t="str">
        <f ca="1"/>
        <v>ASHOK LEYLAND LTD</v>
      </c>
      <c r="O2000" s="80">
        <v>0</v>
      </c>
      <c r="P2000"/>
      <c r="R2000"/>
    </row>
    <row r="2001" spans="14:18" ht="15.75" x14ac:dyDescent="0.3">
      <c r="N2001" s="108" t="str">
        <f ca="1"/>
        <v>ASIAN PAINTS LTD</v>
      </c>
      <c r="O2001" s="80">
        <v>0</v>
      </c>
      <c r="P2001"/>
      <c r="R2001"/>
    </row>
    <row r="2002" spans="14:18" ht="15.75" x14ac:dyDescent="0.3">
      <c r="N2002" s="108" t="str">
        <f ca="1"/>
        <v>AU SMALL FINANCE BANK LTD</v>
      </c>
      <c r="O2002" s="80">
        <v>0</v>
      </c>
      <c r="P2002"/>
      <c r="R2002"/>
    </row>
    <row r="2003" spans="14:18" ht="15.75" x14ac:dyDescent="0.3">
      <c r="N2003" s="108" t="str">
        <f ca="1"/>
        <v>AUROBINDO PHARMA LTD</v>
      </c>
      <c r="O2003" s="80">
        <v>0</v>
      </c>
      <c r="P2003"/>
      <c r="R2003"/>
    </row>
    <row r="2004" spans="14:18" ht="15.75" x14ac:dyDescent="0.3">
      <c r="N2004" s="108" t="str">
        <f ca="1"/>
        <v>AVENUE SUPERMARTS LTD</v>
      </c>
      <c r="O2004" s="80">
        <v>0</v>
      </c>
      <c r="P2004"/>
      <c r="R2004"/>
    </row>
    <row r="2005" spans="14:18" ht="15.75" x14ac:dyDescent="0.3">
      <c r="N2005" s="108" t="str">
        <f ca="1"/>
        <v>AXIS BANK LTD</v>
      </c>
      <c r="O2005" s="80">
        <v>0</v>
      </c>
      <c r="P2005"/>
      <c r="R2005"/>
    </row>
    <row r="2006" spans="14:18" ht="15.75" x14ac:dyDescent="0.3">
      <c r="N2006" s="108" t="str">
        <f ca="1"/>
        <v>BAJAJ AUTO LTD</v>
      </c>
      <c r="O2006" s="80">
        <v>0</v>
      </c>
      <c r="P2006"/>
      <c r="R2006"/>
    </row>
    <row r="2007" spans="14:18" ht="15.75" x14ac:dyDescent="0.3">
      <c r="N2007" s="108" t="str">
        <f ca="1"/>
        <v>BAJAJ FINANCE LTD</v>
      </c>
      <c r="O2007" s="80">
        <v>0</v>
      </c>
      <c r="P2007"/>
      <c r="R2007"/>
    </row>
    <row r="2008" spans="14:18" ht="15.75" x14ac:dyDescent="0.3">
      <c r="N2008" s="108" t="str">
        <f ca="1"/>
        <v>BAJAJ FINSERV LTD</v>
      </c>
      <c r="O2008" s="80">
        <v>0</v>
      </c>
      <c r="P2008"/>
      <c r="R2008"/>
    </row>
    <row r="2009" spans="14:18" ht="15.75" x14ac:dyDescent="0.3">
      <c r="N2009" s="108" t="str">
        <f ca="1"/>
        <v>BAJAJ HOLDINGS AND INVESTMEN</v>
      </c>
      <c r="O2009" s="80">
        <v>0</v>
      </c>
      <c r="P2009"/>
      <c r="R2009"/>
    </row>
    <row r="2010" spans="14:18" ht="15.75" x14ac:dyDescent="0.3">
      <c r="N2010" s="108" t="str">
        <f ca="1"/>
        <v>BANDHAN BANK LTD</v>
      </c>
      <c r="O2010" s="80">
        <v>0</v>
      </c>
      <c r="P2010"/>
      <c r="R2010"/>
    </row>
    <row r="2011" spans="14:18" ht="15.75" x14ac:dyDescent="0.3">
      <c r="N2011" s="108" t="str">
        <f ca="1"/>
        <v>BANK OF BARODA</v>
      </c>
      <c r="O2011" s="80">
        <v>0</v>
      </c>
      <c r="P2011"/>
      <c r="R2011"/>
    </row>
    <row r="2012" spans="14:18" ht="15.75" x14ac:dyDescent="0.3">
      <c r="N2012" s="108" t="str">
        <f ca="1"/>
        <v>BHARAT ELECTRONICS LTD</v>
      </c>
      <c r="O2012" s="80">
        <v>0</v>
      </c>
      <c r="P2012"/>
      <c r="R2012"/>
    </row>
    <row r="2013" spans="14:18" ht="15.75" x14ac:dyDescent="0.3">
      <c r="N2013" s="108" t="str">
        <f ca="1"/>
        <v>BHARAT FORGE LTD</v>
      </c>
      <c r="O2013" s="80">
        <v>0</v>
      </c>
      <c r="P2013"/>
      <c r="R2013"/>
    </row>
    <row r="2014" spans="14:18" ht="15.75" x14ac:dyDescent="0.3">
      <c r="N2014" s="108" t="str">
        <f ca="1"/>
        <v>BHARAT PETROLEUM CORP LTD</v>
      </c>
      <c r="O2014" s="80">
        <v>0</v>
      </c>
      <c r="P2014"/>
      <c r="R2014"/>
    </row>
    <row r="2015" spans="14:18" ht="15.75" x14ac:dyDescent="0.3">
      <c r="N2015" s="108" t="str">
        <f ca="1"/>
        <v>BHARTI AIRTEL LTD</v>
      </c>
      <c r="O2015" s="80">
        <v>0</v>
      </c>
      <c r="P2015"/>
      <c r="R2015"/>
    </row>
    <row r="2016" spans="14:18" ht="15.75" x14ac:dyDescent="0.3">
      <c r="N2016" s="108" t="str">
        <f ca="1"/>
        <v>BRITANNIA INDUSTRIES LTD</v>
      </c>
      <c r="O2016" s="80">
        <v>0</v>
      </c>
      <c r="P2016"/>
      <c r="R2016"/>
    </row>
    <row r="2017" spans="14:18" ht="15.75" x14ac:dyDescent="0.3">
      <c r="N2017" s="108" t="str">
        <f ca="1"/>
        <v>CHOLAMANDALAM INVESTMENT AND</v>
      </c>
      <c r="O2017" s="80">
        <v>0</v>
      </c>
      <c r="P2017"/>
      <c r="R2017"/>
    </row>
    <row r="2018" spans="14:18" ht="15.75" x14ac:dyDescent="0.3">
      <c r="N2018" s="108" t="str">
        <f ca="1"/>
        <v>CIPLA LTD</v>
      </c>
      <c r="O2018" s="80">
        <v>0</v>
      </c>
      <c r="P2018"/>
      <c r="R2018"/>
    </row>
    <row r="2019" spans="14:18" ht="15.75" x14ac:dyDescent="0.3">
      <c r="N2019" s="108" t="str">
        <f ca="1"/>
        <v>COAL INDIA LTD</v>
      </c>
      <c r="O2019" s="80">
        <v>0</v>
      </c>
      <c r="P2019"/>
      <c r="R2019"/>
    </row>
    <row r="2020" spans="14:18" ht="15.75" x14ac:dyDescent="0.3">
      <c r="N2020" s="108" t="str">
        <f ca="1"/>
        <v>COLGATE PALMOLIVE (INDIA)</v>
      </c>
      <c r="O2020" s="80">
        <v>0</v>
      </c>
      <c r="P2020"/>
      <c r="R2020"/>
    </row>
    <row r="2021" spans="14:18" ht="15.75" x14ac:dyDescent="0.3">
      <c r="N2021" s="108" t="str">
        <f ca="1"/>
        <v>CROMPTON GREAVES CONSUMER EL</v>
      </c>
      <c r="O2021" s="80">
        <v>0</v>
      </c>
      <c r="P2021"/>
      <c r="R2021"/>
    </row>
    <row r="2022" spans="14:18" ht="15.75" x14ac:dyDescent="0.3">
      <c r="N2022" s="108" t="str">
        <f ca="1"/>
        <v>DABUR INDIA LTD</v>
      </c>
      <c r="O2022" s="80">
        <v>0</v>
      </c>
      <c r="P2022"/>
      <c r="R2022"/>
    </row>
    <row r="2023" spans="14:18" ht="15.75" x14ac:dyDescent="0.3">
      <c r="N2023" s="108" t="str">
        <f ca="1"/>
        <v>DIVI'S LABORATORIES LTD</v>
      </c>
      <c r="O2023" s="80">
        <v>0</v>
      </c>
      <c r="P2023"/>
      <c r="R2023"/>
    </row>
    <row r="2024" spans="14:18" ht="15.75" x14ac:dyDescent="0.3">
      <c r="N2024" s="108" t="str">
        <f ca="1"/>
        <v>DLF LTD</v>
      </c>
      <c r="O2024" s="80">
        <v>0</v>
      </c>
      <c r="P2024"/>
      <c r="R2024"/>
    </row>
    <row r="2025" spans="14:18" ht="15.75" x14ac:dyDescent="0.3">
      <c r="N2025" s="108" t="str">
        <f ca="1"/>
        <v>DR. REDDY'S LABORATORIES</v>
      </c>
      <c r="O2025" s="80">
        <v>0</v>
      </c>
      <c r="P2025"/>
      <c r="R2025"/>
    </row>
    <row r="2026" spans="14:18" ht="15.75" x14ac:dyDescent="0.3">
      <c r="N2026" s="108" t="str">
        <f ca="1"/>
        <v>EICHER MOTORS LTD</v>
      </c>
      <c r="O2026" s="80">
        <v>0</v>
      </c>
      <c r="P2026"/>
      <c r="R2026"/>
    </row>
    <row r="2027" spans="14:18" ht="15.75" x14ac:dyDescent="0.3">
      <c r="N2027" s="108" t="str">
        <f ca="1"/>
        <v>FEDERAL BANK LTD</v>
      </c>
      <c r="O2027" s="80">
        <v>0</v>
      </c>
      <c r="P2027"/>
      <c r="R2027"/>
    </row>
    <row r="2028" spans="14:18" ht="15.75" x14ac:dyDescent="0.3">
      <c r="N2028" s="108" t="str">
        <f ca="1"/>
        <v>GAIL INDIA LTD</v>
      </c>
      <c r="O2028" s="80">
        <v>0</v>
      </c>
      <c r="P2028"/>
      <c r="R2028"/>
    </row>
    <row r="2029" spans="14:18" ht="15.75" x14ac:dyDescent="0.3">
      <c r="N2029" s="108" t="str">
        <f ca="1"/>
        <v>GODREJ CONSUMER PRODUCTS LTD</v>
      </c>
      <c r="O2029" s="80">
        <v>0</v>
      </c>
      <c r="P2029"/>
      <c r="R2029"/>
    </row>
    <row r="2030" spans="14:18" ht="15.75" x14ac:dyDescent="0.3">
      <c r="N2030" s="108" t="str">
        <f ca="1"/>
        <v>GODREJ PROPERTIES LTD</v>
      </c>
      <c r="O2030" s="80">
        <v>0</v>
      </c>
      <c r="P2030"/>
      <c r="R2030"/>
    </row>
    <row r="2031" spans="14:18" ht="15.75" x14ac:dyDescent="0.3">
      <c r="N2031" s="108" t="str">
        <f ca="1"/>
        <v>GRASIM INDUSTRIES LTD</v>
      </c>
      <c r="O2031" s="80">
        <v>0</v>
      </c>
      <c r="P2031"/>
      <c r="R2031"/>
    </row>
    <row r="2032" spans="14:18" ht="15.75" x14ac:dyDescent="0.3">
      <c r="N2032" s="108" t="str">
        <f ca="1"/>
        <v>HAVELLS INDIA LTD</v>
      </c>
      <c r="O2032" s="80">
        <v>0</v>
      </c>
      <c r="P2032"/>
      <c r="R2032"/>
    </row>
    <row r="2033" spans="14:18" ht="15.75" x14ac:dyDescent="0.3">
      <c r="N2033" s="108" t="str">
        <f ca="1"/>
        <v>HCL TECHNOLOGIES LTD</v>
      </c>
      <c r="O2033" s="80">
        <v>0</v>
      </c>
      <c r="P2033"/>
      <c r="R2033"/>
    </row>
    <row r="2034" spans="14:18" ht="15.75" x14ac:dyDescent="0.3">
      <c r="N2034" s="108" t="str">
        <f ca="1"/>
        <v>HDFC BANK LIMITED</v>
      </c>
      <c r="O2034" s="80">
        <v>0</v>
      </c>
      <c r="P2034"/>
      <c r="R2034"/>
    </row>
    <row r="2035" spans="14:18" ht="15.75" x14ac:dyDescent="0.3">
      <c r="N2035" s="108" t="str">
        <f ca="1"/>
        <v>HDFC LIFE INSURANCE CO LTD</v>
      </c>
      <c r="O2035" s="80">
        <v>0</v>
      </c>
      <c r="P2035"/>
      <c r="R2035"/>
    </row>
    <row r="2036" spans="14:18" ht="15.75" x14ac:dyDescent="0.3">
      <c r="N2036" s="108" t="str">
        <f ca="1"/>
        <v>HERO MOTOCORP LTD</v>
      </c>
      <c r="O2036" s="80">
        <v>0</v>
      </c>
      <c r="P2036"/>
      <c r="R2036"/>
    </row>
    <row r="2037" spans="14:18" ht="15.75" x14ac:dyDescent="0.3">
      <c r="N2037" s="108" t="str">
        <f ca="1"/>
        <v>HINDALCO INDUSTRIES LTD</v>
      </c>
      <c r="O2037" s="80">
        <v>0</v>
      </c>
      <c r="P2037"/>
      <c r="R2037"/>
    </row>
    <row r="2038" spans="14:18" ht="15.75" x14ac:dyDescent="0.3">
      <c r="N2038" s="108" t="str">
        <f ca="1"/>
        <v>HINDUSTAN UNILEVER LTD</v>
      </c>
      <c r="O2038" s="80">
        <v>0</v>
      </c>
      <c r="P2038"/>
      <c r="R2038"/>
    </row>
    <row r="2039" spans="14:18" ht="15.75" x14ac:dyDescent="0.3">
      <c r="N2039" s="108" t="str">
        <f ca="1"/>
        <v>HOUSING DEVELOPMENT FINANCE</v>
      </c>
      <c r="O2039" s="80">
        <v>0</v>
      </c>
      <c r="P2039"/>
      <c r="R2039"/>
    </row>
    <row r="2040" spans="14:18" ht="15.75" x14ac:dyDescent="0.3">
      <c r="N2040" s="108" t="str">
        <f ca="1"/>
        <v>ICICI BANK LTD</v>
      </c>
      <c r="O2040" s="80">
        <v>0</v>
      </c>
      <c r="P2040"/>
      <c r="R2040"/>
    </row>
    <row r="2041" spans="14:18" ht="15.75" x14ac:dyDescent="0.3">
      <c r="N2041" s="108" t="str">
        <f ca="1"/>
        <v>ICICI LOMBARD GENERAL INSURA</v>
      </c>
      <c r="O2041" s="80">
        <v>0</v>
      </c>
      <c r="P2041"/>
      <c r="R2041"/>
    </row>
    <row r="2042" spans="14:18" ht="15.75" x14ac:dyDescent="0.3">
      <c r="N2042" s="108" t="str">
        <f ca="1"/>
        <v>ICICI PRUDENTIAL LIFE INSURA</v>
      </c>
      <c r="O2042" s="80">
        <v>0</v>
      </c>
      <c r="P2042"/>
      <c r="R2042"/>
    </row>
    <row r="2043" spans="14:18" ht="15.75" x14ac:dyDescent="0.3">
      <c r="N2043" s="108" t="str">
        <f ca="1"/>
        <v>INDIAN HOTELS CO LTD</v>
      </c>
      <c r="O2043" s="80">
        <v>0</v>
      </c>
      <c r="P2043"/>
      <c r="R2043"/>
    </row>
    <row r="2044" spans="14:18" ht="15.75" x14ac:dyDescent="0.3">
      <c r="N2044" s="108" t="str">
        <f ca="1"/>
        <v>INDIAN OIL CORP LTD</v>
      </c>
      <c r="O2044" s="80">
        <v>0</v>
      </c>
      <c r="P2044"/>
      <c r="R2044"/>
    </row>
    <row r="2045" spans="14:18" ht="15.75" x14ac:dyDescent="0.3">
      <c r="N2045" s="108" t="str">
        <f ca="1"/>
        <v>INDIAN RAILWAY CATERING &amp; TO</v>
      </c>
      <c r="O2045" s="80">
        <v>0</v>
      </c>
      <c r="P2045"/>
      <c r="R2045"/>
    </row>
    <row r="2046" spans="14:18" ht="15.75" x14ac:dyDescent="0.3">
      <c r="N2046" s="108" t="str">
        <f ca="1"/>
        <v>INDIAN RUPEE</v>
      </c>
      <c r="O2046" s="80">
        <v>0</v>
      </c>
      <c r="P2046"/>
      <c r="R2046"/>
    </row>
    <row r="2047" spans="14:18" ht="15.75" x14ac:dyDescent="0.3">
      <c r="N2047" s="108" t="str">
        <f ca="1"/>
        <v>INDUS TOWERS LTD</v>
      </c>
      <c r="O2047" s="80">
        <v>0</v>
      </c>
      <c r="P2047"/>
      <c r="R2047"/>
    </row>
    <row r="2048" spans="14:18" ht="15.75" x14ac:dyDescent="0.3">
      <c r="N2048" s="108" t="str">
        <f ca="1"/>
        <v>INDUSIND BANK LTD</v>
      </c>
      <c r="O2048" s="80">
        <v>0</v>
      </c>
      <c r="P2048"/>
      <c r="R2048"/>
    </row>
    <row r="2049" spans="14:18" ht="15.75" x14ac:dyDescent="0.3">
      <c r="N2049" s="108" t="str">
        <f ca="1"/>
        <v>INFO EDGE INDIA LTD</v>
      </c>
      <c r="O2049" s="80">
        <v>0</v>
      </c>
      <c r="P2049"/>
      <c r="R2049"/>
    </row>
    <row r="2050" spans="14:18" ht="15.75" x14ac:dyDescent="0.3">
      <c r="N2050" s="108" t="str">
        <f ca="1"/>
        <v>INFOSYS LTD</v>
      </c>
      <c r="O2050" s="80">
        <v>0</v>
      </c>
      <c r="P2050"/>
      <c r="R2050"/>
    </row>
    <row r="2051" spans="14:18" ht="15.75" x14ac:dyDescent="0.3">
      <c r="N2051" s="108" t="str">
        <f ca="1"/>
        <v>INTERGLOBE AVIATION LTD</v>
      </c>
      <c r="O2051" s="80">
        <v>0</v>
      </c>
      <c r="P2051"/>
      <c r="R2051"/>
    </row>
    <row r="2052" spans="14:18" ht="15.75" x14ac:dyDescent="0.3">
      <c r="N2052" s="108" t="str">
        <f ca="1"/>
        <v>ITC LTD</v>
      </c>
      <c r="O2052" s="80">
        <v>0</v>
      </c>
      <c r="P2052"/>
      <c r="R2052"/>
    </row>
    <row r="2053" spans="14:18" ht="15.75" x14ac:dyDescent="0.3">
      <c r="N2053" s="108" t="str">
        <f ca="1"/>
        <v>JSW STEEL LTD</v>
      </c>
      <c r="O2053" s="80">
        <v>0</v>
      </c>
      <c r="P2053"/>
      <c r="R2053"/>
    </row>
    <row r="2054" spans="14:18" ht="15.75" x14ac:dyDescent="0.3">
      <c r="N2054" s="108" t="str">
        <f ca="1"/>
        <v>JUBILANT FOODWORKS LTD</v>
      </c>
      <c r="O2054" s="80">
        <v>0</v>
      </c>
      <c r="P2054"/>
      <c r="R2054"/>
    </row>
    <row r="2055" spans="14:18" ht="15.75" x14ac:dyDescent="0.3">
      <c r="N2055" s="108" t="str">
        <f ca="1"/>
        <v>KOTAK MAHINDRA BANK LTD</v>
      </c>
      <c r="O2055" s="80">
        <v>0</v>
      </c>
      <c r="P2055"/>
      <c r="R2055"/>
    </row>
    <row r="2056" spans="14:18" ht="15.75" x14ac:dyDescent="0.3">
      <c r="N2056" s="108" t="str">
        <f ca="1"/>
        <v>LARSEN &amp; TOUBRO LTD</v>
      </c>
      <c r="O2056" s="80">
        <v>0</v>
      </c>
      <c r="P2056"/>
      <c r="R2056"/>
    </row>
    <row r="2057" spans="14:18" ht="15.75" x14ac:dyDescent="0.3">
      <c r="N2057" s="108" t="str">
        <f ca="1"/>
        <v>LTIMINDTREE LTD</v>
      </c>
      <c r="O2057" s="80">
        <v>0</v>
      </c>
      <c r="P2057"/>
      <c r="R2057"/>
    </row>
    <row r="2058" spans="14:18" ht="15.75" x14ac:dyDescent="0.3">
      <c r="N2058" s="108" t="str">
        <f ca="1"/>
        <v>LUPIN LTD</v>
      </c>
      <c r="O2058" s="80">
        <v>0</v>
      </c>
      <c r="P2058"/>
      <c r="R2058"/>
    </row>
    <row r="2059" spans="14:18" ht="15.75" x14ac:dyDescent="0.3">
      <c r="N2059" s="108" t="str">
        <f ca="1"/>
        <v>MAHINDRA &amp; MAHINDRA LTD</v>
      </c>
      <c r="O2059" s="80">
        <v>0</v>
      </c>
      <c r="P2059"/>
      <c r="R2059"/>
    </row>
    <row r="2060" spans="14:18" ht="15.75" x14ac:dyDescent="0.3">
      <c r="N2060" s="108" t="str">
        <f ca="1"/>
        <v>MARICO LTD</v>
      </c>
      <c r="O2060" s="80">
        <v>0</v>
      </c>
      <c r="P2060"/>
      <c r="R2060"/>
    </row>
    <row r="2061" spans="14:18" ht="15.75" x14ac:dyDescent="0.3">
      <c r="N2061" s="108" t="str">
        <f ca="1"/>
        <v>MARUTI SUZUKI INDIA LTD</v>
      </c>
      <c r="O2061" s="80">
        <v>0</v>
      </c>
      <c r="P2061"/>
      <c r="R2061"/>
    </row>
    <row r="2062" spans="14:18" ht="15.75" x14ac:dyDescent="0.3">
      <c r="N2062" s="108" t="str">
        <f ca="1"/>
        <v>MAX FINANCIAL SERVICES LTD</v>
      </c>
      <c r="O2062" s="80">
        <v>0</v>
      </c>
      <c r="P2062"/>
      <c r="R2062"/>
    </row>
    <row r="2063" spans="14:18" ht="15.75" x14ac:dyDescent="0.3">
      <c r="N2063" s="108" t="str">
        <f ca="1"/>
        <v>MPHASIS LTD</v>
      </c>
      <c r="O2063" s="80">
        <v>0</v>
      </c>
      <c r="P2063"/>
      <c r="R2063"/>
    </row>
    <row r="2064" spans="14:18" ht="15.75" x14ac:dyDescent="0.3">
      <c r="N2064" s="108" t="str">
        <f ca="1"/>
        <v>NESTLE INDIA LTD</v>
      </c>
      <c r="O2064" s="80">
        <v>0</v>
      </c>
      <c r="P2064"/>
      <c r="R2064"/>
    </row>
    <row r="2065" spans="14:18" ht="15.75" x14ac:dyDescent="0.3">
      <c r="N2065" s="108" t="str">
        <f ca="1"/>
        <v>NTPC LTD</v>
      </c>
      <c r="O2065" s="80">
        <v>0</v>
      </c>
      <c r="P2065"/>
      <c r="R2065"/>
    </row>
    <row r="2066" spans="14:18" ht="15.75" x14ac:dyDescent="0.3">
      <c r="N2066" s="108" t="str">
        <f ca="1"/>
        <v>OIL &amp; NATURAL GAS CORP LTD</v>
      </c>
      <c r="O2066" s="80">
        <v>0</v>
      </c>
      <c r="P2066"/>
      <c r="R2066"/>
    </row>
    <row r="2067" spans="14:18" ht="15.75" x14ac:dyDescent="0.3">
      <c r="N2067" s="108" t="str">
        <f ca="1"/>
        <v>PAGE INDUSTRIES LTD</v>
      </c>
      <c r="O2067" s="80">
        <v>0</v>
      </c>
      <c r="P2067"/>
      <c r="R2067"/>
    </row>
    <row r="2068" spans="14:18" ht="15.75" x14ac:dyDescent="0.3">
      <c r="N2068" s="108" t="str">
        <f ca="1"/>
        <v>PI INDUSTRIES LTD</v>
      </c>
      <c r="O2068" s="80">
        <v>0</v>
      </c>
      <c r="P2068"/>
      <c r="R2068"/>
    </row>
    <row r="2069" spans="14:18" ht="15.75" x14ac:dyDescent="0.3">
      <c r="N2069" s="108" t="str">
        <f ca="1"/>
        <v>PIDILITE INDUSTRIES LTD</v>
      </c>
      <c r="O2069" s="80">
        <v>0</v>
      </c>
      <c r="P2069"/>
      <c r="R2069"/>
    </row>
    <row r="2070" spans="14:18" ht="15.75" x14ac:dyDescent="0.3">
      <c r="N2070" s="108" t="str">
        <f ca="1"/>
        <v>POWER GRID CORP OF INDIA LTD</v>
      </c>
      <c r="O2070" s="80">
        <v>0</v>
      </c>
      <c r="P2070"/>
      <c r="R2070"/>
    </row>
    <row r="2071" spans="14:18" ht="15.75" x14ac:dyDescent="0.3">
      <c r="N2071" s="108" t="str">
        <f ca="1"/>
        <v>RELIANCE INDUSTRIES LTD</v>
      </c>
      <c r="O2071" s="80">
        <v>0</v>
      </c>
      <c r="P2071"/>
      <c r="R2071"/>
    </row>
    <row r="2072" spans="14:18" ht="15.75" x14ac:dyDescent="0.3">
      <c r="N2072" s="108" t="str">
        <f ca="1"/>
        <v>SBI CARDS &amp; PAYMENT SERVICES</v>
      </c>
      <c r="O2072" s="80">
        <v>0</v>
      </c>
      <c r="P2072"/>
      <c r="R2072"/>
    </row>
    <row r="2073" spans="14:18" ht="15.75" x14ac:dyDescent="0.3">
      <c r="N2073" s="108" t="str">
        <f ca="1"/>
        <v>SBI LIFE INSURANCE CO LTD</v>
      </c>
      <c r="O2073" s="80">
        <v>0</v>
      </c>
      <c r="P2073"/>
      <c r="R2073"/>
    </row>
    <row r="2074" spans="14:18" ht="15.75" x14ac:dyDescent="0.3">
      <c r="N2074" s="108" t="str">
        <f ca="1"/>
        <v>SHREE CEMENT LTD</v>
      </c>
      <c r="O2074" s="80">
        <v>0</v>
      </c>
      <c r="P2074"/>
      <c r="R2074"/>
    </row>
    <row r="2075" spans="14:18" ht="15.75" x14ac:dyDescent="0.3">
      <c r="N2075" s="108" t="str">
        <f ca="1"/>
        <v>SHRIRAM FINANCE LTD</v>
      </c>
      <c r="O2075" s="80">
        <v>0</v>
      </c>
      <c r="P2075"/>
      <c r="R2075"/>
    </row>
    <row r="2076" spans="14:18" ht="15.75" x14ac:dyDescent="0.3">
      <c r="N2076" s="108" t="str">
        <f ca="1"/>
        <v>SIEMENS LTD</v>
      </c>
      <c r="O2076" s="80">
        <v>0</v>
      </c>
      <c r="P2076"/>
      <c r="R2076"/>
    </row>
    <row r="2077" spans="14:18" ht="15.75" x14ac:dyDescent="0.3">
      <c r="N2077" s="108" t="str">
        <f ca="1"/>
        <v>SRF LTD</v>
      </c>
      <c r="O2077" s="80">
        <v>0</v>
      </c>
      <c r="P2077"/>
      <c r="R2077"/>
    </row>
    <row r="2078" spans="14:18" ht="15.75" x14ac:dyDescent="0.3">
      <c r="N2078" s="108" t="str">
        <f ca="1"/>
        <v>STATE BANK OF INDIA</v>
      </c>
      <c r="O2078" s="80">
        <v>0</v>
      </c>
      <c r="P2078"/>
      <c r="R2078"/>
    </row>
    <row r="2079" spans="14:18" ht="15.75" x14ac:dyDescent="0.3">
      <c r="N2079" s="108" t="str">
        <f ca="1"/>
        <v>SUN PHARMACEUTICAL INDUS</v>
      </c>
      <c r="O2079" s="80">
        <v>0</v>
      </c>
      <c r="P2079"/>
      <c r="R2079"/>
    </row>
    <row r="2080" spans="14:18" ht="15.75" x14ac:dyDescent="0.3">
      <c r="N2080" s="108" t="str">
        <f ca="1"/>
        <v>TATA CONSULTANCY SVCS LTD</v>
      </c>
      <c r="O2080" s="80">
        <v>0</v>
      </c>
      <c r="P2080"/>
      <c r="R2080"/>
    </row>
    <row r="2081" spans="14:18" ht="15.75" x14ac:dyDescent="0.3">
      <c r="N2081" s="108" t="str">
        <f ca="1"/>
        <v>TATA CONSUMER PRODUCTS LTD</v>
      </c>
      <c r="O2081" s="80">
        <v>0</v>
      </c>
      <c r="P2081"/>
      <c r="R2081"/>
    </row>
    <row r="2082" spans="14:18" ht="15.75" x14ac:dyDescent="0.3">
      <c r="N2082" s="108" t="str">
        <f ca="1"/>
        <v>TATA ELXSI LTD</v>
      </c>
      <c r="O2082" s="80">
        <v>0</v>
      </c>
      <c r="P2082"/>
      <c r="R2082"/>
    </row>
    <row r="2083" spans="14:18" ht="15.75" x14ac:dyDescent="0.3">
      <c r="N2083" s="108" t="str">
        <f ca="1"/>
        <v>TATA MOTORS LTD</v>
      </c>
      <c r="O2083" s="80">
        <v>0</v>
      </c>
      <c r="P2083"/>
      <c r="R2083"/>
    </row>
    <row r="2084" spans="14:18" ht="15.75" x14ac:dyDescent="0.3">
      <c r="N2084" s="108" t="str">
        <f ca="1"/>
        <v>TATA MOTORS LTD-A-DVR</v>
      </c>
      <c r="O2084" s="80">
        <v>0</v>
      </c>
      <c r="P2084"/>
      <c r="R2084"/>
    </row>
    <row r="2085" spans="14:18" ht="15.75" x14ac:dyDescent="0.3">
      <c r="N2085" s="108" t="str">
        <f ca="1"/>
        <v>TATA POWER CO LTD</v>
      </c>
      <c r="O2085" s="80">
        <v>0</v>
      </c>
      <c r="P2085"/>
      <c r="R2085"/>
    </row>
    <row r="2086" spans="14:18" ht="15.75" x14ac:dyDescent="0.3">
      <c r="N2086" s="108" t="str">
        <f ca="1"/>
        <v>TATA STEEL LTD</v>
      </c>
      <c r="O2086" s="80">
        <v>0</v>
      </c>
      <c r="P2086"/>
      <c r="R2086"/>
    </row>
    <row r="2087" spans="14:18" ht="15.75" x14ac:dyDescent="0.3">
      <c r="N2087" s="108" t="str">
        <f ca="1"/>
        <v>TECH MAHINDRA LTD</v>
      </c>
      <c r="O2087" s="80">
        <v>0</v>
      </c>
      <c r="P2087"/>
      <c r="R2087"/>
    </row>
    <row r="2088" spans="14:18" ht="15.75" x14ac:dyDescent="0.3">
      <c r="N2088" s="108" t="str">
        <f ca="1"/>
        <v>TITAN CO LTD</v>
      </c>
      <c r="O2088" s="80">
        <v>0</v>
      </c>
      <c r="P2088"/>
      <c r="R2088"/>
    </row>
    <row r="2089" spans="14:18" ht="15.75" x14ac:dyDescent="0.3">
      <c r="N2089" s="108" t="str">
        <f ca="1"/>
        <v>TRENT LTD</v>
      </c>
      <c r="O2089" s="80">
        <v>0</v>
      </c>
      <c r="P2089"/>
      <c r="R2089"/>
    </row>
    <row r="2090" spans="14:18" ht="15.75" x14ac:dyDescent="0.3">
      <c r="N2090" s="108" t="str">
        <f ca="1"/>
        <v>ULTRATECH CEMENT LTD</v>
      </c>
      <c r="O2090" s="80">
        <v>0</v>
      </c>
      <c r="P2090"/>
      <c r="R2090"/>
    </row>
    <row r="2091" spans="14:18" ht="15.75" x14ac:dyDescent="0.3">
      <c r="N2091" s="108" t="str">
        <f ca="1"/>
        <v>UPL LTD</v>
      </c>
      <c r="O2091" s="80">
        <v>0</v>
      </c>
      <c r="P2091"/>
      <c r="R2091"/>
    </row>
    <row r="2092" spans="14:18" ht="15.75" x14ac:dyDescent="0.3">
      <c r="N2092" s="108" t="str">
        <f ca="1"/>
        <v>VEDANTA LTD</v>
      </c>
      <c r="O2092" s="80">
        <v>0</v>
      </c>
      <c r="P2092"/>
      <c r="R2092"/>
    </row>
    <row r="2093" spans="14:18" ht="15.75" x14ac:dyDescent="0.3">
      <c r="N2093" s="108" t="str">
        <f ca="1"/>
        <v>VOLTAS LTD</v>
      </c>
      <c r="O2093" s="80">
        <v>0</v>
      </c>
      <c r="P2093"/>
      <c r="R2093"/>
    </row>
    <row r="2094" spans="14:18" ht="15.75" x14ac:dyDescent="0.3">
      <c r="N2094" s="108" t="str">
        <f ca="1"/>
        <v>WIPRO LTD</v>
      </c>
      <c r="O2094" s="80">
        <v>0</v>
      </c>
      <c r="P2094"/>
      <c r="R2094"/>
    </row>
    <row r="2095" spans="14:18" ht="15.75" x14ac:dyDescent="0.3">
      <c r="N2095" s="108" t="str">
        <f ca="1"/>
        <v>ZEE ENTERTAINMENT ENTERPRISE</v>
      </c>
      <c r="O2095" s="80">
        <v>0</v>
      </c>
      <c r="P2095"/>
      <c r="R2095"/>
    </row>
    <row r="2096" spans="14:18" ht="15.75" x14ac:dyDescent="0.3">
      <c r="N2096" s="108">
        <f ca="1"/>
        <v>0</v>
      </c>
      <c r="O2096" s="80">
        <v>0</v>
      </c>
      <c r="P2096"/>
      <c r="R2096"/>
    </row>
    <row r="2097" spans="14:18" ht="15.75" x14ac:dyDescent="0.3">
      <c r="N2097" s="108">
        <f ca="1"/>
        <v>0</v>
      </c>
      <c r="O2097" s="80">
        <v>0</v>
      </c>
      <c r="P2097"/>
      <c r="R2097"/>
    </row>
    <row r="2098" spans="14:18" ht="15.75" x14ac:dyDescent="0.3">
      <c r="N2098" s="108">
        <f ca="1"/>
        <v>0</v>
      </c>
      <c r="O2098" s="80">
        <v>0</v>
      </c>
      <c r="P2098"/>
      <c r="R2098"/>
    </row>
    <row r="2099" spans="14:18" ht="15.75" x14ac:dyDescent="0.3">
      <c r="N2099" s="108">
        <f ca="1"/>
        <v>0</v>
      </c>
      <c r="O2099" s="80">
        <v>0</v>
      </c>
      <c r="P2099"/>
      <c r="R2099"/>
    </row>
    <row r="2100" spans="14:18" ht="15.75" x14ac:dyDescent="0.3">
      <c r="N2100" s="108">
        <f ca="1"/>
        <v>0</v>
      </c>
      <c r="O2100" s="80">
        <v>0</v>
      </c>
      <c r="P2100"/>
      <c r="R2100"/>
    </row>
    <row r="2101" spans="14:18" ht="15.75" x14ac:dyDescent="0.3">
      <c r="N2101" s="108">
        <f ca="1"/>
        <v>0</v>
      </c>
      <c r="O2101" s="80">
        <v>0</v>
      </c>
      <c r="P2101"/>
      <c r="R2101"/>
    </row>
    <row r="2102" spans="14:18" ht="15.75" x14ac:dyDescent="0.3">
      <c r="N2102" s="108">
        <f ca="1"/>
        <v>0</v>
      </c>
      <c r="O2102" s="80">
        <v>0</v>
      </c>
      <c r="P2102"/>
      <c r="R2102"/>
    </row>
    <row r="2103" spans="14:18" ht="15.75" x14ac:dyDescent="0.3">
      <c r="N2103" s="108">
        <f ca="1"/>
        <v>0</v>
      </c>
      <c r="O2103" s="80">
        <v>0</v>
      </c>
      <c r="P2103"/>
      <c r="R2103"/>
    </row>
    <row r="2104" spans="14:18" ht="15.75" x14ac:dyDescent="0.3">
      <c r="N2104" s="108">
        <f ca="1"/>
        <v>0</v>
      </c>
      <c r="O2104" s="80">
        <v>0</v>
      </c>
      <c r="P2104"/>
      <c r="R2104"/>
    </row>
    <row r="2105" spans="14:18" ht="15.75" x14ac:dyDescent="0.3">
      <c r="N2105" s="108">
        <f ca="1"/>
        <v>0</v>
      </c>
      <c r="O2105" s="80">
        <v>0</v>
      </c>
      <c r="P2105"/>
      <c r="R2105"/>
    </row>
    <row r="2106" spans="14:18" ht="15.75" x14ac:dyDescent="0.3">
      <c r="N2106" s="108">
        <f ca="1"/>
        <v>0</v>
      </c>
      <c r="O2106" s="80">
        <v>0</v>
      </c>
      <c r="P2106"/>
      <c r="R2106"/>
    </row>
    <row r="2107" spans="14:18" ht="15.75" x14ac:dyDescent="0.3">
      <c r="N2107" s="108">
        <f ca="1"/>
        <v>0</v>
      </c>
      <c r="O2107" s="80">
        <v>0</v>
      </c>
      <c r="P2107"/>
      <c r="R2107"/>
    </row>
    <row r="2108" spans="14:18" ht="15.75" x14ac:dyDescent="0.3">
      <c r="N2108" s="108">
        <f ca="1"/>
        <v>0</v>
      </c>
      <c r="O2108" s="80">
        <v>0</v>
      </c>
      <c r="P2108"/>
      <c r="R2108"/>
    </row>
    <row r="2109" spans="14:18" ht="15.75" x14ac:dyDescent="0.3">
      <c r="N2109" s="108">
        <f ca="1"/>
        <v>0</v>
      </c>
      <c r="O2109" s="80">
        <v>0</v>
      </c>
      <c r="P2109"/>
      <c r="R2109"/>
    </row>
    <row r="2110" spans="14:18" ht="15.75" x14ac:dyDescent="0.3">
      <c r="N2110" s="108">
        <f ca="1"/>
        <v>0</v>
      </c>
      <c r="O2110" s="80">
        <v>0</v>
      </c>
      <c r="P2110"/>
      <c r="R2110"/>
    </row>
    <row r="2111" spans="14:18" ht="15.75" x14ac:dyDescent="0.3">
      <c r="N2111" s="108">
        <f ca="1"/>
        <v>0</v>
      </c>
      <c r="O2111" s="80">
        <v>0</v>
      </c>
      <c r="P2111"/>
      <c r="R2111"/>
    </row>
    <row r="2112" spans="14:18" ht="15.75" x14ac:dyDescent="0.3">
      <c r="N2112" s="108">
        <f ca="1"/>
        <v>0</v>
      </c>
      <c r="O2112" s="80">
        <v>0</v>
      </c>
      <c r="P2112"/>
      <c r="R2112"/>
    </row>
    <row r="2113" spans="14:18" ht="15.75" x14ac:dyDescent="0.3">
      <c r="N2113" s="108">
        <f ca="1"/>
        <v>0</v>
      </c>
      <c r="O2113" s="80">
        <v>0</v>
      </c>
      <c r="P2113"/>
      <c r="R2113"/>
    </row>
    <row r="2114" spans="14:18" ht="15.75" x14ac:dyDescent="0.3">
      <c r="N2114" s="108">
        <f ca="1"/>
        <v>0</v>
      </c>
      <c r="O2114" s="80">
        <v>0</v>
      </c>
      <c r="P2114"/>
      <c r="R2114"/>
    </row>
    <row r="2115" spans="14:18" ht="15.75" x14ac:dyDescent="0.3">
      <c r="N2115" s="108">
        <f ca="1"/>
        <v>0</v>
      </c>
      <c r="O2115" s="80">
        <v>0</v>
      </c>
      <c r="P2115"/>
      <c r="R2115"/>
    </row>
    <row r="2116" spans="14:18" ht="15.75" x14ac:dyDescent="0.3">
      <c r="N2116" s="108">
        <f ca="1"/>
        <v>0</v>
      </c>
      <c r="O2116" s="80">
        <v>0</v>
      </c>
      <c r="P2116"/>
      <c r="R2116"/>
    </row>
    <row r="2117" spans="14:18" ht="15.75" x14ac:dyDescent="0.3">
      <c r="N2117" s="108">
        <f ca="1"/>
        <v>0</v>
      </c>
      <c r="O2117" s="80">
        <v>0</v>
      </c>
      <c r="P2117"/>
      <c r="R2117"/>
    </row>
    <row r="2118" spans="14:18" ht="15.75" x14ac:dyDescent="0.3">
      <c r="N2118" s="108">
        <f ca="1"/>
        <v>0</v>
      </c>
      <c r="O2118" s="80">
        <v>0</v>
      </c>
      <c r="P2118"/>
      <c r="R2118"/>
    </row>
    <row r="2119" spans="14:18" ht="15.75" x14ac:dyDescent="0.3">
      <c r="N2119" s="108">
        <f ca="1"/>
        <v>0</v>
      </c>
      <c r="O2119" s="80">
        <v>0</v>
      </c>
      <c r="P2119"/>
      <c r="R2119"/>
    </row>
    <row r="2120" spans="14:18" ht="15.75" x14ac:dyDescent="0.3">
      <c r="N2120" s="108">
        <f ca="1"/>
        <v>0</v>
      </c>
      <c r="O2120" s="80">
        <v>0</v>
      </c>
      <c r="P2120"/>
      <c r="R2120"/>
    </row>
    <row r="2121" spans="14:18" ht="15.75" x14ac:dyDescent="0.3">
      <c r="N2121" s="108">
        <f ca="1"/>
        <v>0</v>
      </c>
      <c r="O2121" s="80">
        <v>0</v>
      </c>
      <c r="P2121"/>
      <c r="R2121"/>
    </row>
    <row r="2122" spans="14:18" ht="15.75" x14ac:dyDescent="0.3">
      <c r="N2122" s="108">
        <f ca="1"/>
        <v>0</v>
      </c>
      <c r="O2122" s="80">
        <v>0</v>
      </c>
      <c r="P2122"/>
      <c r="R2122"/>
    </row>
    <row r="2123" spans="14:18" ht="15.75" x14ac:dyDescent="0.3">
      <c r="N2123" s="108">
        <f ca="1"/>
        <v>0</v>
      </c>
      <c r="O2123" s="80">
        <v>0</v>
      </c>
      <c r="P2123"/>
      <c r="R2123"/>
    </row>
    <row r="2124" spans="14:18" ht="15.75" x14ac:dyDescent="0.3">
      <c r="N2124" s="108">
        <f ca="1"/>
        <v>0</v>
      </c>
      <c r="O2124" s="80">
        <v>0</v>
      </c>
      <c r="P2124"/>
      <c r="R2124"/>
    </row>
    <row r="2125" spans="14:18" ht="15.75" x14ac:dyDescent="0.3">
      <c r="N2125" s="108">
        <f ca="1"/>
        <v>0</v>
      </c>
      <c r="O2125" s="80">
        <v>0</v>
      </c>
      <c r="P2125"/>
      <c r="R2125"/>
    </row>
    <row r="2126" spans="14:18" ht="15.75" x14ac:dyDescent="0.3">
      <c r="N2126" s="108">
        <f ca="1"/>
        <v>0</v>
      </c>
      <c r="O2126" s="80">
        <v>0</v>
      </c>
      <c r="P2126"/>
      <c r="R2126"/>
    </row>
    <row r="2127" spans="14:18" ht="15.75" x14ac:dyDescent="0.3">
      <c r="N2127" s="108">
        <f ca="1"/>
        <v>0</v>
      </c>
      <c r="O2127" s="80">
        <v>0</v>
      </c>
      <c r="P2127"/>
      <c r="R2127"/>
    </row>
    <row r="2128" spans="14:18" ht="15.75" x14ac:dyDescent="0.3">
      <c r="N2128" s="108">
        <f ca="1"/>
        <v>0</v>
      </c>
      <c r="O2128" s="80">
        <v>0</v>
      </c>
      <c r="P2128"/>
      <c r="R2128"/>
    </row>
    <row r="2129" spans="14:18" ht="15.75" x14ac:dyDescent="0.3">
      <c r="N2129" s="108">
        <f ca="1"/>
        <v>0</v>
      </c>
      <c r="O2129" s="80">
        <v>0</v>
      </c>
      <c r="P2129"/>
      <c r="R2129"/>
    </row>
    <row r="2130" spans="14:18" ht="15.75" x14ac:dyDescent="0.3">
      <c r="N2130" s="108">
        <f ca="1"/>
        <v>0</v>
      </c>
      <c r="O2130" s="80">
        <v>0</v>
      </c>
      <c r="P2130"/>
      <c r="R2130"/>
    </row>
    <row r="2131" spans="14:18" ht="15.75" x14ac:dyDescent="0.3">
      <c r="N2131" s="108">
        <f ca="1"/>
        <v>0</v>
      </c>
      <c r="O2131" s="80">
        <v>0</v>
      </c>
      <c r="P2131"/>
      <c r="R2131"/>
    </row>
    <row r="2132" spans="14:18" ht="15.75" x14ac:dyDescent="0.3">
      <c r="N2132" s="108">
        <f ca="1"/>
        <v>0</v>
      </c>
      <c r="O2132" s="80">
        <v>0</v>
      </c>
      <c r="P2132"/>
      <c r="R2132"/>
    </row>
    <row r="2133" spans="14:18" ht="15.75" x14ac:dyDescent="0.3">
      <c r="N2133" s="108">
        <f ca="1"/>
        <v>0</v>
      </c>
      <c r="O2133" s="80">
        <v>0</v>
      </c>
      <c r="P2133"/>
      <c r="R2133"/>
    </row>
    <row r="2134" spans="14:18" ht="15.75" x14ac:dyDescent="0.3">
      <c r="N2134" s="108">
        <f ca="1"/>
        <v>0</v>
      </c>
      <c r="O2134" s="80">
        <v>0</v>
      </c>
      <c r="P2134"/>
      <c r="R2134"/>
    </row>
    <row r="2135" spans="14:18" ht="15.75" x14ac:dyDescent="0.3">
      <c r="N2135" s="108">
        <f ca="1"/>
        <v>0</v>
      </c>
      <c r="O2135" s="80">
        <v>0</v>
      </c>
      <c r="P2135"/>
      <c r="R2135"/>
    </row>
    <row r="2136" spans="14:18" ht="15.75" x14ac:dyDescent="0.3">
      <c r="N2136" s="108">
        <f ca="1"/>
        <v>0</v>
      </c>
      <c r="O2136" s="80">
        <v>0</v>
      </c>
      <c r="P2136"/>
      <c r="R2136"/>
    </row>
    <row r="2137" spans="14:18" ht="15.75" x14ac:dyDescent="0.3">
      <c r="N2137" s="108">
        <f ca="1"/>
        <v>0</v>
      </c>
      <c r="O2137" s="80">
        <v>0</v>
      </c>
      <c r="P2137"/>
      <c r="R2137"/>
    </row>
    <row r="2138" spans="14:18" ht="15.75" x14ac:dyDescent="0.3">
      <c r="N2138" s="108">
        <f ca="1"/>
        <v>0</v>
      </c>
      <c r="O2138" s="80">
        <v>0</v>
      </c>
      <c r="P2138"/>
      <c r="R2138"/>
    </row>
    <row r="2139" spans="14:18" ht="15.75" x14ac:dyDescent="0.3">
      <c r="N2139" s="108">
        <f ca="1"/>
        <v>0</v>
      </c>
      <c r="O2139" s="80">
        <v>0</v>
      </c>
      <c r="P2139"/>
      <c r="R2139"/>
    </row>
    <row r="2140" spans="14:18" ht="15.75" x14ac:dyDescent="0.3">
      <c r="N2140" s="108">
        <f ca="1"/>
        <v>0</v>
      </c>
      <c r="O2140" s="80">
        <v>0</v>
      </c>
      <c r="P2140"/>
      <c r="R2140"/>
    </row>
    <row r="2141" spans="14:18" ht="15.75" x14ac:dyDescent="0.3">
      <c r="N2141" s="108">
        <f ca="1"/>
        <v>0</v>
      </c>
      <c r="O2141" s="80">
        <v>0</v>
      </c>
      <c r="P2141"/>
      <c r="R2141"/>
    </row>
    <row r="2142" spans="14:18" ht="15.75" x14ac:dyDescent="0.3">
      <c r="N2142" s="108">
        <f ca="1"/>
        <v>0</v>
      </c>
      <c r="O2142" s="80">
        <v>0</v>
      </c>
      <c r="P2142"/>
      <c r="R2142"/>
    </row>
    <row r="2143" spans="14:18" ht="15.75" x14ac:dyDescent="0.3">
      <c r="N2143" s="108">
        <f ca="1"/>
        <v>0</v>
      </c>
      <c r="O2143" s="80">
        <v>0</v>
      </c>
      <c r="P2143"/>
      <c r="R2143"/>
    </row>
    <row r="2144" spans="14:18" ht="15.75" x14ac:dyDescent="0.3">
      <c r="N2144" s="108">
        <f ca="1"/>
        <v>0</v>
      </c>
      <c r="O2144" s="80">
        <v>0</v>
      </c>
      <c r="P2144"/>
      <c r="R2144"/>
    </row>
    <row r="2145" spans="14:18" ht="15.75" x14ac:dyDescent="0.3">
      <c r="N2145" s="108">
        <f ca="1"/>
        <v>0</v>
      </c>
      <c r="O2145" s="80">
        <v>0</v>
      </c>
      <c r="P2145"/>
      <c r="R2145"/>
    </row>
    <row r="2146" spans="14:18" ht="15.75" x14ac:dyDescent="0.3">
      <c r="N2146" s="108">
        <f ca="1"/>
        <v>0</v>
      </c>
      <c r="O2146" s="80">
        <v>0</v>
      </c>
      <c r="P2146"/>
      <c r="R2146"/>
    </row>
    <row r="2147" spans="14:18" ht="15.75" x14ac:dyDescent="0.3">
      <c r="N2147" s="108">
        <f ca="1"/>
        <v>0</v>
      </c>
      <c r="O2147" s="80">
        <v>0</v>
      </c>
      <c r="P2147"/>
      <c r="R2147"/>
    </row>
    <row r="2148" spans="14:18" ht="15.75" x14ac:dyDescent="0.3">
      <c r="N2148" s="108">
        <f ca="1"/>
        <v>0</v>
      </c>
      <c r="O2148" s="80">
        <v>0</v>
      </c>
      <c r="P2148"/>
      <c r="R2148"/>
    </row>
    <row r="2149" spans="14:18" ht="15.75" x14ac:dyDescent="0.3">
      <c r="N2149" s="108">
        <f ca="1"/>
        <v>0</v>
      </c>
      <c r="O2149" s="80">
        <v>0</v>
      </c>
      <c r="P2149"/>
      <c r="R2149"/>
    </row>
    <row r="2150" spans="14:18" ht="15.75" x14ac:dyDescent="0.3">
      <c r="N2150" s="108">
        <f ca="1"/>
        <v>0</v>
      </c>
      <c r="O2150" s="80">
        <v>0</v>
      </c>
      <c r="P2150"/>
      <c r="R2150"/>
    </row>
    <row r="2151" spans="14:18" ht="15.75" x14ac:dyDescent="0.3">
      <c r="N2151" s="108">
        <f ca="1"/>
        <v>0</v>
      </c>
      <c r="O2151" s="80">
        <v>0</v>
      </c>
      <c r="P2151"/>
      <c r="R2151"/>
    </row>
    <row r="2152" spans="14:18" ht="15.75" x14ac:dyDescent="0.3">
      <c r="N2152" s="108">
        <f ca="1"/>
        <v>0</v>
      </c>
      <c r="O2152" s="80">
        <v>0</v>
      </c>
      <c r="P2152"/>
      <c r="R2152"/>
    </row>
    <row r="2153" spans="14:18" ht="15.75" x14ac:dyDescent="0.3">
      <c r="N2153" s="108">
        <f ca="1"/>
        <v>0</v>
      </c>
      <c r="O2153" s="80">
        <v>0</v>
      </c>
      <c r="P2153"/>
      <c r="R2153"/>
    </row>
    <row r="2154" spans="14:18" ht="15.75" x14ac:dyDescent="0.3">
      <c r="N2154" s="108">
        <f ca="1"/>
        <v>0</v>
      </c>
      <c r="O2154" s="80">
        <v>0</v>
      </c>
      <c r="P2154"/>
      <c r="R2154"/>
    </row>
    <row r="2155" spans="14:18" ht="15.75" x14ac:dyDescent="0.3">
      <c r="N2155" s="108">
        <f ca="1"/>
        <v>0</v>
      </c>
      <c r="O2155" s="80">
        <v>0</v>
      </c>
      <c r="P2155"/>
      <c r="R2155"/>
    </row>
    <row r="2156" spans="14:18" ht="15.75" x14ac:dyDescent="0.3">
      <c r="N2156" s="108">
        <f ca="1"/>
        <v>0</v>
      </c>
      <c r="O2156" s="80">
        <v>0</v>
      </c>
      <c r="P2156"/>
      <c r="R2156"/>
    </row>
    <row r="2157" spans="14:18" ht="15.75" x14ac:dyDescent="0.3">
      <c r="N2157" s="108">
        <f ca="1"/>
        <v>0</v>
      </c>
      <c r="O2157" s="80">
        <v>0</v>
      </c>
      <c r="P2157"/>
      <c r="R2157"/>
    </row>
    <row r="2158" spans="14:18" ht="15.75" x14ac:dyDescent="0.3">
      <c r="N2158" s="108">
        <f ca="1"/>
        <v>0</v>
      </c>
      <c r="O2158" s="80">
        <v>0</v>
      </c>
      <c r="P2158"/>
      <c r="R2158"/>
    </row>
    <row r="2159" spans="14:18" ht="15.75" x14ac:dyDescent="0.3">
      <c r="N2159" s="108">
        <f ca="1"/>
        <v>0</v>
      </c>
      <c r="O2159" s="80">
        <v>0</v>
      </c>
      <c r="P2159"/>
      <c r="R2159"/>
    </row>
    <row r="2160" spans="14:18" ht="15.75" x14ac:dyDescent="0.3">
      <c r="N2160" s="108">
        <f ca="1"/>
        <v>0</v>
      </c>
      <c r="O2160" s="80">
        <v>0</v>
      </c>
      <c r="P2160"/>
      <c r="R2160"/>
    </row>
    <row r="2161" spans="14:18" ht="15.75" x14ac:dyDescent="0.3">
      <c r="N2161" s="108">
        <f ca="1"/>
        <v>0</v>
      </c>
      <c r="O2161" s="80">
        <v>0</v>
      </c>
      <c r="P2161"/>
      <c r="R2161"/>
    </row>
    <row r="2162" spans="14:18" ht="15.75" x14ac:dyDescent="0.3">
      <c r="N2162" s="108">
        <f ca="1"/>
        <v>0</v>
      </c>
      <c r="O2162" s="80">
        <v>0</v>
      </c>
      <c r="P2162"/>
      <c r="R2162"/>
    </row>
    <row r="2163" spans="14:18" ht="15.75" x14ac:dyDescent="0.3">
      <c r="N2163" s="108">
        <f ca="1"/>
        <v>0</v>
      </c>
      <c r="O2163" s="80">
        <v>0</v>
      </c>
      <c r="P2163"/>
      <c r="R2163"/>
    </row>
    <row r="2164" spans="14:18" ht="15.75" x14ac:dyDescent="0.3">
      <c r="N2164" s="108">
        <f ca="1"/>
        <v>0</v>
      </c>
      <c r="O2164" s="80">
        <v>0</v>
      </c>
      <c r="P2164"/>
      <c r="R2164"/>
    </row>
    <row r="2165" spans="14:18" ht="15.75" x14ac:dyDescent="0.3">
      <c r="N2165" s="108">
        <f ca="1"/>
        <v>0</v>
      </c>
      <c r="O2165" s="80">
        <v>0</v>
      </c>
      <c r="P2165"/>
      <c r="R2165"/>
    </row>
    <row r="2166" spans="14:18" ht="15.75" x14ac:dyDescent="0.3">
      <c r="N2166" s="108">
        <f ca="1"/>
        <v>0</v>
      </c>
      <c r="O2166" s="80">
        <v>0</v>
      </c>
      <c r="P2166"/>
      <c r="R2166"/>
    </row>
    <row r="2167" spans="14:18" ht="15.75" x14ac:dyDescent="0.3">
      <c r="N2167" s="108">
        <f ca="1"/>
        <v>0</v>
      </c>
      <c r="O2167" s="80">
        <v>0</v>
      </c>
      <c r="P2167"/>
      <c r="R2167"/>
    </row>
    <row r="2168" spans="14:18" ht="15.75" x14ac:dyDescent="0.3">
      <c r="N2168" s="108">
        <f ca="1"/>
        <v>0</v>
      </c>
      <c r="O2168" s="80">
        <v>0</v>
      </c>
      <c r="P2168"/>
      <c r="R2168"/>
    </row>
    <row r="2169" spans="14:18" ht="15.75" x14ac:dyDescent="0.3">
      <c r="N2169" s="108">
        <f ca="1"/>
        <v>0</v>
      </c>
      <c r="O2169" s="80">
        <v>0</v>
      </c>
      <c r="P2169"/>
      <c r="R2169"/>
    </row>
    <row r="2170" spans="14:18" ht="15.75" x14ac:dyDescent="0.3">
      <c r="N2170" s="108">
        <f ca="1"/>
        <v>0</v>
      </c>
      <c r="O2170" s="80">
        <v>0</v>
      </c>
      <c r="P2170"/>
      <c r="R2170"/>
    </row>
    <row r="2171" spans="14:18" ht="15.75" x14ac:dyDescent="0.3">
      <c r="N2171" s="108">
        <f ca="1"/>
        <v>0</v>
      </c>
      <c r="O2171" s="80">
        <v>0</v>
      </c>
      <c r="P2171"/>
      <c r="R2171"/>
    </row>
    <row r="2172" spans="14:18" ht="15.75" x14ac:dyDescent="0.3">
      <c r="N2172" s="108">
        <f ca="1"/>
        <v>0</v>
      </c>
      <c r="O2172" s="80">
        <v>0</v>
      </c>
      <c r="P2172"/>
      <c r="R2172"/>
    </row>
    <row r="2173" spans="14:18" ht="15.75" x14ac:dyDescent="0.3">
      <c r="N2173" s="108">
        <f ca="1"/>
        <v>0</v>
      </c>
      <c r="O2173" s="80">
        <v>0</v>
      </c>
      <c r="P2173"/>
      <c r="R2173"/>
    </row>
    <row r="2174" spans="14:18" ht="15.75" x14ac:dyDescent="0.3">
      <c r="N2174" s="108">
        <f ca="1"/>
        <v>0</v>
      </c>
      <c r="O2174" s="80">
        <v>0</v>
      </c>
      <c r="P2174"/>
      <c r="R2174"/>
    </row>
    <row r="2175" spans="14:18" ht="15.75" x14ac:dyDescent="0.3">
      <c r="N2175" s="108">
        <f ca="1"/>
        <v>0</v>
      </c>
      <c r="O2175" s="80">
        <v>0</v>
      </c>
      <c r="P2175"/>
      <c r="R2175"/>
    </row>
    <row r="2176" spans="14:18" ht="15.75" x14ac:dyDescent="0.3">
      <c r="N2176" s="108">
        <f ca="1"/>
        <v>0</v>
      </c>
      <c r="O2176" s="80">
        <v>0</v>
      </c>
      <c r="P2176"/>
      <c r="R2176"/>
    </row>
    <row r="2177" spans="14:18" ht="15.75" x14ac:dyDescent="0.3">
      <c r="N2177" s="108">
        <f ca="1"/>
        <v>0</v>
      </c>
      <c r="O2177" s="80">
        <v>0</v>
      </c>
      <c r="P2177"/>
      <c r="R2177"/>
    </row>
    <row r="2178" spans="14:18" ht="15.75" x14ac:dyDescent="0.3">
      <c r="N2178" s="108">
        <f ca="1"/>
        <v>0</v>
      </c>
      <c r="O2178" s="80">
        <v>0</v>
      </c>
      <c r="P2178"/>
      <c r="R2178"/>
    </row>
    <row r="2179" spans="14:18" ht="15.75" x14ac:dyDescent="0.3">
      <c r="N2179" s="108">
        <f ca="1"/>
        <v>0</v>
      </c>
      <c r="O2179" s="80">
        <v>0</v>
      </c>
      <c r="P2179"/>
      <c r="R2179"/>
    </row>
    <row r="2180" spans="14:18" ht="15.75" x14ac:dyDescent="0.3">
      <c r="N2180" s="108">
        <f ca="1"/>
        <v>0</v>
      </c>
      <c r="O2180" s="80">
        <v>0</v>
      </c>
      <c r="P2180"/>
      <c r="R2180"/>
    </row>
    <row r="2181" spans="14:18" ht="15.75" x14ac:dyDescent="0.3">
      <c r="N2181" s="108">
        <f ca="1"/>
        <v>0</v>
      </c>
      <c r="O2181" s="80">
        <v>0</v>
      </c>
      <c r="P2181"/>
      <c r="R2181"/>
    </row>
    <row r="2182" spans="14:18" ht="15.75" x14ac:dyDescent="0.3">
      <c r="N2182" s="108">
        <f ca="1"/>
        <v>0</v>
      </c>
      <c r="O2182" s="80">
        <v>0</v>
      </c>
      <c r="P2182"/>
      <c r="R2182"/>
    </row>
    <row r="2183" spans="14:18" ht="15.75" x14ac:dyDescent="0.3">
      <c r="N2183" s="108">
        <f ca="1"/>
        <v>0</v>
      </c>
      <c r="O2183" s="80">
        <v>0</v>
      </c>
      <c r="P2183"/>
      <c r="R2183"/>
    </row>
    <row r="2184" spans="14:18" ht="15.75" x14ac:dyDescent="0.3">
      <c r="N2184" s="108">
        <f ca="1"/>
        <v>0</v>
      </c>
      <c r="O2184" s="80">
        <v>0</v>
      </c>
      <c r="P2184"/>
      <c r="R2184"/>
    </row>
    <row r="2185" spans="14:18" ht="15.75" x14ac:dyDescent="0.3">
      <c r="N2185" s="108">
        <f ca="1"/>
        <v>0</v>
      </c>
      <c r="O2185" s="80">
        <v>0</v>
      </c>
      <c r="P2185"/>
      <c r="R2185"/>
    </row>
    <row r="2186" spans="14:18" ht="15.75" x14ac:dyDescent="0.3">
      <c r="N2186" s="108">
        <f ca="1"/>
        <v>0</v>
      </c>
      <c r="O2186" s="80">
        <v>0</v>
      </c>
      <c r="P2186"/>
      <c r="R2186"/>
    </row>
    <row r="2187" spans="14:18" ht="15.75" x14ac:dyDescent="0.3">
      <c r="N2187" s="108">
        <f ca="1"/>
        <v>0</v>
      </c>
      <c r="O2187" s="80">
        <v>0</v>
      </c>
      <c r="P2187"/>
      <c r="R2187"/>
    </row>
    <row r="2188" spans="14:18" ht="15.75" x14ac:dyDescent="0.3">
      <c r="N2188" s="108">
        <f ca="1"/>
        <v>0</v>
      </c>
      <c r="O2188" s="80">
        <v>0</v>
      </c>
      <c r="P2188"/>
      <c r="R2188"/>
    </row>
    <row r="2189" spans="14:18" ht="15.75" x14ac:dyDescent="0.3">
      <c r="N2189" s="108">
        <f ca="1"/>
        <v>0</v>
      </c>
      <c r="O2189" s="80">
        <v>0</v>
      </c>
      <c r="P2189"/>
      <c r="R2189"/>
    </row>
    <row r="2190" spans="14:18" ht="15.75" x14ac:dyDescent="0.3">
      <c r="N2190" s="108">
        <f ca="1"/>
        <v>0</v>
      </c>
      <c r="O2190" s="80">
        <v>0</v>
      </c>
      <c r="P2190"/>
      <c r="R2190"/>
    </row>
    <row r="2191" spans="14:18" ht="15.75" x14ac:dyDescent="0.3">
      <c r="N2191" s="108">
        <f ca="1"/>
        <v>0</v>
      </c>
      <c r="O2191" s="80">
        <v>0</v>
      </c>
      <c r="P2191"/>
      <c r="R2191"/>
    </row>
    <row r="2192" spans="14:18" ht="15.75" x14ac:dyDescent="0.3">
      <c r="N2192" s="108">
        <f ca="1"/>
        <v>0</v>
      </c>
      <c r="O2192" s="80">
        <v>0</v>
      </c>
      <c r="P2192"/>
      <c r="R2192"/>
    </row>
    <row r="2193" spans="14:18" ht="15.75" x14ac:dyDescent="0.3">
      <c r="N2193" s="108">
        <f ca="1"/>
        <v>0</v>
      </c>
      <c r="O2193" s="80">
        <v>0</v>
      </c>
      <c r="P2193"/>
      <c r="R2193"/>
    </row>
    <row r="2194" spans="14:18" ht="15.75" x14ac:dyDescent="0.3">
      <c r="N2194" s="108">
        <f ca="1"/>
        <v>0</v>
      </c>
      <c r="O2194" s="80">
        <v>0</v>
      </c>
      <c r="P2194"/>
      <c r="R2194"/>
    </row>
    <row r="2195" spans="14:18" ht="15.75" x14ac:dyDescent="0.3">
      <c r="N2195" s="108">
        <f ca="1"/>
        <v>0</v>
      </c>
      <c r="O2195" s="80">
        <v>0</v>
      </c>
      <c r="P2195"/>
      <c r="R2195"/>
    </row>
    <row r="2196" spans="14:18" ht="15.75" x14ac:dyDescent="0.3">
      <c r="N2196" s="108">
        <f ca="1"/>
        <v>0</v>
      </c>
      <c r="O2196" s="80">
        <v>0</v>
      </c>
      <c r="P2196"/>
      <c r="R2196"/>
    </row>
    <row r="2197" spans="14:18" ht="15.75" x14ac:dyDescent="0.3">
      <c r="N2197" s="108">
        <f ca="1"/>
        <v>0</v>
      </c>
      <c r="O2197" s="80">
        <v>0</v>
      </c>
      <c r="P2197"/>
      <c r="R2197"/>
    </row>
    <row r="2198" spans="14:18" ht="15.75" x14ac:dyDescent="0.3">
      <c r="N2198" s="108">
        <f ca="1"/>
        <v>0</v>
      </c>
      <c r="O2198" s="80">
        <v>0</v>
      </c>
      <c r="P2198"/>
      <c r="R2198"/>
    </row>
    <row r="2199" spans="14:18" ht="15.75" x14ac:dyDescent="0.3">
      <c r="N2199" s="108">
        <f ca="1"/>
        <v>0</v>
      </c>
      <c r="O2199" s="80">
        <v>0</v>
      </c>
      <c r="P2199"/>
      <c r="R2199"/>
    </row>
    <row r="2200" spans="14:18" ht="15.75" x14ac:dyDescent="0.3">
      <c r="N2200" s="108">
        <f ca="1"/>
        <v>0</v>
      </c>
      <c r="O2200" s="80">
        <v>0</v>
      </c>
      <c r="P2200"/>
      <c r="R2200"/>
    </row>
    <row r="2201" spans="14:18" ht="15.75" x14ac:dyDescent="0.3">
      <c r="N2201" s="108">
        <f ca="1"/>
        <v>0</v>
      </c>
      <c r="O2201" s="80">
        <v>0</v>
      </c>
      <c r="P2201"/>
      <c r="R2201"/>
    </row>
    <row r="2202" spans="14:18" ht="15.75" x14ac:dyDescent="0.3">
      <c r="N2202" s="108">
        <f ca="1"/>
        <v>0</v>
      </c>
      <c r="O2202" s="80">
        <v>0</v>
      </c>
      <c r="P2202"/>
      <c r="R2202"/>
    </row>
    <row r="2203" spans="14:18" ht="15.75" x14ac:dyDescent="0.3">
      <c r="N2203" s="108">
        <f ca="1"/>
        <v>0</v>
      </c>
      <c r="O2203" s="80">
        <v>0</v>
      </c>
      <c r="P2203"/>
      <c r="R2203"/>
    </row>
    <row r="2204" spans="14:18" ht="15.75" x14ac:dyDescent="0.3">
      <c r="N2204" s="108">
        <f ca="1"/>
        <v>0</v>
      </c>
      <c r="O2204" s="80">
        <v>0</v>
      </c>
      <c r="P2204"/>
      <c r="R2204"/>
    </row>
    <row r="2205" spans="14:18" ht="15.75" x14ac:dyDescent="0.3">
      <c r="N2205" s="108">
        <f ca="1"/>
        <v>0</v>
      </c>
      <c r="O2205" s="80">
        <v>0</v>
      </c>
      <c r="P2205"/>
      <c r="R2205"/>
    </row>
    <row r="2206" spans="14:18" ht="15.75" x14ac:dyDescent="0.3">
      <c r="N2206" s="108">
        <f ca="1"/>
        <v>0</v>
      </c>
      <c r="O2206" s="80">
        <v>0</v>
      </c>
      <c r="P2206"/>
      <c r="R2206"/>
    </row>
    <row r="2207" spans="14:18" ht="15.75" x14ac:dyDescent="0.3">
      <c r="N2207" s="108">
        <f ca="1"/>
        <v>0</v>
      </c>
      <c r="O2207" s="80">
        <v>0</v>
      </c>
      <c r="P2207"/>
      <c r="R2207"/>
    </row>
    <row r="2208" spans="14:18" ht="15.75" x14ac:dyDescent="0.3">
      <c r="N2208" s="108">
        <f ca="1"/>
        <v>0</v>
      </c>
      <c r="O2208" s="80">
        <v>0</v>
      </c>
      <c r="P2208"/>
      <c r="R2208"/>
    </row>
    <row r="2209" spans="14:18" ht="15.75" x14ac:dyDescent="0.3">
      <c r="N2209" s="108">
        <f ca="1"/>
        <v>0</v>
      </c>
      <c r="O2209" s="80">
        <v>0</v>
      </c>
      <c r="P2209"/>
      <c r="R2209"/>
    </row>
    <row r="2210" spans="14:18" ht="15.75" x14ac:dyDescent="0.3">
      <c r="N2210" s="108">
        <f ca="1"/>
        <v>0</v>
      </c>
      <c r="O2210" s="80">
        <v>0</v>
      </c>
      <c r="P2210"/>
      <c r="R2210"/>
    </row>
    <row r="2211" spans="14:18" ht="15.75" x14ac:dyDescent="0.3">
      <c r="N2211" s="108">
        <f ca="1"/>
        <v>0</v>
      </c>
      <c r="O2211" s="80">
        <v>0</v>
      </c>
      <c r="P2211"/>
      <c r="R2211"/>
    </row>
    <row r="2212" spans="14:18" ht="15.75" x14ac:dyDescent="0.3">
      <c r="N2212" s="108">
        <f ca="1"/>
        <v>0</v>
      </c>
      <c r="O2212" s="80">
        <v>0</v>
      </c>
      <c r="P2212"/>
      <c r="R2212"/>
    </row>
    <row r="2213" spans="14:18" ht="15.75" x14ac:dyDescent="0.3">
      <c r="N2213" s="108">
        <f ca="1"/>
        <v>0</v>
      </c>
      <c r="O2213" s="80">
        <v>0</v>
      </c>
      <c r="P2213"/>
      <c r="R2213"/>
    </row>
    <row r="2214" spans="14:18" ht="15.75" x14ac:dyDescent="0.3">
      <c r="N2214" s="108">
        <f ca="1"/>
        <v>0</v>
      </c>
      <c r="O2214" s="80">
        <v>0</v>
      </c>
      <c r="P2214"/>
      <c r="R2214"/>
    </row>
    <row r="2215" spans="14:18" ht="15.75" x14ac:dyDescent="0.3">
      <c r="N2215" s="108">
        <f ca="1"/>
        <v>0</v>
      </c>
      <c r="O2215" s="80">
        <v>0</v>
      </c>
      <c r="P2215"/>
      <c r="R2215"/>
    </row>
    <row r="2216" spans="14:18" ht="15.75" x14ac:dyDescent="0.3">
      <c r="N2216" s="108">
        <f ca="1"/>
        <v>0</v>
      </c>
      <c r="O2216" s="80">
        <v>0</v>
      </c>
      <c r="P2216"/>
      <c r="R2216"/>
    </row>
    <row r="2217" spans="14:18" ht="15.75" x14ac:dyDescent="0.3">
      <c r="N2217" s="108">
        <f ca="1"/>
        <v>0</v>
      </c>
      <c r="O2217" s="80">
        <v>0</v>
      </c>
      <c r="P2217"/>
      <c r="R2217"/>
    </row>
    <row r="2218" spans="14:18" ht="15.75" x14ac:dyDescent="0.3">
      <c r="N2218" s="108">
        <f ca="1"/>
        <v>0</v>
      </c>
      <c r="O2218" s="80">
        <v>0</v>
      </c>
      <c r="P2218"/>
      <c r="R2218"/>
    </row>
    <row r="2219" spans="14:18" ht="15.75" x14ac:dyDescent="0.3">
      <c r="N2219" s="108">
        <f ca="1"/>
        <v>0</v>
      </c>
      <c r="O2219" s="80">
        <v>0</v>
      </c>
      <c r="P2219"/>
      <c r="R2219"/>
    </row>
    <row r="2220" spans="14:18" ht="15.75" x14ac:dyDescent="0.3">
      <c r="N2220" s="108">
        <f ca="1"/>
        <v>0</v>
      </c>
      <c r="O2220" s="80">
        <v>0</v>
      </c>
      <c r="P2220"/>
      <c r="R2220"/>
    </row>
    <row r="2221" spans="14:18" ht="15.75" x14ac:dyDescent="0.3">
      <c r="N2221" s="108">
        <f ca="1"/>
        <v>0</v>
      </c>
      <c r="O2221" s="80">
        <v>0</v>
      </c>
      <c r="P2221"/>
      <c r="R2221"/>
    </row>
    <row r="2222" spans="14:18" ht="15.75" x14ac:dyDescent="0.3">
      <c r="N2222" s="108">
        <f ca="1"/>
        <v>0</v>
      </c>
      <c r="O2222" s="80">
        <v>0</v>
      </c>
      <c r="P2222"/>
      <c r="R2222"/>
    </row>
    <row r="2223" spans="14:18" ht="15.75" x14ac:dyDescent="0.3">
      <c r="N2223" s="108">
        <f ca="1"/>
        <v>0</v>
      </c>
      <c r="O2223" s="80">
        <v>0</v>
      </c>
      <c r="P2223"/>
      <c r="R2223"/>
    </row>
    <row r="2224" spans="14:18" ht="15.75" x14ac:dyDescent="0.3">
      <c r="N2224" s="108">
        <f ca="1"/>
        <v>0</v>
      </c>
      <c r="O2224" s="80">
        <v>0</v>
      </c>
      <c r="P2224"/>
      <c r="R2224"/>
    </row>
    <row r="2225" spans="14:18" ht="15.75" x14ac:dyDescent="0.3">
      <c r="N2225" s="108">
        <f ca="1"/>
        <v>0</v>
      </c>
      <c r="O2225" s="80">
        <v>0</v>
      </c>
      <c r="P2225"/>
      <c r="R2225"/>
    </row>
    <row r="2226" spans="14:18" ht="15.75" x14ac:dyDescent="0.3">
      <c r="N2226" s="108">
        <f ca="1"/>
        <v>0</v>
      </c>
      <c r="O2226" s="80">
        <v>0</v>
      </c>
      <c r="P2226"/>
      <c r="R2226"/>
    </row>
    <row r="2227" spans="14:18" ht="15.75" x14ac:dyDescent="0.3">
      <c r="N2227" s="108">
        <f ca="1"/>
        <v>0</v>
      </c>
      <c r="O2227" s="80">
        <v>0</v>
      </c>
      <c r="P2227"/>
      <c r="R2227"/>
    </row>
    <row r="2228" spans="14:18" ht="15.75" x14ac:dyDescent="0.3">
      <c r="N2228" s="108">
        <f ca="1"/>
        <v>0</v>
      </c>
      <c r="O2228" s="80">
        <v>0</v>
      </c>
      <c r="P2228"/>
      <c r="R2228"/>
    </row>
    <row r="2229" spans="14:18" ht="15.75" x14ac:dyDescent="0.3">
      <c r="N2229" s="108">
        <f ca="1"/>
        <v>0</v>
      </c>
      <c r="O2229" s="80">
        <v>0</v>
      </c>
      <c r="P2229"/>
      <c r="R2229"/>
    </row>
    <row r="2230" spans="14:18" ht="15.75" x14ac:dyDescent="0.3">
      <c r="N2230" s="108">
        <f ca="1"/>
        <v>0</v>
      </c>
      <c r="O2230" s="80">
        <v>0</v>
      </c>
      <c r="P2230"/>
      <c r="R2230"/>
    </row>
    <row r="2231" spans="14:18" ht="15.75" x14ac:dyDescent="0.3">
      <c r="N2231" s="108">
        <f ca="1"/>
        <v>0</v>
      </c>
      <c r="O2231" s="80">
        <v>0</v>
      </c>
      <c r="P2231"/>
      <c r="R2231"/>
    </row>
    <row r="2232" spans="14:18" ht="15.75" x14ac:dyDescent="0.3">
      <c r="N2232" s="108">
        <f ca="1"/>
        <v>0</v>
      </c>
      <c r="O2232" s="80">
        <v>0</v>
      </c>
      <c r="P2232"/>
      <c r="R2232"/>
    </row>
    <row r="2233" spans="14:18" ht="15.75" x14ac:dyDescent="0.3">
      <c r="N2233" s="108">
        <f ca="1"/>
        <v>0</v>
      </c>
      <c r="O2233" s="80">
        <v>0</v>
      </c>
      <c r="P2233"/>
      <c r="R2233"/>
    </row>
    <row r="2234" spans="14:18" ht="15.75" x14ac:dyDescent="0.3">
      <c r="N2234" s="108">
        <f ca="1"/>
        <v>0</v>
      </c>
      <c r="O2234" s="80">
        <v>0</v>
      </c>
      <c r="P2234"/>
      <c r="R2234"/>
    </row>
    <row r="2235" spans="14:18" ht="15.75" x14ac:dyDescent="0.3">
      <c r="N2235" s="108">
        <f ca="1"/>
        <v>0</v>
      </c>
      <c r="O2235" s="80">
        <v>0</v>
      </c>
      <c r="P2235"/>
      <c r="R2235"/>
    </row>
    <row r="2236" spans="14:18" ht="15.75" x14ac:dyDescent="0.3">
      <c r="N2236" s="108">
        <f ca="1"/>
        <v>0</v>
      </c>
      <c r="O2236" s="80">
        <v>0</v>
      </c>
      <c r="P2236"/>
      <c r="R2236"/>
    </row>
    <row r="2237" spans="14:18" ht="15.75" x14ac:dyDescent="0.3">
      <c r="N2237" s="108">
        <f ca="1"/>
        <v>0</v>
      </c>
      <c r="O2237" s="80">
        <v>0</v>
      </c>
      <c r="P2237"/>
      <c r="R2237"/>
    </row>
    <row r="2238" spans="14:18" ht="15.75" x14ac:dyDescent="0.3">
      <c r="N2238" s="108">
        <f ca="1"/>
        <v>0</v>
      </c>
      <c r="O2238" s="80">
        <v>0</v>
      </c>
      <c r="P2238"/>
      <c r="R2238"/>
    </row>
    <row r="2239" spans="14:18" ht="15.75" x14ac:dyDescent="0.3">
      <c r="N2239" s="108">
        <f ca="1"/>
        <v>0</v>
      </c>
      <c r="O2239" s="80">
        <v>0</v>
      </c>
      <c r="P2239"/>
      <c r="R2239"/>
    </row>
    <row r="2240" spans="14:18" ht="15.75" x14ac:dyDescent="0.3">
      <c r="N2240" s="108">
        <f ca="1"/>
        <v>0</v>
      </c>
      <c r="O2240" s="80">
        <v>0</v>
      </c>
      <c r="P2240"/>
      <c r="R2240"/>
    </row>
    <row r="2241" spans="14:18" ht="15.75" x14ac:dyDescent="0.3">
      <c r="N2241" s="108">
        <f ca="1"/>
        <v>0</v>
      </c>
      <c r="O2241" s="80">
        <v>0</v>
      </c>
      <c r="P2241"/>
      <c r="R2241"/>
    </row>
    <row r="2242" spans="14:18" ht="15.75" x14ac:dyDescent="0.3">
      <c r="N2242" s="108">
        <f ca="1"/>
        <v>0</v>
      </c>
      <c r="O2242" s="80">
        <v>0</v>
      </c>
      <c r="P2242"/>
      <c r="R2242"/>
    </row>
    <row r="2243" spans="14:18" ht="15.75" x14ac:dyDescent="0.3">
      <c r="N2243" s="109" t="str" cm="1">
        <f t="array" aca="1" ref="N2243:N2491" ca="1">OFFSET(K$2,,,249,1)</f>
        <v>ADANI ENTERPRISES LTD</v>
      </c>
      <c r="O2243" s="80">
        <v>0</v>
      </c>
      <c r="P2243"/>
      <c r="R2243"/>
    </row>
    <row r="2244" spans="14:18" ht="15.75" x14ac:dyDescent="0.3">
      <c r="N2244" s="109" t="str">
        <f ca="1"/>
        <v>ADANI PORTS AND SPECIAL ECON</v>
      </c>
      <c r="O2244" s="80">
        <v>0</v>
      </c>
      <c r="P2244"/>
      <c r="R2244"/>
    </row>
    <row r="2245" spans="14:18" ht="15.75" x14ac:dyDescent="0.3">
      <c r="N2245" s="109" t="str">
        <f ca="1"/>
        <v>APOLLO HOSPITALS ENTERPRISE</v>
      </c>
      <c r="O2245" s="80">
        <v>0</v>
      </c>
      <c r="P2245"/>
      <c r="R2245"/>
    </row>
    <row r="2246" spans="14:18" ht="15.75" x14ac:dyDescent="0.3">
      <c r="N2246" s="109" t="str">
        <f ca="1"/>
        <v>ASIAN PAINTS LTD</v>
      </c>
      <c r="O2246" s="80">
        <v>0</v>
      </c>
      <c r="P2246"/>
      <c r="R2246"/>
    </row>
    <row r="2247" spans="14:18" ht="15.75" x14ac:dyDescent="0.3">
      <c r="N2247" s="109" t="str">
        <f ca="1"/>
        <v>AXIS BANK LTD</v>
      </c>
      <c r="O2247" s="80">
        <v>0</v>
      </c>
      <c r="P2247"/>
      <c r="R2247"/>
    </row>
    <row r="2248" spans="14:18" ht="15.75" x14ac:dyDescent="0.3">
      <c r="N2248" s="109" t="str">
        <f ca="1"/>
        <v>BAJAJ AUTO LTD</v>
      </c>
      <c r="O2248" s="80">
        <v>0</v>
      </c>
      <c r="P2248"/>
      <c r="R2248"/>
    </row>
    <row r="2249" spans="14:18" ht="15.75" x14ac:dyDescent="0.3">
      <c r="N2249" s="109" t="str">
        <f ca="1"/>
        <v>BAJAJ FINANCE LTD</v>
      </c>
      <c r="O2249" s="80">
        <v>0</v>
      </c>
      <c r="P2249"/>
      <c r="R2249"/>
    </row>
    <row r="2250" spans="14:18" ht="15.75" x14ac:dyDescent="0.3">
      <c r="N2250" s="109" t="str">
        <f ca="1"/>
        <v>BAJAJ FINSERV LTD</v>
      </c>
      <c r="O2250" s="80">
        <v>0</v>
      </c>
      <c r="P2250"/>
      <c r="R2250"/>
    </row>
    <row r="2251" spans="14:18" ht="15.75" x14ac:dyDescent="0.3">
      <c r="N2251" s="109" t="str">
        <f ca="1"/>
        <v>BHARAT PETROLEUM CORP LTD</v>
      </c>
      <c r="O2251" s="80">
        <v>0</v>
      </c>
      <c r="P2251"/>
      <c r="R2251"/>
    </row>
    <row r="2252" spans="14:18" ht="15.75" x14ac:dyDescent="0.3">
      <c r="N2252" s="109" t="str">
        <f ca="1"/>
        <v>BHARTI AIRTEL LTD</v>
      </c>
      <c r="O2252" s="80">
        <v>0</v>
      </c>
      <c r="P2252"/>
      <c r="R2252"/>
    </row>
    <row r="2253" spans="14:18" ht="15.75" x14ac:dyDescent="0.3">
      <c r="N2253" s="109" t="str">
        <f ca="1"/>
        <v>BRITANNIA INDUSTRIES LTD</v>
      </c>
      <c r="O2253" s="80">
        <v>0</v>
      </c>
      <c r="P2253"/>
      <c r="R2253"/>
    </row>
    <row r="2254" spans="14:18" ht="15.75" x14ac:dyDescent="0.3">
      <c r="N2254" s="109" t="str">
        <f ca="1"/>
        <v>CIPLA LTD</v>
      </c>
      <c r="O2254" s="80">
        <v>0</v>
      </c>
      <c r="P2254"/>
      <c r="R2254"/>
    </row>
    <row r="2255" spans="14:18" ht="15.75" x14ac:dyDescent="0.3">
      <c r="N2255" s="109" t="str">
        <f ca="1"/>
        <v>COAL INDIA LTD</v>
      </c>
      <c r="O2255" s="80">
        <v>0</v>
      </c>
      <c r="P2255"/>
      <c r="R2255"/>
    </row>
    <row r="2256" spans="14:18" ht="15.75" x14ac:dyDescent="0.3">
      <c r="N2256" s="109" t="str">
        <f ca="1"/>
        <v>DIVI'S LABORATORIES LTD</v>
      </c>
      <c r="O2256" s="80">
        <v>0</v>
      </c>
      <c r="P2256"/>
      <c r="R2256"/>
    </row>
    <row r="2257" spans="14:18" ht="15.75" x14ac:dyDescent="0.3">
      <c r="N2257" s="109" t="str">
        <f ca="1"/>
        <v>DR. REDDY'S LABORATORIES</v>
      </c>
      <c r="O2257" s="80">
        <v>0</v>
      </c>
      <c r="P2257"/>
      <c r="R2257"/>
    </row>
    <row r="2258" spans="14:18" ht="15.75" x14ac:dyDescent="0.3">
      <c r="N2258" s="109" t="str">
        <f ca="1"/>
        <v>EICHER MOTORS LTD</v>
      </c>
      <c r="O2258" s="80">
        <v>0</v>
      </c>
      <c r="P2258"/>
      <c r="R2258"/>
    </row>
    <row r="2259" spans="14:18" ht="15.75" x14ac:dyDescent="0.3">
      <c r="N2259" s="109" t="str">
        <f ca="1"/>
        <v>GRASIM INDUSTRIES LTD</v>
      </c>
      <c r="O2259" s="80">
        <v>0</v>
      </c>
      <c r="P2259"/>
      <c r="R2259"/>
    </row>
    <row r="2260" spans="14:18" ht="15.75" x14ac:dyDescent="0.3">
      <c r="N2260" s="109" t="str">
        <f ca="1"/>
        <v>HCL TECHNOLOGIES LTD</v>
      </c>
      <c r="O2260" s="80">
        <v>0</v>
      </c>
      <c r="P2260"/>
      <c r="R2260"/>
    </row>
    <row r="2261" spans="14:18" ht="15.75" x14ac:dyDescent="0.3">
      <c r="N2261" s="109" t="str">
        <f ca="1"/>
        <v>HDFC BANK LIMITED</v>
      </c>
      <c r="O2261" s="80">
        <v>0</v>
      </c>
      <c r="P2261"/>
      <c r="R2261"/>
    </row>
    <row r="2262" spans="14:18" ht="15.75" x14ac:dyDescent="0.3">
      <c r="N2262" s="109" t="str">
        <f ca="1"/>
        <v>HDFC LIFE INSURANCE CO LTD</v>
      </c>
      <c r="O2262" s="80">
        <v>0</v>
      </c>
      <c r="P2262"/>
      <c r="R2262"/>
    </row>
    <row r="2263" spans="14:18" ht="15.75" x14ac:dyDescent="0.3">
      <c r="N2263" s="109" t="str">
        <f ca="1"/>
        <v>HERO MOTOCORP LTD</v>
      </c>
      <c r="O2263" s="80">
        <v>0</v>
      </c>
      <c r="P2263"/>
      <c r="R2263"/>
    </row>
    <row r="2264" spans="14:18" ht="15.75" x14ac:dyDescent="0.3">
      <c r="N2264" s="109" t="str">
        <f ca="1"/>
        <v>HINDALCO INDUSTRIES LTD</v>
      </c>
      <c r="O2264" s="80">
        <v>0</v>
      </c>
      <c r="P2264"/>
      <c r="R2264"/>
    </row>
    <row r="2265" spans="14:18" ht="15.75" x14ac:dyDescent="0.3">
      <c r="N2265" s="109" t="str">
        <f ca="1"/>
        <v>HINDUSTAN UNILEVER LTD</v>
      </c>
      <c r="O2265" s="80">
        <v>0</v>
      </c>
      <c r="P2265"/>
      <c r="R2265"/>
    </row>
    <row r="2266" spans="14:18" ht="15.75" x14ac:dyDescent="0.3">
      <c r="N2266" s="109" t="str">
        <f ca="1"/>
        <v>HOUSING DEVELOPMENT FINANCE</v>
      </c>
      <c r="O2266" s="80">
        <v>0</v>
      </c>
      <c r="P2266"/>
      <c r="R2266"/>
    </row>
    <row r="2267" spans="14:18" ht="15.75" x14ac:dyDescent="0.3">
      <c r="N2267" s="109" t="str">
        <f ca="1"/>
        <v>ICICI BANK LTD</v>
      </c>
      <c r="O2267" s="80">
        <v>0</v>
      </c>
      <c r="P2267"/>
      <c r="R2267"/>
    </row>
    <row r="2268" spans="14:18" ht="15.75" x14ac:dyDescent="0.3">
      <c r="N2268" s="109" t="str">
        <f ca="1"/>
        <v>INDIAN RUPEE</v>
      </c>
      <c r="O2268" s="80">
        <v>0</v>
      </c>
      <c r="P2268"/>
      <c r="R2268"/>
    </row>
    <row r="2269" spans="14:18" ht="15.75" x14ac:dyDescent="0.3">
      <c r="N2269" s="109" t="str">
        <f ca="1"/>
        <v>INDUSIND BANK LTD</v>
      </c>
      <c r="O2269" s="80">
        <v>0</v>
      </c>
      <c r="P2269"/>
      <c r="R2269"/>
    </row>
    <row r="2270" spans="14:18" ht="15.75" x14ac:dyDescent="0.3">
      <c r="N2270" s="109" t="str">
        <f ca="1"/>
        <v>INFOSYS LTD</v>
      </c>
      <c r="O2270" s="80">
        <v>0</v>
      </c>
      <c r="P2270"/>
      <c r="R2270"/>
    </row>
    <row r="2271" spans="14:18" ht="15.75" x14ac:dyDescent="0.3">
      <c r="N2271" s="109" t="str">
        <f ca="1"/>
        <v>ITC LTD</v>
      </c>
      <c r="O2271" s="80">
        <v>0</v>
      </c>
      <c r="P2271"/>
      <c r="R2271"/>
    </row>
    <row r="2272" spans="14:18" ht="15.75" x14ac:dyDescent="0.3">
      <c r="N2272" s="109" t="str">
        <f ca="1"/>
        <v>JSW STEEL LTD</v>
      </c>
      <c r="O2272" s="80">
        <v>0</v>
      </c>
      <c r="P2272"/>
      <c r="R2272"/>
    </row>
    <row r="2273" spans="14:18" ht="15.75" x14ac:dyDescent="0.3">
      <c r="N2273" s="109" t="str">
        <f ca="1"/>
        <v>KOTAK MAHINDRA BANK LTD</v>
      </c>
      <c r="O2273" s="80">
        <v>0</v>
      </c>
      <c r="P2273"/>
      <c r="R2273"/>
    </row>
    <row r="2274" spans="14:18" ht="15.75" x14ac:dyDescent="0.3">
      <c r="N2274" s="109" t="str">
        <f ca="1"/>
        <v>LARSEN &amp; TOUBRO LTD</v>
      </c>
      <c r="O2274" s="80">
        <v>0</v>
      </c>
      <c r="P2274"/>
      <c r="R2274"/>
    </row>
    <row r="2275" spans="14:18" ht="15.75" x14ac:dyDescent="0.3">
      <c r="N2275" s="109" t="str">
        <f ca="1"/>
        <v>MAHINDRA &amp; MAHINDRA LTD</v>
      </c>
      <c r="O2275" s="80">
        <v>0</v>
      </c>
      <c r="P2275"/>
      <c r="R2275"/>
    </row>
    <row r="2276" spans="14:18" ht="15.75" x14ac:dyDescent="0.3">
      <c r="N2276" s="109" t="str">
        <f ca="1"/>
        <v>MARUTI SUZUKI INDIA LTD</v>
      </c>
      <c r="O2276" s="80">
        <v>0</v>
      </c>
      <c r="P2276"/>
      <c r="R2276"/>
    </row>
    <row r="2277" spans="14:18" ht="15.75" x14ac:dyDescent="0.3">
      <c r="N2277" s="109" t="str">
        <f ca="1"/>
        <v>NESTLE INDIA LTD</v>
      </c>
      <c r="O2277" s="80">
        <v>0</v>
      </c>
      <c r="P2277"/>
      <c r="R2277"/>
    </row>
    <row r="2278" spans="14:18" ht="15.75" x14ac:dyDescent="0.3">
      <c r="N2278" s="109" t="str">
        <f ca="1"/>
        <v>NTPC LTD</v>
      </c>
      <c r="O2278" s="80">
        <v>0</v>
      </c>
      <c r="P2278"/>
      <c r="R2278"/>
    </row>
    <row r="2279" spans="14:18" ht="15.75" x14ac:dyDescent="0.3">
      <c r="N2279" s="109" t="str">
        <f ca="1"/>
        <v>OIL &amp; NATURAL GAS CORP LTD</v>
      </c>
      <c r="O2279" s="80">
        <v>0</v>
      </c>
      <c r="P2279"/>
      <c r="R2279"/>
    </row>
    <row r="2280" spans="14:18" ht="15.75" x14ac:dyDescent="0.3">
      <c r="N2280" s="109" t="str">
        <f ca="1"/>
        <v>POWER GRID CORP OF INDIA LTD</v>
      </c>
      <c r="O2280" s="80">
        <v>0</v>
      </c>
      <c r="P2280"/>
      <c r="R2280"/>
    </row>
    <row r="2281" spans="14:18" ht="15.75" x14ac:dyDescent="0.3">
      <c r="N2281" s="109" t="str">
        <f ca="1"/>
        <v>RELIANCE INDUSTRIES LTD</v>
      </c>
      <c r="O2281" s="80">
        <v>0</v>
      </c>
      <c r="P2281"/>
      <c r="R2281"/>
    </row>
    <row r="2282" spans="14:18" ht="15.75" x14ac:dyDescent="0.3">
      <c r="N2282" s="109" t="str">
        <f ca="1"/>
        <v>SBI LIFE INSURANCE CO LTD</v>
      </c>
      <c r="O2282" s="80">
        <v>0</v>
      </c>
      <c r="P2282"/>
      <c r="R2282"/>
    </row>
    <row r="2283" spans="14:18" ht="15.75" x14ac:dyDescent="0.3">
      <c r="N2283" s="109" t="str">
        <f ca="1"/>
        <v>STATE BANK OF INDIA</v>
      </c>
      <c r="O2283" s="80">
        <v>0</v>
      </c>
      <c r="P2283"/>
      <c r="R2283"/>
    </row>
    <row r="2284" spans="14:18" ht="15.75" x14ac:dyDescent="0.3">
      <c r="N2284" s="109" t="str">
        <f ca="1"/>
        <v>SUN PHARMACEUTICAL INDUS</v>
      </c>
      <c r="O2284" s="80">
        <v>0</v>
      </c>
      <c r="P2284"/>
      <c r="R2284"/>
    </row>
    <row r="2285" spans="14:18" ht="15.75" x14ac:dyDescent="0.3">
      <c r="N2285" s="109" t="str">
        <f ca="1"/>
        <v>TATA CONSULTANCY SVCS LTD</v>
      </c>
      <c r="O2285" s="80">
        <v>0</v>
      </c>
      <c r="P2285"/>
      <c r="R2285"/>
    </row>
    <row r="2286" spans="14:18" ht="15.75" x14ac:dyDescent="0.3">
      <c r="N2286" s="109" t="str">
        <f ca="1"/>
        <v>TATA CONSUMER PRODUCTS LTD</v>
      </c>
      <c r="O2286" s="80">
        <v>0</v>
      </c>
      <c r="P2286"/>
      <c r="R2286"/>
    </row>
    <row r="2287" spans="14:18" ht="15.75" x14ac:dyDescent="0.3">
      <c r="N2287" s="109" t="str">
        <f ca="1"/>
        <v>TATA MOTORS LTD</v>
      </c>
      <c r="O2287" s="80">
        <v>0</v>
      </c>
      <c r="P2287"/>
      <c r="R2287"/>
    </row>
    <row r="2288" spans="14:18" ht="15.75" x14ac:dyDescent="0.3">
      <c r="N2288" s="109" t="str">
        <f ca="1"/>
        <v>TATA STEEL LTD</v>
      </c>
      <c r="O2288" s="80">
        <v>0</v>
      </c>
      <c r="P2288"/>
      <c r="R2288"/>
    </row>
    <row r="2289" spans="14:18" ht="15.75" x14ac:dyDescent="0.3">
      <c r="N2289" s="109" t="str">
        <f ca="1"/>
        <v>TECH MAHINDRA LTD</v>
      </c>
      <c r="O2289" s="80">
        <v>0</v>
      </c>
      <c r="P2289"/>
      <c r="R2289"/>
    </row>
    <row r="2290" spans="14:18" ht="15.75" x14ac:dyDescent="0.3">
      <c r="N2290" s="109" t="str">
        <f ca="1"/>
        <v>TITAN CO LTD</v>
      </c>
      <c r="O2290" s="80">
        <v>0</v>
      </c>
      <c r="P2290"/>
      <c r="R2290"/>
    </row>
    <row r="2291" spans="14:18" ht="15.75" x14ac:dyDescent="0.3">
      <c r="N2291" s="109" t="str">
        <f ca="1"/>
        <v>ULTRATECH CEMENT LTD</v>
      </c>
      <c r="O2291" s="80">
        <v>0</v>
      </c>
      <c r="P2291"/>
      <c r="R2291"/>
    </row>
    <row r="2292" spans="14:18" ht="15.75" x14ac:dyDescent="0.3">
      <c r="N2292" s="109" t="str">
        <f ca="1"/>
        <v>UPL LTD</v>
      </c>
      <c r="O2292" s="80">
        <v>0</v>
      </c>
      <c r="P2292"/>
      <c r="R2292"/>
    </row>
    <row r="2293" spans="14:18" ht="15.75" x14ac:dyDescent="0.3">
      <c r="N2293" s="109" t="str">
        <f ca="1"/>
        <v>WIPRO LTD</v>
      </c>
      <c r="O2293" s="80">
        <v>0</v>
      </c>
      <c r="P2293"/>
      <c r="R2293"/>
    </row>
    <row r="2294" spans="14:18" ht="15.75" x14ac:dyDescent="0.3">
      <c r="N2294" s="109">
        <f ca="1"/>
        <v>0</v>
      </c>
      <c r="O2294" s="80">
        <v>0</v>
      </c>
      <c r="P2294"/>
      <c r="R2294"/>
    </row>
    <row r="2295" spans="14:18" ht="15.75" x14ac:dyDescent="0.3">
      <c r="N2295" s="109">
        <f ca="1"/>
        <v>0</v>
      </c>
      <c r="O2295" s="80">
        <v>0</v>
      </c>
      <c r="P2295"/>
      <c r="R2295"/>
    </row>
    <row r="2296" spans="14:18" ht="15.75" x14ac:dyDescent="0.3">
      <c r="N2296" s="109">
        <f ca="1"/>
        <v>0</v>
      </c>
      <c r="O2296" s="80">
        <v>0</v>
      </c>
      <c r="P2296"/>
      <c r="R2296"/>
    </row>
    <row r="2297" spans="14:18" ht="15.75" x14ac:dyDescent="0.3">
      <c r="N2297" s="109">
        <f ca="1"/>
        <v>0</v>
      </c>
      <c r="O2297" s="80">
        <v>0</v>
      </c>
      <c r="P2297"/>
      <c r="R2297"/>
    </row>
    <row r="2298" spans="14:18" ht="15.75" x14ac:dyDescent="0.3">
      <c r="N2298" s="109">
        <f ca="1"/>
        <v>0</v>
      </c>
      <c r="O2298" s="80">
        <v>0</v>
      </c>
      <c r="P2298"/>
      <c r="R2298"/>
    </row>
    <row r="2299" spans="14:18" ht="15.75" x14ac:dyDescent="0.3">
      <c r="N2299" s="109">
        <f ca="1"/>
        <v>0</v>
      </c>
      <c r="O2299" s="80">
        <v>0</v>
      </c>
      <c r="P2299"/>
      <c r="R2299"/>
    </row>
    <row r="2300" spans="14:18" ht="15.75" x14ac:dyDescent="0.3">
      <c r="N2300" s="109">
        <f ca="1"/>
        <v>0</v>
      </c>
      <c r="O2300" s="80">
        <v>0</v>
      </c>
      <c r="P2300"/>
      <c r="R2300"/>
    </row>
    <row r="2301" spans="14:18" ht="15.75" x14ac:dyDescent="0.3">
      <c r="N2301" s="109">
        <f ca="1"/>
        <v>0</v>
      </c>
      <c r="O2301" s="80">
        <v>0</v>
      </c>
      <c r="P2301"/>
      <c r="R2301"/>
    </row>
    <row r="2302" spans="14:18" ht="15.75" x14ac:dyDescent="0.3">
      <c r="N2302" s="109">
        <f ca="1"/>
        <v>0</v>
      </c>
      <c r="O2302" s="80">
        <v>0</v>
      </c>
      <c r="P2302"/>
      <c r="R2302"/>
    </row>
    <row r="2303" spans="14:18" ht="15.75" x14ac:dyDescent="0.3">
      <c r="N2303" s="109">
        <f ca="1"/>
        <v>0</v>
      </c>
      <c r="O2303" s="80">
        <v>0</v>
      </c>
      <c r="P2303"/>
      <c r="R2303"/>
    </row>
    <row r="2304" spans="14:18" ht="15.75" x14ac:dyDescent="0.3">
      <c r="N2304" s="109">
        <f ca="1"/>
        <v>0</v>
      </c>
      <c r="O2304" s="80">
        <v>0</v>
      </c>
      <c r="P2304"/>
      <c r="R2304"/>
    </row>
    <row r="2305" spans="14:18" ht="15.75" x14ac:dyDescent="0.3">
      <c r="N2305" s="109">
        <f ca="1"/>
        <v>0</v>
      </c>
      <c r="O2305" s="80">
        <v>0</v>
      </c>
      <c r="P2305"/>
      <c r="R2305"/>
    </row>
    <row r="2306" spans="14:18" ht="15.75" x14ac:dyDescent="0.3">
      <c r="N2306" s="109">
        <f ca="1"/>
        <v>0</v>
      </c>
      <c r="O2306" s="80">
        <v>0</v>
      </c>
      <c r="P2306"/>
      <c r="R2306"/>
    </row>
    <row r="2307" spans="14:18" ht="15.75" x14ac:dyDescent="0.3">
      <c r="N2307" s="109">
        <f ca="1"/>
        <v>0</v>
      </c>
      <c r="O2307" s="80">
        <v>0</v>
      </c>
      <c r="P2307"/>
      <c r="R2307"/>
    </row>
    <row r="2308" spans="14:18" ht="15.75" x14ac:dyDescent="0.3">
      <c r="N2308" s="109">
        <f ca="1"/>
        <v>0</v>
      </c>
      <c r="O2308" s="80">
        <v>0</v>
      </c>
      <c r="P2308"/>
      <c r="R2308"/>
    </row>
    <row r="2309" spans="14:18" ht="15.75" x14ac:dyDescent="0.3">
      <c r="N2309" s="109">
        <f ca="1"/>
        <v>0</v>
      </c>
      <c r="O2309" s="80">
        <v>0</v>
      </c>
      <c r="P2309"/>
      <c r="R2309"/>
    </row>
    <row r="2310" spans="14:18" ht="15.75" x14ac:dyDescent="0.3">
      <c r="N2310" s="109">
        <f ca="1"/>
        <v>0</v>
      </c>
      <c r="O2310" s="80">
        <v>0</v>
      </c>
      <c r="P2310"/>
      <c r="R2310"/>
    </row>
    <row r="2311" spans="14:18" ht="15.75" x14ac:dyDescent="0.3">
      <c r="N2311" s="109">
        <f ca="1"/>
        <v>0</v>
      </c>
      <c r="O2311" s="80">
        <v>0</v>
      </c>
      <c r="P2311"/>
      <c r="R2311"/>
    </row>
    <row r="2312" spans="14:18" ht="15.75" x14ac:dyDescent="0.3">
      <c r="N2312" s="109">
        <f ca="1"/>
        <v>0</v>
      </c>
      <c r="O2312" s="80">
        <v>0</v>
      </c>
      <c r="P2312"/>
      <c r="R2312"/>
    </row>
    <row r="2313" spans="14:18" ht="15.75" x14ac:dyDescent="0.3">
      <c r="N2313" s="109">
        <f ca="1"/>
        <v>0</v>
      </c>
      <c r="O2313" s="80">
        <v>0</v>
      </c>
      <c r="P2313"/>
      <c r="R2313"/>
    </row>
    <row r="2314" spans="14:18" ht="15.75" x14ac:dyDescent="0.3">
      <c r="N2314" s="109">
        <f ca="1"/>
        <v>0</v>
      </c>
      <c r="O2314" s="80">
        <v>0</v>
      </c>
      <c r="P2314"/>
      <c r="R2314"/>
    </row>
    <row r="2315" spans="14:18" ht="15.75" x14ac:dyDescent="0.3">
      <c r="N2315" s="109">
        <f ca="1"/>
        <v>0</v>
      </c>
      <c r="O2315" s="80">
        <v>0</v>
      </c>
      <c r="P2315"/>
      <c r="R2315"/>
    </row>
    <row r="2316" spans="14:18" ht="15.75" x14ac:dyDescent="0.3">
      <c r="N2316" s="109">
        <f ca="1"/>
        <v>0</v>
      </c>
      <c r="O2316" s="80">
        <v>0</v>
      </c>
      <c r="P2316"/>
      <c r="R2316"/>
    </row>
    <row r="2317" spans="14:18" ht="15.75" x14ac:dyDescent="0.3">
      <c r="N2317" s="109">
        <f ca="1"/>
        <v>0</v>
      </c>
      <c r="O2317" s="80">
        <v>0</v>
      </c>
      <c r="P2317"/>
      <c r="R2317"/>
    </row>
    <row r="2318" spans="14:18" ht="15.75" x14ac:dyDescent="0.3">
      <c r="N2318" s="109">
        <f ca="1"/>
        <v>0</v>
      </c>
      <c r="O2318" s="80">
        <v>0</v>
      </c>
      <c r="P2318"/>
      <c r="R2318"/>
    </row>
    <row r="2319" spans="14:18" ht="15.75" x14ac:dyDescent="0.3">
      <c r="N2319" s="109">
        <f ca="1"/>
        <v>0</v>
      </c>
      <c r="O2319" s="80">
        <v>0</v>
      </c>
      <c r="P2319"/>
      <c r="R2319"/>
    </row>
    <row r="2320" spans="14:18" ht="15.75" x14ac:dyDescent="0.3">
      <c r="N2320" s="109">
        <f ca="1"/>
        <v>0</v>
      </c>
      <c r="O2320" s="80">
        <v>0</v>
      </c>
      <c r="P2320"/>
      <c r="R2320"/>
    </row>
    <row r="2321" spans="14:18" ht="15.75" x14ac:dyDescent="0.3">
      <c r="N2321" s="109">
        <f ca="1"/>
        <v>0</v>
      </c>
      <c r="O2321" s="80">
        <v>0</v>
      </c>
      <c r="P2321"/>
      <c r="R2321"/>
    </row>
    <row r="2322" spans="14:18" ht="15.75" x14ac:dyDescent="0.3">
      <c r="N2322" s="109">
        <f ca="1"/>
        <v>0</v>
      </c>
      <c r="O2322" s="80">
        <v>0</v>
      </c>
      <c r="P2322"/>
      <c r="R2322"/>
    </row>
    <row r="2323" spans="14:18" ht="15.75" x14ac:dyDescent="0.3">
      <c r="N2323" s="109">
        <f ca="1"/>
        <v>0</v>
      </c>
      <c r="O2323" s="80">
        <v>0</v>
      </c>
      <c r="P2323"/>
      <c r="R2323"/>
    </row>
    <row r="2324" spans="14:18" ht="15.75" x14ac:dyDescent="0.3">
      <c r="N2324" s="109">
        <f ca="1"/>
        <v>0</v>
      </c>
      <c r="O2324" s="80">
        <v>0</v>
      </c>
      <c r="P2324"/>
      <c r="R2324"/>
    </row>
    <row r="2325" spans="14:18" ht="15.75" x14ac:dyDescent="0.3">
      <c r="N2325" s="109">
        <f ca="1"/>
        <v>0</v>
      </c>
      <c r="O2325" s="80">
        <v>0</v>
      </c>
      <c r="P2325"/>
      <c r="R2325"/>
    </row>
    <row r="2326" spans="14:18" ht="15.75" x14ac:dyDescent="0.3">
      <c r="N2326" s="109">
        <f ca="1"/>
        <v>0</v>
      </c>
      <c r="O2326" s="80">
        <v>0</v>
      </c>
      <c r="P2326"/>
      <c r="R2326"/>
    </row>
    <row r="2327" spans="14:18" ht="15.75" x14ac:dyDescent="0.3">
      <c r="N2327" s="109">
        <f ca="1"/>
        <v>0</v>
      </c>
      <c r="O2327" s="80">
        <v>0</v>
      </c>
      <c r="P2327"/>
      <c r="R2327"/>
    </row>
    <row r="2328" spans="14:18" ht="15.75" x14ac:dyDescent="0.3">
      <c r="N2328" s="109">
        <f ca="1"/>
        <v>0</v>
      </c>
      <c r="O2328" s="80">
        <v>0</v>
      </c>
      <c r="P2328"/>
      <c r="R2328"/>
    </row>
    <row r="2329" spans="14:18" ht="15.75" x14ac:dyDescent="0.3">
      <c r="N2329" s="109">
        <f ca="1"/>
        <v>0</v>
      </c>
      <c r="O2329" s="80">
        <v>0</v>
      </c>
      <c r="P2329"/>
      <c r="R2329"/>
    </row>
    <row r="2330" spans="14:18" ht="15.75" x14ac:dyDescent="0.3">
      <c r="N2330" s="109">
        <f ca="1"/>
        <v>0</v>
      </c>
      <c r="O2330" s="80">
        <v>0</v>
      </c>
      <c r="P2330"/>
      <c r="R2330"/>
    </row>
    <row r="2331" spans="14:18" ht="15.75" x14ac:dyDescent="0.3">
      <c r="N2331" s="109">
        <f ca="1"/>
        <v>0</v>
      </c>
      <c r="O2331" s="80">
        <v>0</v>
      </c>
      <c r="P2331"/>
      <c r="R2331"/>
    </row>
    <row r="2332" spans="14:18" ht="15.75" x14ac:dyDescent="0.3">
      <c r="N2332" s="109">
        <f ca="1"/>
        <v>0</v>
      </c>
      <c r="O2332" s="80">
        <v>0</v>
      </c>
      <c r="P2332"/>
      <c r="R2332"/>
    </row>
    <row r="2333" spans="14:18" ht="15.75" x14ac:dyDescent="0.3">
      <c r="N2333" s="109">
        <f ca="1"/>
        <v>0</v>
      </c>
      <c r="O2333" s="80">
        <v>0</v>
      </c>
      <c r="P2333"/>
      <c r="R2333"/>
    </row>
    <row r="2334" spans="14:18" ht="15.75" x14ac:dyDescent="0.3">
      <c r="N2334" s="109">
        <f ca="1"/>
        <v>0</v>
      </c>
      <c r="O2334" s="80">
        <v>0</v>
      </c>
      <c r="P2334"/>
      <c r="R2334"/>
    </row>
    <row r="2335" spans="14:18" ht="15.75" x14ac:dyDescent="0.3">
      <c r="N2335" s="109">
        <f ca="1"/>
        <v>0</v>
      </c>
      <c r="O2335" s="80">
        <v>0</v>
      </c>
      <c r="P2335"/>
      <c r="R2335"/>
    </row>
    <row r="2336" spans="14:18" ht="15.75" x14ac:dyDescent="0.3">
      <c r="N2336" s="109">
        <f ca="1"/>
        <v>0</v>
      </c>
      <c r="O2336" s="80">
        <v>0</v>
      </c>
      <c r="P2336"/>
      <c r="R2336"/>
    </row>
    <row r="2337" spans="14:18" ht="15.75" x14ac:dyDescent="0.3">
      <c r="N2337" s="109">
        <f ca="1"/>
        <v>0</v>
      </c>
      <c r="O2337" s="80">
        <v>0</v>
      </c>
      <c r="P2337"/>
      <c r="R2337"/>
    </row>
    <row r="2338" spans="14:18" ht="15.75" x14ac:dyDescent="0.3">
      <c r="N2338" s="109">
        <f ca="1"/>
        <v>0</v>
      </c>
      <c r="O2338" s="80">
        <v>0</v>
      </c>
      <c r="P2338"/>
      <c r="R2338"/>
    </row>
    <row r="2339" spans="14:18" ht="15.75" x14ac:dyDescent="0.3">
      <c r="N2339" s="109">
        <f ca="1"/>
        <v>0</v>
      </c>
      <c r="O2339" s="80">
        <v>0</v>
      </c>
      <c r="P2339"/>
      <c r="R2339"/>
    </row>
    <row r="2340" spans="14:18" ht="15.75" x14ac:dyDescent="0.3">
      <c r="N2340" s="109">
        <f ca="1"/>
        <v>0</v>
      </c>
      <c r="O2340" s="80">
        <v>0</v>
      </c>
      <c r="P2340"/>
      <c r="R2340"/>
    </row>
    <row r="2341" spans="14:18" ht="15.75" x14ac:dyDescent="0.3">
      <c r="N2341" s="109">
        <f ca="1"/>
        <v>0</v>
      </c>
      <c r="O2341" s="80">
        <v>0</v>
      </c>
      <c r="P2341"/>
      <c r="R2341"/>
    </row>
    <row r="2342" spans="14:18" ht="15.75" x14ac:dyDescent="0.3">
      <c r="N2342" s="109">
        <f ca="1"/>
        <v>0</v>
      </c>
      <c r="O2342" s="80">
        <v>0</v>
      </c>
      <c r="P2342"/>
      <c r="R2342"/>
    </row>
    <row r="2343" spans="14:18" ht="15.75" x14ac:dyDescent="0.3">
      <c r="N2343" s="109">
        <f ca="1"/>
        <v>0</v>
      </c>
      <c r="O2343" s="80">
        <v>0</v>
      </c>
      <c r="P2343"/>
      <c r="R2343"/>
    </row>
    <row r="2344" spans="14:18" ht="15.75" x14ac:dyDescent="0.3">
      <c r="N2344" s="109">
        <f ca="1"/>
        <v>0</v>
      </c>
      <c r="O2344" s="80">
        <v>0</v>
      </c>
      <c r="P2344"/>
      <c r="R2344"/>
    </row>
    <row r="2345" spans="14:18" ht="15.75" x14ac:dyDescent="0.3">
      <c r="N2345" s="109">
        <f ca="1"/>
        <v>0</v>
      </c>
      <c r="O2345" s="80">
        <v>0</v>
      </c>
      <c r="P2345"/>
      <c r="R2345"/>
    </row>
    <row r="2346" spans="14:18" ht="15.75" x14ac:dyDescent="0.3">
      <c r="N2346" s="109">
        <f ca="1"/>
        <v>0</v>
      </c>
      <c r="O2346" s="80">
        <v>0</v>
      </c>
      <c r="P2346"/>
      <c r="R2346"/>
    </row>
    <row r="2347" spans="14:18" ht="15.75" x14ac:dyDescent="0.3">
      <c r="N2347" s="109">
        <f ca="1"/>
        <v>0</v>
      </c>
      <c r="O2347" s="80">
        <v>0</v>
      </c>
      <c r="P2347"/>
      <c r="R2347"/>
    </row>
    <row r="2348" spans="14:18" ht="15.75" x14ac:dyDescent="0.3">
      <c r="N2348" s="109">
        <f ca="1"/>
        <v>0</v>
      </c>
      <c r="O2348" s="80">
        <v>0</v>
      </c>
      <c r="P2348"/>
      <c r="R2348"/>
    </row>
    <row r="2349" spans="14:18" ht="15.75" x14ac:dyDescent="0.3">
      <c r="N2349" s="109">
        <f ca="1"/>
        <v>0</v>
      </c>
      <c r="O2349" s="80">
        <v>0</v>
      </c>
      <c r="P2349"/>
      <c r="R2349"/>
    </row>
    <row r="2350" spans="14:18" ht="15.75" x14ac:dyDescent="0.3">
      <c r="N2350" s="109">
        <f ca="1"/>
        <v>0</v>
      </c>
      <c r="O2350" s="80">
        <v>0</v>
      </c>
      <c r="P2350"/>
      <c r="R2350"/>
    </row>
    <row r="2351" spans="14:18" ht="15.75" x14ac:dyDescent="0.3">
      <c r="N2351" s="109">
        <f ca="1"/>
        <v>0</v>
      </c>
      <c r="O2351" s="80">
        <v>0</v>
      </c>
      <c r="P2351"/>
      <c r="R2351"/>
    </row>
    <row r="2352" spans="14:18" ht="15.75" x14ac:dyDescent="0.3">
      <c r="N2352" s="109">
        <f ca="1"/>
        <v>0</v>
      </c>
      <c r="O2352" s="80">
        <v>0</v>
      </c>
      <c r="P2352"/>
      <c r="R2352"/>
    </row>
    <row r="2353" spans="14:18" ht="15.75" x14ac:dyDescent="0.3">
      <c r="N2353" s="109">
        <f ca="1"/>
        <v>0</v>
      </c>
      <c r="O2353" s="80">
        <v>0</v>
      </c>
      <c r="P2353"/>
      <c r="R2353"/>
    </row>
    <row r="2354" spans="14:18" ht="15.75" x14ac:dyDescent="0.3">
      <c r="N2354" s="109">
        <f ca="1"/>
        <v>0</v>
      </c>
      <c r="O2354" s="80">
        <v>0</v>
      </c>
      <c r="P2354"/>
      <c r="R2354"/>
    </row>
    <row r="2355" spans="14:18" ht="15.75" x14ac:dyDescent="0.3">
      <c r="N2355" s="109">
        <f ca="1"/>
        <v>0</v>
      </c>
      <c r="O2355" s="80">
        <v>0</v>
      </c>
      <c r="P2355"/>
      <c r="R2355"/>
    </row>
    <row r="2356" spans="14:18" ht="15.75" x14ac:dyDescent="0.3">
      <c r="N2356" s="109">
        <f ca="1"/>
        <v>0</v>
      </c>
      <c r="O2356" s="80">
        <v>0</v>
      </c>
      <c r="P2356"/>
      <c r="R2356"/>
    </row>
    <row r="2357" spans="14:18" ht="15.75" x14ac:dyDescent="0.3">
      <c r="N2357" s="109">
        <f ca="1"/>
        <v>0</v>
      </c>
      <c r="O2357" s="80">
        <v>0</v>
      </c>
      <c r="P2357"/>
      <c r="R2357"/>
    </row>
    <row r="2358" spans="14:18" ht="15.75" x14ac:dyDescent="0.3">
      <c r="N2358" s="109">
        <f ca="1"/>
        <v>0</v>
      </c>
      <c r="O2358" s="80">
        <v>0</v>
      </c>
      <c r="P2358"/>
      <c r="R2358"/>
    </row>
    <row r="2359" spans="14:18" ht="15.75" x14ac:dyDescent="0.3">
      <c r="N2359" s="109">
        <f ca="1"/>
        <v>0</v>
      </c>
      <c r="O2359" s="80">
        <v>0</v>
      </c>
      <c r="P2359"/>
      <c r="R2359"/>
    </row>
    <row r="2360" spans="14:18" ht="15.75" x14ac:dyDescent="0.3">
      <c r="N2360" s="109">
        <f ca="1"/>
        <v>0</v>
      </c>
      <c r="O2360" s="80">
        <v>0</v>
      </c>
      <c r="P2360"/>
      <c r="R2360"/>
    </row>
    <row r="2361" spans="14:18" ht="15.75" x14ac:dyDescent="0.3">
      <c r="N2361" s="109">
        <f ca="1"/>
        <v>0</v>
      </c>
      <c r="O2361" s="80">
        <v>0</v>
      </c>
      <c r="P2361"/>
      <c r="R2361"/>
    </row>
    <row r="2362" spans="14:18" ht="15.75" x14ac:dyDescent="0.3">
      <c r="N2362" s="109">
        <f ca="1"/>
        <v>0</v>
      </c>
      <c r="O2362" s="80">
        <v>0</v>
      </c>
      <c r="P2362"/>
      <c r="R2362"/>
    </row>
    <row r="2363" spans="14:18" ht="15.75" x14ac:dyDescent="0.3">
      <c r="N2363" s="109">
        <f ca="1"/>
        <v>0</v>
      </c>
      <c r="O2363" s="80">
        <v>0</v>
      </c>
      <c r="P2363"/>
      <c r="R2363"/>
    </row>
    <row r="2364" spans="14:18" ht="15.75" x14ac:dyDescent="0.3">
      <c r="N2364" s="109">
        <f ca="1"/>
        <v>0</v>
      </c>
      <c r="O2364" s="80">
        <v>0</v>
      </c>
      <c r="P2364"/>
      <c r="R2364"/>
    </row>
    <row r="2365" spans="14:18" ht="15.75" x14ac:dyDescent="0.3">
      <c r="N2365" s="109">
        <f ca="1"/>
        <v>0</v>
      </c>
      <c r="O2365" s="80">
        <v>0</v>
      </c>
      <c r="P2365"/>
      <c r="R2365"/>
    </row>
    <row r="2366" spans="14:18" ht="15.75" x14ac:dyDescent="0.3">
      <c r="N2366" s="109">
        <f ca="1"/>
        <v>0</v>
      </c>
      <c r="O2366" s="80">
        <v>0</v>
      </c>
      <c r="P2366"/>
      <c r="R2366"/>
    </row>
    <row r="2367" spans="14:18" ht="15.75" x14ac:dyDescent="0.3">
      <c r="N2367" s="109">
        <f ca="1"/>
        <v>0</v>
      </c>
      <c r="O2367" s="80">
        <v>0</v>
      </c>
      <c r="P2367"/>
      <c r="R2367"/>
    </row>
    <row r="2368" spans="14:18" ht="15.75" x14ac:dyDescent="0.3">
      <c r="N2368" s="109">
        <f ca="1"/>
        <v>0</v>
      </c>
      <c r="O2368" s="80">
        <v>0</v>
      </c>
      <c r="P2368"/>
      <c r="R2368"/>
    </row>
    <row r="2369" spans="14:18" ht="15.75" x14ac:dyDescent="0.3">
      <c r="N2369" s="109">
        <f ca="1"/>
        <v>0</v>
      </c>
      <c r="O2369" s="80">
        <v>0</v>
      </c>
      <c r="P2369"/>
      <c r="R2369"/>
    </row>
    <row r="2370" spans="14:18" ht="15.75" x14ac:dyDescent="0.3">
      <c r="N2370" s="109">
        <f ca="1"/>
        <v>0</v>
      </c>
      <c r="O2370" s="80">
        <v>0</v>
      </c>
      <c r="P2370"/>
      <c r="R2370"/>
    </row>
    <row r="2371" spans="14:18" ht="15.75" x14ac:dyDescent="0.3">
      <c r="N2371" s="109">
        <f ca="1"/>
        <v>0</v>
      </c>
      <c r="O2371" s="80">
        <v>0</v>
      </c>
      <c r="P2371"/>
      <c r="R2371"/>
    </row>
    <row r="2372" spans="14:18" ht="15.75" x14ac:dyDescent="0.3">
      <c r="N2372" s="109">
        <f ca="1"/>
        <v>0</v>
      </c>
      <c r="O2372" s="80">
        <v>0</v>
      </c>
      <c r="P2372"/>
      <c r="R2372"/>
    </row>
    <row r="2373" spans="14:18" ht="15.75" x14ac:dyDescent="0.3">
      <c r="N2373" s="109">
        <f ca="1"/>
        <v>0</v>
      </c>
      <c r="O2373" s="80">
        <v>0</v>
      </c>
      <c r="P2373"/>
      <c r="R2373"/>
    </row>
    <row r="2374" spans="14:18" ht="15.75" x14ac:dyDescent="0.3">
      <c r="N2374" s="109">
        <f ca="1"/>
        <v>0</v>
      </c>
      <c r="O2374" s="80">
        <v>0</v>
      </c>
      <c r="P2374"/>
      <c r="R2374"/>
    </row>
    <row r="2375" spans="14:18" ht="15.75" x14ac:dyDescent="0.3">
      <c r="N2375" s="109">
        <f ca="1"/>
        <v>0</v>
      </c>
      <c r="O2375" s="80">
        <v>0</v>
      </c>
      <c r="P2375"/>
      <c r="R2375"/>
    </row>
    <row r="2376" spans="14:18" ht="15.75" x14ac:dyDescent="0.3">
      <c r="N2376" s="109">
        <f ca="1"/>
        <v>0</v>
      </c>
      <c r="O2376" s="80">
        <v>0</v>
      </c>
      <c r="P2376"/>
      <c r="R2376"/>
    </row>
    <row r="2377" spans="14:18" ht="15.75" x14ac:dyDescent="0.3">
      <c r="N2377" s="109">
        <f ca="1"/>
        <v>0</v>
      </c>
      <c r="O2377" s="80">
        <v>0</v>
      </c>
      <c r="P2377"/>
      <c r="R2377"/>
    </row>
    <row r="2378" spans="14:18" ht="15.75" x14ac:dyDescent="0.3">
      <c r="N2378" s="109">
        <f ca="1"/>
        <v>0</v>
      </c>
      <c r="O2378" s="80">
        <v>0</v>
      </c>
      <c r="P2378"/>
      <c r="R2378"/>
    </row>
    <row r="2379" spans="14:18" ht="15.75" x14ac:dyDescent="0.3">
      <c r="N2379" s="109">
        <f ca="1"/>
        <v>0</v>
      </c>
      <c r="O2379" s="80">
        <v>0</v>
      </c>
      <c r="P2379"/>
      <c r="R2379"/>
    </row>
    <row r="2380" spans="14:18" ht="15.75" x14ac:dyDescent="0.3">
      <c r="N2380" s="109">
        <f ca="1"/>
        <v>0</v>
      </c>
      <c r="O2380" s="80">
        <v>0</v>
      </c>
      <c r="P2380"/>
      <c r="R2380"/>
    </row>
    <row r="2381" spans="14:18" ht="15.75" x14ac:dyDescent="0.3">
      <c r="N2381" s="109">
        <f ca="1"/>
        <v>0</v>
      </c>
      <c r="O2381" s="80">
        <v>0</v>
      </c>
      <c r="P2381"/>
      <c r="R2381"/>
    </row>
    <row r="2382" spans="14:18" ht="15.75" x14ac:dyDescent="0.3">
      <c r="N2382" s="109">
        <f ca="1"/>
        <v>0</v>
      </c>
      <c r="O2382" s="80">
        <v>0</v>
      </c>
      <c r="P2382"/>
      <c r="R2382"/>
    </row>
    <row r="2383" spans="14:18" ht="15.75" x14ac:dyDescent="0.3">
      <c r="N2383" s="109">
        <f ca="1"/>
        <v>0</v>
      </c>
      <c r="O2383" s="80">
        <v>0</v>
      </c>
      <c r="P2383"/>
      <c r="R2383"/>
    </row>
    <row r="2384" spans="14:18" ht="15.75" x14ac:dyDescent="0.3">
      <c r="N2384" s="109">
        <f ca="1"/>
        <v>0</v>
      </c>
      <c r="O2384" s="80">
        <v>0</v>
      </c>
      <c r="P2384"/>
      <c r="R2384"/>
    </row>
    <row r="2385" spans="14:18" ht="15.75" x14ac:dyDescent="0.3">
      <c r="N2385" s="109">
        <f ca="1"/>
        <v>0</v>
      </c>
      <c r="O2385" s="80">
        <v>0</v>
      </c>
      <c r="P2385"/>
      <c r="R2385"/>
    </row>
    <row r="2386" spans="14:18" ht="15.75" x14ac:dyDescent="0.3">
      <c r="N2386" s="109">
        <f ca="1"/>
        <v>0</v>
      </c>
      <c r="O2386" s="80">
        <v>0</v>
      </c>
      <c r="P2386"/>
      <c r="R2386"/>
    </row>
    <row r="2387" spans="14:18" ht="15.75" x14ac:dyDescent="0.3">
      <c r="N2387" s="109">
        <f ca="1"/>
        <v>0</v>
      </c>
      <c r="O2387" s="80">
        <v>0</v>
      </c>
      <c r="P2387"/>
      <c r="R2387"/>
    </row>
    <row r="2388" spans="14:18" ht="15.75" x14ac:dyDescent="0.3">
      <c r="N2388" s="109">
        <f ca="1"/>
        <v>0</v>
      </c>
      <c r="O2388" s="80">
        <v>0</v>
      </c>
      <c r="P2388"/>
      <c r="R2388"/>
    </row>
    <row r="2389" spans="14:18" ht="15.75" x14ac:dyDescent="0.3">
      <c r="N2389" s="109">
        <f ca="1"/>
        <v>0</v>
      </c>
      <c r="O2389" s="80">
        <v>0</v>
      </c>
      <c r="P2389"/>
      <c r="R2389"/>
    </row>
    <row r="2390" spans="14:18" ht="15.75" x14ac:dyDescent="0.3">
      <c r="N2390" s="109">
        <f ca="1"/>
        <v>0</v>
      </c>
      <c r="O2390" s="80">
        <v>0</v>
      </c>
      <c r="P2390"/>
      <c r="R2390"/>
    </row>
    <row r="2391" spans="14:18" ht="15.75" x14ac:dyDescent="0.3">
      <c r="N2391" s="109">
        <f ca="1"/>
        <v>0</v>
      </c>
      <c r="O2391" s="80">
        <v>0</v>
      </c>
      <c r="P2391"/>
      <c r="R2391"/>
    </row>
    <row r="2392" spans="14:18" ht="15.75" x14ac:dyDescent="0.3">
      <c r="N2392" s="109">
        <f ca="1"/>
        <v>0</v>
      </c>
      <c r="O2392" s="80">
        <v>0</v>
      </c>
      <c r="P2392"/>
      <c r="R2392"/>
    </row>
    <row r="2393" spans="14:18" ht="15.75" x14ac:dyDescent="0.3">
      <c r="N2393" s="109">
        <f ca="1"/>
        <v>0</v>
      </c>
      <c r="O2393" s="80">
        <v>0</v>
      </c>
      <c r="P2393"/>
      <c r="R2393"/>
    </row>
    <row r="2394" spans="14:18" ht="15.75" x14ac:dyDescent="0.3">
      <c r="N2394" s="109">
        <f ca="1"/>
        <v>0</v>
      </c>
      <c r="O2394" s="80">
        <v>0</v>
      </c>
      <c r="P2394"/>
      <c r="R2394"/>
    </row>
    <row r="2395" spans="14:18" ht="15.75" x14ac:dyDescent="0.3">
      <c r="N2395" s="109">
        <f ca="1"/>
        <v>0</v>
      </c>
      <c r="O2395" s="80">
        <v>0</v>
      </c>
      <c r="P2395"/>
      <c r="R2395"/>
    </row>
    <row r="2396" spans="14:18" ht="15.75" x14ac:dyDescent="0.3">
      <c r="N2396" s="109">
        <f ca="1"/>
        <v>0</v>
      </c>
      <c r="O2396" s="80">
        <v>0</v>
      </c>
      <c r="P2396"/>
      <c r="R2396"/>
    </row>
    <row r="2397" spans="14:18" ht="15.75" x14ac:dyDescent="0.3">
      <c r="N2397" s="109">
        <f ca="1"/>
        <v>0</v>
      </c>
      <c r="O2397" s="80">
        <v>0</v>
      </c>
      <c r="P2397"/>
      <c r="R2397"/>
    </row>
    <row r="2398" spans="14:18" ht="15.75" x14ac:dyDescent="0.3">
      <c r="N2398" s="109">
        <f ca="1"/>
        <v>0</v>
      </c>
      <c r="O2398" s="80">
        <v>0</v>
      </c>
      <c r="P2398"/>
      <c r="R2398"/>
    </row>
    <row r="2399" spans="14:18" ht="15.75" x14ac:dyDescent="0.3">
      <c r="N2399" s="109">
        <f ca="1"/>
        <v>0</v>
      </c>
      <c r="O2399" s="80">
        <v>0</v>
      </c>
      <c r="P2399"/>
      <c r="R2399"/>
    </row>
    <row r="2400" spans="14:18" ht="15.75" x14ac:dyDescent="0.3">
      <c r="N2400" s="109">
        <f ca="1"/>
        <v>0</v>
      </c>
      <c r="O2400" s="80">
        <v>0</v>
      </c>
      <c r="P2400"/>
      <c r="R2400"/>
    </row>
    <row r="2401" spans="14:18" ht="15.75" x14ac:dyDescent="0.3">
      <c r="N2401" s="109">
        <f ca="1"/>
        <v>0</v>
      </c>
      <c r="O2401" s="80">
        <v>0</v>
      </c>
      <c r="P2401"/>
      <c r="R2401"/>
    </row>
    <row r="2402" spans="14:18" ht="15.75" x14ac:dyDescent="0.3">
      <c r="N2402" s="109">
        <f ca="1"/>
        <v>0</v>
      </c>
      <c r="O2402" s="80">
        <v>0</v>
      </c>
      <c r="P2402"/>
      <c r="R2402"/>
    </row>
    <row r="2403" spans="14:18" ht="15.75" x14ac:dyDescent="0.3">
      <c r="N2403" s="109">
        <f ca="1"/>
        <v>0</v>
      </c>
      <c r="O2403" s="80">
        <v>0</v>
      </c>
      <c r="P2403"/>
      <c r="R2403"/>
    </row>
    <row r="2404" spans="14:18" ht="15.75" x14ac:dyDescent="0.3">
      <c r="N2404" s="109">
        <f ca="1"/>
        <v>0</v>
      </c>
      <c r="O2404" s="80">
        <v>0</v>
      </c>
      <c r="P2404"/>
      <c r="R2404"/>
    </row>
    <row r="2405" spans="14:18" ht="15.75" x14ac:dyDescent="0.3">
      <c r="N2405" s="109">
        <f ca="1"/>
        <v>0</v>
      </c>
      <c r="O2405" s="80">
        <v>0</v>
      </c>
      <c r="P2405"/>
      <c r="R2405"/>
    </row>
    <row r="2406" spans="14:18" ht="15.75" x14ac:dyDescent="0.3">
      <c r="N2406" s="109">
        <f ca="1"/>
        <v>0</v>
      </c>
      <c r="O2406" s="80">
        <v>0</v>
      </c>
      <c r="P2406"/>
      <c r="R2406"/>
    </row>
    <row r="2407" spans="14:18" ht="15.75" x14ac:dyDescent="0.3">
      <c r="N2407" s="109">
        <f ca="1"/>
        <v>0</v>
      </c>
      <c r="O2407" s="80">
        <v>0</v>
      </c>
      <c r="P2407"/>
      <c r="R2407"/>
    </row>
    <row r="2408" spans="14:18" ht="15.75" x14ac:dyDescent="0.3">
      <c r="N2408" s="109">
        <f ca="1"/>
        <v>0</v>
      </c>
      <c r="O2408" s="80">
        <v>0</v>
      </c>
      <c r="P2408"/>
      <c r="R2408"/>
    </row>
    <row r="2409" spans="14:18" ht="15.75" x14ac:dyDescent="0.3">
      <c r="N2409" s="109">
        <f ca="1"/>
        <v>0</v>
      </c>
      <c r="O2409" s="80">
        <v>0</v>
      </c>
      <c r="P2409"/>
      <c r="R2409"/>
    </row>
    <row r="2410" spans="14:18" ht="15.75" x14ac:dyDescent="0.3">
      <c r="N2410" s="109">
        <f ca="1"/>
        <v>0</v>
      </c>
      <c r="O2410" s="80">
        <v>0</v>
      </c>
      <c r="P2410"/>
      <c r="R2410"/>
    </row>
    <row r="2411" spans="14:18" ht="15.75" x14ac:dyDescent="0.3">
      <c r="N2411" s="109">
        <f ca="1"/>
        <v>0</v>
      </c>
      <c r="O2411" s="80">
        <v>0</v>
      </c>
      <c r="P2411"/>
      <c r="R2411"/>
    </row>
    <row r="2412" spans="14:18" ht="15.75" x14ac:dyDescent="0.3">
      <c r="N2412" s="109">
        <f ca="1"/>
        <v>0</v>
      </c>
      <c r="O2412" s="80">
        <v>0</v>
      </c>
      <c r="P2412"/>
      <c r="R2412"/>
    </row>
    <row r="2413" spans="14:18" ht="15.75" x14ac:dyDescent="0.3">
      <c r="N2413" s="109">
        <f ca="1"/>
        <v>0</v>
      </c>
      <c r="O2413" s="80">
        <v>0</v>
      </c>
      <c r="P2413"/>
      <c r="R2413"/>
    </row>
    <row r="2414" spans="14:18" ht="15.75" x14ac:dyDescent="0.3">
      <c r="N2414" s="109">
        <f ca="1"/>
        <v>0</v>
      </c>
      <c r="O2414" s="80">
        <v>0</v>
      </c>
      <c r="P2414"/>
      <c r="R2414"/>
    </row>
    <row r="2415" spans="14:18" ht="15.75" x14ac:dyDescent="0.3">
      <c r="N2415" s="109">
        <f ca="1"/>
        <v>0</v>
      </c>
      <c r="O2415" s="80">
        <v>0</v>
      </c>
      <c r="P2415"/>
      <c r="R2415"/>
    </row>
    <row r="2416" spans="14:18" ht="15.75" x14ac:dyDescent="0.3">
      <c r="N2416" s="109">
        <f ca="1"/>
        <v>0</v>
      </c>
      <c r="O2416" s="80">
        <v>0</v>
      </c>
      <c r="P2416"/>
      <c r="R2416"/>
    </row>
    <row r="2417" spans="14:18" ht="15.75" x14ac:dyDescent="0.3">
      <c r="N2417" s="109">
        <f ca="1"/>
        <v>0</v>
      </c>
      <c r="O2417" s="80">
        <v>0</v>
      </c>
      <c r="P2417"/>
      <c r="R2417"/>
    </row>
    <row r="2418" spans="14:18" ht="15.75" x14ac:dyDescent="0.3">
      <c r="N2418" s="109">
        <f ca="1"/>
        <v>0</v>
      </c>
      <c r="O2418" s="80">
        <v>0</v>
      </c>
      <c r="P2418"/>
      <c r="R2418"/>
    </row>
    <row r="2419" spans="14:18" ht="15.75" x14ac:dyDescent="0.3">
      <c r="N2419" s="109">
        <f ca="1"/>
        <v>0</v>
      </c>
      <c r="O2419" s="80">
        <v>0</v>
      </c>
      <c r="P2419"/>
      <c r="R2419"/>
    </row>
    <row r="2420" spans="14:18" ht="15.75" x14ac:dyDescent="0.3">
      <c r="N2420" s="109">
        <f ca="1"/>
        <v>0</v>
      </c>
      <c r="O2420" s="80">
        <v>0</v>
      </c>
      <c r="P2420"/>
      <c r="R2420"/>
    </row>
    <row r="2421" spans="14:18" ht="15.75" x14ac:dyDescent="0.3">
      <c r="N2421" s="109">
        <f ca="1"/>
        <v>0</v>
      </c>
      <c r="O2421" s="80">
        <v>0</v>
      </c>
      <c r="P2421"/>
      <c r="R2421"/>
    </row>
    <row r="2422" spans="14:18" ht="15.75" x14ac:dyDescent="0.3">
      <c r="N2422" s="109">
        <f ca="1"/>
        <v>0</v>
      </c>
      <c r="O2422" s="80">
        <v>0</v>
      </c>
      <c r="P2422"/>
      <c r="R2422"/>
    </row>
    <row r="2423" spans="14:18" ht="15.75" x14ac:dyDescent="0.3">
      <c r="N2423" s="109">
        <f ca="1"/>
        <v>0</v>
      </c>
      <c r="O2423" s="80">
        <v>0</v>
      </c>
      <c r="P2423"/>
      <c r="R2423"/>
    </row>
    <row r="2424" spans="14:18" ht="15.75" x14ac:dyDescent="0.3">
      <c r="N2424" s="109">
        <f ca="1"/>
        <v>0</v>
      </c>
      <c r="O2424" s="80">
        <v>0</v>
      </c>
      <c r="P2424"/>
      <c r="R2424"/>
    </row>
    <row r="2425" spans="14:18" ht="15.75" x14ac:dyDescent="0.3">
      <c r="N2425" s="109">
        <f ca="1"/>
        <v>0</v>
      </c>
      <c r="O2425" s="80">
        <v>0</v>
      </c>
      <c r="P2425"/>
      <c r="R2425"/>
    </row>
    <row r="2426" spans="14:18" ht="15.75" x14ac:dyDescent="0.3">
      <c r="N2426" s="109">
        <f ca="1"/>
        <v>0</v>
      </c>
      <c r="O2426" s="80">
        <v>0</v>
      </c>
      <c r="P2426"/>
      <c r="R2426"/>
    </row>
    <row r="2427" spans="14:18" ht="15.75" x14ac:dyDescent="0.3">
      <c r="N2427" s="109">
        <f ca="1"/>
        <v>0</v>
      </c>
      <c r="O2427" s="80">
        <v>0</v>
      </c>
      <c r="P2427"/>
      <c r="R2427"/>
    </row>
    <row r="2428" spans="14:18" ht="15.75" x14ac:dyDescent="0.3">
      <c r="N2428" s="109">
        <f ca="1"/>
        <v>0</v>
      </c>
      <c r="O2428" s="80">
        <v>0</v>
      </c>
      <c r="P2428"/>
      <c r="R2428"/>
    </row>
    <row r="2429" spans="14:18" ht="15.75" x14ac:dyDescent="0.3">
      <c r="N2429" s="109">
        <f ca="1"/>
        <v>0</v>
      </c>
      <c r="O2429" s="80">
        <v>0</v>
      </c>
      <c r="P2429"/>
      <c r="R2429"/>
    </row>
    <row r="2430" spans="14:18" ht="15.75" x14ac:dyDescent="0.3">
      <c r="N2430" s="109">
        <f ca="1"/>
        <v>0</v>
      </c>
      <c r="O2430" s="80">
        <v>0</v>
      </c>
      <c r="P2430"/>
      <c r="R2430"/>
    </row>
    <row r="2431" spans="14:18" ht="15.75" x14ac:dyDescent="0.3">
      <c r="N2431" s="109">
        <f ca="1"/>
        <v>0</v>
      </c>
      <c r="O2431" s="80">
        <v>0</v>
      </c>
      <c r="P2431"/>
      <c r="R2431"/>
    </row>
    <row r="2432" spans="14:18" ht="15.75" x14ac:dyDescent="0.3">
      <c r="N2432" s="109">
        <f ca="1"/>
        <v>0</v>
      </c>
      <c r="O2432" s="80">
        <v>0</v>
      </c>
      <c r="P2432"/>
      <c r="R2432"/>
    </row>
    <row r="2433" spans="14:18" ht="15.75" x14ac:dyDescent="0.3">
      <c r="N2433" s="109">
        <f ca="1"/>
        <v>0</v>
      </c>
      <c r="O2433" s="80">
        <v>0</v>
      </c>
      <c r="P2433"/>
      <c r="R2433"/>
    </row>
    <row r="2434" spans="14:18" ht="15.75" x14ac:dyDescent="0.3">
      <c r="N2434" s="109">
        <f ca="1"/>
        <v>0</v>
      </c>
      <c r="O2434" s="80">
        <v>0</v>
      </c>
      <c r="P2434"/>
      <c r="R2434"/>
    </row>
    <row r="2435" spans="14:18" ht="15.75" x14ac:dyDescent="0.3">
      <c r="N2435" s="109">
        <f ca="1"/>
        <v>0</v>
      </c>
      <c r="O2435" s="80">
        <v>0</v>
      </c>
      <c r="P2435"/>
      <c r="R2435"/>
    </row>
    <row r="2436" spans="14:18" ht="15.75" x14ac:dyDescent="0.3">
      <c r="N2436" s="109">
        <f ca="1"/>
        <v>0</v>
      </c>
      <c r="O2436" s="80">
        <v>0</v>
      </c>
      <c r="P2436"/>
      <c r="R2436"/>
    </row>
    <row r="2437" spans="14:18" ht="15.75" x14ac:dyDescent="0.3">
      <c r="N2437" s="109">
        <f ca="1"/>
        <v>0</v>
      </c>
      <c r="O2437" s="80">
        <v>0</v>
      </c>
      <c r="P2437"/>
      <c r="R2437"/>
    </row>
    <row r="2438" spans="14:18" ht="15.75" x14ac:dyDescent="0.3">
      <c r="N2438" s="109">
        <f ca="1"/>
        <v>0</v>
      </c>
      <c r="O2438" s="80">
        <v>0</v>
      </c>
      <c r="P2438"/>
      <c r="R2438"/>
    </row>
    <row r="2439" spans="14:18" ht="15.75" x14ac:dyDescent="0.3">
      <c r="N2439" s="109">
        <f ca="1"/>
        <v>0</v>
      </c>
      <c r="O2439" s="80">
        <v>0</v>
      </c>
      <c r="P2439"/>
      <c r="R2439"/>
    </row>
    <row r="2440" spans="14:18" ht="15.75" x14ac:dyDescent="0.3">
      <c r="N2440" s="109">
        <f ca="1"/>
        <v>0</v>
      </c>
      <c r="O2440" s="80">
        <v>0</v>
      </c>
      <c r="P2440"/>
      <c r="R2440"/>
    </row>
    <row r="2441" spans="14:18" ht="15.75" x14ac:dyDescent="0.3">
      <c r="N2441" s="109">
        <f ca="1"/>
        <v>0</v>
      </c>
      <c r="O2441" s="80">
        <v>0</v>
      </c>
      <c r="P2441"/>
      <c r="R2441"/>
    </row>
    <row r="2442" spans="14:18" ht="15.75" x14ac:dyDescent="0.3">
      <c r="N2442" s="109">
        <f ca="1"/>
        <v>0</v>
      </c>
      <c r="O2442" s="80">
        <v>0</v>
      </c>
      <c r="P2442"/>
      <c r="R2442"/>
    </row>
    <row r="2443" spans="14:18" ht="15.75" x14ac:dyDescent="0.3">
      <c r="N2443" s="109">
        <f ca="1"/>
        <v>0</v>
      </c>
      <c r="O2443" s="80">
        <v>0</v>
      </c>
      <c r="P2443"/>
      <c r="R2443"/>
    </row>
    <row r="2444" spans="14:18" ht="15.75" x14ac:dyDescent="0.3">
      <c r="N2444" s="109">
        <f ca="1"/>
        <v>0</v>
      </c>
      <c r="O2444" s="80">
        <v>0</v>
      </c>
      <c r="P2444"/>
      <c r="R2444"/>
    </row>
    <row r="2445" spans="14:18" ht="15.75" x14ac:dyDescent="0.3">
      <c r="N2445" s="109">
        <f ca="1"/>
        <v>0</v>
      </c>
      <c r="O2445" s="80">
        <v>0</v>
      </c>
      <c r="P2445"/>
      <c r="R2445"/>
    </row>
    <row r="2446" spans="14:18" ht="15.75" x14ac:dyDescent="0.3">
      <c r="N2446" s="109">
        <f ca="1"/>
        <v>0</v>
      </c>
      <c r="O2446" s="80">
        <v>0</v>
      </c>
      <c r="P2446"/>
      <c r="R2446"/>
    </row>
    <row r="2447" spans="14:18" ht="15.75" x14ac:dyDescent="0.3">
      <c r="N2447" s="109">
        <f ca="1"/>
        <v>0</v>
      </c>
      <c r="O2447" s="80">
        <v>0</v>
      </c>
      <c r="P2447"/>
      <c r="R2447"/>
    </row>
    <row r="2448" spans="14:18" ht="15.75" x14ac:dyDescent="0.3">
      <c r="N2448" s="109">
        <f ca="1"/>
        <v>0</v>
      </c>
      <c r="O2448" s="80">
        <v>0</v>
      </c>
      <c r="P2448"/>
      <c r="R2448"/>
    </row>
    <row r="2449" spans="14:18" ht="15.75" x14ac:dyDescent="0.3">
      <c r="N2449" s="109">
        <f ca="1"/>
        <v>0</v>
      </c>
      <c r="O2449" s="80">
        <v>0</v>
      </c>
      <c r="P2449"/>
      <c r="R2449"/>
    </row>
    <row r="2450" spans="14:18" ht="15.75" x14ac:dyDescent="0.3">
      <c r="N2450" s="109">
        <f ca="1"/>
        <v>0</v>
      </c>
      <c r="O2450" s="80">
        <v>0</v>
      </c>
      <c r="P2450"/>
      <c r="R2450"/>
    </row>
    <row r="2451" spans="14:18" ht="15.75" x14ac:dyDescent="0.3">
      <c r="N2451" s="109">
        <f ca="1"/>
        <v>0</v>
      </c>
      <c r="O2451" s="80">
        <v>0</v>
      </c>
      <c r="P2451"/>
      <c r="R2451"/>
    </row>
    <row r="2452" spans="14:18" ht="15.75" x14ac:dyDescent="0.3">
      <c r="N2452" s="109">
        <f ca="1"/>
        <v>0</v>
      </c>
      <c r="O2452" s="80">
        <v>0</v>
      </c>
      <c r="P2452"/>
      <c r="R2452"/>
    </row>
    <row r="2453" spans="14:18" ht="15.75" x14ac:dyDescent="0.3">
      <c r="N2453" s="109">
        <f ca="1"/>
        <v>0</v>
      </c>
      <c r="O2453" s="80">
        <v>0</v>
      </c>
      <c r="P2453"/>
      <c r="R2453"/>
    </row>
    <row r="2454" spans="14:18" ht="15.75" x14ac:dyDescent="0.3">
      <c r="N2454" s="109">
        <f ca="1"/>
        <v>0</v>
      </c>
      <c r="O2454" s="80">
        <v>0</v>
      </c>
      <c r="P2454"/>
      <c r="R2454"/>
    </row>
    <row r="2455" spans="14:18" ht="15.75" x14ac:dyDescent="0.3">
      <c r="N2455" s="109">
        <f ca="1"/>
        <v>0</v>
      </c>
      <c r="O2455" s="80">
        <v>0</v>
      </c>
      <c r="P2455"/>
      <c r="R2455"/>
    </row>
    <row r="2456" spans="14:18" ht="15.75" x14ac:dyDescent="0.3">
      <c r="N2456" s="109">
        <f ca="1"/>
        <v>0</v>
      </c>
      <c r="O2456" s="80">
        <v>0</v>
      </c>
      <c r="P2456"/>
      <c r="R2456"/>
    </row>
    <row r="2457" spans="14:18" ht="15.75" x14ac:dyDescent="0.3">
      <c r="N2457" s="109">
        <f ca="1"/>
        <v>0</v>
      </c>
      <c r="O2457" s="80">
        <v>0</v>
      </c>
      <c r="P2457"/>
      <c r="R2457"/>
    </row>
    <row r="2458" spans="14:18" ht="15.75" x14ac:dyDescent="0.3">
      <c r="N2458" s="109">
        <f ca="1"/>
        <v>0</v>
      </c>
      <c r="O2458" s="80">
        <v>0</v>
      </c>
      <c r="P2458"/>
      <c r="R2458"/>
    </row>
    <row r="2459" spans="14:18" ht="15.75" x14ac:dyDescent="0.3">
      <c r="N2459" s="109">
        <f ca="1"/>
        <v>0</v>
      </c>
      <c r="O2459" s="80">
        <v>0</v>
      </c>
      <c r="P2459"/>
      <c r="R2459"/>
    </row>
    <row r="2460" spans="14:18" ht="15.75" x14ac:dyDescent="0.3">
      <c r="N2460" s="109">
        <f ca="1"/>
        <v>0</v>
      </c>
      <c r="O2460" s="80">
        <v>0</v>
      </c>
      <c r="P2460"/>
      <c r="R2460"/>
    </row>
    <row r="2461" spans="14:18" ht="15.75" x14ac:dyDescent="0.3">
      <c r="N2461" s="109">
        <f ca="1"/>
        <v>0</v>
      </c>
      <c r="O2461" s="80">
        <v>0</v>
      </c>
      <c r="P2461"/>
      <c r="R2461"/>
    </row>
    <row r="2462" spans="14:18" ht="15.75" x14ac:dyDescent="0.3">
      <c r="N2462" s="109">
        <f ca="1"/>
        <v>0</v>
      </c>
      <c r="O2462" s="80">
        <v>0</v>
      </c>
      <c r="P2462"/>
      <c r="R2462"/>
    </row>
    <row r="2463" spans="14:18" ht="15.75" x14ac:dyDescent="0.3">
      <c r="N2463" s="109">
        <f ca="1"/>
        <v>0</v>
      </c>
      <c r="O2463" s="80">
        <v>0</v>
      </c>
      <c r="P2463"/>
      <c r="R2463"/>
    </row>
    <row r="2464" spans="14:18" ht="15.75" x14ac:dyDescent="0.3">
      <c r="N2464" s="109">
        <f ca="1"/>
        <v>0</v>
      </c>
      <c r="O2464" s="80">
        <v>0</v>
      </c>
      <c r="P2464"/>
      <c r="R2464"/>
    </row>
    <row r="2465" spans="14:18" ht="15.75" x14ac:dyDescent="0.3">
      <c r="N2465" s="109">
        <f ca="1"/>
        <v>0</v>
      </c>
      <c r="O2465" s="80">
        <v>0</v>
      </c>
      <c r="P2465"/>
      <c r="R2465"/>
    </row>
    <row r="2466" spans="14:18" ht="15.75" x14ac:dyDescent="0.3">
      <c r="N2466" s="109">
        <f ca="1"/>
        <v>0</v>
      </c>
      <c r="O2466" s="80">
        <v>0</v>
      </c>
      <c r="P2466"/>
      <c r="R2466"/>
    </row>
    <row r="2467" spans="14:18" ht="15.75" x14ac:dyDescent="0.3">
      <c r="N2467" s="109">
        <f ca="1"/>
        <v>0</v>
      </c>
      <c r="O2467" s="80">
        <v>0</v>
      </c>
      <c r="P2467"/>
      <c r="R2467"/>
    </row>
    <row r="2468" spans="14:18" ht="15.75" x14ac:dyDescent="0.3">
      <c r="N2468" s="109">
        <f ca="1"/>
        <v>0</v>
      </c>
      <c r="O2468" s="80">
        <v>0</v>
      </c>
      <c r="P2468"/>
      <c r="R2468"/>
    </row>
    <row r="2469" spans="14:18" ht="15.75" x14ac:dyDescent="0.3">
      <c r="N2469" s="109">
        <f ca="1"/>
        <v>0</v>
      </c>
      <c r="O2469" s="80">
        <v>0</v>
      </c>
      <c r="P2469"/>
      <c r="R2469"/>
    </row>
    <row r="2470" spans="14:18" ht="15.75" x14ac:dyDescent="0.3">
      <c r="N2470" s="109">
        <f ca="1"/>
        <v>0</v>
      </c>
      <c r="O2470" s="80">
        <v>0</v>
      </c>
      <c r="P2470"/>
      <c r="R2470"/>
    </row>
    <row r="2471" spans="14:18" ht="15.75" x14ac:dyDescent="0.3">
      <c r="N2471" s="109">
        <f ca="1"/>
        <v>0</v>
      </c>
      <c r="O2471" s="80">
        <v>0</v>
      </c>
      <c r="P2471"/>
      <c r="R2471"/>
    </row>
    <row r="2472" spans="14:18" ht="15.75" x14ac:dyDescent="0.3">
      <c r="N2472" s="109">
        <f ca="1"/>
        <v>0</v>
      </c>
      <c r="O2472" s="80">
        <v>0</v>
      </c>
      <c r="P2472"/>
      <c r="R2472"/>
    </row>
    <row r="2473" spans="14:18" ht="15.75" x14ac:dyDescent="0.3">
      <c r="N2473" s="109">
        <f ca="1"/>
        <v>0</v>
      </c>
      <c r="O2473" s="80">
        <v>0</v>
      </c>
      <c r="P2473"/>
      <c r="R2473"/>
    </row>
    <row r="2474" spans="14:18" ht="15.75" x14ac:dyDescent="0.3">
      <c r="N2474" s="109">
        <f ca="1"/>
        <v>0</v>
      </c>
      <c r="O2474" s="80">
        <v>0</v>
      </c>
      <c r="P2474"/>
      <c r="R2474"/>
    </row>
    <row r="2475" spans="14:18" ht="15.75" x14ac:dyDescent="0.3">
      <c r="N2475" s="109">
        <f ca="1"/>
        <v>0</v>
      </c>
      <c r="O2475" s="80">
        <v>0</v>
      </c>
      <c r="P2475"/>
      <c r="R2475"/>
    </row>
    <row r="2476" spans="14:18" ht="15.75" x14ac:dyDescent="0.3">
      <c r="N2476" s="109">
        <f ca="1"/>
        <v>0</v>
      </c>
      <c r="O2476" s="80">
        <v>0</v>
      </c>
      <c r="P2476"/>
      <c r="R2476"/>
    </row>
    <row r="2477" spans="14:18" ht="15.75" x14ac:dyDescent="0.3">
      <c r="N2477" s="109">
        <f ca="1"/>
        <v>0</v>
      </c>
      <c r="O2477" s="80">
        <v>0</v>
      </c>
      <c r="P2477"/>
      <c r="R2477"/>
    </row>
    <row r="2478" spans="14:18" ht="15.75" x14ac:dyDescent="0.3">
      <c r="N2478" s="109">
        <f ca="1"/>
        <v>0</v>
      </c>
      <c r="O2478" s="80">
        <v>0</v>
      </c>
      <c r="P2478"/>
      <c r="R2478"/>
    </row>
    <row r="2479" spans="14:18" ht="15.75" x14ac:dyDescent="0.3">
      <c r="N2479" s="109">
        <f ca="1"/>
        <v>0</v>
      </c>
      <c r="O2479" s="80">
        <v>0</v>
      </c>
      <c r="P2479"/>
      <c r="R2479"/>
    </row>
    <row r="2480" spans="14:18" ht="15.75" x14ac:dyDescent="0.3">
      <c r="N2480" s="109">
        <f ca="1"/>
        <v>0</v>
      </c>
      <c r="O2480" s="80">
        <v>0</v>
      </c>
      <c r="P2480"/>
      <c r="R2480"/>
    </row>
    <row r="2481" spans="14:18" ht="15.75" x14ac:dyDescent="0.3">
      <c r="N2481" s="109">
        <f ca="1"/>
        <v>0</v>
      </c>
      <c r="O2481" s="80">
        <v>0</v>
      </c>
      <c r="P2481"/>
      <c r="R2481"/>
    </row>
    <row r="2482" spans="14:18" ht="15.75" x14ac:dyDescent="0.3">
      <c r="N2482" s="109">
        <f ca="1"/>
        <v>0</v>
      </c>
      <c r="O2482" s="80">
        <v>0</v>
      </c>
      <c r="P2482"/>
      <c r="R2482"/>
    </row>
    <row r="2483" spans="14:18" ht="15.75" x14ac:dyDescent="0.3">
      <c r="N2483" s="109">
        <f ca="1"/>
        <v>0</v>
      </c>
      <c r="O2483" s="80">
        <v>0</v>
      </c>
      <c r="P2483"/>
      <c r="R2483"/>
    </row>
    <row r="2484" spans="14:18" ht="15.75" x14ac:dyDescent="0.3">
      <c r="N2484" s="109">
        <f ca="1"/>
        <v>0</v>
      </c>
      <c r="O2484" s="80">
        <v>0</v>
      </c>
      <c r="P2484"/>
      <c r="R2484"/>
    </row>
    <row r="2485" spans="14:18" ht="15.75" x14ac:dyDescent="0.3">
      <c r="N2485" s="109">
        <f ca="1"/>
        <v>0</v>
      </c>
      <c r="O2485" s="80">
        <v>0</v>
      </c>
      <c r="P2485"/>
      <c r="R2485"/>
    </row>
    <row r="2486" spans="14:18" ht="15.75" x14ac:dyDescent="0.3">
      <c r="N2486" s="109">
        <f ca="1"/>
        <v>0</v>
      </c>
      <c r="O2486" s="80">
        <v>0</v>
      </c>
      <c r="P2486"/>
      <c r="R2486"/>
    </row>
    <row r="2487" spans="14:18" ht="15.75" x14ac:dyDescent="0.3">
      <c r="N2487" s="109">
        <f ca="1"/>
        <v>0</v>
      </c>
      <c r="O2487" s="80">
        <v>0</v>
      </c>
      <c r="P2487"/>
      <c r="R2487"/>
    </row>
    <row r="2488" spans="14:18" ht="15.75" x14ac:dyDescent="0.3">
      <c r="N2488" s="109">
        <f ca="1"/>
        <v>0</v>
      </c>
      <c r="O2488" s="80">
        <v>0</v>
      </c>
      <c r="P2488"/>
      <c r="R2488"/>
    </row>
    <row r="2489" spans="14:18" ht="15.75" x14ac:dyDescent="0.3">
      <c r="N2489" s="109">
        <f ca="1"/>
        <v>0</v>
      </c>
      <c r="O2489" s="80">
        <v>0</v>
      </c>
      <c r="P2489"/>
      <c r="R2489"/>
    </row>
    <row r="2490" spans="14:18" ht="15.75" x14ac:dyDescent="0.3">
      <c r="N2490" s="109">
        <f ca="1"/>
        <v>0</v>
      </c>
      <c r="O2490" s="80">
        <v>0</v>
      </c>
      <c r="P2490"/>
      <c r="R2490"/>
    </row>
    <row r="2491" spans="14:18" ht="15.75" x14ac:dyDescent="0.3">
      <c r="N2491" s="109">
        <f ca="1"/>
        <v>0</v>
      </c>
      <c r="O2491" s="80">
        <v>0</v>
      </c>
      <c r="R2491"/>
    </row>
    <row r="2492" spans="14:18" ht="15.75" x14ac:dyDescent="0.3">
      <c r="N2492" s="105" t="str" cm="1">
        <f t="array" aca="1" ref="N2492:N2740" ca="1">OFFSET(L$2,,,249,1)</f>
        <v>ABB INDIA LTD</v>
      </c>
      <c r="O2492" s="80">
        <v>0</v>
      </c>
      <c r="R2492"/>
    </row>
    <row r="2493" spans="14:18" ht="15.75" x14ac:dyDescent="0.3">
      <c r="N2493" s="105" t="str">
        <f ca="1"/>
        <v>ABBOTT INDIA LTD</v>
      </c>
      <c r="O2493" s="80">
        <v>0</v>
      </c>
      <c r="R2493"/>
    </row>
    <row r="2494" spans="14:18" ht="15.75" x14ac:dyDescent="0.3">
      <c r="N2494" s="105" t="str">
        <f ca="1"/>
        <v>ACC LTD</v>
      </c>
      <c r="O2494" s="80">
        <v>0</v>
      </c>
      <c r="R2494"/>
    </row>
    <row r="2495" spans="14:18" ht="15.75" x14ac:dyDescent="0.3">
      <c r="N2495" s="105" t="str">
        <f ca="1"/>
        <v>ADANI ENTERPRISES LTD</v>
      </c>
      <c r="O2495" s="80">
        <v>0</v>
      </c>
      <c r="R2495"/>
    </row>
    <row r="2496" spans="14:18" ht="15.75" x14ac:dyDescent="0.3">
      <c r="N2496" s="105" t="str">
        <f ca="1"/>
        <v>ADANI GREEN ENERGY LTD</v>
      </c>
      <c r="O2496" s="80">
        <v>0</v>
      </c>
      <c r="R2496"/>
    </row>
    <row r="2497" spans="14:18" ht="15.75" x14ac:dyDescent="0.3">
      <c r="N2497" s="105" t="str">
        <f ca="1"/>
        <v>ADANI PORTS AND SPECIAL ECON</v>
      </c>
      <c r="O2497" s="80">
        <v>0</v>
      </c>
      <c r="R2497"/>
    </row>
    <row r="2498" spans="14:18" ht="15.75" x14ac:dyDescent="0.3">
      <c r="N2498" s="105" t="str">
        <f ca="1"/>
        <v>ADANI TOTAL GAS LTD</v>
      </c>
      <c r="O2498" s="80">
        <v>0</v>
      </c>
      <c r="R2498"/>
    </row>
    <row r="2499" spans="14:18" ht="15.75" x14ac:dyDescent="0.3">
      <c r="N2499" s="105" t="str">
        <f ca="1"/>
        <v>ADANI TRANSMISSION  LTD</v>
      </c>
      <c r="O2499" s="80">
        <v>0</v>
      </c>
      <c r="R2499"/>
    </row>
    <row r="2500" spans="14:18" ht="15.75" x14ac:dyDescent="0.3">
      <c r="N2500" s="105" t="str">
        <f ca="1"/>
        <v>ADANI WILMAR LTD</v>
      </c>
      <c r="O2500" s="80">
        <v>0</v>
      </c>
      <c r="R2500"/>
    </row>
    <row r="2501" spans="14:18" ht="15.75" x14ac:dyDescent="0.3">
      <c r="N2501" s="105" t="str">
        <f ca="1"/>
        <v>ADITYA BIRLA CAPITAL LTD</v>
      </c>
      <c r="O2501" s="80">
        <v>0</v>
      </c>
      <c r="R2501"/>
    </row>
    <row r="2502" spans="14:18" ht="15.75" x14ac:dyDescent="0.3">
      <c r="N2502" s="105" t="str">
        <f ca="1"/>
        <v>ADITYA BIRLA FASHION AND RET</v>
      </c>
      <c r="O2502" s="80">
        <v>0</v>
      </c>
      <c r="R2502"/>
    </row>
    <row r="2503" spans="14:18" ht="15.75" x14ac:dyDescent="0.3">
      <c r="N2503" s="105" t="str">
        <f ca="1"/>
        <v>ALKEM LABORATORIES LTD</v>
      </c>
      <c r="O2503" s="80">
        <v>0</v>
      </c>
      <c r="R2503"/>
    </row>
    <row r="2504" spans="14:18" ht="15.75" x14ac:dyDescent="0.3">
      <c r="N2504" s="105" t="str">
        <f ca="1"/>
        <v>AMBUJA CEMENTS LTD</v>
      </c>
      <c r="O2504" s="80">
        <v>0</v>
      </c>
      <c r="R2504"/>
    </row>
    <row r="2505" spans="14:18" ht="15.75" x14ac:dyDescent="0.3">
      <c r="N2505" s="105" t="str">
        <f ca="1"/>
        <v>APOLLO HOSPITALS ENTERPRISE</v>
      </c>
      <c r="O2505" s="80">
        <v>0</v>
      </c>
      <c r="R2505"/>
    </row>
    <row r="2506" spans="14:18" ht="15.75" x14ac:dyDescent="0.3">
      <c r="N2506" s="105" t="str">
        <f ca="1"/>
        <v>ASHOK LEYLAND LTD</v>
      </c>
      <c r="O2506" s="80">
        <v>0</v>
      </c>
      <c r="R2506"/>
    </row>
    <row r="2507" spans="14:18" ht="15.75" x14ac:dyDescent="0.3">
      <c r="N2507" s="105" t="str">
        <f ca="1"/>
        <v>ASIAN PAINTS LTD</v>
      </c>
      <c r="O2507" s="80">
        <v>0</v>
      </c>
      <c r="R2507"/>
    </row>
    <row r="2508" spans="14:18" ht="15.75" x14ac:dyDescent="0.3">
      <c r="N2508" s="105" t="str">
        <f ca="1"/>
        <v>ASTRAL LTD</v>
      </c>
      <c r="O2508" s="80">
        <v>0</v>
      </c>
      <c r="R2508"/>
    </row>
    <row r="2509" spans="14:18" ht="15.75" x14ac:dyDescent="0.3">
      <c r="N2509" s="105" t="str">
        <f ca="1"/>
        <v>AU SMALL FINANCE BANK LTD</v>
      </c>
      <c r="O2509" s="80">
        <v>0</v>
      </c>
      <c r="R2509"/>
    </row>
    <row r="2510" spans="14:18" ht="15.75" x14ac:dyDescent="0.3">
      <c r="N2510" s="105" t="str">
        <f ca="1"/>
        <v>AUROBINDO PHARMA LTD</v>
      </c>
      <c r="O2510" s="80">
        <v>0</v>
      </c>
      <c r="R2510"/>
    </row>
    <row r="2511" spans="14:18" ht="15.75" x14ac:dyDescent="0.3">
      <c r="N2511" s="105" t="str">
        <f ca="1"/>
        <v>AVENUE SUPERMARTS LTD</v>
      </c>
      <c r="O2511" s="80">
        <v>0</v>
      </c>
      <c r="R2511"/>
    </row>
    <row r="2512" spans="14:18" ht="15.75" x14ac:dyDescent="0.3">
      <c r="N2512" s="105" t="str">
        <f ca="1"/>
        <v>AXIS BANK LTD</v>
      </c>
      <c r="O2512" s="80">
        <v>0</v>
      </c>
      <c r="R2512"/>
    </row>
    <row r="2513" spans="14:18" ht="15.75" x14ac:dyDescent="0.3">
      <c r="N2513" s="105" t="str">
        <f ca="1"/>
        <v>BAJAJ AUTO LTD</v>
      </c>
      <c r="O2513" s="80">
        <v>0</v>
      </c>
      <c r="R2513"/>
    </row>
    <row r="2514" spans="14:18" ht="15.75" x14ac:dyDescent="0.3">
      <c r="N2514" s="105" t="str">
        <f ca="1"/>
        <v>BAJAJ FINANCE LTD</v>
      </c>
      <c r="O2514" s="80">
        <v>0</v>
      </c>
      <c r="R2514"/>
    </row>
    <row r="2515" spans="14:18" ht="15.75" x14ac:dyDescent="0.3">
      <c r="N2515" s="105" t="str">
        <f ca="1"/>
        <v>BAJAJ FINSERV LTD</v>
      </c>
      <c r="O2515" s="80">
        <v>0</v>
      </c>
      <c r="R2515"/>
    </row>
    <row r="2516" spans="14:18" ht="15.75" x14ac:dyDescent="0.3">
      <c r="N2516" s="105" t="str">
        <f ca="1"/>
        <v>BAJAJ HOLDINGS AND INVESTMEN</v>
      </c>
      <c r="O2516" s="80">
        <v>0</v>
      </c>
      <c r="R2516"/>
    </row>
    <row r="2517" spans="14:18" ht="15.75" x14ac:dyDescent="0.3">
      <c r="N2517" s="105" t="str">
        <f ca="1"/>
        <v>BALKRISHNA INDUSTRIES LTD</v>
      </c>
      <c r="O2517" s="80">
        <v>0</v>
      </c>
      <c r="R2517"/>
    </row>
    <row r="2518" spans="14:18" ht="15.75" x14ac:dyDescent="0.3">
      <c r="N2518" s="105" t="str">
        <f ca="1"/>
        <v>BANDHAN BANK LTD</v>
      </c>
      <c r="O2518" s="80">
        <v>0</v>
      </c>
      <c r="R2518"/>
    </row>
    <row r="2519" spans="14:18" ht="15.75" x14ac:dyDescent="0.3">
      <c r="N2519" s="105" t="str">
        <f ca="1"/>
        <v>BANK OF BARODA</v>
      </c>
      <c r="O2519" s="80">
        <v>0</v>
      </c>
      <c r="R2519"/>
    </row>
    <row r="2520" spans="14:18" ht="15.75" x14ac:dyDescent="0.3">
      <c r="N2520" s="105" t="str">
        <f ca="1"/>
        <v>BANK OF INDIA</v>
      </c>
      <c r="O2520" s="80">
        <v>0</v>
      </c>
      <c r="R2520"/>
    </row>
    <row r="2521" spans="14:18" ht="15.75" x14ac:dyDescent="0.3">
      <c r="N2521" s="105" t="str">
        <f ca="1"/>
        <v>BATA INDIA LTD</v>
      </c>
      <c r="O2521" s="80">
        <v>0</v>
      </c>
      <c r="R2521"/>
    </row>
    <row r="2522" spans="14:18" ht="15.75" x14ac:dyDescent="0.3">
      <c r="N2522" s="105" t="str">
        <f ca="1"/>
        <v>BERGER PAINTS INDIA LTD</v>
      </c>
      <c r="O2522" s="80">
        <v>0</v>
      </c>
      <c r="R2522"/>
    </row>
    <row r="2523" spans="14:18" ht="15.75" x14ac:dyDescent="0.3">
      <c r="N2523" s="105" t="str">
        <f ca="1"/>
        <v>BHARAT ELECTRONICS LTD</v>
      </c>
      <c r="O2523" s="80">
        <v>0</v>
      </c>
      <c r="R2523"/>
    </row>
    <row r="2524" spans="14:18" ht="15.75" x14ac:dyDescent="0.3">
      <c r="N2524" s="105" t="str">
        <f ca="1"/>
        <v>BHARAT FORGE LTD</v>
      </c>
      <c r="O2524" s="80">
        <v>0</v>
      </c>
      <c r="R2524"/>
    </row>
    <row r="2525" spans="14:18" ht="15.75" x14ac:dyDescent="0.3">
      <c r="N2525" s="105" t="str">
        <f ca="1"/>
        <v>BHARAT HEAVY ELECTRICALS</v>
      </c>
      <c r="O2525" s="80">
        <v>0</v>
      </c>
      <c r="R2525"/>
    </row>
    <row r="2526" spans="14:18" ht="15.75" x14ac:dyDescent="0.3">
      <c r="N2526" s="105" t="str">
        <f ca="1"/>
        <v>BHARAT PETROLEUM CORP LTD</v>
      </c>
      <c r="O2526" s="80">
        <v>0</v>
      </c>
      <c r="R2526"/>
    </row>
    <row r="2527" spans="14:18" ht="15.75" x14ac:dyDescent="0.3">
      <c r="N2527" s="105" t="str">
        <f ca="1"/>
        <v>BHARTI AIRTEL LTD</v>
      </c>
      <c r="O2527" s="80">
        <v>0</v>
      </c>
      <c r="R2527"/>
    </row>
    <row r="2528" spans="14:18" ht="15.75" x14ac:dyDescent="0.3">
      <c r="N2528" s="105" t="str">
        <f ca="1"/>
        <v>BIOCON LTD</v>
      </c>
      <c r="O2528" s="80">
        <v>0</v>
      </c>
      <c r="R2528"/>
    </row>
    <row r="2529" spans="14:18" ht="15.75" x14ac:dyDescent="0.3">
      <c r="N2529" s="105" t="str">
        <f ca="1"/>
        <v>BOSCH LTD</v>
      </c>
      <c r="O2529" s="80">
        <v>0</v>
      </c>
      <c r="R2529"/>
    </row>
    <row r="2530" spans="14:18" ht="15.75" x14ac:dyDescent="0.3">
      <c r="N2530" s="105" t="str">
        <f ca="1"/>
        <v>BRITANNIA INDUSTRIES LTD</v>
      </c>
      <c r="O2530" s="80">
        <v>0</v>
      </c>
      <c r="R2530"/>
    </row>
    <row r="2531" spans="14:18" ht="15.75" x14ac:dyDescent="0.3">
      <c r="N2531" s="105" t="str">
        <f ca="1"/>
        <v>CANARA BANK</v>
      </c>
      <c r="O2531" s="80">
        <v>0</v>
      </c>
      <c r="R2531"/>
    </row>
    <row r="2532" spans="14:18" ht="15.75" x14ac:dyDescent="0.3">
      <c r="N2532" s="105" t="str">
        <f ca="1"/>
        <v>CHOLAMANDALAM INVESTMENT AND</v>
      </c>
      <c r="O2532" s="80">
        <v>0</v>
      </c>
      <c r="R2532"/>
    </row>
    <row r="2533" spans="14:18" ht="15.75" x14ac:dyDescent="0.3">
      <c r="N2533" s="105" t="str">
        <f ca="1"/>
        <v>CIPLA LTD</v>
      </c>
      <c r="O2533" s="80">
        <v>0</v>
      </c>
      <c r="R2533"/>
    </row>
    <row r="2534" spans="14:18" ht="15.75" x14ac:dyDescent="0.3">
      <c r="N2534" s="105" t="str">
        <f ca="1"/>
        <v>CLEAN SCIENCE &amp; TECHNOLOGY L</v>
      </c>
      <c r="O2534" s="80">
        <v>0</v>
      </c>
      <c r="R2534"/>
    </row>
    <row r="2535" spans="14:18" ht="15.75" x14ac:dyDescent="0.3">
      <c r="N2535" s="105" t="str">
        <f ca="1"/>
        <v>COAL INDIA LTD</v>
      </c>
      <c r="O2535" s="80">
        <v>0</v>
      </c>
      <c r="R2535"/>
    </row>
    <row r="2536" spans="14:18" ht="15.75" x14ac:dyDescent="0.3">
      <c r="N2536" s="105" t="str">
        <f ca="1"/>
        <v>COFORGE LIMITED</v>
      </c>
      <c r="O2536" s="80">
        <v>0</v>
      </c>
      <c r="R2536"/>
    </row>
    <row r="2537" spans="14:18" ht="15.75" x14ac:dyDescent="0.3">
      <c r="N2537" s="105" t="str">
        <f ca="1"/>
        <v>COLGATE PALMOLIVE (INDIA)</v>
      </c>
      <c r="O2537" s="80">
        <v>0</v>
      </c>
      <c r="R2537"/>
    </row>
    <row r="2538" spans="14:18" ht="15.75" x14ac:dyDescent="0.3">
      <c r="N2538" s="105" t="str">
        <f ca="1"/>
        <v>CONTAINER CORP OF INDIA LTD</v>
      </c>
      <c r="O2538" s="80">
        <v>0</v>
      </c>
      <c r="R2538"/>
    </row>
    <row r="2539" spans="14:18" ht="15.75" x14ac:dyDescent="0.3">
      <c r="N2539" s="105" t="str">
        <f ca="1"/>
        <v>COROMANDEL INTERNATIONAL LTD</v>
      </c>
      <c r="O2539" s="80">
        <v>0</v>
      </c>
      <c r="R2539"/>
    </row>
    <row r="2540" spans="14:18" ht="15.75" x14ac:dyDescent="0.3">
      <c r="N2540" s="105" t="str">
        <f ca="1"/>
        <v>CROMPTON GREAVES CONSUMER EL</v>
      </c>
      <c r="O2540" s="80">
        <v>0</v>
      </c>
      <c r="R2540"/>
    </row>
    <row r="2541" spans="14:18" ht="15.75" x14ac:dyDescent="0.3">
      <c r="N2541" s="105" t="str">
        <f ca="1"/>
        <v>CUMMINS INDIA LTD</v>
      </c>
      <c r="O2541" s="80">
        <v>0</v>
      </c>
      <c r="R2541"/>
    </row>
    <row r="2542" spans="14:18" ht="15.75" x14ac:dyDescent="0.3">
      <c r="N2542" s="105" t="str">
        <f ca="1"/>
        <v>DABUR INDIA LTD</v>
      </c>
      <c r="O2542" s="80">
        <v>0</v>
      </c>
      <c r="R2542"/>
    </row>
    <row r="2543" spans="14:18" ht="15.75" x14ac:dyDescent="0.3">
      <c r="N2543" s="105" t="str">
        <f ca="1"/>
        <v>DALMIA BHARAT LTD</v>
      </c>
      <c r="O2543" s="80">
        <v>0</v>
      </c>
      <c r="R2543"/>
    </row>
    <row r="2544" spans="14:18" ht="15.75" x14ac:dyDescent="0.3">
      <c r="N2544" s="105" t="str">
        <f ca="1"/>
        <v>DEEPAK NITRITE LTD</v>
      </c>
      <c r="O2544" s="80">
        <v>0</v>
      </c>
      <c r="R2544"/>
    </row>
    <row r="2545" spans="14:18" ht="15.75" x14ac:dyDescent="0.3">
      <c r="N2545" s="105" t="str">
        <f ca="1"/>
        <v>DELHIVERY LTD</v>
      </c>
      <c r="O2545" s="80">
        <v>0</v>
      </c>
      <c r="R2545"/>
    </row>
    <row r="2546" spans="14:18" ht="15.75" x14ac:dyDescent="0.3">
      <c r="N2546" s="105" t="str">
        <f ca="1"/>
        <v>DIVI'S LABORATORIES LTD</v>
      </c>
      <c r="O2546" s="80">
        <v>0</v>
      </c>
      <c r="R2546"/>
    </row>
    <row r="2547" spans="14:18" ht="15.75" x14ac:dyDescent="0.3">
      <c r="N2547" s="105" t="str">
        <f ca="1"/>
        <v>DIXON TECHNOLOGIES INDIA LTD</v>
      </c>
      <c r="O2547" s="80">
        <v>0</v>
      </c>
      <c r="R2547"/>
    </row>
    <row r="2548" spans="14:18" ht="15.75" x14ac:dyDescent="0.3">
      <c r="N2548" s="105" t="str">
        <f ca="1"/>
        <v>DLF LTD</v>
      </c>
      <c r="O2548" s="80">
        <v>0</v>
      </c>
      <c r="R2548"/>
    </row>
    <row r="2549" spans="14:18" ht="15.75" x14ac:dyDescent="0.3">
      <c r="N2549" s="105" t="str">
        <f ca="1"/>
        <v>DR LAL PATHLABS LTD</v>
      </c>
      <c r="O2549" s="80">
        <v>0</v>
      </c>
      <c r="R2549"/>
    </row>
    <row r="2550" spans="14:18" ht="15.75" x14ac:dyDescent="0.3">
      <c r="N2550" s="105" t="str">
        <f ca="1"/>
        <v>DR. REDDY'S LABORATORIES</v>
      </c>
      <c r="O2550" s="80">
        <v>0</v>
      </c>
      <c r="R2550"/>
    </row>
    <row r="2551" spans="14:18" ht="15.75" x14ac:dyDescent="0.3">
      <c r="N2551" s="105" t="str">
        <f ca="1"/>
        <v>EICHER MOTORS LTD</v>
      </c>
      <c r="O2551" s="80">
        <v>0</v>
      </c>
      <c r="R2551"/>
    </row>
    <row r="2552" spans="14:18" ht="15.75" x14ac:dyDescent="0.3">
      <c r="N2552" s="105" t="str">
        <f ca="1"/>
        <v>EMAMI LTD</v>
      </c>
      <c r="O2552" s="80">
        <v>0</v>
      </c>
      <c r="R2552"/>
    </row>
    <row r="2553" spans="14:18" ht="15.75" x14ac:dyDescent="0.3">
      <c r="N2553" s="105" t="str">
        <f ca="1"/>
        <v>ESCORTS KUBOTA LTD</v>
      </c>
      <c r="O2553" s="80">
        <v>0</v>
      </c>
      <c r="R2553"/>
    </row>
    <row r="2554" spans="14:18" ht="15.75" x14ac:dyDescent="0.3">
      <c r="N2554" s="105" t="str">
        <f ca="1"/>
        <v>FEDERAL BANK LTD</v>
      </c>
      <c r="O2554" s="80">
        <v>0</v>
      </c>
      <c r="R2554"/>
    </row>
    <row r="2555" spans="14:18" ht="15.75" x14ac:dyDescent="0.3">
      <c r="N2555" s="105" t="str">
        <f ca="1"/>
        <v>FORTIS HEALTHCARE LTD</v>
      </c>
      <c r="O2555" s="80">
        <v>0</v>
      </c>
      <c r="R2555"/>
    </row>
    <row r="2556" spans="14:18" ht="15.75" x14ac:dyDescent="0.3">
      <c r="N2556" s="105" t="str">
        <f ca="1"/>
        <v>FSN E-COMMERCE VENTURES LTD</v>
      </c>
      <c r="O2556" s="80">
        <v>0</v>
      </c>
      <c r="R2556"/>
    </row>
    <row r="2557" spans="14:18" ht="15.75" x14ac:dyDescent="0.3">
      <c r="N2557" s="105" t="str">
        <f ca="1"/>
        <v>GAIL INDIA LTD</v>
      </c>
      <c r="O2557" s="80">
        <v>0</v>
      </c>
      <c r="R2557"/>
    </row>
    <row r="2558" spans="14:18" ht="15.75" x14ac:dyDescent="0.3">
      <c r="N2558" s="105" t="str">
        <f ca="1"/>
        <v>GLAND PHARMA LTD</v>
      </c>
      <c r="O2558" s="80">
        <v>0</v>
      </c>
      <c r="R2558"/>
    </row>
    <row r="2559" spans="14:18" ht="15.75" x14ac:dyDescent="0.3">
      <c r="N2559" s="105" t="str">
        <f ca="1"/>
        <v>GODREJ CONSUMER PRODUCTS LTD</v>
      </c>
      <c r="O2559" s="80">
        <v>0</v>
      </c>
      <c r="R2559"/>
    </row>
    <row r="2560" spans="14:18" ht="15.75" x14ac:dyDescent="0.3">
      <c r="N2560" s="105" t="str">
        <f ca="1"/>
        <v>GODREJ PROPERTIES LTD</v>
      </c>
      <c r="O2560" s="80">
        <v>0</v>
      </c>
      <c r="R2560"/>
    </row>
    <row r="2561" spans="14:18" ht="15.75" x14ac:dyDescent="0.3">
      <c r="N2561" s="105" t="str">
        <f ca="1"/>
        <v>GRASIM INDUSTRIES LTD</v>
      </c>
      <c r="O2561" s="80">
        <v>0</v>
      </c>
      <c r="R2561"/>
    </row>
    <row r="2562" spans="14:18" ht="15.75" x14ac:dyDescent="0.3">
      <c r="N2562" s="105" t="str">
        <f ca="1"/>
        <v>GUJARAT GAS LTD</v>
      </c>
      <c r="O2562" s="80">
        <v>0</v>
      </c>
      <c r="R2562"/>
    </row>
    <row r="2563" spans="14:18" ht="15.75" x14ac:dyDescent="0.3">
      <c r="N2563" s="105" t="str">
        <f ca="1"/>
        <v>GUJARAT STATE PETRONET LTD</v>
      </c>
      <c r="O2563" s="80">
        <v>0</v>
      </c>
      <c r="R2563"/>
    </row>
    <row r="2564" spans="14:18" ht="15.75" x14ac:dyDescent="0.3">
      <c r="N2564" s="105" t="str">
        <f ca="1"/>
        <v>HAVELLS INDIA LTD</v>
      </c>
      <c r="O2564" s="80">
        <v>0</v>
      </c>
      <c r="R2564"/>
    </row>
    <row r="2565" spans="14:18" ht="15.75" x14ac:dyDescent="0.3">
      <c r="N2565" s="105" t="str">
        <f ca="1"/>
        <v>HCL TECHNOLOGIES LTD</v>
      </c>
      <c r="O2565" s="80">
        <v>0</v>
      </c>
      <c r="R2565"/>
    </row>
    <row r="2566" spans="14:18" ht="15.75" x14ac:dyDescent="0.3">
      <c r="N2566" s="105" t="str">
        <f ca="1"/>
        <v>HDFC ASSET MANAGEMENT CO LTD</v>
      </c>
      <c r="O2566" s="80">
        <v>0</v>
      </c>
      <c r="R2566"/>
    </row>
    <row r="2567" spans="14:18" ht="15.75" x14ac:dyDescent="0.3">
      <c r="N2567" s="105" t="str">
        <f ca="1"/>
        <v>HDFC BANK LIMITED</v>
      </c>
      <c r="O2567" s="80">
        <v>0</v>
      </c>
      <c r="R2567"/>
    </row>
    <row r="2568" spans="14:18" ht="15.75" x14ac:dyDescent="0.3">
      <c r="N2568" s="105" t="str">
        <f ca="1"/>
        <v>HDFC LIFE INSURANCE CO LTD</v>
      </c>
      <c r="O2568" s="80">
        <v>0</v>
      </c>
      <c r="R2568"/>
    </row>
    <row r="2569" spans="14:18" ht="15.75" x14ac:dyDescent="0.3">
      <c r="N2569" s="105" t="str">
        <f ca="1"/>
        <v>HERO MOTOCORP LTD</v>
      </c>
      <c r="O2569" s="80">
        <v>0</v>
      </c>
      <c r="R2569"/>
    </row>
    <row r="2570" spans="14:18" ht="15.75" x14ac:dyDescent="0.3">
      <c r="N2570" s="105" t="str">
        <f ca="1"/>
        <v>HINDALCO INDUSTRIES LTD</v>
      </c>
      <c r="O2570" s="80">
        <v>0</v>
      </c>
      <c r="R2570"/>
    </row>
    <row r="2571" spans="14:18" ht="15.75" x14ac:dyDescent="0.3">
      <c r="N2571" s="105" t="str">
        <f ca="1"/>
        <v>HINDUSTAN AERONAUTICS LTD</v>
      </c>
      <c r="O2571" s="80">
        <v>0</v>
      </c>
      <c r="R2571"/>
    </row>
    <row r="2572" spans="14:18" ht="15.75" x14ac:dyDescent="0.3">
      <c r="N2572" s="105" t="str">
        <f ca="1"/>
        <v>HINDUSTAN PETROLEUM CORP</v>
      </c>
      <c r="O2572" s="80">
        <v>0</v>
      </c>
      <c r="R2572"/>
    </row>
    <row r="2573" spans="14:18" ht="15.75" x14ac:dyDescent="0.3">
      <c r="N2573" s="105" t="str">
        <f ca="1"/>
        <v>HINDUSTAN UNILEVER LTD</v>
      </c>
      <c r="O2573" s="80">
        <v>0</v>
      </c>
      <c r="R2573"/>
    </row>
    <row r="2574" spans="14:18" ht="15.75" x14ac:dyDescent="0.3">
      <c r="N2574" s="105" t="str">
        <f ca="1"/>
        <v>HINDUSTAN ZINC LTD</v>
      </c>
      <c r="O2574" s="80">
        <v>0</v>
      </c>
      <c r="R2574"/>
    </row>
    <row r="2575" spans="14:18" ht="15.75" x14ac:dyDescent="0.3">
      <c r="N2575" s="105" t="str">
        <f ca="1"/>
        <v>HONEYWELL AUTOMATION INDIA</v>
      </c>
      <c r="O2575" s="80">
        <v>0</v>
      </c>
      <c r="R2575"/>
    </row>
    <row r="2576" spans="14:18" ht="15.75" x14ac:dyDescent="0.3">
      <c r="N2576" s="105" t="str">
        <f ca="1"/>
        <v>HOUSING DEVELOPMENT FINANCE</v>
      </c>
      <c r="O2576" s="80">
        <v>0</v>
      </c>
      <c r="R2576"/>
    </row>
    <row r="2577" spans="14:18" ht="15.75" x14ac:dyDescent="0.3">
      <c r="N2577" s="105" t="str">
        <f ca="1"/>
        <v>ICICI BANK LTD</v>
      </c>
      <c r="O2577" s="80">
        <v>0</v>
      </c>
      <c r="R2577"/>
    </row>
    <row r="2578" spans="14:18" ht="15.75" x14ac:dyDescent="0.3">
      <c r="N2578" s="105" t="str">
        <f ca="1"/>
        <v>ICICI LOMBARD GENERAL INSURA</v>
      </c>
      <c r="O2578" s="80">
        <v>0</v>
      </c>
      <c r="R2578"/>
    </row>
    <row r="2579" spans="14:18" ht="15.75" x14ac:dyDescent="0.3">
      <c r="N2579" s="105" t="str">
        <f ca="1"/>
        <v>ICICI PRUDENTIAL LIFE INSURA</v>
      </c>
      <c r="O2579" s="80">
        <v>0</v>
      </c>
      <c r="R2579"/>
    </row>
    <row r="2580" spans="14:18" ht="15.75" x14ac:dyDescent="0.3">
      <c r="N2580" s="105" t="str">
        <f ca="1"/>
        <v>ICICI SECURITIES LTD</v>
      </c>
      <c r="O2580" s="80">
        <v>0</v>
      </c>
      <c r="R2580"/>
    </row>
    <row r="2581" spans="14:18" ht="15.75" x14ac:dyDescent="0.3">
      <c r="N2581" s="105" t="str">
        <f ca="1"/>
        <v>IDFC FIRST BANK LTD</v>
      </c>
      <c r="O2581" s="80">
        <v>0</v>
      </c>
      <c r="R2581"/>
    </row>
    <row r="2582" spans="14:18" ht="15.75" x14ac:dyDescent="0.3">
      <c r="N2582" s="105" t="str">
        <f ca="1"/>
        <v>INDIAMART INTERMESH LTD</v>
      </c>
      <c r="O2582" s="80">
        <v>0</v>
      </c>
      <c r="R2582"/>
    </row>
    <row r="2583" spans="14:18" ht="15.75" x14ac:dyDescent="0.3">
      <c r="N2583" s="105" t="str">
        <f ca="1"/>
        <v>INDIAN BANK</v>
      </c>
      <c r="O2583" s="80">
        <v>0</v>
      </c>
      <c r="R2583"/>
    </row>
    <row r="2584" spans="14:18" ht="15.75" x14ac:dyDescent="0.3">
      <c r="N2584" s="105" t="str">
        <f ca="1"/>
        <v>INDIAN ENERGY EXCHANGE LTD</v>
      </c>
      <c r="O2584" s="80">
        <v>0</v>
      </c>
      <c r="R2584"/>
    </row>
    <row r="2585" spans="14:18" ht="15.75" x14ac:dyDescent="0.3">
      <c r="N2585" s="105" t="str">
        <f ca="1"/>
        <v>INDIAN HOTELS CO LTD</v>
      </c>
      <c r="O2585" s="80">
        <v>0</v>
      </c>
      <c r="R2585"/>
    </row>
    <row r="2586" spans="14:18" ht="15.75" x14ac:dyDescent="0.3">
      <c r="N2586" s="105" t="str">
        <f ca="1"/>
        <v>INDIAN OIL CORP LTD</v>
      </c>
      <c r="O2586" s="80">
        <v>0</v>
      </c>
      <c r="R2586"/>
    </row>
    <row r="2587" spans="14:18" ht="15.75" x14ac:dyDescent="0.3">
      <c r="N2587" s="105" t="str">
        <f ca="1"/>
        <v>INDIAN RAILWAY CATERING &amp; TO</v>
      </c>
      <c r="O2587" s="80">
        <v>0</v>
      </c>
      <c r="R2587"/>
    </row>
    <row r="2588" spans="14:18" ht="15.75" x14ac:dyDescent="0.3">
      <c r="N2588" s="105" t="str">
        <f ca="1"/>
        <v>INDRAPRASTHA GAS LTD</v>
      </c>
      <c r="O2588" s="80">
        <v>0</v>
      </c>
      <c r="R2588"/>
    </row>
    <row r="2589" spans="14:18" ht="15.75" x14ac:dyDescent="0.3">
      <c r="N2589" s="105" t="str">
        <f ca="1"/>
        <v>INDUS TOWERS LTD</v>
      </c>
      <c r="O2589" s="80">
        <v>0</v>
      </c>
      <c r="R2589"/>
    </row>
    <row r="2590" spans="14:18" ht="15.75" x14ac:dyDescent="0.3">
      <c r="N2590" s="105" t="str">
        <f ca="1"/>
        <v>INDUSIND BANK LTD</v>
      </c>
      <c r="O2590" s="80">
        <v>0</v>
      </c>
      <c r="R2590"/>
    </row>
    <row r="2591" spans="14:18" ht="15.75" x14ac:dyDescent="0.3">
      <c r="N2591" s="105" t="str">
        <f ca="1"/>
        <v>INFO EDGE INDIA LTD</v>
      </c>
      <c r="O2591" s="80">
        <v>0</v>
      </c>
      <c r="R2591"/>
    </row>
    <row r="2592" spans="14:18" ht="15.75" x14ac:dyDescent="0.3">
      <c r="N2592" s="105" t="str">
        <f ca="1"/>
        <v>INFOSYS LTD</v>
      </c>
      <c r="O2592" s="80">
        <v>0</v>
      </c>
      <c r="R2592"/>
    </row>
    <row r="2593" spans="14:18" ht="15.75" x14ac:dyDescent="0.3">
      <c r="N2593" s="105" t="str">
        <f ca="1"/>
        <v>INTERGLOBE AVIATION LTD</v>
      </c>
      <c r="O2593" s="80">
        <v>0</v>
      </c>
      <c r="R2593"/>
    </row>
    <row r="2594" spans="14:18" ht="15.75" x14ac:dyDescent="0.3">
      <c r="N2594" s="105" t="str">
        <f ca="1"/>
        <v>IPCA LABORATORIES LTD</v>
      </c>
      <c r="O2594" s="80">
        <v>0</v>
      </c>
      <c r="R2594"/>
    </row>
    <row r="2595" spans="14:18" ht="15.75" x14ac:dyDescent="0.3">
      <c r="N2595" s="105" t="str">
        <f ca="1"/>
        <v>ITC LTD</v>
      </c>
      <c r="O2595" s="80">
        <v>0</v>
      </c>
      <c r="R2595"/>
    </row>
    <row r="2596" spans="14:18" ht="15.75" x14ac:dyDescent="0.3">
      <c r="N2596" s="105" t="str">
        <f ca="1"/>
        <v>JINDAL STEEL &amp; POWER LTD</v>
      </c>
      <c r="O2596" s="80">
        <v>0</v>
      </c>
      <c r="R2596"/>
    </row>
    <row r="2597" spans="14:18" ht="15.75" x14ac:dyDescent="0.3">
      <c r="N2597" s="105" t="str">
        <f ca="1"/>
        <v>JSW ENERGY LTD</v>
      </c>
      <c r="O2597" s="80">
        <v>0</v>
      </c>
      <c r="R2597"/>
    </row>
    <row r="2598" spans="14:18" ht="15.75" x14ac:dyDescent="0.3">
      <c r="N2598" s="105" t="str">
        <f ca="1"/>
        <v>JSW STEEL LTD</v>
      </c>
      <c r="O2598" s="80">
        <v>0</v>
      </c>
      <c r="R2598"/>
    </row>
    <row r="2599" spans="14:18" ht="15.75" x14ac:dyDescent="0.3">
      <c r="N2599" s="105" t="str">
        <f ca="1"/>
        <v>JUBILANT FOODWORKS LTD</v>
      </c>
      <c r="O2599" s="80">
        <v>0</v>
      </c>
      <c r="R2599"/>
    </row>
    <row r="2600" spans="14:18" ht="15.75" x14ac:dyDescent="0.3">
      <c r="N2600" s="105" t="str">
        <f ca="1"/>
        <v>KOTAK MAHINDRA BANK LTD</v>
      </c>
      <c r="O2600" s="80">
        <v>0</v>
      </c>
      <c r="R2600"/>
    </row>
    <row r="2601" spans="14:18" ht="15.75" x14ac:dyDescent="0.3">
      <c r="N2601" s="105" t="str">
        <f ca="1"/>
        <v>L&amp;T FINANCE HOLDINGS LTD</v>
      </c>
      <c r="O2601" s="80">
        <v>0</v>
      </c>
      <c r="R2601"/>
    </row>
    <row r="2602" spans="14:18" ht="15.75" x14ac:dyDescent="0.3">
      <c r="N2602" s="105" t="str">
        <f ca="1"/>
        <v>L&amp;T TECHNOLOGY SERVICES LTD</v>
      </c>
      <c r="O2602" s="80">
        <v>0</v>
      </c>
      <c r="R2602"/>
    </row>
    <row r="2603" spans="14:18" ht="15.75" x14ac:dyDescent="0.3">
      <c r="N2603" s="105" t="str">
        <f ca="1"/>
        <v>LARSEN &amp; TOUBRO LTD</v>
      </c>
      <c r="O2603" s="80">
        <v>0</v>
      </c>
      <c r="R2603"/>
    </row>
    <row r="2604" spans="14:18" ht="15.75" x14ac:dyDescent="0.3">
      <c r="N2604" s="105" t="str">
        <f ca="1"/>
        <v>LAURUS LABS LTD</v>
      </c>
      <c r="O2604" s="80">
        <v>0</v>
      </c>
      <c r="R2604"/>
    </row>
    <row r="2605" spans="14:18" ht="15.75" x14ac:dyDescent="0.3">
      <c r="N2605" s="105" t="str">
        <f ca="1"/>
        <v>LIC HOUSING FINANCE LTD</v>
      </c>
      <c r="O2605" s="80">
        <v>0</v>
      </c>
      <c r="R2605"/>
    </row>
    <row r="2606" spans="14:18" ht="15.75" x14ac:dyDescent="0.3">
      <c r="N2606" s="105" t="str">
        <f ca="1"/>
        <v>LIFE INSURANCE CORPORATION</v>
      </c>
      <c r="O2606" s="80">
        <v>0</v>
      </c>
      <c r="R2606"/>
    </row>
    <row r="2607" spans="14:18" ht="15.75" x14ac:dyDescent="0.3">
      <c r="N2607" s="105" t="str">
        <f ca="1"/>
        <v>LINDE INDIA LTD</v>
      </c>
      <c r="O2607" s="80">
        <v>0</v>
      </c>
      <c r="R2607"/>
    </row>
    <row r="2608" spans="14:18" ht="15.75" x14ac:dyDescent="0.3">
      <c r="N2608" s="105" t="str">
        <f ca="1"/>
        <v>LTIMINDTREE LTD</v>
      </c>
      <c r="O2608" s="80">
        <v>0</v>
      </c>
      <c r="R2608"/>
    </row>
    <row r="2609" spans="14:18" ht="15.75" x14ac:dyDescent="0.3">
      <c r="N2609" s="105" t="str">
        <f ca="1"/>
        <v>LUPIN LTD</v>
      </c>
      <c r="O2609" s="80">
        <v>0</v>
      </c>
      <c r="R2609"/>
    </row>
    <row r="2610" spans="14:18" ht="15.75" x14ac:dyDescent="0.3">
      <c r="N2610" s="105" t="str">
        <f ca="1"/>
        <v>MAHINDRA &amp; MAHINDRA FIN SECS</v>
      </c>
      <c r="O2610" s="80">
        <v>0</v>
      </c>
      <c r="R2610"/>
    </row>
    <row r="2611" spans="14:18" ht="15.75" x14ac:dyDescent="0.3">
      <c r="N2611" s="105" t="str">
        <f ca="1"/>
        <v>MAHINDRA &amp; MAHINDRA LTD</v>
      </c>
      <c r="O2611" s="80">
        <v>0</v>
      </c>
      <c r="R2611"/>
    </row>
    <row r="2612" spans="14:18" ht="15.75" x14ac:dyDescent="0.3">
      <c r="N2612" s="105" t="str">
        <f ca="1"/>
        <v>MARICO LTD</v>
      </c>
      <c r="O2612" s="80">
        <v>0</v>
      </c>
      <c r="R2612"/>
    </row>
    <row r="2613" spans="14:18" ht="15.75" x14ac:dyDescent="0.3">
      <c r="N2613" s="105" t="str">
        <f ca="1"/>
        <v>MARUTI SUZUKI INDIA LTD</v>
      </c>
      <c r="O2613" s="80">
        <v>0</v>
      </c>
      <c r="R2613"/>
    </row>
    <row r="2614" spans="14:18" ht="15.75" x14ac:dyDescent="0.3">
      <c r="N2614" s="105" t="str">
        <f ca="1"/>
        <v>MAX FINANCIAL SERVICES LTD</v>
      </c>
      <c r="O2614" s="80">
        <v>0</v>
      </c>
      <c r="R2614"/>
    </row>
    <row r="2615" spans="14:18" ht="15.75" x14ac:dyDescent="0.3">
      <c r="N2615" s="105" t="str">
        <f ca="1"/>
        <v>MAX HEALTHCARE INSTITUTE LTD</v>
      </c>
      <c r="O2615" s="80">
        <v>0</v>
      </c>
      <c r="R2615"/>
    </row>
    <row r="2616" spans="14:18" ht="15.75" x14ac:dyDescent="0.3">
      <c r="N2616" s="105" t="str">
        <f ca="1"/>
        <v>MOTHERSON SUMI WIRING INDIA</v>
      </c>
      <c r="O2616" s="80">
        <v>0</v>
      </c>
      <c r="R2616"/>
    </row>
    <row r="2617" spans="14:18" ht="15.75" x14ac:dyDescent="0.3">
      <c r="N2617" s="105" t="str">
        <f ca="1"/>
        <v>MPHASIS LTD</v>
      </c>
      <c r="O2617" s="80">
        <v>0</v>
      </c>
      <c r="R2617"/>
    </row>
    <row r="2618" spans="14:18" ht="15.75" x14ac:dyDescent="0.3">
      <c r="N2618" s="105" t="str">
        <f ca="1"/>
        <v>MRF LTD</v>
      </c>
      <c r="O2618" s="80">
        <v>0</v>
      </c>
      <c r="R2618"/>
    </row>
    <row r="2619" spans="14:18" ht="15.75" x14ac:dyDescent="0.3">
      <c r="N2619" s="105" t="str">
        <f ca="1"/>
        <v>MUTHOOT FINANCE LTD</v>
      </c>
      <c r="O2619" s="80">
        <v>0</v>
      </c>
      <c r="R2619"/>
    </row>
    <row r="2620" spans="14:18" ht="15.75" x14ac:dyDescent="0.3">
      <c r="N2620" s="105" t="str">
        <f ca="1"/>
        <v>NATIONAL ALUMINIUM CO LTD</v>
      </c>
      <c r="O2620" s="80">
        <v>0</v>
      </c>
      <c r="R2620"/>
    </row>
    <row r="2621" spans="14:18" ht="15.75" x14ac:dyDescent="0.3">
      <c r="N2621" s="105" t="str">
        <f ca="1"/>
        <v>NAVIN FLUORINE INTERNATIONAL</v>
      </c>
      <c r="O2621" s="80">
        <v>0</v>
      </c>
      <c r="R2621"/>
    </row>
    <row r="2622" spans="14:18" ht="15.75" x14ac:dyDescent="0.3">
      <c r="N2622" s="105" t="str">
        <f ca="1"/>
        <v>NESTLE INDIA LTD</v>
      </c>
      <c r="O2622" s="80">
        <v>0</v>
      </c>
      <c r="R2622"/>
    </row>
    <row r="2623" spans="14:18" ht="15.75" x14ac:dyDescent="0.3">
      <c r="N2623" s="105" t="str">
        <f ca="1"/>
        <v>NIPPON LIFE INDIA ASSET MANA</v>
      </c>
      <c r="O2623" s="80">
        <v>0</v>
      </c>
      <c r="R2623"/>
    </row>
    <row r="2624" spans="14:18" ht="15.75" x14ac:dyDescent="0.3">
      <c r="N2624" s="105" t="str">
        <f ca="1"/>
        <v>NTPC LTD</v>
      </c>
      <c r="O2624" s="80">
        <v>0</v>
      </c>
      <c r="R2624"/>
    </row>
    <row r="2625" spans="14:18" ht="15.75" x14ac:dyDescent="0.3">
      <c r="N2625" s="105" t="str">
        <f ca="1"/>
        <v>OBEROI REALTY LTD</v>
      </c>
      <c r="O2625" s="80">
        <v>0</v>
      </c>
      <c r="R2625"/>
    </row>
    <row r="2626" spans="14:18" ht="15.75" x14ac:dyDescent="0.3">
      <c r="N2626" s="105" t="str">
        <f ca="1"/>
        <v>OIL &amp; NATURAL GAS CORP LTD</v>
      </c>
      <c r="O2626" s="80">
        <v>0</v>
      </c>
      <c r="R2626"/>
    </row>
    <row r="2627" spans="14:18" ht="15.75" x14ac:dyDescent="0.3">
      <c r="N2627" s="105" t="str">
        <f ca="1"/>
        <v>OIL INDIA LTD</v>
      </c>
      <c r="O2627" s="80">
        <v>0</v>
      </c>
      <c r="R2627"/>
    </row>
    <row r="2628" spans="14:18" ht="15.75" x14ac:dyDescent="0.3">
      <c r="N2628" s="105" t="str">
        <f ca="1"/>
        <v>ONE 97 COMMUNICATIONS LTD</v>
      </c>
      <c r="O2628" s="80">
        <v>0</v>
      </c>
      <c r="R2628"/>
    </row>
    <row r="2629" spans="14:18" ht="15.75" x14ac:dyDescent="0.3">
      <c r="N2629" s="105" t="str">
        <f ca="1"/>
        <v>ORACLE FINANCIAL SERVICES</v>
      </c>
      <c r="O2629" s="80">
        <v>0</v>
      </c>
      <c r="R2629"/>
    </row>
    <row r="2630" spans="14:18" ht="15.75" x14ac:dyDescent="0.3">
      <c r="N2630" s="105" t="str">
        <f ca="1"/>
        <v>PAGE INDUSTRIES LTD</v>
      </c>
      <c r="O2630" s="80">
        <v>0</v>
      </c>
      <c r="R2630"/>
    </row>
    <row r="2631" spans="14:18" ht="15.75" x14ac:dyDescent="0.3">
      <c r="N2631" s="105" t="str">
        <f ca="1"/>
        <v>PATANJALI FOODS LTD</v>
      </c>
      <c r="O2631" s="80">
        <v>0</v>
      </c>
      <c r="R2631"/>
    </row>
    <row r="2632" spans="14:18" ht="15.75" x14ac:dyDescent="0.3">
      <c r="N2632" s="105" t="str">
        <f ca="1"/>
        <v>PB FINTECH LTD</v>
      </c>
      <c r="O2632" s="80">
        <v>0</v>
      </c>
      <c r="R2632"/>
    </row>
    <row r="2633" spans="14:18" ht="15.75" x14ac:dyDescent="0.3">
      <c r="N2633" s="105" t="str">
        <f ca="1"/>
        <v>PERSISTENT SYSTEMS LTD</v>
      </c>
      <c r="O2633" s="80">
        <v>0</v>
      </c>
      <c r="R2633"/>
    </row>
    <row r="2634" spans="14:18" ht="15.75" x14ac:dyDescent="0.3">
      <c r="N2634" s="105" t="str">
        <f ca="1"/>
        <v>PETRONET LNG LTD</v>
      </c>
      <c r="O2634" s="80">
        <v>0</v>
      </c>
      <c r="R2634"/>
    </row>
    <row r="2635" spans="14:18" ht="15.75" x14ac:dyDescent="0.3">
      <c r="N2635" s="105" t="str">
        <f ca="1"/>
        <v>PI INDUSTRIES LTD</v>
      </c>
      <c r="O2635" s="80">
        <v>0</v>
      </c>
      <c r="R2635"/>
    </row>
    <row r="2636" spans="14:18" ht="15.75" x14ac:dyDescent="0.3">
      <c r="N2636" s="105" t="str">
        <f ca="1"/>
        <v>PIDILITE INDUSTRIES LTD</v>
      </c>
      <c r="O2636" s="80">
        <v>0</v>
      </c>
      <c r="R2636"/>
    </row>
    <row r="2637" spans="14:18" ht="15.75" x14ac:dyDescent="0.3">
      <c r="N2637" s="105" t="str">
        <f ca="1"/>
        <v>POLYCAB INDIA LTD</v>
      </c>
      <c r="O2637" s="80">
        <v>0</v>
      </c>
      <c r="R2637"/>
    </row>
    <row r="2638" spans="14:18" ht="15.75" x14ac:dyDescent="0.3">
      <c r="N2638" s="105" t="str">
        <f ca="1"/>
        <v>POONAWALLA FINCORP LTD</v>
      </c>
      <c r="O2638" s="80">
        <v>0</v>
      </c>
      <c r="R2638"/>
    </row>
    <row r="2639" spans="14:18" ht="15.75" x14ac:dyDescent="0.3">
      <c r="N2639" s="105" t="str">
        <f ca="1"/>
        <v>POWER FINANCE CORPORATION</v>
      </c>
      <c r="O2639" s="80">
        <v>0</v>
      </c>
      <c r="R2639"/>
    </row>
    <row r="2640" spans="14:18" ht="15.75" x14ac:dyDescent="0.3">
      <c r="N2640" s="105" t="str">
        <f ca="1"/>
        <v>POWER GRID CORP OF INDIA LTD</v>
      </c>
      <c r="O2640" s="80">
        <v>0</v>
      </c>
      <c r="R2640"/>
    </row>
    <row r="2641" spans="14:18" ht="15.75" x14ac:dyDescent="0.3">
      <c r="N2641" s="105" t="str">
        <f ca="1"/>
        <v>PRESTIGE ESTATES PROJECTS</v>
      </c>
      <c r="O2641" s="80">
        <v>0</v>
      </c>
      <c r="R2641"/>
    </row>
    <row r="2642" spans="14:18" ht="15.75" x14ac:dyDescent="0.3">
      <c r="N2642" s="105" t="str">
        <f ca="1"/>
        <v>PROCTER &amp; GAMBLE HYGIENE</v>
      </c>
      <c r="O2642" s="80">
        <v>0</v>
      </c>
      <c r="R2642"/>
    </row>
    <row r="2643" spans="14:18" ht="15.75" x14ac:dyDescent="0.3">
      <c r="N2643" s="105" t="str">
        <f ca="1"/>
        <v>PUNJAB NATIONAL BANK</v>
      </c>
      <c r="O2643" s="80">
        <v>0</v>
      </c>
      <c r="R2643"/>
    </row>
    <row r="2644" spans="14:18" ht="15.75" x14ac:dyDescent="0.3">
      <c r="N2644" s="105" t="str">
        <f ca="1"/>
        <v>RAMCO CEMENTS LTD/THE</v>
      </c>
      <c r="O2644" s="80">
        <v>0</v>
      </c>
      <c r="R2644"/>
    </row>
    <row r="2645" spans="14:18" ht="15.75" x14ac:dyDescent="0.3">
      <c r="N2645" s="105" t="str">
        <f ca="1"/>
        <v>REC LTD</v>
      </c>
      <c r="O2645" s="80">
        <v>0</v>
      </c>
      <c r="R2645"/>
    </row>
    <row r="2646" spans="14:18" ht="15.75" x14ac:dyDescent="0.3">
      <c r="N2646" s="105" t="str">
        <f ca="1"/>
        <v>RELIANCE INDUSTRIES LTD</v>
      </c>
      <c r="O2646" s="80">
        <v>0</v>
      </c>
      <c r="R2646"/>
    </row>
    <row r="2647" spans="14:18" ht="15.75" x14ac:dyDescent="0.3">
      <c r="N2647" s="105" t="str">
        <f ca="1"/>
        <v>SAMVARDHANA MOTHERSON INTERN</v>
      </c>
      <c r="O2647" s="80">
        <v>0</v>
      </c>
      <c r="R2647"/>
    </row>
    <row r="2648" spans="14:18" ht="15.75" x14ac:dyDescent="0.3">
      <c r="N2648" s="105" t="str">
        <f ca="1"/>
        <v>SBI CARDS &amp; PAYMENT SERVICES</v>
      </c>
      <c r="O2648" s="80">
        <v>0</v>
      </c>
      <c r="R2648"/>
    </row>
    <row r="2649" spans="14:18" ht="15.75" x14ac:dyDescent="0.3">
      <c r="N2649" s="105" t="str">
        <f ca="1"/>
        <v>SBI LIFE INSURANCE CO LTD</v>
      </c>
      <c r="O2649" s="80">
        <v>0</v>
      </c>
      <c r="R2649"/>
    </row>
    <row r="2650" spans="14:18" ht="15.75" x14ac:dyDescent="0.3">
      <c r="N2650" s="105" t="str">
        <f ca="1"/>
        <v>SHREE CEMENT LTD</v>
      </c>
      <c r="O2650" s="80">
        <v>0</v>
      </c>
      <c r="R2650"/>
    </row>
    <row r="2651" spans="14:18" ht="15.75" x14ac:dyDescent="0.3">
      <c r="N2651" s="105" t="str">
        <f ca="1"/>
        <v>SHRIRAM FINANCE LTD</v>
      </c>
      <c r="O2651" s="80">
        <v>0</v>
      </c>
      <c r="R2651"/>
    </row>
    <row r="2652" spans="14:18" ht="15.75" x14ac:dyDescent="0.3">
      <c r="N2652" s="105" t="str">
        <f ca="1"/>
        <v>SIEMENS LTD</v>
      </c>
      <c r="O2652" s="80">
        <v>0</v>
      </c>
      <c r="R2652"/>
    </row>
    <row r="2653" spans="14:18" ht="15.75" x14ac:dyDescent="0.3">
      <c r="N2653" s="105" t="str">
        <f ca="1"/>
        <v>SONA BLW PRECISION FORGINGS</v>
      </c>
      <c r="O2653" s="80">
        <v>0</v>
      </c>
      <c r="R2653"/>
    </row>
    <row r="2654" spans="14:18" ht="15.75" x14ac:dyDescent="0.3">
      <c r="N2654" s="105" t="str">
        <f ca="1"/>
        <v>SRF LTD</v>
      </c>
      <c r="O2654" s="80">
        <v>0</v>
      </c>
      <c r="R2654"/>
    </row>
    <row r="2655" spans="14:18" ht="15.75" x14ac:dyDescent="0.3">
      <c r="N2655" s="105" t="str">
        <f ca="1"/>
        <v>STATE BANK OF INDIA</v>
      </c>
      <c r="O2655" s="80">
        <v>0</v>
      </c>
      <c r="R2655"/>
    </row>
    <row r="2656" spans="14:18" ht="15.75" x14ac:dyDescent="0.3">
      <c r="N2656" s="105" t="str">
        <f ca="1"/>
        <v>STEEL AUTHORITY OF INDIA</v>
      </c>
      <c r="O2656" s="80">
        <v>0</v>
      </c>
      <c r="R2656"/>
    </row>
    <row r="2657" spans="14:18" ht="15.75" x14ac:dyDescent="0.3">
      <c r="N2657" s="105" t="str">
        <f ca="1"/>
        <v>SUN PHARMACEUTICAL INDUS</v>
      </c>
      <c r="O2657" s="80">
        <v>0</v>
      </c>
      <c r="R2657"/>
    </row>
    <row r="2658" spans="14:18" ht="15.75" x14ac:dyDescent="0.3">
      <c r="N2658" s="105" t="str">
        <f ca="1"/>
        <v>SUN TV NETWORK LTD</v>
      </c>
      <c r="O2658" s="80">
        <v>0</v>
      </c>
      <c r="R2658"/>
    </row>
    <row r="2659" spans="14:18" ht="15.75" x14ac:dyDescent="0.3">
      <c r="N2659" s="105" t="str">
        <f ca="1"/>
        <v>SYNGENE INTERNATIONAL LTD</v>
      </c>
      <c r="O2659" s="80">
        <v>0</v>
      </c>
      <c r="R2659"/>
    </row>
    <row r="2660" spans="14:18" ht="15.75" x14ac:dyDescent="0.3">
      <c r="N2660" s="105" t="str">
        <f ca="1"/>
        <v>TATA CHEMICALS LTD</v>
      </c>
      <c r="O2660" s="80">
        <v>0</v>
      </c>
      <c r="R2660"/>
    </row>
    <row r="2661" spans="14:18" ht="15.75" x14ac:dyDescent="0.3">
      <c r="N2661" s="105" t="str">
        <f ca="1"/>
        <v>TATA COMMUNICATIONS LTD</v>
      </c>
      <c r="O2661" s="80">
        <v>0</v>
      </c>
      <c r="R2661"/>
    </row>
    <row r="2662" spans="14:18" ht="15.75" x14ac:dyDescent="0.3">
      <c r="N2662" s="105" t="str">
        <f ca="1"/>
        <v>TATA CONSULTANCY SVCS LTD</v>
      </c>
      <c r="O2662" s="80">
        <v>0</v>
      </c>
      <c r="R2662"/>
    </row>
    <row r="2663" spans="14:18" ht="15.75" x14ac:dyDescent="0.3">
      <c r="N2663" s="105" t="str">
        <f ca="1"/>
        <v>TATA CONSUMER PRODUCTS LTD</v>
      </c>
      <c r="O2663" s="80">
        <v>0</v>
      </c>
      <c r="R2663"/>
    </row>
    <row r="2664" spans="14:18" ht="15.75" x14ac:dyDescent="0.3">
      <c r="N2664" s="105" t="str">
        <f ca="1"/>
        <v>TATA ELXSI LTD</v>
      </c>
      <c r="O2664" s="80">
        <v>0</v>
      </c>
      <c r="R2664"/>
    </row>
    <row r="2665" spans="14:18" ht="15.75" x14ac:dyDescent="0.3">
      <c r="N2665" s="105" t="str">
        <f ca="1"/>
        <v>TATA MOTORS LTD</v>
      </c>
      <c r="O2665" s="80">
        <v>0</v>
      </c>
      <c r="R2665"/>
    </row>
    <row r="2666" spans="14:18" ht="15.75" x14ac:dyDescent="0.3">
      <c r="N2666" s="105" t="str">
        <f ca="1"/>
        <v>TATA POWER CO LTD</v>
      </c>
      <c r="O2666" s="80">
        <v>0</v>
      </c>
      <c r="R2666"/>
    </row>
    <row r="2667" spans="14:18" ht="15.75" x14ac:dyDescent="0.3">
      <c r="N2667" s="105" t="str">
        <f ca="1"/>
        <v>TATA STEEL LTD</v>
      </c>
      <c r="O2667" s="80">
        <v>0</v>
      </c>
      <c r="R2667"/>
    </row>
    <row r="2668" spans="14:18" ht="15.75" x14ac:dyDescent="0.3">
      <c r="N2668" s="105" t="str">
        <f ca="1"/>
        <v>TATA TELESERVICES MAHARASHTR</v>
      </c>
      <c r="O2668" s="80">
        <v>0</v>
      </c>
      <c r="R2668"/>
    </row>
    <row r="2669" spans="14:18" ht="15.75" x14ac:dyDescent="0.3">
      <c r="N2669" s="105" t="str">
        <f ca="1"/>
        <v>TECH MAHINDRA LTD</v>
      </c>
      <c r="O2669" s="80">
        <v>0</v>
      </c>
      <c r="R2669"/>
    </row>
    <row r="2670" spans="14:18" ht="15.75" x14ac:dyDescent="0.3">
      <c r="N2670" s="105" t="str">
        <f ca="1"/>
        <v>TITAN CO LTD</v>
      </c>
      <c r="O2670" s="80">
        <v>0</v>
      </c>
      <c r="R2670"/>
    </row>
    <row r="2671" spans="14:18" ht="15.75" x14ac:dyDescent="0.3">
      <c r="N2671" s="105" t="str">
        <f ca="1"/>
        <v>TORRENT PHARMACEUTICALS LTD</v>
      </c>
      <c r="O2671" s="80">
        <v>0</v>
      </c>
      <c r="R2671"/>
    </row>
    <row r="2672" spans="14:18" ht="15.75" x14ac:dyDescent="0.3">
      <c r="N2672" s="105" t="str">
        <f ca="1"/>
        <v>TORRENT POWER LTD</v>
      </c>
      <c r="O2672" s="80">
        <v>0</v>
      </c>
      <c r="R2672"/>
    </row>
    <row r="2673" spans="14:18" ht="15.75" x14ac:dyDescent="0.3">
      <c r="N2673" s="105" t="str">
        <f ca="1"/>
        <v>TRENT LTD</v>
      </c>
      <c r="O2673" s="80">
        <v>0</v>
      </c>
      <c r="R2673"/>
    </row>
    <row r="2674" spans="14:18" ht="15.75" x14ac:dyDescent="0.3">
      <c r="N2674" s="105" t="str">
        <f ca="1"/>
        <v>TRIDENT LTD</v>
      </c>
      <c r="O2674" s="80">
        <v>0</v>
      </c>
      <c r="R2674"/>
    </row>
    <row r="2675" spans="14:18" ht="15.75" x14ac:dyDescent="0.3">
      <c r="N2675" s="105" t="str">
        <f ca="1"/>
        <v>TUBE INVESTMENTS OF INDIA LT</v>
      </c>
      <c r="O2675" s="80">
        <v>0</v>
      </c>
      <c r="R2675"/>
    </row>
    <row r="2676" spans="14:18" ht="15.75" x14ac:dyDescent="0.3">
      <c r="N2676" s="105" t="str">
        <f ca="1"/>
        <v>TVS MOTOR CO LTD</v>
      </c>
      <c r="O2676" s="80">
        <v>0</v>
      </c>
      <c r="R2676"/>
    </row>
    <row r="2677" spans="14:18" ht="15.75" x14ac:dyDescent="0.3">
      <c r="N2677" s="105" t="str">
        <f ca="1"/>
        <v>ULTRATECH CEMENT LTD</v>
      </c>
      <c r="O2677" s="80">
        <v>0</v>
      </c>
      <c r="R2677"/>
    </row>
    <row r="2678" spans="14:18" ht="15.75" x14ac:dyDescent="0.3">
      <c r="N2678" s="105" t="str">
        <f ca="1"/>
        <v>UNION BANK OF INDIA</v>
      </c>
      <c r="O2678" s="80">
        <v>0</v>
      </c>
      <c r="R2678"/>
    </row>
    <row r="2679" spans="14:18" ht="15.75" x14ac:dyDescent="0.3">
      <c r="N2679" s="105" t="str">
        <f ca="1"/>
        <v>UNITED BREWERIES LTD</v>
      </c>
      <c r="O2679" s="80">
        <v>0</v>
      </c>
      <c r="R2679"/>
    </row>
    <row r="2680" spans="14:18" ht="15.75" x14ac:dyDescent="0.3">
      <c r="N2680" s="105" t="str">
        <f ca="1"/>
        <v>UNITED SPIRITS LTD</v>
      </c>
      <c r="O2680" s="80">
        <v>0</v>
      </c>
      <c r="R2680"/>
    </row>
    <row r="2681" spans="14:18" ht="15.75" x14ac:dyDescent="0.3">
      <c r="N2681" s="105" t="str">
        <f ca="1"/>
        <v>UPL LTD</v>
      </c>
      <c r="O2681" s="80">
        <v>0</v>
      </c>
      <c r="R2681"/>
    </row>
    <row r="2682" spans="14:18" ht="15.75" x14ac:dyDescent="0.3">
      <c r="N2682" s="105" t="str">
        <f ca="1"/>
        <v>VARUN BEVERAGES LTD</v>
      </c>
      <c r="O2682" s="80">
        <v>0</v>
      </c>
      <c r="R2682"/>
    </row>
    <row r="2683" spans="14:18" ht="15.75" x14ac:dyDescent="0.3">
      <c r="N2683" s="105" t="str">
        <f ca="1"/>
        <v>VEDANTA LTD</v>
      </c>
      <c r="O2683" s="80">
        <v>0</v>
      </c>
      <c r="R2683"/>
    </row>
    <row r="2684" spans="14:18" ht="15.75" x14ac:dyDescent="0.3">
      <c r="N2684" s="105" t="str">
        <f ca="1"/>
        <v>VODAFONE IDEA LTD</v>
      </c>
      <c r="O2684" s="80">
        <v>0</v>
      </c>
      <c r="R2684"/>
    </row>
    <row r="2685" spans="14:18" ht="15.75" x14ac:dyDescent="0.3">
      <c r="N2685" s="105" t="str">
        <f ca="1"/>
        <v>VOLTAS LTD</v>
      </c>
      <c r="O2685" s="80">
        <v>0</v>
      </c>
      <c r="R2685"/>
    </row>
    <row r="2686" spans="14:18" ht="15.75" x14ac:dyDescent="0.3">
      <c r="N2686" s="105" t="str">
        <f ca="1"/>
        <v>WHIRLPOOL OF INDIA LTD</v>
      </c>
      <c r="O2686" s="80">
        <v>0</v>
      </c>
      <c r="R2686"/>
    </row>
    <row r="2687" spans="14:18" ht="15.75" x14ac:dyDescent="0.3">
      <c r="N2687" s="105" t="str">
        <f ca="1"/>
        <v>WIPRO LTD</v>
      </c>
      <c r="O2687" s="80">
        <v>0</v>
      </c>
      <c r="R2687"/>
    </row>
    <row r="2688" spans="14:18" ht="15.75" x14ac:dyDescent="0.3">
      <c r="N2688" s="105" t="str">
        <f ca="1"/>
        <v>YES BANK LTD</v>
      </c>
      <c r="O2688" s="80">
        <v>0</v>
      </c>
      <c r="R2688"/>
    </row>
    <row r="2689" spans="14:18" ht="15.75" x14ac:dyDescent="0.3">
      <c r="N2689" s="105" t="str">
        <f ca="1"/>
        <v>ZEE ENTERTAINMENT ENTERPRISE</v>
      </c>
      <c r="O2689" s="80">
        <v>0</v>
      </c>
      <c r="R2689"/>
    </row>
    <row r="2690" spans="14:18" ht="15.75" x14ac:dyDescent="0.3">
      <c r="N2690" s="105" t="str">
        <f ca="1"/>
        <v>ZOMATO LTD</v>
      </c>
      <c r="O2690" s="80">
        <v>0</v>
      </c>
      <c r="R2690"/>
    </row>
    <row r="2691" spans="14:18" ht="15.75" x14ac:dyDescent="0.3">
      <c r="N2691" s="105" t="str">
        <f ca="1"/>
        <v>ZYDUS LIFESCIENCES LTD</v>
      </c>
      <c r="O2691" s="80">
        <v>0</v>
      </c>
      <c r="R2691"/>
    </row>
    <row r="2692" spans="14:18" ht="15.75" x14ac:dyDescent="0.3">
      <c r="N2692" s="105">
        <f ca="1"/>
        <v>0</v>
      </c>
      <c r="O2692" s="80">
        <v>0</v>
      </c>
      <c r="R2692"/>
    </row>
    <row r="2693" spans="14:18" ht="15.75" x14ac:dyDescent="0.3">
      <c r="N2693" s="105">
        <f ca="1"/>
        <v>0</v>
      </c>
      <c r="O2693" s="80">
        <v>0</v>
      </c>
      <c r="R2693"/>
    </row>
    <row r="2694" spans="14:18" ht="15.75" x14ac:dyDescent="0.3">
      <c r="N2694" s="105">
        <f ca="1"/>
        <v>0</v>
      </c>
      <c r="O2694" s="80">
        <v>0</v>
      </c>
      <c r="R2694"/>
    </row>
    <row r="2695" spans="14:18" ht="15.75" x14ac:dyDescent="0.3">
      <c r="N2695" s="105">
        <f ca="1"/>
        <v>0</v>
      </c>
      <c r="O2695" s="80">
        <v>0</v>
      </c>
      <c r="R2695"/>
    </row>
    <row r="2696" spans="14:18" ht="15.75" x14ac:dyDescent="0.3">
      <c r="N2696" s="105">
        <f ca="1"/>
        <v>0</v>
      </c>
      <c r="O2696" s="80">
        <v>0</v>
      </c>
      <c r="R2696"/>
    </row>
    <row r="2697" spans="14:18" ht="15.75" x14ac:dyDescent="0.3">
      <c r="N2697" s="105">
        <f ca="1"/>
        <v>0</v>
      </c>
      <c r="O2697" s="80">
        <v>0</v>
      </c>
      <c r="R2697"/>
    </row>
    <row r="2698" spans="14:18" ht="15.75" x14ac:dyDescent="0.3">
      <c r="N2698" s="105">
        <f ca="1"/>
        <v>0</v>
      </c>
      <c r="O2698" s="80">
        <v>0</v>
      </c>
      <c r="R2698"/>
    </row>
    <row r="2699" spans="14:18" ht="15.75" x14ac:dyDescent="0.3">
      <c r="N2699" s="105">
        <f ca="1"/>
        <v>0</v>
      </c>
      <c r="O2699" s="80">
        <v>0</v>
      </c>
      <c r="R2699"/>
    </row>
    <row r="2700" spans="14:18" ht="15.75" x14ac:dyDescent="0.3">
      <c r="N2700" s="105">
        <f ca="1"/>
        <v>0</v>
      </c>
      <c r="O2700" s="80">
        <v>0</v>
      </c>
      <c r="R2700"/>
    </row>
    <row r="2701" spans="14:18" ht="15.75" x14ac:dyDescent="0.3">
      <c r="N2701" s="105">
        <f ca="1"/>
        <v>0</v>
      </c>
      <c r="O2701" s="80">
        <v>0</v>
      </c>
      <c r="R2701"/>
    </row>
    <row r="2702" spans="14:18" ht="15.75" x14ac:dyDescent="0.3">
      <c r="N2702" s="105">
        <f ca="1"/>
        <v>0</v>
      </c>
      <c r="O2702" s="80">
        <v>0</v>
      </c>
      <c r="R2702"/>
    </row>
    <row r="2703" spans="14:18" ht="15.75" x14ac:dyDescent="0.3">
      <c r="N2703" s="105">
        <f ca="1"/>
        <v>0</v>
      </c>
      <c r="O2703" s="80">
        <v>0</v>
      </c>
      <c r="R2703"/>
    </row>
    <row r="2704" spans="14:18" ht="15.75" x14ac:dyDescent="0.3">
      <c r="N2704" s="105">
        <f ca="1"/>
        <v>0</v>
      </c>
      <c r="O2704" s="80">
        <v>0</v>
      </c>
      <c r="R2704"/>
    </row>
    <row r="2705" spans="14:18" ht="15.75" x14ac:dyDescent="0.3">
      <c r="N2705" s="105">
        <f ca="1"/>
        <v>0</v>
      </c>
      <c r="O2705" s="80">
        <v>0</v>
      </c>
      <c r="R2705"/>
    </row>
    <row r="2706" spans="14:18" ht="15.75" x14ac:dyDescent="0.3">
      <c r="N2706" s="105">
        <f ca="1"/>
        <v>0</v>
      </c>
      <c r="O2706" s="80">
        <v>0</v>
      </c>
      <c r="R2706"/>
    </row>
    <row r="2707" spans="14:18" ht="15.75" x14ac:dyDescent="0.3">
      <c r="N2707" s="105">
        <f ca="1"/>
        <v>0</v>
      </c>
      <c r="O2707" s="80">
        <v>0</v>
      </c>
      <c r="R2707"/>
    </row>
    <row r="2708" spans="14:18" ht="15.75" x14ac:dyDescent="0.3">
      <c r="N2708" s="105">
        <f ca="1"/>
        <v>0</v>
      </c>
      <c r="O2708" s="80">
        <v>0</v>
      </c>
      <c r="R2708"/>
    </row>
    <row r="2709" spans="14:18" ht="15.75" x14ac:dyDescent="0.3">
      <c r="N2709" s="105">
        <f ca="1"/>
        <v>0</v>
      </c>
      <c r="O2709" s="80">
        <v>0</v>
      </c>
      <c r="R2709"/>
    </row>
    <row r="2710" spans="14:18" ht="15.75" x14ac:dyDescent="0.3">
      <c r="N2710" s="105">
        <f ca="1"/>
        <v>0</v>
      </c>
      <c r="O2710" s="80">
        <v>0</v>
      </c>
      <c r="R2710"/>
    </row>
    <row r="2711" spans="14:18" ht="15.75" x14ac:dyDescent="0.3">
      <c r="N2711" s="105">
        <f ca="1"/>
        <v>0</v>
      </c>
      <c r="O2711" s="80">
        <v>0</v>
      </c>
      <c r="R2711"/>
    </row>
    <row r="2712" spans="14:18" ht="15.75" x14ac:dyDescent="0.3">
      <c r="N2712" s="105">
        <f ca="1"/>
        <v>0</v>
      </c>
      <c r="O2712" s="80">
        <v>0</v>
      </c>
      <c r="R2712"/>
    </row>
    <row r="2713" spans="14:18" ht="15.75" x14ac:dyDescent="0.3">
      <c r="N2713" s="105">
        <f ca="1"/>
        <v>0</v>
      </c>
      <c r="O2713" s="80">
        <v>0</v>
      </c>
      <c r="R2713"/>
    </row>
    <row r="2714" spans="14:18" ht="15.75" x14ac:dyDescent="0.3">
      <c r="N2714" s="105">
        <f ca="1"/>
        <v>0</v>
      </c>
      <c r="O2714" s="80">
        <v>0</v>
      </c>
      <c r="R2714"/>
    </row>
    <row r="2715" spans="14:18" ht="15.75" x14ac:dyDescent="0.3">
      <c r="N2715" s="105">
        <f ca="1"/>
        <v>0</v>
      </c>
      <c r="O2715" s="80">
        <v>0</v>
      </c>
      <c r="R2715"/>
    </row>
    <row r="2716" spans="14:18" ht="15.75" x14ac:dyDescent="0.3">
      <c r="N2716" s="105">
        <f ca="1"/>
        <v>0</v>
      </c>
      <c r="O2716" s="80">
        <v>0</v>
      </c>
      <c r="R2716"/>
    </row>
    <row r="2717" spans="14:18" ht="15.75" x14ac:dyDescent="0.3">
      <c r="N2717" s="105">
        <f ca="1"/>
        <v>0</v>
      </c>
      <c r="O2717" s="80">
        <v>0</v>
      </c>
      <c r="R2717"/>
    </row>
    <row r="2718" spans="14:18" ht="15.75" x14ac:dyDescent="0.3">
      <c r="N2718" s="105">
        <f ca="1"/>
        <v>0</v>
      </c>
      <c r="O2718" s="80">
        <v>0</v>
      </c>
      <c r="R2718"/>
    </row>
    <row r="2719" spans="14:18" ht="15.75" x14ac:dyDescent="0.3">
      <c r="N2719" s="105">
        <f ca="1"/>
        <v>0</v>
      </c>
      <c r="O2719" s="80">
        <v>0</v>
      </c>
      <c r="R2719"/>
    </row>
    <row r="2720" spans="14:18" ht="15.75" x14ac:dyDescent="0.3">
      <c r="N2720" s="105">
        <f ca="1"/>
        <v>0</v>
      </c>
      <c r="O2720" s="80">
        <v>0</v>
      </c>
      <c r="R2720"/>
    </row>
    <row r="2721" spans="14:18" ht="15.75" x14ac:dyDescent="0.3">
      <c r="N2721" s="105">
        <f ca="1"/>
        <v>0</v>
      </c>
      <c r="O2721" s="80">
        <v>0</v>
      </c>
      <c r="R2721"/>
    </row>
    <row r="2722" spans="14:18" ht="15.75" x14ac:dyDescent="0.3">
      <c r="N2722" s="105">
        <f ca="1"/>
        <v>0</v>
      </c>
      <c r="O2722" s="80">
        <v>0</v>
      </c>
      <c r="R2722"/>
    </row>
    <row r="2723" spans="14:18" ht="15.75" x14ac:dyDescent="0.3">
      <c r="N2723" s="105">
        <f ca="1"/>
        <v>0</v>
      </c>
      <c r="O2723" s="80">
        <v>0</v>
      </c>
      <c r="R2723"/>
    </row>
    <row r="2724" spans="14:18" ht="15.75" x14ac:dyDescent="0.3">
      <c r="N2724" s="105">
        <f ca="1"/>
        <v>0</v>
      </c>
      <c r="O2724" s="80">
        <v>0</v>
      </c>
      <c r="R2724"/>
    </row>
    <row r="2725" spans="14:18" ht="15.75" x14ac:dyDescent="0.3">
      <c r="N2725" s="105">
        <f ca="1"/>
        <v>0</v>
      </c>
      <c r="O2725" s="80">
        <v>0</v>
      </c>
      <c r="R2725"/>
    </row>
    <row r="2726" spans="14:18" ht="15.75" x14ac:dyDescent="0.3">
      <c r="N2726" s="105">
        <f ca="1"/>
        <v>0</v>
      </c>
      <c r="O2726" s="80">
        <v>0</v>
      </c>
      <c r="R2726"/>
    </row>
    <row r="2727" spans="14:18" ht="15.75" x14ac:dyDescent="0.3">
      <c r="N2727" s="105">
        <f ca="1"/>
        <v>0</v>
      </c>
      <c r="O2727" s="80">
        <v>0</v>
      </c>
      <c r="R2727"/>
    </row>
    <row r="2728" spans="14:18" ht="15.75" x14ac:dyDescent="0.3">
      <c r="N2728" s="105">
        <f ca="1"/>
        <v>0</v>
      </c>
      <c r="O2728" s="80">
        <v>0</v>
      </c>
      <c r="R2728"/>
    </row>
    <row r="2729" spans="14:18" ht="15.75" x14ac:dyDescent="0.3">
      <c r="N2729" s="105">
        <f ca="1"/>
        <v>0</v>
      </c>
      <c r="O2729" s="80">
        <v>0</v>
      </c>
      <c r="R2729"/>
    </row>
    <row r="2730" spans="14:18" ht="15.75" x14ac:dyDescent="0.3">
      <c r="N2730" s="105">
        <f ca="1"/>
        <v>0</v>
      </c>
      <c r="O2730" s="80">
        <v>0</v>
      </c>
      <c r="R2730"/>
    </row>
    <row r="2731" spans="14:18" ht="15.75" x14ac:dyDescent="0.3">
      <c r="N2731" s="105">
        <f ca="1"/>
        <v>0</v>
      </c>
      <c r="O2731" s="80">
        <v>0</v>
      </c>
      <c r="R2731"/>
    </row>
    <row r="2732" spans="14:18" ht="15.75" x14ac:dyDescent="0.3">
      <c r="N2732" s="105">
        <f ca="1"/>
        <v>0</v>
      </c>
      <c r="O2732" s="80">
        <v>0</v>
      </c>
      <c r="R2732"/>
    </row>
    <row r="2733" spans="14:18" ht="15.75" x14ac:dyDescent="0.3">
      <c r="N2733" s="105">
        <f ca="1"/>
        <v>0</v>
      </c>
      <c r="O2733" s="80">
        <v>0</v>
      </c>
      <c r="R2733"/>
    </row>
    <row r="2734" spans="14:18" ht="15.75" x14ac:dyDescent="0.3">
      <c r="N2734" s="105">
        <f ca="1"/>
        <v>0</v>
      </c>
      <c r="O2734" s="80">
        <v>0</v>
      </c>
      <c r="R2734"/>
    </row>
    <row r="2735" spans="14:18" ht="15.75" x14ac:dyDescent="0.3">
      <c r="N2735" s="105">
        <f ca="1"/>
        <v>0</v>
      </c>
      <c r="O2735" s="80">
        <v>0</v>
      </c>
      <c r="R2735"/>
    </row>
    <row r="2736" spans="14:18" ht="15.75" x14ac:dyDescent="0.3">
      <c r="N2736" s="105">
        <f ca="1"/>
        <v>0</v>
      </c>
      <c r="O2736" s="80">
        <v>0</v>
      </c>
      <c r="R2736"/>
    </row>
    <row r="2737" spans="14:18" ht="15.75" x14ac:dyDescent="0.3">
      <c r="N2737" s="105">
        <f ca="1"/>
        <v>0</v>
      </c>
      <c r="O2737" s="80">
        <v>0</v>
      </c>
      <c r="R2737"/>
    </row>
    <row r="2738" spans="14:18" ht="15.75" x14ac:dyDescent="0.3">
      <c r="N2738" s="105">
        <f ca="1"/>
        <v>0</v>
      </c>
      <c r="O2738" s="80">
        <v>0</v>
      </c>
      <c r="R2738"/>
    </row>
    <row r="2739" spans="14:18" ht="15.75" x14ac:dyDescent="0.3">
      <c r="N2739" s="105">
        <f ca="1"/>
        <v>0</v>
      </c>
      <c r="O2739" s="80">
        <v>0</v>
      </c>
      <c r="R2739"/>
    </row>
    <row r="2740" spans="14:18" ht="15.75" x14ac:dyDescent="0.3">
      <c r="N2740" s="105">
        <f ca="1"/>
        <v>0</v>
      </c>
      <c r="O2740" s="80">
        <v>0</v>
      </c>
      <c r="R2740"/>
    </row>
  </sheetData>
  <sortState xmlns:xlrd2="http://schemas.microsoft.com/office/spreadsheetml/2017/richdata2" ref="O2:O943">
    <sortCondition ref="O943"/>
  </sortState>
  <dataConsolidate/>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M22"/>
  <sheetViews>
    <sheetView zoomScale="80" zoomScaleNormal="80" workbookViewId="0">
      <pane xSplit="1" ySplit="1" topLeftCell="B2" activePane="bottomRight" state="frozen"/>
      <selection activeCell="A2" sqref="A2"/>
      <selection pane="topRight" activeCell="A2" sqref="A2"/>
      <selection pane="bottomLeft" activeCell="A2" sqref="A2"/>
      <selection pane="bottomRight" activeCell="C21" sqref="C21"/>
    </sheetView>
  </sheetViews>
  <sheetFormatPr defaultRowHeight="15" x14ac:dyDescent="0.3"/>
  <cols>
    <col min="1" max="1" width="32.85546875" style="8" bestFit="1" customWidth="1"/>
    <col min="2" max="2" width="12.7109375" style="36" customWidth="1"/>
    <col min="3" max="12" width="12" style="12" bestFit="1" customWidth="1"/>
    <col min="13" max="13" width="15.7109375" style="12" customWidth="1"/>
    <col min="14" max="16384" width="9.140625" style="12"/>
  </cols>
  <sheetData>
    <row r="1" spans="1:13" x14ac:dyDescent="0.3">
      <c r="A1" s="33" cm="1">
        <f t="array" ref="A1">MATCH(1,--ISBLANK($A$2:$A$2494),0)</f>
        <v>19</v>
      </c>
      <c r="B1" s="34" t="s">
        <v>25</v>
      </c>
      <c r="C1" s="35" t="s">
        <v>1023</v>
      </c>
      <c r="D1" s="35" t="s">
        <v>1022</v>
      </c>
      <c r="E1" s="35" t="s">
        <v>1021</v>
      </c>
      <c r="F1" s="35" t="s">
        <v>1020</v>
      </c>
      <c r="G1" s="35" t="s">
        <v>1019</v>
      </c>
      <c r="H1" s="35" t="s">
        <v>1018</v>
      </c>
      <c r="I1" s="35" t="s">
        <v>1017</v>
      </c>
      <c r="J1" s="35" t="s">
        <v>1016</v>
      </c>
      <c r="K1" s="35" t="s">
        <v>1015</v>
      </c>
      <c r="L1" s="35" t="s">
        <v>1014</v>
      </c>
      <c r="M1" s="30" t="s">
        <v>2038</v>
      </c>
    </row>
    <row r="2" spans="1:13" x14ac:dyDescent="0.3">
      <c r="A2" s="74" t="str">
        <f>'[1]2023.04.25.LC SB'!A3</f>
        <v>AXIS BANK LTD</v>
      </c>
      <c r="B2" s="75">
        <f>'[1]2023.04.25.LC SB'!B3</f>
        <v>5.8931331025045397</v>
      </c>
      <c r="C2" s="41" cm="1">
        <f t="array" aca="1" ref="C2:L2" ca="1">OFFSET(INDIRECT(ADDRESS(M2,2,1,1,"EKHAZAARSTK X standardized")),,,1,10)</f>
        <v>-0.5658477883637375</v>
      </c>
      <c r="D2" s="41">
        <f ca="1"/>
        <v>-1.5150928785992352</v>
      </c>
      <c r="E2" s="41">
        <f ca="1"/>
        <v>-0.4185075684513162</v>
      </c>
      <c r="F2" s="41">
        <f ca="1"/>
        <v>0.96401991558583933</v>
      </c>
      <c r="G2" s="41">
        <f ca="1"/>
        <v>0.14562578822854499</v>
      </c>
      <c r="H2" s="41">
        <f ca="1"/>
        <v>-0.44066526096344516</v>
      </c>
      <c r="I2" s="41">
        <f ca="1"/>
        <v>3.0256902028407482</v>
      </c>
      <c r="J2" s="41">
        <f ca="1"/>
        <v>0.18212798541540345</v>
      </c>
      <c r="K2" s="41">
        <f ca="1"/>
        <v>0.20056794980521256</v>
      </c>
      <c r="L2" s="41">
        <f ca="1"/>
        <v>-0.17640696274705672</v>
      </c>
      <c r="M2" s="37">
        <f>MATCH($A2,'EKHAZAARSTK X standardized'!$A:$A,0)</f>
        <v>88</v>
      </c>
    </row>
    <row r="3" spans="1:13" x14ac:dyDescent="0.3">
      <c r="A3" s="74" t="str">
        <f>'[1]2023.04.25.LC SB'!A4</f>
        <v>BAJAJ AUTO LTD</v>
      </c>
      <c r="B3" s="75">
        <f>'[1]2023.04.25.LC SB'!B4</f>
        <v>2.1904693988999102</v>
      </c>
      <c r="C3" s="41" cm="1">
        <f t="array" aca="1" ref="C3:L3" ca="1">OFFSET(INDIRECT(ADDRESS(M3,2,1,1,"EKHAZAARSTK X standardized")),,,1,10)</f>
        <v>1.7336929110025814</v>
      </c>
      <c r="D3" s="41">
        <f ca="1"/>
        <v>-0.90433829926799403</v>
      </c>
      <c r="E3" s="41">
        <f ca="1"/>
        <v>-0.46998658150002026</v>
      </c>
      <c r="F3" s="41">
        <f ca="1"/>
        <v>-0.90240488424864596</v>
      </c>
      <c r="G3" s="41">
        <f ca="1"/>
        <v>8.4140221154652084E-2</v>
      </c>
      <c r="H3" s="41">
        <f ca="1"/>
        <v>1.8122065701096557</v>
      </c>
      <c r="I3" s="41">
        <f ca="1"/>
        <v>1.7017101506951731</v>
      </c>
      <c r="J3" s="41">
        <f ca="1"/>
        <v>-0.59203985566860551</v>
      </c>
      <c r="K3" s="41">
        <f ca="1"/>
        <v>-0.27719416467001506</v>
      </c>
      <c r="L3" s="41">
        <f ca="1"/>
        <v>-0.28976172295318481</v>
      </c>
      <c r="M3" s="37">
        <f>MATCH($A3,'EKHAZAARSTK X standardized'!$A:$A,0)</f>
        <v>91</v>
      </c>
    </row>
    <row r="4" spans="1:13" x14ac:dyDescent="0.3">
      <c r="A4" s="74" t="str">
        <f>'[1]2023.04.25.LC SB'!A5</f>
        <v>BAJAJ FINANCE LTD</v>
      </c>
      <c r="B4" s="75">
        <f>'[1]2023.04.25.LC SB'!B5</f>
        <v>5.9893917803749304</v>
      </c>
      <c r="C4" s="41" cm="1">
        <f t="array" aca="1" ref="C4:L4" ca="1">OFFSET(INDIRECT(ADDRESS(M4,2,1,1,"EKHAZAARSTK X standardized")),,,1,10)</f>
        <v>-0.40484581033436978</v>
      </c>
      <c r="D4" s="41">
        <f ca="1"/>
        <v>-1.2015682091484201</v>
      </c>
      <c r="E4" s="41">
        <f ca="1"/>
        <v>0.27029768556312989</v>
      </c>
      <c r="F4" s="41">
        <f ca="1"/>
        <v>1.8903069186849455</v>
      </c>
      <c r="G4" s="41">
        <f ca="1"/>
        <v>-0.76658730374726081</v>
      </c>
      <c r="H4" s="41">
        <f ca="1"/>
        <v>0.77207382226106869</v>
      </c>
      <c r="I4" s="41">
        <f ca="1"/>
        <v>2.5082624081806277</v>
      </c>
      <c r="J4" s="41">
        <f ca="1"/>
        <v>-0.3447478846520689</v>
      </c>
      <c r="K4" s="41">
        <f ca="1"/>
        <v>-0.61144916982384978</v>
      </c>
      <c r="L4" s="41">
        <f ca="1"/>
        <v>-0.26957783428244636</v>
      </c>
      <c r="M4" s="37">
        <f>MATCH($A4,'EKHAZAARSTK X standardized'!$A:$A,0)</f>
        <v>94</v>
      </c>
    </row>
    <row r="5" spans="1:13" x14ac:dyDescent="0.3">
      <c r="A5" s="74" t="str">
        <f>'[1]2023.04.25.LC SB'!A6</f>
        <v>BHARAT ELECTRONICS LTD</v>
      </c>
      <c r="B5" s="75">
        <f>'[1]2023.04.25.LC SB'!B6</f>
        <v>3.4912967691735499</v>
      </c>
      <c r="C5" s="41" cm="1">
        <f t="array" aca="1" ref="C5:L5" ca="1">OFFSET(INDIRECT(ADDRESS(M5,2,1,1,"EKHAZAARSTK X standardized")),,,1,10)</f>
        <v>0.56818496611512637</v>
      </c>
      <c r="D5" s="41">
        <f ca="1"/>
        <v>-0.40041406314189287</v>
      </c>
      <c r="E5" s="41">
        <f ca="1"/>
        <v>-7.939826662213835E-2</v>
      </c>
      <c r="F5" s="41">
        <f ca="1"/>
        <v>-0.90240488424864596</v>
      </c>
      <c r="G5" s="41">
        <f ca="1"/>
        <v>0.76293061199188805</v>
      </c>
      <c r="H5" s="41">
        <f ca="1"/>
        <v>0.31407154650150398</v>
      </c>
      <c r="I5" s="41">
        <f ca="1"/>
        <v>1.4514776049736346</v>
      </c>
      <c r="J5" s="41">
        <f ca="1"/>
        <v>1.1054900337925977E-2</v>
      </c>
      <c r="K5" s="41">
        <f ca="1"/>
        <v>-0.34164712983920992</v>
      </c>
      <c r="L5" s="41">
        <f ca="1"/>
        <v>0.18878656630269508</v>
      </c>
      <c r="M5" s="37">
        <f>MATCH($A5,'EKHAZAARSTK X standardized'!$A:$A,0)</f>
        <v>122</v>
      </c>
    </row>
    <row r="6" spans="1:13" x14ac:dyDescent="0.3">
      <c r="A6" s="74" t="str">
        <f>'[1]2023.04.25.LC SB'!A7</f>
        <v>COAL INDIA LTD</v>
      </c>
      <c r="B6" s="75">
        <f>'[1]2023.04.25.LC SB'!B7</f>
        <v>3.8282084740654598</v>
      </c>
      <c r="C6" s="41" cm="1">
        <f t="array" aca="1" ref="C6:L6" ca="1">OFFSET(INDIRECT(ADDRESS(M6,2,1,1,"EKHAZAARSTK X standardized")),,,1,10)</f>
        <v>6.0464504841083579</v>
      </c>
      <c r="D6" s="41">
        <f ca="1"/>
        <v>-0.26513892367815906</v>
      </c>
      <c r="E6" s="41">
        <f ca="1"/>
        <v>-0.56404185634217896</v>
      </c>
      <c r="F6" s="41">
        <f ca="1"/>
        <v>-0.72554271633745748</v>
      </c>
      <c r="G6" s="41">
        <f ca="1"/>
        <v>0.56822582506476205</v>
      </c>
      <c r="H6" s="41">
        <f ca="1"/>
        <v>1.4257172165394003</v>
      </c>
      <c r="I6" s="41">
        <f ca="1"/>
        <v>2.4261655612575939</v>
      </c>
      <c r="J6" s="41">
        <f ca="1"/>
        <v>-0.43005323888679892</v>
      </c>
      <c r="K6" s="41">
        <f ca="1"/>
        <v>2.2784374474711502</v>
      </c>
      <c r="L6" s="41">
        <f ca="1"/>
        <v>0.35008206477745835</v>
      </c>
      <c r="M6" s="37">
        <f>MATCH($A6,'EKHAZAARSTK X standardized'!$A:$A,0)</f>
        <v>181</v>
      </c>
    </row>
    <row r="7" spans="1:13" x14ac:dyDescent="0.3">
      <c r="A7" s="74" t="str">
        <f>'[1]2023.04.25.LC SB'!A8</f>
        <v>EICHER MOTORS LTD</v>
      </c>
      <c r="B7" s="75">
        <f>'[1]2023.04.25.LC SB'!B8</f>
        <v>4.6433156623680798</v>
      </c>
      <c r="C7" s="41" cm="1">
        <f t="array" aca="1" ref="C7:L7" ca="1">OFFSET(INDIRECT(ADDRESS(M7,2,1,1,"EKHAZAARSTK X standardized")),,,1,10)</f>
        <v>-0.18551183814947336</v>
      </c>
      <c r="D7" s="41">
        <f ca="1"/>
        <v>-0.56163118223650643</v>
      </c>
      <c r="E7" s="41">
        <f ca="1"/>
        <v>-0.26302218694401741</v>
      </c>
      <c r="F7" s="41">
        <f ca="1"/>
        <v>-0.87991127291496229</v>
      </c>
      <c r="G7" s="41">
        <f ca="1"/>
        <v>0.23044829490300239</v>
      </c>
      <c r="H7" s="41">
        <f ca="1"/>
        <v>1.1843184866745171</v>
      </c>
      <c r="I7" s="41">
        <f ca="1"/>
        <v>1.280102974659346</v>
      </c>
      <c r="J7" s="41">
        <f ca="1"/>
        <v>-7.3823652614105714E-2</v>
      </c>
      <c r="K7" s="41">
        <f ca="1"/>
        <v>-0.58887877416603573</v>
      </c>
      <c r="L7" s="41">
        <f ca="1"/>
        <v>-0.30446206604925036</v>
      </c>
      <c r="M7" s="37">
        <f>MATCH($A7,'EKHAZAARSTK X standardized'!$A:$A,0)</f>
        <v>235</v>
      </c>
    </row>
    <row r="8" spans="1:13" x14ac:dyDescent="0.3">
      <c r="A8" s="74" t="str">
        <f>'[1]2023.04.25.LC SB'!A9</f>
        <v>HDFC BANK LIMITED</v>
      </c>
      <c r="B8" s="75">
        <f>'[1]2023.04.25.LC SB'!B9</f>
        <v>14.2854187089787</v>
      </c>
      <c r="C8" s="41" cm="1">
        <f t="array" aca="1" ref="C8:L8" ca="1">OFFSET(INDIRECT(ADDRESS(M8,2,1,1,"EKHAZAARSTK X standardized")),,,1,10)</f>
        <v>0.17914674645337414</v>
      </c>
      <c r="D8" s="41">
        <f ca="1"/>
        <v>-1.5352622241881975</v>
      </c>
      <c r="E8" s="41">
        <f ca="1"/>
        <v>-0.11604582386343333</v>
      </c>
      <c r="F8" s="41">
        <f ca="1"/>
        <v>0.38012274754633496</v>
      </c>
      <c r="G8" s="41">
        <f ca="1"/>
        <v>8.1126540778991049E-2</v>
      </c>
      <c r="H8" s="41">
        <f ca="1"/>
        <v>-0.37102238614273059</v>
      </c>
      <c r="I8" s="41">
        <f ca="1"/>
        <v>3.6290501682332428</v>
      </c>
      <c r="J8" s="41">
        <f ca="1"/>
        <v>-0.54787471411952549</v>
      </c>
      <c r="K8" s="41">
        <f ca="1"/>
        <v>-0.34692179786198601</v>
      </c>
      <c r="L8" s="41">
        <f ca="1"/>
        <v>-0.57966329349761814</v>
      </c>
      <c r="M8" s="37">
        <f>MATCH($A8,'EKHAZAARSTK X standardized'!$A:$A,0)</f>
        <v>360</v>
      </c>
    </row>
    <row r="9" spans="1:13" x14ac:dyDescent="0.3">
      <c r="A9" s="74" t="str">
        <f>'[1]2023.04.25.LC SB'!A10</f>
        <v>ICICI BANK LTD</v>
      </c>
      <c r="B9" s="75">
        <f>'[1]2023.04.25.LC SB'!B10</f>
        <v>10.9551087734679</v>
      </c>
      <c r="C9" s="41" cm="1">
        <f t="array" aca="1" ref="C9:L9" ca="1">OFFSET(INDIRECT(ADDRESS(M9,2,1,1,"EKHAZAARSTK X standardized")),,,1,10)</f>
        <v>-0.24197594324615099</v>
      </c>
      <c r="D9" s="41">
        <f ca="1"/>
        <v>-1.4783007423382133</v>
      </c>
      <c r="E9" s="41">
        <f ca="1"/>
        <v>-0.55997502320761339</v>
      </c>
      <c r="F9" s="41">
        <f ca="1"/>
        <v>0.38439486054318622</v>
      </c>
      <c r="G9" s="41">
        <f ca="1"/>
        <v>0.25451905873731873</v>
      </c>
      <c r="H9" s="41">
        <f ca="1"/>
        <v>-0.39785019941395849</v>
      </c>
      <c r="I9" s="41">
        <f ca="1"/>
        <v>3.4564807568580478</v>
      </c>
      <c r="J9" s="41">
        <f ca="1"/>
        <v>-0.3210916273895737</v>
      </c>
      <c r="K9" s="41">
        <f ca="1"/>
        <v>-0.139448357157925</v>
      </c>
      <c r="L9" s="41">
        <f ca="1"/>
        <v>-0.47574368670523759</v>
      </c>
      <c r="M9" s="37">
        <f>MATCH($A9,'EKHAZAARSTK X standardized'!$A:$A,0)</f>
        <v>396</v>
      </c>
    </row>
    <row r="10" spans="1:13" x14ac:dyDescent="0.3">
      <c r="A10" s="74" t="str">
        <f>'[1]2023.04.25.LC SB'!A11</f>
        <v>INFOSYS LTD</v>
      </c>
      <c r="B10" s="75">
        <f>'[1]2023.04.25.LC SB'!B11</f>
        <v>8.3239465293099908</v>
      </c>
      <c r="C10" s="41" cm="1">
        <f t="array" aca="1" ref="C10:L10" ca="1">OFFSET(INDIRECT(ADDRESS(M10,2,1,1,"EKHAZAARSTK X standardized")),,,1,10)</f>
        <v>1.3542689510330868</v>
      </c>
      <c r="D10" s="41">
        <f ca="1"/>
        <v>-0.63984575414454692</v>
      </c>
      <c r="E10" s="41">
        <f ca="1"/>
        <v>4.3757064296488873E-2</v>
      </c>
      <c r="F10" s="41">
        <f ca="1"/>
        <v>-0.65382249933470526</v>
      </c>
      <c r="G10" s="41">
        <f ca="1"/>
        <v>-0.92308460239923185</v>
      </c>
      <c r="H10" s="41">
        <f ca="1"/>
        <v>1.450751706360021</v>
      </c>
      <c r="I10" s="41">
        <f ca="1"/>
        <v>2.6751355651636861</v>
      </c>
      <c r="J10" s="41">
        <f ca="1"/>
        <v>-0.52109814165258861</v>
      </c>
      <c r="K10" s="41">
        <f ca="1"/>
        <v>-0.24591559041894615</v>
      </c>
      <c r="L10" s="41">
        <f ca="1"/>
        <v>1.2580679199725542E-3</v>
      </c>
      <c r="M10" s="37">
        <f>MATCH($A10,'EKHAZAARSTK X standardized'!$A:$A,0)</f>
        <v>436</v>
      </c>
    </row>
    <row r="11" spans="1:13" x14ac:dyDescent="0.3">
      <c r="A11" s="74" t="str">
        <f>'[1]2023.04.25.LC SB'!A12</f>
        <v>ITC LTD</v>
      </c>
      <c r="B11" s="75">
        <f>'[1]2023.04.25.LC SB'!B12</f>
        <v>4.7226343228934597</v>
      </c>
      <c r="C11" s="41" cm="1">
        <f t="array" aca="1" ref="C11:L11" ca="1">OFFSET(INDIRECT(ADDRESS(M11,2,1,1,"EKHAZAARSTK X standardized")),,,1,10)</f>
        <v>1.5813668109783385</v>
      </c>
      <c r="D11" s="41">
        <f ca="1"/>
        <v>-0.9870363797431807</v>
      </c>
      <c r="E11" s="41">
        <f ca="1"/>
        <v>-0.38341293986218394</v>
      </c>
      <c r="F11" s="41">
        <f ca="1"/>
        <v>-0.89211776341657245</v>
      </c>
      <c r="G11" s="41">
        <f ca="1"/>
        <v>0.96890830875454026</v>
      </c>
      <c r="H11" s="41">
        <f ca="1"/>
        <v>1.4832208024014877</v>
      </c>
      <c r="I11" s="41">
        <f ca="1"/>
        <v>2.4393393478305745</v>
      </c>
      <c r="J11" s="41">
        <f ca="1"/>
        <v>-0.62076804259268659</v>
      </c>
      <c r="K11" s="41">
        <f ca="1"/>
        <v>-0.51951785803844608</v>
      </c>
      <c r="L11" s="41">
        <f ca="1"/>
        <v>0.23392038993866404</v>
      </c>
      <c r="M11" s="37">
        <f>MATCH($A11,'EKHAZAARSTK X standardized'!$A:$A,0)</f>
        <v>451</v>
      </c>
    </row>
    <row r="12" spans="1:13" x14ac:dyDescent="0.3">
      <c r="A12" s="74" t="str">
        <f>'[1]2023.04.25.LC SB'!A13</f>
        <v>KOTAK MAHINDRA BANK LTD</v>
      </c>
      <c r="B12" s="75">
        <f>'[1]2023.04.25.LC SB'!B13</f>
        <v>5.2950853622434497</v>
      </c>
      <c r="C12" s="41" cm="1">
        <f t="array" aca="1" ref="C12:L12" ca="1">OFFSET(INDIRECT(ADDRESS(M12,2,1,1,"EKHAZAARSTK X standardized")),,,1,10)</f>
        <v>-0.60660279252539628</v>
      </c>
      <c r="D12" s="41">
        <f ca="1"/>
        <v>-1.1825440798782423</v>
      </c>
      <c r="E12" s="41">
        <f ca="1"/>
        <v>-0.26834424533952744</v>
      </c>
      <c r="F12" s="41">
        <f ca="1"/>
        <v>-0.40857981925263148</v>
      </c>
      <c r="G12" s="41">
        <f ca="1"/>
        <v>-0.27550455909541516</v>
      </c>
      <c r="H12" s="41">
        <f ca="1"/>
        <v>-0.21352058145882469</v>
      </c>
      <c r="I12" s="41">
        <f ca="1"/>
        <v>2.7819494954673263</v>
      </c>
      <c r="J12" s="41">
        <f ca="1"/>
        <v>-0.50505124123358536</v>
      </c>
      <c r="K12" s="41">
        <f ca="1"/>
        <v>-0.3676071499902977</v>
      </c>
      <c r="L12" s="41">
        <f ca="1"/>
        <v>-0.83832201341307466</v>
      </c>
      <c r="M12" s="37">
        <f>MATCH($A12,'EKHAZAARSTK X standardized'!$A:$A,0)</f>
        <v>519</v>
      </c>
    </row>
    <row r="13" spans="1:13" x14ac:dyDescent="0.3">
      <c r="A13" s="74" t="str">
        <f>'[1]2023.04.25.LC SB'!A14</f>
        <v>LTIMINDTREE LTD</v>
      </c>
      <c r="B13" s="75">
        <f>'[1]2023.04.25.LC SB'!B14</f>
        <v>3.4525934955461799</v>
      </c>
      <c r="C13" s="41" cm="1">
        <f t="array" aca="1" ref="C13:L13" ca="1">OFFSET(INDIRECT(ADDRESS(M13,2,1,1,"EKHAZAARSTK X standardized")),,,1,10)</f>
        <v>0.21643499929832305</v>
      </c>
      <c r="D13" s="41">
        <f ca="1"/>
        <v>0.60148645035009185</v>
      </c>
      <c r="E13" s="41">
        <f ca="1"/>
        <v>1.2922972033361952</v>
      </c>
      <c r="F13" s="41">
        <f ca="1"/>
        <v>-0.67049980272701004</v>
      </c>
      <c r="G13" s="41">
        <f ca="1"/>
        <v>-0.82167875354829556</v>
      </c>
      <c r="H13" s="41">
        <f ca="1"/>
        <v>0.38368004073269002</v>
      </c>
      <c r="I13" s="41">
        <f ca="1"/>
        <v>1.5252470295026024</v>
      </c>
      <c r="J13" s="41">
        <f ca="1"/>
        <v>-0.31708868494326103</v>
      </c>
      <c r="K13" s="41">
        <f ca="1"/>
        <v>-0.61471117096848737</v>
      </c>
      <c r="L13" s="41">
        <f ca="1"/>
        <v>-0.7079670881985175</v>
      </c>
      <c r="M13" s="37">
        <f>MATCH($A13,'EKHAZAARSTK X standardized'!$A:$A,0)</f>
        <v>547</v>
      </c>
    </row>
    <row r="14" spans="1:13" x14ac:dyDescent="0.3">
      <c r="A14" s="74" t="str">
        <f>'[1]2023.04.25.LC SB'!A15</f>
        <v>MARUTI SUZUKI INDIA LTD</v>
      </c>
      <c r="B14" s="75">
        <f>'[1]2023.04.25.LC SB'!B15</f>
        <v>6.0863056001288696</v>
      </c>
      <c r="C14" s="41" cm="1">
        <f t="array" aca="1" ref="C14:L14" ca="1">OFFSET(INDIRECT(ADDRESS(M14,2,1,1,"EKHAZAARSTK X standardized")),,,1,10)</f>
        <v>-0.14712633407948039</v>
      </c>
      <c r="D14" s="41">
        <f ca="1"/>
        <v>-5.9587921640557838E-2</v>
      </c>
      <c r="E14" s="41">
        <f ca="1"/>
        <v>-0.52302423623827776</v>
      </c>
      <c r="F14" s="41">
        <f ca="1"/>
        <v>-0.90068472666373267</v>
      </c>
      <c r="G14" s="41">
        <f ca="1"/>
        <v>2.8352756787467001E-2</v>
      </c>
      <c r="H14" s="41">
        <f ca="1"/>
        <v>0.28970056841340763</v>
      </c>
      <c r="I14" s="41">
        <f ca="1"/>
        <v>2.335929795957886</v>
      </c>
      <c r="J14" s="41">
        <f ca="1"/>
        <v>-0.33171493263550755</v>
      </c>
      <c r="K14" s="41">
        <f ca="1"/>
        <v>-0.43957655071597329</v>
      </c>
      <c r="L14" s="41">
        <f ca="1"/>
        <v>-1.3132455244322467</v>
      </c>
      <c r="M14" s="37">
        <f>MATCH($A14,'EKHAZAARSTK X standardized'!$A:$A,0)</f>
        <v>577</v>
      </c>
    </row>
    <row r="15" spans="1:13" x14ac:dyDescent="0.3">
      <c r="A15" s="74" t="str">
        <f>'[1]2023.04.25.LC SB'!A16</f>
        <v>NESTLE INDIA LTD</v>
      </c>
      <c r="B15" s="75">
        <f>'[1]2023.04.25.LC SB'!B16</f>
        <v>2.87080274022279</v>
      </c>
      <c r="C15" s="41" cm="1">
        <f t="array" aca="1" ref="C15:L15" ca="1">OFFSET(INDIRECT(ADDRESS(M15,2,1,1,"EKHAZAARSTK X standardized")),,,1,10)</f>
        <v>0.13270531247792566</v>
      </c>
      <c r="D15" s="41">
        <f ca="1"/>
        <v>-0.85426603601146711</v>
      </c>
      <c r="E15" s="41">
        <f ca="1"/>
        <v>-0.14829860842190468</v>
      </c>
      <c r="F15" s="41">
        <f ca="1"/>
        <v>-0.71179978405371802</v>
      </c>
      <c r="G15" s="41">
        <f ca="1"/>
        <v>0.1214762748468928</v>
      </c>
      <c r="H15" s="41">
        <f ca="1"/>
        <v>2.7542919950968501</v>
      </c>
      <c r="I15" s="41">
        <f ca="1"/>
        <v>1.3645944725422838</v>
      </c>
      <c r="J15" s="41">
        <f ca="1"/>
        <v>-0.89691112354439473</v>
      </c>
      <c r="K15" s="41">
        <f ca="1"/>
        <v>-1.0058600166731151</v>
      </c>
      <c r="L15" s="41">
        <f ca="1"/>
        <v>0.15469570992780651</v>
      </c>
      <c r="M15" s="37">
        <f>MATCH($A15,'EKHAZAARSTK X standardized'!$A:$A,0)</f>
        <v>627</v>
      </c>
    </row>
    <row r="16" spans="1:13" x14ac:dyDescent="0.3">
      <c r="A16" s="74" t="str">
        <f>'[1]2023.04.25.LC SB'!A17</f>
        <v>PAGE INDUSTRIES LTD</v>
      </c>
      <c r="B16" s="75">
        <f>'[1]2023.04.25.LC SB'!B17</f>
        <v>3.6753898131823899</v>
      </c>
      <c r="C16" s="41" cm="1">
        <f t="array" aca="1" ref="C16:L16" ca="1">OFFSET(INDIRECT(ADDRESS(M16,2,1,1,"EKHAZAARSTK X standardized")),,,1,10)</f>
        <v>-0.19067524282151296</v>
      </c>
      <c r="D16" s="41">
        <f ca="1"/>
        <v>1.6226835896771543</v>
      </c>
      <c r="E16" s="41">
        <f ca="1"/>
        <v>0.7429509540442627</v>
      </c>
      <c r="F16" s="41">
        <f ca="1"/>
        <v>-0.90240488424864596</v>
      </c>
      <c r="G16" s="41">
        <f ca="1"/>
        <v>-0.50914967004340639</v>
      </c>
      <c r="H16" s="41">
        <f ca="1"/>
        <v>2.3179354842949227</v>
      </c>
      <c r="I16" s="41">
        <f ca="1"/>
        <v>0.40943711878879169</v>
      </c>
      <c r="J16" s="41">
        <f ca="1"/>
        <v>-0.33724923890511094</v>
      </c>
      <c r="K16" s="41">
        <f ca="1"/>
        <v>-0.86106946487443758</v>
      </c>
      <c r="L16" s="41">
        <f ca="1"/>
        <v>-1.0864187700388868</v>
      </c>
      <c r="M16" s="37">
        <f>MATCH($A16,'EKHAZAARSTK X standardized'!$A:$A,0)</f>
        <v>661</v>
      </c>
    </row>
    <row r="17" spans="1:13" x14ac:dyDescent="0.3">
      <c r="A17" s="74" t="str">
        <f>'[1]2023.04.25.LC SB'!A18</f>
        <v>TATA CONSULTANCY SVCS LTD</v>
      </c>
      <c r="B17" s="75">
        <f>'[1]2023.04.25.LC SB'!B18</f>
        <v>6.2594064374073497</v>
      </c>
      <c r="C17" s="41" cm="1">
        <f t="array" aca="1" ref="C17:L17" ca="1">OFFSET(INDIRECT(ADDRESS(M17,2,1,1,"EKHAZAARSTK X standardized")),,,1,10)</f>
        <v>0.47893850324127835</v>
      </c>
      <c r="D17" s="41">
        <f ca="1"/>
        <v>-0.7902055287631583</v>
      </c>
      <c r="E17" s="41">
        <f ca="1"/>
        <v>-0.15225952632406098</v>
      </c>
      <c r="F17" s="41">
        <f ca="1"/>
        <v>-0.73289313609506346</v>
      </c>
      <c r="G17" s="41">
        <f ca="1"/>
        <v>-0.52944078510161485</v>
      </c>
      <c r="H17" s="41">
        <f ca="1"/>
        <v>1.8047190658813619</v>
      </c>
      <c r="I17" s="41">
        <f ca="1"/>
        <v>3.0245067387481335</v>
      </c>
      <c r="J17" s="41">
        <f ca="1"/>
        <v>-0.90571615338904399</v>
      </c>
      <c r="K17" s="41">
        <f ca="1"/>
        <v>-0.46880341387127383</v>
      </c>
      <c r="L17" s="41">
        <f ca="1"/>
        <v>-0.23869018543711903</v>
      </c>
      <c r="M17" s="37">
        <f>MATCH($A17,'EKHAZAARSTK X standardized'!$A:$A,0)</f>
        <v>879</v>
      </c>
    </row>
    <row r="18" spans="1:13" x14ac:dyDescent="0.3">
      <c r="A18" s="74" t="str">
        <f>'[1]2023.04.25.LC SB'!A19</f>
        <v>TITAN CO LTD</v>
      </c>
      <c r="B18" s="75">
        <f>'[1]2023.04.25.LC SB'!B19</f>
        <v>5.1632115743192903</v>
      </c>
      <c r="C18" s="41" cm="1">
        <f t="array" aca="1" ref="C18:L18" ca="1">OFFSET(INDIRECT(ADDRESS(M18,2,1,1,"EKHAZAARSTK X standardized")),,,1,10)</f>
        <v>-0.43704618664825334</v>
      </c>
      <c r="D18" s="41">
        <f ca="1"/>
        <v>1.3270579830693789</v>
      </c>
      <c r="E18" s="41">
        <f ca="1"/>
        <v>0.8281789420008876</v>
      </c>
      <c r="F18" s="41">
        <f ca="1"/>
        <v>0.22398187026798963</v>
      </c>
      <c r="G18" s="41">
        <f ca="1"/>
        <v>-0.17547442932408852</v>
      </c>
      <c r="H18" s="41">
        <f ca="1"/>
        <v>0.71726924352009647</v>
      </c>
      <c r="I18" s="41">
        <f ca="1"/>
        <v>1.7886120109187311</v>
      </c>
      <c r="J18" s="41">
        <f ca="1"/>
        <v>-0.57137151524839092</v>
      </c>
      <c r="K18" s="41">
        <f ca="1"/>
        <v>-0.90535256111514995</v>
      </c>
      <c r="L18" s="41">
        <f ca="1"/>
        <v>-1.1998312562701148</v>
      </c>
      <c r="M18" s="37">
        <f>MATCH($A18,'EKHAZAARSTK X standardized'!$A:$A,0)</f>
        <v>917</v>
      </c>
    </row>
    <row r="19" spans="1:13" x14ac:dyDescent="0.3">
      <c r="A19" s="74" t="str">
        <f>'[1]2023.04.25.LC SB'!A20</f>
        <v>UNITED SPIRITS LTD</v>
      </c>
      <c r="B19" s="75">
        <f>'[1]2023.04.25.LC SB'!B20</f>
        <v>2.87428145491308</v>
      </c>
      <c r="C19" s="41" cm="1">
        <f t="array" aca="1" ref="C19:L19" ca="1">OFFSET(INDIRECT(ADDRESS(M19,2,1,1,"EKHAZAARSTK X standardized")),,,1,10)</f>
        <v>-0.64897097360151768</v>
      </c>
      <c r="D19" s="41">
        <f ca="1"/>
        <v>-0.65594972588496814</v>
      </c>
      <c r="E19" s="41">
        <f ca="1"/>
        <v>-0.64237930509379004</v>
      </c>
      <c r="F19" s="41">
        <f ca="1"/>
        <v>-0.84851404839014444</v>
      </c>
      <c r="G19" s="41">
        <f ca="1"/>
        <v>-0.6053192506145314</v>
      </c>
      <c r="H19" s="41">
        <f ca="1"/>
        <v>0.53238837723623034</v>
      </c>
      <c r="I19" s="41">
        <f ca="1"/>
        <v>0.97799184042708887</v>
      </c>
      <c r="J19" s="41">
        <f ca="1"/>
        <v>-0.30082628014972862</v>
      </c>
      <c r="K19" s="41">
        <f ca="1"/>
        <v>-0.72809748881050962</v>
      </c>
      <c r="L19" s="41">
        <f ca="1"/>
        <v>-8.3217300910336051E-2</v>
      </c>
      <c r="M19" s="37">
        <f>MATCH($A19,'EKHAZAARSTK X standardized'!$A:$A,0)</f>
        <v>943</v>
      </c>
    </row>
    <row r="21" spans="1:13" ht="15.75" thickBot="1" x14ac:dyDescent="0.35">
      <c r="B21" s="39" t="s">
        <v>2039</v>
      </c>
      <c r="C21" s="40">
        <f ca="1">SUMPRODUCT($B$2:OFFSET($B$1,$A$1-1,0),C$2:OFFSET(C$1,$A$1-1,0))/100</f>
        <v>0.3615292426804807</v>
      </c>
      <c r="D21" s="40">
        <f ca="1">SUMPRODUCT($B$2:OFFSET($B$1,$A$1-1,0),D$2:OFFSET(D$1,$A$1-1,0))/100</f>
        <v>-0.72257106301343355</v>
      </c>
      <c r="E21" s="40">
        <f ca="1">SUMPRODUCT($B$2:OFFSET($B$1,$A$1-1,0),E$2:OFFSET(E$1,$A$1-1,0))/100</f>
        <v>-0.11134385051208687</v>
      </c>
      <c r="F21" s="40">
        <f ca="1">SUMPRODUCT($B$2:OFFSET($B$1,$A$1-1,0),F$2:OFFSET(F$1,$A$1-1,0))/100</f>
        <v>-0.16192106774777146</v>
      </c>
      <c r="G21" s="40">
        <f ca="1">SUMPRODUCT($B$2:OFFSET($B$1,$A$1-1,0),G$2:OFFSET(G$1,$A$1-1,0))/100</f>
        <v>-8.4062643304266202E-2</v>
      </c>
      <c r="H21" s="40">
        <f ca="1">SUMPRODUCT($B$2:OFFSET($B$1,$A$1-1,0),H$2:OFFSET(H$1,$A$1-1,0))/100</f>
        <v>0.62386297854194728</v>
      </c>
      <c r="I21" s="40">
        <f ca="1">SUMPRODUCT($B$2:OFFSET($B$1,$A$1-1,0),I$2:OFFSET(I$1,$A$1-1,0))/100</f>
        <v>2.5099089733311151</v>
      </c>
      <c r="J21" s="40">
        <f ca="1">SUMPRODUCT($B$2:OFFSET($B$1,$A$1-1,0),J$2:OFFSET(J$1,$A$1-1,0))/100</f>
        <v>-0.41938742325630168</v>
      </c>
      <c r="K21" s="40">
        <f ca="1">SUMPRODUCT($B$2:OFFSET($B$1,$A$1-1,0),K$2:OFFSET(K$1,$A$1-1,0))/100</f>
        <v>-0.3177466743259123</v>
      </c>
      <c r="L21" s="40">
        <f ca="1">SUMPRODUCT($B$2:OFFSET($B$1,$A$1-1,0),L$2:OFFSET(L$1,$A$1-1,0))/100</f>
        <v>-0.41433957574469837</v>
      </c>
    </row>
    <row r="22" spans="1:13" ht="15.75" thickTop="1" x14ac:dyDescent="0.3"/>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M34"/>
  <sheetViews>
    <sheetView zoomScale="80" zoomScaleNormal="80" workbookViewId="0">
      <pane xSplit="2" ySplit="1" topLeftCell="C2" activePane="bottomRight" state="frozen"/>
      <selection activeCell="A2" sqref="A2:B2"/>
      <selection pane="topRight" activeCell="A2" sqref="A2:B2"/>
      <selection pane="bottomLeft" activeCell="A2" sqref="A2:B2"/>
      <selection pane="bottomRight" activeCell="B2" sqref="B2"/>
    </sheetView>
  </sheetViews>
  <sheetFormatPr defaultRowHeight="15" x14ac:dyDescent="0.3"/>
  <cols>
    <col min="1" max="1" width="32.85546875" style="8" bestFit="1" customWidth="1"/>
    <col min="2" max="2" width="12.7109375" style="36" customWidth="1"/>
    <col min="3" max="12" width="12" style="12" bestFit="1" customWidth="1"/>
    <col min="13" max="13" width="15.7109375" style="12" customWidth="1"/>
    <col min="14" max="16384" width="9.140625" style="12"/>
  </cols>
  <sheetData>
    <row r="1" spans="1:13" x14ac:dyDescent="0.3">
      <c r="A1" s="33" cm="1">
        <f t="array" ref="A1">MATCH(1,--ISBLANK($A$2:$A$2494),0)</f>
        <v>31</v>
      </c>
      <c r="B1" s="34" t="s">
        <v>25</v>
      </c>
      <c r="C1" s="35" t="s">
        <v>1023</v>
      </c>
      <c r="D1" s="35" t="s">
        <v>1022</v>
      </c>
      <c r="E1" s="35" t="s">
        <v>1021</v>
      </c>
      <c r="F1" s="35" t="s">
        <v>1020</v>
      </c>
      <c r="G1" s="35" t="s">
        <v>1019</v>
      </c>
      <c r="H1" s="35" t="s">
        <v>1018</v>
      </c>
      <c r="I1" s="35" t="s">
        <v>1017</v>
      </c>
      <c r="J1" s="35" t="s">
        <v>1016</v>
      </c>
      <c r="K1" s="35" t="s">
        <v>1015</v>
      </c>
      <c r="L1" s="35" t="s">
        <v>1014</v>
      </c>
      <c r="M1" s="30" t="s">
        <v>2038</v>
      </c>
    </row>
    <row r="2" spans="1:13" x14ac:dyDescent="0.3">
      <c r="A2" s="74" t="str">
        <f>'[1]2023.04.25.SB IIFL1 CORE (LCMC)'!A3</f>
        <v>3M INDIA LTD</v>
      </c>
      <c r="B2" s="75">
        <f>'[1]2023.04.25.SB IIFL1 CORE (LCMC)'!B3</f>
        <v>1.0225362073827</v>
      </c>
      <c r="C2" s="41" cm="1">
        <f t="array" aca="1" ref="C2:L2" ca="1">OFFSET(INDIRECT(ADDRESS(M2,2,1,1,"EKHAZAARSTK X standardized")),,,1,10)</f>
        <v>2.0602789847817102</v>
      </c>
      <c r="D2" s="41">
        <f ca="1"/>
        <v>-0.28181508492129226</v>
      </c>
      <c r="E2" s="41">
        <f ca="1"/>
        <v>-0.20766507636526482</v>
      </c>
      <c r="F2" s="41">
        <f ca="1"/>
        <v>-0.90240488424864596</v>
      </c>
      <c r="G2" s="41">
        <f ca="1"/>
        <v>0.2908942013735214</v>
      </c>
      <c r="H2" s="41">
        <f ca="1"/>
        <v>0.29110232199639835</v>
      </c>
      <c r="I2" s="41">
        <f ca="1"/>
        <v>0.30479576428682364</v>
      </c>
      <c r="J2" s="41">
        <f ca="1"/>
        <v>-1.0067133047234142</v>
      </c>
      <c r="K2" s="41">
        <f ca="1"/>
        <v>-0.82627752971872881</v>
      </c>
      <c r="L2" s="41">
        <f ca="1"/>
        <v>-0.32746660195788663</v>
      </c>
      <c r="M2" s="37">
        <f>MATCH($A2,'EKHAZAARSTK X standardized'!$A:$A,0)</f>
        <v>3</v>
      </c>
    </row>
    <row r="3" spans="1:13" x14ac:dyDescent="0.3">
      <c r="A3" s="74" t="str">
        <f>'[1]2023.04.25.SB IIFL1 CORE (LCMC)'!A4</f>
        <v>AIA ENGINEERING LTD</v>
      </c>
      <c r="B3" s="75">
        <f>'[1]2023.04.25.SB IIFL1 CORE (LCMC)'!B4</f>
        <v>0.65256368359806605</v>
      </c>
      <c r="C3" s="41" cm="1">
        <f t="array" aca="1" ref="C3:L3" ca="1">OFFSET(INDIRECT(ADDRESS(M3,2,1,1,"EKHAZAARSTK X standardized")),,,1,10)</f>
        <v>-0.41100825071020208</v>
      </c>
      <c r="D3" s="41">
        <f ca="1"/>
        <v>-0.35779551992249914</v>
      </c>
      <c r="E3" s="41">
        <f ca="1"/>
        <v>-0.16190350684063523</v>
      </c>
      <c r="F3" s="41">
        <f ca="1"/>
        <v>-0.89956868303961646</v>
      </c>
      <c r="G3" s="41">
        <f ca="1"/>
        <v>1.4444368371135015</v>
      </c>
      <c r="H3" s="41">
        <f ca="1"/>
        <v>0.58155819044086132</v>
      </c>
      <c r="I3" s="41">
        <f ca="1"/>
        <v>0.4975007206020674</v>
      </c>
      <c r="J3" s="41">
        <f ca="1"/>
        <v>-0.88667529858456873</v>
      </c>
      <c r="K3" s="41">
        <f ca="1"/>
        <v>-0.54500641556300922</v>
      </c>
      <c r="L3" s="41">
        <f ca="1"/>
        <v>-6.7554245635232796E-2</v>
      </c>
      <c r="M3" s="37">
        <f>MATCH($A3,'EKHAZAARSTK X standardized'!$A:$A,0)</f>
        <v>34</v>
      </c>
    </row>
    <row r="4" spans="1:13" x14ac:dyDescent="0.3">
      <c r="A4" s="74" t="str">
        <f>'[1]2023.04.25.SB IIFL1 CORE (LCMC)'!A5</f>
        <v>AXIS BANK LTD</v>
      </c>
      <c r="B4" s="75">
        <f>'[1]2023.04.25.SB IIFL1 CORE (LCMC)'!B5</f>
        <v>4.73544236149041</v>
      </c>
      <c r="C4" s="41" cm="1">
        <f t="array" aca="1" ref="C4:L4" ca="1">OFFSET(INDIRECT(ADDRESS(M4,2,1,1,"EKHAZAARSTK X standardized")),,,1,10)</f>
        <v>-0.5658477883637375</v>
      </c>
      <c r="D4" s="41">
        <f ca="1"/>
        <v>-1.5150928785992352</v>
      </c>
      <c r="E4" s="41">
        <f ca="1"/>
        <v>-0.4185075684513162</v>
      </c>
      <c r="F4" s="41">
        <f ca="1"/>
        <v>0.96401991558583933</v>
      </c>
      <c r="G4" s="41">
        <f ca="1"/>
        <v>0.14562578822854499</v>
      </c>
      <c r="H4" s="41">
        <f ca="1"/>
        <v>-0.44066526096344516</v>
      </c>
      <c r="I4" s="41">
        <f ca="1"/>
        <v>3.0256902028407482</v>
      </c>
      <c r="J4" s="41">
        <f ca="1"/>
        <v>0.18212798541540345</v>
      </c>
      <c r="K4" s="41">
        <f ca="1"/>
        <v>0.20056794980521256</v>
      </c>
      <c r="L4" s="41">
        <f ca="1"/>
        <v>-0.17640696274705672</v>
      </c>
      <c r="M4" s="37">
        <f>MATCH($A4,'EKHAZAARSTK X standardized'!$A:$A,0)</f>
        <v>88</v>
      </c>
    </row>
    <row r="5" spans="1:13" x14ac:dyDescent="0.3">
      <c r="A5" s="74" t="str">
        <f>'[1]2023.04.25.SB IIFL1 CORE (LCMC)'!A6</f>
        <v>BAJAJ AUTO LTD</v>
      </c>
      <c r="B5" s="75">
        <f>'[1]2023.04.25.SB IIFL1 CORE (LCMC)'!B6</f>
        <v>1.8290231399697701</v>
      </c>
      <c r="C5" s="41" cm="1">
        <f t="array" aca="1" ref="C5:L5" ca="1">OFFSET(INDIRECT(ADDRESS(M5,2,1,1,"EKHAZAARSTK X standardized")),,,1,10)</f>
        <v>1.7336929110025814</v>
      </c>
      <c r="D5" s="41">
        <f ca="1"/>
        <v>-0.90433829926799403</v>
      </c>
      <c r="E5" s="41">
        <f ca="1"/>
        <v>-0.46998658150002026</v>
      </c>
      <c r="F5" s="41">
        <f ca="1"/>
        <v>-0.90240488424864596</v>
      </c>
      <c r="G5" s="41">
        <f ca="1"/>
        <v>8.4140221154652084E-2</v>
      </c>
      <c r="H5" s="41">
        <f ca="1"/>
        <v>1.8122065701096557</v>
      </c>
      <c r="I5" s="41">
        <f ca="1"/>
        <v>1.7017101506951731</v>
      </c>
      <c r="J5" s="41">
        <f ca="1"/>
        <v>-0.59203985566860551</v>
      </c>
      <c r="K5" s="41">
        <f ca="1"/>
        <v>-0.27719416467001506</v>
      </c>
      <c r="L5" s="41">
        <f ca="1"/>
        <v>-0.28976172295318481</v>
      </c>
      <c r="M5" s="37">
        <f>MATCH($A5,'EKHAZAARSTK X standardized'!$A:$A,0)</f>
        <v>91</v>
      </c>
    </row>
    <row r="6" spans="1:13" x14ac:dyDescent="0.3">
      <c r="A6" s="74" t="str">
        <f>'[1]2023.04.25.SB IIFL1 CORE (LCMC)'!A7</f>
        <v>BAJAJ FINANCE LTD</v>
      </c>
      <c r="B6" s="75">
        <f>'[1]2023.04.25.SB IIFL1 CORE (LCMC)'!B7</f>
        <v>4.9861171644677302</v>
      </c>
      <c r="C6" s="41" cm="1">
        <f t="array" aca="1" ref="C6:L6" ca="1">OFFSET(INDIRECT(ADDRESS(M6,2,1,1,"EKHAZAARSTK X standardized")),,,1,10)</f>
        <v>-0.40484581033436978</v>
      </c>
      <c r="D6" s="41">
        <f ca="1"/>
        <v>-1.2015682091484201</v>
      </c>
      <c r="E6" s="41">
        <f ca="1"/>
        <v>0.27029768556312989</v>
      </c>
      <c r="F6" s="41">
        <f ca="1"/>
        <v>1.8903069186849455</v>
      </c>
      <c r="G6" s="41">
        <f ca="1"/>
        <v>-0.76658730374726081</v>
      </c>
      <c r="H6" s="41">
        <f ca="1"/>
        <v>0.77207382226106869</v>
      </c>
      <c r="I6" s="41">
        <f ca="1"/>
        <v>2.5082624081806277</v>
      </c>
      <c r="J6" s="41">
        <f ca="1"/>
        <v>-0.3447478846520689</v>
      </c>
      <c r="K6" s="41">
        <f ca="1"/>
        <v>-0.61144916982384978</v>
      </c>
      <c r="L6" s="41">
        <f ca="1"/>
        <v>-0.26957783428244636</v>
      </c>
      <c r="M6" s="37">
        <f>MATCH($A6,'EKHAZAARSTK X standardized'!$A:$A,0)</f>
        <v>94</v>
      </c>
    </row>
    <row r="7" spans="1:13" x14ac:dyDescent="0.3">
      <c r="A7" s="74" t="str">
        <f>'[1]2023.04.25.SB IIFL1 CORE (LCMC)'!A8</f>
        <v>BALKRISHNA INDUSTRIES LTD</v>
      </c>
      <c r="B7" s="75">
        <f>'[1]2023.04.25.SB IIFL1 CORE (LCMC)'!B8</f>
        <v>2.0829282408032799</v>
      </c>
      <c r="C7" s="41" cm="1">
        <f t="array" aca="1" ref="C7:L7" ca="1">OFFSET(INDIRECT(ADDRESS(M7,2,1,1,"EKHAZAARSTK X standardized")),,,1,10)</f>
        <v>-7.5031357067362608E-2</v>
      </c>
      <c r="D7" s="41">
        <f ca="1"/>
        <v>-0.35186734133114528</v>
      </c>
      <c r="E7" s="41">
        <f ca="1"/>
        <v>0.16607474444528131</v>
      </c>
      <c r="F7" s="41">
        <f ca="1"/>
        <v>-8.6741177272068232E-2</v>
      </c>
      <c r="G7" s="41">
        <f ca="1"/>
        <v>-0.37083664317306358</v>
      </c>
      <c r="H7" s="41">
        <f ca="1"/>
        <v>6.205063505484635E-2</v>
      </c>
      <c r="I7" s="41">
        <f ca="1"/>
        <v>0.92409514242400548</v>
      </c>
      <c r="J7" s="41">
        <f ca="1"/>
        <v>-0.47808370794588512</v>
      </c>
      <c r="K7" s="41">
        <f ca="1"/>
        <v>-0.49630914389330238</v>
      </c>
      <c r="L7" s="41">
        <f ca="1"/>
        <v>-0.88236735469295424</v>
      </c>
      <c r="M7" s="37">
        <f>MATCH($A7,'EKHAZAARSTK X standardized'!$A:$A,0)</f>
        <v>99</v>
      </c>
    </row>
    <row r="8" spans="1:13" x14ac:dyDescent="0.3">
      <c r="A8" s="74" t="str">
        <f>'[1]2023.04.25.SB IIFL1 CORE (LCMC)'!A9</f>
        <v>BATA INDIA LTD</v>
      </c>
      <c r="B8" s="75">
        <f>'[1]2023.04.25.SB IIFL1 CORE (LCMC)'!B9</f>
        <v>1.78376625295667</v>
      </c>
      <c r="C8" s="41" cm="1">
        <f t="array" aca="1" ref="C8:L8" ca="1">OFFSET(INDIRECT(ADDRESS(M8,2,1,1,"EKHAZAARSTK X standardized")),,,1,10)</f>
        <v>-0.44604368141919687</v>
      </c>
      <c r="D8" s="41">
        <f ca="1"/>
        <v>2.4066251989460303E-4</v>
      </c>
      <c r="E8" s="41">
        <f ca="1"/>
        <v>-0.75065044662948543</v>
      </c>
      <c r="F8" s="41">
        <f ca="1"/>
        <v>0.4805511673920061</v>
      </c>
      <c r="G8" s="41">
        <f ca="1"/>
        <v>-0.97599443163385213</v>
      </c>
      <c r="H8" s="41">
        <f ca="1"/>
        <v>0.34516034723296596</v>
      </c>
      <c r="I8" s="41">
        <f ca="1"/>
        <v>0.17974671508574197</v>
      </c>
      <c r="J8" s="41">
        <f ca="1"/>
        <v>7.1561755711069444E-2</v>
      </c>
      <c r="K8" s="41">
        <f ca="1"/>
        <v>-0.71989158590013147</v>
      </c>
      <c r="L8" s="41">
        <f ca="1"/>
        <v>-1.1252842409149506</v>
      </c>
      <c r="M8" s="37">
        <f>MATCH($A8,'EKHAZAARSTK X standardized'!$A:$A,0)</f>
        <v>110</v>
      </c>
    </row>
    <row r="9" spans="1:13" x14ac:dyDescent="0.3">
      <c r="A9" s="74" t="str">
        <f>'[1]2023.04.25.SB IIFL1 CORE (LCMC)'!A10</f>
        <v>BHARAT ELECTRONICS LTD</v>
      </c>
      <c r="B9" s="75">
        <f>'[1]2023.04.25.SB IIFL1 CORE (LCMC)'!B10</f>
        <v>2.7550149172301701</v>
      </c>
      <c r="C9" s="41" cm="1">
        <f t="array" aca="1" ref="C9:L9" ca="1">OFFSET(INDIRECT(ADDRESS(M9,2,1,1,"EKHAZAARSTK X standardized")),,,1,10)</f>
        <v>0.56818496611512637</v>
      </c>
      <c r="D9" s="41">
        <f ca="1"/>
        <v>-0.40041406314189287</v>
      </c>
      <c r="E9" s="41">
        <f ca="1"/>
        <v>-7.939826662213835E-2</v>
      </c>
      <c r="F9" s="41">
        <f ca="1"/>
        <v>-0.90240488424864596</v>
      </c>
      <c r="G9" s="41">
        <f ca="1"/>
        <v>0.76293061199188805</v>
      </c>
      <c r="H9" s="41">
        <f ca="1"/>
        <v>0.31407154650150398</v>
      </c>
      <c r="I9" s="41">
        <f ca="1"/>
        <v>1.4514776049736346</v>
      </c>
      <c r="J9" s="41">
        <f ca="1"/>
        <v>1.1054900337925977E-2</v>
      </c>
      <c r="K9" s="41">
        <f ca="1"/>
        <v>-0.34164712983920992</v>
      </c>
      <c r="L9" s="41">
        <f ca="1"/>
        <v>0.18878656630269508</v>
      </c>
      <c r="M9" s="37">
        <f>MATCH($A9,'EKHAZAARSTK X standardized'!$A:$A,0)</f>
        <v>122</v>
      </c>
    </row>
    <row r="10" spans="1:13" x14ac:dyDescent="0.3">
      <c r="A10" s="74" t="str">
        <f>'[1]2023.04.25.SB IIFL1 CORE (LCMC)'!A11</f>
        <v>COAL INDIA LTD</v>
      </c>
      <c r="B10" s="75">
        <f>'[1]2023.04.25.SB IIFL1 CORE (LCMC)'!B11</f>
        <v>2.5460965044978101</v>
      </c>
      <c r="C10" s="41" cm="1">
        <f t="array" aca="1" ref="C10:L10" ca="1">OFFSET(INDIRECT(ADDRESS(M10,2,1,1,"EKHAZAARSTK X standardized")),,,1,10)</f>
        <v>6.0464504841083579</v>
      </c>
      <c r="D10" s="41">
        <f ca="1"/>
        <v>-0.26513892367815906</v>
      </c>
      <c r="E10" s="41">
        <f ca="1"/>
        <v>-0.56404185634217896</v>
      </c>
      <c r="F10" s="41">
        <f ca="1"/>
        <v>-0.72554271633745748</v>
      </c>
      <c r="G10" s="41">
        <f ca="1"/>
        <v>0.56822582506476205</v>
      </c>
      <c r="H10" s="41">
        <f ca="1"/>
        <v>1.4257172165394003</v>
      </c>
      <c r="I10" s="41">
        <f ca="1"/>
        <v>2.4261655612575939</v>
      </c>
      <c r="J10" s="41">
        <f ca="1"/>
        <v>-0.43005323888679892</v>
      </c>
      <c r="K10" s="41">
        <f ca="1"/>
        <v>2.2784374474711502</v>
      </c>
      <c r="L10" s="41">
        <f ca="1"/>
        <v>0.35008206477745835</v>
      </c>
      <c r="M10" s="37">
        <f>MATCH($A10,'EKHAZAARSTK X standardized'!$A:$A,0)</f>
        <v>181</v>
      </c>
    </row>
    <row r="11" spans="1:13" x14ac:dyDescent="0.3">
      <c r="A11" s="74" t="str">
        <f>'[1]2023.04.25.SB IIFL1 CORE (LCMC)'!A12</f>
        <v>COROMANDEL INTERNATIONAL LTD</v>
      </c>
      <c r="B11" s="75">
        <f>'[1]2023.04.25.SB IIFL1 CORE (LCMC)'!B12</f>
        <v>2.4031767650592699</v>
      </c>
      <c r="C11" s="41" cm="1">
        <f t="array" aca="1" ref="C11:L11" ca="1">OFFSET(INDIRECT(ADDRESS(M11,2,1,1,"EKHAZAARSTK X standardized")),,,1,10)</f>
        <v>0.27122685540706115</v>
      </c>
      <c r="D11" s="41">
        <f ca="1"/>
        <v>1.8204046678722321</v>
      </c>
      <c r="E11" s="41">
        <f ca="1"/>
        <v>0.58885030264712512</v>
      </c>
      <c r="F11" s="41">
        <f ca="1"/>
        <v>-0.53244501460335458</v>
      </c>
      <c r="G11" s="41">
        <f ca="1"/>
        <v>9.8378869695808405E-2</v>
      </c>
      <c r="H11" s="41">
        <f ca="1"/>
        <v>0.55611109616214771</v>
      </c>
      <c r="I11" s="41">
        <f ca="1"/>
        <v>1.1058847797426297</v>
      </c>
      <c r="J11" s="41">
        <f ca="1"/>
        <v>-0.46840092536307476</v>
      </c>
      <c r="K11" s="41">
        <f ca="1"/>
        <v>0.36709679679448703</v>
      </c>
      <c r="L11" s="41">
        <f ca="1"/>
        <v>-1.5065519817878954</v>
      </c>
      <c r="M11" s="37">
        <f>MATCH($A11,'EKHAZAARSTK X standardized'!$A:$A,0)</f>
        <v>188</v>
      </c>
    </row>
    <row r="12" spans="1:13" x14ac:dyDescent="0.3">
      <c r="A12" s="74" t="str">
        <f>'[1]2023.04.25.SB IIFL1 CORE (LCMC)'!A13</f>
        <v>CRISIL LTD</v>
      </c>
      <c r="B12" s="75">
        <f>'[1]2023.04.25.SB IIFL1 CORE (LCMC)'!B13</f>
        <v>1.8705114736500601</v>
      </c>
      <c r="C12" s="41" cm="1">
        <f t="array" aca="1" ref="C12:L12" ca="1">OFFSET(INDIRECT(ADDRESS(M12,2,1,1,"EKHAZAARSTK X standardized")),,,1,10)</f>
        <v>0.38972977549993232</v>
      </c>
      <c r="D12" s="41">
        <f ca="1"/>
        <v>-0.88643570231012159</v>
      </c>
      <c r="E12" s="41">
        <f ca="1"/>
        <v>8.6982026549607669E-2</v>
      </c>
      <c r="F12" s="41">
        <f ca="1"/>
        <v>-0.76586331859175105</v>
      </c>
      <c r="G12" s="41">
        <f ca="1"/>
        <v>-0.21683047167661795</v>
      </c>
      <c r="H12" s="41">
        <f ca="1"/>
        <v>1.7019130407622145</v>
      </c>
      <c r="I12" s="41">
        <f ca="1"/>
        <v>0.16780760649831789</v>
      </c>
      <c r="J12" s="41">
        <f ca="1"/>
        <v>-0.88975326546906319</v>
      </c>
      <c r="K12" s="41">
        <f ca="1"/>
        <v>-0.81182209070893907</v>
      </c>
      <c r="L12" s="41">
        <f ca="1"/>
        <v>-0.22879704377026089</v>
      </c>
      <c r="M12" s="37">
        <f>MATCH($A12,'EKHAZAARSTK X standardized'!$A:$A,0)</f>
        <v>192</v>
      </c>
    </row>
    <row r="13" spans="1:13" x14ac:dyDescent="0.3">
      <c r="A13" s="74" t="str">
        <f>'[1]2023.04.25.SB IIFL1 CORE (LCMC)'!A14</f>
        <v>EICHER MOTORS LTD</v>
      </c>
      <c r="B13" s="75">
        <f>'[1]2023.04.25.SB IIFL1 CORE (LCMC)'!B14</f>
        <v>3.6885358595507598</v>
      </c>
      <c r="C13" s="41" cm="1">
        <f t="array" aca="1" ref="C13:L13" ca="1">OFFSET(INDIRECT(ADDRESS(M13,2,1,1,"EKHAZAARSTK X standardized")),,,1,10)</f>
        <v>-0.18551183814947336</v>
      </c>
      <c r="D13" s="41">
        <f ca="1"/>
        <v>-0.56163118223650643</v>
      </c>
      <c r="E13" s="41">
        <f ca="1"/>
        <v>-0.26302218694401741</v>
      </c>
      <c r="F13" s="41">
        <f ca="1"/>
        <v>-0.87991127291496229</v>
      </c>
      <c r="G13" s="41">
        <f ca="1"/>
        <v>0.23044829490300239</v>
      </c>
      <c r="H13" s="41">
        <f ca="1"/>
        <v>1.1843184866745171</v>
      </c>
      <c r="I13" s="41">
        <f ca="1"/>
        <v>1.280102974659346</v>
      </c>
      <c r="J13" s="41">
        <f ca="1"/>
        <v>-7.3823652614105714E-2</v>
      </c>
      <c r="K13" s="41">
        <f ca="1"/>
        <v>-0.58887877416603573</v>
      </c>
      <c r="L13" s="41">
        <f ca="1"/>
        <v>-0.30446206604925036</v>
      </c>
      <c r="M13" s="37">
        <f>MATCH($A13,'EKHAZAARSTK X standardized'!$A:$A,0)</f>
        <v>235</v>
      </c>
    </row>
    <row r="14" spans="1:13" x14ac:dyDescent="0.3">
      <c r="A14" s="74" t="str">
        <f>'[1]2023.04.25.SB IIFL1 CORE (LCMC)'!A15</f>
        <v>FEDERAL BANK LTD</v>
      </c>
      <c r="B14" s="75">
        <f>'[1]2023.04.25.SB IIFL1 CORE (LCMC)'!B15</f>
        <v>2.4888908964370602</v>
      </c>
      <c r="C14" s="41" cm="1">
        <f t="array" aca="1" ref="C14:L14" ca="1">OFFSET(INDIRECT(ADDRESS(M14,2,1,1,"EKHAZAARSTK X standardized")),,,1,10)</f>
        <v>0.34328102986026188</v>
      </c>
      <c r="D14" s="41">
        <f ca="1"/>
        <v>-1.6052902093847996</v>
      </c>
      <c r="E14" s="41">
        <f ca="1"/>
        <v>-0.57488461320286532</v>
      </c>
      <c r="F14" s="41">
        <f ca="1"/>
        <v>0.86836337638004846</v>
      </c>
      <c r="G14" s="41">
        <f ca="1"/>
        <v>0.55186029805884318</v>
      </c>
      <c r="H14" s="41">
        <f ca="1"/>
        <v>-0.54584995184270391</v>
      </c>
      <c r="I14" s="41">
        <f ca="1"/>
        <v>1.7099946055010924</v>
      </c>
      <c r="J14" s="41">
        <f ca="1"/>
        <v>1.6146391311405772</v>
      </c>
      <c r="K14" s="41">
        <f ca="1"/>
        <v>0.42721706427164985</v>
      </c>
      <c r="L14" s="41">
        <f ca="1"/>
        <v>-0.64029900902918846</v>
      </c>
      <c r="M14" s="37">
        <f>MATCH($A14,'EKHAZAARSTK X standardized'!$A:$A,0)</f>
        <v>264</v>
      </c>
    </row>
    <row r="15" spans="1:13" x14ac:dyDescent="0.3">
      <c r="A15" s="74" t="str">
        <f>'[1]2023.04.25.SB IIFL1 CORE (LCMC)'!A16</f>
        <v>GRINDWELL NORTON LTD</v>
      </c>
      <c r="B15" s="75">
        <f>'[1]2023.04.25.SB IIFL1 CORE (LCMC)'!B16</f>
        <v>0.71141700991726498</v>
      </c>
      <c r="C15" s="41" cm="1">
        <f t="array" aca="1" ref="C15:L15" ca="1">OFFSET(INDIRECT(ADDRESS(M15,2,1,1,"EKHAZAARSTK X standardized")),,,1,10)</f>
        <v>-0.18167821105833018</v>
      </c>
      <c r="D15" s="41">
        <f ca="1"/>
        <v>-5.3029137346857512E-2</v>
      </c>
      <c r="E15" s="41">
        <f ca="1"/>
        <v>0.19734721099463443</v>
      </c>
      <c r="F15" s="41">
        <f ca="1"/>
        <v>-0.86769305224019022</v>
      </c>
      <c r="G15" s="41">
        <f ca="1"/>
        <v>-0.15830119775595514</v>
      </c>
      <c r="H15" s="41">
        <f ca="1"/>
        <v>0.70093129827514677</v>
      </c>
      <c r="I15" s="41">
        <f ca="1"/>
        <v>6.6505603973825517E-2</v>
      </c>
      <c r="J15" s="41">
        <f ca="1"/>
        <v>-0.85766095263745212</v>
      </c>
      <c r="K15" s="41">
        <f ca="1"/>
        <v>-0.8587243639876323</v>
      </c>
      <c r="L15" s="41">
        <f ca="1"/>
        <v>-9.6334361052174772E-2</v>
      </c>
      <c r="M15" s="37">
        <f>MATCH($A15,'EKHAZAARSTK X standardized'!$A:$A,0)</f>
        <v>334</v>
      </c>
    </row>
    <row r="16" spans="1:13" x14ac:dyDescent="0.3">
      <c r="A16" s="74" t="str">
        <f>'[1]2023.04.25.SB IIFL1 CORE (LCMC)'!A17</f>
        <v>HDFC BANK LIMITED</v>
      </c>
      <c r="B16" s="75">
        <f>'[1]2023.04.25.SB IIFL1 CORE (LCMC)'!B17</f>
        <v>11.1183604501917</v>
      </c>
      <c r="C16" s="41" cm="1">
        <f t="array" aca="1" ref="C16:L16" ca="1">OFFSET(INDIRECT(ADDRESS(M16,2,1,1,"EKHAZAARSTK X standardized")),,,1,10)</f>
        <v>0.17914674645337414</v>
      </c>
      <c r="D16" s="41">
        <f ca="1"/>
        <v>-1.5352622241881975</v>
      </c>
      <c r="E16" s="41">
        <f ca="1"/>
        <v>-0.11604582386343333</v>
      </c>
      <c r="F16" s="41">
        <f ca="1"/>
        <v>0.38012274754633496</v>
      </c>
      <c r="G16" s="41">
        <f ca="1"/>
        <v>8.1126540778991049E-2</v>
      </c>
      <c r="H16" s="41">
        <f ca="1"/>
        <v>-0.37102238614273059</v>
      </c>
      <c r="I16" s="41">
        <f ca="1"/>
        <v>3.6290501682332428</v>
      </c>
      <c r="J16" s="41">
        <f ca="1"/>
        <v>-0.54787471411952549</v>
      </c>
      <c r="K16" s="41">
        <f ca="1"/>
        <v>-0.34692179786198601</v>
      </c>
      <c r="L16" s="41">
        <f ca="1"/>
        <v>-0.57966329349761814</v>
      </c>
      <c r="M16" s="37">
        <f>MATCH($A16,'EKHAZAARSTK X standardized'!$A:$A,0)</f>
        <v>360</v>
      </c>
    </row>
    <row r="17" spans="1:13" x14ac:dyDescent="0.3">
      <c r="A17" s="74" t="str">
        <f>'[1]2023.04.25.SB IIFL1 CORE (LCMC)'!A18</f>
        <v>HONEYWELL AUTOMATION INDIA</v>
      </c>
      <c r="B17" s="75">
        <f>'[1]2023.04.25.SB IIFL1 CORE (LCMC)'!B18</f>
        <v>1.83001339499713</v>
      </c>
      <c r="C17" s="41" cm="1">
        <f t="array" aca="1" ref="C17:L17" ca="1">OFFSET(INDIRECT(ADDRESS(M17,2,1,1,"EKHAZAARSTK X standardized")),,,1,10)</f>
        <v>-0.464489331848225</v>
      </c>
      <c r="D17" s="41">
        <f ca="1"/>
        <v>-1.2081544181732222</v>
      </c>
      <c r="E17" s="41">
        <f ca="1"/>
        <v>-0.55674922945819771</v>
      </c>
      <c r="F17" s="41">
        <f ca="1"/>
        <v>-0.87529756883955168</v>
      </c>
      <c r="G17" s="41">
        <f ca="1"/>
        <v>-0.40589394819610869</v>
      </c>
      <c r="H17" s="41">
        <f ca="1"/>
        <v>-5.6716457255716717E-2</v>
      </c>
      <c r="I17" s="41">
        <f ca="1"/>
        <v>0.3847405318157639</v>
      </c>
      <c r="J17" s="41">
        <f ca="1"/>
        <v>-0.89713560726786279</v>
      </c>
      <c r="K17" s="41">
        <f ca="1"/>
        <v>-0.92981133580572906</v>
      </c>
      <c r="L17" s="41">
        <f ca="1"/>
        <v>-0.36296784063807125</v>
      </c>
      <c r="M17" s="37">
        <f>MATCH($A17,'EKHAZAARSTK X standardized'!$A:$A,0)</f>
        <v>391</v>
      </c>
    </row>
    <row r="18" spans="1:13" x14ac:dyDescent="0.3">
      <c r="A18" s="74" t="str">
        <f>'[1]2023.04.25.SB IIFL1 CORE (LCMC)'!A19</f>
        <v>ICICI BANK LTD</v>
      </c>
      <c r="B18" s="75">
        <f>'[1]2023.04.25.SB IIFL1 CORE (LCMC)'!B19</f>
        <v>9.4160447143782804</v>
      </c>
      <c r="C18" s="41" cm="1">
        <f t="array" aca="1" ref="C18:L18" ca="1">OFFSET(INDIRECT(ADDRESS(M18,2,1,1,"EKHAZAARSTK X standardized")),,,1,10)</f>
        <v>-0.24197594324615099</v>
      </c>
      <c r="D18" s="41">
        <f ca="1"/>
        <v>-1.4783007423382133</v>
      </c>
      <c r="E18" s="41">
        <f ca="1"/>
        <v>-0.55997502320761339</v>
      </c>
      <c r="F18" s="41">
        <f ca="1"/>
        <v>0.38439486054318622</v>
      </c>
      <c r="G18" s="41">
        <f ca="1"/>
        <v>0.25451905873731873</v>
      </c>
      <c r="H18" s="41">
        <f ca="1"/>
        <v>-0.39785019941395849</v>
      </c>
      <c r="I18" s="41">
        <f ca="1"/>
        <v>3.4564807568580478</v>
      </c>
      <c r="J18" s="41">
        <f ca="1"/>
        <v>-0.3210916273895737</v>
      </c>
      <c r="K18" s="41">
        <f ca="1"/>
        <v>-0.139448357157925</v>
      </c>
      <c r="L18" s="41">
        <f ca="1"/>
        <v>-0.47574368670523759</v>
      </c>
      <c r="M18" s="37">
        <f>MATCH($A18,'EKHAZAARSTK X standardized'!$A:$A,0)</f>
        <v>396</v>
      </c>
    </row>
    <row r="19" spans="1:13" x14ac:dyDescent="0.3">
      <c r="A19" s="74" t="str">
        <f>'[1]2023.04.25.SB IIFL1 CORE (LCMC)'!A20</f>
        <v>INDRAPRASTHA GAS LTD</v>
      </c>
      <c r="B19" s="75">
        <f>'[1]2023.04.25.SB IIFL1 CORE (LCMC)'!B20</f>
        <v>2.5918547446123199</v>
      </c>
      <c r="C19" s="41" cm="1">
        <f t="array" aca="1" ref="C19:L19" ca="1">OFFSET(INDIRECT(ADDRESS(M19,2,1,1,"EKHAZAARSTK X standardized")),,,1,10)</f>
        <v>0.84178408449691489</v>
      </c>
      <c r="D19" s="41">
        <f ca="1"/>
        <v>0.12440469718843965</v>
      </c>
      <c r="E19" s="41">
        <f ca="1"/>
        <v>0.57387888675867316</v>
      </c>
      <c r="F19" s="41">
        <f ca="1"/>
        <v>-0.87493206548162705</v>
      </c>
      <c r="G19" s="41">
        <f ca="1"/>
        <v>0.3651482332322929</v>
      </c>
      <c r="H19" s="41">
        <f ca="1"/>
        <v>0.44737963438257738</v>
      </c>
      <c r="I19" s="41">
        <f ca="1"/>
        <v>0.9359456466364785</v>
      </c>
      <c r="J19" s="41">
        <f ca="1"/>
        <v>0.2122668366095172</v>
      </c>
      <c r="K19" s="41">
        <f ca="1"/>
        <v>-0.1376033531171876</v>
      </c>
      <c r="L19" s="41">
        <f ca="1"/>
        <v>-0.46509312837189581</v>
      </c>
      <c r="M19" s="37">
        <f>MATCH($A19,'EKHAZAARSTK X standardized'!$A:$A,0)</f>
        <v>430</v>
      </c>
    </row>
    <row r="20" spans="1:13" x14ac:dyDescent="0.3">
      <c r="A20" s="74" t="str">
        <f>'[1]2023.04.25.SB IIFL1 CORE (LCMC)'!A21</f>
        <v>INFOSYS LTD</v>
      </c>
      <c r="B20" s="75">
        <f>'[1]2023.04.25.SB IIFL1 CORE (LCMC)'!B21</f>
        <v>6.9048193117101198</v>
      </c>
      <c r="C20" s="41" cm="1">
        <f t="array" aca="1" ref="C20:L20" ca="1">OFFSET(INDIRECT(ADDRESS(M20,2,1,1,"EKHAZAARSTK X standardized")),,,1,10)</f>
        <v>1.3542689510330868</v>
      </c>
      <c r="D20" s="41">
        <f ca="1"/>
        <v>-0.63984575414454692</v>
      </c>
      <c r="E20" s="41">
        <f ca="1"/>
        <v>4.3757064296488873E-2</v>
      </c>
      <c r="F20" s="41">
        <f ca="1"/>
        <v>-0.65382249933470526</v>
      </c>
      <c r="G20" s="41">
        <f ca="1"/>
        <v>-0.92308460239923185</v>
      </c>
      <c r="H20" s="41">
        <f ca="1"/>
        <v>1.450751706360021</v>
      </c>
      <c r="I20" s="41">
        <f ca="1"/>
        <v>2.6751355651636861</v>
      </c>
      <c r="J20" s="41">
        <f ca="1"/>
        <v>-0.52109814165258861</v>
      </c>
      <c r="K20" s="41">
        <f ca="1"/>
        <v>-0.24591559041894615</v>
      </c>
      <c r="L20" s="41">
        <f ca="1"/>
        <v>1.2580679199725542E-3</v>
      </c>
      <c r="M20" s="37">
        <f>MATCH($A20,'EKHAZAARSTK X standardized'!$A:$A,0)</f>
        <v>436</v>
      </c>
    </row>
    <row r="21" spans="1:13" x14ac:dyDescent="0.3">
      <c r="A21" s="74" t="str">
        <f>'[1]2023.04.25.SB IIFL1 CORE (LCMC)'!A22</f>
        <v>ITC LTD</v>
      </c>
      <c r="B21" s="75">
        <f>'[1]2023.04.25.SB IIFL1 CORE (LCMC)'!B22</f>
        <v>3.4856948150666001</v>
      </c>
      <c r="C21" s="41" cm="1">
        <f t="array" aca="1" ref="C21:L21" ca="1">OFFSET(INDIRECT(ADDRESS(M21,2,1,1,"EKHAZAARSTK X standardized")),,,1,10)</f>
        <v>1.5813668109783385</v>
      </c>
      <c r="D21" s="41">
        <f ca="1"/>
        <v>-0.9870363797431807</v>
      </c>
      <c r="E21" s="41">
        <f ca="1"/>
        <v>-0.38341293986218394</v>
      </c>
      <c r="F21" s="41">
        <f ca="1"/>
        <v>-0.89211776341657245</v>
      </c>
      <c r="G21" s="41">
        <f ca="1"/>
        <v>0.96890830875454026</v>
      </c>
      <c r="H21" s="41">
        <f ca="1"/>
        <v>1.4832208024014877</v>
      </c>
      <c r="I21" s="41">
        <f ca="1"/>
        <v>2.4393393478305745</v>
      </c>
      <c r="J21" s="41">
        <f ca="1"/>
        <v>-0.62076804259268659</v>
      </c>
      <c r="K21" s="41">
        <f ca="1"/>
        <v>-0.51951785803844608</v>
      </c>
      <c r="L21" s="41">
        <f ca="1"/>
        <v>0.23392038993866404</v>
      </c>
      <c r="M21" s="37">
        <f>MATCH($A21,'EKHAZAARSTK X standardized'!$A:$A,0)</f>
        <v>451</v>
      </c>
    </row>
    <row r="22" spans="1:13" x14ac:dyDescent="0.3">
      <c r="A22" s="74" t="str">
        <f>'[1]2023.04.25.SB IIFL1 CORE (LCMC)'!A23</f>
        <v>KOTAK MAHINDRA BANK LTD</v>
      </c>
      <c r="B22" s="75">
        <f>'[1]2023.04.25.SB IIFL1 CORE (LCMC)'!B23</f>
        <v>3.9959716729195498</v>
      </c>
      <c r="C22" s="41" cm="1">
        <f t="array" aca="1" ref="C22:L22" ca="1">OFFSET(INDIRECT(ADDRESS(M22,2,1,1,"EKHAZAARSTK X standardized")),,,1,10)</f>
        <v>-0.60660279252539628</v>
      </c>
      <c r="D22" s="41">
        <f ca="1"/>
        <v>-1.1825440798782423</v>
      </c>
      <c r="E22" s="41">
        <f ca="1"/>
        <v>-0.26834424533952744</v>
      </c>
      <c r="F22" s="41">
        <f ca="1"/>
        <v>-0.40857981925263148</v>
      </c>
      <c r="G22" s="41">
        <f ca="1"/>
        <v>-0.27550455909541516</v>
      </c>
      <c r="H22" s="41">
        <f ca="1"/>
        <v>-0.21352058145882469</v>
      </c>
      <c r="I22" s="41">
        <f ca="1"/>
        <v>2.7819494954673263</v>
      </c>
      <c r="J22" s="41">
        <f ca="1"/>
        <v>-0.50505124123358536</v>
      </c>
      <c r="K22" s="41">
        <f ca="1"/>
        <v>-0.3676071499902977</v>
      </c>
      <c r="L22" s="41">
        <f ca="1"/>
        <v>-0.83832201341307466</v>
      </c>
      <c r="M22" s="37">
        <f>MATCH($A22,'EKHAZAARSTK X standardized'!$A:$A,0)</f>
        <v>519</v>
      </c>
    </row>
    <row r="23" spans="1:13" x14ac:dyDescent="0.3">
      <c r="A23" s="74" t="str">
        <f>'[1]2023.04.25.SB IIFL1 CORE (LCMC)'!A24</f>
        <v>LTIMINDTREE LTD</v>
      </c>
      <c r="B23" s="75">
        <f>'[1]2023.04.25.SB IIFL1 CORE (LCMC)'!B24</f>
        <v>3.2760185558959698</v>
      </c>
      <c r="C23" s="41" cm="1">
        <f t="array" aca="1" ref="C23:L23" ca="1">OFFSET(INDIRECT(ADDRESS(M23,2,1,1,"EKHAZAARSTK X standardized")),,,1,10)</f>
        <v>0.21643499929832305</v>
      </c>
      <c r="D23" s="41">
        <f ca="1"/>
        <v>0.60148645035009185</v>
      </c>
      <c r="E23" s="41">
        <f ca="1"/>
        <v>1.2922972033361952</v>
      </c>
      <c r="F23" s="41">
        <f ca="1"/>
        <v>-0.67049980272701004</v>
      </c>
      <c r="G23" s="41">
        <f ca="1"/>
        <v>-0.82167875354829556</v>
      </c>
      <c r="H23" s="41">
        <f ca="1"/>
        <v>0.38368004073269002</v>
      </c>
      <c r="I23" s="41">
        <f ca="1"/>
        <v>1.5252470295026024</v>
      </c>
      <c r="J23" s="41">
        <f ca="1"/>
        <v>-0.31708868494326103</v>
      </c>
      <c r="K23" s="41">
        <f ca="1"/>
        <v>-0.61471117096848737</v>
      </c>
      <c r="L23" s="41">
        <f ca="1"/>
        <v>-0.7079670881985175</v>
      </c>
      <c r="M23" s="37">
        <f>MATCH($A23,'EKHAZAARSTK X standardized'!$A:$A,0)</f>
        <v>547</v>
      </c>
    </row>
    <row r="24" spans="1:13" x14ac:dyDescent="0.3">
      <c r="A24" s="74" t="str">
        <f>'[1]2023.04.25.SB IIFL1 CORE (LCMC)'!A25</f>
        <v>MARUTI SUZUKI INDIA LTD</v>
      </c>
      <c r="B24" s="75">
        <f>'[1]2023.04.25.SB IIFL1 CORE (LCMC)'!B25</f>
        <v>4.8987290723161898</v>
      </c>
      <c r="C24" s="41" cm="1">
        <f t="array" aca="1" ref="C24:L24" ca="1">OFFSET(INDIRECT(ADDRESS(M24,2,1,1,"EKHAZAARSTK X standardized")),,,1,10)</f>
        <v>-0.14712633407948039</v>
      </c>
      <c r="D24" s="41">
        <f ca="1"/>
        <v>-5.9587921640557838E-2</v>
      </c>
      <c r="E24" s="41">
        <f ca="1"/>
        <v>-0.52302423623827776</v>
      </c>
      <c r="F24" s="41">
        <f ca="1"/>
        <v>-0.90068472666373267</v>
      </c>
      <c r="G24" s="41">
        <f ca="1"/>
        <v>2.8352756787467001E-2</v>
      </c>
      <c r="H24" s="41">
        <f ca="1"/>
        <v>0.28970056841340763</v>
      </c>
      <c r="I24" s="41">
        <f ca="1"/>
        <v>2.335929795957886</v>
      </c>
      <c r="J24" s="41">
        <f ca="1"/>
        <v>-0.33171493263550755</v>
      </c>
      <c r="K24" s="41">
        <f ca="1"/>
        <v>-0.43957655071597329</v>
      </c>
      <c r="L24" s="41">
        <f ca="1"/>
        <v>-1.3132455244322467</v>
      </c>
      <c r="M24" s="37">
        <f>MATCH($A24,'EKHAZAARSTK X standardized'!$A:$A,0)</f>
        <v>577</v>
      </c>
    </row>
    <row r="25" spans="1:13" x14ac:dyDescent="0.3">
      <c r="A25" s="74" t="str">
        <f>'[1]2023.04.25.SB IIFL1 CORE (LCMC)'!A26</f>
        <v>NESTLE INDIA LTD</v>
      </c>
      <c r="B25" s="75">
        <f>'[1]2023.04.25.SB IIFL1 CORE (LCMC)'!B26</f>
        <v>2.3265164400967402</v>
      </c>
      <c r="C25" s="41" cm="1">
        <f t="array" aca="1" ref="C25:L25" ca="1">OFFSET(INDIRECT(ADDRESS(M25,2,1,1,"EKHAZAARSTK X standardized")),,,1,10)</f>
        <v>0.13270531247792566</v>
      </c>
      <c r="D25" s="41">
        <f ca="1"/>
        <v>-0.85426603601146711</v>
      </c>
      <c r="E25" s="41">
        <f ca="1"/>
        <v>-0.14829860842190468</v>
      </c>
      <c r="F25" s="41">
        <f ca="1"/>
        <v>-0.71179978405371802</v>
      </c>
      <c r="G25" s="41">
        <f ca="1"/>
        <v>0.1214762748468928</v>
      </c>
      <c r="H25" s="41">
        <f ca="1"/>
        <v>2.7542919950968501</v>
      </c>
      <c r="I25" s="41">
        <f ca="1"/>
        <v>1.3645944725422838</v>
      </c>
      <c r="J25" s="41">
        <f ca="1"/>
        <v>-0.89691112354439473</v>
      </c>
      <c r="K25" s="41">
        <f ca="1"/>
        <v>-1.0058600166731151</v>
      </c>
      <c r="L25" s="41">
        <f ca="1"/>
        <v>0.15469570992780651</v>
      </c>
      <c r="M25" s="37">
        <f>MATCH($A25,'EKHAZAARSTK X standardized'!$A:$A,0)</f>
        <v>627</v>
      </c>
    </row>
    <row r="26" spans="1:13" x14ac:dyDescent="0.3">
      <c r="A26" s="74" t="str">
        <f>'[1]2023.04.25.SB IIFL1 CORE (LCMC)'!A27</f>
        <v>PAGE INDUSTRIES LTD</v>
      </c>
      <c r="B26" s="75">
        <f>'[1]2023.04.25.SB IIFL1 CORE (LCMC)'!B27</f>
        <v>2.9725374713272101</v>
      </c>
      <c r="C26" s="41" cm="1">
        <f t="array" aca="1" ref="C26:L26" ca="1">OFFSET(INDIRECT(ADDRESS(M26,2,1,1,"EKHAZAARSTK X standardized")),,,1,10)</f>
        <v>-0.19067524282151296</v>
      </c>
      <c r="D26" s="41">
        <f ca="1"/>
        <v>1.6226835896771543</v>
      </c>
      <c r="E26" s="41">
        <f ca="1"/>
        <v>0.7429509540442627</v>
      </c>
      <c r="F26" s="41">
        <f ca="1"/>
        <v>-0.90240488424864596</v>
      </c>
      <c r="G26" s="41">
        <f ca="1"/>
        <v>-0.50914967004340639</v>
      </c>
      <c r="H26" s="41">
        <f ca="1"/>
        <v>2.3179354842949227</v>
      </c>
      <c r="I26" s="41">
        <f ca="1"/>
        <v>0.40943711878879169</v>
      </c>
      <c r="J26" s="41">
        <f ca="1"/>
        <v>-0.33724923890511094</v>
      </c>
      <c r="K26" s="41">
        <f ca="1"/>
        <v>-0.86106946487443758</v>
      </c>
      <c r="L26" s="41">
        <f ca="1"/>
        <v>-1.0864187700388868</v>
      </c>
      <c r="M26" s="37">
        <f>MATCH($A26,'EKHAZAARSTK X standardized'!$A:$A,0)</f>
        <v>661</v>
      </c>
    </row>
    <row r="27" spans="1:13" x14ac:dyDescent="0.3">
      <c r="A27" s="74" t="str">
        <f>'[1]2023.04.25.SB IIFL1 CORE (LCMC)'!A28</f>
        <v>PI INDUSTRIES LTD</v>
      </c>
      <c r="B27" s="75">
        <f>'[1]2023.04.25.SB IIFL1 CORE (LCMC)'!B28</f>
        <v>1.1744707330114701</v>
      </c>
      <c r="C27" s="41" cm="1">
        <f t="array" aca="1" ref="C27:L27" ca="1">OFFSET(INDIRECT(ADDRESS(M27,2,1,1,"EKHAZAARSTK X standardized")),,,1,10)</f>
        <v>-0.47630619662638418</v>
      </c>
      <c r="D27" s="41">
        <f ca="1"/>
        <v>-0.53336283073875956</v>
      </c>
      <c r="E27" s="41">
        <f ca="1"/>
        <v>0.9607729201510482</v>
      </c>
      <c r="F27" s="41">
        <f ca="1"/>
        <v>-0.82300585285453554</v>
      </c>
      <c r="G27" s="41">
        <f ca="1"/>
        <v>-2.1663237093902322E-2</v>
      </c>
      <c r="H27" s="41">
        <f ca="1"/>
        <v>0.35489245909083589</v>
      </c>
      <c r="I27" s="41">
        <f ca="1"/>
        <v>0.80339039849498595</v>
      </c>
      <c r="J27" s="41">
        <f ca="1"/>
        <v>-0.32664934838050497</v>
      </c>
      <c r="K27" s="41">
        <f ca="1"/>
        <v>-0.72067404385709255</v>
      </c>
      <c r="L27" s="41">
        <f ca="1"/>
        <v>-0.33369548548177641</v>
      </c>
      <c r="M27" s="37">
        <f>MATCH($A27,'EKHAZAARSTK X standardized'!$A:$A,0)</f>
        <v>678</v>
      </c>
    </row>
    <row r="28" spans="1:13" x14ac:dyDescent="0.3">
      <c r="A28" s="74" t="str">
        <f>'[1]2023.04.25.SB IIFL1 CORE (LCMC)'!A29</f>
        <v>TATA CONSULTANCY SVCS LTD</v>
      </c>
      <c r="B28" s="75">
        <f>'[1]2023.04.25.SB IIFL1 CORE (LCMC)'!B29</f>
        <v>5.0455362002261097</v>
      </c>
      <c r="C28" s="41" cm="1">
        <f t="array" aca="1" ref="C28:L28" ca="1">OFFSET(INDIRECT(ADDRESS(M28,2,1,1,"EKHAZAARSTK X standardized")),,,1,10)</f>
        <v>0.47893850324127835</v>
      </c>
      <c r="D28" s="41">
        <f ca="1"/>
        <v>-0.7902055287631583</v>
      </c>
      <c r="E28" s="41">
        <f ca="1"/>
        <v>-0.15225952632406098</v>
      </c>
      <c r="F28" s="41">
        <f ca="1"/>
        <v>-0.73289313609506346</v>
      </c>
      <c r="G28" s="41">
        <f ca="1"/>
        <v>-0.52944078510161485</v>
      </c>
      <c r="H28" s="41">
        <f ca="1"/>
        <v>1.8047190658813619</v>
      </c>
      <c r="I28" s="41">
        <f ca="1"/>
        <v>3.0245067387481335</v>
      </c>
      <c r="J28" s="41">
        <f ca="1"/>
        <v>-0.90571615338904399</v>
      </c>
      <c r="K28" s="41">
        <f ca="1"/>
        <v>-0.46880341387127383</v>
      </c>
      <c r="L28" s="41">
        <f ca="1"/>
        <v>-0.23869018543711903</v>
      </c>
      <c r="M28" s="37">
        <f>MATCH($A28,'EKHAZAARSTK X standardized'!$A:$A,0)</f>
        <v>879</v>
      </c>
    </row>
    <row r="29" spans="1:13" x14ac:dyDescent="0.3">
      <c r="A29" s="74" t="str">
        <f>'[1]2023.04.25.SB IIFL1 CORE (LCMC)'!A30</f>
        <v>TIMKEN INDIA LTD</v>
      </c>
      <c r="B29" s="75">
        <f>'[1]2023.04.25.SB IIFL1 CORE (LCMC)'!B30</f>
        <v>0.88264589769747404</v>
      </c>
      <c r="C29" s="41" cm="1">
        <f t="array" aca="1" ref="C29:L29" ca="1">OFFSET(INDIRECT(ADDRESS(M29,2,1,1,"EKHAZAARSTK X standardized")),,,1,10)</f>
        <v>-0.61302395777954399</v>
      </c>
      <c r="D29" s="41">
        <f ca="1"/>
        <v>0.18037003712038205</v>
      </c>
      <c r="E29" s="41">
        <f ca="1"/>
        <v>0.25107676870406587</v>
      </c>
      <c r="F29" s="41">
        <f ca="1"/>
        <v>-0.90240488424864596</v>
      </c>
      <c r="G29" s="41">
        <f ca="1"/>
        <v>0.80635429674800385</v>
      </c>
      <c r="H29" s="41">
        <f ca="1"/>
        <v>0.73061471919978582</v>
      </c>
      <c r="I29" s="41">
        <f ca="1"/>
        <v>0.1269963511028897</v>
      </c>
      <c r="J29" s="41">
        <f ca="1"/>
        <v>-0.74993849129376933</v>
      </c>
      <c r="K29" s="41">
        <f ca="1"/>
        <v>-0.83344700568781716</v>
      </c>
      <c r="L29" s="41">
        <f ca="1"/>
        <v>1.274508615389417</v>
      </c>
      <c r="M29" s="37">
        <f>MATCH($A29,'EKHAZAARSTK X standardized'!$A:$A,0)</f>
        <v>913</v>
      </c>
    </row>
    <row r="30" spans="1:13" x14ac:dyDescent="0.3">
      <c r="A30" s="74" t="str">
        <f>'[1]2023.04.25.SB IIFL1 CORE (LCMC)'!A31</f>
        <v>TITAN CO LTD</v>
      </c>
      <c r="B30" s="75">
        <f>'[1]2023.04.25.SB IIFL1 CORE (LCMC)'!B31</f>
        <v>4.1591555257880701</v>
      </c>
      <c r="C30" s="41" cm="1">
        <f t="array" aca="1" ref="C30:L30" ca="1">OFFSET(INDIRECT(ADDRESS(M30,2,1,1,"EKHAZAARSTK X standardized")),,,1,10)</f>
        <v>-0.43704618664825334</v>
      </c>
      <c r="D30" s="41">
        <f ca="1"/>
        <v>1.3270579830693789</v>
      </c>
      <c r="E30" s="41">
        <f ca="1"/>
        <v>0.8281789420008876</v>
      </c>
      <c r="F30" s="41">
        <f ca="1"/>
        <v>0.22398187026798963</v>
      </c>
      <c r="G30" s="41">
        <f ca="1"/>
        <v>-0.17547442932408852</v>
      </c>
      <c r="H30" s="41">
        <f ca="1"/>
        <v>0.71726924352009647</v>
      </c>
      <c r="I30" s="41">
        <f ca="1"/>
        <v>1.7886120109187311</v>
      </c>
      <c r="J30" s="41">
        <f ca="1"/>
        <v>-0.57137151524839092</v>
      </c>
      <c r="K30" s="41">
        <f ca="1"/>
        <v>-0.90535256111514995</v>
      </c>
      <c r="L30" s="41">
        <f ca="1"/>
        <v>-1.1998312562701148</v>
      </c>
      <c r="M30" s="37">
        <f>MATCH($A30,'EKHAZAARSTK X standardized'!$A:$A,0)</f>
        <v>917</v>
      </c>
    </row>
    <row r="31" spans="1:13" x14ac:dyDescent="0.3">
      <c r="A31" s="74" t="str">
        <f>'[1]2023.04.25.SB IIFL1 CORE (LCMC)'!A32</f>
        <v>UNITED SPIRITS LTD</v>
      </c>
      <c r="B31" s="75">
        <f>'[1]2023.04.25.SB IIFL1 CORE (LCMC)'!B32</f>
        <v>2.3656105227540198</v>
      </c>
      <c r="C31" s="41" cm="1">
        <f t="array" aca="1" ref="C31:L31" ca="1">OFFSET(INDIRECT(ADDRESS(M31,2,1,1,"EKHAZAARSTK X standardized")),,,1,10)</f>
        <v>-0.64897097360151768</v>
      </c>
      <c r="D31" s="41">
        <f ca="1"/>
        <v>-0.65594972588496814</v>
      </c>
      <c r="E31" s="41">
        <f ca="1"/>
        <v>-0.64237930509379004</v>
      </c>
      <c r="F31" s="41">
        <f ca="1"/>
        <v>-0.84851404839014444</v>
      </c>
      <c r="G31" s="41">
        <f ca="1"/>
        <v>-0.6053192506145314</v>
      </c>
      <c r="H31" s="41">
        <f ca="1"/>
        <v>0.53238837723623034</v>
      </c>
      <c r="I31" s="41">
        <f ca="1"/>
        <v>0.97799184042708887</v>
      </c>
      <c r="J31" s="41">
        <f ca="1"/>
        <v>-0.30082628014972862</v>
      </c>
      <c r="K31" s="41">
        <f ca="1"/>
        <v>-0.72809748881050962</v>
      </c>
      <c r="L31" s="41">
        <f ca="1"/>
        <v>-8.3217300910336051E-2</v>
      </c>
      <c r="M31" s="37">
        <f>MATCH($A31,'EKHAZAARSTK X standardized'!$A:$A,0)</f>
        <v>943</v>
      </c>
    </row>
    <row r="33" spans="2:12" ht="15.75" thickBot="1" x14ac:dyDescent="0.35">
      <c r="B33" s="39" t="s">
        <v>2039</v>
      </c>
      <c r="C33" s="40">
        <f ca="1">SUMPRODUCT($B$2:OFFSET($B$1,$A$1-1,0),C$2:OFFSET(C$1,$A$1-1,0))/100</f>
        <v>0.28918891078119591</v>
      </c>
      <c r="D33" s="40">
        <f ca="1">SUMPRODUCT($B$2:OFFSET($B$1,$A$1-1,0),D$2:OFFSET(D$1,$A$1-1,0))/100</f>
        <v>-0.62673943315035752</v>
      </c>
      <c r="E33" s="40">
        <f ca="1">SUMPRODUCT($B$2:OFFSET($B$1,$A$1-1,0),E$2:OFFSET(E$1,$A$1-1,0))/100</f>
        <v>-7.3018977848633287E-2</v>
      </c>
      <c r="F33" s="40">
        <f ca="1">SUMPRODUCT($B$2:OFFSET($B$1,$A$1-1,0),F$2:OFFSET(F$1,$A$1-1,0))/100</f>
        <v>-0.20004965557956883</v>
      </c>
      <c r="G33" s="40">
        <f ca="1">SUMPRODUCT($B$2:OFFSET($B$1,$A$1-1,0),G$2:OFFSET(G$1,$A$1-1,0))/100</f>
        <v>-7.2874755584942455E-2</v>
      </c>
      <c r="H33" s="40">
        <f ca="1">SUMPRODUCT($B$2:OFFSET($B$1,$A$1-1,0),H$2:OFFSET(H$1,$A$1-1,0))/100</f>
        <v>0.56925941293721916</v>
      </c>
      <c r="I33" s="40">
        <f ca="1">SUMPRODUCT($B$2:OFFSET($B$1,$A$1-1,0),I$2:OFFSET(I$1,$A$1-1,0))/100</f>
        <v>2.1601763899303825</v>
      </c>
      <c r="J33" s="40">
        <f ca="1">SUMPRODUCT($B$2:OFFSET($B$1,$A$1-1,0),J$2:OFFSET(J$1,$A$1-1,0))/100</f>
        <v>-0.37576711681880509</v>
      </c>
      <c r="K33" s="40">
        <f ca="1">SUMPRODUCT($B$2:OFFSET($B$1,$A$1-1,0),K$2:OFFSET(K$1,$A$1-1,0))/100</f>
        <v>-0.34329072333658439</v>
      </c>
      <c r="L33" s="40">
        <f ca="1">SUMPRODUCT($B$2:OFFSET($B$1,$A$1-1,0),L$2:OFFSET(L$1,$A$1-1,0))/100</f>
        <v>-0.44956361933795336</v>
      </c>
    </row>
    <row r="34" spans="2:12" ht="15.75" thickTop="1" x14ac:dyDescent="0.3"/>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M16"/>
  <sheetViews>
    <sheetView zoomScale="80" zoomScaleNormal="80" workbookViewId="0">
      <pane xSplit="2" ySplit="1" topLeftCell="C2" activePane="bottomRight" state="frozen"/>
      <selection activeCell="A2" sqref="A2:B2"/>
      <selection pane="topRight" activeCell="A2" sqref="A2:B2"/>
      <selection pane="bottomLeft" activeCell="A2" sqref="A2:B2"/>
      <selection pane="bottomRight" activeCell="B2" sqref="B2"/>
    </sheetView>
  </sheetViews>
  <sheetFormatPr defaultRowHeight="15" x14ac:dyDescent="0.3"/>
  <cols>
    <col min="1" max="1" width="32.85546875" style="8" bestFit="1" customWidth="1"/>
    <col min="2" max="2" width="12.7109375" style="36" customWidth="1"/>
    <col min="3" max="12" width="12" style="12" bestFit="1" customWidth="1"/>
    <col min="13" max="13" width="15.7109375" style="12" customWidth="1"/>
    <col min="14" max="16384" width="9.140625" style="12"/>
  </cols>
  <sheetData>
    <row r="1" spans="1:13" x14ac:dyDescent="0.3">
      <c r="A1" s="33" cm="1">
        <f t="array" ref="A1">MATCH(1,--ISBLANK($A$2:$A$2467),0)</f>
        <v>13</v>
      </c>
      <c r="B1" s="34" t="s">
        <v>25</v>
      </c>
      <c r="C1" s="35" t="s">
        <v>1023</v>
      </c>
      <c r="D1" s="35" t="s">
        <v>1022</v>
      </c>
      <c r="E1" s="35" t="s">
        <v>1021</v>
      </c>
      <c r="F1" s="35" t="s">
        <v>1020</v>
      </c>
      <c r="G1" s="35" t="s">
        <v>1019</v>
      </c>
      <c r="H1" s="35" t="s">
        <v>1018</v>
      </c>
      <c r="I1" s="35" t="s">
        <v>1017</v>
      </c>
      <c r="J1" s="35" t="s">
        <v>1016</v>
      </c>
      <c r="K1" s="35" t="s">
        <v>1015</v>
      </c>
      <c r="L1" s="35" t="s">
        <v>1014</v>
      </c>
      <c r="M1" s="30" t="s">
        <v>2038</v>
      </c>
    </row>
    <row r="2" spans="1:13" x14ac:dyDescent="0.3">
      <c r="A2" s="74" t="str">
        <f>'[1]2023.04.25.IIFL1 CONC PF'!A3</f>
        <v>AXIS BANK LTD</v>
      </c>
      <c r="B2" s="75">
        <f>'[1]2023.04.25.IIFL1 CONC PF'!B3</f>
        <v>6.1529210187876799</v>
      </c>
      <c r="C2" s="41" cm="1">
        <f t="array" aca="1" ref="C2:L2" ca="1">OFFSET(INDIRECT(ADDRESS(M2,2,1,1,"EKHAZAARSTK X standardized")),,,1,10)</f>
        <v>-0.5658477883637375</v>
      </c>
      <c r="D2" s="41">
        <f ca="1"/>
        <v>-1.5150928785992352</v>
      </c>
      <c r="E2" s="41">
        <f ca="1"/>
        <v>-0.4185075684513162</v>
      </c>
      <c r="F2" s="41">
        <f ca="1"/>
        <v>0.96401991558583933</v>
      </c>
      <c r="G2" s="41">
        <f ca="1"/>
        <v>0.14562578822854499</v>
      </c>
      <c r="H2" s="41">
        <f ca="1"/>
        <v>-0.44066526096344516</v>
      </c>
      <c r="I2" s="41">
        <f ca="1"/>
        <v>3.0256902028407482</v>
      </c>
      <c r="J2" s="41">
        <f ca="1"/>
        <v>0.18212798541540345</v>
      </c>
      <c r="K2" s="41">
        <f ca="1"/>
        <v>0.20056794980521256</v>
      </c>
      <c r="L2" s="41">
        <f ca="1"/>
        <v>-0.17640696274705672</v>
      </c>
      <c r="M2" s="37">
        <f>MATCH($A2,'EKHAZAARSTK X standardized'!$A:$A,0)</f>
        <v>88</v>
      </c>
    </row>
    <row r="3" spans="1:13" x14ac:dyDescent="0.3">
      <c r="A3" s="74" t="str">
        <f>'[1]2023.04.25.IIFL1 CONC PF'!A4</f>
        <v>BAJAJ AUTO LTD</v>
      </c>
      <c r="B3" s="75">
        <f>'[1]2023.04.25.IIFL1 CONC PF'!B4</f>
        <v>4.8829573016799701</v>
      </c>
      <c r="C3" s="41" cm="1">
        <f t="array" aca="1" ref="C3:L3" ca="1">OFFSET(INDIRECT(ADDRESS(M3,2,1,1,"EKHAZAARSTK X standardized")),,,1,10)</f>
        <v>1.7336929110025814</v>
      </c>
      <c r="D3" s="41">
        <f ca="1"/>
        <v>-0.90433829926799403</v>
      </c>
      <c r="E3" s="41">
        <f ca="1"/>
        <v>-0.46998658150002026</v>
      </c>
      <c r="F3" s="41">
        <f ca="1"/>
        <v>-0.90240488424864596</v>
      </c>
      <c r="G3" s="41">
        <f ca="1"/>
        <v>8.4140221154652084E-2</v>
      </c>
      <c r="H3" s="41">
        <f ca="1"/>
        <v>1.8122065701096557</v>
      </c>
      <c r="I3" s="41">
        <f ca="1"/>
        <v>1.7017101506951731</v>
      </c>
      <c r="J3" s="41">
        <f ca="1"/>
        <v>-0.59203985566860551</v>
      </c>
      <c r="K3" s="41">
        <f ca="1"/>
        <v>-0.27719416467001506</v>
      </c>
      <c r="L3" s="41">
        <f ca="1"/>
        <v>-0.28976172295318481</v>
      </c>
      <c r="M3" s="37">
        <f>MATCH($A3,'EKHAZAARSTK X standardized'!$A:$A,0)</f>
        <v>91</v>
      </c>
    </row>
    <row r="4" spans="1:13" x14ac:dyDescent="0.3">
      <c r="A4" s="74" t="str">
        <f>'[1]2023.04.25.IIFL1 CONC PF'!A5</f>
        <v>BHARTI AIRTEL LTD</v>
      </c>
      <c r="B4" s="75">
        <f>'[1]2023.04.25.IIFL1 CONC PF'!B5</f>
        <v>6.4160989966955499</v>
      </c>
      <c r="C4" s="41" cm="1">
        <f t="array" aca="1" ref="C4:L4" ca="1">OFFSET(INDIRECT(ADDRESS(M4,2,1,1,"EKHAZAARSTK X standardized")),,,1,10)</f>
        <v>-0.36413566004953457</v>
      </c>
      <c r="D4" s="41">
        <f ca="1"/>
        <v>-0.70178467245069387</v>
      </c>
      <c r="E4" s="41">
        <f ca="1"/>
        <v>-0.15785466230582756</v>
      </c>
      <c r="F4" s="41">
        <f ca="1"/>
        <v>1.6777890315010671</v>
      </c>
      <c r="G4" s="41">
        <f ca="1"/>
        <v>-0.19071667696042446</v>
      </c>
      <c r="H4" s="41">
        <f ca="1"/>
        <v>6.1927654975811659E-2</v>
      </c>
      <c r="I4" s="41">
        <f ca="1"/>
        <v>2.9435202784666612</v>
      </c>
      <c r="J4" s="41">
        <f ca="1"/>
        <v>-0.62718526686403142</v>
      </c>
      <c r="K4" s="41">
        <f ca="1"/>
        <v>-0.12498389345987151</v>
      </c>
      <c r="L4" s="41">
        <f ca="1"/>
        <v>-0.62004762038898964</v>
      </c>
      <c r="M4" s="37">
        <f>MATCH($A4,'EKHAZAARSTK X standardized'!$A:$A,0)</f>
        <v>127</v>
      </c>
    </row>
    <row r="5" spans="1:13" x14ac:dyDescent="0.3">
      <c r="A5" s="74" t="str">
        <f>'[1]2023.04.25.IIFL1 CONC PF'!A6</f>
        <v>HDFC BANK LIMITED</v>
      </c>
      <c r="B5" s="75">
        <f>'[1]2023.04.25.IIFL1 CONC PF'!B6</f>
        <v>16.0985228001643</v>
      </c>
      <c r="C5" s="41" cm="1">
        <f t="array" aca="1" ref="C5:L5" ca="1">OFFSET(INDIRECT(ADDRESS(M5,2,1,1,"EKHAZAARSTK X standardized")),,,1,10)</f>
        <v>0.17914674645337414</v>
      </c>
      <c r="D5" s="41">
        <f ca="1"/>
        <v>-1.5352622241881975</v>
      </c>
      <c r="E5" s="41">
        <f ca="1"/>
        <v>-0.11604582386343333</v>
      </c>
      <c r="F5" s="41">
        <f ca="1"/>
        <v>0.38012274754633496</v>
      </c>
      <c r="G5" s="41">
        <f ca="1"/>
        <v>8.1126540778991049E-2</v>
      </c>
      <c r="H5" s="41">
        <f ca="1"/>
        <v>-0.37102238614273059</v>
      </c>
      <c r="I5" s="41">
        <f ca="1"/>
        <v>3.6290501682332428</v>
      </c>
      <c r="J5" s="41">
        <f ca="1"/>
        <v>-0.54787471411952549</v>
      </c>
      <c r="K5" s="41">
        <f ca="1"/>
        <v>-0.34692179786198601</v>
      </c>
      <c r="L5" s="41">
        <f ca="1"/>
        <v>-0.57966329349761814</v>
      </c>
      <c r="M5" s="37">
        <f>MATCH($A5,'EKHAZAARSTK X standardized'!$A:$A,0)</f>
        <v>360</v>
      </c>
    </row>
    <row r="6" spans="1:13" x14ac:dyDescent="0.3">
      <c r="A6" s="74" t="str">
        <f>'[1]2023.04.25.IIFL1 CONC PF'!A7</f>
        <v>ICICI BANK LTD</v>
      </c>
      <c r="B6" s="75">
        <f>'[1]2023.04.25.IIFL1 CONC PF'!B7</f>
        <v>13.884781799791201</v>
      </c>
      <c r="C6" s="41" cm="1">
        <f t="array" aca="1" ref="C6:L6" ca="1">OFFSET(INDIRECT(ADDRESS(M6,2,1,1,"EKHAZAARSTK X standardized")),,,1,10)</f>
        <v>-0.24197594324615099</v>
      </c>
      <c r="D6" s="41">
        <f ca="1"/>
        <v>-1.4783007423382133</v>
      </c>
      <c r="E6" s="41">
        <f ca="1"/>
        <v>-0.55997502320761339</v>
      </c>
      <c r="F6" s="41">
        <f ca="1"/>
        <v>0.38439486054318622</v>
      </c>
      <c r="G6" s="41">
        <f ca="1"/>
        <v>0.25451905873731873</v>
      </c>
      <c r="H6" s="41">
        <f ca="1"/>
        <v>-0.39785019941395849</v>
      </c>
      <c r="I6" s="41">
        <f ca="1"/>
        <v>3.4564807568580478</v>
      </c>
      <c r="J6" s="41">
        <f ca="1"/>
        <v>-0.3210916273895737</v>
      </c>
      <c r="K6" s="41">
        <f ca="1"/>
        <v>-0.139448357157925</v>
      </c>
      <c r="L6" s="41">
        <f ca="1"/>
        <v>-0.47574368670523759</v>
      </c>
      <c r="M6" s="37">
        <f>MATCH($A6,'EKHAZAARSTK X standardized'!$A:$A,0)</f>
        <v>396</v>
      </c>
    </row>
    <row r="7" spans="1:13" x14ac:dyDescent="0.3">
      <c r="A7" s="74" t="str">
        <f>'[1]2023.04.25.IIFL1 CONC PF'!A8</f>
        <v>INFOSYS LTD</v>
      </c>
      <c r="B7" s="75">
        <f>'[1]2023.04.25.IIFL1 CONC PF'!B8</f>
        <v>7.8749462871804203</v>
      </c>
      <c r="C7" s="41" cm="1">
        <f t="array" aca="1" ref="C7:L7" ca="1">OFFSET(INDIRECT(ADDRESS(M7,2,1,1,"EKHAZAARSTK X standardized")),,,1,10)</f>
        <v>1.3542689510330868</v>
      </c>
      <c r="D7" s="41">
        <f ca="1"/>
        <v>-0.63984575414454692</v>
      </c>
      <c r="E7" s="41">
        <f ca="1"/>
        <v>4.3757064296488873E-2</v>
      </c>
      <c r="F7" s="41">
        <f ca="1"/>
        <v>-0.65382249933470526</v>
      </c>
      <c r="G7" s="41">
        <f ca="1"/>
        <v>-0.92308460239923185</v>
      </c>
      <c r="H7" s="41">
        <f ca="1"/>
        <v>1.450751706360021</v>
      </c>
      <c r="I7" s="41">
        <f ca="1"/>
        <v>2.6751355651636861</v>
      </c>
      <c r="J7" s="41">
        <f ca="1"/>
        <v>-0.52109814165258861</v>
      </c>
      <c r="K7" s="41">
        <f ca="1"/>
        <v>-0.24591559041894615</v>
      </c>
      <c r="L7" s="41">
        <f ca="1"/>
        <v>1.2580679199725542E-3</v>
      </c>
      <c r="M7" s="37">
        <f>MATCH($A7,'EKHAZAARSTK X standardized'!$A:$A,0)</f>
        <v>436</v>
      </c>
    </row>
    <row r="8" spans="1:13" x14ac:dyDescent="0.3">
      <c r="A8" s="74" t="str">
        <f>'[1]2023.04.25.IIFL1 CONC PF'!A9</f>
        <v>LARSEN &amp; TOUBRO LTD</v>
      </c>
      <c r="B8" s="75">
        <f>'[1]2023.04.25.IIFL1 CONC PF'!B9</f>
        <v>7.8331512873197298</v>
      </c>
      <c r="C8" s="41" cm="1">
        <f t="array" aca="1" ref="C8:L8" ca="1">OFFSET(INDIRECT(ADDRESS(M8,2,1,1,"EKHAZAARSTK X standardized")),,,1,10)</f>
        <v>7.06158752998889E-2</v>
      </c>
      <c r="D8" s="41">
        <f ca="1"/>
        <v>-1.076591578174944</v>
      </c>
      <c r="E8" s="41">
        <f ca="1"/>
        <v>-0.51783244816431473</v>
      </c>
      <c r="F8" s="41">
        <f ca="1"/>
        <v>0.70073065533984569</v>
      </c>
      <c r="G8" s="41">
        <f ca="1"/>
        <v>0.40975950399671546</v>
      </c>
      <c r="H8" s="41">
        <f ca="1"/>
        <v>-0.13700163857741124</v>
      </c>
      <c r="I8" s="41">
        <f ca="1"/>
        <v>2.8300528822409063</v>
      </c>
      <c r="J8" s="41">
        <f ca="1"/>
        <v>-0.52273674455749031</v>
      </c>
      <c r="K8" s="41">
        <f ca="1"/>
        <v>-0.17641803970406639</v>
      </c>
      <c r="L8" s="41">
        <f ca="1"/>
        <v>-0.28980076537940291</v>
      </c>
      <c r="M8" s="37">
        <f>MATCH($A8,'EKHAZAARSTK X standardized'!$A:$A,0)</f>
        <v>536</v>
      </c>
    </row>
    <row r="9" spans="1:13" x14ac:dyDescent="0.3">
      <c r="A9" s="74" t="str">
        <f>'[1]2023.04.25.IIFL1 CONC PF'!A10</f>
        <v>MARUTI SUZUKI INDIA LTD</v>
      </c>
      <c r="B9" s="75">
        <f>'[1]2023.04.25.IIFL1 CONC PF'!B10</f>
        <v>7.7068809516640604</v>
      </c>
      <c r="C9" s="41" cm="1">
        <f t="array" aca="1" ref="C9:L9" ca="1">OFFSET(INDIRECT(ADDRESS(M9,2,1,1,"EKHAZAARSTK X standardized")),,,1,10)</f>
        <v>-0.14712633407948039</v>
      </c>
      <c r="D9" s="41">
        <f ca="1"/>
        <v>-5.9587921640557838E-2</v>
      </c>
      <c r="E9" s="41">
        <f ca="1"/>
        <v>-0.52302423623827776</v>
      </c>
      <c r="F9" s="41">
        <f ca="1"/>
        <v>-0.90068472666373267</v>
      </c>
      <c r="G9" s="41">
        <f ca="1"/>
        <v>2.8352756787467001E-2</v>
      </c>
      <c r="H9" s="41">
        <f ca="1"/>
        <v>0.28970056841340763</v>
      </c>
      <c r="I9" s="41">
        <f ca="1"/>
        <v>2.335929795957886</v>
      </c>
      <c r="J9" s="41">
        <f ca="1"/>
        <v>-0.33171493263550755</v>
      </c>
      <c r="K9" s="41">
        <f ca="1"/>
        <v>-0.43957655071597329</v>
      </c>
      <c r="L9" s="41">
        <f ca="1"/>
        <v>-1.3132455244322467</v>
      </c>
      <c r="M9" s="37">
        <f>MATCH($A9,'EKHAZAARSTK X standardized'!$A:$A,0)</f>
        <v>577</v>
      </c>
    </row>
    <row r="10" spans="1:13" x14ac:dyDescent="0.3">
      <c r="A10" s="74" t="str">
        <f>'[1]2023.04.25.IIFL1 CONC PF'!A11</f>
        <v>NESTLE INDIA LTD</v>
      </c>
      <c r="B10" s="75">
        <f>'[1]2023.04.25.IIFL1 CONC PF'!B11</f>
        <v>6.48254997634014</v>
      </c>
      <c r="C10" s="41" cm="1">
        <f t="array" aca="1" ref="C10:L10" ca="1">OFFSET(INDIRECT(ADDRESS(M10,2,1,1,"EKHAZAARSTK X standardized")),,,1,10)</f>
        <v>0.13270531247792566</v>
      </c>
      <c r="D10" s="41">
        <f ca="1"/>
        <v>-0.85426603601146711</v>
      </c>
      <c r="E10" s="41">
        <f ca="1"/>
        <v>-0.14829860842190468</v>
      </c>
      <c r="F10" s="41">
        <f ca="1"/>
        <v>-0.71179978405371802</v>
      </c>
      <c r="G10" s="41">
        <f ca="1"/>
        <v>0.1214762748468928</v>
      </c>
      <c r="H10" s="41">
        <f ca="1"/>
        <v>2.7542919950968501</v>
      </c>
      <c r="I10" s="41">
        <f ca="1"/>
        <v>1.3645944725422838</v>
      </c>
      <c r="J10" s="41">
        <f ca="1"/>
        <v>-0.89691112354439473</v>
      </c>
      <c r="K10" s="41">
        <f ca="1"/>
        <v>-1.0058600166731151</v>
      </c>
      <c r="L10" s="41">
        <f ca="1"/>
        <v>0.15469570992780651</v>
      </c>
      <c r="M10" s="37">
        <f>MATCH($A10,'EKHAZAARSTK X standardized'!$A:$A,0)</f>
        <v>627</v>
      </c>
    </row>
    <row r="11" spans="1:13" x14ac:dyDescent="0.3">
      <c r="A11" s="74" t="str">
        <f>'[1]2023.04.25.IIFL1 CONC PF'!A12</f>
        <v>RELIANCE INDUSTRIES LTD</v>
      </c>
      <c r="B11" s="75">
        <f>'[1]2023.04.25.IIFL1 CONC PF'!B12</f>
        <v>11.2501616794514</v>
      </c>
      <c r="C11" s="41" cm="1">
        <f t="array" aca="1" ref="C11:L11" ca="1">OFFSET(INDIRECT(ADDRESS(M11,2,1,1,"EKHAZAARSTK X standardized")),,,1,10)</f>
        <v>-0.40203299960376498</v>
      </c>
      <c r="D11" s="41">
        <f ca="1"/>
        <v>-1.0707406390225338</v>
      </c>
      <c r="E11" s="41">
        <f ca="1"/>
        <v>-0.39918658942265989</v>
      </c>
      <c r="F11" s="41">
        <f ca="1"/>
        <v>-0.18502372865083841</v>
      </c>
      <c r="G11" s="41">
        <f ca="1"/>
        <v>-0.56926591575196073</v>
      </c>
      <c r="H11" s="41">
        <f ca="1"/>
        <v>-0.41123355729450572</v>
      </c>
      <c r="I11" s="41">
        <f ca="1"/>
        <v>3.9647179363191962</v>
      </c>
      <c r="J11" s="41">
        <f ca="1"/>
        <v>-0.75591396580437298</v>
      </c>
      <c r="K11" s="41">
        <f ca="1"/>
        <v>3.5176025242633198E-2</v>
      </c>
      <c r="L11" s="41">
        <f ca="1"/>
        <v>0.2017586925075783</v>
      </c>
      <c r="M11" s="37">
        <f>MATCH($A11,'EKHAZAARSTK X standardized'!$A:$A,0)</f>
        <v>743</v>
      </c>
    </row>
    <row r="12" spans="1:13" x14ac:dyDescent="0.3">
      <c r="A12" s="74" t="str">
        <f>'[1]2023.04.25.IIFL1 CONC PF'!A13</f>
        <v>TATA CONSULTANCY SVCS LTD</v>
      </c>
      <c r="B12" s="75">
        <f>'[1]2023.04.25.IIFL1 CONC PF'!B13</f>
        <v>6.9830270833477197</v>
      </c>
      <c r="C12" s="41" cm="1">
        <f t="array" aca="1" ref="C12:L12" ca="1">OFFSET(INDIRECT(ADDRESS(M12,2,1,1,"EKHAZAARSTK X standardized")),,,1,10)</f>
        <v>0.47893850324127835</v>
      </c>
      <c r="D12" s="41">
        <f ca="1"/>
        <v>-0.7902055287631583</v>
      </c>
      <c r="E12" s="41">
        <f ca="1"/>
        <v>-0.15225952632406098</v>
      </c>
      <c r="F12" s="41">
        <f ca="1"/>
        <v>-0.73289313609506346</v>
      </c>
      <c r="G12" s="41">
        <f ca="1"/>
        <v>-0.52944078510161485</v>
      </c>
      <c r="H12" s="41">
        <f ca="1"/>
        <v>1.8047190658813619</v>
      </c>
      <c r="I12" s="41">
        <f ca="1"/>
        <v>3.0245067387481335</v>
      </c>
      <c r="J12" s="41">
        <f ca="1"/>
        <v>-0.90571615338904399</v>
      </c>
      <c r="K12" s="41">
        <f ca="1"/>
        <v>-0.46880341387127383</v>
      </c>
      <c r="L12" s="41">
        <f ca="1"/>
        <v>-0.23869018543711903</v>
      </c>
      <c r="M12" s="37">
        <f>MATCH($A12,'EKHAZAARSTK X standardized'!$A:$A,0)</f>
        <v>879</v>
      </c>
    </row>
    <row r="13" spans="1:13" x14ac:dyDescent="0.3">
      <c r="A13" s="74" t="str">
        <f>'[1]2023.04.25.IIFL1 CONC PF'!A14</f>
        <v>ULTRATECH CEMENT LTD</v>
      </c>
      <c r="B13" s="75">
        <f>'[1]2023.04.25.IIFL1 CONC PF'!B14</f>
        <v>4.4340008175777399</v>
      </c>
      <c r="C13" s="41" cm="1">
        <f t="array" aca="1" ref="C13:L13" ca="1">OFFSET(INDIRECT(ADDRESS(M13,2,1,1,"EKHAZAARSTK X standardized")),,,1,10)</f>
        <v>-0.28191030473584061</v>
      </c>
      <c r="D13" s="41">
        <f ca="1"/>
        <v>-0.84289169946934006</v>
      </c>
      <c r="E13" s="41">
        <f ca="1"/>
        <v>-0.30142753937109523</v>
      </c>
      <c r="F13" s="41">
        <f ca="1"/>
        <v>-0.35407412346990574</v>
      </c>
      <c r="G13" s="41">
        <f ca="1"/>
        <v>0.16030603464974094</v>
      </c>
      <c r="H13" s="41">
        <f ca="1"/>
        <v>-0.22416758585116101</v>
      </c>
      <c r="I13" s="41">
        <f ca="1"/>
        <v>2.2012849884331329</v>
      </c>
      <c r="J13" s="41">
        <f ca="1"/>
        <v>-0.59494157076107435</v>
      </c>
      <c r="K13" s="41">
        <f ca="1"/>
        <v>-0.44102035289246616</v>
      </c>
      <c r="L13" s="41">
        <f ca="1"/>
        <v>-0.40883163707055037</v>
      </c>
      <c r="M13" s="37">
        <f>MATCH($A13,'EKHAZAARSTK X standardized'!$A:$A,0)</f>
        <v>938</v>
      </c>
    </row>
    <row r="15" spans="1:13" ht="15.75" thickBot="1" x14ac:dyDescent="0.35">
      <c r="B15" s="39" t="s">
        <v>2039</v>
      </c>
      <c r="C15" s="40">
        <f ca="1">SUMPRODUCT($B$2:OFFSET($B$1,$A$1-1,0),C$2:OFFSET(C$1,$A$1-1,0))/100</f>
        <v>0.10687653607314962</v>
      </c>
      <c r="D15" s="40">
        <f ca="1">SUMPRODUCT($B$2:OFFSET($B$1,$A$1-1,0),D$2:OFFSET(D$1,$A$1-1,0))/100</f>
        <v>-1.0425247855606157</v>
      </c>
      <c r="E15" s="40">
        <f ca="1">SUMPRODUCT($B$2:OFFSET($B$1,$A$1-1,0),E$2:OFFSET(E$1,$A$1-1,0))/100</f>
        <v>-0.31120666980896156</v>
      </c>
      <c r="F15" s="40">
        <f ca="1">SUMPRODUCT($B$2:OFFSET($B$1,$A$1-1,0),F$2:OFFSET(F$1,$A$1-1,0))/100</f>
        <v>3.7616879873603161E-2</v>
      </c>
      <c r="G15" s="40">
        <f ca="1">SUMPRODUCT($B$2:OFFSET($B$1,$A$1-1,0),G$2:OFFSET(G$1,$A$1-1,0))/100</f>
        <v>-7.5210029141440704E-2</v>
      </c>
      <c r="H15" s="40">
        <f ca="1">SUMPRODUCT($B$2:OFFSET($B$1,$A$1-1,0),H$2:OFFSET(H$1,$A$1-1,0))/100</f>
        <v>0.32458866522078844</v>
      </c>
      <c r="I15" s="40">
        <f ca="1">SUMPRODUCT($B$2:OFFSET($B$1,$A$1-1,0),I$2:OFFSET(I$1,$A$1-1,0))/100</f>
        <v>2.9779495202167117</v>
      </c>
      <c r="J15" s="40">
        <f ca="1">SUMPRODUCT($B$2:OFFSET($B$1,$A$1-1,0),J$2:OFFSET(J$1,$A$1-1,0))/100</f>
        <v>-0.53108450477957836</v>
      </c>
      <c r="K15" s="40">
        <f ca="1">SUMPRODUCT($B$2:OFFSET($B$1,$A$1-1,0),K$2:OFFSET(K$1,$A$1-1,0))/100</f>
        <v>-0.26502694837213403</v>
      </c>
      <c r="L15" s="40">
        <f ca="1">SUMPRODUCT($B$2:OFFSET($B$1,$A$1-1,0),L$2:OFFSET(L$1,$A$1-1,0))/100</f>
        <v>-0.35003991373179155</v>
      </c>
    </row>
    <row r="16" spans="1:13" ht="15.75" thickTop="1" x14ac:dyDescent="0.3"/>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1CA1C-D317-45F0-8161-B58BB09ECFF8}">
  <dimension ref="A1:M22"/>
  <sheetViews>
    <sheetView zoomScale="80" zoomScaleNormal="80" workbookViewId="0">
      <pane xSplit="2" ySplit="1" topLeftCell="C2" activePane="bottomRight" state="frozen"/>
      <selection activeCell="A2" sqref="A2:B2"/>
      <selection pane="topRight" activeCell="A2" sqref="A2:B2"/>
      <selection pane="bottomLeft" activeCell="A2" sqref="A2:B2"/>
      <selection pane="bottomRight" activeCell="B2" sqref="B2:B19"/>
    </sheetView>
  </sheetViews>
  <sheetFormatPr defaultRowHeight="15" x14ac:dyDescent="0.3"/>
  <cols>
    <col min="1" max="1" width="32.85546875" style="8" bestFit="1" customWidth="1"/>
    <col min="2" max="2" width="12.7109375" style="36" customWidth="1"/>
    <col min="3" max="12" width="12" style="12" bestFit="1" customWidth="1"/>
    <col min="13" max="13" width="15.7109375" style="12" customWidth="1"/>
    <col min="14" max="16384" width="9.140625" style="12"/>
  </cols>
  <sheetData>
    <row r="1" spans="1:13" x14ac:dyDescent="0.3">
      <c r="A1" s="33" cm="1">
        <f t="array" ref="A1">MATCH(1,--ISBLANK($A$2:$A$2473),0)</f>
        <v>19</v>
      </c>
      <c r="B1" s="34" t="s">
        <v>25</v>
      </c>
      <c r="C1" s="35" t="s">
        <v>1023</v>
      </c>
      <c r="D1" s="35" t="s">
        <v>1022</v>
      </c>
      <c r="E1" s="35" t="s">
        <v>1021</v>
      </c>
      <c r="F1" s="35" t="s">
        <v>1020</v>
      </c>
      <c r="G1" s="35" t="s">
        <v>1019</v>
      </c>
      <c r="H1" s="35" t="s">
        <v>1018</v>
      </c>
      <c r="I1" s="35" t="s">
        <v>1017</v>
      </c>
      <c r="J1" s="35" t="s">
        <v>1016</v>
      </c>
      <c r="K1" s="35" t="s">
        <v>1015</v>
      </c>
      <c r="L1" s="35" t="s">
        <v>1014</v>
      </c>
      <c r="M1" s="30" t="s">
        <v>2038</v>
      </c>
    </row>
    <row r="2" spans="1:13" x14ac:dyDescent="0.3">
      <c r="A2" s="74" t="str">
        <f>'[1]2023.04.25.GROWTH G1'!A3</f>
        <v>AXIS BANK LTD</v>
      </c>
      <c r="B2" s="75">
        <f>'[1]2023.04.25.GROWTH G1'!B3</f>
        <v>5.3481951372940797</v>
      </c>
      <c r="C2" s="41" cm="1">
        <f t="array" aca="1" ref="C2:L2" ca="1">OFFSET(INDIRECT(ADDRESS(M2,2,1,1,"EKHAZAARSTK X standardized")),,,1,10)</f>
        <v>-0.5658477883637375</v>
      </c>
      <c r="D2" s="41">
        <f ca="1"/>
        <v>-1.5150928785992352</v>
      </c>
      <c r="E2" s="41">
        <f ca="1"/>
        <v>-0.4185075684513162</v>
      </c>
      <c r="F2" s="41">
        <f ca="1"/>
        <v>0.96401991558583933</v>
      </c>
      <c r="G2" s="41">
        <f ca="1"/>
        <v>0.14562578822854499</v>
      </c>
      <c r="H2" s="41">
        <f ca="1"/>
        <v>-0.44066526096344516</v>
      </c>
      <c r="I2" s="41">
        <f ca="1"/>
        <v>3.0256902028407482</v>
      </c>
      <c r="J2" s="41">
        <f ca="1"/>
        <v>0.18212798541540345</v>
      </c>
      <c r="K2" s="41">
        <f ca="1"/>
        <v>0.20056794980521256</v>
      </c>
      <c r="L2" s="41">
        <f ca="1"/>
        <v>-0.17640696274705672</v>
      </c>
      <c r="M2" s="37">
        <f>MATCH($A2,'EKHAZAARSTK X standardized'!$A:$A,0)</f>
        <v>88</v>
      </c>
    </row>
    <row r="3" spans="1:13" x14ac:dyDescent="0.3">
      <c r="A3" s="74" t="str">
        <f>'[1]2023.04.25.GROWTH G1'!A4</f>
        <v>BANK OF BARODA</v>
      </c>
      <c r="B3" s="75">
        <f>'[1]2023.04.25.GROWTH G1'!B4</f>
        <v>5.2973014862594496</v>
      </c>
      <c r="C3" s="41" cm="1">
        <f t="array" aca="1" ref="C3:L3" ca="1">OFFSET(INDIRECT(ADDRESS(M3,2,1,1,"EKHAZAARSTK X standardized")),,,1,10)</f>
        <v>0.51835958204418409</v>
      </c>
      <c r="D3" s="41">
        <f ca="1"/>
        <v>-1.4173870870563294</v>
      </c>
      <c r="E3" s="41">
        <f ca="1"/>
        <v>-0.35345416385674538</v>
      </c>
      <c r="F3" s="41">
        <f ca="1"/>
        <v>0.82643509765335377</v>
      </c>
      <c r="G3" s="41">
        <f ca="1"/>
        <v>0.94966455169269826</v>
      </c>
      <c r="H3" s="41">
        <f ca="1"/>
        <v>-0.67432848279691882</v>
      </c>
      <c r="I3" s="41">
        <f ca="1"/>
        <v>2.7807333065651538</v>
      </c>
      <c r="J3" s="41">
        <f ca="1"/>
        <v>1.3672915736782296</v>
      </c>
      <c r="K3" s="41">
        <f ca="1"/>
        <v>0.66893235108523785</v>
      </c>
      <c r="L3" s="41">
        <f ca="1"/>
        <v>0.80265130595483791</v>
      </c>
      <c r="M3" s="37">
        <f>MATCH($A3,'EKHAZAARSTK X standardized'!$A:$A,0)</f>
        <v>104</v>
      </c>
    </row>
    <row r="4" spans="1:13" x14ac:dyDescent="0.3">
      <c r="A4" s="74" t="str">
        <f>'[1]2023.04.25.GROWTH G1'!A5</f>
        <v>BHARAT ELECTRONICS LTD</v>
      </c>
      <c r="B4" s="75">
        <f>'[1]2023.04.25.GROWTH G1'!B5</f>
        <v>5.4310668063621099</v>
      </c>
      <c r="C4" s="41" cm="1">
        <f t="array" aca="1" ref="C4:L4" ca="1">OFFSET(INDIRECT(ADDRESS(M4,2,1,1,"EKHAZAARSTK X standardized")),,,1,10)</f>
        <v>0.56818496611512637</v>
      </c>
      <c r="D4" s="41">
        <f ca="1"/>
        <v>-0.40041406314189287</v>
      </c>
      <c r="E4" s="41">
        <f ca="1"/>
        <v>-7.939826662213835E-2</v>
      </c>
      <c r="F4" s="41">
        <f ca="1"/>
        <v>-0.90240488424864596</v>
      </c>
      <c r="G4" s="41">
        <f ca="1"/>
        <v>0.76293061199188805</v>
      </c>
      <c r="H4" s="41">
        <f ca="1"/>
        <v>0.31407154650150398</v>
      </c>
      <c r="I4" s="41">
        <f ca="1"/>
        <v>1.4514776049736346</v>
      </c>
      <c r="J4" s="41">
        <f ca="1"/>
        <v>1.1054900337925977E-2</v>
      </c>
      <c r="K4" s="41">
        <f ca="1"/>
        <v>-0.34164712983920992</v>
      </c>
      <c r="L4" s="41">
        <f ca="1"/>
        <v>0.18878656630269508</v>
      </c>
      <c r="M4" s="37">
        <f>MATCH($A4,'EKHAZAARSTK X standardized'!$A:$A,0)</f>
        <v>122</v>
      </c>
    </row>
    <row r="5" spans="1:13" x14ac:dyDescent="0.3">
      <c r="A5" s="74" t="str">
        <f>'[1]2023.04.25.GROWTH G1'!A6</f>
        <v>BHARTI AIRTEL LTD</v>
      </c>
      <c r="B5" s="75">
        <f>'[1]2023.04.25.GROWTH G1'!B6</f>
        <v>5.37125423733172</v>
      </c>
      <c r="C5" s="41" cm="1">
        <f t="array" aca="1" ref="C5:L5" ca="1">OFFSET(INDIRECT(ADDRESS(M5,2,1,1,"EKHAZAARSTK X standardized")),,,1,10)</f>
        <v>-0.36413566004953457</v>
      </c>
      <c r="D5" s="41">
        <f ca="1"/>
        <v>-0.70178467245069387</v>
      </c>
      <c r="E5" s="41">
        <f ca="1"/>
        <v>-0.15785466230582756</v>
      </c>
      <c r="F5" s="41">
        <f ca="1"/>
        <v>1.6777890315010671</v>
      </c>
      <c r="G5" s="41">
        <f ca="1"/>
        <v>-0.19071667696042446</v>
      </c>
      <c r="H5" s="41">
        <f ca="1"/>
        <v>6.1927654975811659E-2</v>
      </c>
      <c r="I5" s="41">
        <f ca="1"/>
        <v>2.9435202784666612</v>
      </c>
      <c r="J5" s="41">
        <f ca="1"/>
        <v>-0.62718526686403142</v>
      </c>
      <c r="K5" s="41">
        <f ca="1"/>
        <v>-0.12498389345987151</v>
      </c>
      <c r="L5" s="41">
        <f ca="1"/>
        <v>-0.62004762038898964</v>
      </c>
      <c r="M5" s="37">
        <f>MATCH($A5,'EKHAZAARSTK X standardized'!$A:$A,0)</f>
        <v>127</v>
      </c>
    </row>
    <row r="6" spans="1:13" x14ac:dyDescent="0.3">
      <c r="A6" s="74" t="str">
        <f>'[1]2023.04.25.GROWTH G1'!A7</f>
        <v>BLUE DART EXPRESS LTD</v>
      </c>
      <c r="B6" s="75">
        <f>'[1]2023.04.25.GROWTH G1'!B7</f>
        <v>2.3294416376795901</v>
      </c>
      <c r="C6" s="41" cm="1">
        <f t="array" aca="1" ref="C6:L6" ca="1">OFFSET(INDIRECT(ADDRESS(M6,2,1,1,"EKHAZAARSTK X standardized")),,,1,10)</f>
        <v>-0.23026647697649841</v>
      </c>
      <c r="D6" s="41">
        <f ca="1"/>
        <v>0.74302902168071905</v>
      </c>
      <c r="E6" s="41">
        <f ca="1"/>
        <v>0.50268603934544898</v>
      </c>
      <c r="F6" s="41">
        <f ca="1"/>
        <v>0.20728678079976881</v>
      </c>
      <c r="G6" s="41">
        <f ca="1"/>
        <v>-0.43617111725466479</v>
      </c>
      <c r="H6" s="41">
        <f ca="1"/>
        <v>1.1414570069677292</v>
      </c>
      <c r="I6" s="41">
        <f ca="1"/>
        <v>0.18706541909605834</v>
      </c>
      <c r="J6" s="41">
        <f ca="1"/>
        <v>-0.72957442252616367</v>
      </c>
      <c r="K6" s="41">
        <f ca="1"/>
        <v>-0.34224639065929979</v>
      </c>
      <c r="L6" s="41">
        <f ca="1"/>
        <v>-0.40447754759251836</v>
      </c>
      <c r="M6" s="37">
        <f>MATCH($A6,'EKHAZAARSTK X standardized'!$A:$A,0)</f>
        <v>134</v>
      </c>
    </row>
    <row r="7" spans="1:13" x14ac:dyDescent="0.3">
      <c r="A7" s="74" t="str">
        <f>'[1]2023.04.25.GROWTH G1'!A8</f>
        <v>COROMANDEL INTERNATIONAL LTD</v>
      </c>
      <c r="B7" s="75">
        <f>'[1]2023.04.25.GROWTH G1'!B8</f>
        <v>2.7862885335415002</v>
      </c>
      <c r="C7" s="41" cm="1">
        <f t="array" aca="1" ref="C7:L7" ca="1">OFFSET(INDIRECT(ADDRESS(M7,2,1,1,"EKHAZAARSTK X standardized")),,,1,10)</f>
        <v>0.27122685540706115</v>
      </c>
      <c r="D7" s="41">
        <f ca="1"/>
        <v>1.8204046678722321</v>
      </c>
      <c r="E7" s="41">
        <f ca="1"/>
        <v>0.58885030264712512</v>
      </c>
      <c r="F7" s="41">
        <f ca="1"/>
        <v>-0.53244501460335458</v>
      </c>
      <c r="G7" s="41">
        <f ca="1"/>
        <v>9.8378869695808405E-2</v>
      </c>
      <c r="H7" s="41">
        <f ca="1"/>
        <v>0.55611109616214771</v>
      </c>
      <c r="I7" s="41">
        <f ca="1"/>
        <v>1.1058847797426297</v>
      </c>
      <c r="J7" s="41">
        <f ca="1"/>
        <v>-0.46840092536307476</v>
      </c>
      <c r="K7" s="41">
        <f ca="1"/>
        <v>0.36709679679448703</v>
      </c>
      <c r="L7" s="41">
        <f ca="1"/>
        <v>-1.5065519817878954</v>
      </c>
      <c r="M7" s="37">
        <f>MATCH($A7,'EKHAZAARSTK X standardized'!$A:$A,0)</f>
        <v>188</v>
      </c>
    </row>
    <row r="8" spans="1:13" x14ac:dyDescent="0.3">
      <c r="A8" s="74" t="str">
        <f>'[1]2023.04.25.GROWTH G1'!A9</f>
        <v>CRISIL LTD</v>
      </c>
      <c r="B8" s="75">
        <f>'[1]2023.04.25.GROWTH G1'!B9</f>
        <v>5.5905244423552301</v>
      </c>
      <c r="C8" s="41" cm="1">
        <f t="array" aca="1" ref="C8:L8" ca="1">OFFSET(INDIRECT(ADDRESS(M8,2,1,1,"EKHAZAARSTK X standardized")),,,1,10)</f>
        <v>0.38972977549993232</v>
      </c>
      <c r="D8" s="41">
        <f ca="1"/>
        <v>-0.88643570231012159</v>
      </c>
      <c r="E8" s="41">
        <f ca="1"/>
        <v>8.6982026549607669E-2</v>
      </c>
      <c r="F8" s="41">
        <f ca="1"/>
        <v>-0.76586331859175105</v>
      </c>
      <c r="G8" s="41">
        <f ca="1"/>
        <v>-0.21683047167661795</v>
      </c>
      <c r="H8" s="41">
        <f ca="1"/>
        <v>1.7019130407622145</v>
      </c>
      <c r="I8" s="41">
        <f ca="1"/>
        <v>0.16780760649831789</v>
      </c>
      <c r="J8" s="41">
        <f ca="1"/>
        <v>-0.88975326546906319</v>
      </c>
      <c r="K8" s="41">
        <f ca="1"/>
        <v>-0.81182209070893907</v>
      </c>
      <c r="L8" s="41">
        <f ca="1"/>
        <v>-0.22879704377026089</v>
      </c>
      <c r="M8" s="37">
        <f>MATCH($A8,'EKHAZAARSTK X standardized'!$A:$A,0)</f>
        <v>192</v>
      </c>
    </row>
    <row r="9" spans="1:13" x14ac:dyDescent="0.3">
      <c r="A9" s="74" t="str">
        <f>'[1]2023.04.25.GROWTH G1'!A10</f>
        <v>EICHER MOTORS LTD</v>
      </c>
      <c r="B9" s="75">
        <f>'[1]2023.04.25.GROWTH G1'!B10</f>
        <v>3.5247020807460201</v>
      </c>
      <c r="C9" s="41" cm="1">
        <f t="array" aca="1" ref="C9:L9" ca="1">OFFSET(INDIRECT(ADDRESS(M9,2,1,1,"EKHAZAARSTK X standardized")),,,1,10)</f>
        <v>-0.18551183814947336</v>
      </c>
      <c r="D9" s="41">
        <f ca="1"/>
        <v>-0.56163118223650643</v>
      </c>
      <c r="E9" s="41">
        <f ca="1"/>
        <v>-0.26302218694401741</v>
      </c>
      <c r="F9" s="41">
        <f ca="1"/>
        <v>-0.87991127291496229</v>
      </c>
      <c r="G9" s="41">
        <f ca="1"/>
        <v>0.23044829490300239</v>
      </c>
      <c r="H9" s="41">
        <f ca="1"/>
        <v>1.1843184866745171</v>
      </c>
      <c r="I9" s="41">
        <f ca="1"/>
        <v>1.280102974659346</v>
      </c>
      <c r="J9" s="41">
        <f ca="1"/>
        <v>-7.3823652614105714E-2</v>
      </c>
      <c r="K9" s="41">
        <f ca="1"/>
        <v>-0.58887877416603573</v>
      </c>
      <c r="L9" s="41">
        <f ca="1"/>
        <v>-0.30446206604925036</v>
      </c>
      <c r="M9" s="37">
        <f>MATCH($A9,'EKHAZAARSTK X standardized'!$A:$A,0)</f>
        <v>235</v>
      </c>
    </row>
    <row r="10" spans="1:13" x14ac:dyDescent="0.3">
      <c r="A10" s="74" t="str">
        <f>'[1]2023.04.25.GROWTH G1'!A11</f>
        <v>HDFC BANK LIMITED</v>
      </c>
      <c r="B10" s="75">
        <f>'[1]2023.04.25.GROWTH G1'!B11</f>
        <v>8.2995357931033702</v>
      </c>
      <c r="C10" s="41" cm="1">
        <f t="array" aca="1" ref="C10:L10" ca="1">OFFSET(INDIRECT(ADDRESS(M10,2,1,1,"EKHAZAARSTK X standardized")),,,1,10)</f>
        <v>0.17914674645337414</v>
      </c>
      <c r="D10" s="41">
        <f ca="1"/>
        <v>-1.5352622241881975</v>
      </c>
      <c r="E10" s="41">
        <f ca="1"/>
        <v>-0.11604582386343333</v>
      </c>
      <c r="F10" s="41">
        <f ca="1"/>
        <v>0.38012274754633496</v>
      </c>
      <c r="G10" s="41">
        <f ca="1"/>
        <v>8.1126540778991049E-2</v>
      </c>
      <c r="H10" s="41">
        <f ca="1"/>
        <v>-0.37102238614273059</v>
      </c>
      <c r="I10" s="41">
        <f ca="1"/>
        <v>3.6290501682332428</v>
      </c>
      <c r="J10" s="41">
        <f ca="1"/>
        <v>-0.54787471411952549</v>
      </c>
      <c r="K10" s="41">
        <f ca="1"/>
        <v>-0.34692179786198601</v>
      </c>
      <c r="L10" s="41">
        <f ca="1"/>
        <v>-0.57966329349761814</v>
      </c>
      <c r="M10" s="37">
        <f>MATCH($A10,'EKHAZAARSTK X standardized'!$A:$A,0)</f>
        <v>360</v>
      </c>
    </row>
    <row r="11" spans="1:13" x14ac:dyDescent="0.3">
      <c r="A11" s="74" t="str">
        <f>'[1]2023.04.25.GROWTH G1'!A12</f>
        <v>ICICI BANK LTD</v>
      </c>
      <c r="B11" s="75">
        <f>'[1]2023.04.25.GROWTH G1'!B12</f>
        <v>11.045058510635499</v>
      </c>
      <c r="C11" s="41" cm="1">
        <f t="array" aca="1" ref="C11:L11" ca="1">OFFSET(INDIRECT(ADDRESS(M11,2,1,1,"EKHAZAARSTK X standardized")),,,1,10)</f>
        <v>-0.24197594324615099</v>
      </c>
      <c r="D11" s="41">
        <f ca="1"/>
        <v>-1.4783007423382133</v>
      </c>
      <c r="E11" s="41">
        <f ca="1"/>
        <v>-0.55997502320761339</v>
      </c>
      <c r="F11" s="41">
        <f ca="1"/>
        <v>0.38439486054318622</v>
      </c>
      <c r="G11" s="41">
        <f ca="1"/>
        <v>0.25451905873731873</v>
      </c>
      <c r="H11" s="41">
        <f ca="1"/>
        <v>-0.39785019941395849</v>
      </c>
      <c r="I11" s="41">
        <f ca="1"/>
        <v>3.4564807568580478</v>
      </c>
      <c r="J11" s="41">
        <f ca="1"/>
        <v>-0.3210916273895737</v>
      </c>
      <c r="K11" s="41">
        <f ca="1"/>
        <v>-0.139448357157925</v>
      </c>
      <c r="L11" s="41">
        <f ca="1"/>
        <v>-0.47574368670523759</v>
      </c>
      <c r="M11" s="37">
        <f>MATCH($A11,'EKHAZAARSTK X standardized'!$A:$A,0)</f>
        <v>396</v>
      </c>
    </row>
    <row r="12" spans="1:13" x14ac:dyDescent="0.3">
      <c r="A12" s="74" t="str">
        <f>'[1]2023.04.25.GROWTH G1'!A13</f>
        <v>INFOSYS LTD</v>
      </c>
      <c r="B12" s="75">
        <f>'[1]2023.04.25.GROWTH G1'!B13</f>
        <v>5.3060820940630702</v>
      </c>
      <c r="C12" s="41" cm="1">
        <f t="array" aca="1" ref="C12:L12" ca="1">OFFSET(INDIRECT(ADDRESS(M12,2,1,1,"EKHAZAARSTK X standardized")),,,1,10)</f>
        <v>1.3542689510330868</v>
      </c>
      <c r="D12" s="41">
        <f ca="1"/>
        <v>-0.63984575414454692</v>
      </c>
      <c r="E12" s="41">
        <f ca="1"/>
        <v>4.3757064296488873E-2</v>
      </c>
      <c r="F12" s="41">
        <f ca="1"/>
        <v>-0.65382249933470526</v>
      </c>
      <c r="G12" s="41">
        <f ca="1"/>
        <v>-0.92308460239923185</v>
      </c>
      <c r="H12" s="41">
        <f ca="1"/>
        <v>1.450751706360021</v>
      </c>
      <c r="I12" s="41">
        <f ca="1"/>
        <v>2.6751355651636861</v>
      </c>
      <c r="J12" s="41">
        <f ca="1"/>
        <v>-0.52109814165258861</v>
      </c>
      <c r="K12" s="41">
        <f ca="1"/>
        <v>-0.24591559041894615</v>
      </c>
      <c r="L12" s="41">
        <f ca="1"/>
        <v>1.2580679199725542E-3</v>
      </c>
      <c r="M12" s="37">
        <f>MATCH($A12,'EKHAZAARSTK X standardized'!$A:$A,0)</f>
        <v>436</v>
      </c>
    </row>
    <row r="13" spans="1:13" x14ac:dyDescent="0.3">
      <c r="A13" s="74" t="str">
        <f>'[1]2023.04.25.GROWTH G1'!A14</f>
        <v>ITC LTD</v>
      </c>
      <c r="B13" s="75">
        <f>'[1]2023.04.25.GROWTH G1'!B14</f>
        <v>7.3044207324397101</v>
      </c>
      <c r="C13" s="41" cm="1">
        <f t="array" aca="1" ref="C13:L13" ca="1">OFFSET(INDIRECT(ADDRESS(M13,2,1,1,"EKHAZAARSTK X standardized")),,,1,10)</f>
        <v>1.5813668109783385</v>
      </c>
      <c r="D13" s="41">
        <f ca="1"/>
        <v>-0.9870363797431807</v>
      </c>
      <c r="E13" s="41">
        <f ca="1"/>
        <v>-0.38341293986218394</v>
      </c>
      <c r="F13" s="41">
        <f ca="1"/>
        <v>-0.89211776341657245</v>
      </c>
      <c r="G13" s="41">
        <f ca="1"/>
        <v>0.96890830875454026</v>
      </c>
      <c r="H13" s="41">
        <f ca="1"/>
        <v>1.4832208024014877</v>
      </c>
      <c r="I13" s="41">
        <f ca="1"/>
        <v>2.4393393478305745</v>
      </c>
      <c r="J13" s="41">
        <f ca="1"/>
        <v>-0.62076804259268659</v>
      </c>
      <c r="K13" s="41">
        <f ca="1"/>
        <v>-0.51951785803844608</v>
      </c>
      <c r="L13" s="41">
        <f ca="1"/>
        <v>0.23392038993866404</v>
      </c>
      <c r="M13" s="37">
        <f>MATCH($A13,'EKHAZAARSTK X standardized'!$A:$A,0)</f>
        <v>451</v>
      </c>
    </row>
    <row r="14" spans="1:13" x14ac:dyDescent="0.3">
      <c r="A14" s="74" t="str">
        <f>'[1]2023.04.25.GROWTH G1'!A15</f>
        <v>LARSEN &amp; TOUBRO LTD</v>
      </c>
      <c r="B14" s="75">
        <f>'[1]2023.04.25.GROWTH G1'!B15</f>
        <v>6.8174126055627404</v>
      </c>
      <c r="C14" s="41" cm="1">
        <f t="array" aca="1" ref="C14:L14" ca="1">OFFSET(INDIRECT(ADDRESS(M14,2,1,1,"EKHAZAARSTK X standardized")),,,1,10)</f>
        <v>7.06158752998889E-2</v>
      </c>
      <c r="D14" s="41">
        <f ca="1"/>
        <v>-1.076591578174944</v>
      </c>
      <c r="E14" s="41">
        <f ca="1"/>
        <v>-0.51783244816431473</v>
      </c>
      <c r="F14" s="41">
        <f ca="1"/>
        <v>0.70073065533984569</v>
      </c>
      <c r="G14" s="41">
        <f ca="1"/>
        <v>0.40975950399671546</v>
      </c>
      <c r="H14" s="41">
        <f ca="1"/>
        <v>-0.13700163857741124</v>
      </c>
      <c r="I14" s="41">
        <f ca="1"/>
        <v>2.8300528822409063</v>
      </c>
      <c r="J14" s="41">
        <f ca="1"/>
        <v>-0.52273674455749031</v>
      </c>
      <c r="K14" s="41">
        <f ca="1"/>
        <v>-0.17641803970406639</v>
      </c>
      <c r="L14" s="41">
        <f ca="1"/>
        <v>-0.28980076537940291</v>
      </c>
      <c r="M14" s="37">
        <f>MATCH($A14,'EKHAZAARSTK X standardized'!$A:$A,0)</f>
        <v>536</v>
      </c>
    </row>
    <row r="15" spans="1:13" x14ac:dyDescent="0.3">
      <c r="A15" s="74" t="str">
        <f>'[1]2023.04.25.GROWTH G1'!A16</f>
        <v>LTIMINDTREE LTD</v>
      </c>
      <c r="B15" s="75">
        <f>'[1]2023.04.25.GROWTH G1'!B16</f>
        <v>2.9937206474995799</v>
      </c>
      <c r="C15" s="41" cm="1">
        <f t="array" aca="1" ref="C15:L15" ca="1">OFFSET(INDIRECT(ADDRESS(M15,2,1,1,"EKHAZAARSTK X standardized")),,,1,10)</f>
        <v>0.21643499929832305</v>
      </c>
      <c r="D15" s="41">
        <f ca="1"/>
        <v>0.60148645035009185</v>
      </c>
      <c r="E15" s="41">
        <f ca="1"/>
        <v>1.2922972033361952</v>
      </c>
      <c r="F15" s="41">
        <f ca="1"/>
        <v>-0.67049980272701004</v>
      </c>
      <c r="G15" s="41">
        <f ca="1"/>
        <v>-0.82167875354829556</v>
      </c>
      <c r="H15" s="41">
        <f ca="1"/>
        <v>0.38368004073269002</v>
      </c>
      <c r="I15" s="41">
        <f ca="1"/>
        <v>1.5252470295026024</v>
      </c>
      <c r="J15" s="41">
        <f ca="1"/>
        <v>-0.31708868494326103</v>
      </c>
      <c r="K15" s="41">
        <f ca="1"/>
        <v>-0.61471117096848737</v>
      </c>
      <c r="L15" s="41">
        <f ca="1"/>
        <v>-0.7079670881985175</v>
      </c>
      <c r="M15" s="37">
        <f>MATCH($A15,'EKHAZAARSTK X standardized'!$A:$A,0)</f>
        <v>547</v>
      </c>
    </row>
    <row r="16" spans="1:13" x14ac:dyDescent="0.3">
      <c r="A16" s="74" t="str">
        <f>'[1]2023.04.25.GROWTH G1'!A17</f>
        <v>MARUTI SUZUKI INDIA LTD</v>
      </c>
      <c r="B16" s="75">
        <f>'[1]2023.04.25.GROWTH G1'!B17</f>
        <v>5.34597730666645</v>
      </c>
      <c r="C16" s="41" cm="1">
        <f t="array" aca="1" ref="C16:L16" ca="1">OFFSET(INDIRECT(ADDRESS(M16,2,1,1,"EKHAZAARSTK X standardized")),,,1,10)</f>
        <v>-0.14712633407948039</v>
      </c>
      <c r="D16" s="41">
        <f ca="1"/>
        <v>-5.9587921640557838E-2</v>
      </c>
      <c r="E16" s="41">
        <f ca="1"/>
        <v>-0.52302423623827776</v>
      </c>
      <c r="F16" s="41">
        <f ca="1"/>
        <v>-0.90068472666373267</v>
      </c>
      <c r="G16" s="41">
        <f ca="1"/>
        <v>2.8352756787467001E-2</v>
      </c>
      <c r="H16" s="41">
        <f ca="1"/>
        <v>0.28970056841340763</v>
      </c>
      <c r="I16" s="41">
        <f ca="1"/>
        <v>2.335929795957886</v>
      </c>
      <c r="J16" s="41">
        <f ca="1"/>
        <v>-0.33171493263550755</v>
      </c>
      <c r="K16" s="41">
        <f ca="1"/>
        <v>-0.43957655071597329</v>
      </c>
      <c r="L16" s="41">
        <f ca="1"/>
        <v>-1.3132455244322467</v>
      </c>
      <c r="M16" s="37">
        <f>MATCH($A16,'EKHAZAARSTK X standardized'!$A:$A,0)</f>
        <v>577</v>
      </c>
    </row>
    <row r="17" spans="1:13" x14ac:dyDescent="0.3">
      <c r="A17" s="74" t="str">
        <f>'[1]2023.04.25.GROWTH G1'!A18</f>
        <v>RELIANCE INDUSTRIES LTD</v>
      </c>
      <c r="B17" s="75">
        <f>'[1]2023.04.25.GROWTH G1'!B18</f>
        <v>10.1279374144292</v>
      </c>
      <c r="C17" s="41" cm="1">
        <f t="array" aca="1" ref="C17:L17" ca="1">OFFSET(INDIRECT(ADDRESS(M17,2,1,1,"EKHAZAARSTK X standardized")),,,1,10)</f>
        <v>-0.40203299960376498</v>
      </c>
      <c r="D17" s="41">
        <f ca="1"/>
        <v>-1.0707406390225338</v>
      </c>
      <c r="E17" s="41">
        <f ca="1"/>
        <v>-0.39918658942265989</v>
      </c>
      <c r="F17" s="41">
        <f ca="1"/>
        <v>-0.18502372865083841</v>
      </c>
      <c r="G17" s="41">
        <f ca="1"/>
        <v>-0.56926591575196073</v>
      </c>
      <c r="H17" s="41">
        <f ca="1"/>
        <v>-0.41123355729450572</v>
      </c>
      <c r="I17" s="41">
        <f ca="1"/>
        <v>3.9647179363191962</v>
      </c>
      <c r="J17" s="41">
        <f ca="1"/>
        <v>-0.75591396580437298</v>
      </c>
      <c r="K17" s="41">
        <f ca="1"/>
        <v>3.5176025242633198E-2</v>
      </c>
      <c r="L17" s="41">
        <f ca="1"/>
        <v>0.2017586925075783</v>
      </c>
      <c r="M17" s="37">
        <f>MATCH($A17,'EKHAZAARSTK X standardized'!$A:$A,0)</f>
        <v>743</v>
      </c>
    </row>
    <row r="18" spans="1:13" x14ac:dyDescent="0.3">
      <c r="A18" s="74" t="str">
        <f>'[1]2023.04.25.GROWTH G1'!A19</f>
        <v>ULTRATECH CEMENT LTD</v>
      </c>
      <c r="B18" s="75">
        <f>'[1]2023.04.25.GROWTH G1'!B19</f>
        <v>3.1356670492707499</v>
      </c>
      <c r="C18" s="41" cm="1">
        <f t="array" aca="1" ref="C18:L18" ca="1">OFFSET(INDIRECT(ADDRESS(M18,2,1,1,"EKHAZAARSTK X standardized")),,,1,10)</f>
        <v>-0.28191030473584061</v>
      </c>
      <c r="D18" s="41">
        <f ca="1"/>
        <v>-0.84289169946934006</v>
      </c>
      <c r="E18" s="41">
        <f ca="1"/>
        <v>-0.30142753937109523</v>
      </c>
      <c r="F18" s="41">
        <f ca="1"/>
        <v>-0.35407412346990574</v>
      </c>
      <c r="G18" s="41">
        <f ca="1"/>
        <v>0.16030603464974094</v>
      </c>
      <c r="H18" s="41">
        <f ca="1"/>
        <v>-0.22416758585116101</v>
      </c>
      <c r="I18" s="41">
        <f ca="1"/>
        <v>2.2012849884331329</v>
      </c>
      <c r="J18" s="41">
        <f ca="1"/>
        <v>-0.59494157076107435</v>
      </c>
      <c r="K18" s="41">
        <f ca="1"/>
        <v>-0.44102035289246616</v>
      </c>
      <c r="L18" s="41">
        <f ca="1"/>
        <v>-0.40883163707055037</v>
      </c>
      <c r="M18" s="37">
        <f>MATCH($A18,'EKHAZAARSTK X standardized'!$A:$A,0)</f>
        <v>938</v>
      </c>
    </row>
    <row r="19" spans="1:13" x14ac:dyDescent="0.3">
      <c r="A19" s="74" t="str">
        <f>'[1]2023.04.25.GROWTH G1'!A20</f>
        <v>UNITED SPIRITS LTD</v>
      </c>
      <c r="B19" s="75">
        <f>'[1]2023.04.25.GROWTH G1'!B20</f>
        <v>3.94541348476</v>
      </c>
      <c r="C19" s="41" cm="1">
        <f t="array" aca="1" ref="C19:L19" ca="1">OFFSET(INDIRECT(ADDRESS(M19,2,1,1,"EKHAZAARSTK X standardized")),,,1,10)</f>
        <v>-0.64897097360151768</v>
      </c>
      <c r="D19" s="41">
        <f ca="1"/>
        <v>-0.65594972588496814</v>
      </c>
      <c r="E19" s="41">
        <f ca="1"/>
        <v>-0.64237930509379004</v>
      </c>
      <c r="F19" s="41">
        <f ca="1"/>
        <v>-0.84851404839014444</v>
      </c>
      <c r="G19" s="41">
        <f ca="1"/>
        <v>-0.6053192506145314</v>
      </c>
      <c r="H19" s="41">
        <f ca="1"/>
        <v>0.53238837723623034</v>
      </c>
      <c r="I19" s="41">
        <f ca="1"/>
        <v>0.97799184042708887</v>
      </c>
      <c r="J19" s="41">
        <f ca="1"/>
        <v>-0.30082628014972862</v>
      </c>
      <c r="K19" s="41">
        <f ca="1"/>
        <v>-0.72809748881050962</v>
      </c>
      <c r="L19" s="41">
        <f ca="1"/>
        <v>-8.3217300910336051E-2</v>
      </c>
      <c r="M19" s="37">
        <f>MATCH($A19,'EKHAZAARSTK X standardized'!$A:$A,0)</f>
        <v>943</v>
      </c>
    </row>
    <row r="21" spans="1:13" ht="15.75" thickBot="1" x14ac:dyDescent="0.35">
      <c r="B21" s="39" t="s">
        <v>2039</v>
      </c>
      <c r="C21" s="40">
        <f ca="1">SUMPRODUCT($B$2:OFFSET($B$1,$A$1-1,0),C$2:OFFSET(C$1,$A$1-1,0))/100</f>
        <v>0.12971527561913196</v>
      </c>
      <c r="D21" s="40">
        <f ca="1">SUMPRODUCT($B$2:OFFSET($B$1,$A$1-1,0),D$2:OFFSET(D$1,$A$1-1,0))/100</f>
        <v>-0.83295228315029346</v>
      </c>
      <c r="E21" s="40">
        <f ca="1">SUMPRODUCT($B$2:OFFSET($B$1,$A$1-1,0),E$2:OFFSET(E$1,$A$1-1,0))/100</f>
        <v>-0.22715479014671314</v>
      </c>
      <c r="F21" s="40">
        <f ca="1">SUMPRODUCT($B$2:OFFSET($B$1,$A$1-1,0),F$2:OFFSET(F$1,$A$1-1,0))/100</f>
        <v>-5.7014315022358583E-2</v>
      </c>
      <c r="G21" s="40">
        <f ca="1">SUMPRODUCT($B$2:OFFSET($B$1,$A$1-1,0),G$2:OFFSET(G$1,$A$1-1,0))/100</f>
        <v>6.2847562092118558E-2</v>
      </c>
      <c r="H21" s="40">
        <f ca="1">SUMPRODUCT($B$2:OFFSET($B$1,$A$1-1,0),H$2:OFFSET(H$1,$A$1-1,0))/100</f>
        <v>0.24061167980777781</v>
      </c>
      <c r="I21" s="40">
        <f ca="1">SUMPRODUCT($B$2:OFFSET($B$1,$A$1-1,0),I$2:OFFSET(I$1,$A$1-1,0))/100</f>
        <v>2.5114505543397536</v>
      </c>
      <c r="J21" s="40">
        <f ca="1">SUMPRODUCT($B$2:OFFSET($B$1,$A$1-1,0),J$2:OFFSET(J$1,$A$1-1,0))/100</f>
        <v>-0.35718236540096365</v>
      </c>
      <c r="K21" s="40">
        <f ca="1">SUMPRODUCT($B$2:OFFSET($B$1,$A$1-1,0),K$2:OFFSET(K$1,$A$1-1,0))/100</f>
        <v>-0.23110517542058975</v>
      </c>
      <c r="L21" s="40">
        <f ca="1">SUMPRODUCT($B$2:OFFSET($B$1,$A$1-1,0),L$2:OFFSET(L$1,$A$1-1,0))/100</f>
        <v>-0.25521662501625714</v>
      </c>
    </row>
    <row r="22" spans="1:13" ht="15.75" thickTop="1" x14ac:dyDescent="0.3"/>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E091E-9825-4026-8280-837E27B6897A}">
  <dimension ref="A1:M234"/>
  <sheetViews>
    <sheetView zoomScale="80" zoomScaleNormal="80" workbookViewId="0">
      <pane xSplit="2" ySplit="1" topLeftCell="C2" activePane="bottomRight" state="frozen"/>
      <selection activeCell="A2" sqref="A2:B2"/>
      <selection pane="topRight" activeCell="A2" sqref="A2:B2"/>
      <selection pane="bottomLeft" activeCell="A2" sqref="A2:B2"/>
      <selection pane="bottomRight" activeCell="A2" sqref="A2"/>
    </sheetView>
  </sheetViews>
  <sheetFormatPr defaultRowHeight="15" x14ac:dyDescent="0.3"/>
  <cols>
    <col min="1" max="1" width="32.85546875" style="8" bestFit="1" customWidth="1"/>
    <col min="2" max="2" width="12.7109375" style="36" customWidth="1"/>
    <col min="3" max="12" width="12" style="12" bestFit="1" customWidth="1"/>
    <col min="13" max="13" width="15.7109375" style="12" customWidth="1"/>
    <col min="14" max="16384" width="9.140625" style="12"/>
  </cols>
  <sheetData>
    <row r="1" spans="1:13" x14ac:dyDescent="0.3">
      <c r="A1" s="33" cm="1">
        <f t="array" ref="A1">MATCH(1,--ISBLANK($A$2:$A$2580),0)</f>
        <v>231</v>
      </c>
      <c r="B1" s="34" t="s">
        <v>25</v>
      </c>
      <c r="C1" s="35" t="s">
        <v>1023</v>
      </c>
      <c r="D1" s="35" t="s">
        <v>1022</v>
      </c>
      <c r="E1" s="35" t="s">
        <v>1021</v>
      </c>
      <c r="F1" s="35" t="s">
        <v>1020</v>
      </c>
      <c r="G1" s="35" t="s">
        <v>1019</v>
      </c>
      <c r="H1" s="35" t="s">
        <v>1018</v>
      </c>
      <c r="I1" s="35" t="s">
        <v>1017</v>
      </c>
      <c r="J1" s="35" t="s">
        <v>1016</v>
      </c>
      <c r="K1" s="35" t="s">
        <v>1015</v>
      </c>
      <c r="L1" s="35" t="s">
        <v>1014</v>
      </c>
      <c r="M1" s="30" t="s">
        <v>2038</v>
      </c>
    </row>
    <row r="2" spans="1:13" x14ac:dyDescent="0.3">
      <c r="A2" s="74" t="str">
        <f>'[1]2023.04.25.SB BM'!A3</f>
        <v>3M INDIA LTD</v>
      </c>
      <c r="B2" s="75">
        <f>'[1]2023.04.25.SB BM'!B3</f>
        <v>0.109586281104258</v>
      </c>
      <c r="C2" s="41" cm="1">
        <f t="array" aca="1" ref="C2:L2" ca="1">OFFSET(INDIRECT(ADDRESS(M2,2,1,1,"EKHAZAARSTK X standardized")),,,1,10)</f>
        <v>2.0602789847817102</v>
      </c>
      <c r="D2" s="41">
        <f ca="1"/>
        <v>-0.28181508492129226</v>
      </c>
      <c r="E2" s="41">
        <f ca="1"/>
        <v>-0.20766507636526482</v>
      </c>
      <c r="F2" s="41">
        <f ca="1"/>
        <v>-0.90240488424864596</v>
      </c>
      <c r="G2" s="41">
        <f ca="1"/>
        <v>0.2908942013735214</v>
      </c>
      <c r="H2" s="41">
        <f ca="1"/>
        <v>0.29110232199639835</v>
      </c>
      <c r="I2" s="41">
        <f ca="1"/>
        <v>0.30479576428682364</v>
      </c>
      <c r="J2" s="41">
        <f ca="1"/>
        <v>-1.0067133047234142</v>
      </c>
      <c r="K2" s="41">
        <f ca="1"/>
        <v>-0.82627752971872881</v>
      </c>
      <c r="L2" s="41">
        <f ca="1"/>
        <v>-0.32746660195788663</v>
      </c>
      <c r="M2" s="37">
        <f>MATCH($A2,'EKHAZAARSTK X standardized'!$A:$A,0)</f>
        <v>3</v>
      </c>
    </row>
    <row r="3" spans="1:13" x14ac:dyDescent="0.3">
      <c r="A3" s="74" t="str">
        <f>'[1]2023.04.25.SB BM'!A4</f>
        <v>AARTI INDUSTRIES LIMITED</v>
      </c>
      <c r="B3" s="75">
        <f>'[1]2023.04.25.SB BM'!B4</f>
        <v>0.187004226194184</v>
      </c>
      <c r="C3" s="41" cm="1">
        <f t="array" aca="1" ref="C3:L3" ca="1">OFFSET(INDIRECT(ADDRESS(M3,2,1,1,"EKHAZAARSTK X standardized")),,,1,10)</f>
        <v>-0.31585282491754857</v>
      </c>
      <c r="D3" s="41">
        <f ca="1"/>
        <v>-9.82166666978328E-2</v>
      </c>
      <c r="E3" s="41">
        <f ca="1"/>
        <v>0.4893971129685471</v>
      </c>
      <c r="F3" s="41">
        <f ca="1"/>
        <v>0.40323005382129179</v>
      </c>
      <c r="G3" s="41">
        <f ca="1"/>
        <v>-1.3302752272880318</v>
      </c>
      <c r="H3" s="41">
        <f ca="1"/>
        <v>-0.14546819831787455</v>
      </c>
      <c r="I3" s="41">
        <f ca="1"/>
        <v>0.59250431487791066</v>
      </c>
      <c r="J3" s="41">
        <f ca="1"/>
        <v>-0.2289053039937384</v>
      </c>
      <c r="K3" s="41">
        <f ca="1"/>
        <v>-0.40440805338141378</v>
      </c>
      <c r="L3" s="41">
        <f ca="1"/>
        <v>-0.31359946627807977</v>
      </c>
      <c r="M3" s="37">
        <f>MATCH($A3,'EKHAZAARSTK X standardized'!$A:$A,0)</f>
        <v>5</v>
      </c>
    </row>
    <row r="4" spans="1:13" x14ac:dyDescent="0.3">
      <c r="A4" s="74" t="str">
        <f>'[1]2023.04.25.SB BM'!A5</f>
        <v>AAVAS FINANCIERS LTD</v>
      </c>
      <c r="B4" s="75">
        <f>'[1]2023.04.25.SB BM'!B5</f>
        <v>0.11970069163592301</v>
      </c>
      <c r="C4" s="41" cm="1">
        <f t="array" aca="1" ref="C4:L4" ca="1">OFFSET(INDIRECT(ADDRESS(M4,2,1,1,"EKHAZAARSTK X standardized")),,,1,10)</f>
        <v>-0.64897097360151768</v>
      </c>
      <c r="D4" s="41">
        <f ca="1"/>
        <v>-1.3329782775181305</v>
      </c>
      <c r="E4" s="41">
        <f ca="1"/>
        <v>5.5079277551655363E-2</v>
      </c>
      <c r="F4" s="41">
        <f ca="1"/>
        <v>1.9401211779091496</v>
      </c>
      <c r="G4" s="41">
        <f ca="1"/>
        <v>-1.2536090832484152</v>
      </c>
      <c r="H4" s="41">
        <f ca="1"/>
        <v>0.52071188665183266</v>
      </c>
      <c r="I4" s="41">
        <f ca="1"/>
        <v>0.30004174787122112</v>
      </c>
      <c r="J4" s="41">
        <f ca="1"/>
        <v>-0.59814658260541043</v>
      </c>
      <c r="K4" s="41">
        <f ca="1"/>
        <v>-0.82345312508280943</v>
      </c>
      <c r="L4" s="41">
        <f ca="1"/>
        <v>-0.9191017215695706</v>
      </c>
      <c r="M4" s="37">
        <f>MATCH($A4,'EKHAZAARSTK X standardized'!$A:$A,0)</f>
        <v>7</v>
      </c>
    </row>
    <row r="5" spans="1:13" x14ac:dyDescent="0.3">
      <c r="A5" s="74" t="str">
        <f>'[1]2023.04.25.SB BM'!A6</f>
        <v>ACC LTD</v>
      </c>
      <c r="B5" s="75">
        <f>'[1]2023.04.25.SB BM'!B6</f>
        <v>0.11289412849352699</v>
      </c>
      <c r="C5" s="41" cm="1">
        <f t="array" aca="1" ref="C5:L5" ca="1">OFFSET(INDIRECT(ADDRESS(M5,2,1,1,"EKHAZAARSTK X standardized")),,,1,10)</f>
        <v>1.8766929350816604</v>
      </c>
      <c r="D5" s="41">
        <f ca="1"/>
        <v>-1.0124119440712749</v>
      </c>
      <c r="E5" s="41">
        <f ca="1"/>
        <v>-0.8320813090925433</v>
      </c>
      <c r="F5" s="41">
        <f ca="1"/>
        <v>-0.90240488424864596</v>
      </c>
      <c r="G5" s="41">
        <f ca="1"/>
        <v>-0.70673846235936721</v>
      </c>
      <c r="H5" s="41">
        <f ca="1"/>
        <v>-0.64488824317153604</v>
      </c>
      <c r="I5" s="41">
        <f ca="1"/>
        <v>1.1169099156482476</v>
      </c>
      <c r="J5" s="41">
        <f ca="1"/>
        <v>0.20900153485087844</v>
      </c>
      <c r="K5" s="41">
        <f ca="1"/>
        <v>-0.10062827727746386</v>
      </c>
      <c r="L5" s="41">
        <f ca="1"/>
        <v>0.56231452763916412</v>
      </c>
      <c r="M5" s="37">
        <f>MATCH($A5,'EKHAZAARSTK X standardized'!$A:$A,0)</f>
        <v>11</v>
      </c>
    </row>
    <row r="6" spans="1:13" x14ac:dyDescent="0.3">
      <c r="A6" s="74" t="str">
        <f>'[1]2023.04.25.SB BM'!A7</f>
        <v>ADANI ENTERPRISES LTD</v>
      </c>
      <c r="B6" s="75">
        <f>'[1]2023.04.25.SB BM'!B7</f>
        <v>0.37918636342344603</v>
      </c>
      <c r="C6" s="41" cm="1">
        <f t="array" aca="1" ref="C6:L6" ca="1">OFFSET(INDIRECT(ADDRESS(M6,2,1,1,"EKHAZAARSTK X standardized")),,,1,10)</f>
        <v>-0.60980931418856843</v>
      </c>
      <c r="D6" s="41">
        <f ca="1"/>
        <v>0.43229692277710063</v>
      </c>
      <c r="E6" s="41">
        <f ca="1"/>
        <v>1.1975893633326082</v>
      </c>
      <c r="F6" s="41">
        <f ca="1"/>
        <v>0.75520052789682779</v>
      </c>
      <c r="G6" s="41">
        <f ca="1"/>
        <v>-0.12646042366849725</v>
      </c>
      <c r="H6" s="41">
        <f ca="1"/>
        <v>-0.84136821567554765</v>
      </c>
      <c r="I6" s="41">
        <f ca="1"/>
        <v>2.4256565146924665</v>
      </c>
      <c r="J6" s="41">
        <f ca="1"/>
        <v>0.25079192081377849</v>
      </c>
      <c r="K6" s="41">
        <f ca="1"/>
        <v>-0.60673264716360409</v>
      </c>
      <c r="L6" s="41">
        <f ca="1"/>
        <v>1.7845865714581333</v>
      </c>
      <c r="M6" s="37">
        <f>MATCH($A6,'EKHAZAARSTK X standardized'!$A:$A,0)</f>
        <v>14</v>
      </c>
    </row>
    <row r="7" spans="1:13" x14ac:dyDescent="0.3">
      <c r="A7" s="74" t="str">
        <f>'[1]2023.04.25.SB BM'!A8</f>
        <v>ADANI PORTS AND SPECIAL ECON</v>
      </c>
      <c r="B7" s="75">
        <f>'[1]2023.04.25.SB BM'!B8</f>
        <v>0.37864152036440202</v>
      </c>
      <c r="C7" s="41" cm="1">
        <f t="array" aca="1" ref="C7:L7" ca="1">OFFSET(INDIRECT(ADDRESS(M7,2,1,1,"EKHAZAARSTK X standardized")),,,1,10)</f>
        <v>-9.7636109751359085E-2</v>
      </c>
      <c r="D7" s="41">
        <f ca="1"/>
        <v>-1.3312758345951259</v>
      </c>
      <c r="E7" s="41">
        <f ca="1"/>
        <v>-0.136785008414151</v>
      </c>
      <c r="F7" s="41">
        <f ca="1"/>
        <v>1.0702896302485974</v>
      </c>
      <c r="G7" s="41">
        <f ca="1"/>
        <v>-0.38813485440982454</v>
      </c>
      <c r="H7" s="41">
        <f ca="1"/>
        <v>0.12791834918007775</v>
      </c>
      <c r="I7" s="41">
        <f ca="1"/>
        <v>1.9099954474332503</v>
      </c>
      <c r="J7" s="41">
        <f ca="1"/>
        <v>0.39084275779679067</v>
      </c>
      <c r="K7" s="41">
        <f ca="1"/>
        <v>-0.30497597483509914</v>
      </c>
      <c r="L7" s="41">
        <f ca="1"/>
        <v>1.790438112440133</v>
      </c>
      <c r="M7" s="37">
        <f>MATCH($A7,'EKHAZAARSTK X standardized'!$A:$A,0)</f>
        <v>16</v>
      </c>
    </row>
    <row r="8" spans="1:13" x14ac:dyDescent="0.3">
      <c r="A8" s="74" t="str">
        <f>'[1]2023.04.25.SB BM'!A9</f>
        <v>ADANI POWER LTD</v>
      </c>
      <c r="B8" s="75">
        <f>'[1]2023.04.25.SB BM'!B9</f>
        <v>0.321897100086112</v>
      </c>
      <c r="C8" s="41" cm="1">
        <f t="array" aca="1" ref="C8:L8" ca="1">OFFSET(INDIRECT(ADDRESS(M8,2,1,1,"EKHAZAARSTK X standardized")),,,1,10)</f>
        <v>-0.64897097360151768</v>
      </c>
      <c r="D8" s="41">
        <f ca="1"/>
        <v>-0.34688664261513685</v>
      </c>
      <c r="E8" s="41">
        <f ca="1"/>
        <v>-0.19801433728811729</v>
      </c>
      <c r="F8" s="41">
        <f ca="1"/>
        <v>1.6560884521824177</v>
      </c>
      <c r="G8" s="41">
        <f ca="1"/>
        <v>0.69445392663118111</v>
      </c>
      <c r="H8" s="41">
        <f ca="1"/>
        <v>0.93234391861765875</v>
      </c>
      <c r="I8" s="41">
        <f ca="1"/>
        <v>1.8339636166323412</v>
      </c>
      <c r="J8" s="41">
        <f ca="1"/>
        <v>0.14678164204601182</v>
      </c>
      <c r="K8" s="41">
        <f ca="1"/>
        <v>0.72480759887750956</v>
      </c>
      <c r="L8" s="41">
        <f ca="1"/>
        <v>3.0881159022564106</v>
      </c>
      <c r="M8" s="37">
        <f>MATCH($A8,'EKHAZAARSTK X standardized'!$A:$A,0)</f>
        <v>17</v>
      </c>
    </row>
    <row r="9" spans="1:13" x14ac:dyDescent="0.3">
      <c r="A9" s="74" t="str">
        <f>'[1]2023.04.25.SB BM'!A10</f>
        <v>ADITYA BIRLA CAPITAL LTD</v>
      </c>
      <c r="B9" s="75">
        <f>'[1]2023.04.25.SB BM'!B10</f>
        <v>0.14111965540721699</v>
      </c>
      <c r="C9" s="41" cm="1">
        <f t="array" aca="1" ref="C9:L9" ca="1">OFFSET(INDIRECT(ADDRESS(M9,2,1,1,"EKHAZAARSTK X standardized")),,,1,10)</f>
        <v>-0.64897097360151768</v>
      </c>
      <c r="D9" s="41">
        <f ca="1"/>
        <v>-0.83400977294601975</v>
      </c>
      <c r="E9" s="41">
        <f ca="1"/>
        <v>-0.84528316765940814</v>
      </c>
      <c r="F9" s="41">
        <f ca="1"/>
        <v>2.1209981381864056</v>
      </c>
      <c r="G9" s="41">
        <f ca="1"/>
        <v>0.81144987022985493</v>
      </c>
      <c r="H9" s="41">
        <f ca="1"/>
        <v>0.3076182886628791</v>
      </c>
      <c r="I9" s="41">
        <f ca="1"/>
        <v>1.7611698493151324</v>
      </c>
      <c r="J9" s="41">
        <f ca="1"/>
        <v>-0.50724717949947151</v>
      </c>
      <c r="K9" s="41">
        <f ca="1"/>
        <v>-9.7130343075415002E-2</v>
      </c>
      <c r="L9" s="41">
        <f ca="1"/>
        <v>0.66846952940498927</v>
      </c>
      <c r="M9" s="37">
        <f>MATCH($A9,'EKHAZAARSTK X standardized'!$A:$A,0)</f>
        <v>22</v>
      </c>
    </row>
    <row r="10" spans="1:13" x14ac:dyDescent="0.3">
      <c r="A10" s="74" t="str">
        <f>'[1]2023.04.25.SB BM'!A11</f>
        <v>ADITYA BIRLA FASHION AND RET</v>
      </c>
      <c r="B10" s="75">
        <f>'[1]2023.04.25.SB BM'!B11</f>
        <v>0.12855960734140801</v>
      </c>
      <c r="C10" s="41" cm="1">
        <f t="array" aca="1" ref="C10:L10" ca="1">OFFSET(INDIRECT(ADDRESS(M10,2,1,1,"EKHAZAARSTK X standardized")),,,1,10)</f>
        <v>-0.64897097360151768</v>
      </c>
      <c r="D10" s="41">
        <f ca="1"/>
        <v>-0.54808163607455596</v>
      </c>
      <c r="E10" s="41">
        <f ca="1"/>
        <v>-6.5374440133177808E-2</v>
      </c>
      <c r="F10" s="41">
        <f ca="1"/>
        <v>0.51673896249870299</v>
      </c>
      <c r="G10" s="41">
        <f ca="1"/>
        <v>-1.1222946340885358</v>
      </c>
      <c r="H10" s="41">
        <f ca="1"/>
        <v>-0.80465802032929712</v>
      </c>
      <c r="I10" s="41">
        <f ca="1"/>
        <v>0.84859040240516526</v>
      </c>
      <c r="J10" s="41">
        <f ca="1"/>
        <v>-6.1699709371839263E-3</v>
      </c>
      <c r="K10" s="41">
        <f ca="1"/>
        <v>-0.45094184769682488</v>
      </c>
      <c r="L10" s="41">
        <f ca="1"/>
        <v>-0.26473996656929516</v>
      </c>
      <c r="M10" s="37">
        <f>MATCH($A10,'EKHAZAARSTK X standardized'!$A:$A,0)</f>
        <v>23</v>
      </c>
    </row>
    <row r="11" spans="1:13" x14ac:dyDescent="0.3">
      <c r="A11" s="74" t="str">
        <f>'[1]2023.04.25.SB BM'!A12</f>
        <v>AFFLE INDIA LTD</v>
      </c>
      <c r="B11" s="75">
        <f>'[1]2023.04.25.SB BM'!B12</f>
        <v>8.3602983233041106E-2</v>
      </c>
      <c r="C11" s="41" cm="1">
        <f t="array" aca="1" ref="C11:L11" ca="1">OFFSET(INDIRECT(ADDRESS(M11,2,1,1,"EKHAZAARSTK X standardized")),,,1,10)</f>
        <v>-0.64897097360151768</v>
      </c>
      <c r="D11" s="41">
        <f ca="1"/>
        <v>0.89466967913089213</v>
      </c>
      <c r="E11" s="41">
        <f ca="1"/>
        <v>2.6886552489331703</v>
      </c>
      <c r="F11" s="41">
        <f ca="1"/>
        <v>-0.7348558411217867</v>
      </c>
      <c r="G11" s="41">
        <f ca="1"/>
        <v>-0.80130720485201323</v>
      </c>
      <c r="H11" s="41">
        <f ca="1"/>
        <v>0.9989550833959745</v>
      </c>
      <c r="I11" s="41">
        <f ca="1"/>
        <v>-0.22102211383340981</v>
      </c>
      <c r="J11" s="41">
        <f ca="1"/>
        <v>-0.1588994604829187</v>
      </c>
      <c r="K11" s="41">
        <f ca="1"/>
        <v>-0.80200785654378104</v>
      </c>
      <c r="L11" s="41">
        <f ca="1"/>
        <v>-1.3788874521313119</v>
      </c>
      <c r="M11" s="37">
        <f>MATCH($A11,'EKHAZAARSTK X standardized'!$A:$A,0)</f>
        <v>30</v>
      </c>
    </row>
    <row r="12" spans="1:13" x14ac:dyDescent="0.3">
      <c r="A12" s="74" t="str">
        <f>'[1]2023.04.25.SB BM'!A13</f>
        <v>AIA ENGINEERING LTD</v>
      </c>
      <c r="B12" s="75">
        <f>'[1]2023.04.25.SB BM'!B13</f>
        <v>0.18752568633141301</v>
      </c>
      <c r="C12" s="41" cm="1">
        <f t="array" aca="1" ref="C12:L12" ca="1">OFFSET(INDIRECT(ADDRESS(M12,2,1,1,"EKHAZAARSTK X standardized")),,,1,10)</f>
        <v>-0.41100825071020208</v>
      </c>
      <c r="D12" s="41">
        <f ca="1"/>
        <v>-0.35779551992249914</v>
      </c>
      <c r="E12" s="41">
        <f ca="1"/>
        <v>-0.16190350684063523</v>
      </c>
      <c r="F12" s="41">
        <f ca="1"/>
        <v>-0.89956868303961646</v>
      </c>
      <c r="G12" s="41">
        <f ca="1"/>
        <v>1.4444368371135015</v>
      </c>
      <c r="H12" s="41">
        <f ca="1"/>
        <v>0.58155819044086132</v>
      </c>
      <c r="I12" s="41">
        <f ca="1"/>
        <v>0.4975007206020674</v>
      </c>
      <c r="J12" s="41">
        <f ca="1"/>
        <v>-0.88667529858456873</v>
      </c>
      <c r="K12" s="41">
        <f ca="1"/>
        <v>-0.54500641556300922</v>
      </c>
      <c r="L12" s="41">
        <f ca="1"/>
        <v>-6.7554245635232796E-2</v>
      </c>
      <c r="M12" s="37">
        <f>MATCH($A12,'EKHAZAARSTK X standardized'!$A:$A,0)</f>
        <v>34</v>
      </c>
    </row>
    <row r="13" spans="1:13" x14ac:dyDescent="0.3">
      <c r="A13" s="74" t="str">
        <f>'[1]2023.04.25.SB BM'!A14</f>
        <v>AJANTA PHARMA LTD</v>
      </c>
      <c r="B13" s="75">
        <f>'[1]2023.04.25.SB BM'!B14</f>
        <v>9.7313226681664103E-2</v>
      </c>
      <c r="C13" s="41" cm="1">
        <f t="array" aca="1" ref="C13:L13" ca="1">OFFSET(INDIRECT(ADDRESS(M13,2,1,1,"EKHAZAARSTK X standardized")),,,1,10)</f>
        <v>-0.25855968513323779</v>
      </c>
      <c r="D13" s="41">
        <f ca="1"/>
        <v>-0.7042530831112368</v>
      </c>
      <c r="E13" s="41">
        <f ca="1"/>
        <v>0.11130212800074687</v>
      </c>
      <c r="F13" s="41">
        <f ca="1"/>
        <v>-0.88091190288327625</v>
      </c>
      <c r="G13" s="41">
        <f ca="1"/>
        <v>-0.16485620061029502</v>
      </c>
      <c r="H13" s="41">
        <f ca="1"/>
        <v>0.35127644102270622</v>
      </c>
      <c r="I13" s="41">
        <f ca="1"/>
        <v>0.26203395399595042</v>
      </c>
      <c r="J13" s="41">
        <f ca="1"/>
        <v>-0.84189679053712663</v>
      </c>
      <c r="K13" s="41">
        <f ca="1"/>
        <v>-0.39538870461279307</v>
      </c>
      <c r="L13" s="41">
        <f ca="1"/>
        <v>-1.1313180616911793</v>
      </c>
      <c r="M13" s="37">
        <f>MATCH($A13,'EKHAZAARSTK X standardized'!$A:$A,0)</f>
        <v>35</v>
      </c>
    </row>
    <row r="14" spans="1:13" x14ac:dyDescent="0.3">
      <c r="A14" s="74" t="str">
        <f>'[1]2023.04.25.SB BM'!A15</f>
        <v>ALKEM LABORATORIES LTD</v>
      </c>
      <c r="B14" s="75">
        <f>'[1]2023.04.25.SB BM'!B15</f>
        <v>0.29169436606388199</v>
      </c>
      <c r="C14" s="41" cm="1">
        <f t="array" aca="1" ref="C14:L14" ca="1">OFFSET(INDIRECT(ADDRESS(M14,2,1,1,"EKHAZAARSTK X standardized")),,,1,10)</f>
        <v>-0.2361883655286251</v>
      </c>
      <c r="D14" s="41">
        <f ca="1"/>
        <v>-0.6074561897839027</v>
      </c>
      <c r="E14" s="41">
        <f ca="1"/>
        <v>-6.80203771197761E-3</v>
      </c>
      <c r="F14" s="41">
        <f ca="1"/>
        <v>-0.87368774317446496</v>
      </c>
      <c r="G14" s="41">
        <f ca="1"/>
        <v>-0.40730613150126282</v>
      </c>
      <c r="H14" s="41">
        <f ca="1"/>
        <v>-0.20587966677830691</v>
      </c>
      <c r="I14" s="41">
        <f ca="1"/>
        <v>0.9817680621019258</v>
      </c>
      <c r="J14" s="41">
        <f ca="1"/>
        <v>-0.76512604236405524</v>
      </c>
      <c r="K14" s="41">
        <f ca="1"/>
        <v>-0.45490450627082285</v>
      </c>
      <c r="L14" s="41">
        <f ca="1"/>
        <v>-1.3443977633412336</v>
      </c>
      <c r="M14" s="37">
        <f>MATCH($A14,'EKHAZAARSTK X standardized'!$A:$A,0)</f>
        <v>40</v>
      </c>
    </row>
    <row r="15" spans="1:13" x14ac:dyDescent="0.3">
      <c r="A15" s="74" t="str">
        <f>'[1]2023.04.25.SB BM'!A16</f>
        <v>ALKYL AMINES CHEMICALS LTD</v>
      </c>
      <c r="B15" s="75">
        <f>'[1]2023.04.25.SB BM'!B16</f>
        <v>5.6251790256664602E-2</v>
      </c>
      <c r="C15" s="41" cm="1">
        <f t="array" aca="1" ref="C15:L15" ca="1">OFFSET(INDIRECT(ADDRESS(M15,2,1,1,"EKHAZAARSTK X standardized")),,,1,10)</f>
        <v>-0.35182669518964638</v>
      </c>
      <c r="D15" s="41">
        <f ca="1"/>
        <v>1.9710786742333677</v>
      </c>
      <c r="E15" s="41">
        <f ca="1"/>
        <v>1.3357798310436557</v>
      </c>
      <c r="F15" s="41">
        <f ca="1"/>
        <v>-0.77192068761738164</v>
      </c>
      <c r="G15" s="41">
        <f ca="1"/>
        <v>-0.8789319717809041</v>
      </c>
      <c r="H15" s="41">
        <f ca="1"/>
        <v>0.62698438237447329</v>
      </c>
      <c r="I15" s="41">
        <f ca="1"/>
        <v>-0.24839268449089963</v>
      </c>
      <c r="J15" s="41">
        <f ca="1"/>
        <v>-0.7706920072524881</v>
      </c>
      <c r="K15" s="41">
        <f ca="1"/>
        <v>-0.77323587264595983</v>
      </c>
      <c r="L15" s="41">
        <f ca="1"/>
        <v>-1.4831349875612874</v>
      </c>
      <c r="M15" s="37">
        <f>MATCH($A15,'EKHAZAARSTK X standardized'!$A:$A,0)</f>
        <v>41</v>
      </c>
    </row>
    <row r="16" spans="1:13" x14ac:dyDescent="0.3">
      <c r="A16" s="74" t="str">
        <f>'[1]2023.04.25.SB BM'!A17</f>
        <v>AMBUJA CEMENTS LTD</v>
      </c>
      <c r="B16" s="75">
        <f>'[1]2023.04.25.SB BM'!B17</f>
        <v>0.21450524384713501</v>
      </c>
      <c r="C16" s="41" cm="1">
        <f t="array" aca="1" ref="C16:L16" ca="1">OFFSET(INDIRECT(ADDRESS(M16,2,1,1,"EKHAZAARSTK X standardized")),,,1,10)</f>
        <v>0.60223563719295214</v>
      </c>
      <c r="D16" s="41">
        <f ca="1"/>
        <v>-1.1171658153879174</v>
      </c>
      <c r="E16" s="41">
        <f ca="1"/>
        <v>-1.0202297029820597</v>
      </c>
      <c r="F16" s="41">
        <f ca="1"/>
        <v>-0.85011454414866661</v>
      </c>
      <c r="G16" s="41">
        <f ca="1"/>
        <v>0.60080164069068998</v>
      </c>
      <c r="H16" s="41">
        <f ca="1"/>
        <v>-0.46018536092545026</v>
      </c>
      <c r="I16" s="41">
        <f ca="1"/>
        <v>1.6459476611296251</v>
      </c>
      <c r="J16" s="41">
        <f ca="1"/>
        <v>0.51220192547615206</v>
      </c>
      <c r="K16" s="41">
        <f ca="1"/>
        <v>-0.21654930860709984</v>
      </c>
      <c r="L16" s="41">
        <f ca="1"/>
        <v>1.2046953261568363</v>
      </c>
      <c r="M16" s="37">
        <f>MATCH($A16,'EKHAZAARSTK X standardized'!$A:$A,0)</f>
        <v>46</v>
      </c>
    </row>
    <row r="17" spans="1:13" x14ac:dyDescent="0.3">
      <c r="A17" s="74" t="str">
        <f>'[1]2023.04.25.SB BM'!A18</f>
        <v>APL APOLLO TUBES LTD</v>
      </c>
      <c r="B17" s="75">
        <f>'[1]2023.04.25.SB BM'!B18</f>
        <v>0.36423893008437702</v>
      </c>
      <c r="C17" s="41" cm="1">
        <f t="array" aca="1" ref="C17:L17" ca="1">OFFSET(INDIRECT(ADDRESS(M17,2,1,1,"EKHAZAARSTK X standardized")),,,1,10)</f>
        <v>-0.44241146270398485</v>
      </c>
      <c r="D17" s="41">
        <f ca="1"/>
        <v>1.5726669262025952</v>
      </c>
      <c r="E17" s="41">
        <f ca="1"/>
        <v>1.5302243562037896</v>
      </c>
      <c r="F17" s="41">
        <f ca="1"/>
        <v>-0.48356518217838579</v>
      </c>
      <c r="G17" s="41">
        <f ca="1"/>
        <v>0.51125220250533066</v>
      </c>
      <c r="H17" s="41">
        <f ca="1"/>
        <v>0.3466897414025969</v>
      </c>
      <c r="I17" s="41">
        <f ca="1"/>
        <v>0.74028219827091535</v>
      </c>
      <c r="J17" s="41">
        <f ca="1"/>
        <v>-0.41301158053708231</v>
      </c>
      <c r="K17" s="41">
        <f ca="1"/>
        <v>-0.59716509229419212</v>
      </c>
      <c r="L17" s="41">
        <f ca="1"/>
        <v>-0.9071219068031755</v>
      </c>
      <c r="M17" s="37">
        <f>MATCH($A17,'EKHAZAARSTK X standardized'!$A:$A,0)</f>
        <v>57</v>
      </c>
    </row>
    <row r="18" spans="1:13" x14ac:dyDescent="0.3">
      <c r="A18" s="74" t="str">
        <f>'[1]2023.04.25.SB BM'!A19</f>
        <v>APOLLO HOSPITALS ENTERPRISE</v>
      </c>
      <c r="B18" s="75">
        <f>'[1]2023.04.25.SB BM'!B19</f>
        <v>0.33878601282981602</v>
      </c>
      <c r="C18" s="41" cm="1">
        <f t="array" aca="1" ref="C18:L18" ca="1">OFFSET(INDIRECT(ADDRESS(M18,2,1,1,"EKHAZAARSTK X standardized")),,,1,10)</f>
        <v>-0.54814497601088052</v>
      </c>
      <c r="D18" s="41">
        <f ca="1"/>
        <v>-0.4388995188725513</v>
      </c>
      <c r="E18" s="41">
        <f ca="1"/>
        <v>0.34777333382639364</v>
      </c>
      <c r="F18" s="41">
        <f ca="1"/>
        <v>0.28606236554186942</v>
      </c>
      <c r="G18" s="41">
        <f ca="1"/>
        <v>-0.44401916314711198</v>
      </c>
      <c r="H18" s="41">
        <f ca="1"/>
        <v>-0.3503161620726174</v>
      </c>
      <c r="I18" s="41">
        <f ca="1"/>
        <v>1.1641488835216041</v>
      </c>
      <c r="J18" s="41">
        <f ca="1"/>
        <v>0.55078656414327931</v>
      </c>
      <c r="K18" s="41">
        <f ca="1"/>
        <v>-0.720747909114834</v>
      </c>
      <c r="L18" s="41">
        <f ca="1"/>
        <v>-1.0609131607281634</v>
      </c>
      <c r="M18" s="37">
        <f>MATCH($A18,'EKHAZAARSTK X standardized'!$A:$A,0)</f>
        <v>58</v>
      </c>
    </row>
    <row r="19" spans="1:13" x14ac:dyDescent="0.3">
      <c r="A19" s="74" t="str">
        <f>'[1]2023.04.25.SB BM'!A20</f>
        <v>APOLLO TYRES LTD</v>
      </c>
      <c r="B19" s="75">
        <f>'[1]2023.04.25.SB BM'!B20</f>
        <v>0.19032756976194001</v>
      </c>
      <c r="C19" s="41" cm="1">
        <f t="array" aca="1" ref="C19:L19" ca="1">OFFSET(INDIRECT(ADDRESS(M19,2,1,1,"EKHAZAARSTK X standardized")),,,1,10)</f>
        <v>6.0650848644874508E-2</v>
      </c>
      <c r="D19" s="41">
        <f ca="1"/>
        <v>-1.0421459854208344</v>
      </c>
      <c r="E19" s="41">
        <f ca="1"/>
        <v>-0.50494967020374104</v>
      </c>
      <c r="F19" s="41">
        <f ca="1"/>
        <v>0.49076262459000236</v>
      </c>
      <c r="G19" s="41">
        <f ca="1"/>
        <v>1.2594009551206218</v>
      </c>
      <c r="H19" s="41">
        <f ca="1"/>
        <v>-0.68164945487644191</v>
      </c>
      <c r="I19" s="41">
        <f ca="1"/>
        <v>1.1120933032690044</v>
      </c>
      <c r="J19" s="41">
        <f ca="1"/>
        <v>0.95337740126615655</v>
      </c>
      <c r="K19" s="41">
        <f ca="1"/>
        <v>0.35700322768066989</v>
      </c>
      <c r="L19" s="41">
        <f ca="1"/>
        <v>-0.47066620797182029</v>
      </c>
      <c r="M19" s="37">
        <f>MATCH($A19,'EKHAZAARSTK X standardized'!$A:$A,0)</f>
        <v>60</v>
      </c>
    </row>
    <row r="20" spans="1:13" x14ac:dyDescent="0.3">
      <c r="A20" s="74" t="str">
        <f>'[1]2023.04.25.SB BM'!A21</f>
        <v>ASHOK LEYLAND LTD</v>
      </c>
      <c r="B20" s="75">
        <f>'[1]2023.04.25.SB BM'!B21</f>
        <v>0.49133838807784103</v>
      </c>
      <c r="C20" s="41" cm="1">
        <f t="array" aca="1" ref="C20:L20" ca="1">OFFSET(INDIRECT(ADDRESS(M20,2,1,1,"EKHAZAARSTK X standardized")),,,1,10)</f>
        <v>-0.12173952209698966</v>
      </c>
      <c r="D20" s="41">
        <f ca="1"/>
        <v>-0.16046912079773668</v>
      </c>
      <c r="E20" s="41">
        <f ca="1"/>
        <v>-0.72777060003752647</v>
      </c>
      <c r="F20" s="41">
        <f ca="1"/>
        <v>1.9273447596705813</v>
      </c>
      <c r="G20" s="41">
        <f ca="1"/>
        <v>0.20084194311819575</v>
      </c>
      <c r="H20" s="41">
        <f ca="1"/>
        <v>-0.55162830836604659</v>
      </c>
      <c r="I20" s="41">
        <f ca="1"/>
        <v>1.5100780386338677</v>
      </c>
      <c r="J20" s="41">
        <f ca="1"/>
        <v>0.64951004170523707</v>
      </c>
      <c r="K20" s="41">
        <f ca="1"/>
        <v>-0.14209244287349843</v>
      </c>
      <c r="L20" s="41">
        <f ca="1"/>
        <v>-1.1844909012125882</v>
      </c>
      <c r="M20" s="37">
        <f>MATCH($A20,'EKHAZAARSTK X standardized'!$A:$A,0)</f>
        <v>71</v>
      </c>
    </row>
    <row r="21" spans="1:13" x14ac:dyDescent="0.3">
      <c r="A21" s="74" t="str">
        <f>'[1]2023.04.25.SB BM'!A22</f>
        <v>ASIAN PAINTS LTD</v>
      </c>
      <c r="B21" s="75">
        <f>'[1]2023.04.25.SB BM'!B22</f>
        <v>1.0003732179448199</v>
      </c>
      <c r="C21" s="41" cm="1">
        <f t="array" aca="1" ref="C21:L21" ca="1">OFFSET(INDIRECT(ADDRESS(M21,2,1,1,"EKHAZAARSTK X standardized")),,,1,10)</f>
        <v>-0.13477533197331301</v>
      </c>
      <c r="D21" s="41">
        <f ca="1"/>
        <v>-2.9139260523429238E-2</v>
      </c>
      <c r="E21" s="41">
        <f ca="1"/>
        <v>0.30100642841649056</v>
      </c>
      <c r="F21" s="41">
        <f ca="1"/>
        <v>-0.76780639968152353</v>
      </c>
      <c r="G21" s="41">
        <f ca="1"/>
        <v>-0.46434514071413058</v>
      </c>
      <c r="H21" s="41">
        <f ca="1"/>
        <v>0.80850882335608787</v>
      </c>
      <c r="I21" s="41">
        <f ca="1"/>
        <v>1.8317266545508557</v>
      </c>
      <c r="J21" s="41">
        <f ca="1"/>
        <v>-0.64925484751377338</v>
      </c>
      <c r="K21" s="41">
        <f ca="1"/>
        <v>-0.90503582280127259</v>
      </c>
      <c r="L21" s="41">
        <f ca="1"/>
        <v>-0.66483529060901425</v>
      </c>
      <c r="M21" s="37">
        <f>MATCH($A21,'EKHAZAARSTK X standardized'!$A:$A,0)</f>
        <v>73</v>
      </c>
    </row>
    <row r="22" spans="1:13" x14ac:dyDescent="0.3">
      <c r="A22" s="74" t="str">
        <f>'[1]2023.04.25.SB BM'!A23</f>
        <v>ASTRAL LTD</v>
      </c>
      <c r="B22" s="75">
        <f>'[1]2023.04.25.SB BM'!B23</f>
        <v>0.28588752352298702</v>
      </c>
      <c r="C22" s="41" cm="1">
        <f t="array" aca="1" ref="C22:L22" ca="1">OFFSET(INDIRECT(ADDRESS(M22,2,1,1,"EKHAZAARSTK X standardized")),,,1,10)</f>
        <v>-0.53496771726364478</v>
      </c>
      <c r="D22" s="41">
        <f ca="1"/>
        <v>0.68728800560995673</v>
      </c>
      <c r="E22" s="41">
        <f ca="1"/>
        <v>0.88926018931908912</v>
      </c>
      <c r="F22" s="41">
        <f ca="1"/>
        <v>-0.85159327910289473</v>
      </c>
      <c r="G22" s="41">
        <f ca="1"/>
        <v>-0.47559415293597773</v>
      </c>
      <c r="H22" s="41">
        <f ca="1"/>
        <v>0.13400993169051301</v>
      </c>
      <c r="I22" s="41">
        <f ca="1"/>
        <v>0.50944396319229035</v>
      </c>
      <c r="J22" s="41">
        <f ca="1"/>
        <v>-0.33968024797445173</v>
      </c>
      <c r="K22" s="41">
        <f ca="1"/>
        <v>-0.90069933231924004</v>
      </c>
      <c r="L22" s="41">
        <f ca="1"/>
        <v>-0.40964333327301955</v>
      </c>
      <c r="M22" s="37">
        <f>MATCH($A22,'EKHAZAARSTK X standardized'!$A:$A,0)</f>
        <v>78</v>
      </c>
    </row>
    <row r="23" spans="1:13" x14ac:dyDescent="0.3">
      <c r="A23" s="74" t="str">
        <f>'[1]2023.04.25.SB BM'!A24</f>
        <v>ATUL LTD</v>
      </c>
      <c r="B23" s="75">
        <f>'[1]2023.04.25.SB BM'!B24</f>
        <v>0.19311635203168701</v>
      </c>
      <c r="C23" s="41" cm="1">
        <f t="array" aca="1" ref="C23:L23" ca="1">OFFSET(INDIRECT(ADDRESS(M23,2,1,1,"EKHAZAARSTK X standardized")),,,1,10)</f>
        <v>-0.38688363646752655</v>
      </c>
      <c r="D23" s="41">
        <f ca="1"/>
        <v>-0.34755752635237647</v>
      </c>
      <c r="E23" s="41">
        <f ca="1"/>
        <v>0.14932838492384623</v>
      </c>
      <c r="F23" s="41">
        <f ca="1"/>
        <v>-0.86323869975515677</v>
      </c>
      <c r="G23" s="41">
        <f ca="1"/>
        <v>-1.2540250078973674</v>
      </c>
      <c r="H23" s="41">
        <f ca="1"/>
        <v>-7.5853685302802218E-2</v>
      </c>
      <c r="I23" s="41">
        <f ca="1"/>
        <v>0.45753875864780302</v>
      </c>
      <c r="J23" s="41">
        <f ca="1"/>
        <v>-0.6894014653081918</v>
      </c>
      <c r="K23" s="41">
        <f ca="1"/>
        <v>-0.51152821140614979</v>
      </c>
      <c r="L23" s="41">
        <f ca="1"/>
        <v>-0.80537429238883407</v>
      </c>
      <c r="M23" s="37">
        <f>MATCH($A23,'EKHAZAARSTK X standardized'!$A:$A,0)</f>
        <v>80</v>
      </c>
    </row>
    <row r="24" spans="1:13" x14ac:dyDescent="0.3">
      <c r="A24" s="74" t="str">
        <f>'[1]2023.04.25.SB BM'!A25</f>
        <v>AU SMALL FINANCE BANK LTD</v>
      </c>
      <c r="B24" s="75">
        <f>'[1]2023.04.25.SB BM'!B25</f>
        <v>0.79426017444480501</v>
      </c>
      <c r="C24" s="41" cm="1">
        <f t="array" aca="1" ref="C24:L24" ca="1">OFFSET(INDIRECT(ADDRESS(M24,2,1,1,"EKHAZAARSTK X standardized")),,,1,10)</f>
        <v>-0.5954786838172863</v>
      </c>
      <c r="D24" s="41">
        <f ca="1"/>
        <v>-0.87506949966920955</v>
      </c>
      <c r="E24" s="41">
        <f ca="1"/>
        <v>0.5665779983745437</v>
      </c>
      <c r="F24" s="41">
        <f ca="1"/>
        <v>-0.42333479030323967</v>
      </c>
      <c r="G24" s="41">
        <f ca="1"/>
        <v>-0.37559803447542517</v>
      </c>
      <c r="H24" s="41">
        <f ca="1"/>
        <v>-0.52312341018684339</v>
      </c>
      <c r="I24" s="41">
        <f ca="1"/>
        <v>1.404965245056802</v>
      </c>
      <c r="J24" s="41">
        <f ca="1"/>
        <v>0.12716646808341664</v>
      </c>
      <c r="K24" s="41">
        <f ca="1"/>
        <v>-0.20646193976346097</v>
      </c>
      <c r="L24" s="41">
        <f ca="1"/>
        <v>-0.6284700501856878</v>
      </c>
      <c r="M24" s="37">
        <f>MATCH($A24,'EKHAZAARSTK X standardized'!$A:$A,0)</f>
        <v>81</v>
      </c>
    </row>
    <row r="25" spans="1:13" x14ac:dyDescent="0.3">
      <c r="A25" s="74" t="str">
        <f>'[1]2023.04.25.SB BM'!A26</f>
        <v>AUROBINDO PHARMA LTD</v>
      </c>
      <c r="B25" s="75">
        <f>'[1]2023.04.25.SB BM'!B26</f>
        <v>0.415067110392706</v>
      </c>
      <c r="C25" s="41" cm="1">
        <f t="array" aca="1" ref="C25:L25" ca="1">OFFSET(INDIRECT(ADDRESS(M25,2,1,1,"EKHAZAARSTK X standardized")),,,1,10)</f>
        <v>-0.27815407710870466</v>
      </c>
      <c r="D25" s="41">
        <f ca="1"/>
        <v>-0.63733935990520219</v>
      </c>
      <c r="E25" s="41">
        <f ca="1"/>
        <v>-0.5191737610573125</v>
      </c>
      <c r="F25" s="41">
        <f ca="1"/>
        <v>-0.80681251953472566</v>
      </c>
      <c r="G25" s="41">
        <f ca="1"/>
        <v>-0.82393347646647341</v>
      </c>
      <c r="H25" s="41">
        <f ca="1"/>
        <v>-0.43886320217639002</v>
      </c>
      <c r="I25" s="41">
        <f ca="1"/>
        <v>1.3330613299798713</v>
      </c>
      <c r="J25" s="41">
        <f ca="1"/>
        <v>0.16772127852882801</v>
      </c>
      <c r="K25" s="41">
        <f ca="1"/>
        <v>0.61432677336968133</v>
      </c>
      <c r="L25" s="41">
        <f ca="1"/>
        <v>-0.25177911881330844</v>
      </c>
      <c r="M25" s="37">
        <f>MATCH($A25,'EKHAZAARSTK X standardized'!$A:$A,0)</f>
        <v>82</v>
      </c>
    </row>
    <row r="26" spans="1:13" x14ac:dyDescent="0.3">
      <c r="A26" s="74" t="str">
        <f>'[1]2023.04.25.SB BM'!A27</f>
        <v>AVENUE SUPERMARTS LTD</v>
      </c>
      <c r="B26" s="75">
        <f>'[1]2023.04.25.SB BM'!B27</f>
        <v>0.39489027414598199</v>
      </c>
      <c r="C26" s="41" cm="1">
        <f t="array" aca="1" ref="C26:L26" ca="1">OFFSET(INDIRECT(ADDRESS(M26,2,1,1,"EKHAZAARSTK X standardized")),,,1,10)</f>
        <v>-0.64897097360151768</v>
      </c>
      <c r="D26" s="41">
        <f ca="1"/>
        <v>0.70703696552102047</v>
      </c>
      <c r="E26" s="41">
        <f ca="1"/>
        <v>1.7787980996449344</v>
      </c>
      <c r="F26" s="41">
        <f ca="1"/>
        <v>-0.78250130380945915</v>
      </c>
      <c r="G26" s="41">
        <f ca="1"/>
        <v>-0.40848341160646628</v>
      </c>
      <c r="H26" s="41">
        <f ca="1"/>
        <v>0.14626354015922868</v>
      </c>
      <c r="I26" s="41">
        <f ca="1"/>
        <v>1.7298260354005917</v>
      </c>
      <c r="J26" s="41">
        <f ca="1"/>
        <v>-0.91370578993597074</v>
      </c>
      <c r="K26" s="41">
        <f ca="1"/>
        <v>-0.89410840477094766</v>
      </c>
      <c r="L26" s="41">
        <f ca="1"/>
        <v>-0.49757720591321014</v>
      </c>
      <c r="M26" s="37">
        <f>MATCH($A26,'EKHAZAARSTK X standardized'!$A:$A,0)</f>
        <v>86</v>
      </c>
    </row>
    <row r="27" spans="1:13" x14ac:dyDescent="0.3">
      <c r="A27" s="74" t="str">
        <f>'[1]2023.04.25.SB BM'!A28</f>
        <v>AXIS BANK LTD</v>
      </c>
      <c r="B27" s="75">
        <f>'[1]2023.04.25.SB BM'!B28</f>
        <v>1.87481733171259</v>
      </c>
      <c r="C27" s="41" cm="1">
        <f t="array" aca="1" ref="C27:L27" ca="1">OFFSET(INDIRECT(ADDRESS(M27,2,1,1,"EKHAZAARSTK X standardized")),,,1,10)</f>
        <v>-0.5658477883637375</v>
      </c>
      <c r="D27" s="41">
        <f ca="1"/>
        <v>-1.5150928785992352</v>
      </c>
      <c r="E27" s="41">
        <f ca="1"/>
        <v>-0.4185075684513162</v>
      </c>
      <c r="F27" s="41">
        <f ca="1"/>
        <v>0.96401991558583933</v>
      </c>
      <c r="G27" s="41">
        <f ca="1"/>
        <v>0.14562578822854499</v>
      </c>
      <c r="H27" s="41">
        <f ca="1"/>
        <v>-0.44066526096344516</v>
      </c>
      <c r="I27" s="41">
        <f ca="1"/>
        <v>3.0256902028407482</v>
      </c>
      <c r="J27" s="41">
        <f ca="1"/>
        <v>0.18212798541540345</v>
      </c>
      <c r="K27" s="41">
        <f ca="1"/>
        <v>0.20056794980521256</v>
      </c>
      <c r="L27" s="41">
        <f ca="1"/>
        <v>-0.17640696274705672</v>
      </c>
      <c r="M27" s="37">
        <f>MATCH($A27,'EKHAZAARSTK X standardized'!$A:$A,0)</f>
        <v>88</v>
      </c>
    </row>
    <row r="28" spans="1:13" x14ac:dyDescent="0.3">
      <c r="A28" s="74" t="str">
        <f>'[1]2023.04.25.SB BM'!A29</f>
        <v>BAJAJ AUTO LTD</v>
      </c>
      <c r="B28" s="75">
        <f>'[1]2023.04.25.SB BM'!B29</f>
        <v>0.43230927671223301</v>
      </c>
      <c r="C28" s="41" cm="1">
        <f t="array" aca="1" ref="C28:L28" ca="1">OFFSET(INDIRECT(ADDRESS(M28,2,1,1,"EKHAZAARSTK X standardized")),,,1,10)</f>
        <v>1.7336929110025814</v>
      </c>
      <c r="D28" s="41">
        <f ca="1"/>
        <v>-0.90433829926799403</v>
      </c>
      <c r="E28" s="41">
        <f ca="1"/>
        <v>-0.46998658150002026</v>
      </c>
      <c r="F28" s="41">
        <f ca="1"/>
        <v>-0.90240488424864596</v>
      </c>
      <c r="G28" s="41">
        <f ca="1"/>
        <v>8.4140221154652084E-2</v>
      </c>
      <c r="H28" s="41">
        <f ca="1"/>
        <v>1.8122065701096557</v>
      </c>
      <c r="I28" s="41">
        <f ca="1"/>
        <v>1.7017101506951731</v>
      </c>
      <c r="J28" s="41">
        <f ca="1"/>
        <v>-0.59203985566860551</v>
      </c>
      <c r="K28" s="41">
        <f ca="1"/>
        <v>-0.27719416467001506</v>
      </c>
      <c r="L28" s="41">
        <f ca="1"/>
        <v>-0.28976172295318481</v>
      </c>
      <c r="M28" s="37">
        <f>MATCH($A28,'EKHAZAARSTK X standardized'!$A:$A,0)</f>
        <v>91</v>
      </c>
    </row>
    <row r="29" spans="1:13" x14ac:dyDescent="0.3">
      <c r="A29" s="74" t="str">
        <f>'[1]2023.04.25.SB BM'!A30</f>
        <v>BAJAJ FINANCE LTD</v>
      </c>
      <c r="B29" s="75">
        <f>'[1]2023.04.25.SB BM'!B30</f>
        <v>1.2100277728486299</v>
      </c>
      <c r="C29" s="41" cm="1">
        <f t="array" aca="1" ref="C29:L29" ca="1">OFFSET(INDIRECT(ADDRESS(M29,2,1,1,"EKHAZAARSTK X standardized")),,,1,10)</f>
        <v>-0.40484581033436978</v>
      </c>
      <c r="D29" s="41">
        <f ca="1"/>
        <v>-1.2015682091484201</v>
      </c>
      <c r="E29" s="41">
        <f ca="1"/>
        <v>0.27029768556312989</v>
      </c>
      <c r="F29" s="41">
        <f ca="1"/>
        <v>1.8903069186849455</v>
      </c>
      <c r="G29" s="41">
        <f ca="1"/>
        <v>-0.76658730374726081</v>
      </c>
      <c r="H29" s="41">
        <f ca="1"/>
        <v>0.77207382226106869</v>
      </c>
      <c r="I29" s="41">
        <f ca="1"/>
        <v>2.5082624081806277</v>
      </c>
      <c r="J29" s="41">
        <f ca="1"/>
        <v>-0.3447478846520689</v>
      </c>
      <c r="K29" s="41">
        <f ca="1"/>
        <v>-0.61144916982384978</v>
      </c>
      <c r="L29" s="41">
        <f ca="1"/>
        <v>-0.26957783428244636</v>
      </c>
      <c r="M29" s="37">
        <f>MATCH($A29,'EKHAZAARSTK X standardized'!$A:$A,0)</f>
        <v>94</v>
      </c>
    </row>
    <row r="30" spans="1:13" x14ac:dyDescent="0.3">
      <c r="A30" s="74" t="str">
        <f>'[1]2023.04.25.SB BM'!A31</f>
        <v>BAJAJ FINSERV LTD</v>
      </c>
      <c r="B30" s="75">
        <f>'[1]2023.04.25.SB BM'!B31</f>
        <v>0.62987241878675304</v>
      </c>
      <c r="C30" s="41" cm="1">
        <f t="array" aca="1" ref="C30:L30" ca="1">OFFSET(INDIRECT(ADDRESS(M30,2,1,1,"EKHAZAARSTK X standardized")),,,1,10)</f>
        <v>-0.62715860082409403</v>
      </c>
      <c r="D30" s="41">
        <f ca="1"/>
        <v>-0.97723811705184049</v>
      </c>
      <c r="E30" s="41">
        <f ca="1"/>
        <v>-0.3165295149669749</v>
      </c>
      <c r="F30" s="41">
        <f ca="1"/>
        <v>1.6249778938072015</v>
      </c>
      <c r="G30" s="41">
        <f ca="1"/>
        <v>-0.91817593553129817</v>
      </c>
      <c r="H30" s="41">
        <f ca="1"/>
        <v>0.42908580867708956</v>
      </c>
      <c r="I30" s="41">
        <f ca="1"/>
        <v>2.5738141621221216</v>
      </c>
      <c r="J30" s="41">
        <f ca="1"/>
        <v>-0.46462019187183207</v>
      </c>
      <c r="K30" s="41">
        <f ca="1"/>
        <v>-0.19453557885472389</v>
      </c>
      <c r="L30" s="41">
        <f ca="1"/>
        <v>0.18858588033595292</v>
      </c>
      <c r="M30" s="37">
        <f>MATCH($A30,'EKHAZAARSTK X standardized'!$A:$A,0)</f>
        <v>95</v>
      </c>
    </row>
    <row r="31" spans="1:13" x14ac:dyDescent="0.3">
      <c r="A31" s="74" t="str">
        <f>'[1]2023.04.25.SB BM'!A32</f>
        <v>BAJAJ HOLDINGS AND INVESTMEN</v>
      </c>
      <c r="B31" s="75">
        <f>'[1]2023.04.25.SB BM'!B32</f>
        <v>0.24627111981507999</v>
      </c>
      <c r="C31" s="41" cm="1">
        <f t="array" aca="1" ref="C31:L31" ca="1">OFFSET(INDIRECT(ADDRESS(M31,2,1,1,"EKHAZAARSTK X standardized")),,,1,10)</f>
        <v>1.8800169256721355</v>
      </c>
      <c r="D31" s="41">
        <f ca="1"/>
        <v>-1.3748547762388532</v>
      </c>
      <c r="E31" s="41">
        <f ca="1"/>
        <v>-0.26617059330786358</v>
      </c>
      <c r="F31" s="41">
        <f ca="1"/>
        <v>-0.90240488424864596</v>
      </c>
      <c r="G31" s="41">
        <f ca="1"/>
        <v>0.39513026538901352</v>
      </c>
      <c r="H31" s="41">
        <f ca="1"/>
        <v>0.69504679682190051</v>
      </c>
      <c r="I31" s="41">
        <f ca="1"/>
        <v>0.89967581574893574</v>
      </c>
      <c r="J31" s="41">
        <f ca="1"/>
        <v>-0.9351778932590914</v>
      </c>
      <c r="K31" s="41">
        <f ca="1"/>
        <v>-0.93770207400659211</v>
      </c>
      <c r="L31" s="41">
        <f ca="1"/>
        <v>0.41795389227382612</v>
      </c>
      <c r="M31" s="37">
        <f>MATCH($A31,'EKHAZAARSTK X standardized'!$A:$A,0)</f>
        <v>97</v>
      </c>
    </row>
    <row r="32" spans="1:13" x14ac:dyDescent="0.3">
      <c r="A32" s="74" t="str">
        <f>'[1]2023.04.25.SB BM'!A33</f>
        <v>BALKRISHNA INDUSTRIES LTD</v>
      </c>
      <c r="B32" s="75">
        <f>'[1]2023.04.25.SB BM'!B33</f>
        <v>0.28216166941929999</v>
      </c>
      <c r="C32" s="41" cm="1">
        <f t="array" aca="1" ref="C32:L32" ca="1">OFFSET(INDIRECT(ADDRESS(M32,2,1,1,"EKHAZAARSTK X standardized")),,,1,10)</f>
        <v>-7.5031357067362608E-2</v>
      </c>
      <c r="D32" s="41">
        <f ca="1"/>
        <v>-0.35186734133114528</v>
      </c>
      <c r="E32" s="41">
        <f ca="1"/>
        <v>0.16607474444528131</v>
      </c>
      <c r="F32" s="41">
        <f ca="1"/>
        <v>-8.6741177272068232E-2</v>
      </c>
      <c r="G32" s="41">
        <f ca="1"/>
        <v>-0.37083664317306358</v>
      </c>
      <c r="H32" s="41">
        <f ca="1"/>
        <v>6.205063505484635E-2</v>
      </c>
      <c r="I32" s="41">
        <f ca="1"/>
        <v>0.92409514242400548</v>
      </c>
      <c r="J32" s="41">
        <f ca="1"/>
        <v>-0.47808370794588512</v>
      </c>
      <c r="K32" s="41">
        <f ca="1"/>
        <v>-0.49630914389330238</v>
      </c>
      <c r="L32" s="41">
        <f ca="1"/>
        <v>-0.88236735469295424</v>
      </c>
      <c r="M32" s="37">
        <f>MATCH($A32,'EKHAZAARSTK X standardized'!$A:$A,0)</f>
        <v>99</v>
      </c>
    </row>
    <row r="33" spans="1:13" x14ac:dyDescent="0.3">
      <c r="A33" s="74" t="str">
        <f>'[1]2023.04.25.SB BM'!A34</f>
        <v>BANDHAN BANK LTD</v>
      </c>
      <c r="B33" s="75">
        <f>'[1]2023.04.25.SB BM'!B34</f>
        <v>0.41042462898544801</v>
      </c>
      <c r="C33" s="41" cm="1">
        <f t="array" aca="1" ref="C33:L33" ca="1">OFFSET(INDIRECT(ADDRESS(M33,2,1,1,"EKHAZAARSTK X standardized")),,,1,10)</f>
        <v>-0.37345000646475912</v>
      </c>
      <c r="D33" s="41">
        <f ca="1"/>
        <v>-1.224790747223641</v>
      </c>
      <c r="E33" s="41">
        <f ca="1"/>
        <v>-4.5641793548677296E-3</v>
      </c>
      <c r="F33" s="41">
        <f ca="1"/>
        <v>0.77286175982082983</v>
      </c>
      <c r="G33" s="41">
        <f ca="1"/>
        <v>-1.0738531735205312</v>
      </c>
      <c r="H33" s="41">
        <f ca="1"/>
        <v>-1.1650507618723818</v>
      </c>
      <c r="I33" s="41">
        <f ca="1"/>
        <v>1.6293647219492327</v>
      </c>
      <c r="J33" s="41">
        <f ca="1"/>
        <v>0.96844842604250048</v>
      </c>
      <c r="K33" s="41">
        <f ca="1"/>
        <v>0.23347182871879446</v>
      </c>
      <c r="L33" s="41">
        <f ca="1"/>
        <v>0.30475299699966418</v>
      </c>
      <c r="M33" s="37">
        <f>MATCH($A33,'EKHAZAARSTK X standardized'!$A:$A,0)</f>
        <v>103</v>
      </c>
    </row>
    <row r="34" spans="1:13" x14ac:dyDescent="0.3">
      <c r="A34" s="74" t="str">
        <f>'[1]2023.04.25.SB BM'!A35</f>
        <v>BANK OF BARODA</v>
      </c>
      <c r="B34" s="75">
        <f>'[1]2023.04.25.SB BM'!B35</f>
        <v>0.25742386470009099</v>
      </c>
      <c r="C34" s="41" cm="1">
        <f t="array" aca="1" ref="C34:L34" ca="1">OFFSET(INDIRECT(ADDRESS(M34,2,1,1,"EKHAZAARSTK X standardized")),,,1,10)</f>
        <v>0.51835958204418409</v>
      </c>
      <c r="D34" s="41">
        <f ca="1"/>
        <v>-1.4173870870563294</v>
      </c>
      <c r="E34" s="41">
        <f ca="1"/>
        <v>-0.35345416385674538</v>
      </c>
      <c r="F34" s="41">
        <f ca="1"/>
        <v>0.82643509765335377</v>
      </c>
      <c r="G34" s="41">
        <f ca="1"/>
        <v>0.94966455169269826</v>
      </c>
      <c r="H34" s="41">
        <f ca="1"/>
        <v>-0.67432848279691882</v>
      </c>
      <c r="I34" s="41">
        <f ca="1"/>
        <v>2.7807333065651538</v>
      </c>
      <c r="J34" s="41">
        <f ca="1"/>
        <v>1.3672915736782296</v>
      </c>
      <c r="K34" s="41">
        <f ca="1"/>
        <v>0.66893235108523785</v>
      </c>
      <c r="L34" s="41">
        <f ca="1"/>
        <v>0.80265130595483791</v>
      </c>
      <c r="M34" s="37">
        <f>MATCH($A34,'EKHAZAARSTK X standardized'!$A:$A,0)</f>
        <v>104</v>
      </c>
    </row>
    <row r="35" spans="1:13" x14ac:dyDescent="0.3">
      <c r="A35" s="74" t="str">
        <f>'[1]2023.04.25.SB BM'!A36</f>
        <v>BANK OF INDIA</v>
      </c>
      <c r="B35" s="75">
        <f>'[1]2023.04.25.SB BM'!B36</f>
        <v>0.10783494975348799</v>
      </c>
      <c r="C35" s="41" cm="1">
        <f t="array" aca="1" ref="C35:L35" ca="1">OFFSET(INDIRECT(ADDRESS(M35,2,1,1,"EKHAZAARSTK X standardized")),,,1,10)</f>
        <v>1.1626266048797707</v>
      </c>
      <c r="D35" s="41">
        <f ca="1"/>
        <v>-1.5141931799564281</v>
      </c>
      <c r="E35" s="41">
        <f ca="1"/>
        <v>-0.60687616632614017</v>
      </c>
      <c r="F35" s="41">
        <f ca="1"/>
        <v>0.97518974199130581</v>
      </c>
      <c r="G35" s="41">
        <f ca="1"/>
        <v>1.4228440938154887</v>
      </c>
      <c r="H35" s="41">
        <f ca="1"/>
        <v>-0.9555875497731332</v>
      </c>
      <c r="I35" s="41">
        <f ca="1"/>
        <v>2.2300591344188794</v>
      </c>
      <c r="J35" s="41">
        <f ca="1"/>
        <v>-7.5508999444054037E-2</v>
      </c>
      <c r="K35" s="41">
        <f ca="1"/>
        <v>2.7607281397574468</v>
      </c>
      <c r="L35" s="41">
        <f ca="1"/>
        <v>2.199399033559446</v>
      </c>
      <c r="M35" s="37">
        <f>MATCH($A35,'EKHAZAARSTK X standardized'!$A:$A,0)</f>
        <v>105</v>
      </c>
    </row>
    <row r="36" spans="1:13" x14ac:dyDescent="0.3">
      <c r="A36" s="74" t="str">
        <f>'[1]2023.04.25.SB BM'!A37</f>
        <v>BATA INDIA LTD</v>
      </c>
      <c r="B36" s="75">
        <f>'[1]2023.04.25.SB BM'!B37</f>
        <v>0.16520719243847401</v>
      </c>
      <c r="C36" s="41" cm="1">
        <f t="array" aca="1" ref="C36:L36" ca="1">OFFSET(INDIRECT(ADDRESS(M36,2,1,1,"EKHAZAARSTK X standardized")),,,1,10)</f>
        <v>-0.44604368141919687</v>
      </c>
      <c r="D36" s="41">
        <f ca="1"/>
        <v>2.4066251989460303E-4</v>
      </c>
      <c r="E36" s="41">
        <f ca="1"/>
        <v>-0.75065044662948543</v>
      </c>
      <c r="F36" s="41">
        <f ca="1"/>
        <v>0.4805511673920061</v>
      </c>
      <c r="G36" s="41">
        <f ca="1"/>
        <v>-0.97599443163385213</v>
      </c>
      <c r="H36" s="41">
        <f ca="1"/>
        <v>0.34516034723296596</v>
      </c>
      <c r="I36" s="41">
        <f ca="1"/>
        <v>0.17974671508574197</v>
      </c>
      <c r="J36" s="41">
        <f ca="1"/>
        <v>7.1561755711069444E-2</v>
      </c>
      <c r="K36" s="41">
        <f ca="1"/>
        <v>-0.71989158590013147</v>
      </c>
      <c r="L36" s="41">
        <f ca="1"/>
        <v>-1.1252842409149506</v>
      </c>
      <c r="M36" s="37">
        <f>MATCH($A36,'EKHAZAARSTK X standardized'!$A:$A,0)</f>
        <v>110</v>
      </c>
    </row>
    <row r="37" spans="1:13" x14ac:dyDescent="0.3">
      <c r="A37" s="74" t="str">
        <f>'[1]2023.04.25.SB BM'!A38</f>
        <v>BAYER CROPSCIENCE LTD</v>
      </c>
      <c r="B37" s="75">
        <f>'[1]2023.04.25.SB BM'!B38</f>
        <v>8.9793392752627904E-2</v>
      </c>
      <c r="C37" s="41" cm="1">
        <f t="array" aca="1" ref="C37:L37" ca="1">OFFSET(INDIRECT(ADDRESS(M37,2,1,1,"EKHAZAARSTK X standardized")),,,1,10)</f>
        <v>1.1191891845481312</v>
      </c>
      <c r="D37" s="41">
        <f ca="1"/>
        <v>-0.23633660548889088</v>
      </c>
      <c r="E37" s="41">
        <f ca="1"/>
        <v>0.22834587182551441</v>
      </c>
      <c r="F37" s="41">
        <f ca="1"/>
        <v>-0.85394280868413752</v>
      </c>
      <c r="G37" s="41">
        <f ca="1"/>
        <v>-0.62534743700626882</v>
      </c>
      <c r="H37" s="41">
        <f ca="1"/>
        <v>0.8134542325268197</v>
      </c>
      <c r="I37" s="41">
        <f ca="1"/>
        <v>0.35703611601885554</v>
      </c>
      <c r="J37" s="41">
        <f ca="1"/>
        <v>-1.011244814407064</v>
      </c>
      <c r="K37" s="41">
        <f ca="1"/>
        <v>-0.41969578115295941</v>
      </c>
      <c r="L37" s="41">
        <f ca="1"/>
        <v>-0.89654058768921852</v>
      </c>
      <c r="M37" s="37">
        <f>MATCH($A37,'EKHAZAARSTK X standardized'!$A:$A,0)</f>
        <v>111</v>
      </c>
    </row>
    <row r="38" spans="1:13" x14ac:dyDescent="0.3">
      <c r="A38" s="74" t="str">
        <f>'[1]2023.04.25.SB BM'!A39</f>
        <v>BHARAT ELECTRONICS LTD</v>
      </c>
      <c r="B38" s="75">
        <f>'[1]2023.04.25.SB BM'!B39</f>
        <v>0.27980961441928298</v>
      </c>
      <c r="C38" s="41" cm="1">
        <f t="array" aca="1" ref="C38:L38" ca="1">OFFSET(INDIRECT(ADDRESS(M38,2,1,1,"EKHAZAARSTK X standardized")),,,1,10)</f>
        <v>0.56818496611512637</v>
      </c>
      <c r="D38" s="41">
        <f ca="1"/>
        <v>-0.40041406314189287</v>
      </c>
      <c r="E38" s="41">
        <f ca="1"/>
        <v>-7.939826662213835E-2</v>
      </c>
      <c r="F38" s="41">
        <f ca="1"/>
        <v>-0.90240488424864596</v>
      </c>
      <c r="G38" s="41">
        <f ca="1"/>
        <v>0.76293061199188805</v>
      </c>
      <c r="H38" s="41">
        <f ca="1"/>
        <v>0.31407154650150398</v>
      </c>
      <c r="I38" s="41">
        <f ca="1"/>
        <v>1.4514776049736346</v>
      </c>
      <c r="J38" s="41">
        <f ca="1"/>
        <v>1.1054900337925977E-2</v>
      </c>
      <c r="K38" s="41">
        <f ca="1"/>
        <v>-0.34164712983920992</v>
      </c>
      <c r="L38" s="41">
        <f ca="1"/>
        <v>0.18878656630269508</v>
      </c>
      <c r="M38" s="37">
        <f>MATCH($A38,'EKHAZAARSTK X standardized'!$A:$A,0)</f>
        <v>122</v>
      </c>
    </row>
    <row r="39" spans="1:13" x14ac:dyDescent="0.3">
      <c r="A39" s="74" t="str">
        <f>'[1]2023.04.25.SB BM'!A40</f>
        <v>BHARAT FORGE LTD</v>
      </c>
      <c r="B39" s="75">
        <f>'[1]2023.04.25.SB BM'!B40</f>
        <v>0.50660841907520604</v>
      </c>
      <c r="C39" s="41" cm="1">
        <f t="array" aca="1" ref="C39:L39" ca="1">OFFSET(INDIRECT(ADDRESS(M39,2,1,1,"EKHAZAARSTK X standardized")),,,1,10)</f>
        <v>-0.36993784180351452</v>
      </c>
      <c r="D39" s="41">
        <f ca="1"/>
        <v>-0.36628949850498532</v>
      </c>
      <c r="E39" s="41">
        <f ca="1"/>
        <v>-0.38746049616307021</v>
      </c>
      <c r="F39" s="41">
        <f ca="1"/>
        <v>0.48771667623500781</v>
      </c>
      <c r="G39" s="41">
        <f ca="1"/>
        <v>2.0211505205932834E-2</v>
      </c>
      <c r="H39" s="41">
        <f ca="1"/>
        <v>-0.50745727586710598</v>
      </c>
      <c r="I39" s="41">
        <f ca="1"/>
        <v>1.025365841541477</v>
      </c>
      <c r="J39" s="41">
        <f ca="1"/>
        <v>0.16387485041039754</v>
      </c>
      <c r="K39" s="41">
        <f ca="1"/>
        <v>-0.50596164649903919</v>
      </c>
      <c r="L39" s="41">
        <f ca="1"/>
        <v>-0.79077849635264397</v>
      </c>
      <c r="M39" s="37">
        <f>MATCH($A39,'EKHAZAARSTK X standardized'!$A:$A,0)</f>
        <v>123</v>
      </c>
    </row>
    <row r="40" spans="1:13" x14ac:dyDescent="0.3">
      <c r="A40" s="74" t="str">
        <f>'[1]2023.04.25.SB BM'!A41</f>
        <v>BHARAT HEAVY ELECTRICALS</v>
      </c>
      <c r="B40" s="75">
        <f>'[1]2023.04.25.SB BM'!B41</f>
        <v>0.17114718937970999</v>
      </c>
      <c r="C40" s="41" cm="1">
        <f t="array" aca="1" ref="C40:L40" ca="1">OFFSET(INDIRECT(ADDRESS(M40,2,1,1,"EKHAZAARSTK X standardized")),,,1,10)</f>
        <v>-0.26382630195194706</v>
      </c>
      <c r="D40" s="41">
        <f ca="1"/>
        <v>-0.69714872935516436</v>
      </c>
      <c r="E40" s="41">
        <f ca="1"/>
        <v>-1.238797425838952</v>
      </c>
      <c r="F40" s="41">
        <f ca="1"/>
        <v>-0.8984048148567696</v>
      </c>
      <c r="G40" s="41">
        <f ca="1"/>
        <v>0.68350174455457458</v>
      </c>
      <c r="H40" s="41">
        <f ca="1"/>
        <v>-0.83964615811530396</v>
      </c>
      <c r="I40" s="41">
        <f ca="1"/>
        <v>1.3614091203068708</v>
      </c>
      <c r="J40" s="41">
        <f ca="1"/>
        <v>2.370807944242785</v>
      </c>
      <c r="K40" s="41">
        <f ca="1"/>
        <v>-8.0264680167533686E-2</v>
      </c>
      <c r="L40" s="41">
        <f ca="1"/>
        <v>3.4706884986862384E-2</v>
      </c>
      <c r="M40" s="37">
        <f>MATCH($A40,'EKHAZAARSTK X standardized'!$A:$A,0)</f>
        <v>124</v>
      </c>
    </row>
    <row r="41" spans="1:13" x14ac:dyDescent="0.3">
      <c r="A41" s="74" t="str">
        <f>'[1]2023.04.25.SB BM'!A42</f>
        <v>BHARAT PETROLEUM CORP LTD</v>
      </c>
      <c r="B41" s="75">
        <f>'[1]2023.04.25.SB BM'!B42</f>
        <v>0.25420947505013602</v>
      </c>
      <c r="C41" s="41" cm="1">
        <f t="array" aca="1" ref="C41:L41" ca="1">OFFSET(INDIRECT(ADDRESS(M41,2,1,1,"EKHAZAARSTK X standardized")),,,1,10)</f>
        <v>0.62470924292871299</v>
      </c>
      <c r="D41" s="41">
        <f ca="1"/>
        <v>0.70319588291106139</v>
      </c>
      <c r="E41" s="41">
        <f ca="1"/>
        <v>-8.6722548587478632E-2</v>
      </c>
      <c r="F41" s="41">
        <f ca="1"/>
        <v>1.5685685355388648</v>
      </c>
      <c r="G41" s="41">
        <f ca="1"/>
        <v>-0.41935019014678854</v>
      </c>
      <c r="H41" s="41">
        <f ca="1"/>
        <v>-1.3595964741850948</v>
      </c>
      <c r="I41" s="41">
        <f ca="1"/>
        <v>2.4984445855491257</v>
      </c>
      <c r="J41" s="41">
        <f ca="1"/>
        <v>-0.35227526431563072</v>
      </c>
      <c r="K41" s="41">
        <f ca="1"/>
        <v>0.70088079660853497</v>
      </c>
      <c r="L41" s="41">
        <f ca="1"/>
        <v>-1.1841117233885694</v>
      </c>
      <c r="M41" s="37">
        <f>MATCH($A41,'EKHAZAARSTK X standardized'!$A:$A,0)</f>
        <v>125</v>
      </c>
    </row>
    <row r="42" spans="1:13" x14ac:dyDescent="0.3">
      <c r="A42" s="74" t="str">
        <f>'[1]2023.04.25.SB BM'!A43</f>
        <v>BHARTI AIRTEL LTD</v>
      </c>
      <c r="B42" s="75">
        <f>'[1]2023.04.25.SB BM'!B43</f>
        <v>1.4307513106371099</v>
      </c>
      <c r="C42" s="41" cm="1">
        <f t="array" aca="1" ref="C42:L42" ca="1">OFFSET(INDIRECT(ADDRESS(M42,2,1,1,"EKHAZAARSTK X standardized")),,,1,10)</f>
        <v>-0.36413566004953457</v>
      </c>
      <c r="D42" s="41">
        <f ca="1"/>
        <v>-0.70178467245069387</v>
      </c>
      <c r="E42" s="41">
        <f ca="1"/>
        <v>-0.15785466230582756</v>
      </c>
      <c r="F42" s="41">
        <f ca="1"/>
        <v>1.6777890315010671</v>
      </c>
      <c r="G42" s="41">
        <f ca="1"/>
        <v>-0.19071667696042446</v>
      </c>
      <c r="H42" s="41">
        <f ca="1"/>
        <v>6.1927654975811659E-2</v>
      </c>
      <c r="I42" s="41">
        <f ca="1"/>
        <v>2.9435202784666612</v>
      </c>
      <c r="J42" s="41">
        <f ca="1"/>
        <v>-0.62718526686403142</v>
      </c>
      <c r="K42" s="41">
        <f ca="1"/>
        <v>-0.12498389345987151</v>
      </c>
      <c r="L42" s="41">
        <f ca="1"/>
        <v>-0.62004762038898964</v>
      </c>
      <c r="M42" s="37">
        <f>MATCH($A42,'EKHAZAARSTK X standardized'!$A:$A,0)</f>
        <v>127</v>
      </c>
    </row>
    <row r="43" spans="1:13" x14ac:dyDescent="0.3">
      <c r="A43" s="74" t="str">
        <f>'[1]2023.04.25.SB BM'!A44</f>
        <v>BIOCON LTD</v>
      </c>
      <c r="B43" s="75">
        <f>'[1]2023.04.25.SB BM'!B44</f>
        <v>0.17394865320258199</v>
      </c>
      <c r="C43" s="41" cm="1">
        <f t="array" aca="1" ref="C43:L43" ca="1">OFFSET(INDIRECT(ADDRESS(M43,2,1,1,"EKHAZAARSTK X standardized")),,,1,10)</f>
        <v>-0.49073257314419377</v>
      </c>
      <c r="D43" s="41">
        <f ca="1"/>
        <v>-1.2482003432784061</v>
      </c>
      <c r="E43" s="41">
        <f ca="1"/>
        <v>9.9806871323830884E-2</v>
      </c>
      <c r="F43" s="41">
        <f ca="1"/>
        <v>0.22465203675351772</v>
      </c>
      <c r="G43" s="41">
        <f ca="1"/>
        <v>-1.4390289196242261</v>
      </c>
      <c r="H43" s="41">
        <f ca="1"/>
        <v>-0.67379845597741705</v>
      </c>
      <c r="I43" s="41">
        <f ca="1"/>
        <v>0.98474115879205459</v>
      </c>
      <c r="J43" s="41">
        <f ca="1"/>
        <v>-0.16853105222501752</v>
      </c>
      <c r="K43" s="41">
        <f ca="1"/>
        <v>-0.26927738802432549</v>
      </c>
      <c r="L43" s="41">
        <f ca="1"/>
        <v>-0.34645488968363058</v>
      </c>
      <c r="M43" s="37">
        <f>MATCH($A43,'EKHAZAARSTK X standardized'!$A:$A,0)</f>
        <v>129</v>
      </c>
    </row>
    <row r="44" spans="1:13" x14ac:dyDescent="0.3">
      <c r="A44" s="74" t="str">
        <f>'[1]2023.04.25.SB BM'!A45</f>
        <v>BLUE DART EXPRESS LTD</v>
      </c>
      <c r="B44" s="75">
        <f>'[1]2023.04.25.SB BM'!B45</f>
        <v>6.1461823999896699E-2</v>
      </c>
      <c r="C44" s="41" cm="1">
        <f t="array" aca="1" ref="C44:L44" ca="1">OFFSET(INDIRECT(ADDRESS(M44,2,1,1,"EKHAZAARSTK X standardized")),,,1,10)</f>
        <v>-0.23026647697649841</v>
      </c>
      <c r="D44" s="41">
        <f ca="1"/>
        <v>0.74302902168071905</v>
      </c>
      <c r="E44" s="41">
        <f ca="1"/>
        <v>0.50268603934544898</v>
      </c>
      <c r="F44" s="41">
        <f ca="1"/>
        <v>0.20728678079976881</v>
      </c>
      <c r="G44" s="41">
        <f ca="1"/>
        <v>-0.43617111725466479</v>
      </c>
      <c r="H44" s="41">
        <f ca="1"/>
        <v>1.1414570069677292</v>
      </c>
      <c r="I44" s="41">
        <f ca="1"/>
        <v>0.18706541909605834</v>
      </c>
      <c r="J44" s="41">
        <f ca="1"/>
        <v>-0.72957442252616367</v>
      </c>
      <c r="K44" s="41">
        <f ca="1"/>
        <v>-0.34224639065929979</v>
      </c>
      <c r="L44" s="41">
        <f ca="1"/>
        <v>-0.40447754759251836</v>
      </c>
      <c r="M44" s="37">
        <f>MATCH($A44,'EKHAZAARSTK X standardized'!$A:$A,0)</f>
        <v>134</v>
      </c>
    </row>
    <row r="45" spans="1:13" x14ac:dyDescent="0.3">
      <c r="A45" s="74" t="str">
        <f>'[1]2023.04.25.SB BM'!A46</f>
        <v>BRITANNIA INDUSTRIES LTD</v>
      </c>
      <c r="B45" s="75">
        <f>'[1]2023.04.25.SB BM'!B46</f>
        <v>0.39279464048069401</v>
      </c>
      <c r="C45" s="41" cm="1">
        <f t="array" aca="1" ref="C45:L45" ca="1">OFFSET(INDIRECT(ADDRESS(M45,2,1,1,"EKHAZAARSTK X standardized")),,,1,10)</f>
        <v>0.56839418774702033</v>
      </c>
      <c r="D45" s="41">
        <f ca="1"/>
        <v>-0.40710721991863191</v>
      </c>
      <c r="E45" s="41">
        <f ca="1"/>
        <v>6.1134863810046791E-2</v>
      </c>
      <c r="F45" s="41">
        <f ca="1"/>
        <v>0.59135159113787117</v>
      </c>
      <c r="G45" s="41">
        <f ca="1"/>
        <v>0.62543632780022762</v>
      </c>
      <c r="H45" s="41">
        <f ca="1"/>
        <v>3.3469787785986549</v>
      </c>
      <c r="I45" s="41">
        <f ca="1"/>
        <v>1.1512621226075237</v>
      </c>
      <c r="J45" s="41">
        <f ca="1"/>
        <v>-0.58496074220758598</v>
      </c>
      <c r="K45" s="41">
        <f ca="1"/>
        <v>-0.8262101202737544</v>
      </c>
      <c r="L45" s="41">
        <f ca="1"/>
        <v>6.5164992452076395E-2</v>
      </c>
      <c r="M45" s="37">
        <f>MATCH($A45,'EKHAZAARSTK X standardized'!$A:$A,0)</f>
        <v>144</v>
      </c>
    </row>
    <row r="46" spans="1:13" x14ac:dyDescent="0.3">
      <c r="A46" s="74" t="str">
        <f>'[1]2023.04.25.SB BM'!A47</f>
        <v>CG POWER AND INDUSTRIAL SOLU</v>
      </c>
      <c r="B46" s="75">
        <f>'[1]2023.04.25.SB BM'!B47</f>
        <v>0.33663950481829702</v>
      </c>
      <c r="C46" s="41" cm="1">
        <f t="array" aca="1" ref="C46:L46" ca="1">OFFSET(INDIRECT(ADDRESS(M46,2,1,1,"EKHAZAARSTK X standardized")),,,1,10)</f>
        <v>-0.28427017812448074</v>
      </c>
      <c r="D46" s="41">
        <f ca="1"/>
        <v>0.82704776280918413</v>
      </c>
      <c r="E46" s="41">
        <f ca="1"/>
        <v>-0.8101164259757615</v>
      </c>
      <c r="F46" s="41">
        <f ca="1"/>
        <v>-0.57556817416248862</v>
      </c>
      <c r="G46" s="41">
        <f ca="1"/>
        <v>0.96816385827433837</v>
      </c>
      <c r="H46" s="41">
        <f ca="1"/>
        <v>1.8935535621066435</v>
      </c>
      <c r="I46" s="41">
        <f ca="1"/>
        <v>0.63822455211669682</v>
      </c>
      <c r="J46" s="41">
        <f ca="1"/>
        <v>-0.56394862099943222</v>
      </c>
      <c r="K46" s="41">
        <f ca="1"/>
        <v>-0.88322227704311118</v>
      </c>
      <c r="L46" s="41">
        <f ca="1"/>
        <v>0.7252539373998762</v>
      </c>
      <c r="M46" s="37">
        <f>MATCH($A46,'EKHAZAARSTK X standardized'!$A:$A,0)</f>
        <v>168</v>
      </c>
    </row>
    <row r="47" spans="1:13" x14ac:dyDescent="0.3">
      <c r="A47" s="74" t="str">
        <f>'[1]2023.04.25.SB BM'!A48</f>
        <v>CHOLAMANDALAM INVESTMENT AND</v>
      </c>
      <c r="B47" s="75">
        <f>'[1]2023.04.25.SB BM'!B48</f>
        <v>0.25431539566473998</v>
      </c>
      <c r="C47" s="41" cm="1">
        <f t="array" aca="1" ref="C47:L47" ca="1">OFFSET(INDIRECT(ADDRESS(M47,2,1,1,"EKHAZAARSTK X standardized")),,,1,10)</f>
        <v>-0.47752267234982426</v>
      </c>
      <c r="D47" s="41">
        <f ca="1"/>
        <v>-1.1118457437801752</v>
      </c>
      <c r="E47" s="41">
        <f ca="1"/>
        <v>7.783255049332026E-2</v>
      </c>
      <c r="F47" s="41">
        <f ca="1"/>
        <v>2.5568509801134698</v>
      </c>
      <c r="G47" s="41">
        <f ca="1"/>
        <v>-1.3640356955382437E-2</v>
      </c>
      <c r="H47" s="41">
        <f ca="1"/>
        <v>0.61361038289288794</v>
      </c>
      <c r="I47" s="41">
        <f ca="1"/>
        <v>1.6250480526486379</v>
      </c>
      <c r="J47" s="41">
        <f ca="1"/>
        <v>-0.17163393894075721</v>
      </c>
      <c r="K47" s="41">
        <f ca="1"/>
        <v>-0.75337551959082139</v>
      </c>
      <c r="L47" s="41">
        <f ca="1"/>
        <v>-0.33284319966757359</v>
      </c>
      <c r="M47" s="37">
        <f>MATCH($A47,'EKHAZAARSTK X standardized'!$A:$A,0)</f>
        <v>175</v>
      </c>
    </row>
    <row r="48" spans="1:13" x14ac:dyDescent="0.3">
      <c r="A48" s="74" t="str">
        <f>'[1]2023.04.25.SB BM'!A49</f>
        <v>CIPLA LTD</v>
      </c>
      <c r="B48" s="75">
        <f>'[1]2023.04.25.SB BM'!B49</f>
        <v>0.37514120471332302</v>
      </c>
      <c r="C48" s="41" cm="1">
        <f t="array" aca="1" ref="C48:L48" ca="1">OFFSET(INDIRECT(ADDRESS(M48,2,1,1,"EKHAZAARSTK X standardized")),,,1,10)</f>
        <v>-0.25090226986586756</v>
      </c>
      <c r="D48" s="41">
        <f ca="1"/>
        <v>-0.92701093994944761</v>
      </c>
      <c r="E48" s="41">
        <f ca="1"/>
        <v>-0.37039679235062933</v>
      </c>
      <c r="F48" s="41">
        <f ca="1"/>
        <v>-0.87716367066794898</v>
      </c>
      <c r="G48" s="41">
        <f ca="1"/>
        <v>-0.61249246121239231</v>
      </c>
      <c r="H48" s="41">
        <f ca="1"/>
        <v>3.109422264638213E-2</v>
      </c>
      <c r="I48" s="41">
        <f ca="1"/>
        <v>1.4463039167463303</v>
      </c>
      <c r="J48" s="41">
        <f ca="1"/>
        <v>-0.12322370328388975</v>
      </c>
      <c r="K48" s="41">
        <f ca="1"/>
        <v>-0.21299656724458177</v>
      </c>
      <c r="L48" s="41">
        <f ca="1"/>
        <v>-1.1714339679009595</v>
      </c>
      <c r="M48" s="37">
        <f>MATCH($A48,'EKHAZAARSTK X standardized'!$A:$A,0)</f>
        <v>177</v>
      </c>
    </row>
    <row r="49" spans="1:13" x14ac:dyDescent="0.3">
      <c r="A49" s="74" t="str">
        <f>'[1]2023.04.25.SB BM'!A50</f>
        <v>CLEAN SCIENCE &amp; TECHNOLOGY L</v>
      </c>
      <c r="B49" s="75">
        <f>'[1]2023.04.25.SB BM'!B50</f>
        <v>4.32048984974511E-2</v>
      </c>
      <c r="C49" s="41" cm="1">
        <f t="array" aca="1" ref="C49:L49" ca="1">OFFSET(INDIRECT(ADDRESS(M49,2,1,1,"EKHAZAARSTK X standardized")),,,1,10)</f>
        <v>-0.5462657046779108</v>
      </c>
      <c r="D49" s="41">
        <f ca="1"/>
        <v>2.6052280063370774</v>
      </c>
      <c r="E49" s="41">
        <f ca="1"/>
        <v>2.2070674620950879</v>
      </c>
      <c r="F49" s="41">
        <f ca="1"/>
        <v>-0.8996169896602576</v>
      </c>
      <c r="G49" s="41">
        <f ca="1"/>
        <v>-1.1384638272334708</v>
      </c>
      <c r="H49" s="41">
        <f ca="1"/>
        <v>1.7525568952627231</v>
      </c>
      <c r="I49" s="41">
        <f ca="1"/>
        <v>-0.39464208273879231</v>
      </c>
      <c r="J49" s="41">
        <f ca="1"/>
        <v>-0.49873070317090828</v>
      </c>
      <c r="K49" s="41">
        <f ca="1"/>
        <v>-0.93672926372027598</v>
      </c>
      <c r="L49" s="41">
        <f ca="1"/>
        <v>-0.8119174893177814</v>
      </c>
      <c r="M49" s="37">
        <f>MATCH($A49,'EKHAZAARSTK X standardized'!$A:$A,0)</f>
        <v>179</v>
      </c>
    </row>
    <row r="50" spans="1:13" x14ac:dyDescent="0.3">
      <c r="A50" s="74" t="str">
        <f>'[1]2023.04.25.SB BM'!A51</f>
        <v>COAL INDIA LTD</v>
      </c>
      <c r="B50" s="75">
        <f>'[1]2023.04.25.SB BM'!B51</f>
        <v>0.37247247164479802</v>
      </c>
      <c r="C50" s="41" cm="1">
        <f t="array" aca="1" ref="C50:L50" ca="1">OFFSET(INDIRECT(ADDRESS(M50,2,1,1,"EKHAZAARSTK X standardized")),,,1,10)</f>
        <v>6.0464504841083579</v>
      </c>
      <c r="D50" s="41">
        <f ca="1"/>
        <v>-0.26513892367815906</v>
      </c>
      <c r="E50" s="41">
        <f ca="1"/>
        <v>-0.56404185634217896</v>
      </c>
      <c r="F50" s="41">
        <f ca="1"/>
        <v>-0.72554271633745748</v>
      </c>
      <c r="G50" s="41">
        <f ca="1"/>
        <v>0.56822582506476205</v>
      </c>
      <c r="H50" s="41">
        <f ca="1"/>
        <v>1.4257172165394003</v>
      </c>
      <c r="I50" s="41">
        <f ca="1"/>
        <v>2.4261655612575939</v>
      </c>
      <c r="J50" s="41">
        <f ca="1"/>
        <v>-0.43005323888679892</v>
      </c>
      <c r="K50" s="41">
        <f ca="1"/>
        <v>2.2784374474711502</v>
      </c>
      <c r="L50" s="41">
        <f ca="1"/>
        <v>0.35008206477745835</v>
      </c>
      <c r="M50" s="37">
        <f>MATCH($A50,'EKHAZAARSTK X standardized'!$A:$A,0)</f>
        <v>181</v>
      </c>
    </row>
    <row r="51" spans="1:13" x14ac:dyDescent="0.3">
      <c r="A51" s="74" t="str">
        <f>'[1]2023.04.25.SB BM'!A52</f>
        <v>COFORGE LIMITED</v>
      </c>
      <c r="B51" s="75">
        <f>'[1]2023.04.25.SB BM'!B52</f>
        <v>0.243346547866897</v>
      </c>
      <c r="C51" s="41" cm="1">
        <f t="array" aca="1" ref="C51:L51" ca="1">OFFSET(INDIRECT(ADDRESS(M51,2,1,1,"EKHAZAARSTK X standardized")),,,1,10)</f>
        <v>0.43017838427590749</v>
      </c>
      <c r="D51" s="41">
        <f ca="1"/>
        <v>0.42476939954806137</v>
      </c>
      <c r="E51" s="41">
        <f ca="1"/>
        <v>0.81845454021450859</v>
      </c>
      <c r="F51" s="41">
        <f ca="1"/>
        <v>-0.43190303904882865</v>
      </c>
      <c r="G51" s="41">
        <f ca="1"/>
        <v>-0.37746403447113652</v>
      </c>
      <c r="H51" s="41">
        <f ca="1"/>
        <v>1.1391567847781439</v>
      </c>
      <c r="I51" s="41">
        <f ca="1"/>
        <v>0.54389576598277845</v>
      </c>
      <c r="J51" s="41">
        <f ca="1"/>
        <v>1.4031582403874565</v>
      </c>
      <c r="K51" s="41">
        <f ca="1"/>
        <v>-0.38270956903621273</v>
      </c>
      <c r="L51" s="41">
        <f ca="1"/>
        <v>-1.073004970385399</v>
      </c>
      <c r="M51" s="37">
        <f>MATCH($A51,'EKHAZAARSTK X standardized'!$A:$A,0)</f>
        <v>183</v>
      </c>
    </row>
    <row r="52" spans="1:13" x14ac:dyDescent="0.3">
      <c r="A52" s="74" t="str">
        <f>'[1]2023.04.25.SB BM'!A53</f>
        <v>COLGATE PALMOLIVE (INDIA)</v>
      </c>
      <c r="B52" s="75">
        <f>'[1]2023.04.25.SB BM'!B53</f>
        <v>0.16008970770167499</v>
      </c>
      <c r="C52" s="41" cm="1">
        <f t="array" aca="1" ref="C52:L52" ca="1">OFFSET(INDIRECT(ADDRESS(M52,2,1,1,"EKHAZAARSTK X standardized")),,,1,10)</f>
        <v>1.2028822551714484</v>
      </c>
      <c r="D52" s="41">
        <f ca="1"/>
        <v>-1.3349422657736677E-2</v>
      </c>
      <c r="E52" s="41">
        <f ca="1"/>
        <v>-0.56497103706563379</v>
      </c>
      <c r="F52" s="41">
        <f ca="1"/>
        <v>-0.79145496105270474</v>
      </c>
      <c r="G52" s="41">
        <f ca="1"/>
        <v>-0.19050509475612842</v>
      </c>
      <c r="H52" s="41">
        <f ca="1"/>
        <v>3.4223115849107097</v>
      </c>
      <c r="I52" s="41">
        <f ca="1"/>
        <v>0.45462224679913515</v>
      </c>
      <c r="J52" s="41">
        <f ca="1"/>
        <v>-0.62477001013825739</v>
      </c>
      <c r="K52" s="41">
        <f ca="1"/>
        <v>-0.67475764043595843</v>
      </c>
      <c r="L52" s="41">
        <f ca="1"/>
        <v>-0.28349595239255387</v>
      </c>
      <c r="M52" s="37">
        <f>MATCH($A52,'EKHAZAARSTK X standardized'!$A:$A,0)</f>
        <v>184</v>
      </c>
    </row>
    <row r="53" spans="1:13" x14ac:dyDescent="0.3">
      <c r="A53" s="74" t="str">
        <f>'[1]2023.04.25.SB BM'!A54</f>
        <v>CONTAINER CORP OF INDIA LTD</v>
      </c>
      <c r="B53" s="75">
        <f>'[1]2023.04.25.SB BM'!B54</f>
        <v>0.28695664661800802</v>
      </c>
      <c r="C53" s="41" cm="1">
        <f t="array" aca="1" ref="C53:L53" ca="1">OFFSET(INDIRECT(ADDRESS(M53,2,1,1,"EKHAZAARSTK X standardized")),,,1,10)</f>
        <v>1.2889608382381579</v>
      </c>
      <c r="D53" s="41">
        <f ca="1"/>
        <v>0.43927214541428627</v>
      </c>
      <c r="E53" s="41">
        <f ca="1"/>
        <v>-0.52554859595250669</v>
      </c>
      <c r="F53" s="41">
        <f ca="1"/>
        <v>-0.73097866738828621</v>
      </c>
      <c r="G53" s="41">
        <f ca="1"/>
        <v>-0.49748051379309505</v>
      </c>
      <c r="H53" s="41">
        <f ca="1"/>
        <v>-0.10253272370691133</v>
      </c>
      <c r="I53" s="41">
        <f ca="1"/>
        <v>0.89006314165003209</v>
      </c>
      <c r="J53" s="41">
        <f ca="1"/>
        <v>-7.7423020360308195E-2</v>
      </c>
      <c r="K53" s="41">
        <f ca="1"/>
        <v>-0.38880631756680695</v>
      </c>
      <c r="L53" s="41">
        <f ca="1"/>
        <v>-0.60712882406829283</v>
      </c>
      <c r="M53" s="37">
        <f>MATCH($A53,'EKHAZAARSTK X standardized'!$A:$A,0)</f>
        <v>187</v>
      </c>
    </row>
    <row r="54" spans="1:13" x14ac:dyDescent="0.3">
      <c r="A54" s="74" t="str">
        <f>'[1]2023.04.25.SB BM'!A55</f>
        <v>COROMANDEL INTERNATIONAL LTD</v>
      </c>
      <c r="B54" s="75">
        <f>'[1]2023.04.25.SB BM'!B55</f>
        <v>0.19202160627474599</v>
      </c>
      <c r="C54" s="41" cm="1">
        <f t="array" aca="1" ref="C54:L54" ca="1">OFFSET(INDIRECT(ADDRESS(M54,2,1,1,"EKHAZAARSTK X standardized")),,,1,10)</f>
        <v>0.27122685540706115</v>
      </c>
      <c r="D54" s="41">
        <f ca="1"/>
        <v>1.8204046678722321</v>
      </c>
      <c r="E54" s="41">
        <f ca="1"/>
        <v>0.58885030264712512</v>
      </c>
      <c r="F54" s="41">
        <f ca="1"/>
        <v>-0.53244501460335458</v>
      </c>
      <c r="G54" s="41">
        <f ca="1"/>
        <v>9.8378869695808405E-2</v>
      </c>
      <c r="H54" s="41">
        <f ca="1"/>
        <v>0.55611109616214771</v>
      </c>
      <c r="I54" s="41">
        <f ca="1"/>
        <v>1.1058847797426297</v>
      </c>
      <c r="J54" s="41">
        <f ca="1"/>
        <v>-0.46840092536307476</v>
      </c>
      <c r="K54" s="41">
        <f ca="1"/>
        <v>0.36709679679448703</v>
      </c>
      <c r="L54" s="41">
        <f ca="1"/>
        <v>-1.5065519817878954</v>
      </c>
      <c r="M54" s="37">
        <f>MATCH($A54,'EKHAZAARSTK X standardized'!$A:$A,0)</f>
        <v>188</v>
      </c>
    </row>
    <row r="55" spans="1:13" x14ac:dyDescent="0.3">
      <c r="A55" s="74" t="str">
        <f>'[1]2023.04.25.SB BM'!A56</f>
        <v>CRISIL LTD</v>
      </c>
      <c r="B55" s="75">
        <f>'[1]2023.04.25.SB BM'!B56</f>
        <v>0.141055032339479</v>
      </c>
      <c r="C55" s="41" cm="1">
        <f t="array" aca="1" ref="C55:L55" ca="1">OFFSET(INDIRECT(ADDRESS(M55,2,1,1,"EKHAZAARSTK X standardized")),,,1,10)</f>
        <v>0.38972977549993232</v>
      </c>
      <c r="D55" s="41">
        <f ca="1"/>
        <v>-0.88643570231012159</v>
      </c>
      <c r="E55" s="41">
        <f ca="1"/>
        <v>8.6982026549607669E-2</v>
      </c>
      <c r="F55" s="41">
        <f ca="1"/>
        <v>-0.76586331859175105</v>
      </c>
      <c r="G55" s="41">
        <f ca="1"/>
        <v>-0.21683047167661795</v>
      </c>
      <c r="H55" s="41">
        <f ca="1"/>
        <v>1.7019130407622145</v>
      </c>
      <c r="I55" s="41">
        <f ca="1"/>
        <v>0.16780760649831789</v>
      </c>
      <c r="J55" s="41">
        <f ca="1"/>
        <v>-0.88975326546906319</v>
      </c>
      <c r="K55" s="41">
        <f ca="1"/>
        <v>-0.81182209070893907</v>
      </c>
      <c r="L55" s="41">
        <f ca="1"/>
        <v>-0.22879704377026089</v>
      </c>
      <c r="M55" s="37">
        <f>MATCH($A55,'EKHAZAARSTK X standardized'!$A:$A,0)</f>
        <v>192</v>
      </c>
    </row>
    <row r="56" spans="1:13" x14ac:dyDescent="0.3">
      <c r="A56" s="74" t="str">
        <f>'[1]2023.04.25.SB BM'!A57</f>
        <v>CROMPTON GREAVES CONSUMER EL</v>
      </c>
      <c r="B56" s="75">
        <f>'[1]2023.04.25.SB BM'!B57</f>
        <v>0.45976032581472298</v>
      </c>
      <c r="C56" s="41" cm="1">
        <f t="array" aca="1" ref="C56:L56" ca="1">OFFSET(INDIRECT(ADDRESS(M56,2,1,1,"EKHAZAARSTK X standardized")),,,1,10)</f>
        <v>-2.7929307477257991E-2</v>
      </c>
      <c r="D56" s="41">
        <f ca="1"/>
        <v>4.4855349916188711E-2</v>
      </c>
      <c r="E56" s="41">
        <f ca="1"/>
        <v>0.34472790216100568</v>
      </c>
      <c r="F56" s="41">
        <f ca="1"/>
        <v>-5.8796590624670519E-2</v>
      </c>
      <c r="G56" s="41">
        <f ca="1"/>
        <v>-0.75842414983346551</v>
      </c>
      <c r="H56" s="41">
        <f ca="1"/>
        <v>0.58502281677931278</v>
      </c>
      <c r="I56" s="41">
        <f ca="1"/>
        <v>0.46955779128934039</v>
      </c>
      <c r="J56" s="41">
        <f ca="1"/>
        <v>-4.5665269518392615E-2</v>
      </c>
      <c r="K56" s="41">
        <f ca="1"/>
        <v>-0.46540105259739539</v>
      </c>
      <c r="L56" s="41">
        <f ca="1"/>
        <v>-0.83225956436968485</v>
      </c>
      <c r="M56" s="37">
        <f>MATCH($A56,'EKHAZAARSTK X standardized'!$A:$A,0)</f>
        <v>193</v>
      </c>
    </row>
    <row r="57" spans="1:13" x14ac:dyDescent="0.3">
      <c r="A57" s="74" t="str">
        <f>'[1]2023.04.25.SB BM'!A58</f>
        <v>CUMMINS INDIA LTD</v>
      </c>
      <c r="B57" s="75">
        <f>'[1]2023.04.25.SB BM'!B58</f>
        <v>0.36638480416918801</v>
      </c>
      <c r="C57" s="41" cm="1">
        <f t="array" aca="1" ref="C57:L57" ca="1">OFFSET(INDIRECT(ADDRESS(M57,2,1,1,"EKHAZAARSTK X standardized")),,,1,10)</f>
        <v>0.43926381193741565</v>
      </c>
      <c r="D57" s="41">
        <f ca="1"/>
        <v>-0.92077820765311147</v>
      </c>
      <c r="E57" s="41">
        <f ca="1"/>
        <v>-0.48911891827444381</v>
      </c>
      <c r="F57" s="41">
        <f ca="1"/>
        <v>-0.89246268875668133</v>
      </c>
      <c r="G57" s="41">
        <f ca="1"/>
        <v>0.7313737719417911</v>
      </c>
      <c r="H57" s="41">
        <f ca="1"/>
        <v>0.46891863134779754</v>
      </c>
      <c r="I57" s="41">
        <f ca="1"/>
        <v>0.75085643491061793</v>
      </c>
      <c r="J57" s="41">
        <f ca="1"/>
        <v>-8.7527934964368809E-2</v>
      </c>
      <c r="K57" s="41">
        <f ca="1"/>
        <v>-0.67781317661854368</v>
      </c>
      <c r="L57" s="41">
        <f ca="1"/>
        <v>-8.6787948994487468E-2</v>
      </c>
      <c r="M57" s="37">
        <f>MATCH($A57,'EKHAZAARSTK X standardized'!$A:$A,0)</f>
        <v>195</v>
      </c>
    </row>
    <row r="58" spans="1:13" x14ac:dyDescent="0.3">
      <c r="A58" s="74" t="str">
        <f>'[1]2023.04.25.SB BM'!A59</f>
        <v>DABUR INDIA LTD</v>
      </c>
      <c r="B58" s="75">
        <f>'[1]2023.04.25.SB BM'!B59</f>
        <v>0.23569142769135701</v>
      </c>
      <c r="C58" s="41" cm="1">
        <f t="array" aca="1" ref="C58:L58" ca="1">OFFSET(INDIRECT(ADDRESS(M58,2,1,1,"EKHAZAARSTK X standardized")),,,1,10)</f>
        <v>7.695694021142481E-2</v>
      </c>
      <c r="D58" s="41">
        <f ca="1"/>
        <v>-1.065120287270207</v>
      </c>
      <c r="E58" s="41">
        <f ca="1"/>
        <v>-0.27384910226148174</v>
      </c>
      <c r="F58" s="41">
        <f ca="1"/>
        <v>-0.77048258646504841</v>
      </c>
      <c r="G58" s="41">
        <f ca="1"/>
        <v>-0.13856748927402532</v>
      </c>
      <c r="H58" s="41">
        <f ca="1"/>
        <v>0.89247950667748543</v>
      </c>
      <c r="I58" s="41">
        <f ca="1"/>
        <v>1.1839925635238855</v>
      </c>
      <c r="J58" s="41">
        <f ca="1"/>
        <v>-0.71123736053974407</v>
      </c>
      <c r="K58" s="41">
        <f ca="1"/>
        <v>-0.80286860468015098</v>
      </c>
      <c r="L58" s="41">
        <f ca="1"/>
        <v>-0.35985218246820366</v>
      </c>
      <c r="M58" s="37">
        <f>MATCH($A58,'EKHAZAARSTK X standardized'!$A:$A,0)</f>
        <v>199</v>
      </c>
    </row>
    <row r="59" spans="1:13" x14ac:dyDescent="0.3">
      <c r="A59" s="74" t="str">
        <f>'[1]2023.04.25.SB BM'!A60</f>
        <v>DALMIA BHARAT LTD</v>
      </c>
      <c r="B59" s="75">
        <f>'[1]2023.04.25.SB BM'!B60</f>
        <v>0.26361683895148602</v>
      </c>
      <c r="C59" s="41" cm="1">
        <f t="array" aca="1" ref="C59:L59" ca="1">OFFSET(INDIRECT(ADDRESS(M59,2,1,1,"EKHAZAARSTK X standardized")),,,1,10)</f>
        <v>-0.3306284829148825</v>
      </c>
      <c r="D59" s="41">
        <f ca="1"/>
        <v>-1.0213367475631654</v>
      </c>
      <c r="E59" s="41">
        <f ca="1"/>
        <v>-0.47139271683033968</v>
      </c>
      <c r="F59" s="41">
        <f ca="1"/>
        <v>-0.41583065305383854</v>
      </c>
      <c r="G59" s="41">
        <f ca="1"/>
        <v>0.56858790457343311</v>
      </c>
      <c r="H59" s="41">
        <f ca="1"/>
        <v>-0.49280634714660637</v>
      </c>
      <c r="I59" s="41">
        <f ca="1"/>
        <v>1.1345340159115211</v>
      </c>
      <c r="J59" s="41">
        <f ca="1"/>
        <v>-0.54377057013479313</v>
      </c>
      <c r="K59" s="41">
        <f ca="1"/>
        <v>-0.3245072966328833</v>
      </c>
      <c r="L59" s="41">
        <f ca="1"/>
        <v>0.12974071726647662</v>
      </c>
      <c r="M59" s="37">
        <f>MATCH($A59,'EKHAZAARSTK X standardized'!$A:$A,0)</f>
        <v>200</v>
      </c>
    </row>
    <row r="60" spans="1:13" x14ac:dyDescent="0.3">
      <c r="A60" s="74" t="str">
        <f>'[1]2023.04.25.SB BM'!A61</f>
        <v>DEEPAK NITRITE LTD</v>
      </c>
      <c r="B60" s="75">
        <f>'[1]2023.04.25.SB BM'!B61</f>
        <v>0.23515223189442799</v>
      </c>
      <c r="C60" s="41" cm="1">
        <f t="array" aca="1" ref="C60:L60" ca="1">OFFSET(INDIRECT(ADDRESS(M60,2,1,1,"EKHAZAARSTK X standardized")),,,1,10)</f>
        <v>-0.37403875941654718</v>
      </c>
      <c r="D60" s="41">
        <f ca="1"/>
        <v>2.6514773360225852</v>
      </c>
      <c r="E60" s="41">
        <f ca="1"/>
        <v>1.711621144116209</v>
      </c>
      <c r="F60" s="41">
        <f ca="1"/>
        <v>-0.80472128475104465</v>
      </c>
      <c r="G60" s="41">
        <f ca="1"/>
        <v>-0.68107782534170291</v>
      </c>
      <c r="H60" s="41">
        <f ca="1"/>
        <v>1.3598136763196078</v>
      </c>
      <c r="I60" s="41">
        <f ca="1"/>
        <v>0.50225888187086987</v>
      </c>
      <c r="J60" s="41">
        <f ca="1"/>
        <v>0.92033714284296597</v>
      </c>
      <c r="K60" s="41">
        <f ca="1"/>
        <v>-0.29424318611008693</v>
      </c>
      <c r="L60" s="41">
        <f ca="1"/>
        <v>-1.4117473356992454</v>
      </c>
      <c r="M60" s="37">
        <f>MATCH($A60,'EKHAZAARSTK X standardized'!$A:$A,0)</f>
        <v>209</v>
      </c>
    </row>
    <row r="61" spans="1:13" x14ac:dyDescent="0.3">
      <c r="A61" s="74" t="str">
        <f>'[1]2023.04.25.SB BM'!A62</f>
        <v>DELHIVERY LTD</v>
      </c>
      <c r="B61" s="75">
        <f>'[1]2023.04.25.SB BM'!B62</f>
        <v>0.13867660077562799</v>
      </c>
      <c r="C61" s="41" cm="1">
        <f t="array" aca="1" ref="C61:L61" ca="1">OFFSET(INDIRECT(ADDRESS(M61,2,1,1,"EKHAZAARSTK X standardized")),,,1,10)</f>
        <v>-0.64897097360151768</v>
      </c>
      <c r="D61" s="41">
        <f ca="1"/>
        <v>1.9004798044379918</v>
      </c>
      <c r="E61" s="41">
        <f ca="1"/>
        <v>1.3826283059318587</v>
      </c>
      <c r="F61" s="41">
        <f ca="1"/>
        <v>-0.60521472055766812</v>
      </c>
      <c r="G61" s="41">
        <f ca="1"/>
        <v>-1.3347397243764834</v>
      </c>
      <c r="H61" s="41">
        <f ca="1"/>
        <v>-2.0642482643796893</v>
      </c>
      <c r="I61" s="41">
        <f ca="1"/>
        <v>0.72796035263695413</v>
      </c>
      <c r="J61" s="41">
        <f ca="1"/>
        <v>-0.37252904957474714</v>
      </c>
      <c r="K61" s="41">
        <f ca="1"/>
        <v>-1.1848836723348641</v>
      </c>
      <c r="L61" s="41">
        <f ca="1"/>
        <v>-0.14380928977816171</v>
      </c>
      <c r="M61" s="37">
        <f>MATCH($A61,'EKHAZAARSTK X standardized'!$A:$A,0)</f>
        <v>210</v>
      </c>
    </row>
    <row r="62" spans="1:13" x14ac:dyDescent="0.3">
      <c r="A62" s="74" t="str">
        <f>'[1]2023.04.25.SB BM'!A63</f>
        <v>DEVYANI INTERNATIONAL LTD</v>
      </c>
      <c r="B62" s="75">
        <f>'[1]2023.04.25.SB BM'!B63</f>
        <v>0.106725586042675</v>
      </c>
      <c r="C62" s="41" cm="1">
        <f t="array" aca="1" ref="C62:L62" ca="1">OFFSET(INDIRECT(ADDRESS(M62,2,1,1,"EKHAZAARSTK X standardized")),,,1,10)</f>
        <v>-0.64897097360151768</v>
      </c>
      <c r="D62" s="41">
        <f ca="1"/>
        <v>0.78426112621414812</v>
      </c>
      <c r="E62" s="41">
        <f ca="1"/>
        <v>0.86121194823437797</v>
      </c>
      <c r="F62" s="41">
        <f ca="1"/>
        <v>1.2310059981529684</v>
      </c>
      <c r="G62" s="41">
        <f ca="1"/>
        <v>-0.56544954647563073</v>
      </c>
      <c r="H62" s="41">
        <f ca="1"/>
        <v>0.56911930810295042</v>
      </c>
      <c r="I62" s="41">
        <f ca="1"/>
        <v>0.1149729131985272</v>
      </c>
      <c r="J62" s="41">
        <f ca="1"/>
        <v>3.1485382080634464E-2</v>
      </c>
      <c r="K62" s="41">
        <f ca="1"/>
        <v>-0.82271744486918841</v>
      </c>
      <c r="L62" s="41">
        <f ca="1"/>
        <v>-9.5353242700623703E-2</v>
      </c>
      <c r="M62" s="37">
        <f>MATCH($A62,'EKHAZAARSTK X standardized'!$A:$A,0)</f>
        <v>213</v>
      </c>
    </row>
    <row r="63" spans="1:13" x14ac:dyDescent="0.3">
      <c r="A63" s="74" t="str">
        <f>'[1]2023.04.25.SB BM'!A64</f>
        <v>DIVI'S LABORATORIES LTD</v>
      </c>
      <c r="B63" s="75">
        <f>'[1]2023.04.25.SB BM'!B64</f>
        <v>0.31169460362318502</v>
      </c>
      <c r="C63" s="41" cm="1">
        <f t="array" aca="1" ref="C63:L63" ca="1">OFFSET(INDIRECT(ADDRESS(M63,2,1,1,"EKHAZAARSTK X standardized")),,,1,10)</f>
        <v>2.6155652960335868E-3</v>
      </c>
      <c r="D63" s="41">
        <f ca="1"/>
        <v>-7.6934248923764686E-2</v>
      </c>
      <c r="E63" s="41">
        <f ca="1"/>
        <v>0.4653161936154856</v>
      </c>
      <c r="F63" s="41">
        <f ca="1"/>
        <v>-0.90168907252594221</v>
      </c>
      <c r="G63" s="41">
        <f ca="1"/>
        <v>-1.2923288920619393</v>
      </c>
      <c r="H63" s="41">
        <f ca="1"/>
        <v>0.79611566134546219</v>
      </c>
      <c r="I63" s="41">
        <f ca="1"/>
        <v>1.1335573170612614</v>
      </c>
      <c r="J63" s="41">
        <f ca="1"/>
        <v>-0.39647023440670903</v>
      </c>
      <c r="K63" s="41">
        <f ca="1"/>
        <v>-0.76049157370926346</v>
      </c>
      <c r="L63" s="41">
        <f ca="1"/>
        <v>-7.9001956627197001E-2</v>
      </c>
      <c r="M63" s="37">
        <f>MATCH($A63,'EKHAZAARSTK X standardized'!$A:$A,0)</f>
        <v>222</v>
      </c>
    </row>
    <row r="64" spans="1:13" x14ac:dyDescent="0.3">
      <c r="A64" s="74" t="str">
        <f>'[1]2023.04.25.SB BM'!A65</f>
        <v>DIXON TECHNOLOGIES INDIA LTD</v>
      </c>
      <c r="B64" s="75">
        <f>'[1]2023.04.25.SB BM'!B65</f>
        <v>0.18543630598559199</v>
      </c>
      <c r="C64" s="41" cm="1">
        <f t="array" aca="1" ref="C64:L64" ca="1">OFFSET(INDIRECT(ADDRESS(M64,2,1,1,"EKHAZAARSTK X standardized")),,,1,10)</f>
        <v>-0.60073833622759398</v>
      </c>
      <c r="D64" s="41">
        <f ca="1"/>
        <v>0.86851801231133918</v>
      </c>
      <c r="E64" s="41">
        <f ca="1"/>
        <v>2.0026228997645323</v>
      </c>
      <c r="F64" s="41">
        <f ca="1"/>
        <v>-0.21485516587470918</v>
      </c>
      <c r="G64" s="41">
        <f ca="1"/>
        <v>-1.1418142159247282</v>
      </c>
      <c r="H64" s="41">
        <f ca="1"/>
        <v>-0.19113292350438776</v>
      </c>
      <c r="I64" s="41">
        <f ca="1"/>
        <v>0.52850025129138212</v>
      </c>
      <c r="J64" s="41">
        <f ca="1"/>
        <v>1.0050362627479197</v>
      </c>
      <c r="K64" s="41">
        <f ca="1"/>
        <v>-0.6062438479898784</v>
      </c>
      <c r="L64" s="41">
        <f ca="1"/>
        <v>-0.97840384854864371</v>
      </c>
      <c r="M64" s="37">
        <f>MATCH($A64,'EKHAZAARSTK X standardized'!$A:$A,0)</f>
        <v>223</v>
      </c>
    </row>
    <row r="65" spans="1:13" x14ac:dyDescent="0.3">
      <c r="A65" s="74" t="str">
        <f>'[1]2023.04.25.SB BM'!A66</f>
        <v>DLF LTD</v>
      </c>
      <c r="B65" s="75">
        <f>'[1]2023.04.25.SB BM'!B66</f>
        <v>0.19533616164057899</v>
      </c>
      <c r="C65" s="41" cm="1">
        <f t="array" aca="1" ref="C65:L65" ca="1">OFFSET(INDIRECT(ADDRESS(M65,2,1,1,"EKHAZAARSTK X standardized")),,,1,10)</f>
        <v>-0.13249168123728827</v>
      </c>
      <c r="D65" s="41">
        <f ca="1"/>
        <v>-1.1524425014602824</v>
      </c>
      <c r="E65" s="41">
        <f ca="1"/>
        <v>-1.0804482909892996</v>
      </c>
      <c r="F65" s="41">
        <f ca="1"/>
        <v>-0.70199825021013207</v>
      </c>
      <c r="G65" s="41">
        <f ca="1"/>
        <v>-0.2976378039936573</v>
      </c>
      <c r="H65" s="41">
        <f ca="1"/>
        <v>-0.4227091725243548</v>
      </c>
      <c r="I65" s="41">
        <f ca="1"/>
        <v>1.4545956738721542</v>
      </c>
      <c r="J65" s="41">
        <f ca="1"/>
        <v>-0.24313553674250504</v>
      </c>
      <c r="K65" s="41">
        <f ca="1"/>
        <v>-0.83399791516020461</v>
      </c>
      <c r="L65" s="41">
        <f ca="1"/>
        <v>-0.26697021848468078</v>
      </c>
      <c r="M65" s="37">
        <f>MATCH($A65,'EKHAZAARSTK X standardized'!$A:$A,0)</f>
        <v>224</v>
      </c>
    </row>
    <row r="66" spans="1:13" x14ac:dyDescent="0.3">
      <c r="A66" s="74" t="str">
        <f>'[1]2023.04.25.SB BM'!A67</f>
        <v>DR LAL PATHLABS LTD</v>
      </c>
      <c r="B66" s="75">
        <f>'[1]2023.04.25.SB BM'!B67</f>
        <v>0.11366896025591</v>
      </c>
      <c r="C66" s="41" cm="1">
        <f t="array" aca="1" ref="C66:L66" ca="1">OFFSET(INDIRECT(ADDRESS(M66,2,1,1,"EKHAZAARSTK X standardized")),,,1,10)</f>
        <v>-0.42017817728804918</v>
      </c>
      <c r="D66" s="41">
        <f ca="1"/>
        <v>-4.8227166973587844E-2</v>
      </c>
      <c r="E66" s="41">
        <f ca="1"/>
        <v>0.35407206956993958</v>
      </c>
      <c r="F66" s="41">
        <f ca="1"/>
        <v>-0.41900219862250038</v>
      </c>
      <c r="G66" s="41">
        <f ca="1"/>
        <v>-0.96835767506035519</v>
      </c>
      <c r="H66" s="41">
        <f ca="1"/>
        <v>0.43949886555662854</v>
      </c>
      <c r="I66" s="41">
        <f ca="1"/>
        <v>-3.0554727222110164E-2</v>
      </c>
      <c r="J66" s="41">
        <f ca="1"/>
        <v>0.12520979098382318</v>
      </c>
      <c r="K66" s="41">
        <f ca="1"/>
        <v>-0.77769907190315335</v>
      </c>
      <c r="L66" s="41">
        <f ca="1"/>
        <v>0.33713512035062226</v>
      </c>
      <c r="M66" s="37">
        <f>MATCH($A66,'EKHAZAARSTK X standardized'!$A:$A,0)</f>
        <v>227</v>
      </c>
    </row>
    <row r="67" spans="1:13" x14ac:dyDescent="0.3">
      <c r="A67" s="74" t="str">
        <f>'[1]2023.04.25.SB BM'!A68</f>
        <v>DR. REDDY'S LABORATORIES</v>
      </c>
      <c r="B67" s="75">
        <f>'[1]2023.04.25.SB BM'!B68</f>
        <v>0.44833176215014903</v>
      </c>
      <c r="C67" s="41" cm="1">
        <f t="array" aca="1" ref="C67:L67" ca="1">OFFSET(INDIRECT(ADDRESS(M67,2,1,1,"EKHAZAARSTK X standardized")),,,1,10)</f>
        <v>-0.20532911048577671</v>
      </c>
      <c r="D67" s="41">
        <f ca="1"/>
        <v>-0.97014046180265101</v>
      </c>
      <c r="E67" s="41">
        <f ca="1"/>
        <v>-0.33459681834940386</v>
      </c>
      <c r="F67" s="41">
        <f ca="1"/>
        <v>-0.87340848872674126</v>
      </c>
      <c r="G67" s="41">
        <f ca="1"/>
        <v>-5.1743019734763737E-2</v>
      </c>
      <c r="H67" s="41">
        <f ca="1"/>
        <v>0.40587623157654146</v>
      </c>
      <c r="I67" s="41">
        <f ca="1"/>
        <v>1.4964329106393985</v>
      </c>
      <c r="J67" s="41">
        <f ca="1"/>
        <v>-0.10752236241909162</v>
      </c>
      <c r="K67" s="41">
        <f ca="1"/>
        <v>-0.20281759310770225</v>
      </c>
      <c r="L67" s="41">
        <f ca="1"/>
        <v>-1.0796517647224226</v>
      </c>
      <c r="M67" s="37">
        <f>MATCH($A67,'EKHAZAARSTK X standardized'!$A:$A,0)</f>
        <v>228</v>
      </c>
    </row>
    <row r="68" spans="1:13" x14ac:dyDescent="0.3">
      <c r="A68" s="74" t="str">
        <f>'[1]2023.04.25.SB BM'!A69</f>
        <v>EICHER MOTORS LTD</v>
      </c>
      <c r="B68" s="75">
        <f>'[1]2023.04.25.SB BM'!B69</f>
        <v>0.34178483445028002</v>
      </c>
      <c r="C68" s="41" cm="1">
        <f t="array" aca="1" ref="C68:L68" ca="1">OFFSET(INDIRECT(ADDRESS(M68,2,1,1,"EKHAZAARSTK X standardized")),,,1,10)</f>
        <v>0</v>
      </c>
      <c r="D68" s="41">
        <f ca="1"/>
        <v>0</v>
      </c>
      <c r="E68" s="41">
        <f ca="1"/>
        <v>0</v>
      </c>
      <c r="F68" s="41">
        <f ca="1"/>
        <v>0</v>
      </c>
      <c r="G68" s="41">
        <f ca="1"/>
        <v>0</v>
      </c>
      <c r="H68" s="41">
        <f ca="1"/>
        <v>0</v>
      </c>
      <c r="I68" s="41">
        <f ca="1"/>
        <v>0</v>
      </c>
      <c r="J68" s="41">
        <f ca="1"/>
        <v>0</v>
      </c>
      <c r="K68" s="41">
        <f ca="1"/>
        <v>0</v>
      </c>
      <c r="L68" s="41">
        <f ca="1"/>
        <v>0</v>
      </c>
      <c r="M68" s="38">
        <v>1078</v>
      </c>
    </row>
    <row r="69" spans="1:13" x14ac:dyDescent="0.3">
      <c r="A69" s="74" t="str">
        <f>'[1]2023.04.25.SB BM'!A70</f>
        <v>EMAMI LTD</v>
      </c>
      <c r="B69" s="75">
        <f>'[1]2023.04.25.SB BM'!B70</f>
        <v>0.12714513110949199</v>
      </c>
      <c r="C69" s="41" cm="1">
        <f t="array" aca="1" ref="C69:L69" ca="1">OFFSET(INDIRECT(ADDRESS(M69,2,1,1,"EKHAZAARSTK X standardized")),,,1,10)</f>
        <v>0.94794454883520285</v>
      </c>
      <c r="D69" s="41">
        <f ca="1"/>
        <v>-0.28301600976403918</v>
      </c>
      <c r="E69" s="41">
        <f ca="1"/>
        <v>-0.23090139968734996</v>
      </c>
      <c r="F69" s="41">
        <f ca="1"/>
        <v>-0.88854414808546323</v>
      </c>
      <c r="G69" s="41">
        <f ca="1"/>
        <v>-0.72112291288669972</v>
      </c>
      <c r="H69" s="41">
        <f ca="1"/>
        <v>2.3735056947144817</v>
      </c>
      <c r="I69" s="41">
        <f ca="1"/>
        <v>0.14578112961657824</v>
      </c>
      <c r="J69" s="41">
        <f ca="1"/>
        <v>-0.82750058521292913</v>
      </c>
      <c r="K69" s="41">
        <f ca="1"/>
        <v>-0.32602750604339475</v>
      </c>
      <c r="L69" s="41">
        <f ca="1"/>
        <v>0.43972092518560713</v>
      </c>
      <c r="M69" s="37">
        <f>MATCH($A69,'EKHAZAARSTK X standardized'!$A:$A,0)</f>
        <v>245</v>
      </c>
    </row>
    <row r="70" spans="1:13" x14ac:dyDescent="0.3">
      <c r="A70" s="74" t="str">
        <f>'[1]2023.04.25.SB BM'!A71</f>
        <v>ENDURANCE TECHNOLOGIES LTD</v>
      </c>
      <c r="B70" s="75">
        <f>'[1]2023.04.25.SB BM'!B71</f>
        <v>7.8254807855768702E-2</v>
      </c>
      <c r="C70" s="41" cm="1">
        <f t="array" aca="1" ref="C70:L70" ca="1">OFFSET(INDIRECT(ADDRESS(M70,2,1,1,"EKHAZAARSTK X standardized")),,,1,10)</f>
        <v>-0.28458743490055233</v>
      </c>
      <c r="D70" s="41">
        <f ca="1"/>
        <v>-0.84087163205357229</v>
      </c>
      <c r="E70" s="41">
        <f ca="1"/>
        <v>-0.49184087253515651</v>
      </c>
      <c r="F70" s="41">
        <f ca="1"/>
        <v>-0.65474399080600187</v>
      </c>
      <c r="G70" s="41">
        <f ca="1"/>
        <v>0.12926712572291713</v>
      </c>
      <c r="H70" s="41">
        <f ca="1"/>
        <v>-0.24835317791880962</v>
      </c>
      <c r="I70" s="41">
        <f ca="1"/>
        <v>0.52545672464805626</v>
      </c>
      <c r="J70" s="41">
        <f ca="1"/>
        <v>-0.89481819979023791</v>
      </c>
      <c r="K70" s="41">
        <f ca="1"/>
        <v>-0.27151306288473132</v>
      </c>
      <c r="L70" s="41">
        <f ca="1"/>
        <v>-1.0141121753425317</v>
      </c>
      <c r="M70" s="37">
        <f>MATCH($A70,'EKHAZAARSTK X standardized'!$A:$A,0)</f>
        <v>247</v>
      </c>
    </row>
    <row r="71" spans="1:13" x14ac:dyDescent="0.3">
      <c r="A71" s="74" t="str">
        <f>'[1]2023.04.25.SB BM'!A72</f>
        <v>ESCORTS KUBOTA LTD</v>
      </c>
      <c r="B71" s="75">
        <f>'[1]2023.04.25.SB BM'!B72</f>
        <v>0.111980285251703</v>
      </c>
      <c r="C71" s="41" cm="1">
        <f t="array" aca="1" ref="C71:L71" ca="1">OFFSET(INDIRECT(ADDRESS(M71,2,1,1,"EKHAZAARSTK X standardized")),,,1,10)</f>
        <v>-0.39363338289589445</v>
      </c>
      <c r="D71" s="41">
        <f ca="1"/>
        <v>-0.2117672325622306</v>
      </c>
      <c r="E71" s="41">
        <f ca="1"/>
        <v>0.18216359124022738</v>
      </c>
      <c r="F71" s="41">
        <f ca="1"/>
        <v>-0.88483026278127785</v>
      </c>
      <c r="G71" s="41">
        <f ca="1"/>
        <v>0.15642420549863803</v>
      </c>
      <c r="H71" s="41">
        <f ca="1"/>
        <v>-0.40581246481675276</v>
      </c>
      <c r="I71" s="41">
        <f ca="1"/>
        <v>0.71968228871725148</v>
      </c>
      <c r="J71" s="41">
        <f ca="1"/>
        <v>0.86447050713795692</v>
      </c>
      <c r="K71" s="41">
        <f ca="1"/>
        <v>-0.5094334750082119</v>
      </c>
      <c r="L71" s="41">
        <f ca="1"/>
        <v>-1.2559313387763247</v>
      </c>
      <c r="M71" s="37">
        <f>MATCH($A71,'EKHAZAARSTK X standardized'!$A:$A,0)</f>
        <v>253</v>
      </c>
    </row>
    <row r="72" spans="1:13" x14ac:dyDescent="0.3">
      <c r="A72" s="74" t="str">
        <f>'[1]2023.04.25.SB BM'!A73</f>
        <v>FEDERAL BANK LTD</v>
      </c>
      <c r="B72" s="75">
        <f>'[1]2023.04.25.SB BM'!B73</f>
        <v>0.68895292965103205</v>
      </c>
      <c r="C72" s="41" cm="1">
        <f t="array" aca="1" ref="C72:L72" ca="1">OFFSET(INDIRECT(ADDRESS(M72,2,1,1,"EKHAZAARSTK X standardized")),,,1,10)</f>
        <v>0.34328102986026188</v>
      </c>
      <c r="D72" s="41">
        <f ca="1"/>
        <v>-1.6052902093847996</v>
      </c>
      <c r="E72" s="41">
        <f ca="1"/>
        <v>-0.57488461320286532</v>
      </c>
      <c r="F72" s="41">
        <f ca="1"/>
        <v>0.86836337638004846</v>
      </c>
      <c r="G72" s="41">
        <f ca="1"/>
        <v>0.55186029805884318</v>
      </c>
      <c r="H72" s="41">
        <f ca="1"/>
        <v>-0.54584995184270391</v>
      </c>
      <c r="I72" s="41">
        <f ca="1"/>
        <v>1.7099946055010924</v>
      </c>
      <c r="J72" s="41">
        <f ca="1"/>
        <v>1.6146391311405772</v>
      </c>
      <c r="K72" s="41">
        <f ca="1"/>
        <v>0.42721706427164985</v>
      </c>
      <c r="L72" s="41">
        <f ca="1"/>
        <v>-0.64029900902918846</v>
      </c>
      <c r="M72" s="37">
        <f>MATCH($A72,'EKHAZAARSTK X standardized'!$A:$A,0)</f>
        <v>264</v>
      </c>
    </row>
    <row r="73" spans="1:13" x14ac:dyDescent="0.3">
      <c r="A73" s="74" t="str">
        <f>'[1]2023.04.25.SB BM'!A74</f>
        <v>FINE ORGANIC INDUSTRIES LTD</v>
      </c>
      <c r="B73" s="75">
        <f>'[1]2023.04.25.SB BM'!B74</f>
        <v>5.7934234667246502E-2</v>
      </c>
      <c r="C73" s="41" cm="1">
        <f t="array" aca="1" ref="C73:L73" ca="1">OFFSET(INDIRECT(ADDRESS(M73,2,1,1,"EKHAZAARSTK X standardized")),,,1,10)</f>
        <v>-0.50235246670412925</v>
      </c>
      <c r="D73" s="41">
        <f ca="1"/>
        <v>2.4337234051904839</v>
      </c>
      <c r="E73" s="41">
        <f ca="1"/>
        <v>1.821793317513704</v>
      </c>
      <c r="F73" s="41">
        <f ca="1"/>
        <v>-0.87963094387089602</v>
      </c>
      <c r="G73" s="41">
        <f ca="1"/>
        <v>6.8604301043209359E-2</v>
      </c>
      <c r="H73" s="41">
        <f ca="1"/>
        <v>2.5647348826483469</v>
      </c>
      <c r="I73" s="41">
        <f ca="1"/>
        <v>-8.2858195737033527E-2</v>
      </c>
      <c r="J73" s="41">
        <f ca="1"/>
        <v>-0.40101812926423169</v>
      </c>
      <c r="K73" s="41">
        <f ca="1"/>
        <v>-0.4938909443765217</v>
      </c>
      <c r="L73" s="41">
        <f ca="1"/>
        <v>-0.3584681983488775</v>
      </c>
      <c r="M73" s="37">
        <f>MATCH($A73,'EKHAZAARSTK X standardized'!$A:$A,0)</f>
        <v>269</v>
      </c>
    </row>
    <row r="74" spans="1:13" x14ac:dyDescent="0.3">
      <c r="A74" s="74" t="str">
        <f>'[1]2023.04.25.SB BM'!A75</f>
        <v>FORTIS HEALTHCARE LTD</v>
      </c>
      <c r="B74" s="75">
        <f>'[1]2023.04.25.SB BM'!B75</f>
        <v>0.239870820234138</v>
      </c>
      <c r="C74" s="41" cm="1">
        <f t="array" aca="1" ref="C74:L74" ca="1">OFFSET(INDIRECT(ADDRESS(M74,2,1,1,"EKHAZAARSTK X standardized")),,,1,10)</f>
        <v>-0.64897097360151768</v>
      </c>
      <c r="D74" s="41">
        <f ca="1"/>
        <v>-0.20153809059048886</v>
      </c>
      <c r="E74" s="41">
        <f ca="1"/>
        <v>-0.36053827421099588</v>
      </c>
      <c r="F74" s="41">
        <f ca="1"/>
        <v>-0.37166855969039753</v>
      </c>
      <c r="G74" s="41">
        <f ca="1"/>
        <v>-0.44034625277419231</v>
      </c>
      <c r="H74" s="41">
        <f ca="1"/>
        <v>-0.33012138509783517</v>
      </c>
      <c r="I74" s="41">
        <f ca="1"/>
        <v>0.57736063799481896</v>
      </c>
      <c r="J74" s="41">
        <f ca="1"/>
        <v>-0.3686206553968786</v>
      </c>
      <c r="K74" s="41">
        <f ca="1"/>
        <v>-0.37417532079858667</v>
      </c>
      <c r="L74" s="41">
        <f ca="1"/>
        <v>-0.71719673269481221</v>
      </c>
      <c r="M74" s="37">
        <f>MATCH($A74,'EKHAZAARSTK X standardized'!$A:$A,0)</f>
        <v>277</v>
      </c>
    </row>
    <row r="75" spans="1:13" x14ac:dyDescent="0.3">
      <c r="A75" s="74" t="str">
        <f>'[1]2023.04.25.SB BM'!A76</f>
        <v>GAIL INDIA LTD</v>
      </c>
      <c r="B75" s="75">
        <f>'[1]2023.04.25.SB BM'!B76</f>
        <v>0.220635189257405</v>
      </c>
      <c r="C75" s="41" cm="1">
        <f t="array" aca="1" ref="C75:L75" ca="1">OFFSET(INDIRECT(ADDRESS(M75,2,1,1,"EKHAZAARSTK X standardized")),,,1,10)</f>
        <v>2.0336995612674489</v>
      </c>
      <c r="D75" s="41">
        <f ca="1"/>
        <v>-0.25290779808439329</v>
      </c>
      <c r="E75" s="41">
        <f ca="1"/>
        <v>-0.1340892109030602</v>
      </c>
      <c r="F75" s="41">
        <f ca="1"/>
        <v>-0.1816852691455742</v>
      </c>
      <c r="G75" s="41">
        <f ca="1"/>
        <v>-3.3410859158870848E-2</v>
      </c>
      <c r="H75" s="41">
        <f ca="1"/>
        <v>-0.20733104105992123</v>
      </c>
      <c r="I75" s="41">
        <f ca="1"/>
        <v>2.1129162299408071</v>
      </c>
      <c r="J75" s="41">
        <f ca="1"/>
        <v>-0.13655203312173025</v>
      </c>
      <c r="K75" s="41">
        <f ca="1"/>
        <v>1.3315121190332599</v>
      </c>
      <c r="L75" s="41">
        <f ca="1"/>
        <v>-0.49196225627215961</v>
      </c>
      <c r="M75" s="37">
        <f>MATCH($A75,'EKHAZAARSTK X standardized'!$A:$A,0)</f>
        <v>283</v>
      </c>
    </row>
    <row r="76" spans="1:13" x14ac:dyDescent="0.3">
      <c r="A76" s="74" t="str">
        <f>'[1]2023.04.25.SB BM'!A77</f>
        <v>GENERAL INS CORP OF INDIA</v>
      </c>
      <c r="B76" s="75">
        <f>'[1]2023.04.25.SB BM'!B77</f>
        <v>6.4403276821854497E-2</v>
      </c>
      <c r="C76" s="41" cm="1">
        <f t="array" aca="1" ref="C76:L76" ca="1">OFFSET(INDIRECT(ADDRESS(M76,2,1,1,"EKHAZAARSTK X standardized")),,,1,10)</f>
        <v>0.45250905565752336</v>
      </c>
      <c r="D76" s="41">
        <f ca="1"/>
        <v>-1.3207495768708499</v>
      </c>
      <c r="E76" s="41">
        <f ca="1"/>
        <v>-0.7544644218493437</v>
      </c>
      <c r="F76" s="41">
        <f ca="1"/>
        <v>-0.90240488424864596</v>
      </c>
      <c r="G76" s="41">
        <f ca="1"/>
        <v>0.41438264426322075</v>
      </c>
      <c r="H76" s="41">
        <f ca="1"/>
        <v>-8.510238787847603E-2</v>
      </c>
      <c r="I76" s="41">
        <f ca="1"/>
        <v>1.7526045101773056</v>
      </c>
      <c r="J76" s="41">
        <f ca="1"/>
        <v>-0.90623343230200093</v>
      </c>
      <c r="K76" s="41">
        <f ca="1"/>
        <v>2.8263772997843031</v>
      </c>
      <c r="L76" s="41">
        <f ca="1"/>
        <v>1.6544740955489947</v>
      </c>
      <c r="M76" s="37">
        <f>MATCH($A76,'EKHAZAARSTK X standardized'!$A:$A,0)</f>
        <v>295</v>
      </c>
    </row>
    <row r="77" spans="1:13" x14ac:dyDescent="0.3">
      <c r="A77" s="74" t="str">
        <f>'[1]2023.04.25.SB BM'!A78</f>
        <v>GLAND PHARMA LTD</v>
      </c>
      <c r="B77" s="75">
        <f>'[1]2023.04.25.SB BM'!B78</f>
        <v>0.15729619381756901</v>
      </c>
      <c r="C77" s="41" cm="1">
        <f t="array" aca="1" ref="C77:L77" ca="1">OFFSET(INDIRECT(ADDRESS(M77,2,1,1,"EKHAZAARSTK X standardized")),,,1,10)</f>
        <v>-0.64897097360151768</v>
      </c>
      <c r="D77" s="41">
        <f ca="1"/>
        <v>0.62360505056777427</v>
      </c>
      <c r="E77" s="41">
        <f ca="1"/>
        <v>0.87253402146411807</v>
      </c>
      <c r="F77" s="41">
        <f ca="1"/>
        <v>-0.90048527354815378</v>
      </c>
      <c r="G77" s="41">
        <f ca="1"/>
        <v>-2.5504644817638624</v>
      </c>
      <c r="H77" s="41">
        <f ca="1"/>
        <v>0.26334683094791445</v>
      </c>
      <c r="I77" s="41">
        <f ca="1"/>
        <v>0.53902468459027808</v>
      </c>
      <c r="J77" s="41">
        <f ca="1"/>
        <v>-0.17219147954400324</v>
      </c>
      <c r="K77" s="41">
        <f ca="1"/>
        <v>-0.30834585530099407</v>
      </c>
      <c r="L77" s="41">
        <f ca="1"/>
        <v>1.0653523734722983</v>
      </c>
      <c r="M77" s="37">
        <f>MATCH($A77,'EKHAZAARSTK X standardized'!$A:$A,0)</f>
        <v>301</v>
      </c>
    </row>
    <row r="78" spans="1:13" x14ac:dyDescent="0.3">
      <c r="A78" s="74" t="str">
        <f>'[1]2023.04.25.SB BM'!A79</f>
        <v>GLAXOSMITHKLINE PHARMACEUTIC</v>
      </c>
      <c r="B78" s="75">
        <f>'[1]2023.04.25.SB BM'!B79</f>
        <v>8.8041439602174601E-2</v>
      </c>
      <c r="C78" s="41" cm="1">
        <f t="array" aca="1" ref="C78:L78" ca="1">OFFSET(INDIRECT(ADDRESS(M78,2,1,1,"EKHAZAARSTK X standardized")),,,1,10)</f>
        <v>1.0995082679973722</v>
      </c>
      <c r="D78" s="41">
        <f ca="1"/>
        <v>0.44999310568034484</v>
      </c>
      <c r="E78" s="41">
        <f ca="1"/>
        <v>-0.37157148432142789</v>
      </c>
      <c r="F78" s="41">
        <f ca="1"/>
        <v>-0.88664589875339184</v>
      </c>
      <c r="G78" s="41">
        <f ca="1"/>
        <v>-0.72664025041908342</v>
      </c>
      <c r="H78" s="41">
        <f ca="1"/>
        <v>0.87957981976539024</v>
      </c>
      <c r="I78" s="41">
        <f ca="1"/>
        <v>0.20157632229088207</v>
      </c>
      <c r="J78" s="41">
        <f ca="1"/>
        <v>-1.0225523460421277</v>
      </c>
      <c r="K78" s="41">
        <f ca="1"/>
        <v>-0.65375425883121596</v>
      </c>
      <c r="L78" s="41">
        <f ca="1"/>
        <v>-1.5693256942971414</v>
      </c>
      <c r="M78" s="37">
        <f>MATCH($A78,'EKHAZAARSTK X standardized'!$A:$A,0)</f>
        <v>302</v>
      </c>
    </row>
    <row r="79" spans="1:13" x14ac:dyDescent="0.3">
      <c r="A79" s="74" t="str">
        <f>'[1]2023.04.25.SB BM'!A80</f>
        <v>GMR AIRPORTS INFRASTRUCTURE</v>
      </c>
      <c r="B79" s="75">
        <f>'[1]2023.04.25.SB BM'!B80</f>
        <v>0.19153576461025101</v>
      </c>
      <c r="C79" s="41" cm="1">
        <f t="array" aca="1" ref="C79:L79" ca="1">OFFSET(INDIRECT(ADDRESS(M79,2,1,1,"EKHAZAARSTK X standardized")),,,1,10)</f>
        <v>-0.64897097360151768</v>
      </c>
      <c r="D79" s="41">
        <f ca="1"/>
        <v>-0.98289690909934757</v>
      </c>
      <c r="E79" s="41">
        <f ca="1"/>
        <v>-1.0084933318561839</v>
      </c>
      <c r="F79" s="41">
        <f ca="1"/>
        <v>2.7726394062879773</v>
      </c>
      <c r="G79" s="41">
        <f ca="1"/>
        <v>0.26165590578897252</v>
      </c>
      <c r="H79" s="41">
        <f ca="1"/>
        <v>-0.72690481552993558</v>
      </c>
      <c r="I79" s="41">
        <f ca="1"/>
        <v>1.0302800532781398</v>
      </c>
      <c r="J79" s="41">
        <f ca="1"/>
        <v>-0.23102588414262656</v>
      </c>
      <c r="K79" s="41">
        <f ca="1"/>
        <v>-1.113301270685346</v>
      </c>
      <c r="L79" s="41">
        <f ca="1"/>
        <v>-0.43446295253685596</v>
      </c>
      <c r="M79" s="37">
        <f>MATCH($A79,'EKHAZAARSTK X standardized'!$A:$A,0)</f>
        <v>309</v>
      </c>
    </row>
    <row r="80" spans="1:13" x14ac:dyDescent="0.3">
      <c r="A80" s="74" t="str">
        <f>'[1]2023.04.25.SB BM'!A81</f>
        <v>GODREJ CONSUMER PRODUCTS LTD</v>
      </c>
      <c r="B80" s="75">
        <f>'[1]2023.04.25.SB BM'!B81</f>
        <v>0.287675399661105</v>
      </c>
      <c r="C80" s="41" cm="1">
        <f t="array" aca="1" ref="C80:L80" ca="1">OFFSET(INDIRECT(ADDRESS(M80,2,1,1,"EKHAZAARSTK X standardized")),,,1,10)</f>
        <v>-0.64897097360151768</v>
      </c>
      <c r="D80" s="41">
        <f ca="1"/>
        <v>-1.172068963514145</v>
      </c>
      <c r="E80" s="41">
        <f ca="1"/>
        <v>-0.70215420853544042</v>
      </c>
      <c r="F80" s="41">
        <f ca="1"/>
        <v>-0.79411104183736814</v>
      </c>
      <c r="G80" s="41">
        <f ca="1"/>
        <v>0.51073224864263844</v>
      </c>
      <c r="H80" s="41">
        <f ca="1"/>
        <v>0.4935146720772402</v>
      </c>
      <c r="I80" s="41">
        <f ca="1"/>
        <v>1.2926105574584326</v>
      </c>
      <c r="J80" s="41">
        <f ca="1"/>
        <v>-0.669871056399578</v>
      </c>
      <c r="K80" s="41">
        <f ca="1"/>
        <v>-0.81379994999657601</v>
      </c>
      <c r="L80" s="41">
        <f ca="1"/>
        <v>-0.20258482949943551</v>
      </c>
      <c r="M80" s="37">
        <f>MATCH($A80,'EKHAZAARSTK X standardized'!$A:$A,0)</f>
        <v>316</v>
      </c>
    </row>
    <row r="81" spans="1:13" x14ac:dyDescent="0.3">
      <c r="A81" s="74" t="str">
        <f>'[1]2023.04.25.SB BM'!A82</f>
        <v>GODREJ INDUSTRIES LTD</v>
      </c>
      <c r="B81" s="75">
        <f>'[1]2023.04.25.SB BM'!B82</f>
        <v>4.8342918683573002E-2</v>
      </c>
      <c r="C81" s="41" cm="1">
        <f t="array" aca="1" ref="C81:L81" ca="1">OFFSET(INDIRECT(ADDRESS(M81,2,1,1,"EKHAZAARSTK X standardized")),,,1,10)</f>
        <v>-0.64897097360151768</v>
      </c>
      <c r="D81" s="41">
        <f ca="1"/>
        <v>-0.71462805897227466</v>
      </c>
      <c r="E81" s="41">
        <f ca="1"/>
        <v>-0.11809354636176381</v>
      </c>
      <c r="F81" s="41">
        <f ca="1"/>
        <v>1.2745961853170258</v>
      </c>
      <c r="G81" s="41">
        <f ca="1"/>
        <v>-0.45365659205935827</v>
      </c>
      <c r="H81" s="41">
        <f ca="1"/>
        <v>-0.22704027787870906</v>
      </c>
      <c r="I81" s="41">
        <f ca="1"/>
        <v>1.0390010739701914</v>
      </c>
      <c r="J81" s="41">
        <f ca="1"/>
        <v>-0.91485194824155147</v>
      </c>
      <c r="K81" s="41">
        <f ca="1"/>
        <v>-0.2999018539460056</v>
      </c>
      <c r="L81" s="41">
        <f ca="1"/>
        <v>-0.15479374141601721</v>
      </c>
      <c r="M81" s="37">
        <f>MATCH($A81,'EKHAZAARSTK X standardized'!$A:$A,0)</f>
        <v>317</v>
      </c>
    </row>
    <row r="82" spans="1:13" x14ac:dyDescent="0.3">
      <c r="A82" s="74" t="str">
        <f>'[1]2023.04.25.SB BM'!A83</f>
        <v>GODREJ PROPERTIES LTD</v>
      </c>
      <c r="B82" s="75">
        <f>'[1]2023.04.25.SB BM'!B83</f>
        <v>0.36941382452911897</v>
      </c>
      <c r="C82" s="41" cm="1">
        <f t="array" aca="1" ref="C82:L82" ca="1">OFFSET(INDIRECT(ADDRESS(M82,2,1,1,"EKHAZAARSTK X standardized")),,,1,10)</f>
        <v>-0.64897097360151768</v>
      </c>
      <c r="D82" s="41">
        <f ca="1"/>
        <v>-0.76547061789773485</v>
      </c>
      <c r="E82" s="41">
        <f ca="1"/>
        <v>0.53267604102093946</v>
      </c>
      <c r="F82" s="41">
        <f ca="1"/>
        <v>-0.28986677104573072</v>
      </c>
      <c r="G82" s="41">
        <f ca="1"/>
        <v>-1.3315994809207945</v>
      </c>
      <c r="H82" s="41">
        <f ca="1"/>
        <v>-0.77092767130177098</v>
      </c>
      <c r="I82" s="41">
        <f ca="1"/>
        <v>0.74418471861394142</v>
      </c>
      <c r="J82" s="41">
        <f ca="1"/>
        <v>-4.9075061829096635E-2</v>
      </c>
      <c r="K82" s="41">
        <f ca="1"/>
        <v>-1.027491750604228</v>
      </c>
      <c r="L82" s="41">
        <f ca="1"/>
        <v>-0.12862188201153696</v>
      </c>
      <c r="M82" s="37">
        <f>MATCH($A82,'EKHAZAARSTK X standardized'!$A:$A,0)</f>
        <v>318</v>
      </c>
    </row>
    <row r="83" spans="1:13" x14ac:dyDescent="0.3">
      <c r="A83" s="74" t="str">
        <f>'[1]2023.04.25.SB BM'!A84</f>
        <v>GRASIM INDUSTRIES LTD</v>
      </c>
      <c r="B83" s="75">
        <f>'[1]2023.04.25.SB BM'!B84</f>
        <v>0.48741250046844098</v>
      </c>
      <c r="C83" s="41" cm="1">
        <f t="array" aca="1" ref="C83:L83" ca="1">OFFSET(INDIRECT(ADDRESS(M83,2,1,1,"EKHAZAARSTK X standardized")),,,1,10)</f>
        <v>-0.43419145442330964</v>
      </c>
      <c r="D83" s="41">
        <f ca="1"/>
        <v>-1.0950861339301925</v>
      </c>
      <c r="E83" s="41">
        <f ca="1"/>
        <v>-0.44745270973121931</v>
      </c>
      <c r="F83" s="41">
        <f ca="1"/>
        <v>0.91641911392560793</v>
      </c>
      <c r="G83" s="41">
        <f ca="1"/>
        <v>-0.23695181391363482</v>
      </c>
      <c r="H83" s="41">
        <f ca="1"/>
        <v>-0.22763264833337249</v>
      </c>
      <c r="I83" s="41">
        <f ca="1"/>
        <v>2.4622198380779334</v>
      </c>
      <c r="J83" s="41">
        <f ca="1"/>
        <v>-0.63705748805416584</v>
      </c>
      <c r="K83" s="41">
        <f ca="1"/>
        <v>0.61017674827973334</v>
      </c>
      <c r="L83" s="41">
        <f ca="1"/>
        <v>-0.39580921133104241</v>
      </c>
      <c r="M83" s="37">
        <f>MATCH($A83,'EKHAZAARSTK X standardized'!$A:$A,0)</f>
        <v>326</v>
      </c>
    </row>
    <row r="84" spans="1:13" x14ac:dyDescent="0.3">
      <c r="A84" s="74" t="str">
        <f>'[1]2023.04.25.SB BM'!A85</f>
        <v>GRINDWELL NORTON LTD</v>
      </c>
      <c r="B84" s="75">
        <f>'[1]2023.04.25.SB BM'!B85</f>
        <v>0.148568523526628</v>
      </c>
      <c r="C84" s="41" cm="1">
        <f t="array" aca="1" ref="C84:L84" ca="1">OFFSET(INDIRECT(ADDRESS(M84,2,1,1,"EKHAZAARSTK X standardized")),,,1,10)</f>
        <v>-0.18167821105833018</v>
      </c>
      <c r="D84" s="41">
        <f ca="1"/>
        <v>-5.3029137346857512E-2</v>
      </c>
      <c r="E84" s="41">
        <f ca="1"/>
        <v>0.19734721099463443</v>
      </c>
      <c r="F84" s="41">
        <f ca="1"/>
        <v>-0.86769305224019022</v>
      </c>
      <c r="G84" s="41">
        <f ca="1"/>
        <v>-0.15830119775595514</v>
      </c>
      <c r="H84" s="41">
        <f ca="1"/>
        <v>0.70093129827514677</v>
      </c>
      <c r="I84" s="41">
        <f ca="1"/>
        <v>6.6505603973825517E-2</v>
      </c>
      <c r="J84" s="41">
        <f ca="1"/>
        <v>-0.85766095263745212</v>
      </c>
      <c r="K84" s="41">
        <f ca="1"/>
        <v>-0.8587243639876323</v>
      </c>
      <c r="L84" s="41">
        <f ca="1"/>
        <v>-9.6334361052174772E-2</v>
      </c>
      <c r="M84" s="37">
        <f>MATCH($A84,'EKHAZAARSTK X standardized'!$A:$A,0)</f>
        <v>334</v>
      </c>
    </row>
    <row r="85" spans="1:13" x14ac:dyDescent="0.3">
      <c r="A85" s="74" t="str">
        <f>'[1]2023.04.25.SB BM'!A86</f>
        <v>GUJARAT FLUOROCHEMICALS LTD</v>
      </c>
      <c r="B85" s="75">
        <f>'[1]2023.04.25.SB BM'!B86</f>
        <v>0.230500573753778</v>
      </c>
      <c r="C85" s="41" cm="1">
        <f t="array" aca="1" ref="C85:L85" ca="1">OFFSET(INDIRECT(ADDRESS(M85,2,1,1,"EKHAZAARSTK X standardized")),,,1,10)</f>
        <v>-0.60499040658252534</v>
      </c>
      <c r="D85" s="41">
        <f ca="1"/>
        <v>1.0662506180713629E-2</v>
      </c>
      <c r="E85" s="41">
        <f ca="1"/>
        <v>-0.3937137236430876</v>
      </c>
      <c r="F85" s="41">
        <f ca="1"/>
        <v>-6.1148048453556321E-2</v>
      </c>
      <c r="G85" s="41">
        <f ca="1"/>
        <v>0.21340320067363033</v>
      </c>
      <c r="H85" s="41">
        <f ca="1"/>
        <v>0.87683291159819032</v>
      </c>
      <c r="I85" s="41">
        <f ca="1"/>
        <v>0.67649324388514664</v>
      </c>
      <c r="J85" s="41">
        <f ca="1"/>
        <v>-0.62725932511337346</v>
      </c>
      <c r="K85" s="41">
        <f ca="1"/>
        <v>-0.55828397808386365</v>
      </c>
      <c r="L85" s="41">
        <f ca="1"/>
        <v>0.98566714434954572</v>
      </c>
      <c r="M85" s="37">
        <f>MATCH($A85,'EKHAZAARSTK X standardized'!$A:$A,0)</f>
        <v>340</v>
      </c>
    </row>
    <row r="86" spans="1:13" x14ac:dyDescent="0.3">
      <c r="A86" s="74" t="str">
        <f>'[1]2023.04.25.SB BM'!A87</f>
        <v>GUJARAT GAS LTD</v>
      </c>
      <c r="B86" s="75">
        <f>'[1]2023.04.25.SB BM'!B87</f>
        <v>0.13842282387565699</v>
      </c>
      <c r="C86" s="41" cm="1">
        <f t="array" aca="1" ref="C86:L86" ca="1">OFFSET(INDIRECT(ADDRESS(M86,2,1,1,"EKHAZAARSTK X standardized")),,,1,10)</f>
        <v>-0.33657952166394711</v>
      </c>
      <c r="D86" s="41">
        <f ca="1"/>
        <v>0.75268752916027504</v>
      </c>
      <c r="E86" s="41">
        <f ca="1"/>
        <v>0.73115654704672384</v>
      </c>
      <c r="F86" s="41">
        <f ca="1"/>
        <v>-0.76823039321795439</v>
      </c>
      <c r="G86" s="41">
        <f ca="1"/>
        <v>-0.34048384562663714</v>
      </c>
      <c r="H86" s="41">
        <f ca="1"/>
        <v>0.68538661130065925</v>
      </c>
      <c r="I86" s="41">
        <f ca="1"/>
        <v>0.92501583150405975</v>
      </c>
      <c r="J86" s="41">
        <f ca="1"/>
        <v>-0.3426743733951414</v>
      </c>
      <c r="K86" s="41">
        <f ca="1"/>
        <v>-6.6053190182674124E-2</v>
      </c>
      <c r="L86" s="41">
        <f ca="1"/>
        <v>-0.53985966267611285</v>
      </c>
      <c r="M86" s="37">
        <f>MATCH($A86,'EKHAZAARSTK X standardized'!$A:$A,0)</f>
        <v>341</v>
      </c>
    </row>
    <row r="87" spans="1:13" x14ac:dyDescent="0.3">
      <c r="A87" s="74" t="str">
        <f>'[1]2023.04.25.SB BM'!A88</f>
        <v>HAPPIEST MINDS TECHNOLOGIES</v>
      </c>
      <c r="B87" s="75">
        <f>'[1]2023.04.25.SB BM'!B88</f>
        <v>8.7260533120616796E-2</v>
      </c>
      <c r="C87" s="41" cm="1">
        <f t="array" aca="1" ref="C87:L87" ca="1">OFFSET(INDIRECT(ADDRESS(M87,2,1,1,"EKHAZAARSTK X standardized")),,,1,10)</f>
        <v>-0.28592672343253445</v>
      </c>
      <c r="D87" s="41">
        <f ca="1"/>
        <v>2.6514773360225852</v>
      </c>
      <c r="E87" s="41">
        <f ca="1"/>
        <v>2.4703825409793123</v>
      </c>
      <c r="F87" s="41">
        <f ca="1"/>
        <v>-0.34032241364220783</v>
      </c>
      <c r="G87" s="41">
        <f ca="1"/>
        <v>-0.89793072109836736</v>
      </c>
      <c r="H87" s="41">
        <f ca="1"/>
        <v>1.1460578127231582</v>
      </c>
      <c r="I87" s="41">
        <f ca="1"/>
        <v>-0.31494889260853159</v>
      </c>
      <c r="J87" s="41">
        <f ca="1"/>
        <v>0.19970447089143156</v>
      </c>
      <c r="K87" s="41">
        <f ca="1"/>
        <v>-0.81928289867874493</v>
      </c>
      <c r="L87" s="41">
        <f ca="1"/>
        <v>-1.9354147449935737</v>
      </c>
      <c r="M87" s="37">
        <f>MATCH($A87,'EKHAZAARSTK X standardized'!$A:$A,0)</f>
        <v>350</v>
      </c>
    </row>
    <row r="88" spans="1:13" x14ac:dyDescent="0.3">
      <c r="A88" s="74" t="str">
        <f>'[1]2023.04.25.SB BM'!A89</f>
        <v>HAVELLS INDIA LTD</v>
      </c>
      <c r="B88" s="75">
        <f>'[1]2023.04.25.SB BM'!B89</f>
        <v>0.23075432303766899</v>
      </c>
      <c r="C88" s="41" cm="1">
        <f t="array" aca="1" ref="C88:L88" ca="1">OFFSET(INDIRECT(ADDRESS(M88,2,1,1,"EKHAZAARSTK X standardized")),,,1,10)</f>
        <v>-0.46980074466778798</v>
      </c>
      <c r="D88" s="41">
        <f ca="1"/>
        <v>-3.5941561640401264E-2</v>
      </c>
      <c r="E88" s="41">
        <f ca="1"/>
        <v>0.3666889392460802</v>
      </c>
      <c r="F88" s="41">
        <f ca="1"/>
        <v>-0.82554813689938877</v>
      </c>
      <c r="G88" s="41">
        <f ca="1"/>
        <v>-0.10868378421946985</v>
      </c>
      <c r="H88" s="41">
        <f ca="1"/>
        <v>0.13862152888868612</v>
      </c>
      <c r="I88" s="41">
        <f ca="1"/>
        <v>1.1453135855406398</v>
      </c>
      <c r="J88" s="41">
        <f ca="1"/>
        <v>-0.55462355857481827</v>
      </c>
      <c r="K88" s="41">
        <f ca="1"/>
        <v>-0.76723288134619527</v>
      </c>
      <c r="L88" s="41">
        <f ca="1"/>
        <v>-1.4038534778259046</v>
      </c>
      <c r="M88" s="37">
        <f>MATCH($A88,'EKHAZAARSTK X standardized'!$A:$A,0)</f>
        <v>355</v>
      </c>
    </row>
    <row r="89" spans="1:13" x14ac:dyDescent="0.3">
      <c r="A89" s="74" t="str">
        <f>'[1]2023.04.25.SB BM'!A90</f>
        <v>HCL TECHNOLOGIES LTD</v>
      </c>
      <c r="B89" s="75">
        <f>'[1]2023.04.25.SB BM'!B90</f>
        <v>0.85634994617370797</v>
      </c>
      <c r="C89" s="41" cm="1">
        <f t="array" aca="1" ref="C89:L89" ca="1">OFFSET(INDIRECT(ADDRESS(M89,2,1,1,"EKHAZAARSTK X standardized")),,,1,10)</f>
        <v>2.7059814088436167</v>
      </c>
      <c r="D89" s="41">
        <f ca="1"/>
        <v>0.98708472678206727</v>
      </c>
      <c r="E89" s="41">
        <f ca="1"/>
        <v>-2.1161104256617924</v>
      </c>
      <c r="F89" s="41">
        <f ca="1"/>
        <v>-0.73721896886609561</v>
      </c>
      <c r="G89" s="41">
        <f ca="1"/>
        <v>-0.25017071805492763</v>
      </c>
      <c r="H89" s="41">
        <f ca="1"/>
        <v>0.91782029403004184</v>
      </c>
      <c r="I89" s="41">
        <f ca="1"/>
        <v>0.46150026177092146</v>
      </c>
      <c r="J89" s="41">
        <f ca="1"/>
        <v>-0.62771265395836506</v>
      </c>
      <c r="K89" s="41">
        <f ca="1"/>
        <v>-1.2398483142867511</v>
      </c>
      <c r="L89" s="41">
        <f ca="1"/>
        <v>-0.81852249897563867</v>
      </c>
      <c r="M89" s="37">
        <f>MATCH($A89,'EKHAZAARSTK X standardized'!$A:$A,0)</f>
        <v>358</v>
      </c>
    </row>
    <row r="90" spans="1:13" x14ac:dyDescent="0.3">
      <c r="A90" s="74" t="str">
        <f>'[1]2023.04.25.SB BM'!A91</f>
        <v>HDFC BANK LIMITED</v>
      </c>
      <c r="B90" s="75">
        <f>'[1]2023.04.25.SB BM'!B91</f>
        <v>5.7094646505536604</v>
      </c>
      <c r="C90" s="41" cm="1">
        <f t="array" aca="1" ref="C90:L90" ca="1">OFFSET(INDIRECT(ADDRESS(M90,2,1,1,"EKHAZAARSTK X standardized")),,,1,10)</f>
        <v>0.17914674645337414</v>
      </c>
      <c r="D90" s="41">
        <f ca="1"/>
        <v>-1.5352622241881975</v>
      </c>
      <c r="E90" s="41">
        <f ca="1"/>
        <v>-0.11604582386343333</v>
      </c>
      <c r="F90" s="41">
        <f ca="1"/>
        <v>0.38012274754633496</v>
      </c>
      <c r="G90" s="41">
        <f ca="1"/>
        <v>8.1126540778991049E-2</v>
      </c>
      <c r="H90" s="41">
        <f ca="1"/>
        <v>-0.37102238614273059</v>
      </c>
      <c r="I90" s="41">
        <f ca="1"/>
        <v>3.6290501682332428</v>
      </c>
      <c r="J90" s="41">
        <f ca="1"/>
        <v>-0.54787471411952549</v>
      </c>
      <c r="K90" s="41">
        <f ca="1"/>
        <v>-0.34692179786198601</v>
      </c>
      <c r="L90" s="41">
        <f ca="1"/>
        <v>-0.57966329349761814</v>
      </c>
      <c r="M90" s="37">
        <f>MATCH($A90,'EKHAZAARSTK X standardized'!$A:$A,0)</f>
        <v>360</v>
      </c>
    </row>
    <row r="91" spans="1:13" x14ac:dyDescent="0.3">
      <c r="A91" s="74" t="str">
        <f>'[1]2023.04.25.SB BM'!A92</f>
        <v>HDFC LIFE INSURANCE CO LTD</v>
      </c>
      <c r="B91" s="75">
        <f>'[1]2023.04.25.SB BM'!B92</f>
        <v>0.397336210550506</v>
      </c>
      <c r="C91" s="41" cm="1">
        <f t="array" aca="1" ref="C91:L91" ca="1">OFFSET(INDIRECT(ADDRESS(M91,2,1,1,"EKHAZAARSTK X standardized")),,,1,10)</f>
        <v>-0.41379638698555621</v>
      </c>
      <c r="D91" s="41">
        <f ca="1"/>
        <v>-1.3125972982587872</v>
      </c>
      <c r="E91" s="41">
        <f ca="1"/>
        <v>3.7762538458967258E-2</v>
      </c>
      <c r="F91" s="41">
        <f ca="1"/>
        <v>-0.77512071501060442</v>
      </c>
      <c r="G91" s="41">
        <f ca="1"/>
        <v>-0.37861627287927924</v>
      </c>
      <c r="H91" s="41">
        <f ca="1"/>
        <v>-0.66725001910913695</v>
      </c>
      <c r="I91" s="41">
        <f ca="1"/>
        <v>2.3200800834786559</v>
      </c>
      <c r="J91" s="41">
        <f ca="1"/>
        <v>-0.43650388343971752</v>
      </c>
      <c r="K91" s="41">
        <f ca="1"/>
        <v>-0.27130842706962971</v>
      </c>
      <c r="L91" s="41">
        <f ca="1"/>
        <v>-0.68103201818455394</v>
      </c>
      <c r="M91" s="37">
        <f>MATCH($A91,'EKHAZAARSTK X standardized'!$A:$A,0)</f>
        <v>361</v>
      </c>
    </row>
    <row r="92" spans="1:13" x14ac:dyDescent="0.3">
      <c r="A92" s="74" t="str">
        <f>'[1]2023.04.25.SB BM'!A93</f>
        <v>HERO MOTOCORP LTD</v>
      </c>
      <c r="B92" s="75">
        <f>'[1]2023.04.25.SB BM'!B93</f>
        <v>0.249584979931819</v>
      </c>
      <c r="C92" s="41" cm="1">
        <f t="array" aca="1" ref="C92:L92" ca="1">OFFSET(INDIRECT(ADDRESS(M92,2,1,1,"EKHAZAARSTK X standardized")),,,1,10)</f>
        <v>2.3191914584081714</v>
      </c>
      <c r="D92" s="41">
        <f ca="1"/>
        <v>-9.1171925303338217E-2</v>
      </c>
      <c r="E92" s="41">
        <f ca="1"/>
        <v>-1.2979007393312618</v>
      </c>
      <c r="F92" s="41">
        <f ca="1"/>
        <v>-0.84840965185759443</v>
      </c>
      <c r="G92" s="41">
        <f ca="1"/>
        <v>4.4869980097144914E-2</v>
      </c>
      <c r="H92" s="41">
        <f ca="1"/>
        <v>0.19488469697518612</v>
      </c>
      <c r="I92" s="41">
        <f ca="1"/>
        <v>1.3759546254306338</v>
      </c>
      <c r="J92" s="41">
        <f ca="1"/>
        <v>-2.4050420202428788E-2</v>
      </c>
      <c r="K92" s="41">
        <f ca="1"/>
        <v>0.11936567430365018</v>
      </c>
      <c r="L92" s="41">
        <f ca="1"/>
        <v>-0.67735698309420089</v>
      </c>
      <c r="M92" s="37">
        <f>MATCH($A92,'EKHAZAARSTK X standardized'!$A:$A,0)</f>
        <v>368</v>
      </c>
    </row>
    <row r="93" spans="1:13" x14ac:dyDescent="0.3">
      <c r="A93" s="74" t="str">
        <f>'[1]2023.04.25.SB BM'!A94</f>
        <v>HINDALCO INDUSTRIES LTD</v>
      </c>
      <c r="B93" s="75">
        <f>'[1]2023.04.25.SB BM'!B94</f>
        <v>0.47981029647954998</v>
      </c>
      <c r="C93" s="41" cm="1">
        <f t="array" aca="1" ref="C93:L93" ca="1">OFFSET(INDIRECT(ADDRESS(M93,2,1,1,"EKHAZAARSTK X standardized")),,,1,10)</f>
        <v>2.1619236536729178E-2</v>
      </c>
      <c r="D93" s="41">
        <f ca="1"/>
        <v>-0.74757005441516622</v>
      </c>
      <c r="E93" s="41">
        <f ca="1"/>
        <v>-0.24947310266018685</v>
      </c>
      <c r="F93" s="41">
        <f ca="1"/>
        <v>0.65915237364627921</v>
      </c>
      <c r="G93" s="41">
        <f ca="1"/>
        <v>-1.1191426111503477</v>
      </c>
      <c r="H93" s="41">
        <f ca="1"/>
        <v>-0.37038615208707398</v>
      </c>
      <c r="I93" s="41">
        <f ca="1"/>
        <v>2.4714245479478651</v>
      </c>
      <c r="J93" s="41">
        <f ca="1"/>
        <v>0.61465812694369348</v>
      </c>
      <c r="K93" s="41">
        <f ca="1"/>
        <v>1.3603221518775761</v>
      </c>
      <c r="L93" s="41">
        <f ca="1"/>
        <v>0.10639800928510758</v>
      </c>
      <c r="M93" s="37">
        <f>MATCH($A93,'EKHAZAARSTK X standardized'!$A:$A,0)</f>
        <v>375</v>
      </c>
    </row>
    <row r="94" spans="1:13" x14ac:dyDescent="0.3">
      <c r="A94" s="74" t="str">
        <f>'[1]2023.04.25.SB BM'!A95</f>
        <v>HINDUSTAN PETROLEUM CORP</v>
      </c>
      <c r="B94" s="75">
        <f>'[1]2023.04.25.SB BM'!B95</f>
        <v>0.27006945039137997</v>
      </c>
      <c r="C94" s="41" cm="1">
        <f t="array" aca="1" ref="C94:L94" ca="1">OFFSET(INDIRECT(ADDRESS(M94,2,1,1,"EKHAZAARSTK X standardized")),,,1,10)</f>
        <v>3.6171226324237948</v>
      </c>
      <c r="D94" s="41">
        <f ca="1"/>
        <v>0.93311706428915264</v>
      </c>
      <c r="E94" s="41">
        <f ca="1"/>
        <v>-5.4873989429481886E-2</v>
      </c>
      <c r="F94" s="41">
        <f ca="1"/>
        <v>2.0773953772408422</v>
      </c>
      <c r="G94" s="41">
        <f ca="1"/>
        <v>-0.44204449353546393</v>
      </c>
      <c r="H94" s="41">
        <f ca="1"/>
        <v>-2.3959726286011196</v>
      </c>
      <c r="I94" s="41">
        <f ca="1"/>
        <v>2.2231122411012461</v>
      </c>
      <c r="J94" s="41">
        <f ca="1"/>
        <v>6.4359000891044321E-2</v>
      </c>
      <c r="K94" s="41">
        <f ca="1"/>
        <v>0.29981021400656971</v>
      </c>
      <c r="L94" s="41">
        <f ca="1"/>
        <v>-0.98099986579016474</v>
      </c>
      <c r="M94" s="37">
        <f>MATCH($A94,'EKHAZAARSTK X standardized'!$A:$A,0)</f>
        <v>382</v>
      </c>
    </row>
    <row r="95" spans="1:13" x14ac:dyDescent="0.3">
      <c r="A95" s="74" t="str">
        <f>'[1]2023.04.25.SB BM'!A96</f>
        <v>HINDUSTAN UNILEVER LTD</v>
      </c>
      <c r="B95" s="75">
        <f>'[1]2023.04.25.SB BM'!B96</f>
        <v>1.71364911026693</v>
      </c>
      <c r="C95" s="41" cm="1">
        <f t="array" aca="1" ref="C95:L95" ca="1">OFFSET(INDIRECT(ADDRESS(M95,2,1,1,"EKHAZAARSTK X standardized")),,,1,10)</f>
        <v>0.38341635601011193</v>
      </c>
      <c r="D95" s="41">
        <f ca="1"/>
        <v>-1.0296911775436579</v>
      </c>
      <c r="E95" s="41">
        <f ca="1"/>
        <v>0.4887725342223101</v>
      </c>
      <c r="F95" s="41">
        <f ca="1"/>
        <v>-0.85763047182896845</v>
      </c>
      <c r="G95" s="41">
        <f ca="1"/>
        <v>0.42963974667818589</v>
      </c>
      <c r="H95" s="41">
        <f ca="1"/>
        <v>1.5157174502673285</v>
      </c>
      <c r="I95" s="41">
        <f ca="1"/>
        <v>2.4140257094003963</v>
      </c>
      <c r="J95" s="41">
        <f ca="1"/>
        <v>-0.8750291514251457</v>
      </c>
      <c r="K95" s="41">
        <f ca="1"/>
        <v>-0.88180445951300512</v>
      </c>
      <c r="L95" s="41">
        <f ca="1"/>
        <v>-0.11462928559178145</v>
      </c>
      <c r="M95" s="37">
        <f>MATCH($A95,'EKHAZAARSTK X standardized'!$A:$A,0)</f>
        <v>383</v>
      </c>
    </row>
    <row r="96" spans="1:13" x14ac:dyDescent="0.3">
      <c r="A96" s="74" t="str">
        <f>'[1]2023.04.25.SB BM'!A97</f>
        <v>HINDUSTAN ZINC LTD</v>
      </c>
      <c r="B96" s="75">
        <f>'[1]2023.04.25.SB BM'!B97</f>
        <v>0.14009952986587401</v>
      </c>
      <c r="C96" s="41" cm="1">
        <f t="array" aca="1" ref="C96:L96" ca="1">OFFSET(INDIRECT(ADDRESS(M96,2,1,1,"EKHAZAARSTK X standardized")),,,1,10)</f>
        <v>5.1688564106661774</v>
      </c>
      <c r="D96" s="41">
        <f ca="1"/>
        <v>-0.56036775249511839</v>
      </c>
      <c r="E96" s="41">
        <f ca="1"/>
        <v>-0.8539955590151963</v>
      </c>
      <c r="F96" s="41">
        <f ca="1"/>
        <v>-0.90197358948285833</v>
      </c>
      <c r="G96" s="41">
        <f ca="1"/>
        <v>0.40905575542690437</v>
      </c>
      <c r="H96" s="41">
        <f ca="1"/>
        <v>1.9005303419921229</v>
      </c>
      <c r="I96" s="41">
        <f ca="1"/>
        <v>1.7866605879912025</v>
      </c>
      <c r="J96" s="41">
        <f ca="1"/>
        <v>-1.0521689240949224</v>
      </c>
      <c r="K96" s="41">
        <f ca="1"/>
        <v>0.3859591215446887</v>
      </c>
      <c r="L96" s="41">
        <f ca="1"/>
        <v>0.906177170038863</v>
      </c>
      <c r="M96" s="37">
        <f>MATCH($A96,'EKHAZAARSTK X standardized'!$A:$A,0)</f>
        <v>384</v>
      </c>
    </row>
    <row r="97" spans="1:13" x14ac:dyDescent="0.3">
      <c r="A97" s="74" t="str">
        <f>'[1]2023.04.25.SB BM'!A98</f>
        <v>HONEYWELL AUTOMATION INDIA</v>
      </c>
      <c r="B97" s="75">
        <f>'[1]2023.04.25.SB BM'!B98</f>
        <v>0.13785334362873899</v>
      </c>
      <c r="C97" s="41" cm="1">
        <f t="array" aca="1" ref="C97:L97" ca="1">OFFSET(INDIRECT(ADDRESS(M97,2,1,1,"EKHAZAARSTK X standardized")),,,1,10)</f>
        <v>-0.464489331848225</v>
      </c>
      <c r="D97" s="41">
        <f ca="1"/>
        <v>-1.2081544181732222</v>
      </c>
      <c r="E97" s="41">
        <f ca="1"/>
        <v>-0.55674922945819771</v>
      </c>
      <c r="F97" s="41">
        <f ca="1"/>
        <v>-0.87529756883955168</v>
      </c>
      <c r="G97" s="41">
        <f ca="1"/>
        <v>-0.40589394819610869</v>
      </c>
      <c r="H97" s="41">
        <f ca="1"/>
        <v>-5.6716457255716717E-2</v>
      </c>
      <c r="I97" s="41">
        <f ca="1"/>
        <v>0.3847405318157639</v>
      </c>
      <c r="J97" s="41">
        <f ca="1"/>
        <v>-0.89713560726786279</v>
      </c>
      <c r="K97" s="41">
        <f ca="1"/>
        <v>-0.92981133580572906</v>
      </c>
      <c r="L97" s="41">
        <f ca="1"/>
        <v>-0.36296784063807125</v>
      </c>
      <c r="M97" s="37">
        <f>MATCH($A97,'EKHAZAARSTK X standardized'!$A:$A,0)</f>
        <v>391</v>
      </c>
    </row>
    <row r="98" spans="1:13" x14ac:dyDescent="0.3">
      <c r="A98" s="74" t="str">
        <f>'[1]2023.04.25.SB BM'!A99</f>
        <v>HOUSING DEVELOPMENT FINANCE</v>
      </c>
      <c r="B98" s="75">
        <f>'[1]2023.04.25.SB BM'!B99</f>
        <v>3.9095739779551799</v>
      </c>
      <c r="C98" s="41" cm="1">
        <f t="array" aca="1" ref="C98:L98" ca="1">OFFSET(INDIRECT(ADDRESS(M98,2,1,1,"EKHAZAARSTK X standardized")),,,1,10)</f>
        <v>0.14452696166961265</v>
      </c>
      <c r="D98" s="41">
        <f ca="1"/>
        <v>-1.4412151875524821</v>
      </c>
      <c r="E98" s="41">
        <f ca="1"/>
        <v>-0.57237133416736652</v>
      </c>
      <c r="F98" s="41">
        <f ca="1"/>
        <v>1.5093855938951157</v>
      </c>
      <c r="G98" s="41">
        <f ca="1"/>
        <v>0.13357046264987532</v>
      </c>
      <c r="H98" s="41">
        <f ca="1"/>
        <v>-3.3748790406896337E-2</v>
      </c>
      <c r="I98" s="41">
        <f ca="1"/>
        <v>3.206578095879546</v>
      </c>
      <c r="J98" s="41">
        <f ca="1"/>
        <v>-0.42174446772682944</v>
      </c>
      <c r="K98" s="41">
        <f ca="1"/>
        <v>-0.16010900235279329</v>
      </c>
      <c r="L98" s="41">
        <f ca="1"/>
        <v>-0.4330636352755578</v>
      </c>
      <c r="M98" s="37">
        <f>MATCH($A98,'EKHAZAARSTK X standardized'!$A:$A,0)</f>
        <v>393</v>
      </c>
    </row>
    <row r="99" spans="1:13" x14ac:dyDescent="0.3">
      <c r="A99" s="74" t="str">
        <f>'[1]2023.04.25.SB BM'!A100</f>
        <v>ICICI BANK LTD</v>
      </c>
      <c r="B99" s="75">
        <f>'[1]2023.04.25.SB BM'!B100</f>
        <v>4.8470317263287397</v>
      </c>
      <c r="C99" s="41" cm="1">
        <f t="array" aca="1" ref="C99:L99" ca="1">OFFSET(INDIRECT(ADDRESS(M99,2,1,1,"EKHAZAARSTK X standardized")),,,1,10)</f>
        <v>-0.24197594324615099</v>
      </c>
      <c r="D99" s="41">
        <f ca="1"/>
        <v>-1.4783007423382133</v>
      </c>
      <c r="E99" s="41">
        <f ca="1"/>
        <v>-0.55997502320761339</v>
      </c>
      <c r="F99" s="41">
        <f ca="1"/>
        <v>0.38439486054318622</v>
      </c>
      <c r="G99" s="41">
        <f ca="1"/>
        <v>0.25451905873731873</v>
      </c>
      <c r="H99" s="41">
        <f ca="1"/>
        <v>-0.39785019941395849</v>
      </c>
      <c r="I99" s="41">
        <f ca="1"/>
        <v>3.4564807568580478</v>
      </c>
      <c r="J99" s="41">
        <f ca="1"/>
        <v>-0.3210916273895737</v>
      </c>
      <c r="K99" s="41">
        <f ca="1"/>
        <v>-0.139448357157925</v>
      </c>
      <c r="L99" s="41">
        <f ca="1"/>
        <v>-0.47574368670523759</v>
      </c>
      <c r="M99" s="37">
        <f>MATCH($A99,'EKHAZAARSTK X standardized'!$A:$A,0)</f>
        <v>396</v>
      </c>
    </row>
    <row r="100" spans="1:13" x14ac:dyDescent="0.3">
      <c r="A100" s="74" t="str">
        <f>'[1]2023.04.25.SB BM'!A101</f>
        <v>ICICI LOMBARD GENERAL INSURA</v>
      </c>
      <c r="B100" s="75">
        <f>'[1]2023.04.25.SB BM'!B101</f>
        <v>0.19371573351812901</v>
      </c>
      <c r="C100" s="41" cm="1">
        <f t="array" aca="1" ref="C100:L100" ca="1">OFFSET(INDIRECT(ADDRESS(M100,2,1,1,"EKHAZAARSTK X standardized")),,,1,10)</f>
        <v>2.5622710308111644E-2</v>
      </c>
      <c r="D100" s="41">
        <f ca="1"/>
        <v>-1.013083241028095</v>
      </c>
      <c r="E100" s="41">
        <f ca="1"/>
        <v>5.9252186751835197E-3</v>
      </c>
      <c r="F100" s="41">
        <f ca="1"/>
        <v>-0.8948657874677578</v>
      </c>
      <c r="G100" s="41">
        <f ca="1"/>
        <v>-0.70576390467675099</v>
      </c>
      <c r="H100" s="41">
        <f ca="1"/>
        <v>-0.29773347410195666</v>
      </c>
      <c r="I100" s="41">
        <f ca="1"/>
        <v>1.545908536783011</v>
      </c>
      <c r="J100" s="41">
        <f ca="1"/>
        <v>-0.5813702511891915</v>
      </c>
      <c r="K100" s="41">
        <f ca="1"/>
        <v>-0.27603503693732367</v>
      </c>
      <c r="L100" s="41">
        <f ca="1"/>
        <v>-0.39441633889768507</v>
      </c>
      <c r="M100" s="37">
        <f>MATCH($A100,'EKHAZAARSTK X standardized'!$A:$A,0)</f>
        <v>397</v>
      </c>
    </row>
    <row r="101" spans="1:13" x14ac:dyDescent="0.3">
      <c r="A101" s="74" t="str">
        <f>'[1]2023.04.25.SB BM'!A102</f>
        <v>ICICI PRUDENTIAL LIFE INSURA</v>
      </c>
      <c r="B101" s="75">
        <f>'[1]2023.04.25.SB BM'!B102</f>
        <v>0.13208349452489801</v>
      </c>
      <c r="C101" s="41" cm="1">
        <f t="array" aca="1" ref="C101:L101" ca="1">OFFSET(INDIRECT(ADDRESS(M101,2,1,1,"EKHAZAARSTK X standardized")),,,1,10)</f>
        <v>-0.55936170556313314</v>
      </c>
      <c r="D101" s="41">
        <f ca="1"/>
        <v>-1.2828026223728983</v>
      </c>
      <c r="E101" s="41">
        <f ca="1"/>
        <v>-0.31939765577268403</v>
      </c>
      <c r="F101" s="41">
        <f ca="1"/>
        <v>-0.70629684648320601</v>
      </c>
      <c r="G101" s="41">
        <f ca="1"/>
        <v>-0.5325964141906222</v>
      </c>
      <c r="H101" s="41">
        <f ca="1"/>
        <v>-0.86991330138691081</v>
      </c>
      <c r="I101" s="41">
        <f ca="1"/>
        <v>2.1229413060827111</v>
      </c>
      <c r="J101" s="41">
        <f ca="1"/>
        <v>-0.67797887828205994</v>
      </c>
      <c r="K101" s="41">
        <f ca="1"/>
        <v>-0.15595704051901524</v>
      </c>
      <c r="L101" s="41">
        <f ca="1"/>
        <v>-0.26370161302391143</v>
      </c>
      <c r="M101" s="37">
        <f>MATCH($A101,'EKHAZAARSTK X standardized'!$A:$A,0)</f>
        <v>398</v>
      </c>
    </row>
    <row r="102" spans="1:13" x14ac:dyDescent="0.3">
      <c r="A102" s="74" t="str">
        <f>'[1]2023.04.25.SB BM'!A103</f>
        <v>ICICI SECURITIES LTD</v>
      </c>
      <c r="B102" s="75">
        <f>'[1]2023.04.25.SB BM'!B103</f>
        <v>6.0259308298318603E-2</v>
      </c>
      <c r="C102" s="41" cm="1">
        <f t="array" aca="1" ref="C102:L102" ca="1">OFFSET(INDIRECT(ADDRESS(M102,2,1,1,"EKHAZAARSTK X standardized")),,,1,10)</f>
        <v>2.3428859191491096</v>
      </c>
      <c r="D102" s="41">
        <f ca="1"/>
        <v>0.81841541003824858</v>
      </c>
      <c r="E102" s="41">
        <f ca="1"/>
        <v>0.58588557230239446</v>
      </c>
      <c r="F102" s="41">
        <f ca="1"/>
        <v>-0.90240488424864596</v>
      </c>
      <c r="G102" s="41">
        <f ca="1"/>
        <v>-0.88917423639010496</v>
      </c>
      <c r="H102" s="41">
        <f ca="1"/>
        <v>1.6016007112045334</v>
      </c>
      <c r="I102" s="41">
        <f ca="1"/>
        <v>0.51259498475879051</v>
      </c>
      <c r="J102" s="41">
        <f ca="1"/>
        <v>-0.64711795060509947</v>
      </c>
      <c r="K102" s="41">
        <f ca="1"/>
        <v>-0.1980193371679054</v>
      </c>
      <c r="L102" s="41">
        <f ca="1"/>
        <v>-0.11988848926669082</v>
      </c>
      <c r="M102" s="37">
        <f>MATCH($A102,'EKHAZAARSTK X standardized'!$A:$A,0)</f>
        <v>399</v>
      </c>
    </row>
    <row r="103" spans="1:13" x14ac:dyDescent="0.3">
      <c r="A103" s="74" t="str">
        <f>'[1]2023.04.25.SB BM'!A104</f>
        <v>IDFC FIRST BANK LTD</v>
      </c>
      <c r="B103" s="75">
        <f>'[1]2023.04.25.SB BM'!B104</f>
        <v>0.31537220556721901</v>
      </c>
      <c r="C103" s="41" cm="1">
        <f t="array" aca="1" ref="C103:L103" ca="1">OFFSET(INDIRECT(ADDRESS(M103,2,1,1,"EKHAZAARSTK X standardized")),,,1,10)</f>
        <v>-0.64897097360151768</v>
      </c>
      <c r="D103" s="41">
        <f ca="1"/>
        <v>-0.97026133940412851</v>
      </c>
      <c r="E103" s="41">
        <f ca="1"/>
        <v>-0.1249216622317592</v>
      </c>
      <c r="F103" s="41">
        <f ca="1"/>
        <v>1.6365766247548146</v>
      </c>
      <c r="G103" s="41">
        <f ca="1"/>
        <v>0.79984849863174823</v>
      </c>
      <c r="H103" s="41">
        <f ca="1"/>
        <v>-0.75952684849611551</v>
      </c>
      <c r="I103" s="41">
        <f ca="1"/>
        <v>1.8022692479607689</v>
      </c>
      <c r="J103" s="41">
        <f ca="1"/>
        <v>0.99938770495277218</v>
      </c>
      <c r="K103" s="41">
        <f ca="1"/>
        <v>0.19293997663357329</v>
      </c>
      <c r="L103" s="41">
        <f ca="1"/>
        <v>0.41701995774537864</v>
      </c>
      <c r="M103" s="37">
        <f>MATCH($A103,'EKHAZAARSTK X standardized'!$A:$A,0)</f>
        <v>402</v>
      </c>
    </row>
    <row r="104" spans="1:13" x14ac:dyDescent="0.3">
      <c r="A104" s="74" t="str">
        <f>'[1]2023.04.25.SB BM'!A105</f>
        <v>INDIAN BANK</v>
      </c>
      <c r="B104" s="75">
        <f>'[1]2023.04.25.SB BM'!B105</f>
        <v>0.13542572774147299</v>
      </c>
      <c r="C104" s="41" cm="1">
        <f t="array" aca="1" ref="C104:L104" ca="1">OFFSET(INDIRECT(ADDRESS(M104,2,1,1,"EKHAZAARSTK X standardized")),,,1,10)</f>
        <v>0.82571186972551913</v>
      </c>
      <c r="D104" s="41">
        <f ca="1"/>
        <v>-1.4497061866043095</v>
      </c>
      <c r="E104" s="41">
        <f ca="1"/>
        <v>-7.0001206942198732E-2</v>
      </c>
      <c r="F104" s="41">
        <f ca="1"/>
        <v>0.18026637713600296</v>
      </c>
      <c r="G104" s="41">
        <f ca="1"/>
        <v>1.6491770292217325</v>
      </c>
      <c r="H104" s="41">
        <f ca="1"/>
        <v>-0.7184705428889534</v>
      </c>
      <c r="I104" s="41">
        <f ca="1"/>
        <v>2.2417304551084594</v>
      </c>
      <c r="J104" s="41">
        <f ca="1"/>
        <v>-0.38189045698316054</v>
      </c>
      <c r="K104" s="41">
        <f ca="1"/>
        <v>1.5216692138502586</v>
      </c>
      <c r="L104" s="41">
        <f ca="1"/>
        <v>1.3574035929018764</v>
      </c>
      <c r="M104" s="37">
        <f>MATCH($A104,'EKHAZAARSTK X standardized'!$A:$A,0)</f>
        <v>417</v>
      </c>
    </row>
    <row r="105" spans="1:13" x14ac:dyDescent="0.3">
      <c r="A105" s="74" t="str">
        <f>'[1]2023.04.25.SB BM'!A106</f>
        <v>INDIAN HOTELS CO LTD</v>
      </c>
      <c r="B105" s="75">
        <f>'[1]2023.04.25.SB BM'!B106</f>
        <v>0.74715458710105398</v>
      </c>
      <c r="C105" s="41" cm="1">
        <f t="array" aca="1" ref="C105:L105" ca="1">OFFSET(INDIRECT(ADDRESS(M105,2,1,1,"EKHAZAARSTK X standardized")),,,1,10)</f>
        <v>-0.56111766249582018</v>
      </c>
      <c r="D105" s="41">
        <f ca="1"/>
        <v>-0.44381112292503078</v>
      </c>
      <c r="E105" s="41">
        <f ca="1"/>
        <v>-0.73114256166188174</v>
      </c>
      <c r="F105" s="41">
        <f ca="1"/>
        <v>-0.10197723606666342</v>
      </c>
      <c r="G105" s="41">
        <f ca="1"/>
        <v>0.59884881849530081</v>
      </c>
      <c r="H105" s="41">
        <f ca="1"/>
        <v>-0.1832634694936951</v>
      </c>
      <c r="I105" s="41">
        <f ca="1"/>
        <v>0.85108885915188714</v>
      </c>
      <c r="J105" s="41">
        <f ca="1"/>
        <v>0.45895666103798471</v>
      </c>
      <c r="K105" s="41">
        <f ca="1"/>
        <v>-0.82376176673150825</v>
      </c>
      <c r="L105" s="41">
        <f ca="1"/>
        <v>-0.31533382923034475</v>
      </c>
      <c r="M105" s="37">
        <f>MATCH($A105,'EKHAZAARSTK X standardized'!$A:$A,0)</f>
        <v>419</v>
      </c>
    </row>
    <row r="106" spans="1:13" x14ac:dyDescent="0.3">
      <c r="A106" s="74" t="str">
        <f>'[1]2023.04.25.SB BM'!A107</f>
        <v>INDIAN OIL CORP LTD</v>
      </c>
      <c r="B106" s="75">
        <f>'[1]2023.04.25.SB BM'!B107</f>
        <v>0.22899950101711899</v>
      </c>
      <c r="C106" s="41" cm="1">
        <f t="array" aca="1" ref="C106:L106" ca="1">OFFSET(INDIRECT(ADDRESS(M106,2,1,1,"EKHAZAARSTK X standardized")),,,1,10)</f>
        <v>1.5692271719149586</v>
      </c>
      <c r="D106" s="41">
        <f ca="1"/>
        <v>0.28637322346748068</v>
      </c>
      <c r="E106" s="41">
        <f ca="1"/>
        <v>-0.29925758401068414</v>
      </c>
      <c r="F106" s="41">
        <f ca="1"/>
        <v>1.4391370516481901</v>
      </c>
      <c r="G106" s="41">
        <f ca="1"/>
        <v>-0.18488334359798819</v>
      </c>
      <c r="H106" s="41">
        <f ca="1"/>
        <v>-0.83732260846519058</v>
      </c>
      <c r="I106" s="41">
        <f ca="1"/>
        <v>2.9219394709575321</v>
      </c>
      <c r="J106" s="41">
        <f ca="1"/>
        <v>-0.70271679646947338</v>
      </c>
      <c r="K106" s="41">
        <f ca="1"/>
        <v>1.5378054909619669</v>
      </c>
      <c r="L106" s="41">
        <f ca="1"/>
        <v>-0.76527155326130369</v>
      </c>
      <c r="M106" s="37">
        <f>MATCH($A106,'EKHAZAARSTK X standardized'!$A:$A,0)</f>
        <v>421</v>
      </c>
    </row>
    <row r="107" spans="1:13" x14ac:dyDescent="0.3">
      <c r="A107" s="74" t="str">
        <f>'[1]2023.04.25.SB BM'!A108</f>
        <v>INDIAN RAILWAY CATERING &amp; TO</v>
      </c>
      <c r="B107" s="75">
        <f>'[1]2023.04.25.SB BM'!B108</f>
        <v>0.14071876347383999</v>
      </c>
      <c r="C107" s="41" cm="1">
        <f t="array" aca="1" ref="C107:L107" ca="1">OFFSET(INDIRECT(ADDRESS(M107,2,1,1,"EKHAZAARSTK X standardized")),,,1,10)</f>
        <v>-0.23014912380113553</v>
      </c>
      <c r="D107" s="41">
        <f ca="1"/>
        <v>0.44726651977562426</v>
      </c>
      <c r="E107" s="41">
        <f ca="1"/>
        <v>0.31821760700784929</v>
      </c>
      <c r="F107" s="41">
        <f ca="1"/>
        <v>-0.75916431511993565</v>
      </c>
      <c r="G107" s="41">
        <f ca="1"/>
        <v>-1.0514847691476608</v>
      </c>
      <c r="H107" s="41">
        <f ca="1"/>
        <v>1.7820676157197017</v>
      </c>
      <c r="I107" s="41">
        <f ca="1"/>
        <v>0.52465179849677412</v>
      </c>
      <c r="J107" s="41">
        <f ca="1"/>
        <v>0.85954606114474918</v>
      </c>
      <c r="K107" s="41">
        <f ca="1"/>
        <v>-0.92606302366520288</v>
      </c>
      <c r="L107" s="41">
        <f ca="1"/>
        <v>-0.12421409986099072</v>
      </c>
      <c r="M107" s="37">
        <f>MATCH($A107,'EKHAZAARSTK X standardized'!$A:$A,0)</f>
        <v>423</v>
      </c>
    </row>
    <row r="108" spans="1:13" x14ac:dyDescent="0.3">
      <c r="A108" s="74" t="str">
        <f>'[1]2023.04.25.SB BM'!A109</f>
        <v>INDIAN RAILWAY FINANCE CORP</v>
      </c>
      <c r="B108" s="75">
        <f>'[1]2023.04.25.SB BM'!B109</f>
        <v>9.3820448174375098E-2</v>
      </c>
      <c r="C108" s="41" cm="1">
        <f t="array" aca="1" ref="C108:L108" ca="1">OFFSET(INDIRECT(ADDRESS(M108,2,1,1,"EKHAZAARSTK X standardized")),,,1,10)</f>
        <v>1.4364802810700277</v>
      </c>
      <c r="D108" s="41">
        <f ca="1"/>
        <v>-0.75026241921410686</v>
      </c>
      <c r="E108" s="41">
        <f ca="1"/>
        <v>8.7542923869711829E-3</v>
      </c>
      <c r="F108" s="41">
        <f ca="1"/>
        <v>3.0695773812989295</v>
      </c>
      <c r="G108" s="41">
        <f ca="1"/>
        <v>0.56471870610286523</v>
      </c>
      <c r="H108" s="41">
        <f ca="1"/>
        <v>0.79777626001931423</v>
      </c>
      <c r="I108" s="41">
        <f ca="1"/>
        <v>1.9844195634606014</v>
      </c>
      <c r="J108" s="41">
        <f ca="1"/>
        <v>-0.50212108298438285</v>
      </c>
      <c r="K108" s="41">
        <f ca="1"/>
        <v>-0.82318320486110241</v>
      </c>
      <c r="L108" s="41">
        <f ca="1"/>
        <v>0.1189319618817249</v>
      </c>
      <c r="M108" s="37">
        <f>MATCH($A108,'EKHAZAARSTK X standardized'!$A:$A,0)</f>
        <v>424</v>
      </c>
    </row>
    <row r="109" spans="1:13" x14ac:dyDescent="0.3">
      <c r="A109" s="74" t="str">
        <f>'[1]2023.04.25.SB BM'!A110</f>
        <v>INDIAN RUPEE</v>
      </c>
      <c r="B109" s="75">
        <f>'[1]2023.04.25.SB BM'!B110</f>
        <v>0.11058497403991099</v>
      </c>
      <c r="C109" s="41" cm="1">
        <f t="array" aca="1" ref="C109:L109" ca="1">OFFSET(INDIRECT(ADDRESS(M109,2,1,1,"EKHAZAARSTK X standardized")),,,1,10)</f>
        <v>0</v>
      </c>
      <c r="D109" s="41">
        <f ca="1"/>
        <v>0</v>
      </c>
      <c r="E109" s="41">
        <f ca="1"/>
        <v>0</v>
      </c>
      <c r="F109" s="41">
        <f ca="1"/>
        <v>0</v>
      </c>
      <c r="G109" s="41">
        <f ca="1"/>
        <v>0</v>
      </c>
      <c r="H109" s="41">
        <f ca="1"/>
        <v>0</v>
      </c>
      <c r="I109" s="41">
        <f ca="1"/>
        <v>0</v>
      </c>
      <c r="J109" s="41">
        <f ca="1"/>
        <v>0</v>
      </c>
      <c r="K109" s="41">
        <f ca="1"/>
        <v>0</v>
      </c>
      <c r="L109" s="41">
        <f ca="1"/>
        <v>0</v>
      </c>
      <c r="M109" s="38">
        <v>1002</v>
      </c>
    </row>
    <row r="110" spans="1:13" x14ac:dyDescent="0.3">
      <c r="A110" s="74" t="str">
        <f>'[1]2023.04.25.SB BM'!A111</f>
        <v>INDRAPRASTHA GAS LTD</v>
      </c>
      <c r="B110" s="75">
        <f>'[1]2023.04.25.SB BM'!B111</f>
        <v>0.29466524520825099</v>
      </c>
      <c r="C110" s="41" cm="1">
        <f t="array" aca="1" ref="C110:L110" ca="1">OFFSET(INDIRECT(ADDRESS(M110,2,1,1,"EKHAZAARSTK X standardized")),,,1,10)</f>
        <v>0.84178408449691489</v>
      </c>
      <c r="D110" s="41">
        <f ca="1"/>
        <v>0.12440469718843965</v>
      </c>
      <c r="E110" s="41">
        <f ca="1"/>
        <v>0.57387888675867316</v>
      </c>
      <c r="F110" s="41">
        <f ca="1"/>
        <v>-0.87493206548162705</v>
      </c>
      <c r="G110" s="41">
        <f ca="1"/>
        <v>0.3651482332322929</v>
      </c>
      <c r="H110" s="41">
        <f ca="1"/>
        <v>0.44737963438257738</v>
      </c>
      <c r="I110" s="41">
        <f ca="1"/>
        <v>0.9359456466364785</v>
      </c>
      <c r="J110" s="41">
        <f ca="1"/>
        <v>0.2122668366095172</v>
      </c>
      <c r="K110" s="41">
        <f ca="1"/>
        <v>-0.1376033531171876</v>
      </c>
      <c r="L110" s="41">
        <f ca="1"/>
        <v>-0.46509312837189581</v>
      </c>
      <c r="M110" s="37">
        <f>MATCH($A110,'EKHAZAARSTK X standardized'!$A:$A,0)</f>
        <v>430</v>
      </c>
    </row>
    <row r="111" spans="1:13" x14ac:dyDescent="0.3">
      <c r="A111" s="74" t="str">
        <f>'[1]2023.04.25.SB BM'!A112</f>
        <v>INDUS TOWERS LTD</v>
      </c>
      <c r="B111" s="75">
        <f>'[1]2023.04.25.SB BM'!B112</f>
        <v>8.90105755928077E-2</v>
      </c>
      <c r="C111" s="41" cm="1">
        <f t="array" aca="1" ref="C111:L111" ca="1">OFFSET(INDIRECT(ADDRESS(M111,2,1,1,"EKHAZAARSTK X standardized")),,,1,10)</f>
        <v>5.1908644428065038</v>
      </c>
      <c r="D111" s="41">
        <f ca="1"/>
        <v>7.5462295881023933E-2</v>
      </c>
      <c r="E111" s="41">
        <f ca="1"/>
        <v>0.38022474911950305</v>
      </c>
      <c r="F111" s="41">
        <f ca="1"/>
        <v>1.2313804799139811</v>
      </c>
      <c r="G111" s="41">
        <f ca="1"/>
        <v>-1.1562770681980488</v>
      </c>
      <c r="H111" s="41">
        <f ca="1"/>
        <v>-0.11369367990588544</v>
      </c>
      <c r="I111" s="41">
        <f ca="1"/>
        <v>1.4353137408328862</v>
      </c>
      <c r="J111" s="41">
        <f ca="1"/>
        <v>-0.5944637496728824</v>
      </c>
      <c r="K111" s="41">
        <f ca="1"/>
        <v>1.2833275868429561</v>
      </c>
      <c r="L111" s="41">
        <f ca="1"/>
        <v>0.25281431001820076</v>
      </c>
      <c r="M111" s="37">
        <f>MATCH($A111,'EKHAZAARSTK X standardized'!$A:$A,0)</f>
        <v>431</v>
      </c>
    </row>
    <row r="112" spans="1:13" x14ac:dyDescent="0.3">
      <c r="A112" s="74" t="str">
        <f>'[1]2023.04.25.SB BM'!A113</f>
        <v>INDUSIND BANK LTD</v>
      </c>
      <c r="B112" s="75">
        <f>'[1]2023.04.25.SB BM'!B113</f>
        <v>0.55104969249837898</v>
      </c>
      <c r="C112" s="41" cm="1">
        <f t="array" aca="1" ref="C112:L112" ca="1">OFFSET(INDIRECT(ADDRESS(M112,2,1,1,"EKHAZAARSTK X standardized")),,,1,10)</f>
        <v>-9.8187262614575291E-2</v>
      </c>
      <c r="D112" s="41">
        <f ca="1"/>
        <v>-1.3327368376669604</v>
      </c>
      <c r="E112" s="41">
        <f ca="1"/>
        <v>-0.21602255927570066</v>
      </c>
      <c r="F112" s="41">
        <f ca="1"/>
        <v>0.55745844085528518</v>
      </c>
      <c r="G112" s="41">
        <f ca="1"/>
        <v>0.24269343764371282</v>
      </c>
      <c r="H112" s="41">
        <f ca="1"/>
        <v>-0.55045030899312253</v>
      </c>
      <c r="I112" s="41">
        <f ca="1"/>
        <v>2.3024700561855407</v>
      </c>
      <c r="J112" s="41">
        <f ca="1"/>
        <v>0.84006937439807161</v>
      </c>
      <c r="K112" s="41">
        <f ca="1"/>
        <v>0.658014078789666</v>
      </c>
      <c r="L112" s="41">
        <f ca="1"/>
        <v>0.2486431939003183</v>
      </c>
      <c r="M112" s="37">
        <f>MATCH($A112,'EKHAZAARSTK X standardized'!$A:$A,0)</f>
        <v>432</v>
      </c>
    </row>
    <row r="113" spans="1:13" x14ac:dyDescent="0.3">
      <c r="A113" s="74" t="str">
        <f>'[1]2023.04.25.SB BM'!A114</f>
        <v>INFO EDGE INDIA LTD</v>
      </c>
      <c r="B113" s="75">
        <f>'[1]2023.04.25.SB BM'!B114</f>
        <v>0.20703733092711499</v>
      </c>
      <c r="C113" s="41" cm="1">
        <f t="array" aca="1" ref="C113:L113" ca="1">OFFSET(INDIRECT(ADDRESS(M113,2,1,1,"EKHAZAARSTK X standardized")),,,1,10)</f>
        <v>-0.44806945612446764</v>
      </c>
      <c r="D113" s="41">
        <f ca="1"/>
        <v>0.57308101869363459</v>
      </c>
      <c r="E113" s="41">
        <f ca="1"/>
        <v>1.5827180681712687</v>
      </c>
      <c r="F113" s="41">
        <f ca="1"/>
        <v>0.48766938395297049</v>
      </c>
      <c r="G113" s="41">
        <f ca="1"/>
        <v>-0.66107396673899599</v>
      </c>
      <c r="H113" s="41">
        <f ca="1"/>
        <v>0.59320664321212402</v>
      </c>
      <c r="I113" s="41">
        <f ca="1"/>
        <v>0.78454533515307934</v>
      </c>
      <c r="J113" s="41">
        <f ca="1"/>
        <v>0.11475635791628798</v>
      </c>
      <c r="K113" s="41">
        <f ca="1"/>
        <v>-1.0433504950150081</v>
      </c>
      <c r="L113" s="41">
        <f ca="1"/>
        <v>-1.0628147264185637</v>
      </c>
      <c r="M113" s="37">
        <f>MATCH($A113,'EKHAZAARSTK X standardized'!$A:$A,0)</f>
        <v>434</v>
      </c>
    </row>
    <row r="114" spans="1:13" x14ac:dyDescent="0.3">
      <c r="A114" s="74" t="str">
        <f>'[1]2023.04.25.SB BM'!A115</f>
        <v>INFOSYS LTD</v>
      </c>
      <c r="B114" s="75">
        <f>'[1]2023.04.25.SB BM'!B115</f>
        <v>3.4012276482865298</v>
      </c>
      <c r="C114" s="41" cm="1">
        <f t="array" aca="1" ref="C114:L114" ca="1">OFFSET(INDIRECT(ADDRESS(M114,2,1,1,"EKHAZAARSTK X standardized")),,,1,10)</f>
        <v>1.3542689510330868</v>
      </c>
      <c r="D114" s="41">
        <f ca="1"/>
        <v>-0.63984575414454692</v>
      </c>
      <c r="E114" s="41">
        <f ca="1"/>
        <v>4.3757064296488873E-2</v>
      </c>
      <c r="F114" s="41">
        <f ca="1"/>
        <v>-0.65382249933470526</v>
      </c>
      <c r="G114" s="41">
        <f ca="1"/>
        <v>-0.92308460239923185</v>
      </c>
      <c r="H114" s="41">
        <f ca="1"/>
        <v>1.450751706360021</v>
      </c>
      <c r="I114" s="41">
        <f ca="1"/>
        <v>2.6751355651636861</v>
      </c>
      <c r="J114" s="41">
        <f ca="1"/>
        <v>-0.52109814165258861</v>
      </c>
      <c r="K114" s="41">
        <f ca="1"/>
        <v>-0.24591559041894615</v>
      </c>
      <c r="L114" s="41">
        <f ca="1"/>
        <v>1.2580679199725542E-3</v>
      </c>
      <c r="M114" s="37">
        <f>MATCH($A114,'EKHAZAARSTK X standardized'!$A:$A,0)</f>
        <v>436</v>
      </c>
    </row>
    <row r="115" spans="1:13" x14ac:dyDescent="0.3">
      <c r="A115" s="74" t="str">
        <f>'[1]2023.04.25.SB BM'!A116</f>
        <v>INTERGLOBE AVIATION LTD</v>
      </c>
      <c r="B115" s="75">
        <f>'[1]2023.04.25.SB BM'!B116</f>
        <v>0.146924963049053</v>
      </c>
      <c r="C115" s="41" cm="1">
        <f t="array" aca="1" ref="C115:L115" ca="1">OFFSET(INDIRECT(ADDRESS(M115,2,1,1,"EKHAZAARSTK X standardized")),,,1,10)</f>
        <v>-0.64897097360151768</v>
      </c>
      <c r="D115" s="41">
        <f ca="1"/>
        <v>0.79954845644743</v>
      </c>
      <c r="E115" s="41">
        <f ca="1"/>
        <v>-0.25085808481611527</v>
      </c>
      <c r="F115" s="41">
        <f ca="1"/>
        <v>2.1824554278392312</v>
      </c>
      <c r="G115" s="41">
        <f ca="1"/>
        <v>-0.29028345296212327</v>
      </c>
      <c r="H115" s="41">
        <f ca="1"/>
        <v>-1.6448146797559584</v>
      </c>
      <c r="I115" s="41">
        <f ca="1"/>
        <v>1.7465501925506131</v>
      </c>
      <c r="J115" s="41">
        <f ca="1"/>
        <v>-0.36215612278426818</v>
      </c>
      <c r="K115" s="41">
        <f ca="1"/>
        <v>-0.59939739130250524</v>
      </c>
      <c r="L115" s="41">
        <f ca="1"/>
        <v>-0.75384893868542724</v>
      </c>
      <c r="M115" s="37">
        <f>MATCH($A115,'EKHAZAARSTK X standardized'!$A:$A,0)</f>
        <v>443</v>
      </c>
    </row>
    <row r="116" spans="1:13" x14ac:dyDescent="0.3">
      <c r="A116" s="74" t="str">
        <f>'[1]2023.04.25.SB BM'!A117</f>
        <v>IPCA LABORATORIES LTD</v>
      </c>
      <c r="B116" s="75">
        <f>'[1]2023.04.25.SB BM'!B117</f>
        <v>0.19285462630801301</v>
      </c>
      <c r="C116" s="41" cm="1">
        <f t="array" aca="1" ref="C116:L116" ca="1">OFFSET(INDIRECT(ADDRESS(M116,2,1,1,"EKHAZAARSTK X standardized")),,,1,10)</f>
        <v>-0.29902934147033761</v>
      </c>
      <c r="D116" s="41">
        <f ca="1"/>
        <v>-0.38177991528785288</v>
      </c>
      <c r="E116" s="41">
        <f ca="1"/>
        <v>0.20512884400716538</v>
      </c>
      <c r="F116" s="41">
        <f ca="1"/>
        <v>-0.64875534573152471</v>
      </c>
      <c r="G116" s="41">
        <f ca="1"/>
        <v>-0.97595281445675597</v>
      </c>
      <c r="H116" s="41">
        <f ca="1"/>
        <v>-0.34183319086553254</v>
      </c>
      <c r="I116" s="41">
        <f ca="1"/>
        <v>0.55668648999719039</v>
      </c>
      <c r="J116" s="41">
        <f ca="1"/>
        <v>-0.54438920451786588</v>
      </c>
      <c r="K116" s="41">
        <f ca="1"/>
        <v>-0.3897341792567332</v>
      </c>
      <c r="L116" s="41">
        <f ca="1"/>
        <v>-1.5465530868324175</v>
      </c>
      <c r="M116" s="37">
        <f>MATCH($A116,'EKHAZAARSTK X standardized'!$A:$A,0)</f>
        <v>446</v>
      </c>
    </row>
    <row r="117" spans="1:13" x14ac:dyDescent="0.3">
      <c r="A117" s="74" t="str">
        <f>'[1]2023.04.25.SB BM'!A118</f>
        <v>ITC LTD</v>
      </c>
      <c r="B117" s="75">
        <f>'[1]2023.04.25.SB BM'!B118</f>
        <v>2.7649585572166799</v>
      </c>
      <c r="C117" s="41" cm="1">
        <f t="array" aca="1" ref="C117:L117" ca="1">OFFSET(INDIRECT(ADDRESS(M117,2,1,1,"EKHAZAARSTK X standardized")),,,1,10)</f>
        <v>1.5813668109783385</v>
      </c>
      <c r="D117" s="41">
        <f ca="1"/>
        <v>-0.9870363797431807</v>
      </c>
      <c r="E117" s="41">
        <f ca="1"/>
        <v>-0.38341293986218394</v>
      </c>
      <c r="F117" s="41">
        <f ca="1"/>
        <v>-0.89211776341657245</v>
      </c>
      <c r="G117" s="41">
        <f ca="1"/>
        <v>0.96890830875454026</v>
      </c>
      <c r="H117" s="41">
        <f ca="1"/>
        <v>1.4832208024014877</v>
      </c>
      <c r="I117" s="41">
        <f ca="1"/>
        <v>2.4393393478305745</v>
      </c>
      <c r="J117" s="41">
        <f ca="1"/>
        <v>-0.62076804259268659</v>
      </c>
      <c r="K117" s="41">
        <f ca="1"/>
        <v>-0.51951785803844608</v>
      </c>
      <c r="L117" s="41">
        <f ca="1"/>
        <v>0.23392038993866404</v>
      </c>
      <c r="M117" s="37">
        <f>MATCH($A117,'EKHAZAARSTK X standardized'!$A:$A,0)</f>
        <v>451</v>
      </c>
    </row>
    <row r="118" spans="1:13" x14ac:dyDescent="0.3">
      <c r="A118" s="74" t="str">
        <f>'[1]2023.04.25.SB BM'!A119</f>
        <v>JINDAL STEEL &amp; POWER LTD</v>
      </c>
      <c r="B118" s="75">
        <f>'[1]2023.04.25.SB BM'!B119</f>
        <v>0.36745235530620601</v>
      </c>
      <c r="C118" s="41" cm="1">
        <f t="array" aca="1" ref="C118:L118" ca="1">OFFSET(INDIRECT(ADDRESS(M118,2,1,1,"EKHAZAARSTK X standardized")),,,1,10)</f>
        <v>-0.39856215838516829</v>
      </c>
      <c r="D118" s="41">
        <f ca="1"/>
        <v>0.68735489281099027</v>
      </c>
      <c r="E118" s="41">
        <f ca="1"/>
        <v>0.31237693177365367</v>
      </c>
      <c r="F118" s="41">
        <f ca="1"/>
        <v>-0.14162831458464326</v>
      </c>
      <c r="G118" s="41">
        <f ca="1"/>
        <v>1.6324111233260875E-2</v>
      </c>
      <c r="H118" s="41">
        <f ca="1"/>
        <v>-0.2827814940358902</v>
      </c>
      <c r="I118" s="41">
        <f ca="1"/>
        <v>1.7853652128621877</v>
      </c>
      <c r="J118" s="41">
        <f ca="1"/>
        <v>0.93493780366661761</v>
      </c>
      <c r="K118" s="41">
        <f ca="1"/>
        <v>1.1357716338471271</v>
      </c>
      <c r="L118" s="41">
        <f ca="1"/>
        <v>-0.30015346382537722</v>
      </c>
      <c r="M118" s="37">
        <f>MATCH($A118,'EKHAZAARSTK X standardized'!$A:$A,0)</f>
        <v>468</v>
      </c>
    </row>
    <row r="119" spans="1:13" x14ac:dyDescent="0.3">
      <c r="A119" s="74" t="str">
        <f>'[1]2023.04.25.SB BM'!A120</f>
        <v>JK CEMENT LTD</v>
      </c>
      <c r="B119" s="75">
        <f>'[1]2023.04.25.SB BM'!B120</f>
        <v>0.16670916764464</v>
      </c>
      <c r="C119" s="41" cm="1">
        <f t="array" aca="1" ref="C119:L119" ca="1">OFFSET(INDIRECT(ADDRESS(M119,2,1,1,"EKHAZAARSTK X standardized")),,,1,10)</f>
        <v>-0.28951277641560053</v>
      </c>
      <c r="D119" s="41">
        <f ca="1"/>
        <v>-0.64515917074220419</v>
      </c>
      <c r="E119" s="41">
        <f ca="1"/>
        <v>2.13737291959262E-2</v>
      </c>
      <c r="F119" s="41">
        <f ca="1"/>
        <v>0.82403241070349265</v>
      </c>
      <c r="G119" s="41">
        <f ca="1"/>
        <v>0.34398891448264018</v>
      </c>
      <c r="H119" s="41">
        <f ca="1"/>
        <v>-0.49536852973962336</v>
      </c>
      <c r="I119" s="41">
        <f ca="1"/>
        <v>0.77823657562183102</v>
      </c>
      <c r="J119" s="41">
        <f ca="1"/>
        <v>-0.50087016560785036</v>
      </c>
      <c r="K119" s="41">
        <f ca="1"/>
        <v>-0.4507356651765812</v>
      </c>
      <c r="L119" s="41">
        <f ca="1"/>
        <v>-0.46453600287309171</v>
      </c>
      <c r="M119" s="37">
        <f>MATCH($A119,'EKHAZAARSTK X standardized'!$A:$A,0)</f>
        <v>470</v>
      </c>
    </row>
    <row r="120" spans="1:13" x14ac:dyDescent="0.3">
      <c r="A120" s="74" t="str">
        <f>'[1]2023.04.25.SB BM'!A121</f>
        <v>JSW ENERGY LTD</v>
      </c>
      <c r="B120" s="75">
        <f>'[1]2023.04.25.SB BM'!B121</f>
        <v>0.184943872158017</v>
      </c>
      <c r="C120" s="41" cm="1">
        <f t="array" aca="1" ref="C120:L120" ca="1">OFFSET(INDIRECT(ADDRESS(M120,2,1,1,"EKHAZAARSTK X standardized")),,,1,10)</f>
        <v>-6.3606949242418762E-2</v>
      </c>
      <c r="D120" s="41">
        <f ca="1"/>
        <v>-1.0604187401291831</v>
      </c>
      <c r="E120" s="41">
        <f ca="1"/>
        <v>-0.56121734745928675</v>
      </c>
      <c r="F120" s="41">
        <f ca="1"/>
        <v>0.38451912204364236</v>
      </c>
      <c r="G120" s="41">
        <f ca="1"/>
        <v>-0.33454402098302322</v>
      </c>
      <c r="H120" s="41">
        <f ca="1"/>
        <v>-4.7898826711053916E-2</v>
      </c>
      <c r="I120" s="41">
        <f ca="1"/>
        <v>1.1956084929161201</v>
      </c>
      <c r="J120" s="41">
        <f ca="1"/>
        <v>-0.78791205533445396</v>
      </c>
      <c r="K120" s="41">
        <f ca="1"/>
        <v>-0.1524593215107253</v>
      </c>
      <c r="L120" s="41">
        <f ca="1"/>
        <v>2.2967802236926103</v>
      </c>
      <c r="M120" s="37">
        <f>MATCH($A120,'EKHAZAARSTK X standardized'!$A:$A,0)</f>
        <v>476</v>
      </c>
    </row>
    <row r="121" spans="1:13" x14ac:dyDescent="0.3">
      <c r="A121" s="74" t="str">
        <f>'[1]2023.04.25.SB BM'!A122</f>
        <v>JSW STEEL LTD</v>
      </c>
      <c r="B121" s="75">
        <f>'[1]2023.04.25.SB BM'!B122</f>
        <v>0.52116787634420403</v>
      </c>
      <c r="C121" s="41" cm="1">
        <f t="array" aca="1" ref="C121:L121" ca="1">OFFSET(INDIRECT(ADDRESS(M121,2,1,1,"EKHAZAARSTK X standardized")),,,1,10)</f>
        <v>1.0947904311271051</v>
      </c>
      <c r="D121" s="41">
        <f ca="1"/>
        <v>9.2536736467993585E-4</v>
      </c>
      <c r="E121" s="41">
        <f ca="1"/>
        <v>9.3310139627579142E-2</v>
      </c>
      <c r="F121" s="41">
        <f ca="1"/>
        <v>1.0179103396831255</v>
      </c>
      <c r="G121" s="41">
        <f ca="1"/>
        <v>-0.21831269119007218</v>
      </c>
      <c r="H121" s="41">
        <f ca="1"/>
        <v>-0.778972156033927</v>
      </c>
      <c r="I121" s="41">
        <f ca="1"/>
        <v>2.5353856656470493</v>
      </c>
      <c r="J121" s="41">
        <f ca="1"/>
        <v>-0.55926701080857077</v>
      </c>
      <c r="K121" s="41">
        <f ca="1"/>
        <v>0.22841571685739867</v>
      </c>
      <c r="L121" s="41">
        <f ca="1"/>
        <v>-0.55579524667710711</v>
      </c>
      <c r="M121" s="37">
        <f>MATCH($A121,'EKHAZAARSTK X standardized'!$A:$A,0)</f>
        <v>479</v>
      </c>
    </row>
    <row r="122" spans="1:13" x14ac:dyDescent="0.3">
      <c r="A122" s="74" t="str">
        <f>'[1]2023.04.25.SB BM'!A123</f>
        <v>JUBILANT FOODWORKS LTD</v>
      </c>
      <c r="B122" s="75">
        <f>'[1]2023.04.25.SB BM'!B123</f>
        <v>0.43090037624973798</v>
      </c>
      <c r="C122" s="41" cm="1">
        <f t="array" aca="1" ref="C122:L122" ca="1">OFFSET(INDIRECT(ADDRESS(M122,2,1,1,"EKHAZAARSTK X standardized")),,,1,10)</f>
        <v>-0.44995389771076605</v>
      </c>
      <c r="D122" s="41">
        <f ca="1"/>
        <v>-0.2734664835117237</v>
      </c>
      <c r="E122" s="41">
        <f ca="1"/>
        <v>0.39844098354528273</v>
      </c>
      <c r="F122" s="41">
        <f ca="1"/>
        <v>0.79637713150324929</v>
      </c>
      <c r="G122" s="41">
        <f ca="1"/>
        <v>-0.61972056035457823</v>
      </c>
      <c r="H122" s="41">
        <f ca="1"/>
        <v>0.12740713884850211</v>
      </c>
      <c r="I122" s="41">
        <f ca="1"/>
        <v>0.50139108849592062</v>
      </c>
      <c r="J122" s="41">
        <f ca="1"/>
        <v>0.75384925540403092</v>
      </c>
      <c r="K122" s="41">
        <f ca="1"/>
        <v>-0.72726499830460478</v>
      </c>
      <c r="L122" s="41">
        <f ca="1"/>
        <v>0.14550690045887907</v>
      </c>
      <c r="M122" s="37">
        <f>MATCH($A122,'EKHAZAARSTK X standardized'!$A:$A,0)</f>
        <v>482</v>
      </c>
    </row>
    <row r="123" spans="1:13" x14ac:dyDescent="0.3">
      <c r="A123" s="74" t="str">
        <f>'[1]2023.04.25.SB BM'!A124</f>
        <v>KAJARIA CERAMICS LTD</v>
      </c>
      <c r="B123" s="75">
        <f>'[1]2023.04.25.SB BM'!B124</f>
        <v>0.15275634691179499</v>
      </c>
      <c r="C123" s="41" cm="1">
        <f t="array" aca="1" ref="C123:L123" ca="1">OFFSET(INDIRECT(ADDRESS(M123,2,1,1,"EKHAZAARSTK X standardized")),,,1,10)</f>
        <v>-6.0801083628225359E-2</v>
      </c>
      <c r="D123" s="41">
        <f ca="1"/>
        <v>-0.32432777868289697</v>
      </c>
      <c r="E123" s="41">
        <f ca="1"/>
        <v>2.0479312118293017E-2</v>
      </c>
      <c r="F123" s="41">
        <f ca="1"/>
        <v>-0.60190490356426851</v>
      </c>
      <c r="G123" s="41">
        <f ca="1"/>
        <v>-4.4242637900377121E-2</v>
      </c>
      <c r="H123" s="41">
        <f ca="1"/>
        <v>2.0202990209765539E-2</v>
      </c>
      <c r="I123" s="41">
        <f ca="1"/>
        <v>0.21384241856426334</v>
      </c>
      <c r="J123" s="41">
        <f ca="1"/>
        <v>-0.64388196428280531</v>
      </c>
      <c r="K123" s="41">
        <f ca="1"/>
        <v>-0.63524634475230846</v>
      </c>
      <c r="L123" s="41">
        <f ca="1"/>
        <v>-0.79248334540741805</v>
      </c>
      <c r="M123" s="37">
        <f>MATCH($A123,'EKHAZAARSTK X standardized'!$A:$A,0)</f>
        <v>490</v>
      </c>
    </row>
    <row r="124" spans="1:13" x14ac:dyDescent="0.3">
      <c r="A124" s="74" t="str">
        <f>'[1]2023.04.25.SB BM'!A125</f>
        <v>KANSAI NEROLAC PAINTS LTD</v>
      </c>
      <c r="B124" s="75">
        <f>'[1]2023.04.25.SB BM'!B125</f>
        <v>8.9300565135236695E-2</v>
      </c>
      <c r="C124" s="41" cm="1">
        <f t="array" aca="1" ref="C124:L124" ca="1">OFFSET(INDIRECT(ADDRESS(M124,2,1,1,"EKHAZAARSTK X standardized")),,,1,10)</f>
        <v>-0.45944015504916325</v>
      </c>
      <c r="D124" s="41">
        <f ca="1"/>
        <v>-0.49130493949642401</v>
      </c>
      <c r="E124" s="41">
        <f ca="1"/>
        <v>-0.33960799229357197</v>
      </c>
      <c r="F124" s="41">
        <f ca="1"/>
        <v>-0.8247003908574827</v>
      </c>
      <c r="G124" s="41">
        <f ca="1"/>
        <v>-0.53572223304303357</v>
      </c>
      <c r="H124" s="41">
        <f ca="1"/>
        <v>-0.43839110770945006</v>
      </c>
      <c r="I124" s="41">
        <f ca="1"/>
        <v>0.52387118809423872</v>
      </c>
      <c r="J124" s="41">
        <f ca="1"/>
        <v>-0.9948787793750179</v>
      </c>
      <c r="K124" s="41">
        <f ca="1"/>
        <v>-0.56338830679686236</v>
      </c>
      <c r="L124" s="41">
        <f ca="1"/>
        <v>-0.22717739662129474</v>
      </c>
      <c r="M124" s="37">
        <f>MATCH($A124,'EKHAZAARSTK X standardized'!$A:$A,0)</f>
        <v>495</v>
      </c>
    </row>
    <row r="125" spans="1:13" x14ac:dyDescent="0.3">
      <c r="A125" s="74" t="str">
        <f>'[1]2023.04.25.SB BM'!A126</f>
        <v>KOTAK MAHINDRA BANK LTD</v>
      </c>
      <c r="B125" s="75">
        <f>'[1]2023.04.25.SB BM'!B126</f>
        <v>2.0826357469591099</v>
      </c>
      <c r="C125" s="41" cm="1">
        <f t="array" aca="1" ref="C125:L125" ca="1">OFFSET(INDIRECT(ADDRESS(M125,2,1,1,"EKHAZAARSTK X standardized")),,,1,10)</f>
        <v>-0.60660279252539628</v>
      </c>
      <c r="D125" s="41">
        <f ca="1"/>
        <v>-1.1825440798782423</v>
      </c>
      <c r="E125" s="41">
        <f ca="1"/>
        <v>-0.26834424533952744</v>
      </c>
      <c r="F125" s="41">
        <f ca="1"/>
        <v>-0.40857981925263148</v>
      </c>
      <c r="G125" s="41">
        <f ca="1"/>
        <v>-0.27550455909541516</v>
      </c>
      <c r="H125" s="41">
        <f ca="1"/>
        <v>-0.21352058145882469</v>
      </c>
      <c r="I125" s="41">
        <f ca="1"/>
        <v>2.7819494954673263</v>
      </c>
      <c r="J125" s="41">
        <f ca="1"/>
        <v>-0.50505124123358536</v>
      </c>
      <c r="K125" s="41">
        <f ca="1"/>
        <v>-0.3676071499902977</v>
      </c>
      <c r="L125" s="41">
        <f ca="1"/>
        <v>-0.83832201341307466</v>
      </c>
      <c r="M125" s="37">
        <f>MATCH($A125,'EKHAZAARSTK X standardized'!$A:$A,0)</f>
        <v>519</v>
      </c>
    </row>
    <row r="126" spans="1:13" x14ac:dyDescent="0.3">
      <c r="A126" s="74" t="str">
        <f>'[1]2023.04.25.SB BM'!A127</f>
        <v>KPR MILL LTD</v>
      </c>
      <c r="B126" s="75">
        <f>'[1]2023.04.25.SB BM'!B127</f>
        <v>8.6736125415751306E-2</v>
      </c>
      <c r="C126" s="41" cm="1">
        <f t="array" aca="1" ref="C126:L126" ca="1">OFFSET(INDIRECT(ADDRESS(M126,2,1,1,"EKHAZAARSTK X standardized")),,,1,10)</f>
        <v>-0.41436191238134612</v>
      </c>
      <c r="D126" s="41">
        <f ca="1"/>
        <v>0.70908356598353217</v>
      </c>
      <c r="E126" s="41">
        <f ca="1"/>
        <v>0.60112188829221047</v>
      </c>
      <c r="F126" s="41">
        <f ca="1"/>
        <v>-0.37964286799009817</v>
      </c>
      <c r="G126" s="41">
        <f ca="1"/>
        <v>-0.3571825846293375</v>
      </c>
      <c r="H126" s="41">
        <f ca="1"/>
        <v>0.75630419725773779</v>
      </c>
      <c r="I126" s="41">
        <f ca="1"/>
        <v>0.41943058771244507</v>
      </c>
      <c r="J126" s="41">
        <f ca="1"/>
        <v>-0.7314849543239732</v>
      </c>
      <c r="K126" s="41">
        <f ca="1"/>
        <v>-0.38059945973412357</v>
      </c>
      <c r="L126" s="41">
        <f ca="1"/>
        <v>-0.99827192998003367</v>
      </c>
      <c r="M126" s="37">
        <f>MATCH($A126,'EKHAZAARSTK X standardized'!$A:$A,0)</f>
        <v>523</v>
      </c>
    </row>
    <row r="127" spans="1:13" x14ac:dyDescent="0.3">
      <c r="A127" s="74" t="str">
        <f>'[1]2023.04.25.SB BM'!A128</f>
        <v>L&amp;T FINANCE HOLDINGS LTD</v>
      </c>
      <c r="B127" s="75">
        <f>'[1]2023.04.25.SB BM'!B128</f>
        <v>0.116377080206523</v>
      </c>
      <c r="C127" s="41" cm="1">
        <f t="array" aca="1" ref="C127:L127" ca="1">OFFSET(INDIRECT(ADDRESS(M127,2,1,1,"EKHAZAARSTK X standardized")),,,1,10)</f>
        <v>-0.23553263078744704</v>
      </c>
      <c r="D127" s="41">
        <f ca="1"/>
        <v>-0.58602445837670314</v>
      </c>
      <c r="E127" s="41">
        <f ca="1"/>
        <v>-0.56184187019535314</v>
      </c>
      <c r="F127" s="41">
        <f ca="1"/>
        <v>2.862468027894705</v>
      </c>
      <c r="G127" s="41">
        <f ca="1"/>
        <v>-3.7636700453879617E-2</v>
      </c>
      <c r="H127" s="41">
        <f ca="1"/>
        <v>-0.47163348663717686</v>
      </c>
      <c r="I127" s="41">
        <f ca="1"/>
        <v>1.3690240185649722</v>
      </c>
      <c r="J127" s="41">
        <f ca="1"/>
        <v>0.17142448175580557</v>
      </c>
      <c r="K127" s="41">
        <f ca="1"/>
        <v>0.41088931851296256</v>
      </c>
      <c r="L127" s="41">
        <f ca="1"/>
        <v>-0.70445397407505705</v>
      </c>
      <c r="M127" s="37">
        <f>MATCH($A127,'EKHAZAARSTK X standardized'!$A:$A,0)</f>
        <v>530</v>
      </c>
    </row>
    <row r="128" spans="1:13" x14ac:dyDescent="0.3">
      <c r="A128" s="74" t="str">
        <f>'[1]2023.04.25.SB BM'!A129</f>
        <v>L&amp;T TECHNOLOGY SERVICES LTD</v>
      </c>
      <c r="B128" s="75">
        <f>'[1]2023.04.25.SB BM'!B129</f>
        <v>0.16366394920388</v>
      </c>
      <c r="C128" s="41" cm="1">
        <f t="array" aca="1" ref="C128:L128" ca="1">OFFSET(INDIRECT(ADDRESS(M128,2,1,1,"EKHAZAARSTK X standardized")),,,1,10)</f>
        <v>-1.4930287425925148E-2</v>
      </c>
      <c r="D128" s="41">
        <f ca="1"/>
        <v>-0.30005073686099742</v>
      </c>
      <c r="E128" s="41">
        <f ca="1"/>
        <v>0.24196903889485535</v>
      </c>
      <c r="F128" s="41">
        <f ca="1"/>
        <v>-0.65278984237819482</v>
      </c>
      <c r="G128" s="41">
        <f ca="1"/>
        <v>-1.0037419316559169</v>
      </c>
      <c r="H128" s="41">
        <f ca="1"/>
        <v>0.84358099981399781</v>
      </c>
      <c r="I128" s="41">
        <f ca="1"/>
        <v>0.6917822944414681</v>
      </c>
      <c r="J128" s="41">
        <f ca="1"/>
        <v>5.003151751739101E-2</v>
      </c>
      <c r="K128" s="41">
        <f ca="1"/>
        <v>-0.51696213626011989</v>
      </c>
      <c r="L128" s="41">
        <f ca="1"/>
        <v>-0.14046064681013304</v>
      </c>
      <c r="M128" s="37">
        <f>MATCH($A128,'EKHAZAARSTK X standardized'!$A:$A,0)</f>
        <v>531</v>
      </c>
    </row>
    <row r="129" spans="1:13" x14ac:dyDescent="0.3">
      <c r="A129" s="74" t="str">
        <f>'[1]2023.04.25.SB BM'!A130</f>
        <v>LARSEN &amp; TOUBRO LTD</v>
      </c>
      <c r="B129" s="75">
        <f>'[1]2023.04.25.SB BM'!B130</f>
        <v>2.0671163588417198</v>
      </c>
      <c r="C129" s="41" cm="1">
        <f t="array" aca="1" ref="C129:L129" ca="1">OFFSET(INDIRECT(ADDRESS(M129,2,1,1,"EKHAZAARSTK X standardized")),,,1,10)</f>
        <v>7.06158752998889E-2</v>
      </c>
      <c r="D129" s="41">
        <f ca="1"/>
        <v>-1.076591578174944</v>
      </c>
      <c r="E129" s="41">
        <f ca="1"/>
        <v>-0.51783244816431473</v>
      </c>
      <c r="F129" s="41">
        <f ca="1"/>
        <v>0.70073065533984569</v>
      </c>
      <c r="G129" s="41">
        <f ca="1"/>
        <v>0.40975950399671546</v>
      </c>
      <c r="H129" s="41">
        <f ca="1"/>
        <v>-0.13700163857741124</v>
      </c>
      <c r="I129" s="41">
        <f ca="1"/>
        <v>2.8300528822409063</v>
      </c>
      <c r="J129" s="41">
        <f ca="1"/>
        <v>-0.52273674455749031</v>
      </c>
      <c r="K129" s="41">
        <f ca="1"/>
        <v>-0.17641803970406639</v>
      </c>
      <c r="L129" s="41">
        <f ca="1"/>
        <v>-0.28980076537940291</v>
      </c>
      <c r="M129" s="37">
        <f>MATCH($A129,'EKHAZAARSTK X standardized'!$A:$A,0)</f>
        <v>536</v>
      </c>
    </row>
    <row r="130" spans="1:13" x14ac:dyDescent="0.3">
      <c r="A130" s="74" t="str">
        <f>'[1]2023.04.25.SB BM'!A131</f>
        <v>LAURUS LABS LTD</v>
      </c>
      <c r="B130" s="75">
        <f>'[1]2023.04.25.SB BM'!B131</f>
        <v>0.20344730077322401</v>
      </c>
      <c r="C130" s="41" cm="1">
        <f t="array" aca="1" ref="C130:L130" ca="1">OFFSET(INDIRECT(ADDRESS(M130,2,1,1,"EKHAZAARSTK X standardized")),,,1,10)</f>
        <v>-0.18351320727417728</v>
      </c>
      <c r="D130" s="41">
        <f ca="1"/>
        <v>0.74790637200482013</v>
      </c>
      <c r="E130" s="41">
        <f ca="1"/>
        <v>1.018427455903234</v>
      </c>
      <c r="F130" s="41">
        <f ca="1"/>
        <v>0.29159800297866173</v>
      </c>
      <c r="G130" s="41">
        <f ca="1"/>
        <v>-1.8840809979048561</v>
      </c>
      <c r="H130" s="41">
        <f ca="1"/>
        <v>0.59637216216005273</v>
      </c>
      <c r="I130" s="41">
        <f ca="1"/>
        <v>0.47925634631253244</v>
      </c>
      <c r="J130" s="41">
        <f ca="1"/>
        <v>0.34653779495709364</v>
      </c>
      <c r="K130" s="41">
        <f ca="1"/>
        <v>-2.9285614924967271E-2</v>
      </c>
      <c r="L130" s="41">
        <f ca="1"/>
        <v>-0.19804362660621894</v>
      </c>
      <c r="M130" s="37">
        <f>MATCH($A130,'EKHAZAARSTK X standardized'!$A:$A,0)</f>
        <v>538</v>
      </c>
    </row>
    <row r="131" spans="1:13" x14ac:dyDescent="0.3">
      <c r="A131" s="74" t="str">
        <f>'[1]2023.04.25.SB BM'!A132</f>
        <v>LIC HOUSING FINANCE LTD</v>
      </c>
      <c r="B131" s="75">
        <f>'[1]2023.04.25.SB BM'!B132</f>
        <v>0.17755628223122799</v>
      </c>
      <c r="C131" s="41" cm="1">
        <f t="array" aca="1" ref="C131:L131" ca="1">OFFSET(INDIRECT(ADDRESS(M131,2,1,1,"EKHAZAARSTK X standardized")),,,1,10)</f>
        <v>1.2159370483659631</v>
      </c>
      <c r="D131" s="41">
        <f ca="1"/>
        <v>-1.5027151687964089</v>
      </c>
      <c r="E131" s="41">
        <f ca="1"/>
        <v>-0.53975200971813642</v>
      </c>
      <c r="F131" s="41">
        <f ca="1"/>
        <v>3.0695773812989295</v>
      </c>
      <c r="G131" s="41">
        <f ca="1"/>
        <v>-0.3670912436770733</v>
      </c>
      <c r="H131" s="41">
        <f ca="1"/>
        <v>0.49615339166949024</v>
      </c>
      <c r="I131" s="41">
        <f ca="1"/>
        <v>1.6428739269697841</v>
      </c>
      <c r="J131" s="41">
        <f ca="1"/>
        <v>0.70733472279158249</v>
      </c>
      <c r="K131" s="41">
        <f ca="1"/>
        <v>1.5055433601862469</v>
      </c>
      <c r="L131" s="41">
        <f ca="1"/>
        <v>-2.3874669681488648E-2</v>
      </c>
      <c r="M131" s="37">
        <f>MATCH($A131,'EKHAZAARSTK X standardized'!$A:$A,0)</f>
        <v>541</v>
      </c>
    </row>
    <row r="132" spans="1:13" x14ac:dyDescent="0.3">
      <c r="A132" s="74" t="str">
        <f>'[1]2023.04.25.SB BM'!A133</f>
        <v>LINDE INDIA LTD</v>
      </c>
      <c r="B132" s="75">
        <f>'[1]2023.04.25.SB BM'!B133</f>
        <v>0.14420370579170899</v>
      </c>
      <c r="C132" s="41" cm="1">
        <f t="array" aca="1" ref="C132:L132" ca="1">OFFSET(INDIRECT(ADDRESS(M132,2,1,1,"EKHAZAARSTK X standardized")),,,1,10)</f>
        <v>-0.58591668612602443</v>
      </c>
      <c r="D132" s="41">
        <f ca="1"/>
        <v>-0.14923315844405888</v>
      </c>
      <c r="E132" s="41">
        <f ca="1"/>
        <v>-0.73354386703152941</v>
      </c>
      <c r="F132" s="41">
        <f ca="1"/>
        <v>-0.87907777782829311</v>
      </c>
      <c r="G132" s="41">
        <f ca="1"/>
        <v>6.3386393013509484E-2</v>
      </c>
      <c r="H132" s="41">
        <f ca="1"/>
        <v>3.6394852217657404E-2</v>
      </c>
      <c r="I132" s="41">
        <f ca="1"/>
        <v>0.37040863853741596</v>
      </c>
      <c r="J132" s="41">
        <f ca="1"/>
        <v>-0.76830389381579178</v>
      </c>
      <c r="K132" s="41">
        <f ca="1"/>
        <v>-0.98875501795650977</v>
      </c>
      <c r="L132" s="41">
        <f ca="1"/>
        <v>-0.26217859561307888</v>
      </c>
      <c r="M132" s="37">
        <f>MATCH($A132,'EKHAZAARSTK X standardized'!$A:$A,0)</f>
        <v>543</v>
      </c>
    </row>
    <row r="133" spans="1:13" x14ac:dyDescent="0.3">
      <c r="A133" s="74" t="str">
        <f>'[1]2023.04.25.SB BM'!A134</f>
        <v>LTIMINDTREE LTD</v>
      </c>
      <c r="B133" s="75">
        <f>'[1]2023.04.25.SB BM'!B134</f>
        <v>0.29495530018187899</v>
      </c>
      <c r="C133" s="41" cm="1">
        <f t="array" aca="1" ref="C133:L133" ca="1">OFFSET(INDIRECT(ADDRESS(M133,2,1,1,"EKHAZAARSTK X standardized")),,,1,10)</f>
        <v>0.21643499929832305</v>
      </c>
      <c r="D133" s="41">
        <f ca="1"/>
        <v>0.60148645035009185</v>
      </c>
      <c r="E133" s="41">
        <f ca="1"/>
        <v>1.2922972033361952</v>
      </c>
      <c r="F133" s="41">
        <f ca="1"/>
        <v>-0.67049980272701004</v>
      </c>
      <c r="G133" s="41">
        <f ca="1"/>
        <v>-0.82167875354829556</v>
      </c>
      <c r="H133" s="41">
        <f ca="1"/>
        <v>0.38368004073269002</v>
      </c>
      <c r="I133" s="41">
        <f ca="1"/>
        <v>1.5252470295026024</v>
      </c>
      <c r="J133" s="41">
        <f ca="1"/>
        <v>-0.31708868494326103</v>
      </c>
      <c r="K133" s="41">
        <f ca="1"/>
        <v>-0.61471117096848737</v>
      </c>
      <c r="L133" s="41">
        <f ca="1"/>
        <v>-0.7079670881985175</v>
      </c>
      <c r="M133" s="37">
        <f>MATCH($A133,'EKHAZAARSTK X standardized'!$A:$A,0)</f>
        <v>547</v>
      </c>
    </row>
    <row r="134" spans="1:13" x14ac:dyDescent="0.3">
      <c r="A134" s="74" t="str">
        <f>'[1]2023.04.25.SB BM'!A135</f>
        <v>LUPIN LTD</v>
      </c>
      <c r="B134" s="75">
        <f>'[1]2023.04.25.SB BM'!B135</f>
        <v>0.424000197793304</v>
      </c>
      <c r="C134" s="41" cm="1">
        <f t="array" aca="1" ref="C134:L134" ca="1">OFFSET(INDIRECT(ADDRESS(M134,2,1,1,"EKHAZAARSTK X standardized")),,,1,10)</f>
        <v>-0.22617256235584729</v>
      </c>
      <c r="D134" s="41">
        <f ca="1"/>
        <v>-1.0292931818424995</v>
      </c>
      <c r="E134" s="41">
        <f ca="1"/>
        <v>-0.90278708272809982</v>
      </c>
      <c r="F134" s="41">
        <f ca="1"/>
        <v>-0.13300153548872218</v>
      </c>
      <c r="G134" s="41">
        <f ca="1"/>
        <v>-0.50718170933670925</v>
      </c>
      <c r="H134" s="41">
        <f ca="1"/>
        <v>-1.0524354025273659</v>
      </c>
      <c r="I134" s="41">
        <f ca="1"/>
        <v>1.0965801485294546</v>
      </c>
      <c r="J134" s="41">
        <f ca="1"/>
        <v>-7.4664649883944653E-2</v>
      </c>
      <c r="K134" s="41">
        <f ca="1"/>
        <v>-0.45317272104648537</v>
      </c>
      <c r="L134" s="41">
        <f ca="1"/>
        <v>-0.76484384716331932</v>
      </c>
      <c r="M134" s="37">
        <f>MATCH($A134,'EKHAZAARSTK X standardized'!$A:$A,0)</f>
        <v>550</v>
      </c>
    </row>
    <row r="135" spans="1:13" x14ac:dyDescent="0.3">
      <c r="A135" s="74" t="str">
        <f>'[1]2023.04.25.SB BM'!A136</f>
        <v>MACROTECH DEVELOPERS LTD</v>
      </c>
      <c r="B135" s="75">
        <f>'[1]2023.04.25.SB BM'!B136</f>
        <v>0.189714821538503</v>
      </c>
      <c r="C135" s="41" cm="1">
        <f t="array" aca="1" ref="C135:L135" ca="1">OFFSET(INDIRECT(ADDRESS(M135,2,1,1,"EKHAZAARSTK X standardized")),,,1,10)</f>
        <v>-0.64897097360151768</v>
      </c>
      <c r="D135" s="41">
        <f ca="1"/>
        <v>-0.9729953088902995</v>
      </c>
      <c r="E135" s="41">
        <f ca="1"/>
        <v>-1.0288615330426167</v>
      </c>
      <c r="F135" s="41">
        <f ca="1"/>
        <v>0.4990290824935395</v>
      </c>
      <c r="G135" s="41">
        <f ca="1"/>
        <v>-0.64373044064764895</v>
      </c>
      <c r="H135" s="41">
        <f ca="1"/>
        <v>-0.81063552009339912</v>
      </c>
      <c r="I135" s="41">
        <f ca="1"/>
        <v>1.2332856208194789</v>
      </c>
      <c r="J135" s="41">
        <f ca="1"/>
        <v>-0.79806893043770655</v>
      </c>
      <c r="K135" s="41">
        <f ca="1"/>
        <v>-0.60283070012883522</v>
      </c>
      <c r="L135" s="41">
        <f ca="1"/>
        <v>0.16378368558209583</v>
      </c>
      <c r="M135" s="37">
        <f>MATCH($A135,'EKHAZAARSTK X standardized'!$A:$A,0)</f>
        <v>553</v>
      </c>
    </row>
    <row r="136" spans="1:13" x14ac:dyDescent="0.3">
      <c r="A136" s="74" t="str">
        <f>'[1]2023.04.25.SB BM'!A137</f>
        <v>MAHINDRA &amp; MAHINDRA FIN SECS</v>
      </c>
      <c r="B136" s="75">
        <f>'[1]2023.04.25.SB BM'!B137</f>
        <v>0.26258815868893398</v>
      </c>
      <c r="C136" s="41" cm="1">
        <f t="array" aca="1" ref="C136:L136" ca="1">OFFSET(INDIRECT(ADDRESS(M136,2,1,1,"EKHAZAARSTK X standardized")),,,1,10)</f>
        <v>0.35240515725377364</v>
      </c>
      <c r="D136" s="41">
        <f ca="1"/>
        <v>-1.4866146659256234</v>
      </c>
      <c r="E136" s="41">
        <f ca="1"/>
        <v>-0.34470156653356915</v>
      </c>
      <c r="F136" s="41">
        <f ca="1"/>
        <v>2.5602932034450263</v>
      </c>
      <c r="G136" s="41">
        <f ca="1"/>
        <v>1.0731479697681847</v>
      </c>
      <c r="H136" s="41">
        <f ca="1"/>
        <v>0.20371839007146261</v>
      </c>
      <c r="I136" s="41">
        <f ca="1"/>
        <v>1.4384728784993692</v>
      </c>
      <c r="J136" s="41">
        <f ca="1"/>
        <v>0.45804547091472769</v>
      </c>
      <c r="K136" s="41">
        <f ca="1"/>
        <v>0.22812182943079434</v>
      </c>
      <c r="L136" s="41">
        <f ca="1"/>
        <v>0.35922011589122882</v>
      </c>
      <c r="M136" s="37">
        <f>MATCH($A136,'EKHAZAARSTK X standardized'!$A:$A,0)</f>
        <v>561</v>
      </c>
    </row>
    <row r="137" spans="1:13" x14ac:dyDescent="0.3">
      <c r="A137" s="74" t="str">
        <f>'[1]2023.04.25.SB BM'!A138</f>
        <v>MAHINDRA &amp; MAHINDRA LTD</v>
      </c>
      <c r="B137" s="75">
        <f>'[1]2023.04.25.SB BM'!B138</f>
        <v>0.886898579509941</v>
      </c>
      <c r="C137" s="41" cm="1">
        <f t="array" aca="1" ref="C137:L137" ca="1">OFFSET(INDIRECT(ADDRESS(M137,2,1,1,"EKHAZAARSTK X standardized")),,,1,10)</f>
        <v>4.0891124314835797E-2</v>
      </c>
      <c r="D137" s="41">
        <f ca="1"/>
        <v>-0.76449410390976413</v>
      </c>
      <c r="E137" s="41">
        <f ca="1"/>
        <v>-0.71515303023425469</v>
      </c>
      <c r="F137" s="41">
        <f ca="1"/>
        <v>1.0011233069483825</v>
      </c>
      <c r="G137" s="41">
        <f ca="1"/>
        <v>0.80352118934065875</v>
      </c>
      <c r="H137" s="41">
        <f ca="1"/>
        <v>0.15999976326401605</v>
      </c>
      <c r="I137" s="41">
        <f ca="1"/>
        <v>2.4265235268385408</v>
      </c>
      <c r="J137" s="41">
        <f ca="1"/>
        <v>-0.10719729288398845</v>
      </c>
      <c r="K137" s="41">
        <f ca="1"/>
        <v>0.25928501947826443</v>
      </c>
      <c r="L137" s="41">
        <f ca="1"/>
        <v>-0.20512023974972432</v>
      </c>
      <c r="M137" s="37">
        <f>MATCH($A137,'EKHAZAARSTK X standardized'!$A:$A,0)</f>
        <v>562</v>
      </c>
    </row>
    <row r="138" spans="1:13" x14ac:dyDescent="0.3">
      <c r="A138" s="74" t="str">
        <f>'[1]2023.04.25.SB BM'!A139</f>
        <v>MARICO LTD</v>
      </c>
      <c r="B138" s="75">
        <f>'[1]2023.04.25.SB BM'!B139</f>
        <v>0.188554639034275</v>
      </c>
      <c r="C138" s="41" cm="1">
        <f t="array" aca="1" ref="C138:L138" ca="1">OFFSET(INDIRECT(ADDRESS(M138,2,1,1,"EKHAZAARSTK X standardized")),,,1,10)</f>
        <v>4.8880091722891178E-2</v>
      </c>
      <c r="D138" s="41">
        <f ca="1"/>
        <v>-0.24954773568866218</v>
      </c>
      <c r="E138" s="41">
        <f ca="1"/>
        <v>-0.19256558388694384</v>
      </c>
      <c r="F138" s="41">
        <f ca="1"/>
        <v>-0.83450209543132869</v>
      </c>
      <c r="G138" s="41">
        <f ca="1"/>
        <v>-0.28728471889176199</v>
      </c>
      <c r="H138" s="41">
        <f ca="1"/>
        <v>1.3753342133910482</v>
      </c>
      <c r="I138" s="41">
        <f ca="1"/>
        <v>0.89305441276191488</v>
      </c>
      <c r="J138" s="41">
        <f ca="1"/>
        <v>-0.67013906858599637</v>
      </c>
      <c r="K138" s="41">
        <f ca="1"/>
        <v>-0.75468115392449209</v>
      </c>
      <c r="L138" s="41">
        <f ca="1"/>
        <v>-1.2747784484913305</v>
      </c>
      <c r="M138" s="37">
        <f>MATCH($A138,'EKHAZAARSTK X standardized'!$A:$A,0)</f>
        <v>575</v>
      </c>
    </row>
    <row r="139" spans="1:13" x14ac:dyDescent="0.3">
      <c r="A139" s="74" t="str">
        <f>'[1]2023.04.25.SB BM'!A140</f>
        <v>MARUTI SUZUKI INDIA LTD</v>
      </c>
      <c r="B139" s="75">
        <f>'[1]2023.04.25.SB BM'!B140</f>
        <v>0.86322115973149305</v>
      </c>
      <c r="C139" s="41" cm="1">
        <f t="array" aca="1" ref="C139:L139" ca="1">OFFSET(INDIRECT(ADDRESS(M139,2,1,1,"EKHAZAARSTK X standardized")),,,1,10)</f>
        <v>-0.14712633407948039</v>
      </c>
      <c r="D139" s="41">
        <f ca="1"/>
        <v>-5.9587921640557838E-2</v>
      </c>
      <c r="E139" s="41">
        <f ca="1"/>
        <v>-0.52302423623827776</v>
      </c>
      <c r="F139" s="41">
        <f ca="1"/>
        <v>-0.90068472666373267</v>
      </c>
      <c r="G139" s="41">
        <f ca="1"/>
        <v>2.8352756787467001E-2</v>
      </c>
      <c r="H139" s="41">
        <f ca="1"/>
        <v>0.28970056841340763</v>
      </c>
      <c r="I139" s="41">
        <f ca="1"/>
        <v>2.335929795957886</v>
      </c>
      <c r="J139" s="41">
        <f ca="1"/>
        <v>-0.33171493263550755</v>
      </c>
      <c r="K139" s="41">
        <f ca="1"/>
        <v>-0.43957655071597329</v>
      </c>
      <c r="L139" s="41">
        <f ca="1"/>
        <v>-1.3132455244322467</v>
      </c>
      <c r="M139" s="37">
        <f>MATCH($A139,'EKHAZAARSTK X standardized'!$A:$A,0)</f>
        <v>577</v>
      </c>
    </row>
    <row r="140" spans="1:13" x14ac:dyDescent="0.3">
      <c r="A140" s="74" t="str">
        <f>'[1]2023.04.25.SB BM'!A141</f>
        <v>MAX FINANCIAL SERVICES LTD</v>
      </c>
      <c r="B140" s="75">
        <f>'[1]2023.04.25.SB BM'!B141</f>
        <v>0.35029193284971499</v>
      </c>
      <c r="C140" s="41" cm="1">
        <f t="array" aca="1" ref="C140:L140" ca="1">OFFSET(INDIRECT(ADDRESS(M140,2,1,1,"EKHAZAARSTK X standardized")),,,1,10)</f>
        <v>-0.64897097360151768</v>
      </c>
      <c r="D140" s="41">
        <f ca="1"/>
        <v>-1.3410082431343835</v>
      </c>
      <c r="E140" s="41">
        <f ca="1"/>
        <v>-5.4376964511522699E-2</v>
      </c>
      <c r="F140" s="41">
        <f ca="1"/>
        <v>-0.90240488424864596</v>
      </c>
      <c r="G140" s="41">
        <f ca="1"/>
        <v>-0.64437761658239689</v>
      </c>
      <c r="H140" s="41">
        <f ca="1"/>
        <v>-0.53501184171604022</v>
      </c>
      <c r="I140" s="41">
        <f ca="1"/>
        <v>1.5572887629132983</v>
      </c>
      <c r="J140" s="41">
        <f ca="1"/>
        <v>-0.26281543043154609</v>
      </c>
      <c r="K140" s="41">
        <f ca="1"/>
        <v>0.29537924001477112</v>
      </c>
      <c r="L140" s="41">
        <f ca="1"/>
        <v>-0.32601788146253824</v>
      </c>
      <c r="M140" s="37">
        <f>MATCH($A140,'EKHAZAARSTK X standardized'!$A:$A,0)</f>
        <v>581</v>
      </c>
    </row>
    <row r="141" spans="1:13" x14ac:dyDescent="0.3">
      <c r="A141" s="74" t="str">
        <f>'[1]2023.04.25.SB BM'!A142</f>
        <v>MAX HEALTHCARE INSTITUTE LTD</v>
      </c>
      <c r="B141" s="75">
        <f>'[1]2023.04.25.SB BM'!B142</f>
        <v>0.57593920856474401</v>
      </c>
      <c r="C141" s="41" cm="1">
        <f t="array" aca="1" ref="C141:L141" ca="1">OFFSET(INDIRECT(ADDRESS(M141,2,1,1,"EKHAZAARSTK X standardized")),,,1,10)</f>
        <v>-0.64897097360151768</v>
      </c>
      <c r="D141" s="41">
        <f ca="1"/>
        <v>-0.29250776139448975</v>
      </c>
      <c r="E141" s="41">
        <f ca="1"/>
        <v>0.78784269495610715</v>
      </c>
      <c r="F141" s="41">
        <f ca="1"/>
        <v>-0.6035261078990406</v>
      </c>
      <c r="G141" s="41">
        <f ca="1"/>
        <v>0.18734977694932747</v>
      </c>
      <c r="H141" s="41">
        <f ca="1"/>
        <v>0.51032310428784344</v>
      </c>
      <c r="I141" s="41">
        <f ca="1"/>
        <v>0.74535595430457557</v>
      </c>
      <c r="J141" s="41">
        <f ca="1"/>
        <v>-0.35917569728453075</v>
      </c>
      <c r="K141" s="41">
        <f ca="1"/>
        <v>-0.80480677416888113</v>
      </c>
      <c r="L141" s="41">
        <f ca="1"/>
        <v>-0.69324060300236068</v>
      </c>
      <c r="M141" s="37">
        <f>MATCH($A141,'EKHAZAARSTK X standardized'!$A:$A,0)</f>
        <v>582</v>
      </c>
    </row>
    <row r="142" spans="1:13" x14ac:dyDescent="0.3">
      <c r="A142" s="74" t="str">
        <f>'[1]2023.04.25.SB BM'!A143</f>
        <v>METRO BRANDS LTD</v>
      </c>
      <c r="B142" s="75">
        <f>'[1]2023.04.25.SB BM'!B143</f>
        <v>4.3899357349386298E-2</v>
      </c>
      <c r="C142" s="41" cm="1">
        <f t="array" aca="1" ref="C142:L142" ca="1">OFFSET(INDIRECT(ADDRESS(M142,2,1,1,"EKHAZAARSTK X standardized")),,,1,10)</f>
        <v>-0.19377145288568376</v>
      </c>
      <c r="D142" s="41">
        <f ca="1"/>
        <v>-0.14374813610432555</v>
      </c>
      <c r="E142" s="41">
        <f ca="1"/>
        <v>0.35516844998735547</v>
      </c>
      <c r="F142" s="41">
        <f ca="1"/>
        <v>0.18885985378825529</v>
      </c>
      <c r="G142" s="41">
        <f ca="1"/>
        <v>0.65340863563048202</v>
      </c>
      <c r="H142" s="41">
        <f ca="1"/>
        <v>0.67170812116842915</v>
      </c>
      <c r="I142" s="41">
        <f ca="1"/>
        <v>8.0574667987607942E-2</v>
      </c>
      <c r="J142" s="41">
        <f ca="1"/>
        <v>-0.75393414763980027</v>
      </c>
      <c r="K142" s="41">
        <f ca="1"/>
        <v>-0.88277911239588147</v>
      </c>
      <c r="L142" s="41">
        <f ca="1"/>
        <v>0.15035537439549593</v>
      </c>
      <c r="M142" s="37">
        <f>MATCH($A142,'EKHAZAARSTK X standardized'!$A:$A,0)</f>
        <v>590</v>
      </c>
    </row>
    <row r="143" spans="1:13" x14ac:dyDescent="0.3">
      <c r="A143" s="74" t="str">
        <f>'[1]2023.04.25.SB BM'!A144</f>
        <v>MOTHERSON SUMI WIRING INDIA</v>
      </c>
      <c r="B143" s="75">
        <f>'[1]2023.04.25.SB BM'!B144</f>
        <v>0.14722851761040601</v>
      </c>
      <c r="C143" s="41" cm="1">
        <f t="array" aca="1" ref="C143:L143" ca="1">OFFSET(INDIRECT(ADDRESS(M143,2,1,1,"EKHAZAARSTK X standardized")),,,1,10)</f>
        <v>0.23348012841900845</v>
      </c>
      <c r="D143" s="41">
        <f ca="1"/>
        <v>-5.8774237915678484E-2</v>
      </c>
      <c r="E143" s="41">
        <f ca="1"/>
        <v>-0.59263131436937133</v>
      </c>
      <c r="F143" s="41">
        <f ca="1"/>
        <v>-0.28744423921387652</v>
      </c>
      <c r="G143" s="41">
        <f ca="1"/>
        <v>0.17133775340305013</v>
      </c>
      <c r="H143" s="41">
        <f ca="1"/>
        <v>0.91052360892731865</v>
      </c>
      <c r="I143" s="41">
        <f ca="1"/>
        <v>0.32722437873217292</v>
      </c>
      <c r="J143" s="41">
        <f ca="1"/>
        <v>-0.64724903199608286</v>
      </c>
      <c r="K143" s="41">
        <f ca="1"/>
        <v>-0.60636100754198818</v>
      </c>
      <c r="L143" s="41">
        <f ca="1"/>
        <v>-0.2498630629302861</v>
      </c>
      <c r="M143" s="37">
        <f>MATCH($A143,'EKHAZAARSTK X standardized'!$A:$A,0)</f>
        <v>600</v>
      </c>
    </row>
    <row r="144" spans="1:13" x14ac:dyDescent="0.3">
      <c r="A144" s="74" t="str">
        <f>'[1]2023.04.25.SB BM'!A145</f>
        <v>MPHASIS LTD</v>
      </c>
      <c r="B144" s="75">
        <f>'[1]2023.04.25.SB BM'!B145</f>
        <v>0.365882984972696</v>
      </c>
      <c r="C144" s="41" cm="1">
        <f t="array" aca="1" ref="C144:L144" ca="1">OFFSET(INDIRECT(ADDRESS(M144,2,1,1,"EKHAZAARSTK X standardized")),,,1,10)</f>
        <v>1.2229438026855333</v>
      </c>
      <c r="D144" s="41">
        <f ca="1"/>
        <v>-0.47555362891950748</v>
      </c>
      <c r="E144" s="41">
        <f ca="1"/>
        <v>0.18797502916542377</v>
      </c>
      <c r="F144" s="41">
        <f ca="1"/>
        <v>-0.65512889715583478</v>
      </c>
      <c r="G144" s="41">
        <f ca="1"/>
        <v>-1.7664830925466832</v>
      </c>
      <c r="H144" s="41">
        <f ca="1"/>
        <v>0.99588419518268856</v>
      </c>
      <c r="I144" s="41">
        <f ca="1"/>
        <v>0.91481884160796478</v>
      </c>
      <c r="J144" s="41">
        <f ca="1"/>
        <v>9.479844648058261E-2</v>
      </c>
      <c r="K144" s="41">
        <f ca="1"/>
        <v>-0.10555355133344996</v>
      </c>
      <c r="L144" s="41">
        <f ca="1"/>
        <v>-9.8673524157614489E-2</v>
      </c>
      <c r="M144" s="37">
        <f>MATCH($A144,'EKHAZAARSTK X standardized'!$A:$A,0)</f>
        <v>602</v>
      </c>
    </row>
    <row r="145" spans="1:13" x14ac:dyDescent="0.3">
      <c r="A145" s="74" t="str">
        <f>'[1]2023.04.25.SB BM'!A146</f>
        <v>MRF LTD</v>
      </c>
      <c r="B145" s="75">
        <f>'[1]2023.04.25.SB BM'!B146</f>
        <v>0.30685171620618401</v>
      </c>
      <c r="C145" s="41" cm="1">
        <f t="array" aca="1" ref="C145:L145" ca="1">OFFSET(INDIRECT(ADDRESS(M145,2,1,1,"EKHAZAARSTK X standardized")),,,1,10)</f>
        <v>-0.52210335530273333</v>
      </c>
      <c r="D145" s="41">
        <f ca="1"/>
        <v>-0.36076883053933956</v>
      </c>
      <c r="E145" s="41">
        <f ca="1"/>
        <v>-0.57175102152911561</v>
      </c>
      <c r="F145" s="41">
        <f ca="1"/>
        <v>-0.62706398584691891</v>
      </c>
      <c r="G145" s="41">
        <f ca="1"/>
        <v>0.43063999589722363</v>
      </c>
      <c r="H145" s="41">
        <f ca="1"/>
        <v>-0.80905999437522358</v>
      </c>
      <c r="I145" s="41">
        <f ca="1"/>
        <v>1.223089791916296</v>
      </c>
      <c r="J145" s="41">
        <f ca="1"/>
        <v>-0.13191022282606951</v>
      </c>
      <c r="K145" s="41">
        <f ca="1"/>
        <v>-0.36311590829639795</v>
      </c>
      <c r="L145" s="41">
        <f ca="1"/>
        <v>-1.0966525165943233</v>
      </c>
      <c r="M145" s="37">
        <f>MATCH($A145,'EKHAZAARSTK X standardized'!$A:$A,0)</f>
        <v>604</v>
      </c>
    </row>
    <row r="146" spans="1:13" x14ac:dyDescent="0.3">
      <c r="A146" s="74" t="str">
        <f>'[1]2023.04.25.SB BM'!A147</f>
        <v>NAVIN FLUORINE INTERNATIONAL</v>
      </c>
      <c r="B146" s="75">
        <f>'[1]2023.04.25.SB BM'!B147</f>
        <v>0.28048310604978599</v>
      </c>
      <c r="C146" s="41" cm="1">
        <f t="array" aca="1" ref="C146:L146" ca="1">OFFSET(INDIRECT(ADDRESS(M146,2,1,1,"EKHAZAARSTK X standardized")),,,1,10)</f>
        <v>-0.47692990666410962</v>
      </c>
      <c r="D146" s="41">
        <f ca="1"/>
        <v>-0.23301945268432833</v>
      </c>
      <c r="E146" s="41">
        <f ca="1"/>
        <v>0.71303779832269365</v>
      </c>
      <c r="F146" s="41">
        <f ca="1"/>
        <v>-0.21759005373882617</v>
      </c>
      <c r="G146" s="41">
        <f ca="1"/>
        <v>-6.8040945141818729E-2</v>
      </c>
      <c r="H146" s="41">
        <f ca="1"/>
        <v>0.13369791444469784</v>
      </c>
      <c r="I146" s="41">
        <f ca="1"/>
        <v>0.11639688728075258</v>
      </c>
      <c r="J146" s="41">
        <f ca="1"/>
        <v>0.24933671897300977</v>
      </c>
      <c r="K146" s="41">
        <f ca="1"/>
        <v>-0.9569970458090572</v>
      </c>
      <c r="L146" s="41">
        <f ca="1"/>
        <v>-1.0642190693652265</v>
      </c>
      <c r="M146" s="37">
        <f>MATCH($A146,'EKHAZAARSTK X standardized'!$A:$A,0)</f>
        <v>619</v>
      </c>
    </row>
    <row r="147" spans="1:13" x14ac:dyDescent="0.3">
      <c r="A147" s="74" t="str">
        <f>'[1]2023.04.25.SB BM'!A148</f>
        <v>NESTLE INDIA LTD</v>
      </c>
      <c r="B147" s="75">
        <f>'[1]2023.04.25.SB BM'!B148</f>
        <v>0.56104031143565003</v>
      </c>
      <c r="C147" s="41" cm="1">
        <f t="array" aca="1" ref="C147:L147" ca="1">OFFSET(INDIRECT(ADDRESS(M147,2,1,1,"EKHAZAARSTK X standardized")),,,1,10)</f>
        <v>0.13270531247792566</v>
      </c>
      <c r="D147" s="41">
        <f ca="1"/>
        <v>-0.85426603601146711</v>
      </c>
      <c r="E147" s="41">
        <f ca="1"/>
        <v>-0.14829860842190468</v>
      </c>
      <c r="F147" s="41">
        <f ca="1"/>
        <v>-0.71179978405371802</v>
      </c>
      <c r="G147" s="41">
        <f ca="1"/>
        <v>0.1214762748468928</v>
      </c>
      <c r="H147" s="41">
        <f ca="1"/>
        <v>2.7542919950968501</v>
      </c>
      <c r="I147" s="41">
        <f ca="1"/>
        <v>1.3645944725422838</v>
      </c>
      <c r="J147" s="41">
        <f ca="1"/>
        <v>-0.89691112354439473</v>
      </c>
      <c r="K147" s="41">
        <f ca="1"/>
        <v>-1.0058600166731151</v>
      </c>
      <c r="L147" s="41">
        <f ca="1"/>
        <v>0.15469570992780651</v>
      </c>
      <c r="M147" s="37">
        <f>MATCH($A147,'EKHAZAARSTK X standardized'!$A:$A,0)</f>
        <v>627</v>
      </c>
    </row>
    <row r="148" spans="1:13" x14ac:dyDescent="0.3">
      <c r="A148" s="74" t="str">
        <f>'[1]2023.04.25.SB BM'!A149</f>
        <v>NEW INDIA ASSURANCE CO LTD/T</v>
      </c>
      <c r="B148" s="75">
        <f>'[1]2023.04.25.SB BM'!B149</f>
        <v>4.4163081348086101E-2</v>
      </c>
      <c r="C148" s="41" cm="1">
        <f t="array" aca="1" ref="C148:L148" ca="1">OFFSET(INDIRECT(ADDRESS(M148,2,1,1,"EKHAZAARSTK X standardized")),,,1,10)</f>
        <v>-0.44124628438203906</v>
      </c>
      <c r="D148" s="41">
        <f ca="1"/>
        <v>-1.2688268293395268</v>
      </c>
      <c r="E148" s="41">
        <f ca="1"/>
        <v>-0.69430191869282787</v>
      </c>
      <c r="F148" s="41">
        <f ca="1"/>
        <v>-0.90240488424864596</v>
      </c>
      <c r="G148" s="41">
        <f ca="1"/>
        <v>-0.30741752942059797</v>
      </c>
      <c r="H148" s="41">
        <f ca="1"/>
        <v>-1.1098300895232376</v>
      </c>
      <c r="I148" s="41">
        <f ca="1"/>
        <v>1.4881479241638278</v>
      </c>
      <c r="J148" s="41">
        <f ca="1"/>
        <v>-0.93388888633953715</v>
      </c>
      <c r="K148" s="41">
        <f ca="1"/>
        <v>9.5905183460596483E-2</v>
      </c>
      <c r="L148" s="41">
        <f ca="1"/>
        <v>1.5902280492923591</v>
      </c>
      <c r="M148" s="37">
        <f>MATCH($A148,'EKHAZAARSTK X standardized'!$A:$A,0)</f>
        <v>631</v>
      </c>
    </row>
    <row r="149" spans="1:13" x14ac:dyDescent="0.3">
      <c r="A149" s="74" t="str">
        <f>'[1]2023.04.25.SB BM'!A150</f>
        <v>NHPC LTD</v>
      </c>
      <c r="B149" s="75">
        <f>'[1]2023.04.25.SB BM'!B150</f>
        <v>0.199556990938418</v>
      </c>
      <c r="C149" s="41" cm="1">
        <f t="array" aca="1" ref="C149:L149" ca="1">OFFSET(INDIRECT(ADDRESS(M149,2,1,1,"EKHAZAARSTK X standardized")),,,1,10)</f>
        <v>2.5626602117144897</v>
      </c>
      <c r="D149" s="41">
        <f ca="1"/>
        <v>-1.3613402123766467</v>
      </c>
      <c r="E149" s="41">
        <f ca="1"/>
        <v>-0.27329198776560804</v>
      </c>
      <c r="F149" s="41">
        <f ca="1"/>
        <v>0.84907644087677381</v>
      </c>
      <c r="G149" s="41">
        <f ca="1"/>
        <v>0.98106253805339949</v>
      </c>
      <c r="H149" s="41">
        <f ca="1"/>
        <v>1.4354090548575487E-2</v>
      </c>
      <c r="I149" s="41">
        <f ca="1"/>
        <v>1.433137866509296</v>
      </c>
      <c r="J149" s="41">
        <f ca="1"/>
        <v>-0.70056686667719692</v>
      </c>
      <c r="K149" s="41">
        <f ca="1"/>
        <v>0.61406976477350816</v>
      </c>
      <c r="L149" s="41">
        <f ca="1"/>
        <v>0.51642262578152553</v>
      </c>
      <c r="M149" s="37">
        <f>MATCH($A149,'EKHAZAARSTK X standardized'!$A:$A,0)</f>
        <v>633</v>
      </c>
    </row>
    <row r="150" spans="1:13" x14ac:dyDescent="0.3">
      <c r="A150" s="74" t="str">
        <f>'[1]2023.04.25.SB BM'!A151</f>
        <v>NMDC LTD</v>
      </c>
      <c r="B150" s="75">
        <f>'[1]2023.04.25.SB BM'!B151</f>
        <v>0.217875222025293</v>
      </c>
      <c r="C150" s="41" cm="1">
        <f t="array" aca="1" ref="C150:L150" ca="1">OFFSET(INDIRECT(ADDRESS(M150,2,1,1,"EKHAZAARSTK X standardized")),,,1,10)</f>
        <v>1.7539341248198317</v>
      </c>
      <c r="D150" s="41">
        <f ca="1"/>
        <v>0.31561256485985978</v>
      </c>
      <c r="E150" s="41">
        <f ca="1"/>
        <v>-0.62220166917744368</v>
      </c>
      <c r="F150" s="41">
        <f ca="1"/>
        <v>-0.90136288734261438</v>
      </c>
      <c r="G150" s="41">
        <f ca="1"/>
        <v>-0.10086837673773859</v>
      </c>
      <c r="H150" s="41">
        <f ca="1"/>
        <v>1.2101573003558503</v>
      </c>
      <c r="I150" s="41">
        <f ca="1"/>
        <v>1.1925272611291555</v>
      </c>
      <c r="J150" s="41">
        <f ca="1"/>
        <v>0.30545571714200109</v>
      </c>
      <c r="K150" s="41">
        <f ca="1"/>
        <v>1.8023163199036152</v>
      </c>
      <c r="L150" s="41">
        <f ca="1"/>
        <v>0.34820476322404081</v>
      </c>
      <c r="M150" s="37">
        <f>MATCH($A150,'EKHAZAARSTK X standardized'!$A:$A,0)</f>
        <v>640</v>
      </c>
    </row>
    <row r="151" spans="1:13" x14ac:dyDescent="0.3">
      <c r="A151" s="74" t="str">
        <f>'[1]2023.04.25.SB BM'!A152</f>
        <v>NTPC LTD</v>
      </c>
      <c r="B151" s="75">
        <f>'[1]2023.04.25.SB BM'!B152</f>
        <v>0.62341185787897802</v>
      </c>
      <c r="C151" s="41" cm="1">
        <f t="array" aca="1" ref="C151:L151" ca="1">OFFSET(INDIRECT(ADDRESS(M151,2,1,1,"EKHAZAARSTK X standardized")),,,1,10)</f>
        <v>2.500929393339153</v>
      </c>
      <c r="D151" s="41">
        <f ca="1"/>
        <v>-1.2560868020840532</v>
      </c>
      <c r="E151" s="41">
        <f ca="1"/>
        <v>-0.48147457552482853</v>
      </c>
      <c r="F151" s="41">
        <f ca="1"/>
        <v>1.8963708055893278</v>
      </c>
      <c r="G151" s="41">
        <f ca="1"/>
        <v>0.56601519054378502</v>
      </c>
      <c r="H151" s="41">
        <f ca="1"/>
        <v>-0.33973560106678558</v>
      </c>
      <c r="I151" s="41">
        <f ca="1"/>
        <v>2.7260466234130303</v>
      </c>
      <c r="J151" s="41">
        <f ca="1"/>
        <v>-0.56198884816239503</v>
      </c>
      <c r="K151" s="41">
        <f ca="1"/>
        <v>1.1189260377572627</v>
      </c>
      <c r="L151" s="41">
        <f ca="1"/>
        <v>-0.22511583060809043</v>
      </c>
      <c r="M151" s="37">
        <f>MATCH($A151,'EKHAZAARSTK X standardized'!$A:$A,0)</f>
        <v>645</v>
      </c>
    </row>
    <row r="152" spans="1:13" x14ac:dyDescent="0.3">
      <c r="A152" s="74" t="str">
        <f>'[1]2023.04.25.SB BM'!A153</f>
        <v>OBEROI REALTY LTD</v>
      </c>
      <c r="B152" s="75">
        <f>'[1]2023.04.25.SB BM'!B153</f>
        <v>0.17720616342069501</v>
      </c>
      <c r="C152" s="41" cm="1">
        <f t="array" aca="1" ref="C152:L152" ca="1">OFFSET(INDIRECT(ADDRESS(M152,2,1,1,"EKHAZAARSTK X standardized")),,,1,10)</f>
        <v>-0.41310426755117824</v>
      </c>
      <c r="D152" s="41">
        <f ca="1"/>
        <v>-0.76585108438932314</v>
      </c>
      <c r="E152" s="41">
        <f ca="1"/>
        <v>-0.20594603088243735</v>
      </c>
      <c r="F152" s="41">
        <f ca="1"/>
        <v>-0.24817377870331514</v>
      </c>
      <c r="G152" s="41">
        <f ca="1"/>
        <v>-0.39699436153845102</v>
      </c>
      <c r="H152" s="41">
        <f ca="1"/>
        <v>0.39275123279809432</v>
      </c>
      <c r="I152" s="41">
        <f ca="1"/>
        <v>0.79357219609944696</v>
      </c>
      <c r="J152" s="41">
        <f ca="1"/>
        <v>-0.2504316254809274</v>
      </c>
      <c r="K152" s="41">
        <f ca="1"/>
        <v>-0.35606739811902993</v>
      </c>
      <c r="L152" s="41">
        <f ca="1"/>
        <v>-0.38257139602727147</v>
      </c>
      <c r="M152" s="37">
        <f>MATCH($A152,'EKHAZAARSTK X standardized'!$A:$A,0)</f>
        <v>648</v>
      </c>
    </row>
    <row r="153" spans="1:13" x14ac:dyDescent="0.3">
      <c r="A153" s="74" t="str">
        <f>'[1]2023.04.25.SB BM'!A154</f>
        <v>OIL &amp; NATURAL GAS CORP LTD</v>
      </c>
      <c r="B153" s="75">
        <f>'[1]2023.04.25.SB BM'!B154</f>
        <v>0.47975042123196998</v>
      </c>
      <c r="C153" s="41" cm="1">
        <f t="array" aca="1" ref="C153:L153" ca="1">OFFSET(INDIRECT(ADDRESS(M153,2,1,1,"EKHAZAARSTK X standardized")),,,1,10)</f>
        <v>5.699541340598274</v>
      </c>
      <c r="D153" s="41">
        <f ca="1"/>
        <v>-0.6070224288406374</v>
      </c>
      <c r="E153" s="41">
        <f ca="1"/>
        <v>-0.62413748335512187</v>
      </c>
      <c r="F153" s="41">
        <f ca="1"/>
        <v>0.4541825716893334</v>
      </c>
      <c r="G153" s="41">
        <f ca="1"/>
        <v>7.2463500179251921E-4</v>
      </c>
      <c r="H153" s="41">
        <f ca="1"/>
        <v>-0.25480446687988995</v>
      </c>
      <c r="I153" s="41">
        <f ca="1"/>
        <v>3.1279637936766065</v>
      </c>
      <c r="J153" s="41">
        <f ca="1"/>
        <v>-0.55882507290908989</v>
      </c>
      <c r="K153" s="41">
        <f ca="1"/>
        <v>3.246003569479651</v>
      </c>
      <c r="L153" s="41">
        <f ca="1"/>
        <v>0.84136432037126685</v>
      </c>
      <c r="M153" s="37">
        <f>MATCH($A153,'EKHAZAARSTK X standardized'!$A:$A,0)</f>
        <v>649</v>
      </c>
    </row>
    <row r="154" spans="1:13" x14ac:dyDescent="0.3">
      <c r="A154" s="74" t="str">
        <f>'[1]2023.04.25.SB BM'!A155</f>
        <v>OIL INDIA LTD</v>
      </c>
      <c r="B154" s="75">
        <f>'[1]2023.04.25.SB BM'!B155</f>
        <v>0.15792065099026401</v>
      </c>
      <c r="C154" s="41" cm="1">
        <f t="array" aca="1" ref="C154:L154" ca="1">OFFSET(INDIRECT(ADDRESS(M154,2,1,1,"EKHAZAARSTK X standardized")),,,1,10)</f>
        <v>5.4430238324903204</v>
      </c>
      <c r="D154" s="41">
        <f ca="1"/>
        <v>-0.41424867644334784</v>
      </c>
      <c r="E154" s="41">
        <f ca="1"/>
        <v>0.10983940372816905</v>
      </c>
      <c r="F154" s="41">
        <f ca="1"/>
        <v>0.67616287220553095</v>
      </c>
      <c r="G154" s="41">
        <f ca="1"/>
        <v>0.66990406643990352</v>
      </c>
      <c r="H154" s="41">
        <f ca="1"/>
        <v>1.0757508155686553</v>
      </c>
      <c r="I154" s="41">
        <f ca="1"/>
        <v>1.5411650344060235</v>
      </c>
      <c r="J154" s="41">
        <f ca="1"/>
        <v>-0.44998096260654846</v>
      </c>
      <c r="K154" s="41">
        <f ca="1"/>
        <v>3.9080192069887234</v>
      </c>
      <c r="L154" s="41">
        <f ca="1"/>
        <v>1.5911033081439074</v>
      </c>
      <c r="M154" s="37">
        <f>MATCH($A154,'EKHAZAARSTK X standardized'!$A:$A,0)</f>
        <v>650</v>
      </c>
    </row>
    <row r="155" spans="1:13" x14ac:dyDescent="0.3">
      <c r="A155" s="74" t="str">
        <f>'[1]2023.04.25.SB BM'!A156</f>
        <v>ONE 97 COMMUNICATIONS LTD</v>
      </c>
      <c r="B155" s="75">
        <f>'[1]2023.04.25.SB BM'!B156</f>
        <v>0.211705751660862</v>
      </c>
      <c r="C155" s="41" cm="1">
        <f t="array" aca="1" ref="C155:L155" ca="1">OFFSET(INDIRECT(ADDRESS(M155,2,1,1,"EKHAZAARSTK X standardized")),,,1,10)</f>
        <v>-0.64897097360151768</v>
      </c>
      <c r="D155" s="41">
        <f ca="1"/>
        <v>1.3645406636203095</v>
      </c>
      <c r="E155" s="41">
        <f ca="1"/>
        <v>0.59583042078482007</v>
      </c>
      <c r="F155" s="41">
        <f ca="1"/>
        <v>-0.85014859981407087</v>
      </c>
      <c r="G155" s="41">
        <f ca="1"/>
        <v>0.55742907358007276</v>
      </c>
      <c r="H155" s="41">
        <f ca="1"/>
        <v>-2.9296325879288454</v>
      </c>
      <c r="I155" s="41">
        <f ca="1"/>
        <v>0.97263695050229704</v>
      </c>
      <c r="J155" s="41">
        <f ca="1"/>
        <v>1.7660972988082864</v>
      </c>
      <c r="K155" s="41">
        <f ca="1"/>
        <v>-1.5582663902971141</v>
      </c>
      <c r="L155" s="41">
        <f ca="1"/>
        <v>-0.74660354360753611</v>
      </c>
      <c r="M155" s="37">
        <f>MATCH($A155,'EKHAZAARSTK X standardized'!$A:$A,0)</f>
        <v>652</v>
      </c>
    </row>
    <row r="156" spans="1:13" x14ac:dyDescent="0.3">
      <c r="A156" s="74" t="str">
        <f>'[1]2023.04.25.SB BM'!A157</f>
        <v>ORACLE FINANCIAL SERVICES</v>
      </c>
      <c r="B156" s="75">
        <f>'[1]2023.04.25.SB BM'!B157</f>
        <v>0.138329367852117</v>
      </c>
      <c r="C156" s="41" cm="1">
        <f t="array" aca="1" ref="C156:L156" ca="1">OFFSET(INDIRECT(ADDRESS(M156,2,1,1,"EKHAZAARSTK X standardized")),,,1,10)</f>
        <v>3.543912231132023</v>
      </c>
      <c r="D156" s="41">
        <f ca="1"/>
        <v>-1.0998844723208341</v>
      </c>
      <c r="E156" s="41">
        <f ca="1"/>
        <v>-0.46971591235109506</v>
      </c>
      <c r="F156" s="41">
        <f ca="1"/>
        <v>-0.87621595703729793</v>
      </c>
      <c r="G156" s="41">
        <f ca="1"/>
        <v>-0.32805219898935967</v>
      </c>
      <c r="H156" s="41">
        <f ca="1"/>
        <v>1.4932519842661298</v>
      </c>
      <c r="I156" s="41">
        <f ca="1"/>
        <v>0.62806047148697797</v>
      </c>
      <c r="J156" s="41">
        <f ca="1"/>
        <v>-0.73855992873271992</v>
      </c>
      <c r="K156" s="41">
        <f ca="1"/>
        <v>9.98805305042E-3</v>
      </c>
      <c r="L156" s="41">
        <f ca="1"/>
        <v>-0.44341552278291702</v>
      </c>
      <c r="M156" s="37">
        <f>MATCH($A156,'EKHAZAARSTK X standardized'!$A:$A,0)</f>
        <v>654</v>
      </c>
    </row>
    <row r="157" spans="1:13" x14ac:dyDescent="0.3">
      <c r="A157" s="74" t="str">
        <f>'[1]2023.04.25.SB BM'!A158</f>
        <v>PAGE INDUSTRIES LTD</v>
      </c>
      <c r="B157" s="75">
        <f>'[1]2023.04.25.SB BM'!B158</f>
        <v>0.175868794834697</v>
      </c>
      <c r="C157" s="41" cm="1">
        <f t="array" aca="1" ref="C157:L157" ca="1">OFFSET(INDIRECT(ADDRESS(M157,2,1,1,"EKHAZAARSTK X standardized")),,,1,10)</f>
        <v>-0.19067524282151296</v>
      </c>
      <c r="D157" s="41">
        <f ca="1"/>
        <v>1.6226835896771543</v>
      </c>
      <c r="E157" s="41">
        <f ca="1"/>
        <v>0.7429509540442627</v>
      </c>
      <c r="F157" s="41">
        <f ca="1"/>
        <v>-0.90240488424864596</v>
      </c>
      <c r="G157" s="41">
        <f ca="1"/>
        <v>-0.50914967004340639</v>
      </c>
      <c r="H157" s="41">
        <f ca="1"/>
        <v>2.3179354842949227</v>
      </c>
      <c r="I157" s="41">
        <f ca="1"/>
        <v>0.40943711878879169</v>
      </c>
      <c r="J157" s="41">
        <f ca="1"/>
        <v>-0.33724923890511094</v>
      </c>
      <c r="K157" s="41">
        <f ca="1"/>
        <v>-0.86106946487443758</v>
      </c>
      <c r="L157" s="41">
        <f ca="1"/>
        <v>-1.0864187700388868</v>
      </c>
      <c r="M157" s="37">
        <f>MATCH($A157,'EKHAZAARSTK X standardized'!$A:$A,0)</f>
        <v>661</v>
      </c>
    </row>
    <row r="158" spans="1:13" x14ac:dyDescent="0.3">
      <c r="A158" s="74" t="str">
        <f>'[1]2023.04.25.SB BM'!A159</f>
        <v>PATANJALI FOODS LTD</v>
      </c>
      <c r="B158" s="75">
        <f>'[1]2023.04.25.SB BM'!B159</f>
        <v>0.112060636953947</v>
      </c>
      <c r="C158" s="41" cm="1">
        <f t="array" aca="1" ref="C158:L158" ca="1">OFFSET(INDIRECT(ADDRESS(M158,2,1,1,"EKHAZAARSTK X standardized")),,,1,10)</f>
        <v>-0.26884754394944305</v>
      </c>
      <c r="D158" s="41">
        <f ca="1"/>
        <v>1.6803183693366637</v>
      </c>
      <c r="E158" s="41">
        <f ca="1"/>
        <v>2.0970365090074718</v>
      </c>
      <c r="F158" s="41">
        <f ca="1"/>
        <v>-0.8750383199611248</v>
      </c>
      <c r="G158" s="41">
        <f ca="1"/>
        <v>0.10183860530036454</v>
      </c>
      <c r="H158" s="41">
        <f ca="1"/>
        <v>-0.41953645097376308</v>
      </c>
      <c r="I158" s="41">
        <f ca="1"/>
        <v>1.070851308652806</v>
      </c>
      <c r="J158" s="41">
        <f ca="1"/>
        <v>-0.68376361431768373</v>
      </c>
      <c r="K158" s="41">
        <f ca="1"/>
        <v>-0.28227213214754887</v>
      </c>
      <c r="L158" s="41">
        <f ca="1"/>
        <v>0.34355168281267812</v>
      </c>
      <c r="M158" s="37">
        <f>MATCH($A158,'EKHAZAARSTK X standardized'!$A:$A,0)</f>
        <v>666</v>
      </c>
    </row>
    <row r="159" spans="1:13" x14ac:dyDescent="0.3">
      <c r="A159" s="74" t="str">
        <f>'[1]2023.04.25.SB BM'!A160</f>
        <v>PB FINTECH LTD</v>
      </c>
      <c r="B159" s="75">
        <f>'[1]2023.04.25.SB BM'!B160</f>
        <v>0.23834280160143601</v>
      </c>
      <c r="C159" s="41" cm="1">
        <f t="array" aca="1" ref="C159:L159" ca="1">OFFSET(INDIRECT(ADDRESS(M159,2,1,1,"EKHAZAARSTK X standardized")),,,1,10)</f>
        <v>-0.64897097360151768</v>
      </c>
      <c r="D159" s="41">
        <f ca="1"/>
        <v>1.3094835803261695</v>
      </c>
      <c r="E159" s="41">
        <f ca="1"/>
        <v>1.418983760798985</v>
      </c>
      <c r="F159" s="41">
        <f ca="1"/>
        <v>-0.76988936911202621</v>
      </c>
      <c r="G159" s="41">
        <f ca="1"/>
        <v>-0.41129041560737239</v>
      </c>
      <c r="H159" s="41">
        <f ca="1"/>
        <v>-2.6475025792479099</v>
      </c>
      <c r="I159" s="41">
        <f ca="1"/>
        <v>0.3615866657140217</v>
      </c>
      <c r="J159" s="41">
        <f ca="1"/>
        <v>0.6895448366742053</v>
      </c>
      <c r="K159" s="41">
        <f ca="1"/>
        <v>-1.3589326266241304</v>
      </c>
      <c r="L159" s="41">
        <f ca="1"/>
        <v>-0.92609653661540225</v>
      </c>
      <c r="M159" s="37">
        <f>MATCH($A159,'EKHAZAARSTK X standardized'!$A:$A,0)</f>
        <v>669</v>
      </c>
    </row>
    <row r="160" spans="1:13" x14ac:dyDescent="0.3">
      <c r="A160" s="74" t="str">
        <f>'[1]2023.04.25.SB BM'!A161</f>
        <v>PERSISTENT SYSTEMS LTD</v>
      </c>
      <c r="B160" s="75">
        <f>'[1]2023.04.25.SB BM'!B161</f>
        <v>0.38884183955701102</v>
      </c>
      <c r="C160" s="41" cm="1">
        <f t="array" aca="1" ref="C160:L160" ca="1">OFFSET(INDIRECT(ADDRESS(M160,2,1,1,"EKHAZAARSTK X standardized")),,,1,10)</f>
        <v>6.8383504100965964E-3</v>
      </c>
      <c r="D160" s="41">
        <f ca="1"/>
        <v>0.71429316659870445</v>
      </c>
      <c r="E160" s="41">
        <f ca="1"/>
        <v>1.0725853887316523</v>
      </c>
      <c r="F160" s="41">
        <f ca="1"/>
        <v>-0.59921476711420085</v>
      </c>
      <c r="G160" s="41">
        <f ca="1"/>
        <v>-0.21290127747350865</v>
      </c>
      <c r="H160" s="41">
        <f ca="1"/>
        <v>0.80360044902119465</v>
      </c>
      <c r="I160" s="41">
        <f ca="1"/>
        <v>0.69072837328695591</v>
      </c>
      <c r="J160" s="41">
        <f ca="1"/>
        <v>0.60471083839643147</v>
      </c>
      <c r="K160" s="41">
        <f ca="1"/>
        <v>-0.56191761885011715</v>
      </c>
      <c r="L160" s="41">
        <f ca="1"/>
        <v>-0.4205374719577431</v>
      </c>
      <c r="M160" s="37">
        <f>MATCH($A160,'EKHAZAARSTK X standardized'!$A:$A,0)</f>
        <v>673</v>
      </c>
    </row>
    <row r="161" spans="1:13" x14ac:dyDescent="0.3">
      <c r="A161" s="74" t="str">
        <f>'[1]2023.04.25.SB BM'!A162</f>
        <v>PETRONET LNG LTD</v>
      </c>
      <c r="B161" s="75">
        <f>'[1]2023.04.25.SB BM'!B162</f>
        <v>0.30702639833247602</v>
      </c>
      <c r="C161" s="41" cm="1">
        <f t="array" aca="1" ref="C161:L161" ca="1">OFFSET(INDIRECT(ADDRESS(M161,2,1,1,"EKHAZAARSTK X standardized")),,,1,10)</f>
        <v>0.74777539388373693</v>
      </c>
      <c r="D161" s="41">
        <f ca="1"/>
        <v>9.0236614005192312E-2</v>
      </c>
      <c r="E161" s="41">
        <f ca="1"/>
        <v>0.27335260161738861</v>
      </c>
      <c r="F161" s="41">
        <f ca="1"/>
        <v>-0.22702885608047438</v>
      </c>
      <c r="G161" s="41">
        <f ca="1"/>
        <v>0.35702348390945782</v>
      </c>
      <c r="H161" s="41">
        <f ca="1"/>
        <v>0.4401174669431358</v>
      </c>
      <c r="I161" s="41">
        <f ca="1"/>
        <v>1.3795833142024327</v>
      </c>
      <c r="J161" s="41">
        <f ca="1"/>
        <v>-0.50742941752412285</v>
      </c>
      <c r="K161" s="41">
        <f ca="1"/>
        <v>0.80013254278489332</v>
      </c>
      <c r="L161" s="41">
        <f ca="1"/>
        <v>-1.0867055435417667</v>
      </c>
      <c r="M161" s="37">
        <f>MATCH($A161,'EKHAZAARSTK X standardized'!$A:$A,0)</f>
        <v>674</v>
      </c>
    </row>
    <row r="162" spans="1:13" x14ac:dyDescent="0.3">
      <c r="A162" s="74" t="str">
        <f>'[1]2023.04.25.SB BM'!A163</f>
        <v>PFIZER LIMITED</v>
      </c>
      <c r="B162" s="75">
        <f>'[1]2023.04.25.SB BM'!B163</f>
        <v>9.9042737235200601E-2</v>
      </c>
      <c r="C162" s="41" cm="1">
        <f t="array" aca="1" ref="C162:L162" ca="1">OFFSET(INDIRECT(ADDRESS(M162,2,1,1,"EKHAZAARSTK X standardized")),,,1,10)</f>
        <v>2.576601121006725E-2</v>
      </c>
      <c r="D162" s="41">
        <f ca="1"/>
        <v>-0.98331491332755872</v>
      </c>
      <c r="E162" s="41">
        <f ca="1"/>
        <v>-0.91620837980794234</v>
      </c>
      <c r="F162" s="41">
        <f ca="1"/>
        <v>-0.77744116018989784</v>
      </c>
      <c r="G162" s="41">
        <f ca="1"/>
        <v>-0.73282843268321796</v>
      </c>
      <c r="H162" s="41">
        <f ca="1"/>
        <v>0.94116554922366213</v>
      </c>
      <c r="I162" s="41">
        <f ca="1"/>
        <v>0.15461229272965954</v>
      </c>
      <c r="J162" s="41">
        <f ca="1"/>
        <v>-0.92906215276630422</v>
      </c>
      <c r="K162" s="41">
        <f ca="1"/>
        <v>-0.51651516537327991</v>
      </c>
      <c r="L162" s="41">
        <f ca="1"/>
        <v>-0.8481270401972576</v>
      </c>
      <c r="M162" s="37">
        <f>MATCH($A162,'EKHAZAARSTK X standardized'!$A:$A,0)</f>
        <v>675</v>
      </c>
    </row>
    <row r="163" spans="1:13" x14ac:dyDescent="0.3">
      <c r="A163" s="74" t="str">
        <f>'[1]2023.04.25.SB BM'!A164</f>
        <v>PHOENIX MILLS LTD</v>
      </c>
      <c r="B163" s="75">
        <f>'[1]2023.04.25.SB BM'!B164</f>
        <v>0.21908604543889901</v>
      </c>
      <c r="C163" s="41" cm="1">
        <f t="array" aca="1" ref="C163:L163" ca="1">OFFSET(INDIRECT(ADDRESS(M163,2,1,1,"EKHAZAARSTK X standardized")),,,1,10)</f>
        <v>-0.5209948761394908</v>
      </c>
      <c r="D163" s="41">
        <f ca="1"/>
        <v>-0.73056756931968159</v>
      </c>
      <c r="E163" s="41">
        <f ca="1"/>
        <v>2.4503988264531394E-2</v>
      </c>
      <c r="F163" s="41">
        <f ca="1"/>
        <v>0.22243147881931757</v>
      </c>
      <c r="G163" s="41">
        <f ca="1"/>
        <v>0.26858002655294844</v>
      </c>
      <c r="H163" s="41">
        <f ca="1"/>
        <v>0.30641355990809971</v>
      </c>
      <c r="I163" s="41">
        <f ca="1"/>
        <v>0.61342396404963218</v>
      </c>
      <c r="J163" s="41">
        <f ca="1"/>
        <v>-0.60934153886006537</v>
      </c>
      <c r="K163" s="41">
        <f ca="1"/>
        <v>-0.50272854856614357</v>
      </c>
      <c r="L163" s="41">
        <f ca="1"/>
        <v>-0.9553297213025399</v>
      </c>
      <c r="M163" s="37">
        <f>MATCH($A163,'EKHAZAARSTK X standardized'!$A:$A,0)</f>
        <v>677</v>
      </c>
    </row>
    <row r="164" spans="1:13" x14ac:dyDescent="0.3">
      <c r="A164" s="74" t="str">
        <f>'[1]2023.04.25.SB BM'!A165</f>
        <v>PI INDUSTRIES LTD</v>
      </c>
      <c r="B164" s="75">
        <f>'[1]2023.04.25.SB BM'!B165</f>
        <v>0.192466542777638</v>
      </c>
      <c r="C164" s="41" cm="1">
        <f t="array" aca="1" ref="C164:L164" ca="1">OFFSET(INDIRECT(ADDRESS(M164,2,1,1,"EKHAZAARSTK X standardized")),,,1,10)</f>
        <v>-0.47630619662638418</v>
      </c>
      <c r="D164" s="41">
        <f ca="1"/>
        <v>-0.53336283073875956</v>
      </c>
      <c r="E164" s="41">
        <f ca="1"/>
        <v>0.9607729201510482</v>
      </c>
      <c r="F164" s="41">
        <f ca="1"/>
        <v>-0.82300585285453554</v>
      </c>
      <c r="G164" s="41">
        <f ca="1"/>
        <v>-2.1663237093902322E-2</v>
      </c>
      <c r="H164" s="41">
        <f ca="1"/>
        <v>0.35489245909083589</v>
      </c>
      <c r="I164" s="41">
        <f ca="1"/>
        <v>0.80339039849498595</v>
      </c>
      <c r="J164" s="41">
        <f ca="1"/>
        <v>-0.32664934838050497</v>
      </c>
      <c r="K164" s="41">
        <f ca="1"/>
        <v>-0.72067404385709255</v>
      </c>
      <c r="L164" s="41">
        <f ca="1"/>
        <v>-0.33369548548177641</v>
      </c>
      <c r="M164" s="37">
        <f>MATCH($A164,'EKHAZAARSTK X standardized'!$A:$A,0)</f>
        <v>678</v>
      </c>
    </row>
    <row r="165" spans="1:13" x14ac:dyDescent="0.3">
      <c r="A165" s="74" t="str">
        <f>'[1]2023.04.25.SB BM'!A166</f>
        <v>PIDILITE INDUSTRIES LTD</v>
      </c>
      <c r="B165" s="75">
        <f>'[1]2023.04.25.SB BM'!B166</f>
        <v>0.28363098852382002</v>
      </c>
      <c r="C165" s="41" cm="1">
        <f t="array" aca="1" ref="C165:L165" ca="1">OFFSET(INDIRECT(ADDRESS(M165,2,1,1,"EKHAZAARSTK X standardized")),,,1,10)</f>
        <v>-0.34755203391438799</v>
      </c>
      <c r="D165" s="41">
        <f ca="1"/>
        <v>-0.45245302324311426</v>
      </c>
      <c r="E165" s="41">
        <f ca="1"/>
        <v>0.14364486489303588</v>
      </c>
      <c r="F165" s="41">
        <f ca="1"/>
        <v>-0.76704580641590114</v>
      </c>
      <c r="G165" s="41">
        <f ca="1"/>
        <v>-0.36833786438788074</v>
      </c>
      <c r="H165" s="41">
        <f ca="1"/>
        <v>0.54170395934216853</v>
      </c>
      <c r="I165" s="41">
        <f ca="1"/>
        <v>1.2014007733575238</v>
      </c>
      <c r="J165" s="41">
        <f ca="1"/>
        <v>-0.826347995983156</v>
      </c>
      <c r="K165" s="41">
        <f ca="1"/>
        <v>-0.98191999343757819</v>
      </c>
      <c r="L165" s="41">
        <f ca="1"/>
        <v>-0.8243579492282761</v>
      </c>
      <c r="M165" s="37">
        <f>MATCH($A165,'EKHAZAARSTK X standardized'!$A:$A,0)</f>
        <v>679</v>
      </c>
    </row>
    <row r="166" spans="1:13" x14ac:dyDescent="0.3">
      <c r="A166" s="74" t="str">
        <f>'[1]2023.04.25.SB BM'!A167</f>
        <v>PIRAMAL ENTERPRISES LTD</v>
      </c>
      <c r="B166" s="75">
        <f>'[1]2023.04.25.SB BM'!B167</f>
        <v>0.16645648858102299</v>
      </c>
      <c r="C166" s="41" cm="1">
        <f t="array" aca="1" ref="C166:L166" ca="1">OFFSET(INDIRECT(ADDRESS(M166,2,1,1,"EKHAZAARSTK X standardized")),,,1,10)</f>
        <v>2.6940731193246976</v>
      </c>
      <c r="D166" s="41">
        <f ca="1"/>
        <v>7.3069765384488894E-2</v>
      </c>
      <c r="E166" s="41">
        <f ca="1"/>
        <v>-0.72254033297643216</v>
      </c>
      <c r="F166" s="41">
        <f ca="1"/>
        <v>-0.90240488424864596</v>
      </c>
      <c r="G166" s="41">
        <f ca="1"/>
        <v>-1.5965773654767244</v>
      </c>
      <c r="H166" s="41">
        <f ca="1"/>
        <v>-0.51702663133504045</v>
      </c>
      <c r="I166" s="41">
        <f ca="1"/>
        <v>1.2308185217317831</v>
      </c>
      <c r="J166" s="41">
        <f ca="1"/>
        <v>0.66770098830502156</v>
      </c>
      <c r="K166" s="41">
        <f ca="1"/>
        <v>2.1158455568512955</v>
      </c>
      <c r="L166" s="41">
        <f ca="1"/>
        <v>0.39716699605106193</v>
      </c>
      <c r="M166" s="37">
        <f>MATCH($A166,'EKHAZAARSTK X standardized'!$A:$A,0)</f>
        <v>681</v>
      </c>
    </row>
    <row r="167" spans="1:13" x14ac:dyDescent="0.3">
      <c r="A167" s="74" t="str">
        <f>'[1]2023.04.25.SB BM'!A168</f>
        <v>POLYCAB INDIA LTD</v>
      </c>
      <c r="B167" s="75">
        <f>'[1]2023.04.25.SB BM'!B168</f>
        <v>0.244998244165754</v>
      </c>
      <c r="C167" s="41" cm="1">
        <f t="array" aca="1" ref="C167:L167" ca="1">OFFSET(INDIRECT(ADDRESS(M167,2,1,1,"EKHAZAARSTK X standardized")),,,1,10)</f>
        <v>-0.32515914586491984</v>
      </c>
      <c r="D167" s="41">
        <f ca="1"/>
        <v>0.23711717762431334</v>
      </c>
      <c r="E167" s="41">
        <f ca="1"/>
        <v>0.56341074458832541</v>
      </c>
      <c r="F167" s="41">
        <f ca="1"/>
        <v>-0.90089537767578054</v>
      </c>
      <c r="G167" s="41">
        <f ca="1"/>
        <v>0.38890493244930535</v>
      </c>
      <c r="H167" s="41">
        <f ca="1"/>
        <v>0.40960426382345744</v>
      </c>
      <c r="I167" s="41">
        <f ca="1"/>
        <v>0.92585962379189279</v>
      </c>
      <c r="J167" s="41">
        <f ca="1"/>
        <v>-0.1640672724876483</v>
      </c>
      <c r="K167" s="41">
        <f ca="1"/>
        <v>-0.59402471597216133</v>
      </c>
      <c r="L167" s="41">
        <f ca="1"/>
        <v>-0.89983517519640521</v>
      </c>
      <c r="M167" s="37">
        <f>MATCH($A167,'EKHAZAARSTK X standardized'!$A:$A,0)</f>
        <v>688</v>
      </c>
    </row>
    <row r="168" spans="1:13" x14ac:dyDescent="0.3">
      <c r="A168" s="74" t="str">
        <f>'[1]2023.04.25.SB BM'!A169</f>
        <v>POONAWALLA FINCORP LTD</v>
      </c>
      <c r="B168" s="75">
        <f>'[1]2023.04.25.SB BM'!B169</f>
        <v>0.15956722895915601</v>
      </c>
      <c r="C168" s="41" cm="1">
        <f t="array" aca="1" ref="C168:L168" ca="1">OFFSET(INDIRECT(ADDRESS(M168,2,1,1,"EKHAZAARSTK X standardized")),,,1,10)</f>
        <v>-0.55562507859786936</v>
      </c>
      <c r="D168" s="41">
        <f ca="1"/>
        <v>-1.1332936124994109</v>
      </c>
      <c r="E168" s="41">
        <f ca="1"/>
        <v>-0.19556624475604811</v>
      </c>
      <c r="F168" s="41">
        <f ca="1"/>
        <v>1.6839442691375395</v>
      </c>
      <c r="G168" s="41">
        <f ca="1"/>
        <v>0.17070342781284642</v>
      </c>
      <c r="H168" s="41">
        <f ca="1"/>
        <v>0.21062644616163578</v>
      </c>
      <c r="I168" s="41">
        <f ca="1"/>
        <v>0.65471717255877304</v>
      </c>
      <c r="J168" s="41">
        <f ca="1"/>
        <v>0.61718583932522375</v>
      </c>
      <c r="K168" s="41">
        <f ca="1"/>
        <v>-0.66340943790932916</v>
      </c>
      <c r="L168" s="41">
        <f ca="1"/>
        <v>0.23183855046008275</v>
      </c>
      <c r="M168" s="37">
        <f>MATCH($A168,'EKHAZAARSTK X standardized'!$A:$A,0)</f>
        <v>690</v>
      </c>
    </row>
    <row r="169" spans="1:13" x14ac:dyDescent="0.3">
      <c r="A169" s="74" t="str">
        <f>'[1]2023.04.25.SB BM'!A170</f>
        <v>POWER FINANCE CORPORATION</v>
      </c>
      <c r="B169" s="75">
        <f>'[1]2023.04.25.SB BM'!B170</f>
        <v>0.32414686306618701</v>
      </c>
      <c r="C169" s="41" cm="1">
        <f t="array" aca="1" ref="C169:L169" ca="1">OFFSET(INDIRECT(ADDRESS(M169,2,1,1,"EKHAZAARSTK X standardized")),,,1,10)</f>
        <v>5.1931646846539552</v>
      </c>
      <c r="D169" s="41">
        <f ca="1"/>
        <v>-1.2054758636076277</v>
      </c>
      <c r="E169" s="41">
        <f ca="1"/>
        <v>-0.66891532758526118</v>
      </c>
      <c r="F169" s="41">
        <f ca="1"/>
        <v>3.0695773812989295</v>
      </c>
      <c r="G169" s="41">
        <f ca="1"/>
        <v>0.87745918875870954</v>
      </c>
      <c r="H169" s="41">
        <f ca="1"/>
        <v>1.0959538668136251</v>
      </c>
      <c r="I169" s="41">
        <f ca="1"/>
        <v>2.375909422365055</v>
      </c>
      <c r="J169" s="41">
        <f ca="1"/>
        <v>-0.17118834088761384</v>
      </c>
      <c r="K169" s="41">
        <f ca="1"/>
        <v>1.7614198354435522</v>
      </c>
      <c r="L169" s="41">
        <f ca="1"/>
        <v>1.1053917740258929</v>
      </c>
      <c r="M169" s="37">
        <f>MATCH($A169,'EKHAZAARSTK X standardized'!$A:$A,0)</f>
        <v>691</v>
      </c>
    </row>
    <row r="170" spans="1:13" x14ac:dyDescent="0.3">
      <c r="A170" s="74" t="str">
        <f>'[1]2023.04.25.SB BM'!A171</f>
        <v>POWER GRID CORP OF INDIA LTD</v>
      </c>
      <c r="B170" s="75">
        <f>'[1]2023.04.25.SB BM'!B171</f>
        <v>0.60860916725520298</v>
      </c>
      <c r="C170" s="41" cm="1">
        <f t="array" aca="1" ref="C170:L170" ca="1">OFFSET(INDIRECT(ADDRESS(M170,2,1,1,"EKHAZAARSTK X standardized")),,,1,10)</f>
        <v>3.2185966699404127</v>
      </c>
      <c r="D170" s="41">
        <f ca="1"/>
        <v>-1.4679781909928937</v>
      </c>
      <c r="E170" s="41">
        <f ca="1"/>
        <v>-0.86949445068430076</v>
      </c>
      <c r="F170" s="41">
        <f ca="1"/>
        <v>1.7011358924168045</v>
      </c>
      <c r="G170" s="41">
        <f ca="1"/>
        <v>-3.4304150356501882E-5</v>
      </c>
      <c r="H170" s="41">
        <f ca="1"/>
        <v>0.53669852432882748</v>
      </c>
      <c r="I170" s="41">
        <f ca="1"/>
        <v>2.3365248211009106</v>
      </c>
      <c r="J170" s="41">
        <f ca="1"/>
        <v>-0.51198329861427139</v>
      </c>
      <c r="K170" s="41">
        <f ca="1"/>
        <v>0.54641389604571278</v>
      </c>
      <c r="L170" s="41">
        <f ca="1"/>
        <v>-0.2412179557920342</v>
      </c>
      <c r="M170" s="37">
        <f>MATCH($A170,'EKHAZAARSTK X standardized'!$A:$A,0)</f>
        <v>692</v>
      </c>
    </row>
    <row r="171" spans="1:13" x14ac:dyDescent="0.3">
      <c r="A171" s="74" t="str">
        <f>'[1]2023.04.25.SB BM'!A172</f>
        <v>PRESTIGE ESTATES PROJECTS</v>
      </c>
      <c r="B171" s="75">
        <f>'[1]2023.04.25.SB BM'!B172</f>
        <v>0.113286537834176</v>
      </c>
      <c r="C171" s="41" cm="1">
        <f t="array" aca="1" ref="C171:L171" ca="1">OFFSET(INDIRECT(ADDRESS(M171,2,1,1,"EKHAZAARSTK X standardized")),,,1,10)</f>
        <v>-0.40734757630969315</v>
      </c>
      <c r="D171" s="41">
        <f ca="1"/>
        <v>-1.1813960797643897</v>
      </c>
      <c r="E171" s="41">
        <f ca="1"/>
        <v>-0.30467416890393567</v>
      </c>
      <c r="F171" s="41">
        <f ca="1"/>
        <v>0.42271727600553294</v>
      </c>
      <c r="G171" s="41">
        <f ca="1"/>
        <v>-0.58998260237019662</v>
      </c>
      <c r="H171" s="41">
        <f ca="1"/>
        <v>7.7888983853483404E-2</v>
      </c>
      <c r="I171" s="41">
        <f ca="1"/>
        <v>0.93253890281809926</v>
      </c>
      <c r="J171" s="41">
        <f ca="1"/>
        <v>-0.54123935153129632</v>
      </c>
      <c r="K171" s="41">
        <f ca="1"/>
        <v>0.26048265344418853</v>
      </c>
      <c r="L171" s="41">
        <f ca="1"/>
        <v>-0.61368540148438888</v>
      </c>
      <c r="M171" s="37">
        <f>MATCH($A171,'EKHAZAARSTK X standardized'!$A:$A,0)</f>
        <v>697</v>
      </c>
    </row>
    <row r="172" spans="1:13" x14ac:dyDescent="0.3">
      <c r="A172" s="74" t="str">
        <f>'[1]2023.04.25.SB BM'!A173</f>
        <v>PUNJAB NATIONAL BANK</v>
      </c>
      <c r="B172" s="75">
        <f>'[1]2023.04.25.SB BM'!B173</f>
        <v>0.25408744719140902</v>
      </c>
      <c r="C172" s="41" cm="1">
        <f t="array" aca="1" ref="C172:L172" ca="1">OFFSET(INDIRECT(ADDRESS(M172,2,1,1,"EKHAZAARSTK X standardized")),,,1,10)</f>
        <v>0.30805997162318177</v>
      </c>
      <c r="D172" s="41">
        <f ca="1"/>
        <v>-1.3722906182518431</v>
      </c>
      <c r="E172" s="41">
        <f ca="1"/>
        <v>-0.43804071400581396</v>
      </c>
      <c r="F172" s="41">
        <f ca="1"/>
        <v>0.79708426611155914</v>
      </c>
      <c r="G172" s="41">
        <f ca="1"/>
        <v>0.71297303958432678</v>
      </c>
      <c r="H172" s="41">
        <f ca="1"/>
        <v>-1.118079200446277</v>
      </c>
      <c r="I172" s="41">
        <f ca="1"/>
        <v>2.6178221735244636</v>
      </c>
      <c r="J172" s="41">
        <f ca="1"/>
        <v>1.4756221336355639</v>
      </c>
      <c r="K172" s="41">
        <f ca="1"/>
        <v>1.8335035847528622</v>
      </c>
      <c r="L172" s="41">
        <f ca="1"/>
        <v>0.82754291736125241</v>
      </c>
      <c r="M172" s="37">
        <f>MATCH($A172,'EKHAZAARSTK X standardized'!$A:$A,0)</f>
        <v>711</v>
      </c>
    </row>
    <row r="173" spans="1:13" x14ac:dyDescent="0.3">
      <c r="A173" s="74" t="str">
        <f>'[1]2023.04.25.SB BM'!A174</f>
        <v>RAJESH EXPORTS LTD</v>
      </c>
      <c r="B173" s="75">
        <f>'[1]2023.04.25.SB BM'!B174</f>
        <v>0.12710297195039699</v>
      </c>
      <c r="C173" s="41" cm="1">
        <f t="array" aca="1" ref="C173:L173" ca="1">OFFSET(INDIRECT(ADDRESS(M173,2,1,1,"EKHAZAARSTK X standardized")),,,1,10)</f>
        <v>-0.51905010850036315</v>
      </c>
      <c r="D173" s="41">
        <f ca="1"/>
        <v>2.0047082126871105</v>
      </c>
      <c r="E173" s="41">
        <f ca="1"/>
        <v>0.3784673833450275</v>
      </c>
      <c r="F173" s="41">
        <f ca="1"/>
        <v>-0.90240488424864596</v>
      </c>
      <c r="G173" s="41">
        <f ca="1"/>
        <v>-0.32484380477478381</v>
      </c>
      <c r="H173" s="41">
        <f ca="1"/>
        <v>-0.58429527660074398</v>
      </c>
      <c r="I173" s="41">
        <f ca="1"/>
        <v>1.5001808344683045</v>
      </c>
      <c r="J173" s="41">
        <f ca="1"/>
        <v>-0.70289499806298283</v>
      </c>
      <c r="K173" s="41">
        <f ca="1"/>
        <v>0.99693787393810085</v>
      </c>
      <c r="L173" s="41">
        <f ca="1"/>
        <v>-0.54855516538119375</v>
      </c>
      <c r="M173" s="37">
        <f>MATCH($A173,'EKHAZAARSTK X standardized'!$A:$A,0)</f>
        <v>722</v>
      </c>
    </row>
    <row r="174" spans="1:13" x14ac:dyDescent="0.3">
      <c r="A174" s="74" t="str">
        <f>'[1]2023.04.25.SB BM'!A175</f>
        <v>RAMCO CEMENTS LTD/THE</v>
      </c>
      <c r="B174" s="75">
        <f>'[1]2023.04.25.SB BM'!B175</f>
        <v>0.16118797525657999</v>
      </c>
      <c r="C174" s="41" cm="1">
        <f t="array" aca="1" ref="C174:L174" ca="1">OFFSET(INDIRECT(ADDRESS(M174,2,1,1,"EKHAZAARSTK X standardized")),,,1,10)</f>
        <v>-0.35577674944063109</v>
      </c>
      <c r="D174" s="41">
        <f ca="1"/>
        <v>-0.86793786254662864</v>
      </c>
      <c r="E174" s="41">
        <f ca="1"/>
        <v>-0.28568952161408356</v>
      </c>
      <c r="F174" s="41">
        <f ca="1"/>
        <v>0.74758522516221282</v>
      </c>
      <c r="G174" s="41">
        <f ca="1"/>
        <v>-0.22471165937646906</v>
      </c>
      <c r="H174" s="41">
        <f ca="1"/>
        <v>-0.78597367150121633</v>
      </c>
      <c r="I174" s="41">
        <f ca="1"/>
        <v>0.68685198070965137</v>
      </c>
      <c r="J174" s="41">
        <f ca="1"/>
        <v>-0.34285579045074699</v>
      </c>
      <c r="K174" s="41">
        <f ca="1"/>
        <v>-0.33012702784805148</v>
      </c>
      <c r="L174" s="41">
        <f ca="1"/>
        <v>-0.69586644357847582</v>
      </c>
      <c r="M174" s="37">
        <f>MATCH($A174,'EKHAZAARSTK X standardized'!$A:$A,0)</f>
        <v>727</v>
      </c>
    </row>
    <row r="175" spans="1:13" x14ac:dyDescent="0.3">
      <c r="A175" s="74" t="str">
        <f>'[1]2023.04.25.SB BM'!A176</f>
        <v>REC LTD</v>
      </c>
      <c r="B175" s="75">
        <f>'[1]2023.04.25.SB BM'!B176</f>
        <v>0.26620642622631602</v>
      </c>
      <c r="C175" s="41" cm="1">
        <f t="array" aca="1" ref="C175:L175" ca="1">OFFSET(INDIRECT(ADDRESS(M175,2,1,1,"EKHAZAARSTK X standardized")),,,1,10)</f>
        <v>1.2716578330867183</v>
      </c>
      <c r="D175" s="41">
        <f ca="1"/>
        <v>-1.0490360087050534</v>
      </c>
      <c r="E175" s="41">
        <f ca="1"/>
        <v>-0.51911575319073477</v>
      </c>
      <c r="F175" s="41">
        <f ca="1"/>
        <v>3.0695773812989295</v>
      </c>
      <c r="G175" s="41">
        <f ca="1"/>
        <v>0.70611072678096909</v>
      </c>
      <c r="H175" s="41">
        <f ca="1"/>
        <v>0.91141973481886018</v>
      </c>
      <c r="I175" s="41">
        <f ca="1"/>
        <v>2.0220949661501937</v>
      </c>
      <c r="J175" s="41">
        <f ca="1"/>
        <v>-4.1779759852676485E-2</v>
      </c>
      <c r="K175" s="41">
        <f ca="1"/>
        <v>1.0287223821659477</v>
      </c>
      <c r="L175" s="41">
        <f ca="1"/>
        <v>1.6650950832724975E-3</v>
      </c>
      <c r="M175" s="37">
        <f>MATCH($A175,'EKHAZAARSTK X standardized'!$A:$A,0)</f>
        <v>739</v>
      </c>
    </row>
    <row r="176" spans="1:13" x14ac:dyDescent="0.3">
      <c r="A176" s="74" t="str">
        <f>'[1]2023.04.25.SB BM'!A177</f>
        <v>RELAXO FOOTWEARS LTD</v>
      </c>
      <c r="B176" s="75">
        <f>'[1]2023.04.25.SB BM'!B177</f>
        <v>0.10301259206453101</v>
      </c>
      <c r="C176" s="41" cm="1">
        <f t="array" aca="1" ref="C176:L176" ca="1">OFFSET(INDIRECT(ADDRESS(M176,2,1,1,"EKHAZAARSTK X standardized")),,,1,10)</f>
        <v>-0.4253944420127756</v>
      </c>
      <c r="D176" s="41">
        <f ca="1"/>
        <v>-0.2151143002895769</v>
      </c>
      <c r="E176" s="41">
        <f ca="1"/>
        <v>7.3440123040351135E-3</v>
      </c>
      <c r="F176" s="41">
        <f ca="1"/>
        <v>-0.90240488424864596</v>
      </c>
      <c r="G176" s="41">
        <f ca="1"/>
        <v>-0.85094645665209023</v>
      </c>
      <c r="H176" s="41">
        <f ca="1"/>
        <v>-0.41118520764341093</v>
      </c>
      <c r="I176" s="41">
        <f ca="1"/>
        <v>9.614633894000485E-2</v>
      </c>
      <c r="J176" s="41">
        <f ca="1"/>
        <v>-0.85353681463574949</v>
      </c>
      <c r="K176" s="41">
        <f ca="1"/>
        <v>-0.94422637218728589</v>
      </c>
      <c r="L176" s="41">
        <f ca="1"/>
        <v>-1.4524385068242198</v>
      </c>
      <c r="M176" s="37">
        <f>MATCH($A176,'EKHAZAARSTK X standardized'!$A:$A,0)</f>
        <v>741</v>
      </c>
    </row>
    <row r="177" spans="1:13" x14ac:dyDescent="0.3">
      <c r="A177" s="74" t="str">
        <f>'[1]2023.04.25.SB BM'!A178</f>
        <v>RELIANCE INDUSTRIES LTD</v>
      </c>
      <c r="B177" s="75">
        <f>'[1]2023.04.25.SB BM'!B178</f>
        <v>6.2433808023238804</v>
      </c>
      <c r="C177" s="41" cm="1">
        <f t="array" aca="1" ref="C177:L177" ca="1">OFFSET(INDIRECT(ADDRESS(M177,2,1,1,"EKHAZAARSTK X standardized")),,,1,10)</f>
        <v>-0.40203299960376498</v>
      </c>
      <c r="D177" s="41">
        <f ca="1"/>
        <v>-1.0707406390225338</v>
      </c>
      <c r="E177" s="41">
        <f ca="1"/>
        <v>-0.39918658942265989</v>
      </c>
      <c r="F177" s="41">
        <f ca="1"/>
        <v>-0.18502372865083841</v>
      </c>
      <c r="G177" s="41">
        <f ca="1"/>
        <v>-0.56926591575196073</v>
      </c>
      <c r="H177" s="41">
        <f ca="1"/>
        <v>-0.41123355729450572</v>
      </c>
      <c r="I177" s="41">
        <f ca="1"/>
        <v>3.9647179363191962</v>
      </c>
      <c r="J177" s="41">
        <f ca="1"/>
        <v>-0.75591396580437298</v>
      </c>
      <c r="K177" s="41">
        <f ca="1"/>
        <v>3.5176025242633198E-2</v>
      </c>
      <c r="L177" s="41">
        <f ca="1"/>
        <v>0.2017586925075783</v>
      </c>
      <c r="M177" s="37">
        <f>MATCH($A177,'EKHAZAARSTK X standardized'!$A:$A,0)</f>
        <v>743</v>
      </c>
    </row>
    <row r="178" spans="1:13" x14ac:dyDescent="0.3">
      <c r="A178" s="74" t="str">
        <f>'[1]2023.04.25.SB BM'!A179</f>
        <v>SBI CARDS &amp; PAYMENT SERVICES</v>
      </c>
      <c r="B178" s="75">
        <f>'[1]2023.04.25.SB BM'!B179</f>
        <v>0.168478045489177</v>
      </c>
      <c r="C178" s="41" cm="1">
        <f t="array" aca="1" ref="C178:L178" ca="1">OFFSET(INDIRECT(ADDRESS(M178,2,1,1,"EKHAZAARSTK X standardized")),,,1,10)</f>
        <v>-0.40988854360876098</v>
      </c>
      <c r="D178" s="41">
        <f ca="1"/>
        <v>-0.8584073117724148</v>
      </c>
      <c r="E178" s="41">
        <f ca="1"/>
        <v>0.46979146224834134</v>
      </c>
      <c r="F178" s="41">
        <f ca="1"/>
        <v>2.0530483583757451</v>
      </c>
      <c r="G178" s="41">
        <f ca="1"/>
        <v>-0.61958248321939591</v>
      </c>
      <c r="H178" s="41">
        <f ca="1"/>
        <v>0.37425208307170721</v>
      </c>
      <c r="I178" s="41">
        <f ca="1"/>
        <v>1.4394838537665371</v>
      </c>
      <c r="J178" s="41">
        <f ca="1"/>
        <v>-0.5314518440845778</v>
      </c>
      <c r="K178" s="41">
        <f ca="1"/>
        <v>-0.5371389317377171</v>
      </c>
      <c r="L178" s="41">
        <f ca="1"/>
        <v>-1.0256368081302341</v>
      </c>
      <c r="M178" s="37">
        <f>MATCH($A178,'EKHAZAARSTK X standardized'!$A:$A,0)</f>
        <v>779</v>
      </c>
    </row>
    <row r="179" spans="1:13" x14ac:dyDescent="0.3">
      <c r="A179" s="74" t="str">
        <f>'[1]2023.04.25.SB BM'!A180</f>
        <v>SBI LIFE INSURANCE CO LTD</v>
      </c>
      <c r="B179" s="75">
        <f>'[1]2023.04.25.SB BM'!B180</f>
        <v>0.38259231047779602</v>
      </c>
      <c r="C179" s="41" cm="1">
        <f t="array" aca="1" ref="C179:L179" ca="1">OFFSET(INDIRECT(ADDRESS(M179,2,1,1,"EKHAZAARSTK X standardized")),,,1,10)</f>
        <v>-0.48740835104983826</v>
      </c>
      <c r="D179" s="41">
        <f ca="1"/>
        <v>-1.25448022610371</v>
      </c>
      <c r="E179" s="41">
        <f ca="1"/>
        <v>0.12546018286330274</v>
      </c>
      <c r="F179" s="41">
        <f ca="1"/>
        <v>-0.90240488424864596</v>
      </c>
      <c r="G179" s="41">
        <f ca="1"/>
        <v>-0.25436530299194565</v>
      </c>
      <c r="H179" s="41">
        <f ca="1"/>
        <v>-0.63184305870114632</v>
      </c>
      <c r="I179" s="41">
        <f ca="1"/>
        <v>2.4040349313762026</v>
      </c>
      <c r="J179" s="41">
        <f ca="1"/>
        <v>-0.66213646756955424</v>
      </c>
      <c r="K179" s="41">
        <f ca="1"/>
        <v>-7.4771819122845529E-2</v>
      </c>
      <c r="L179" s="41">
        <f ca="1"/>
        <v>-0.77090845159618604</v>
      </c>
      <c r="M179" s="37">
        <f>MATCH($A179,'EKHAZAARSTK X standardized'!$A:$A,0)</f>
        <v>780</v>
      </c>
    </row>
    <row r="180" spans="1:13" x14ac:dyDescent="0.3">
      <c r="A180" s="74" t="str">
        <f>'[1]2023.04.25.SB BM'!A181</f>
        <v>SCHAEFFLER INDIA LTD</v>
      </c>
      <c r="B180" s="75">
        <f>'[1]2023.04.25.SB BM'!B181</f>
        <v>0.19197426897029399</v>
      </c>
      <c r="C180" s="41" cm="1">
        <f t="array" aca="1" ref="C180:L180" ca="1">OFFSET(INDIRECT(ADDRESS(M180,2,1,1,"EKHAZAARSTK X standardized")),,,1,10)</f>
        <v>-3.8675158136816178E-2</v>
      </c>
      <c r="D180" s="41">
        <f ca="1"/>
        <v>-3.6894804841473679E-2</v>
      </c>
      <c r="E180" s="41">
        <f ca="1"/>
        <v>-0.3635492596215284</v>
      </c>
      <c r="F180" s="41">
        <f ca="1"/>
        <v>-0.87551486828878555</v>
      </c>
      <c r="G180" s="41">
        <f ca="1"/>
        <v>1.0053755729846454</v>
      </c>
      <c r="H180" s="41">
        <f ca="1"/>
        <v>0.22540409333625475</v>
      </c>
      <c r="I180" s="41">
        <f ca="1"/>
        <v>6.004123884116002E-2</v>
      </c>
      <c r="J180" s="41">
        <f ca="1"/>
        <v>-0.83857894675955513</v>
      </c>
      <c r="K180" s="41">
        <f ca="1"/>
        <v>-0.74495910338580174</v>
      </c>
      <c r="L180" s="41">
        <f ca="1"/>
        <v>0.38056339069565143</v>
      </c>
      <c r="M180" s="37">
        <f>MATCH($A180,'EKHAZAARSTK X standardized'!$A:$A,0)</f>
        <v>781</v>
      </c>
    </row>
    <row r="181" spans="1:13" x14ac:dyDescent="0.3">
      <c r="A181" s="74" t="str">
        <f>'[1]2023.04.25.SB BM'!A182</f>
        <v>SHREE CEMENT LTD</v>
      </c>
      <c r="B181" s="75">
        <f>'[1]2023.04.25.SB BM'!B182</f>
        <v>0.181244595014314</v>
      </c>
      <c r="C181" s="41" cm="1">
        <f t="array" aca="1" ref="C181:L181" ca="1">OFFSET(INDIRECT(ADDRESS(M181,2,1,1,"EKHAZAARSTK X standardized")),,,1,10)</f>
        <v>-0.51701910566579379</v>
      </c>
      <c r="D181" s="41">
        <f ca="1"/>
        <v>-0.77199493097906702</v>
      </c>
      <c r="E181" s="41">
        <f ca="1"/>
        <v>-0.16034381029287081</v>
      </c>
      <c r="F181" s="41">
        <f ca="1"/>
        <v>-0.68628572343152805</v>
      </c>
      <c r="G181" s="41">
        <f ca="1"/>
        <v>4.5695596428785089E-2</v>
      </c>
      <c r="H181" s="41">
        <f ca="1"/>
        <v>-0.36575005607084615</v>
      </c>
      <c r="I181" s="41">
        <f ca="1"/>
        <v>1.4197393138786234</v>
      </c>
      <c r="J181" s="41">
        <f ca="1"/>
        <v>-0.60548960340761915</v>
      </c>
      <c r="K181" s="41">
        <f ca="1"/>
        <v>-0.62719435917798172</v>
      </c>
      <c r="L181" s="41">
        <f ca="1"/>
        <v>-0.36672649843798172</v>
      </c>
      <c r="M181" s="37">
        <f>MATCH($A181,'EKHAZAARSTK X standardized'!$A:$A,0)</f>
        <v>801</v>
      </c>
    </row>
    <row r="182" spans="1:13" x14ac:dyDescent="0.3">
      <c r="A182" s="74" t="str">
        <f>'[1]2023.04.25.SB BM'!A183</f>
        <v>SHRIRAM FINANCE LTD</v>
      </c>
      <c r="B182" s="75">
        <f>'[1]2023.04.25.SB BM'!B183</f>
        <v>0.93394002990319103</v>
      </c>
      <c r="C182" s="41" cm="1">
        <f t="array" aca="1" ref="C182:L182" ca="1">OFFSET(INDIRECT(ADDRESS(M182,2,1,1,"EKHAZAARSTK X standardized")),,,1,10)</f>
        <v>1.7417133050623983</v>
      </c>
      <c r="D182" s="41">
        <f ca="1"/>
        <v>-1.207448247658653</v>
      </c>
      <c r="E182" s="41">
        <f ca="1"/>
        <v>-0.44387888745239401</v>
      </c>
      <c r="F182" s="41">
        <f ca="1"/>
        <v>2.7943896681123044</v>
      </c>
      <c r="G182" s="41">
        <f ca="1"/>
        <v>0.15800625315165437</v>
      </c>
      <c r="H182" s="41">
        <f ca="1"/>
        <v>0.46190211253516839</v>
      </c>
      <c r="I182" s="41">
        <f ca="1"/>
        <v>1.7700665488505387</v>
      </c>
      <c r="J182" s="41">
        <f ca="1"/>
        <v>0.22748960383116459</v>
      </c>
      <c r="K182" s="41">
        <f ca="1"/>
        <v>-9.3335710478286218E-2</v>
      </c>
      <c r="L182" s="41">
        <f ca="1"/>
        <v>-0.66763157767772485</v>
      </c>
      <c r="M182" s="37">
        <f>MATCH($A182,'EKHAZAARSTK X standardized'!$A:$A,0)</f>
        <v>803</v>
      </c>
    </row>
    <row r="183" spans="1:13" x14ac:dyDescent="0.3">
      <c r="A183" s="74" t="str">
        <f>'[1]2023.04.25.SB BM'!A184</f>
        <v>SIEMENS LTD</v>
      </c>
      <c r="B183" s="75">
        <f>'[1]2023.04.25.SB BM'!B184</f>
        <v>0.223362665475758</v>
      </c>
      <c r="C183" s="41" cm="1">
        <f t="array" aca="1" ref="C183:L183" ca="1">OFFSET(INDIRECT(ADDRESS(M183,2,1,1,"EKHAZAARSTK X standardized")),,,1,10)</f>
        <v>-0.42639174143746539</v>
      </c>
      <c r="D183" s="41">
        <f ca="1"/>
        <v>-0.83825633270638322</v>
      </c>
      <c r="E183" s="41">
        <f ca="1"/>
        <v>-0.21984639228556632</v>
      </c>
      <c r="F183" s="41">
        <f ca="1"/>
        <v>-0.90240488424864596</v>
      </c>
      <c r="G183" s="41">
        <f ca="1"/>
        <v>0.7098714752996097</v>
      </c>
      <c r="H183" s="41">
        <f ca="1"/>
        <v>-0.14005667608033828</v>
      </c>
      <c r="I183" s="41">
        <f ca="1"/>
        <v>1.4299363363259214</v>
      </c>
      <c r="J183" s="41">
        <f ca="1"/>
        <v>-0.755399833939425</v>
      </c>
      <c r="K183" s="41">
        <f ca="1"/>
        <v>-0.87624631406171138</v>
      </c>
      <c r="L183" s="41">
        <f ca="1"/>
        <v>-0.54993657797149065</v>
      </c>
      <c r="M183" s="37">
        <f>MATCH($A183,'EKHAZAARSTK X standardized'!$A:$A,0)</f>
        <v>807</v>
      </c>
    </row>
    <row r="184" spans="1:13" x14ac:dyDescent="0.3">
      <c r="A184" s="74" t="str">
        <f>'[1]2023.04.25.SB BM'!A185</f>
        <v>SKF INDIA LTD</v>
      </c>
      <c r="B184" s="75">
        <f>'[1]2023.04.25.SB BM'!B185</f>
        <v>0.16650012564825001</v>
      </c>
      <c r="C184" s="41" cm="1">
        <f t="array" aca="1" ref="C184:L184" ca="1">OFFSET(INDIRECT(ADDRESS(M184,2,1,1,"EKHAZAARSTK X standardized")),,,1,10)</f>
        <v>-0.39547096423840578</v>
      </c>
      <c r="D184" s="41">
        <f ca="1"/>
        <v>-0.34466963257249239</v>
      </c>
      <c r="E184" s="41">
        <f ca="1"/>
        <v>-0.21863305329712501</v>
      </c>
      <c r="F184" s="41">
        <f ca="1"/>
        <v>-0.90240488424864596</v>
      </c>
      <c r="G184" s="41">
        <f ca="1"/>
        <v>0.37962527213954755</v>
      </c>
      <c r="H184" s="41">
        <f ca="1"/>
        <v>0.80731927240415213</v>
      </c>
      <c r="I184" s="41">
        <f ca="1"/>
        <v>0.23033660146409021</v>
      </c>
      <c r="J184" s="41">
        <f ca="1"/>
        <v>-0.82710244943274747</v>
      </c>
      <c r="K184" s="41">
        <f ca="1"/>
        <v>-0.6489544023878373</v>
      </c>
      <c r="L184" s="41">
        <f ca="1"/>
        <v>-0.14898537224502548</v>
      </c>
      <c r="M184" s="37">
        <f>MATCH($A184,'EKHAZAARSTK X standardized'!$A:$A,0)</f>
        <v>814</v>
      </c>
    </row>
    <row r="185" spans="1:13" x14ac:dyDescent="0.3">
      <c r="A185" s="74" t="str">
        <f>'[1]2023.04.25.SB BM'!A186</f>
        <v>SOLAR INDUSTRIES INDIA LTD</v>
      </c>
      <c r="B185" s="75">
        <f>'[1]2023.04.25.SB BM'!B186</f>
        <v>0.16353086393397601</v>
      </c>
      <c r="C185" s="41" cm="1">
        <f t="array" aca="1" ref="C185:L185" ca="1">OFFSET(INDIRECT(ADDRESS(M185,2,1,1,"EKHAZAARSTK X standardized")),,,1,10)</f>
        <v>-0.50734421124886642</v>
      </c>
      <c r="D185" s="41">
        <f ca="1"/>
        <v>0.61279658561845829</v>
      </c>
      <c r="E185" s="41">
        <f ca="1"/>
        <v>0.95192408801993011</v>
      </c>
      <c r="F185" s="41">
        <f ca="1"/>
        <v>8.8474056249860933E-2</v>
      </c>
      <c r="G185" s="41">
        <f ca="1"/>
        <v>0.61480219175109374</v>
      </c>
      <c r="H185" s="41">
        <f ca="1"/>
        <v>1.0775028798195785</v>
      </c>
      <c r="I185" s="41">
        <f ca="1"/>
        <v>0.55720141747968521</v>
      </c>
      <c r="J185" s="41">
        <f ca="1"/>
        <v>-0.91012557813417072</v>
      </c>
      <c r="K185" s="41">
        <f ca="1"/>
        <v>-0.73786045306261039</v>
      </c>
      <c r="L185" s="41">
        <f ca="1"/>
        <v>-0.38418307250327094</v>
      </c>
      <c r="M185" s="37">
        <f>MATCH($A185,'EKHAZAARSTK X standardized'!$A:$A,0)</f>
        <v>817</v>
      </c>
    </row>
    <row r="186" spans="1:13" x14ac:dyDescent="0.3">
      <c r="A186" s="74" t="str">
        <f>'[1]2023.04.25.SB BM'!A187</f>
        <v>SONA BLW PRECISION FORGINGS</v>
      </c>
      <c r="B186" s="75">
        <f>'[1]2023.04.25.SB BM'!B187</f>
        <v>0.21393298199196001</v>
      </c>
      <c r="C186" s="41" cm="1">
        <f t="array" aca="1" ref="C186:L186" ca="1">OFFSET(INDIRECT(ADDRESS(M186,2,1,1,"EKHAZAARSTK X standardized")),,,1,10)</f>
        <v>-0.44901891141387867</v>
      </c>
      <c r="D186" s="41">
        <f ca="1"/>
        <v>0.76545730822554037</v>
      </c>
      <c r="E186" s="41">
        <f ca="1"/>
        <v>1.314039856766503</v>
      </c>
      <c r="F186" s="41">
        <f ca="1"/>
        <v>-0.74244055301098089</v>
      </c>
      <c r="G186" s="41">
        <f ca="1"/>
        <v>-1.3949691336604981</v>
      </c>
      <c r="H186" s="41">
        <f ca="1"/>
        <v>0.48947432351450215</v>
      </c>
      <c r="I186" s="41">
        <f ca="1"/>
        <v>0.20256595481918993</v>
      </c>
      <c r="J186" s="41">
        <f ca="1"/>
        <v>0.15822802007095077</v>
      </c>
      <c r="K186" s="41">
        <f ca="1"/>
        <v>-0.8924540220517635</v>
      </c>
      <c r="L186" s="41">
        <f ca="1"/>
        <v>-0.95460977853626883</v>
      </c>
      <c r="M186" s="37">
        <f>MATCH($A186,'EKHAZAARSTK X standardized'!$A:$A,0)</f>
        <v>821</v>
      </c>
    </row>
    <row r="187" spans="1:13" x14ac:dyDescent="0.3">
      <c r="A187" s="74" t="str">
        <f>'[1]2023.04.25.SB BM'!A188</f>
        <v>SRF LTD</v>
      </c>
      <c r="B187" s="75">
        <f>'[1]2023.04.25.SB BM'!B188</f>
        <v>0.27928700763877801</v>
      </c>
      <c r="C187" s="41" cm="1">
        <f t="array" aca="1" ref="C187:L187" ca="1">OFFSET(INDIRECT(ADDRESS(M187,2,1,1,"EKHAZAARSTK X standardized")),,,1,10)</f>
        <v>-0.43738263895440649</v>
      </c>
      <c r="D187" s="41">
        <f ca="1"/>
        <v>-3.2070270504272198E-2</v>
      </c>
      <c r="E187" s="41">
        <f ca="1"/>
        <v>0.49532327839297757</v>
      </c>
      <c r="F187" s="41">
        <f ca="1"/>
        <v>-7.8300634761006072E-2</v>
      </c>
      <c r="G187" s="41">
        <f ca="1"/>
        <v>-0.52139074899994464</v>
      </c>
      <c r="H187" s="41">
        <f ca="1"/>
        <v>0.52960634080448499</v>
      </c>
      <c r="I187" s="41">
        <f ca="1"/>
        <v>1.2407817180365153</v>
      </c>
      <c r="J187" s="41">
        <f ca="1"/>
        <v>-0.16060242394030866</v>
      </c>
      <c r="K187" s="41">
        <f ca="1"/>
        <v>-0.5457996601071351</v>
      </c>
      <c r="L187" s="41">
        <f ca="1"/>
        <v>-0.43349280319709832</v>
      </c>
      <c r="M187" s="37">
        <f>MATCH($A187,'EKHAZAARSTK X standardized'!$A:$A,0)</f>
        <v>827</v>
      </c>
    </row>
    <row r="188" spans="1:13" x14ac:dyDescent="0.3">
      <c r="A188" s="74" t="str">
        <f>'[1]2023.04.25.SB BM'!A189</f>
        <v>STAR HEALTH &amp; ALLIED INSURAN</v>
      </c>
      <c r="B188" s="75">
        <f>'[1]2023.04.25.SB BM'!B189</f>
        <v>8.5149504943245399E-2</v>
      </c>
      <c r="C188" s="41" cm="1">
        <f t="array" aca="1" ref="C188:L188" ca="1">OFFSET(INDIRECT(ADDRESS(M188,2,1,1,"EKHAZAARSTK X standardized")),,,1,10)</f>
        <v>-0.64897097360151768</v>
      </c>
      <c r="D188" s="41">
        <f ca="1"/>
        <v>1.9594230765215555</v>
      </c>
      <c r="E188" s="41">
        <f ca="1"/>
        <v>1.8240307557945352</v>
      </c>
      <c r="F188" s="41">
        <f ca="1"/>
        <v>-0.68176654366245337</v>
      </c>
      <c r="G188" s="41">
        <f ca="1"/>
        <v>-0.60536654244520161</v>
      </c>
      <c r="H188" s="41">
        <f ca="1"/>
        <v>-0.57407141888423918</v>
      </c>
      <c r="I188" s="41">
        <f ca="1"/>
        <v>0.90933433279226372</v>
      </c>
      <c r="J188" s="41">
        <f ca="1"/>
        <v>-0.8524426852434478</v>
      </c>
      <c r="K188" s="41">
        <f ca="1"/>
        <v>-0.61445912527837865</v>
      </c>
      <c r="L188" s="41">
        <f ca="1"/>
        <v>-0.45297047103655247</v>
      </c>
      <c r="M188" s="37">
        <f>MATCH($A188,'EKHAZAARSTK X standardized'!$A:$A,0)</f>
        <v>829</v>
      </c>
    </row>
    <row r="189" spans="1:13" x14ac:dyDescent="0.3">
      <c r="A189" s="74" t="str">
        <f>'[1]2023.04.25.SB BM'!A190</f>
        <v>STATE BANK OF INDIA</v>
      </c>
      <c r="B189" s="75">
        <f>'[1]2023.04.25.SB BM'!B190</f>
        <v>1.59537076521659</v>
      </c>
      <c r="C189" s="41" cm="1">
        <f t="array" aca="1" ref="C189:L189" ca="1">OFFSET(INDIRECT(ADDRESS(M189,2,1,1,"EKHAZAARSTK X standardized")),,,1,10)</f>
        <v>0.3050515979896255</v>
      </c>
      <c r="D189" s="41">
        <f ca="1"/>
        <v>-1.3874046354937299</v>
      </c>
      <c r="E189" s="41">
        <f ca="1"/>
        <v>-0.42357975614121196</v>
      </c>
      <c r="F189" s="41">
        <f ca="1"/>
        <v>1.0560012449128271</v>
      </c>
      <c r="G189" s="41">
        <f ca="1"/>
        <v>-3.6448116804863949E-2</v>
      </c>
      <c r="H189" s="41">
        <f ca="1"/>
        <v>-0.565786506789139</v>
      </c>
      <c r="I189" s="41">
        <f ca="1"/>
        <v>3.8398767482509752</v>
      </c>
      <c r="J189" s="41">
        <f ca="1"/>
        <v>-0.3846907823984701</v>
      </c>
      <c r="K189" s="41">
        <f ca="1"/>
        <v>0.55566592306614149</v>
      </c>
      <c r="L189" s="41">
        <f ca="1"/>
        <v>-6.9892235013729626E-2</v>
      </c>
      <c r="M189" s="37">
        <f>MATCH($A189,'EKHAZAARSTK X standardized'!$A:$A,0)</f>
        <v>830</v>
      </c>
    </row>
    <row r="190" spans="1:13" x14ac:dyDescent="0.3">
      <c r="A190" s="74" t="str">
        <f>'[1]2023.04.25.SB BM'!A191</f>
        <v>STEEL AUTHORITY OF INDIA</v>
      </c>
      <c r="B190" s="75">
        <f>'[1]2023.04.25.SB BM'!B191</f>
        <v>0.205718275551623</v>
      </c>
      <c r="C190" s="41" cm="1">
        <f t="array" aca="1" ref="C190:L190" ca="1">OFFSET(INDIRECT(ADDRESS(M190,2,1,1,"EKHAZAARSTK X standardized")),,,1,10)</f>
        <v>0.22942919635214795</v>
      </c>
      <c r="D190" s="41">
        <f ca="1"/>
        <v>0.21269697696619111</v>
      </c>
      <c r="E190" s="41">
        <f ca="1"/>
        <v>-0.58083518039157556</v>
      </c>
      <c r="F190" s="41">
        <f ca="1"/>
        <v>0.85502887105020475</v>
      </c>
      <c r="G190" s="41">
        <f ca="1"/>
        <v>-0.47522214278355251</v>
      </c>
      <c r="H190" s="41">
        <f ca="1"/>
        <v>-0.71794081513945851</v>
      </c>
      <c r="I190" s="41">
        <f ca="1"/>
        <v>1.9215673892996399</v>
      </c>
      <c r="J190" s="41">
        <f ca="1"/>
        <v>1.6579196614392586</v>
      </c>
      <c r="K190" s="41">
        <f ca="1"/>
        <v>2.4997157561030243</v>
      </c>
      <c r="L190" s="41">
        <f ca="1"/>
        <v>-0.97651379605252864</v>
      </c>
      <c r="M190" s="37">
        <f>MATCH($A190,'EKHAZAARSTK X standardized'!$A:$A,0)</f>
        <v>831</v>
      </c>
    </row>
    <row r="191" spans="1:13" x14ac:dyDescent="0.3">
      <c r="A191" s="74" t="str">
        <f>'[1]2023.04.25.SB BM'!A192</f>
        <v>SUMITOMO CHEMICAL INDIA LTD</v>
      </c>
      <c r="B191" s="75">
        <f>'[1]2023.04.25.SB BM'!B192</f>
        <v>9.0203029494314302E-2</v>
      </c>
      <c r="C191" s="41" cm="1">
        <f t="array" aca="1" ref="C191:L191" ca="1">OFFSET(INDIRECT(ADDRESS(M191,2,1,1,"EKHAZAARSTK X standardized")),,,1,10)</f>
        <v>-0.47848893096255296</v>
      </c>
      <c r="D191" s="41">
        <f ca="1"/>
        <v>-0.68669796032371455</v>
      </c>
      <c r="E191" s="41">
        <f ca="1"/>
        <v>0.41810026400373901</v>
      </c>
      <c r="F191" s="41">
        <f ca="1"/>
        <v>-0.87942467158787097</v>
      </c>
      <c r="G191" s="41">
        <f ca="1"/>
        <v>-0.18644851373295626</v>
      </c>
      <c r="H191" s="41">
        <f ca="1"/>
        <v>0.59748405460023002</v>
      </c>
      <c r="I191" s="41">
        <f ca="1"/>
        <v>0.25145338072203649</v>
      </c>
      <c r="J191" s="41">
        <f ca="1"/>
        <v>-0.81317748034085346</v>
      </c>
      <c r="K191" s="41">
        <f ca="1"/>
        <v>-0.70230959676731997</v>
      </c>
      <c r="L191" s="41">
        <f ca="1"/>
        <v>-0.22573990122361826</v>
      </c>
      <c r="M191" s="37">
        <f>MATCH($A191,'EKHAZAARSTK X standardized'!$A:$A,0)</f>
        <v>845</v>
      </c>
    </row>
    <row r="192" spans="1:13" x14ac:dyDescent="0.3">
      <c r="A192" s="74" t="str">
        <f>'[1]2023.04.25.SB BM'!A193</f>
        <v>SUN PHARMACEUTICAL INDUS</v>
      </c>
      <c r="B192" s="75">
        <f>'[1]2023.04.25.SB BM'!B193</f>
        <v>0.81142957213876099</v>
      </c>
      <c r="C192" s="41" cm="1">
        <f t="array" aca="1" ref="C192:L192" ca="1">OFFSET(INDIRECT(ADDRESS(M192,2,1,1,"EKHAZAARSTK X standardized")),,,1,10)</f>
        <v>0.11677250162649912</v>
      </c>
      <c r="D192" s="41">
        <f ca="1"/>
        <v>-0.9920104886943012</v>
      </c>
      <c r="E192" s="41">
        <f ca="1"/>
        <v>-0.56773423348188889</v>
      </c>
      <c r="F192" s="41">
        <f ca="1"/>
        <v>-0.87466239201438001</v>
      </c>
      <c r="G192" s="41">
        <f ca="1"/>
        <v>-3.3552249559526882E-2</v>
      </c>
      <c r="H192" s="41">
        <f ca="1"/>
        <v>-0.27387928898556241</v>
      </c>
      <c r="I192" s="41">
        <f ca="1"/>
        <v>2.1223551674181436</v>
      </c>
      <c r="J192" s="41">
        <f ca="1"/>
        <v>-0.66051491687587527</v>
      </c>
      <c r="K192" s="41">
        <f ca="1"/>
        <v>-0.50930219336567439</v>
      </c>
      <c r="L192" s="41">
        <f ca="1"/>
        <v>-0.97278425735104634</v>
      </c>
      <c r="M192" s="37">
        <f>MATCH($A192,'EKHAZAARSTK X standardized'!$A:$A,0)</f>
        <v>847</v>
      </c>
    </row>
    <row r="193" spans="1:13" x14ac:dyDescent="0.3">
      <c r="A193" s="74" t="str">
        <f>'[1]2023.04.25.SB BM'!A194</f>
        <v>SUN TV NETWORK LTD</v>
      </c>
      <c r="B193" s="75">
        <f>'[1]2023.04.25.SB BM'!B194</f>
        <v>6.03681798459728E-2</v>
      </c>
      <c r="C193" s="41" cm="1">
        <f t="array" aca="1" ref="C193:L193" ca="1">OFFSET(INDIRECT(ADDRESS(M193,2,1,1,"EKHAZAARSTK X standardized")),,,1,10)</f>
        <v>-0.21693235505831465</v>
      </c>
      <c r="D193" s="41">
        <f ca="1"/>
        <v>-1.0717775265660463</v>
      </c>
      <c r="E193" s="41">
        <f ca="1"/>
        <v>-0.51822502344932597</v>
      </c>
      <c r="F193" s="41">
        <f ca="1"/>
        <v>-0.87875913490527746</v>
      </c>
      <c r="G193" s="41">
        <f ca="1"/>
        <v>-0.50266118877321764</v>
      </c>
      <c r="H193" s="41">
        <f ca="1"/>
        <v>1.2381511128159808</v>
      </c>
      <c r="I193" s="41">
        <f ca="1"/>
        <v>0.45938440101552297</v>
      </c>
      <c r="J193" s="41">
        <f ca="1"/>
        <v>-7.3471208242446729E-3</v>
      </c>
      <c r="K193" s="41">
        <f ca="1"/>
        <v>0.79489490153825759</v>
      </c>
      <c r="L193" s="41">
        <f ca="1"/>
        <v>-0.54140510894179916</v>
      </c>
      <c r="M193" s="37">
        <f>MATCH($A193,'EKHAZAARSTK X standardized'!$A:$A,0)</f>
        <v>848</v>
      </c>
    </row>
    <row r="194" spans="1:13" x14ac:dyDescent="0.3">
      <c r="A194" s="74" t="str">
        <f>'[1]2023.04.25.SB BM'!A195</f>
        <v>SUNDARAM FINANCE LTD</v>
      </c>
      <c r="B194" s="75">
        <f>'[1]2023.04.25.SB BM'!B195</f>
        <v>0.275219458706501</v>
      </c>
      <c r="C194" s="41" cm="1">
        <f t="array" aca="1" ref="C194:L194" ca="1">OFFSET(INDIRECT(ADDRESS(M194,2,1,1,"EKHAZAARSTK X standardized")),,,1,10)</f>
        <v>4.6974544699498091E-2</v>
      </c>
      <c r="D194" s="41">
        <f ca="1"/>
        <v>-1.532569533163272</v>
      </c>
      <c r="E194" s="41">
        <f ca="1"/>
        <v>-0.97898084488926296</v>
      </c>
      <c r="F194" s="41">
        <f ca="1"/>
        <v>2.3709516979907348</v>
      </c>
      <c r="G194" s="41">
        <f ca="1"/>
        <v>0.35386103608349495</v>
      </c>
      <c r="H194" s="41">
        <f ca="1"/>
        <v>0.5616697608430159</v>
      </c>
      <c r="I194" s="41">
        <f ca="1"/>
        <v>1.0488635134507993</v>
      </c>
      <c r="J194" s="41">
        <f ca="1"/>
        <v>-1.0339460110129159</v>
      </c>
      <c r="K194" s="41">
        <f ca="1"/>
        <v>-0.1994090450132554</v>
      </c>
      <c r="L194" s="41">
        <f ca="1"/>
        <v>-0.66373235007103748</v>
      </c>
      <c r="M194" s="37">
        <f>MATCH($A194,'EKHAZAARSTK X standardized'!$A:$A,0)</f>
        <v>851</v>
      </c>
    </row>
    <row r="195" spans="1:13" x14ac:dyDescent="0.3">
      <c r="A195" s="74" t="str">
        <f>'[1]2023.04.25.SB BM'!A196</f>
        <v>SUNDRAM FASTENERS LTD</v>
      </c>
      <c r="B195" s="75">
        <f>'[1]2023.04.25.SB BM'!B196</f>
        <v>0.18609909780643899</v>
      </c>
      <c r="C195" s="41" cm="1">
        <f t="array" aca="1" ref="C195:L195" ca="1">OFFSET(INDIRECT(ADDRESS(M195,2,1,1,"EKHAZAARSTK X standardized")),,,1,10)</f>
        <v>-0.39623456049585126</v>
      </c>
      <c r="D195" s="41">
        <f ca="1"/>
        <v>-0.56295949832622239</v>
      </c>
      <c r="E195" s="41">
        <f ca="1"/>
        <v>-0.27577582412148255</v>
      </c>
      <c r="F195" s="41">
        <f ca="1"/>
        <v>-0.27916047729633425</v>
      </c>
      <c r="G195" s="41">
        <f ca="1"/>
        <v>1.2681258218947776E-2</v>
      </c>
      <c r="H195" s="41">
        <f ca="1"/>
        <v>0.11123935197615539</v>
      </c>
      <c r="I195" s="41">
        <f ca="1"/>
        <v>0.40381867262256432</v>
      </c>
      <c r="J195" s="41">
        <f ca="1"/>
        <v>-0.93295946386205408</v>
      </c>
      <c r="K195" s="41">
        <f ca="1"/>
        <v>-0.58697264164816154</v>
      </c>
      <c r="L195" s="41">
        <f ca="1"/>
        <v>-0.58055671310604651</v>
      </c>
      <c r="M195" s="37">
        <f>MATCH($A195,'EKHAZAARSTK X standardized'!$A:$A,0)</f>
        <v>852</v>
      </c>
    </row>
    <row r="196" spans="1:13" x14ac:dyDescent="0.3">
      <c r="A196" s="74" t="str">
        <f>'[1]2023.04.25.SB BM'!A197</f>
        <v>SUPREME INDUSTRIES LTD</v>
      </c>
      <c r="B196" s="75">
        <f>'[1]2023.04.25.SB BM'!B197</f>
        <v>0.30191893944910397</v>
      </c>
      <c r="C196" s="41" cm="1">
        <f t="array" aca="1" ref="C196:L196" ca="1">OFFSET(INDIRECT(ADDRESS(M196,2,1,1,"EKHAZAARSTK X standardized")),,,1,10)</f>
        <v>2.1516005098069464E-2</v>
      </c>
      <c r="D196" s="41">
        <f ca="1"/>
        <v>0.79876030534294185</v>
      </c>
      <c r="E196" s="41">
        <f ca="1"/>
        <v>0.47525959516850674</v>
      </c>
      <c r="F196" s="41">
        <f ca="1"/>
        <v>0.2733994226685037</v>
      </c>
      <c r="G196" s="41">
        <f ca="1"/>
        <v>0.48039649336226731</v>
      </c>
      <c r="H196" s="41">
        <f ca="1"/>
        <v>0.63803617802097556</v>
      </c>
      <c r="I196" s="41">
        <f ca="1"/>
        <v>0.64024985542495561</v>
      </c>
      <c r="J196" s="41">
        <f ca="1"/>
        <v>-0.854459258876343</v>
      </c>
      <c r="K196" s="41">
        <f ca="1"/>
        <v>-0.63639652849439576</v>
      </c>
      <c r="L196" s="41">
        <f ca="1"/>
        <v>-0.4225896374851596</v>
      </c>
      <c r="M196" s="37">
        <f>MATCH($A196,'EKHAZAARSTK X standardized'!$A:$A,0)</f>
        <v>856</v>
      </c>
    </row>
    <row r="197" spans="1:13" x14ac:dyDescent="0.3">
      <c r="A197" s="74" t="str">
        <f>'[1]2023.04.25.SB BM'!A198</f>
        <v>SYNGENE INTERNATIONAL LTD</v>
      </c>
      <c r="B197" s="75">
        <f>'[1]2023.04.25.SB BM'!B198</f>
        <v>0.146873839115611</v>
      </c>
      <c r="C197" s="41" cm="1">
        <f t="array" aca="1" ref="C197:L197" ca="1">OFFSET(INDIRECT(ADDRESS(M197,2,1,1,"EKHAZAARSTK X standardized")),,,1,10)</f>
        <v>-0.59002825291755467</v>
      </c>
      <c r="D197" s="41">
        <f ca="1"/>
        <v>-1.1576905967416318</v>
      </c>
      <c r="E197" s="41">
        <f ca="1"/>
        <v>3.8124149454722311E-2</v>
      </c>
      <c r="F197" s="41">
        <f ca="1"/>
        <v>-0.31688648174549988</v>
      </c>
      <c r="G197" s="41">
        <f ca="1"/>
        <v>-0.23346648745199464</v>
      </c>
      <c r="H197" s="41">
        <f ca="1"/>
        <v>-8.4464833952113058E-3</v>
      </c>
      <c r="I197" s="41">
        <f ca="1"/>
        <v>0.37290011847626481</v>
      </c>
      <c r="J197" s="41">
        <f ca="1"/>
        <v>-0.66261372424152731</v>
      </c>
      <c r="K197" s="41">
        <f ca="1"/>
        <v>-0.74376723930253807</v>
      </c>
      <c r="L197" s="41">
        <f ca="1"/>
        <v>-0.86893638661536543</v>
      </c>
      <c r="M197" s="37">
        <f>MATCH($A197,'EKHAZAARSTK X standardized'!$A:$A,0)</f>
        <v>866</v>
      </c>
    </row>
    <row r="198" spans="1:13" x14ac:dyDescent="0.3">
      <c r="A198" s="74" t="str">
        <f>'[1]2023.04.25.SB BM'!A199</f>
        <v>TATA CHEMICALS LTD</v>
      </c>
      <c r="B198" s="75">
        <f>'[1]2023.04.25.SB BM'!B199</f>
        <v>0.25578440352188803</v>
      </c>
      <c r="C198" s="41" cm="1">
        <f t="array" aca="1" ref="C198:L198" ca="1">OFFSET(INDIRECT(ADDRESS(M198,2,1,1,"EKHAZAARSTK X standardized")),,,1,10)</f>
        <v>0.32327797565995303</v>
      </c>
      <c r="D198" s="41">
        <f ca="1"/>
        <v>-0.66200227269583423</v>
      </c>
      <c r="E198" s="41">
        <f ca="1"/>
        <v>-0.73475222111479654</v>
      </c>
      <c r="F198" s="41">
        <f ca="1"/>
        <v>-2.4599610779868348E-2</v>
      </c>
      <c r="G198" s="41">
        <f ca="1"/>
        <v>-0.17252359116042287</v>
      </c>
      <c r="H198" s="41">
        <f ca="1"/>
        <v>-5.4286002539432485E-2</v>
      </c>
      <c r="I198" s="41">
        <f ca="1"/>
        <v>1.1421874656445432</v>
      </c>
      <c r="J198" s="41">
        <f ca="1"/>
        <v>1.2344132866957649</v>
      </c>
      <c r="K198" s="41">
        <f ca="1"/>
        <v>0.6664927397894469</v>
      </c>
      <c r="L198" s="41">
        <f ca="1"/>
        <v>-0.16120587572642497</v>
      </c>
      <c r="M198" s="37">
        <f>MATCH($A198,'EKHAZAARSTK X standardized'!$A:$A,0)</f>
        <v>876</v>
      </c>
    </row>
    <row r="199" spans="1:13" x14ac:dyDescent="0.3">
      <c r="A199" s="74" t="str">
        <f>'[1]2023.04.25.SB BM'!A200</f>
        <v>TATA COMMUNICATIONS LTD</v>
      </c>
      <c r="B199" s="75">
        <f>'[1]2023.04.25.SB BM'!B200</f>
        <v>0.25430017385433901</v>
      </c>
      <c r="C199" s="41" cm="1">
        <f t="array" aca="1" ref="C199:L199" ca="1">OFFSET(INDIRECT(ADDRESS(M199,2,1,1,"EKHAZAARSTK X standardized")),,,1,10)</f>
        <v>0.62871196431248411</v>
      </c>
      <c r="D199" s="41">
        <f ca="1"/>
        <v>-0.79631305552662168</v>
      </c>
      <c r="E199" s="41">
        <f ca="1"/>
        <v>-0.61296185805117354</v>
      </c>
      <c r="F199" s="41">
        <f ca="1"/>
        <v>1.4682556799933431</v>
      </c>
      <c r="G199" s="41">
        <f ca="1"/>
        <v>0.14273940314627623</v>
      </c>
      <c r="H199" s="41">
        <f ca="1"/>
        <v>1.545929788960194</v>
      </c>
      <c r="I199" s="41">
        <f ca="1"/>
        <v>1.1243394131036566</v>
      </c>
      <c r="J199" s="41">
        <f ca="1"/>
        <v>-0.40154933044392416</v>
      </c>
      <c r="K199" s="41">
        <f ca="1"/>
        <v>5.692937054674322E-2</v>
      </c>
      <c r="L199" s="41">
        <f ca="1"/>
        <v>0.80889131854419516</v>
      </c>
      <c r="M199" s="37">
        <f>MATCH($A199,'EKHAZAARSTK X standardized'!$A:$A,0)</f>
        <v>878</v>
      </c>
    </row>
    <row r="200" spans="1:13" x14ac:dyDescent="0.3">
      <c r="A200" s="74" t="str">
        <f>'[1]2023.04.25.SB BM'!A201</f>
        <v>TATA CONSULTANCY SVCS LTD</v>
      </c>
      <c r="B200" s="75">
        <f>'[1]2023.04.25.SB BM'!B201</f>
        <v>2.49667850745498</v>
      </c>
      <c r="C200" s="41" cm="1">
        <f t="array" aca="1" ref="C200:L200" ca="1">OFFSET(INDIRECT(ADDRESS(M200,2,1,1,"EKHAZAARSTK X standardized")),,,1,10)</f>
        <v>0.47893850324127835</v>
      </c>
      <c r="D200" s="41">
        <f ca="1"/>
        <v>-0.7902055287631583</v>
      </c>
      <c r="E200" s="41">
        <f ca="1"/>
        <v>-0.15225952632406098</v>
      </c>
      <c r="F200" s="41">
        <f ca="1"/>
        <v>-0.73289313609506346</v>
      </c>
      <c r="G200" s="41">
        <f ca="1"/>
        <v>-0.52944078510161485</v>
      </c>
      <c r="H200" s="41">
        <f ca="1"/>
        <v>1.8047190658813619</v>
      </c>
      <c r="I200" s="41">
        <f ca="1"/>
        <v>3.0245067387481335</v>
      </c>
      <c r="J200" s="41">
        <f ca="1"/>
        <v>-0.90571615338904399</v>
      </c>
      <c r="K200" s="41">
        <f ca="1"/>
        <v>-0.46880341387127383</v>
      </c>
      <c r="L200" s="41">
        <f ca="1"/>
        <v>-0.23869018543711903</v>
      </c>
      <c r="M200" s="37">
        <f>MATCH($A200,'EKHAZAARSTK X standardized'!$A:$A,0)</f>
        <v>879</v>
      </c>
    </row>
    <row r="201" spans="1:13" x14ac:dyDescent="0.3">
      <c r="A201" s="74" t="str">
        <f>'[1]2023.04.25.SB BM'!A202</f>
        <v>TATA CONSUMER PRODUCTS LTD</v>
      </c>
      <c r="B201" s="75">
        <f>'[1]2023.04.25.SB BM'!B202</f>
        <v>0.33929182221704302</v>
      </c>
      <c r="C201" s="41" cm="1">
        <f t="array" aca="1" ref="C201:L201" ca="1">OFFSET(INDIRECT(ADDRESS(M201,2,1,1,"EKHAZAARSTK X standardized")),,,1,10)</f>
        <v>-2.2262497617330661E-2</v>
      </c>
      <c r="D201" s="41">
        <f ca="1"/>
        <v>-0.94641993976200522</v>
      </c>
      <c r="E201" s="41">
        <f ca="1"/>
        <v>3.3179804978985164E-2</v>
      </c>
      <c r="F201" s="41">
        <f ca="1"/>
        <v>-0.77479680957839625</v>
      </c>
      <c r="G201" s="41">
        <f ca="1"/>
        <v>-0.37012754029302564</v>
      </c>
      <c r="H201" s="41">
        <f ca="1"/>
        <v>-0.22599760768384927</v>
      </c>
      <c r="I201" s="41">
        <f ca="1"/>
        <v>1.2463212600863272</v>
      </c>
      <c r="J201" s="41">
        <f ca="1"/>
        <v>-0.427778367867861</v>
      </c>
      <c r="K201" s="41">
        <f ca="1"/>
        <v>-0.67490876025314406</v>
      </c>
      <c r="L201" s="41">
        <f ca="1"/>
        <v>-0.73859819234486679</v>
      </c>
      <c r="M201" s="37">
        <f>MATCH($A201,'EKHAZAARSTK X standardized'!$A:$A,0)</f>
        <v>880</v>
      </c>
    </row>
    <row r="202" spans="1:13" x14ac:dyDescent="0.3">
      <c r="A202" s="74" t="str">
        <f>'[1]2023.04.25.SB BM'!A203</f>
        <v>TATA ELXSI LTD</v>
      </c>
      <c r="B202" s="75">
        <f>'[1]2023.04.25.SB BM'!B203</f>
        <v>0.54798691028017699</v>
      </c>
      <c r="C202" s="41" cm="1">
        <f t="array" aca="1" ref="C202:L202" ca="1">OFFSET(INDIRECT(ADDRESS(M202,2,1,1,"EKHAZAARSTK X standardized")),,,1,10)</f>
        <v>-0.15976968700258845</v>
      </c>
      <c r="D202" s="41">
        <f ca="1"/>
        <v>1.4622743257364963</v>
      </c>
      <c r="E202" s="41">
        <f ca="1"/>
        <v>1.2834848711661841</v>
      </c>
      <c r="F202" s="41">
        <f ca="1"/>
        <v>-0.61495189913616688</v>
      </c>
      <c r="G202" s="41">
        <f ca="1"/>
        <v>-1.0747516816925924</v>
      </c>
      <c r="H202" s="41">
        <f ca="1"/>
        <v>2.1926920559102121</v>
      </c>
      <c r="I202" s="41">
        <f ca="1"/>
        <v>0.28046019185743687</v>
      </c>
      <c r="J202" s="41">
        <f ca="1"/>
        <v>0.66984222950822969</v>
      </c>
      <c r="K202" s="41">
        <f ca="1"/>
        <v>-0.92044066977609817</v>
      </c>
      <c r="L202" s="41">
        <f ca="1"/>
        <v>6.401648996822612E-2</v>
      </c>
      <c r="M202" s="37">
        <f>MATCH($A202,'EKHAZAARSTK X standardized'!$A:$A,0)</f>
        <v>881</v>
      </c>
    </row>
    <row r="203" spans="1:13" x14ac:dyDescent="0.3">
      <c r="A203" s="74" t="str">
        <f>'[1]2023.04.25.SB BM'!A204</f>
        <v>TATA MOTORS LTD</v>
      </c>
      <c r="B203" s="75">
        <f>'[1]2023.04.25.SB BM'!B204</f>
        <v>0.64224793825569804</v>
      </c>
      <c r="C203" s="41" cm="1">
        <f t="array" aca="1" ref="C203:L203" ca="1">OFFSET(INDIRECT(ADDRESS(M203,2,1,1,"EKHAZAARSTK X standardized")),,,1,10)</f>
        <v>-0.64897097360151768</v>
      </c>
      <c r="D203" s="41">
        <f ca="1"/>
        <v>-0.76178579753437814</v>
      </c>
      <c r="E203" s="41">
        <f ca="1"/>
        <v>-0.70751256152143227</v>
      </c>
      <c r="F203" s="41">
        <f ca="1"/>
        <v>1.5129634674397701</v>
      </c>
      <c r="G203" s="41">
        <f ca="1"/>
        <v>-0.25567635847881598</v>
      </c>
      <c r="H203" s="41">
        <f ca="1"/>
        <v>-1.5740778442342225</v>
      </c>
      <c r="I203" s="41">
        <f ca="1"/>
        <v>2.7700292774281254</v>
      </c>
      <c r="J203" s="41">
        <f ca="1"/>
        <v>1.1507834618694768</v>
      </c>
      <c r="K203" s="41">
        <f ca="1"/>
        <v>-8.0562871469315941E-2</v>
      </c>
      <c r="L203" s="41">
        <f ca="1"/>
        <v>-1.07886784316752</v>
      </c>
      <c r="M203" s="37">
        <f>MATCH($A203,'EKHAZAARSTK X standardized'!$A:$A,0)</f>
        <v>884</v>
      </c>
    </row>
    <row r="204" spans="1:13" x14ac:dyDescent="0.3">
      <c r="A204" s="74" t="str">
        <f>'[1]2023.04.25.SB BM'!A205</f>
        <v>TATA MOTORS LTD-A-DVR</v>
      </c>
      <c r="B204" s="75">
        <f>'[1]2023.04.25.SB BM'!B205</f>
        <v>8.8340450086381805E-2</v>
      </c>
      <c r="C204" s="41" cm="1">
        <f t="array" aca="1" ref="C204:L204" ca="1">OFFSET(INDIRECT(ADDRESS(M204,2,1,1,"EKHAZAARSTK X standardized")),,,1,10)</f>
        <v>-0.64897097360151768</v>
      </c>
      <c r="D204" s="41">
        <f ca="1"/>
        <v>-0.76178579753437814</v>
      </c>
      <c r="E204" s="41">
        <f ca="1"/>
        <v>-0.70751256152143227</v>
      </c>
      <c r="F204" s="41">
        <f ca="1"/>
        <v>1.5129634674397701</v>
      </c>
      <c r="G204" s="41">
        <f ca="1"/>
        <v>-0.25567635847881598</v>
      </c>
      <c r="H204" s="41">
        <f ca="1"/>
        <v>-1.5740778442342225</v>
      </c>
      <c r="I204" s="41">
        <f ca="1"/>
        <v>2.7700292774281254</v>
      </c>
      <c r="J204" s="41">
        <f ca="1"/>
        <v>1.1507834618694768</v>
      </c>
      <c r="K204" s="41">
        <f ca="1"/>
        <v>-8.0562871469315941E-2</v>
      </c>
      <c r="L204" s="41">
        <f ca="1"/>
        <v>-1.07886784316752</v>
      </c>
      <c r="M204" s="38">
        <f>M203</f>
        <v>884</v>
      </c>
    </row>
    <row r="205" spans="1:13" x14ac:dyDescent="0.3">
      <c r="A205" s="74" t="str">
        <f>'[1]2023.04.25.SB BM'!A206</f>
        <v>TATA POWER CO LTD</v>
      </c>
      <c r="B205" s="75">
        <f>'[1]2023.04.25.SB BM'!B206</f>
        <v>0.25450049912487499</v>
      </c>
      <c r="C205" s="41" cm="1">
        <f t="array" aca="1" ref="C205:L205" ca="1">OFFSET(INDIRECT(ADDRESS(M205,2,1,1,"EKHAZAARSTK X standardized")),,,1,10)</f>
        <v>7.7858186245344354E-3</v>
      </c>
      <c r="D205" s="41">
        <f ca="1"/>
        <v>-1.0653809962028649</v>
      </c>
      <c r="E205" s="41">
        <f ca="1"/>
        <v>-0.42218511223087291</v>
      </c>
      <c r="F205" s="41">
        <f ca="1"/>
        <v>1.4547808042608583</v>
      </c>
      <c r="G205" s="41">
        <f ca="1"/>
        <v>-0.69902886886145155</v>
      </c>
      <c r="H205" s="41">
        <f ca="1"/>
        <v>-0.41927254661528734</v>
      </c>
      <c r="I205" s="41">
        <f ca="1"/>
        <v>1.9384614311788564</v>
      </c>
      <c r="J205" s="41">
        <f ca="1"/>
        <v>1.5759251385381672</v>
      </c>
      <c r="K205" s="41">
        <f ca="1"/>
        <v>0.13986891871349488</v>
      </c>
      <c r="L205" s="41">
        <f ca="1"/>
        <v>-0.76210328011366046</v>
      </c>
      <c r="M205" s="37">
        <f>MATCH($A205,'EKHAZAARSTK X standardized'!$A:$A,0)</f>
        <v>885</v>
      </c>
    </row>
    <row r="206" spans="1:13" x14ac:dyDescent="0.3">
      <c r="A206" s="74" t="str">
        <f>'[1]2023.04.25.SB BM'!A207</f>
        <v>TATA STEEL LTD</v>
      </c>
      <c r="B206" s="75">
        <f>'[1]2023.04.25.SB BM'!B207</f>
        <v>0.65927366015034505</v>
      </c>
      <c r="C206" s="41" cm="1">
        <f t="array" aca="1" ref="C206:L206" ca="1">OFFSET(INDIRECT(ADDRESS(M206,2,1,1,"EKHAZAARSTK X standardized")),,,1,10)</f>
        <v>2.7761800218195969</v>
      </c>
      <c r="D206" s="41">
        <f ca="1"/>
        <v>-5.4633766845492746E-2</v>
      </c>
      <c r="E206" s="41">
        <f ca="1"/>
        <v>-0.31164554012000473</v>
      </c>
      <c r="F206" s="41">
        <f ca="1"/>
        <v>0.74963515326591523</v>
      </c>
      <c r="G206" s="41">
        <f ca="1"/>
        <v>-0.5797036721767761</v>
      </c>
      <c r="H206" s="41">
        <f ca="1"/>
        <v>-0.19171576110258531</v>
      </c>
      <c r="I206" s="41">
        <f ca="1"/>
        <v>2.6336857853674354</v>
      </c>
      <c r="J206" s="41">
        <f ca="1"/>
        <v>1.1439263521212659</v>
      </c>
      <c r="K206" s="41">
        <f ca="1"/>
        <v>1.7248967202959529</v>
      </c>
      <c r="L206" s="41">
        <f ca="1"/>
        <v>-0.18584529589379487</v>
      </c>
      <c r="M206" s="37">
        <f>MATCH($A206,'EKHAZAARSTK X standardized'!$A:$A,0)</f>
        <v>887</v>
      </c>
    </row>
    <row r="207" spans="1:13" x14ac:dyDescent="0.3">
      <c r="A207" s="74" t="str">
        <f>'[1]2023.04.25.SB BM'!A208</f>
        <v>TATA TELESERVICES MAHARASHTR</v>
      </c>
      <c r="B207" s="75">
        <f>'[1]2023.04.25.SB BM'!B208</f>
        <v>5.45233432059073E-2</v>
      </c>
      <c r="C207" s="41" cm="1">
        <f t="array" aca="1" ref="C207:L207" ca="1">OFFSET(INDIRECT(ADDRESS(M207,2,1,1,"EKHAZAARSTK X standardized")),,,1,10)</f>
        <v>-0.64897097360151768</v>
      </c>
      <c r="D207" s="41">
        <f ca="1"/>
        <v>2.1344956330096387</v>
      </c>
      <c r="E207" s="41">
        <f ca="1"/>
        <v>-0.85558934708673628</v>
      </c>
      <c r="F207" s="41">
        <f ca="1"/>
        <v>2.7193341852644468</v>
      </c>
      <c r="G207" s="41">
        <f ca="1"/>
        <v>-2.2946548512543044</v>
      </c>
      <c r="H207" s="41">
        <f ca="1"/>
        <v>-1.9576038501811273</v>
      </c>
      <c r="I207" s="41">
        <f ca="1"/>
        <v>-0.36140485214072093</v>
      </c>
      <c r="J207" s="41">
        <f ca="1"/>
        <v>-0.36694023438120527</v>
      </c>
      <c r="K207" s="41">
        <f ca="1"/>
        <v>-2.2246959745918122</v>
      </c>
      <c r="L207" s="41">
        <f ca="1"/>
        <v>1.5297163220069363</v>
      </c>
      <c r="M207" s="37">
        <f>MATCH($A207,'EKHAZAARSTK X standardized'!$A:$A,0)</f>
        <v>888</v>
      </c>
    </row>
    <row r="208" spans="1:13" x14ac:dyDescent="0.3">
      <c r="A208" s="74" t="str">
        <f>'[1]2023.04.25.SB BM'!A209</f>
        <v>TECH MAHINDRA LTD</v>
      </c>
      <c r="B208" s="75">
        <f>'[1]2023.04.25.SB BM'!B209</f>
        <v>0.48890829696141802</v>
      </c>
      <c r="C208" s="41" cm="1">
        <f t="array" aca="1" ref="C208:L208" ca="1">OFFSET(INDIRECT(ADDRESS(M208,2,1,1,"EKHAZAARSTK X standardized")),,,1,10)</f>
        <v>0.42509604454598116</v>
      </c>
      <c r="D208" s="41">
        <f ca="1"/>
        <v>-5.8157061849696219E-2</v>
      </c>
      <c r="E208" s="41">
        <f ca="1"/>
        <v>-0.30197177152775467</v>
      </c>
      <c r="F208" s="41">
        <f ca="1"/>
        <v>-0.79558756734117186</v>
      </c>
      <c r="G208" s="41">
        <f ca="1"/>
        <v>-0.87516920967551171</v>
      </c>
      <c r="H208" s="41">
        <f ca="1"/>
        <v>0.61363545492845561</v>
      </c>
      <c r="I208" s="41">
        <f ca="1"/>
        <v>1.803460057774892</v>
      </c>
      <c r="J208" s="41">
        <f ca="1"/>
        <v>4.9356184959590883E-2</v>
      </c>
      <c r="K208" s="41">
        <f ca="1"/>
        <v>6.0414863859605802E-2</v>
      </c>
      <c r="L208" s="41">
        <f ca="1"/>
        <v>-0.55288092535892286</v>
      </c>
      <c r="M208" s="37">
        <f>MATCH($A208,'EKHAZAARSTK X standardized'!$A:$A,0)</f>
        <v>895</v>
      </c>
    </row>
    <row r="209" spans="1:13" x14ac:dyDescent="0.3">
      <c r="A209" s="74" t="str">
        <f>'[1]2023.04.25.SB BM'!A210</f>
        <v>TIMKEN INDIA LTD</v>
      </c>
      <c r="B209" s="75">
        <f>'[1]2023.04.25.SB BM'!B210</f>
        <v>0.119715186619922</v>
      </c>
      <c r="C209" s="41" cm="1">
        <f t="array" aca="1" ref="C209:L209" ca="1">OFFSET(INDIRECT(ADDRESS(M209,2,1,1,"EKHAZAARSTK X standardized")),,,1,10)</f>
        <v>-0.61302395777954399</v>
      </c>
      <c r="D209" s="41">
        <f ca="1"/>
        <v>0.18037003712038205</v>
      </c>
      <c r="E209" s="41">
        <f ca="1"/>
        <v>0.25107676870406587</v>
      </c>
      <c r="F209" s="41">
        <f ca="1"/>
        <v>-0.90240488424864596</v>
      </c>
      <c r="G209" s="41">
        <f ca="1"/>
        <v>0.80635429674800385</v>
      </c>
      <c r="H209" s="41">
        <f ca="1"/>
        <v>0.73061471919978582</v>
      </c>
      <c r="I209" s="41">
        <f ca="1"/>
        <v>0.1269963511028897</v>
      </c>
      <c r="J209" s="41">
        <f ca="1"/>
        <v>-0.74993849129376933</v>
      </c>
      <c r="K209" s="41">
        <f ca="1"/>
        <v>-0.83344700568781716</v>
      </c>
      <c r="L209" s="41">
        <f ca="1"/>
        <v>1.274508615389417</v>
      </c>
      <c r="M209" s="37">
        <f>MATCH($A209,'EKHAZAARSTK X standardized'!$A:$A,0)</f>
        <v>913</v>
      </c>
    </row>
    <row r="210" spans="1:13" x14ac:dyDescent="0.3">
      <c r="A210" s="74" t="str">
        <f>'[1]2023.04.25.SB BM'!A211</f>
        <v>TITAN CO LTD</v>
      </c>
      <c r="B210" s="75">
        <f>'[1]2023.04.25.SB BM'!B211</f>
        <v>0.84141779702097197</v>
      </c>
      <c r="C210" s="41" cm="1">
        <f t="array" aca="1" ref="C210:L210" ca="1">OFFSET(INDIRECT(ADDRESS(M210,2,1,1,"EKHAZAARSTK X standardized")),,,1,10)</f>
        <v>-0.43704618664825334</v>
      </c>
      <c r="D210" s="41">
        <f ca="1"/>
        <v>1.3270579830693789</v>
      </c>
      <c r="E210" s="41">
        <f ca="1"/>
        <v>0.8281789420008876</v>
      </c>
      <c r="F210" s="41">
        <f ca="1"/>
        <v>0.22398187026798963</v>
      </c>
      <c r="G210" s="41">
        <f ca="1"/>
        <v>-0.17547442932408852</v>
      </c>
      <c r="H210" s="41">
        <f ca="1"/>
        <v>0.71726924352009647</v>
      </c>
      <c r="I210" s="41">
        <f ca="1"/>
        <v>1.7886120109187311</v>
      </c>
      <c r="J210" s="41">
        <f ca="1"/>
        <v>-0.57137151524839092</v>
      </c>
      <c r="K210" s="41">
        <f ca="1"/>
        <v>-0.90535256111514995</v>
      </c>
      <c r="L210" s="41">
        <f ca="1"/>
        <v>-1.1998312562701148</v>
      </c>
      <c r="M210" s="37">
        <f>MATCH($A210,'EKHAZAARSTK X standardized'!$A:$A,0)</f>
        <v>917</v>
      </c>
    </row>
    <row r="211" spans="1:13" x14ac:dyDescent="0.3">
      <c r="A211" s="74" t="str">
        <f>'[1]2023.04.25.SB BM'!A212</f>
        <v>TORRENT POWER LTD</v>
      </c>
      <c r="B211" s="75">
        <f>'[1]2023.04.25.SB BM'!B212</f>
        <v>0.15881436645988101</v>
      </c>
      <c r="C211" s="41" cm="1">
        <f t="array" aca="1" ref="C211:L211" ca="1">OFFSET(INDIRECT(ADDRESS(M211,2,1,1,"EKHAZAARSTK X standardized")),,,1,10)</f>
        <v>0.57599704526658091</v>
      </c>
      <c r="D211" s="41">
        <f ca="1"/>
        <v>-1.0373138500181927</v>
      </c>
      <c r="E211" s="41">
        <f ca="1"/>
        <v>-0.65390708500970773</v>
      </c>
      <c r="F211" s="41">
        <f ca="1"/>
        <v>0.88482626265162767</v>
      </c>
      <c r="G211" s="41">
        <f ca="1"/>
        <v>0.1102215330554696</v>
      </c>
      <c r="H211" s="41">
        <f ca="1"/>
        <v>-0.48009547309878653</v>
      </c>
      <c r="I211" s="41">
        <f ca="1"/>
        <v>1.1913959223631716</v>
      </c>
      <c r="J211" s="41">
        <f ca="1"/>
        <v>-0.56781151980934452</v>
      </c>
      <c r="K211" s="41">
        <f ca="1"/>
        <v>0.29905051278961192</v>
      </c>
      <c r="L211" s="41">
        <f ca="1"/>
        <v>-5.9663044652880783E-2</v>
      </c>
      <c r="M211" s="37">
        <f>MATCH($A211,'EKHAZAARSTK X standardized'!$A:$A,0)</f>
        <v>919</v>
      </c>
    </row>
    <row r="212" spans="1:13" x14ac:dyDescent="0.3">
      <c r="A212" s="74" t="str">
        <f>'[1]2023.04.25.SB BM'!A213</f>
        <v>TRENT LTD</v>
      </c>
      <c r="B212" s="75">
        <f>'[1]2023.04.25.SB BM'!B213</f>
        <v>0.76653988001406403</v>
      </c>
      <c r="C212" s="41" cm="1">
        <f t="array" aca="1" ref="C212:L212" ca="1">OFFSET(INDIRECT(ADDRESS(M212,2,1,1,"EKHAZAARSTK X standardized")),,,1,10)</f>
        <v>-0.59022464537607744</v>
      </c>
      <c r="D212" s="41">
        <f ca="1"/>
        <v>-0.28659576361196992</v>
      </c>
      <c r="E212" s="41">
        <f ca="1"/>
        <v>0.89513666438726047</v>
      </c>
      <c r="F212" s="41">
        <f ca="1"/>
        <v>1.8702967999289148</v>
      </c>
      <c r="G212" s="41">
        <f ca="1"/>
        <v>6.2960244835457632E-2</v>
      </c>
      <c r="H212" s="41">
        <f ca="1"/>
        <v>-0.55999945231309933</v>
      </c>
      <c r="I212" s="41">
        <f ca="1"/>
        <v>0.81403085513227924</v>
      </c>
      <c r="J212" s="41">
        <f ca="1"/>
        <v>-0.36995071076872432</v>
      </c>
      <c r="K212" s="41">
        <f ca="1"/>
        <v>-0.98253133200738607</v>
      </c>
      <c r="L212" s="41">
        <f ca="1"/>
        <v>-0.77981583335494631</v>
      </c>
      <c r="M212" s="37">
        <f>MATCH($A212,'EKHAZAARSTK X standardized'!$A:$A,0)</f>
        <v>921</v>
      </c>
    </row>
    <row r="213" spans="1:13" x14ac:dyDescent="0.3">
      <c r="A213" s="74" t="str">
        <f>'[1]2023.04.25.SB BM'!A214</f>
        <v>TRIDENT LTD</v>
      </c>
      <c r="B213" s="75">
        <f>'[1]2023.04.25.SB BM'!B214</f>
        <v>6.2442193065373998E-2</v>
      </c>
      <c r="C213" s="41" cm="1">
        <f t="array" aca="1" ref="C213:L213" ca="1">OFFSET(INDIRECT(ADDRESS(M213,2,1,1,"EKHAZAARSTK X standardized")),,,1,10)</f>
        <v>0.19276552168447597</v>
      </c>
      <c r="D213" s="41">
        <f ca="1"/>
        <v>-0.59756655119428848</v>
      </c>
      <c r="E213" s="41">
        <f ca="1"/>
        <v>-0.73903469340577421</v>
      </c>
      <c r="F213" s="41">
        <f ca="1"/>
        <v>-0.31553841569795849</v>
      </c>
      <c r="G213" s="41">
        <f ca="1"/>
        <v>-1.7096243634167854</v>
      </c>
      <c r="H213" s="41">
        <f ca="1"/>
        <v>-0.17095834621631295</v>
      </c>
      <c r="I213" s="41">
        <f ca="1"/>
        <v>0.42999161941407327</v>
      </c>
      <c r="J213" s="41">
        <f ca="1"/>
        <v>-0.23306857485329208</v>
      </c>
      <c r="K213" s="41">
        <f ca="1"/>
        <v>-0.22734938573059729</v>
      </c>
      <c r="L213" s="41">
        <f ca="1"/>
        <v>0.7411334279232461</v>
      </c>
      <c r="M213" s="37">
        <f>MATCH($A213,'EKHAZAARSTK X standardized'!$A:$A,0)</f>
        <v>922</v>
      </c>
    </row>
    <row r="214" spans="1:13" x14ac:dyDescent="0.3">
      <c r="A214" s="74" t="str">
        <f>'[1]2023.04.25.SB BM'!A215</f>
        <v>TUBE INVESTMENTS OF INDIA LT</v>
      </c>
      <c r="B214" s="75">
        <f>'[1]2023.04.25.SB BM'!B215</f>
        <v>0.46300876574815802</v>
      </c>
      <c r="C214" s="41" cm="1">
        <f t="array" aca="1" ref="C214:L214" ca="1">OFFSET(INDIRECT(ADDRESS(M214,2,1,1,"EKHAZAARSTK X standardized")),,,1,10)</f>
        <v>-0.55562934212766635</v>
      </c>
      <c r="D214" s="41">
        <f ca="1"/>
        <v>1.4369884626799552</v>
      </c>
      <c r="E214" s="41">
        <f ca="1"/>
        <v>1.8804584074320483</v>
      </c>
      <c r="F214" s="41">
        <f ca="1"/>
        <v>-0.70521373371336882</v>
      </c>
      <c r="G214" s="41">
        <f ca="1"/>
        <v>1.0700122019666853</v>
      </c>
      <c r="H214" s="41">
        <f ca="1"/>
        <v>0.66475763452104519</v>
      </c>
      <c r="I214" s="41">
        <f ca="1"/>
        <v>0.99531539543175696</v>
      </c>
      <c r="J214" s="41">
        <f ca="1"/>
        <v>-0.61553802507921396</v>
      </c>
      <c r="K214" s="41">
        <f ca="1"/>
        <v>-0.6666367928587843</v>
      </c>
      <c r="L214" s="41">
        <f ca="1"/>
        <v>-0.2640548941634725</v>
      </c>
      <c r="M214" s="37">
        <f>MATCH($A214,'EKHAZAARSTK X standardized'!$A:$A,0)</f>
        <v>927</v>
      </c>
    </row>
    <row r="215" spans="1:13" x14ac:dyDescent="0.3">
      <c r="A215" s="74" t="str">
        <f>'[1]2023.04.25.SB BM'!A216</f>
        <v>TVS MOTOR CO LTD</v>
      </c>
      <c r="B215" s="75">
        <f>'[1]2023.04.25.SB BM'!B216</f>
        <v>0.44510031694917701</v>
      </c>
      <c r="C215" s="41" cm="1">
        <f t="array" aca="1" ref="C215:L215" ca="1">OFFSET(INDIRECT(ADDRESS(M215,2,1,1,"EKHAZAARSTK X standardized")),,,1,10)</f>
        <v>-0.33875529159171447</v>
      </c>
      <c r="D215" s="41">
        <f ca="1"/>
        <v>-0.39022363332031851</v>
      </c>
      <c r="E215" s="41">
        <f ca="1"/>
        <v>0.32648470817316028</v>
      </c>
      <c r="F215" s="41">
        <f ca="1"/>
        <v>1.667324783045657</v>
      </c>
      <c r="G215" s="41">
        <f ca="1"/>
        <v>1.2755517147941093</v>
      </c>
      <c r="H215" s="41">
        <f ca="1"/>
        <v>0.23386674024412943</v>
      </c>
      <c r="I215" s="41">
        <f ca="1"/>
        <v>1.4579691937625274</v>
      </c>
      <c r="J215" s="41">
        <f ca="1"/>
        <v>0.29487903609646143</v>
      </c>
      <c r="K215" s="41">
        <f ca="1"/>
        <v>-0.54999601910329576</v>
      </c>
      <c r="L215" s="41">
        <f ca="1"/>
        <v>-0.68006231699508357</v>
      </c>
      <c r="M215" s="37">
        <f>MATCH($A215,'EKHAZAARSTK X standardized'!$A:$A,0)</f>
        <v>930</v>
      </c>
    </row>
    <row r="216" spans="1:13" x14ac:dyDescent="0.3">
      <c r="A216" s="74" t="str">
        <f>'[1]2023.04.25.SB BM'!A217</f>
        <v>ULTRATECH CEMENT LTD</v>
      </c>
      <c r="B216" s="75">
        <f>'[1]2023.04.25.SB BM'!B217</f>
        <v>0.66180055136062599</v>
      </c>
      <c r="C216" s="41" cm="1">
        <f t="array" aca="1" ref="C216:L216" ca="1">OFFSET(INDIRECT(ADDRESS(M216,2,1,1,"EKHAZAARSTK X standardized")),,,1,10)</f>
        <v>-0.28191030473584061</v>
      </c>
      <c r="D216" s="41">
        <f ca="1"/>
        <v>-0.84289169946934006</v>
      </c>
      <c r="E216" s="41">
        <f ca="1"/>
        <v>-0.30142753937109523</v>
      </c>
      <c r="F216" s="41">
        <f ca="1"/>
        <v>-0.35407412346990574</v>
      </c>
      <c r="G216" s="41">
        <f ca="1"/>
        <v>0.16030603464974094</v>
      </c>
      <c r="H216" s="41">
        <f ca="1"/>
        <v>-0.22416758585116101</v>
      </c>
      <c r="I216" s="41">
        <f ca="1"/>
        <v>2.2012849884331329</v>
      </c>
      <c r="J216" s="41">
        <f ca="1"/>
        <v>-0.59494157076107435</v>
      </c>
      <c r="K216" s="41">
        <f ca="1"/>
        <v>-0.44102035289246616</v>
      </c>
      <c r="L216" s="41">
        <f ca="1"/>
        <v>-0.40883163707055037</v>
      </c>
      <c r="M216" s="37">
        <f>MATCH($A216,'EKHAZAARSTK X standardized'!$A:$A,0)</f>
        <v>938</v>
      </c>
    </row>
    <row r="217" spans="1:13" x14ac:dyDescent="0.3">
      <c r="A217" s="74" t="str">
        <f>'[1]2023.04.25.SB BM'!A218</f>
        <v>UNION BANK OF INDIA</v>
      </c>
      <c r="B217" s="75">
        <f>'[1]2023.04.25.SB BM'!B218</f>
        <v>0.14829971418091101</v>
      </c>
      <c r="C217" s="41" cm="1">
        <f t="array" aca="1" ref="C217:L217" ca="1">OFFSET(INDIRECT(ADDRESS(M217,2,1,1,"EKHAZAARSTK X standardized")),,,1,10)</f>
        <v>1.2523325064962241</v>
      </c>
      <c r="D217" s="41">
        <f ca="1"/>
        <v>-1.4254235336954755</v>
      </c>
      <c r="E217" s="41">
        <f ca="1"/>
        <v>-4.1648681271235791E-2</v>
      </c>
      <c r="F217" s="41">
        <f ca="1"/>
        <v>0.64346546644964098</v>
      </c>
      <c r="G217" s="41">
        <f ca="1"/>
        <v>1.5439334579222284</v>
      </c>
      <c r="H217" s="41">
        <f ca="1"/>
        <v>-0.77026906930185779</v>
      </c>
      <c r="I217" s="41">
        <f ca="1"/>
        <v>2.5600495278105191</v>
      </c>
      <c r="J217" s="41">
        <f ca="1"/>
        <v>-0.1353146446309321</v>
      </c>
      <c r="K217" s="41">
        <f ca="1"/>
        <v>3.0359185104183903</v>
      </c>
      <c r="L217" s="41">
        <f ca="1"/>
        <v>2.5162945525293958</v>
      </c>
      <c r="M217" s="37">
        <f>MATCH($A217,'EKHAZAARSTK X standardized'!$A:$A,0)</f>
        <v>940</v>
      </c>
    </row>
    <row r="218" spans="1:13" x14ac:dyDescent="0.3">
      <c r="A218" s="74" t="str">
        <f>'[1]2023.04.25.SB BM'!A219</f>
        <v>UNITED BREWERIES LTD</v>
      </c>
      <c r="B218" s="75">
        <f>'[1]2023.04.25.SB BM'!B219</f>
        <v>0.178871907959123</v>
      </c>
      <c r="C218" s="41" cm="1">
        <f t="array" aca="1" ref="C218:L218" ca="1">OFFSET(INDIRECT(ADDRESS(M218,2,1,1,"EKHAZAARSTK X standardized")),,,1,10)</f>
        <v>-0.10858350383077869</v>
      </c>
      <c r="D218" s="41">
        <f ca="1"/>
        <v>-0.73075337676628527</v>
      </c>
      <c r="E218" s="41">
        <f ca="1"/>
        <v>-0.29819378284244058</v>
      </c>
      <c r="F218" s="41">
        <f ca="1"/>
        <v>-0.8963022114463598</v>
      </c>
      <c r="G218" s="41">
        <f ca="1"/>
        <v>-0.28616478024565417</v>
      </c>
      <c r="H218" s="41">
        <f ca="1"/>
        <v>-0.23467108648524795</v>
      </c>
      <c r="I218" s="41">
        <f ca="1"/>
        <v>0.72469188632951975</v>
      </c>
      <c r="J218" s="41">
        <f ca="1"/>
        <v>-0.70144345637587679</v>
      </c>
      <c r="K218" s="41">
        <f ca="1"/>
        <v>-0.74019223883558394</v>
      </c>
      <c r="L218" s="41">
        <f ca="1"/>
        <v>-0.72553406728815184</v>
      </c>
      <c r="M218" s="37">
        <f>MATCH($A218,'EKHAZAARSTK X standardized'!$A:$A,0)</f>
        <v>942</v>
      </c>
    </row>
    <row r="219" spans="1:13" x14ac:dyDescent="0.3">
      <c r="A219" s="74" t="str">
        <f>'[1]2023.04.25.SB BM'!A220</f>
        <v>UNO MINDA LTD</v>
      </c>
      <c r="B219" s="75">
        <f>'[1]2023.04.25.SB BM'!B220</f>
        <v>0.15133903989790801</v>
      </c>
      <c r="C219" s="41" cm="1">
        <f t="array" aca="1" ref="C219:L219" ca="1">OFFSET(INDIRECT(ADDRESS(M219,2,1,1,"EKHAZAARSTK X standardized")),,,1,10)</f>
        <v>-0.50808261216733064</v>
      </c>
      <c r="D219" s="41">
        <f ca="1"/>
        <v>0.36306843047504961</v>
      </c>
      <c r="E219" s="41">
        <f ca="1"/>
        <v>0.54391020628808517</v>
      </c>
      <c r="F219" s="41">
        <f ca="1"/>
        <v>-0.36930741040851406</v>
      </c>
      <c r="G219" s="41">
        <f ca="1"/>
        <v>-0.14155943206543217</v>
      </c>
      <c r="H219" s="41">
        <f ca="1"/>
        <v>5.7864228177551089E-2</v>
      </c>
      <c r="I219" s="41">
        <f ca="1"/>
        <v>0.7446908572715879</v>
      </c>
      <c r="J219" s="41">
        <f ca="1"/>
        <v>-0.72536415118873654</v>
      </c>
      <c r="K219" s="41">
        <f ca="1"/>
        <v>-0.55733048143740871</v>
      </c>
      <c r="L219" s="41">
        <f ca="1"/>
        <v>-1.7018793728640351</v>
      </c>
      <c r="M219" s="37">
        <f>MATCH($A219,'EKHAZAARSTK X standardized'!$A:$A,0)</f>
        <v>945</v>
      </c>
    </row>
    <row r="220" spans="1:13" x14ac:dyDescent="0.3">
      <c r="A220" s="74" t="str">
        <f>'[1]2023.04.25.SB BM'!A221</f>
        <v>UPL LTD</v>
      </c>
      <c r="B220" s="75">
        <f>'[1]2023.04.25.SB BM'!B221</f>
        <v>0.29845798806423401</v>
      </c>
      <c r="C220" s="41" cm="1">
        <f t="array" aca="1" ref="C220:L220" ca="1">OFFSET(INDIRECT(ADDRESS(M220,2,1,1,"EKHAZAARSTK X standardized")),,,1,10)</f>
        <v>0.33750601122824658</v>
      </c>
      <c r="D220" s="41">
        <f ca="1"/>
        <v>-0.83641475440096547</v>
      </c>
      <c r="E220" s="41">
        <f ca="1"/>
        <v>0.18336716578894546</v>
      </c>
      <c r="F220" s="41">
        <f ca="1"/>
        <v>1.1083004529433733</v>
      </c>
      <c r="G220" s="41">
        <f ca="1"/>
        <v>-0.31950136555714209</v>
      </c>
      <c r="H220" s="41">
        <f ca="1"/>
        <v>0.14837461303078095</v>
      </c>
      <c r="I220" s="41">
        <f ca="1"/>
        <v>1.8268265700363564</v>
      </c>
      <c r="J220" s="41">
        <f ca="1"/>
        <v>0.11138412493943049</v>
      </c>
      <c r="K220" s="41">
        <f ca="1"/>
        <v>0.72601225353981769</v>
      </c>
      <c r="L220" s="41">
        <f ca="1"/>
        <v>-0.4607988562869707</v>
      </c>
      <c r="M220" s="37">
        <f>MATCH($A220,'EKHAZAARSTK X standardized'!$A:$A,0)</f>
        <v>946</v>
      </c>
    </row>
    <row r="221" spans="1:13" x14ac:dyDescent="0.3">
      <c r="A221" s="74" t="str">
        <f>'[1]2023.04.25.SB BM'!A222</f>
        <v>VEDANT FASHIONS LTD</v>
      </c>
      <c r="B221" s="75">
        <f>'[1]2023.04.25.SB BM'!B222</f>
        <v>8.1534481675667597E-2</v>
      </c>
      <c r="C221" s="41" cm="1">
        <f t="array" aca="1" ref="C221:L221" ca="1">OFFSET(INDIRECT(ADDRESS(M221,2,1,1,"EKHAZAARSTK X standardized")),,,1,10)</f>
        <v>-0.36508978400053338</v>
      </c>
      <c r="D221" s="41">
        <f ca="1"/>
        <v>-0.30735651341413434</v>
      </c>
      <c r="E221" s="41">
        <f ca="1"/>
        <v>0.2061871655137287</v>
      </c>
      <c r="F221" s="41">
        <f ca="1"/>
        <v>-0.49687855712780771</v>
      </c>
      <c r="G221" s="41">
        <f ca="1"/>
        <v>0.27262636574168669</v>
      </c>
      <c r="H221" s="41">
        <f ca="1"/>
        <v>1.8282326974887948</v>
      </c>
      <c r="I221" s="41">
        <f ca="1"/>
        <v>8.9356437514415393E-3</v>
      </c>
      <c r="J221" s="41">
        <f ca="1"/>
        <v>-0.90084746487686507</v>
      </c>
      <c r="K221" s="41">
        <f ca="1"/>
        <v>-1.0646663783064994</v>
      </c>
      <c r="L221" s="41">
        <f ca="1"/>
        <v>0.25695260446266233</v>
      </c>
      <c r="M221" s="37">
        <f>MATCH($A221,'EKHAZAARSTK X standardized'!$A:$A,0)</f>
        <v>960</v>
      </c>
    </row>
    <row r="222" spans="1:13" x14ac:dyDescent="0.3">
      <c r="A222" s="74" t="str">
        <f>'[1]2023.04.25.SB BM'!A223</f>
        <v>VEDANTA LTD</v>
      </c>
      <c r="B222" s="75">
        <f>'[1]2023.04.25.SB BM'!B223</f>
        <v>0.23556598253949801</v>
      </c>
      <c r="C222" s="41" cm="1">
        <f t="array" aca="1" ref="C222:L222" ca="1">OFFSET(INDIRECT(ADDRESS(M222,2,1,1,"EKHAZAARSTK X standardized")),,,1,10)</f>
        <v>6.0464504841083579</v>
      </c>
      <c r="D222" s="41">
        <f ca="1"/>
        <v>-0.47753138482507851</v>
      </c>
      <c r="E222" s="41">
        <f ca="1"/>
        <v>-0.6774982514319462</v>
      </c>
      <c r="F222" s="41">
        <f ca="1"/>
        <v>0.54766128574072204</v>
      </c>
      <c r="G222" s="41">
        <f ca="1"/>
        <v>-0.24932699774785386</v>
      </c>
      <c r="H222" s="41">
        <f ca="1"/>
        <v>0.59256820351516737</v>
      </c>
      <c r="I222" s="41">
        <f ca="1"/>
        <v>2.3838096753202955</v>
      </c>
      <c r="J222" s="41">
        <f ca="1"/>
        <v>0.25233017735634977</v>
      </c>
      <c r="K222" s="41">
        <f ca="1"/>
        <v>2.2507769931364745</v>
      </c>
      <c r="L222" s="41">
        <f ca="1"/>
        <v>1.2940007520810035</v>
      </c>
      <c r="M222" s="37">
        <f>MATCH($A222,'EKHAZAARSTK X standardized'!$A:$A,0)</f>
        <v>961</v>
      </c>
    </row>
    <row r="223" spans="1:13" x14ac:dyDescent="0.3">
      <c r="A223" s="74" t="str">
        <f>'[1]2023.04.25.SB BM'!A224</f>
        <v>VINATI ORGANICS LTD</v>
      </c>
      <c r="B223" s="75">
        <f>'[1]2023.04.25.SB BM'!B224</f>
        <v>8.8518871668624294E-2</v>
      </c>
      <c r="C223" s="41" cm="1">
        <f t="array" aca="1" ref="C223:L223" ca="1">OFFSET(INDIRECT(ADDRESS(M223,2,1,1,"EKHAZAARSTK X standardized")),,,1,10)</f>
        <v>-0.41342802572789061</v>
      </c>
      <c r="D223" s="41">
        <f ca="1"/>
        <v>0.14960786195789558</v>
      </c>
      <c r="E223" s="41">
        <f ca="1"/>
        <v>0.99427331258727636</v>
      </c>
      <c r="F223" s="41">
        <f ca="1"/>
        <v>-0.90240488424864596</v>
      </c>
      <c r="G223" s="41">
        <f ca="1"/>
        <v>-0.39756428896326013</v>
      </c>
      <c r="H223" s="41">
        <f ca="1"/>
        <v>0.96083834934662493</v>
      </c>
      <c r="I223" s="41">
        <f ca="1"/>
        <v>3.6972483285231707E-2</v>
      </c>
      <c r="J223" s="41">
        <f ca="1"/>
        <v>-0.92331338543700081</v>
      </c>
      <c r="K223" s="41">
        <f ca="1"/>
        <v>-0.81482686806364479</v>
      </c>
      <c r="L223" s="41">
        <f ca="1"/>
        <v>-0.49535510606495503</v>
      </c>
      <c r="M223" s="37">
        <f>MATCH($A223,'EKHAZAARSTK X standardized'!$A:$A,0)</f>
        <v>968</v>
      </c>
    </row>
    <row r="224" spans="1:13" x14ac:dyDescent="0.3">
      <c r="A224" s="74" t="str">
        <f>'[1]2023.04.25.SB BM'!A225</f>
        <v>VODAFONE IDEA LTD</v>
      </c>
      <c r="B224" s="75">
        <f>'[1]2023.04.25.SB BM'!B225</f>
        <v>9.11919082832615E-2</v>
      </c>
      <c r="C224" s="41" cm="1">
        <f t="array" aca="1" ref="C224:L224" ca="1">OFFSET(INDIRECT(ADDRESS(M224,2,1,1,"EKHAZAARSTK X standardized")),,,1,10)</f>
        <v>-0.64897097360151768</v>
      </c>
      <c r="D224" s="41">
        <f ca="1"/>
        <v>-0.14531834876159005</v>
      </c>
      <c r="E224" s="41">
        <f ca="1"/>
        <v>-1.4775350458736334</v>
      </c>
      <c r="F224" s="41">
        <f ca="1"/>
        <v>3.0695773812989295</v>
      </c>
      <c r="G224" s="41">
        <f ca="1"/>
        <v>-1.308817989225759</v>
      </c>
      <c r="H224" s="41">
        <f ca="1"/>
        <v>-2.5612534560024205</v>
      </c>
      <c r="I224" s="41">
        <f ca="1"/>
        <v>1.8335968730769474</v>
      </c>
      <c r="J224" s="41">
        <f ca="1"/>
        <v>1.3573753964370998</v>
      </c>
      <c r="K224" s="41">
        <f ca="1"/>
        <v>-2.2585965368493377</v>
      </c>
      <c r="L224" s="41">
        <f ca="1"/>
        <v>-0.63709447838925526</v>
      </c>
      <c r="M224" s="37">
        <f>MATCH($A224,'EKHAZAARSTK X standardized'!$A:$A,0)</f>
        <v>972</v>
      </c>
    </row>
    <row r="225" spans="1:13" x14ac:dyDescent="0.3">
      <c r="A225" s="74" t="str">
        <f>'[1]2023.04.25.SB BM'!A226</f>
        <v>VOLTAS LTD</v>
      </c>
      <c r="B225" s="75">
        <f>'[1]2023.04.25.SB BM'!B226</f>
        <v>0.48501645532010002</v>
      </c>
      <c r="C225" s="41" cm="1">
        <f t="array" aca="1" ref="C225:L225" ca="1">OFFSET(INDIRECT(ADDRESS(M225,2,1,1,"EKHAZAARSTK X standardized")),,,1,10)</f>
        <v>-0.17978732594736119</v>
      </c>
      <c r="D225" s="41">
        <f ca="1"/>
        <v>-0.75520148062028658</v>
      </c>
      <c r="E225" s="41">
        <f ca="1"/>
        <v>-0.46853423777904118</v>
      </c>
      <c r="F225" s="41">
        <f ca="1"/>
        <v>-0.89154496339406253</v>
      </c>
      <c r="G225" s="41">
        <f ca="1"/>
        <v>-1.3021560557622227</v>
      </c>
      <c r="H225" s="41">
        <f ca="1"/>
        <v>-0.83126029743166807</v>
      </c>
      <c r="I225" s="41">
        <f ca="1"/>
        <v>0.75083560214060729</v>
      </c>
      <c r="J225" s="41">
        <f ca="1"/>
        <v>0.36321425890959236</v>
      </c>
      <c r="K225" s="41">
        <f ca="1"/>
        <v>-0.6709169025759858</v>
      </c>
      <c r="L225" s="41">
        <f ca="1"/>
        <v>-0.49035136939428536</v>
      </c>
      <c r="M225" s="37">
        <f>MATCH($A225,'EKHAZAARSTK X standardized'!$A:$A,0)</f>
        <v>974</v>
      </c>
    </row>
    <row r="226" spans="1:13" x14ac:dyDescent="0.3">
      <c r="A226" s="74" t="str">
        <f>'[1]2023.04.25.SB BM'!A227</f>
        <v>WHIRLPOOL OF INDIA LTD</v>
      </c>
      <c r="B226" s="75">
        <f>'[1]2023.04.25.SB BM'!B227</f>
        <v>7.27616697811512E-2</v>
      </c>
      <c r="C226" s="41" cm="1">
        <f t="array" aca="1" ref="C226:L226" ca="1">OFFSET(INDIRECT(ADDRESS(M226,2,1,1,"EKHAZAARSTK X standardized")),,,1,10)</f>
        <v>-0.37556668502705942</v>
      </c>
      <c r="D226" s="41">
        <f ca="1"/>
        <v>-0.70711006154198452</v>
      </c>
      <c r="E226" s="41">
        <f ca="1"/>
        <v>-0.28187289524615516</v>
      </c>
      <c r="F226" s="41">
        <f ca="1"/>
        <v>-0.81837766683588897</v>
      </c>
      <c r="G226" s="41">
        <f ca="1"/>
        <v>-0.68375272889901317</v>
      </c>
      <c r="H226" s="41">
        <f ca="1"/>
        <v>-0.59599080797557269</v>
      </c>
      <c r="I226" s="41">
        <f ca="1"/>
        <v>0.42067127682018202</v>
      </c>
      <c r="J226" s="41">
        <f ca="1"/>
        <v>-0.70127698779831393</v>
      </c>
      <c r="K226" s="41">
        <f ca="1"/>
        <v>-0.62127154100301629</v>
      </c>
      <c r="L226" s="41">
        <f ca="1"/>
        <v>-0.85507179045385318</v>
      </c>
      <c r="M226" s="37">
        <f>MATCH($A226,'EKHAZAARSTK X standardized'!$A:$A,0)</f>
        <v>987</v>
      </c>
    </row>
    <row r="227" spans="1:13" x14ac:dyDescent="0.3">
      <c r="A227" s="74" t="str">
        <f>'[1]2023.04.25.SB BM'!A228</f>
        <v>WIPRO LTD</v>
      </c>
      <c r="B227" s="75">
        <f>'[1]2023.04.25.SB BM'!B228</f>
        <v>0.42963917779385702</v>
      </c>
      <c r="C227" s="41" cm="1">
        <f t="array" aca="1" ref="C227:L227" ca="1">OFFSET(INDIRECT(ADDRESS(M227,2,1,1,"EKHAZAARSTK X standardized")),,,1,10)</f>
        <v>-0.44775208359645585</v>
      </c>
      <c r="D227" s="41">
        <f ca="1"/>
        <v>-1.0642708165548218</v>
      </c>
      <c r="E227" s="41">
        <f ca="1"/>
        <v>-0.3476378810518011</v>
      </c>
      <c r="F227" s="41">
        <f ca="1"/>
        <v>-0.57020525549114087</v>
      </c>
      <c r="G227" s="41">
        <f ca="1"/>
        <v>-1.4598832257442917</v>
      </c>
      <c r="H227" s="41">
        <f ca="1"/>
        <v>0.22935245294940976</v>
      </c>
      <c r="I227" s="41">
        <f ca="1"/>
        <v>2.3185246893389468</v>
      </c>
      <c r="J227" s="41">
        <f ca="1"/>
        <v>-0.68771269777388588</v>
      </c>
      <c r="K227" s="41">
        <f ca="1"/>
        <v>8.7652637302977163E-2</v>
      </c>
      <c r="L227" s="41">
        <f ca="1"/>
        <v>-0.28627050417233141</v>
      </c>
      <c r="M227" s="37">
        <f>MATCH($A227,'EKHAZAARSTK X standardized'!$A:$A,0)</f>
        <v>988</v>
      </c>
    </row>
    <row r="228" spans="1:13" x14ac:dyDescent="0.3">
      <c r="A228" s="74" t="str">
        <f>'[1]2023.04.25.SB BM'!A229</f>
        <v>YES BANK LTD</v>
      </c>
      <c r="B228" s="75">
        <f>'[1]2023.04.25.SB BM'!B229</f>
        <v>0.344703477589068</v>
      </c>
      <c r="C228" s="41" cm="1">
        <f t="array" aca="1" ref="C228:L228" ca="1">OFFSET(INDIRECT(ADDRESS(M228,2,1,1,"EKHAZAARSTK X standardized")),,,1,10)</f>
        <v>-0.64897097360151768</v>
      </c>
      <c r="D228" s="41">
        <f ca="1"/>
        <v>-1.1169463849165056</v>
      </c>
      <c r="E228" s="41">
        <f ca="1"/>
        <v>-1.2887521220975886</v>
      </c>
      <c r="F228" s="41">
        <f ca="1"/>
        <v>1.371313692573628</v>
      </c>
      <c r="G228" s="41">
        <f ca="1"/>
        <v>0.55987358620229022</v>
      </c>
      <c r="H228" s="41">
        <f ca="1"/>
        <v>-1.0852694885895975</v>
      </c>
      <c r="I228" s="41">
        <f ca="1"/>
        <v>1.9760563455934808</v>
      </c>
      <c r="J228" s="41">
        <f ca="1"/>
        <v>1.1913045441699224</v>
      </c>
      <c r="K228" s="41">
        <f ca="1"/>
        <v>0.21768559115515287</v>
      </c>
      <c r="L228" s="41">
        <f ca="1"/>
        <v>0.73088581004939401</v>
      </c>
      <c r="M228" s="37">
        <f>MATCH($A228,'EKHAZAARSTK X standardized'!$A:$A,0)</f>
        <v>994</v>
      </c>
    </row>
    <row r="229" spans="1:13" x14ac:dyDescent="0.3">
      <c r="A229" s="74" t="str">
        <f>'[1]2023.04.25.SB BM'!A230</f>
        <v>ZEE ENTERTAINMENT ENTERPRISE</v>
      </c>
      <c r="B229" s="75">
        <f>'[1]2023.04.25.SB BM'!B230</f>
        <v>0.45060156334560197</v>
      </c>
      <c r="C229" s="41" cm="1">
        <f t="array" aca="1" ref="C229:L229" ca="1">OFFSET(INDIRECT(ADDRESS(M229,2,1,1,"EKHAZAARSTK X standardized")),,,1,10)</f>
        <v>0.45074785130354755</v>
      </c>
      <c r="D229" s="41">
        <f ca="1"/>
        <v>-0.56480750328353591</v>
      </c>
      <c r="E229" s="41">
        <f ca="1"/>
        <v>-0.90741068496248778</v>
      </c>
      <c r="F229" s="41">
        <f ca="1"/>
        <v>-0.81605638809120828</v>
      </c>
      <c r="G229" s="41">
        <f ca="1"/>
        <v>-0.98866910903942462</v>
      </c>
      <c r="H229" s="41">
        <f ca="1"/>
        <v>-0.70371963755743994</v>
      </c>
      <c r="I229" s="41">
        <f ca="1"/>
        <v>0.73327805823735726</v>
      </c>
      <c r="J229" s="41">
        <f ca="1"/>
        <v>3.524605418105597</v>
      </c>
      <c r="K229" s="41">
        <f ca="1"/>
        <v>-9.8355535292087903E-2</v>
      </c>
      <c r="L229" s="41">
        <f ca="1"/>
        <v>-1.7882047914421968</v>
      </c>
      <c r="M229" s="37">
        <f>MATCH($A229,'EKHAZAARSTK X standardized'!$A:$A,0)</f>
        <v>995</v>
      </c>
    </row>
    <row r="230" spans="1:13" x14ac:dyDescent="0.3">
      <c r="A230" s="74" t="str">
        <f>'[1]2023.04.25.SB BM'!A231</f>
        <v>ZF COMMERCIAL VEHICLE CONTRO</v>
      </c>
      <c r="B230" s="75">
        <f>'[1]2023.04.25.SB BM'!B231</f>
        <v>8.4538925792472394E-2</v>
      </c>
      <c r="C230" s="41" cm="1">
        <f t="array" aca="1" ref="C230:L230" ca="1">OFFSET(INDIRECT(ADDRESS(M230,2,1,1,"EKHAZAARSTK X standardized")),,,1,10)</f>
        <v>-0.563965758276193</v>
      </c>
      <c r="D230" s="41">
        <f ca="1"/>
        <v>-0.54533737959567186</v>
      </c>
      <c r="E230" s="41">
        <f ca="1"/>
        <v>-0.75028192771270252</v>
      </c>
      <c r="F230" s="41">
        <f ca="1"/>
        <v>-0.90240488424864596</v>
      </c>
      <c r="G230" s="41">
        <f ca="1"/>
        <v>0.54588164780158477</v>
      </c>
      <c r="H230" s="41">
        <f ca="1"/>
        <v>-5.011923459258192E-2</v>
      </c>
      <c r="I230" s="41">
        <f ca="1"/>
        <v>0.15638240545569032</v>
      </c>
      <c r="J230" s="41">
        <f ca="1"/>
        <v>-0.9973475188134231</v>
      </c>
      <c r="K230" s="41">
        <f ca="1"/>
        <v>-0.83118946176166331</v>
      </c>
      <c r="L230" s="41">
        <f ca="1"/>
        <v>-0.93351110842674179</v>
      </c>
      <c r="M230" s="37">
        <f>MATCH($A230,'EKHAZAARSTK X standardized'!$A:$A,0)</f>
        <v>998</v>
      </c>
    </row>
    <row r="231" spans="1:13" x14ac:dyDescent="0.3">
      <c r="A231" s="74" t="str">
        <f>'[1]2023.04.25.SB BM'!A232</f>
        <v>ZYDUS LIFESCIENCES LTD</v>
      </c>
      <c r="B231" s="75">
        <f>'[1]2023.04.25.SB BM'!B232</f>
        <v>0.22700935311974799</v>
      </c>
      <c r="C231" s="41" cm="1">
        <f t="array" aca="1" ref="C231:L231" ca="1">OFFSET(INDIRECT(ADDRESS(M231,2,1,1,"EKHAZAARSTK X standardized")),,,1,10)</f>
        <v>-0.29797615315052589</v>
      </c>
      <c r="D231" s="41">
        <f ca="1"/>
        <v>-0.71226795533860432</v>
      </c>
      <c r="E231" s="41">
        <f ca="1"/>
        <v>-0.56745141012596589</v>
      </c>
      <c r="F231" s="41">
        <f ca="1"/>
        <v>-0.62253900124900197</v>
      </c>
      <c r="G231" s="41">
        <f ca="1"/>
        <v>0.65145123710156561</v>
      </c>
      <c r="H231" s="41">
        <f ca="1"/>
        <v>8.4247448961211863E-2</v>
      </c>
      <c r="I231" s="41">
        <f ca="1"/>
        <v>1.2721426430335072</v>
      </c>
      <c r="J231" s="41">
        <f ca="1"/>
        <v>-0.5256758479485879</v>
      </c>
      <c r="K231" s="41">
        <f ca="1"/>
        <v>-0.22620416489457465</v>
      </c>
      <c r="L231" s="41">
        <f ca="1"/>
        <v>-0.49766920476504184</v>
      </c>
      <c r="M231" s="37">
        <f>MATCH($A231,'EKHAZAARSTK X standardized'!$A:$A,0)</f>
        <v>1000</v>
      </c>
    </row>
    <row r="232" spans="1:13" x14ac:dyDescent="0.3">
      <c r="M232" s="37"/>
    </row>
    <row r="233" spans="1:13" ht="15.75" thickBot="1" x14ac:dyDescent="0.35">
      <c r="B233" s="39" t="s">
        <v>2039</v>
      </c>
      <c r="C233" s="40">
        <f ca="1">SUMPRODUCT($B$2:OFFSET($B$1,$A$1-1,0),C$2:OFFSET(C$1,$A$1-1,0))/100</f>
        <v>0.23436584042580003</v>
      </c>
      <c r="D233" s="40">
        <f ca="1">SUMPRODUCT($B$2:OFFSET($B$1,$A$1-1,0),D$2:OFFSET(D$1,$A$1-1,0))/100</f>
        <v>-0.69956279481567629</v>
      </c>
      <c r="E233" s="40">
        <f ca="1">SUMPRODUCT($B$2:OFFSET($B$1,$A$1-1,0),E$2:OFFSET(E$1,$A$1-1,0))/100</f>
        <v>-0.15396310144081687</v>
      </c>
      <c r="F233" s="40">
        <f ca="1">SUMPRODUCT($B$2:OFFSET($B$1,$A$1-1,0),F$2:OFFSET(F$1,$A$1-1,0))/100</f>
        <v>0.16941989808689176</v>
      </c>
      <c r="G233" s="40">
        <f ca="1">SUMPRODUCT($B$2:OFFSET($B$1,$A$1-1,0),G$2:OFFSET(G$1,$A$1-1,0))/100</f>
        <v>-0.10986608862458738</v>
      </c>
      <c r="H233" s="40">
        <f ca="1">SUMPRODUCT($B$2:OFFSET($B$1,$A$1-1,0),H$2:OFFSET(H$1,$A$1-1,0))/100</f>
        <v>0.15325403944619562</v>
      </c>
      <c r="I233" s="40">
        <f ca="1">SUMPRODUCT($B$2:OFFSET($B$1,$A$1-1,0),I$2:OFFSET(I$1,$A$1-1,0))/100</f>
        <v>2.1361770876708372</v>
      </c>
      <c r="J233" s="40">
        <f ca="1">SUMPRODUCT($B$2:OFFSET($B$1,$A$1-1,0),J$2:OFFSET(J$1,$A$1-1,0))/100</f>
        <v>-0.26465254253233683</v>
      </c>
      <c r="K233" s="40">
        <f ca="1">SUMPRODUCT($B$2:OFFSET($B$1,$A$1-1,0),K$2:OFFSET(K$1,$A$1-1,0))/100</f>
        <v>-0.17580530888550089</v>
      </c>
      <c r="L233" s="40">
        <f ca="1">SUMPRODUCT($B$2:OFFSET($B$1,$A$1-1,0),L$2:OFFSET(L$1,$A$1-1,0))/100</f>
        <v>-0.30546095560427267</v>
      </c>
    </row>
    <row r="234" spans="1:13" ht="15.75" thickTop="1" x14ac:dyDescent="0.3"/>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D394F-9683-449A-BE3B-370FE818ECEC}">
  <dimension ref="A1:M32"/>
  <sheetViews>
    <sheetView zoomScale="80" zoomScaleNormal="80" workbookViewId="0">
      <pane xSplit="2" ySplit="1" topLeftCell="C9" activePane="bottomRight" state="frozen"/>
      <selection activeCell="A2" sqref="A2:B2"/>
      <selection pane="topRight" activeCell="A2" sqref="A2:B2"/>
      <selection pane="bottomLeft" activeCell="A2" sqref="A2:B2"/>
      <selection pane="bottomRight" activeCell="B32" sqref="B32"/>
    </sheetView>
  </sheetViews>
  <sheetFormatPr defaultRowHeight="15" x14ac:dyDescent="0.25"/>
  <cols>
    <col min="1" max="1" width="32.85546875" bestFit="1" customWidth="1"/>
    <col min="2" max="2" width="12.7109375" customWidth="1"/>
    <col min="3" max="12" width="11.7109375" customWidth="1"/>
    <col min="13" max="13" width="15.7109375" customWidth="1"/>
  </cols>
  <sheetData>
    <row r="1" spans="1:13" x14ac:dyDescent="0.25">
      <c r="A1" s="33" cm="1">
        <f t="array" ref="A1">MATCH(1,--ISBLANK($A$2:$A$2441),0)</f>
        <v>32</v>
      </c>
      <c r="B1" s="34" t="s">
        <v>25</v>
      </c>
      <c r="C1" s="35" t="s">
        <v>1023</v>
      </c>
      <c r="D1" s="35" t="s">
        <v>1022</v>
      </c>
      <c r="E1" s="35" t="s">
        <v>1021</v>
      </c>
      <c r="F1" s="35" t="s">
        <v>1020</v>
      </c>
      <c r="G1" s="35" t="s">
        <v>1019</v>
      </c>
      <c r="H1" s="35" t="s">
        <v>1018</v>
      </c>
      <c r="I1" s="35" t="s">
        <v>1017</v>
      </c>
      <c r="J1" s="35" t="s">
        <v>1016</v>
      </c>
      <c r="K1" s="35" t="s">
        <v>1015</v>
      </c>
      <c r="L1" s="35" t="s">
        <v>1014</v>
      </c>
      <c r="M1" s="30" t="s">
        <v>2038</v>
      </c>
    </row>
    <row r="2" spans="1:13" x14ac:dyDescent="0.25">
      <c r="A2" s="74" t="str">
        <f>'[1]2023.04.25.EDENI30'!A3</f>
        <v>ASIAN PAINTS LTD</v>
      </c>
      <c r="B2" s="75">
        <f>'[1]2023.04.25.EDENI30'!B3</f>
        <v>4.6683927227506503</v>
      </c>
      <c r="C2" s="41" cm="1">
        <f t="array" aca="1" ref="C2:L2" ca="1">OFFSET(INDIRECT(ADDRESS(M2,2,1,1,"EKHAZAARSTK X standardized")),,,1,10)</f>
        <v>-0.13477533197331301</v>
      </c>
      <c r="D2" s="41">
        <f ca="1"/>
        <v>-2.9139260523429238E-2</v>
      </c>
      <c r="E2" s="41">
        <f ca="1"/>
        <v>0.30100642841649056</v>
      </c>
      <c r="F2" s="41">
        <f ca="1"/>
        <v>-0.76780639968152353</v>
      </c>
      <c r="G2" s="41">
        <f ca="1"/>
        <v>-0.46434514071413058</v>
      </c>
      <c r="H2" s="41">
        <f ca="1"/>
        <v>0.80850882335608787</v>
      </c>
      <c r="I2" s="41">
        <f ca="1"/>
        <v>1.8317266545508557</v>
      </c>
      <c r="J2" s="41">
        <f ca="1"/>
        <v>-0.64925484751377338</v>
      </c>
      <c r="K2" s="41">
        <f ca="1"/>
        <v>-0.90503582280127259</v>
      </c>
      <c r="L2" s="41">
        <f ca="1"/>
        <v>-0.66483529060901425</v>
      </c>
      <c r="M2" s="37">
        <f>MATCH($A2,'EKHAZAARSTK X standardized'!$A:$A,0)</f>
        <v>73</v>
      </c>
    </row>
    <row r="3" spans="1:13" x14ac:dyDescent="0.25">
      <c r="A3" s="74" t="str">
        <f>'[1]2023.04.25.EDENI30'!A4</f>
        <v>BAJAJ AUTO LTD</v>
      </c>
      <c r="B3" s="75">
        <f>'[1]2023.04.25.EDENI30'!B4</f>
        <v>3.5299590555090199</v>
      </c>
      <c r="C3" s="41" cm="1">
        <f t="array" aca="1" ref="C3:L3" ca="1">OFFSET(INDIRECT(ADDRESS(M3,2,1,1,"EKHAZAARSTK X standardized")),,,1,10)</f>
        <v>1.7336929110025814</v>
      </c>
      <c r="D3" s="41">
        <f ca="1"/>
        <v>-0.90433829926799403</v>
      </c>
      <c r="E3" s="41">
        <f ca="1"/>
        <v>-0.46998658150002026</v>
      </c>
      <c r="F3" s="41">
        <f ca="1"/>
        <v>-0.90240488424864596</v>
      </c>
      <c r="G3" s="41">
        <f ca="1"/>
        <v>8.4140221154652084E-2</v>
      </c>
      <c r="H3" s="41">
        <f ca="1"/>
        <v>1.8122065701096557</v>
      </c>
      <c r="I3" s="41">
        <f ca="1"/>
        <v>1.7017101506951731</v>
      </c>
      <c r="J3" s="41">
        <f ca="1"/>
        <v>-0.59203985566860551</v>
      </c>
      <c r="K3" s="41">
        <f ca="1"/>
        <v>-0.27719416467001506</v>
      </c>
      <c r="L3" s="41">
        <f ca="1"/>
        <v>-0.28976172295318481</v>
      </c>
      <c r="M3" s="37">
        <f>MATCH($A3,'EKHAZAARSTK X standardized'!$A:$A,0)</f>
        <v>91</v>
      </c>
    </row>
    <row r="4" spans="1:13" x14ac:dyDescent="0.25">
      <c r="A4" s="74" t="str">
        <f>'[1]2023.04.25.EDENI30'!A5</f>
        <v>BAJAJ FINANCE LTD</v>
      </c>
      <c r="B4" s="75">
        <f>'[1]2023.04.25.EDENI30'!B5</f>
        <v>3.8512500814016999</v>
      </c>
      <c r="C4" s="41" cm="1">
        <f t="array" aca="1" ref="C4:L4" ca="1">OFFSET(INDIRECT(ADDRESS(M4,2,1,1,"EKHAZAARSTK X standardized")),,,1,10)</f>
        <v>-0.40484581033436978</v>
      </c>
      <c r="D4" s="41">
        <f ca="1"/>
        <v>-1.2015682091484201</v>
      </c>
      <c r="E4" s="41">
        <f ca="1"/>
        <v>0.27029768556312989</v>
      </c>
      <c r="F4" s="41">
        <f ca="1"/>
        <v>1.8903069186849455</v>
      </c>
      <c r="G4" s="41">
        <f ca="1"/>
        <v>-0.76658730374726081</v>
      </c>
      <c r="H4" s="41">
        <f ca="1"/>
        <v>0.77207382226106869</v>
      </c>
      <c r="I4" s="41">
        <f ca="1"/>
        <v>2.5082624081806277</v>
      </c>
      <c r="J4" s="41">
        <f ca="1"/>
        <v>-0.3447478846520689</v>
      </c>
      <c r="K4" s="41">
        <f ca="1"/>
        <v>-0.61144916982384978</v>
      </c>
      <c r="L4" s="41">
        <f ca="1"/>
        <v>-0.26957783428244636</v>
      </c>
      <c r="M4" s="37">
        <f>MATCH($A4,'EKHAZAARSTK X standardized'!$A:$A,0)</f>
        <v>94</v>
      </c>
    </row>
    <row r="5" spans="1:13" x14ac:dyDescent="0.25">
      <c r="A5" s="74" t="str">
        <f>'[1]2023.04.25.EDENI30'!A6</f>
        <v>BERGER PAINTS INDIA LTD</v>
      </c>
      <c r="B5" s="75">
        <f>'[1]2023.04.25.EDENI30'!B6</f>
        <v>1.5633607519074799</v>
      </c>
      <c r="C5" s="41" cm="1">
        <f t="array" aca="1" ref="C5:L5" ca="1">OFFSET(INDIRECT(ADDRESS(M5,2,1,1,"EKHAZAARSTK X standardized")),,,1,10)</f>
        <v>-0.2580054841355966</v>
      </c>
      <c r="D5" s="41">
        <f ca="1"/>
        <v>-0.37071128511585333</v>
      </c>
      <c r="E5" s="41">
        <f ca="1"/>
        <v>0.30480771733273138</v>
      </c>
      <c r="F5" s="41">
        <f ca="1"/>
        <v>-0.15745906704686238</v>
      </c>
      <c r="G5" s="41">
        <f ca="1"/>
        <v>-0.62078529011301409</v>
      </c>
      <c r="H5" s="41">
        <f ca="1"/>
        <v>0.33057003003383884</v>
      </c>
      <c r="I5" s="41">
        <f ca="1"/>
        <v>0.92288244735097025</v>
      </c>
      <c r="J5" s="41">
        <f ca="1"/>
        <v>-0.82169807861816768</v>
      </c>
      <c r="K5" s="41">
        <f ca="1"/>
        <v>-0.79328933520048894</v>
      </c>
      <c r="L5" s="41">
        <f ca="1"/>
        <v>-0.82321144208022867</v>
      </c>
      <c r="M5" s="37">
        <f>MATCH($A5,'EKHAZAARSTK X standardized'!$A:$A,0)</f>
        <v>114</v>
      </c>
    </row>
    <row r="6" spans="1:13" x14ac:dyDescent="0.25">
      <c r="A6" s="74" t="str">
        <f>'[1]2023.04.25.EDENI30'!A7</f>
        <v>BOSCH LTD</v>
      </c>
      <c r="B6" s="75">
        <f>'[1]2023.04.25.EDENI30'!B7</f>
        <v>1.6926918566792699</v>
      </c>
      <c r="C6" s="41" cm="1">
        <f t="array" aca="1" ref="C6:L6" ca="1">OFFSET(INDIRECT(ADDRESS(M6,2,1,1,"EKHAZAARSTK X standardized")),,,1,10)</f>
        <v>0.12807062408469536</v>
      </c>
      <c r="D6" s="41">
        <f ca="1"/>
        <v>-0.65053279778241113</v>
      </c>
      <c r="E6" s="41">
        <f ca="1"/>
        <v>-1.1088607568777225</v>
      </c>
      <c r="F6" s="41">
        <f ca="1"/>
        <v>-0.88921978798226986</v>
      </c>
      <c r="G6" s="41">
        <f ca="1"/>
        <v>0.56446797794157755</v>
      </c>
      <c r="H6" s="41">
        <f ca="1"/>
        <v>5.23045167516593E-2</v>
      </c>
      <c r="I6" s="41">
        <f ca="1"/>
        <v>1.1444829873404803</v>
      </c>
      <c r="J6" s="41">
        <f ca="1"/>
        <v>-0.68704270151488356</v>
      </c>
      <c r="K6" s="41">
        <f ca="1"/>
        <v>-0.57499464768689901</v>
      </c>
      <c r="L6" s="41">
        <f ca="1"/>
        <v>-0.47858967577485656</v>
      </c>
      <c r="M6" s="37">
        <f>MATCH($A6,'EKHAZAARSTK X standardized'!$A:$A,0)</f>
        <v>141</v>
      </c>
    </row>
    <row r="7" spans="1:13" x14ac:dyDescent="0.25">
      <c r="A7" s="74" t="str">
        <f>'[1]2023.04.25.EDENI30'!A8</f>
        <v>BRITANNIA INDUSTRIES LTD</v>
      </c>
      <c r="B7" s="75">
        <f>'[1]2023.04.25.EDENI30'!B8</f>
        <v>3.0859495959860701</v>
      </c>
      <c r="C7" s="41" cm="1">
        <f t="array" aca="1" ref="C7:L7" ca="1">OFFSET(INDIRECT(ADDRESS(M7,2,1,1,"EKHAZAARSTK X standardized")),,,1,10)</f>
        <v>0.56839418774702033</v>
      </c>
      <c r="D7" s="41">
        <f ca="1"/>
        <v>-0.40710721991863191</v>
      </c>
      <c r="E7" s="41">
        <f ca="1"/>
        <v>6.1134863810046791E-2</v>
      </c>
      <c r="F7" s="41">
        <f ca="1"/>
        <v>0.59135159113787117</v>
      </c>
      <c r="G7" s="41">
        <f ca="1"/>
        <v>0.62543632780022762</v>
      </c>
      <c r="H7" s="41">
        <f ca="1"/>
        <v>3.3469787785986549</v>
      </c>
      <c r="I7" s="41">
        <f ca="1"/>
        <v>1.1512621226075237</v>
      </c>
      <c r="J7" s="41">
        <f ca="1"/>
        <v>-0.58496074220758598</v>
      </c>
      <c r="K7" s="41">
        <f ca="1"/>
        <v>-0.8262101202737544</v>
      </c>
      <c r="L7" s="41">
        <f ca="1"/>
        <v>6.5164992452076395E-2</v>
      </c>
      <c r="M7" s="37">
        <f>MATCH($A7,'EKHAZAARSTK X standardized'!$A:$A,0)</f>
        <v>144</v>
      </c>
    </row>
    <row r="8" spans="1:13" x14ac:dyDescent="0.25">
      <c r="A8" s="74" t="str">
        <f>'[1]2023.04.25.EDENI30'!A9</f>
        <v>COAL INDIA LTD</v>
      </c>
      <c r="B8" s="75">
        <f>'[1]2023.04.25.EDENI30'!B9</f>
        <v>4.0551629739586801</v>
      </c>
      <c r="C8" s="41" cm="1">
        <f t="array" aca="1" ref="C8:L8" ca="1">OFFSET(INDIRECT(ADDRESS(M8,2,1,1,"EKHAZAARSTK X standardized")),,,1,10)</f>
        <v>6.0464504841083579</v>
      </c>
      <c r="D8" s="41">
        <f ca="1"/>
        <v>-0.26513892367815906</v>
      </c>
      <c r="E8" s="41">
        <f ca="1"/>
        <v>-0.56404185634217896</v>
      </c>
      <c r="F8" s="41">
        <f ca="1"/>
        <v>-0.72554271633745748</v>
      </c>
      <c r="G8" s="41">
        <f ca="1"/>
        <v>0.56822582506476205</v>
      </c>
      <c r="H8" s="41">
        <f ca="1"/>
        <v>1.4257172165394003</v>
      </c>
      <c r="I8" s="41">
        <f ca="1"/>
        <v>2.4261655612575939</v>
      </c>
      <c r="J8" s="41">
        <f ca="1"/>
        <v>-0.43005323888679892</v>
      </c>
      <c r="K8" s="41">
        <f ca="1"/>
        <v>2.2784374474711502</v>
      </c>
      <c r="L8" s="41">
        <f ca="1"/>
        <v>0.35008206477745835</v>
      </c>
      <c r="M8" s="37">
        <f>MATCH($A8,'EKHAZAARSTK X standardized'!$A:$A,0)</f>
        <v>181</v>
      </c>
    </row>
    <row r="9" spans="1:13" x14ac:dyDescent="0.25">
      <c r="A9" s="74" t="str">
        <f>'[1]2023.04.25.EDENI30'!A10</f>
        <v>COLGATE PALMOLIVE (INDIA)</v>
      </c>
      <c r="B9" s="75">
        <f>'[1]2023.04.25.EDENI30'!B10</f>
        <v>3.07568617523745</v>
      </c>
      <c r="C9" s="41" cm="1">
        <f t="array" aca="1" ref="C9:L9" ca="1">OFFSET(INDIRECT(ADDRESS(M9,2,1,1,"EKHAZAARSTK X standardized")),,,1,10)</f>
        <v>1.2028822551714484</v>
      </c>
      <c r="D9" s="41">
        <f ca="1"/>
        <v>-1.3349422657736677E-2</v>
      </c>
      <c r="E9" s="41">
        <f ca="1"/>
        <v>-0.56497103706563379</v>
      </c>
      <c r="F9" s="41">
        <f ca="1"/>
        <v>-0.79145496105270474</v>
      </c>
      <c r="G9" s="41">
        <f ca="1"/>
        <v>-0.19050509475612842</v>
      </c>
      <c r="H9" s="41">
        <f ca="1"/>
        <v>3.4223115849107097</v>
      </c>
      <c r="I9" s="41">
        <f ca="1"/>
        <v>0.45462224679913515</v>
      </c>
      <c r="J9" s="41">
        <f ca="1"/>
        <v>-0.62477001013825739</v>
      </c>
      <c r="K9" s="41">
        <f ca="1"/>
        <v>-0.67475764043595843</v>
      </c>
      <c r="L9" s="41">
        <f ca="1"/>
        <v>-0.28349595239255387</v>
      </c>
      <c r="M9" s="37">
        <f>MATCH($A9,'EKHAZAARSTK X standardized'!$A:$A,0)</f>
        <v>184</v>
      </c>
    </row>
    <row r="10" spans="1:13" x14ac:dyDescent="0.25">
      <c r="A10" s="74" t="str">
        <f>'[1]2023.04.25.EDENI30'!A11</f>
        <v>DABUR INDIA LTD</v>
      </c>
      <c r="B10" s="75">
        <f>'[1]2023.04.25.EDENI30'!B11</f>
        <v>2.35938914915238</v>
      </c>
      <c r="C10" s="41" cm="1">
        <f t="array" aca="1" ref="C10:L10" ca="1">OFFSET(INDIRECT(ADDRESS(M10,2,1,1,"EKHAZAARSTK X standardized")),,,1,10)</f>
        <v>7.695694021142481E-2</v>
      </c>
      <c r="D10" s="41">
        <f ca="1"/>
        <v>-1.065120287270207</v>
      </c>
      <c r="E10" s="41">
        <f ca="1"/>
        <v>-0.27384910226148174</v>
      </c>
      <c r="F10" s="41">
        <f ca="1"/>
        <v>-0.77048258646504841</v>
      </c>
      <c r="G10" s="41">
        <f ca="1"/>
        <v>-0.13856748927402532</v>
      </c>
      <c r="H10" s="41">
        <f ca="1"/>
        <v>0.89247950667748543</v>
      </c>
      <c r="I10" s="41">
        <f ca="1"/>
        <v>1.1839925635238855</v>
      </c>
      <c r="J10" s="41">
        <f ca="1"/>
        <v>-0.71123736053974407</v>
      </c>
      <c r="K10" s="41">
        <f ca="1"/>
        <v>-0.80286860468015098</v>
      </c>
      <c r="L10" s="41">
        <f ca="1"/>
        <v>-0.35985218246820366</v>
      </c>
      <c r="M10" s="37">
        <f>MATCH($A10,'EKHAZAARSTK X standardized'!$A:$A,0)</f>
        <v>199</v>
      </c>
    </row>
    <row r="11" spans="1:13" x14ac:dyDescent="0.25">
      <c r="A11" s="74" t="str">
        <f>'[1]2023.04.25.EDENI30'!A12</f>
        <v>DIVI'S LABORATORIES LTD</v>
      </c>
      <c r="B11" s="75">
        <f>'[1]2023.04.25.EDENI30'!B12</f>
        <v>3.0457176823674001</v>
      </c>
      <c r="C11" s="41" cm="1">
        <f t="array" aca="1" ref="C11:L11" ca="1">OFFSET(INDIRECT(ADDRESS(M11,2,1,1,"EKHAZAARSTK X standardized")),,,1,10)</f>
        <v>2.6155652960335868E-3</v>
      </c>
      <c r="D11" s="41">
        <f ca="1"/>
        <v>-7.6934248923764686E-2</v>
      </c>
      <c r="E11" s="41">
        <f ca="1"/>
        <v>0.4653161936154856</v>
      </c>
      <c r="F11" s="41">
        <f ca="1"/>
        <v>-0.90168907252594221</v>
      </c>
      <c r="G11" s="41">
        <f ca="1"/>
        <v>-1.2923288920619393</v>
      </c>
      <c r="H11" s="41">
        <f ca="1"/>
        <v>0.79611566134546219</v>
      </c>
      <c r="I11" s="41">
        <f ca="1"/>
        <v>1.1335573170612614</v>
      </c>
      <c r="J11" s="41">
        <f ca="1"/>
        <v>-0.39647023440670903</v>
      </c>
      <c r="K11" s="41">
        <f ca="1"/>
        <v>-0.76049157370926346</v>
      </c>
      <c r="L11" s="41">
        <f ca="1"/>
        <v>-7.9001956627197001E-2</v>
      </c>
      <c r="M11" s="37">
        <f>MATCH($A11,'EKHAZAARSTK X standardized'!$A:$A,0)</f>
        <v>222</v>
      </c>
    </row>
    <row r="12" spans="1:13" x14ac:dyDescent="0.25">
      <c r="A12" s="74" t="str">
        <f>'[1]2023.04.25.EDENI30'!A13</f>
        <v>EICHER MOTORS LTD</v>
      </c>
      <c r="B12" s="75">
        <f>'[1]2023.04.25.EDENI30'!B13</f>
        <v>2.6985049716228202</v>
      </c>
      <c r="C12" s="41" cm="1">
        <f t="array" aca="1" ref="C12:L12" ca="1">OFFSET(INDIRECT(ADDRESS(M12,2,1,1,"EKHAZAARSTK X standardized")),,,1,10)</f>
        <v>-0.18551183814947336</v>
      </c>
      <c r="D12" s="41">
        <f ca="1"/>
        <v>-0.56163118223650643</v>
      </c>
      <c r="E12" s="41">
        <f ca="1"/>
        <v>-0.26302218694401741</v>
      </c>
      <c r="F12" s="41">
        <f ca="1"/>
        <v>-0.87991127291496229</v>
      </c>
      <c r="G12" s="41">
        <f ca="1"/>
        <v>0.23044829490300239</v>
      </c>
      <c r="H12" s="41">
        <f ca="1"/>
        <v>1.1843184866745171</v>
      </c>
      <c r="I12" s="41">
        <f ca="1"/>
        <v>1.280102974659346</v>
      </c>
      <c r="J12" s="41">
        <f ca="1"/>
        <v>-7.3823652614105714E-2</v>
      </c>
      <c r="K12" s="41">
        <f ca="1"/>
        <v>-0.58887877416603573</v>
      </c>
      <c r="L12" s="41">
        <f ca="1"/>
        <v>-0.30446206604925036</v>
      </c>
      <c r="M12" s="37">
        <f>MATCH($A12,'EKHAZAARSTK X standardized'!$A:$A,0)</f>
        <v>235</v>
      </c>
    </row>
    <row r="13" spans="1:13" x14ac:dyDescent="0.25">
      <c r="A13" s="74" t="str">
        <f>'[1]2023.04.25.EDENI30'!A14</f>
        <v>GODREJ CONSUMER PRODUCTS LTD</v>
      </c>
      <c r="B13" s="75">
        <f>'[1]2023.04.25.EDENI30'!B14</f>
        <v>2.5007377792963701</v>
      </c>
      <c r="C13" s="41" cm="1">
        <f t="array" aca="1" ref="C13:L13" ca="1">OFFSET(INDIRECT(ADDRESS(M13,2,1,1,"EKHAZAARSTK X standardized")),,,1,10)</f>
        <v>-0.64897097360151768</v>
      </c>
      <c r="D13" s="41">
        <f ca="1"/>
        <v>-1.172068963514145</v>
      </c>
      <c r="E13" s="41">
        <f ca="1"/>
        <v>-0.70215420853544042</v>
      </c>
      <c r="F13" s="41">
        <f ca="1"/>
        <v>-0.79411104183736814</v>
      </c>
      <c r="G13" s="41">
        <f ca="1"/>
        <v>0.51073224864263844</v>
      </c>
      <c r="H13" s="41">
        <f ca="1"/>
        <v>0.4935146720772402</v>
      </c>
      <c r="I13" s="41">
        <f ca="1"/>
        <v>1.2926105574584326</v>
      </c>
      <c r="J13" s="41">
        <f ca="1"/>
        <v>-0.669871056399578</v>
      </c>
      <c r="K13" s="41">
        <f ca="1"/>
        <v>-0.81379994999657601</v>
      </c>
      <c r="L13" s="41">
        <f ca="1"/>
        <v>-0.20258482949943551</v>
      </c>
      <c r="M13" s="37">
        <f>MATCH($A13,'EKHAZAARSTK X standardized'!$A:$A,0)</f>
        <v>316</v>
      </c>
    </row>
    <row r="14" spans="1:13" x14ac:dyDescent="0.25">
      <c r="A14" s="74" t="str">
        <f>'[1]2023.04.25.EDENI30'!A15</f>
        <v>HAVELLS INDIA LTD</v>
      </c>
      <c r="B14" s="75">
        <f>'[1]2023.04.25.EDENI30'!B15</f>
        <v>2.5357419396405398</v>
      </c>
      <c r="C14" s="41" cm="1">
        <f t="array" aca="1" ref="C14:L14" ca="1">OFFSET(INDIRECT(ADDRESS(M14,2,1,1,"EKHAZAARSTK X standardized")),,,1,10)</f>
        <v>-0.46980074466778798</v>
      </c>
      <c r="D14" s="41">
        <f ca="1"/>
        <v>-3.5941561640401264E-2</v>
      </c>
      <c r="E14" s="41">
        <f ca="1"/>
        <v>0.3666889392460802</v>
      </c>
      <c r="F14" s="41">
        <f ca="1"/>
        <v>-0.82554813689938877</v>
      </c>
      <c r="G14" s="41">
        <f ca="1"/>
        <v>-0.10868378421946985</v>
      </c>
      <c r="H14" s="41">
        <f ca="1"/>
        <v>0.13862152888868612</v>
      </c>
      <c r="I14" s="41">
        <f ca="1"/>
        <v>1.1453135855406398</v>
      </c>
      <c r="J14" s="41">
        <f ca="1"/>
        <v>-0.55462355857481827</v>
      </c>
      <c r="K14" s="41">
        <f ca="1"/>
        <v>-0.76723288134619527</v>
      </c>
      <c r="L14" s="41">
        <f ca="1"/>
        <v>-1.4038534778259046</v>
      </c>
      <c r="M14" s="37">
        <f>MATCH($A14,'EKHAZAARSTK X standardized'!$A:$A,0)</f>
        <v>355</v>
      </c>
    </row>
    <row r="15" spans="1:13" x14ac:dyDescent="0.25">
      <c r="A15" s="74" t="str">
        <f>'[1]2023.04.25.EDENI30'!A16</f>
        <v>HCL TECHNOLOGIES LTD</v>
      </c>
      <c r="B15" s="75">
        <f>'[1]2023.04.25.EDENI30'!B16</f>
        <v>4.8567707316387896</v>
      </c>
      <c r="C15" s="41" cm="1">
        <f t="array" aca="1" ref="C15:L15" ca="1">OFFSET(INDIRECT(ADDRESS(M15,2,1,1,"EKHAZAARSTK X standardized")),,,1,10)</f>
        <v>2.7059814088436167</v>
      </c>
      <c r="D15" s="41">
        <f ca="1"/>
        <v>0.98708472678206727</v>
      </c>
      <c r="E15" s="41">
        <f ca="1"/>
        <v>-2.1161104256617924</v>
      </c>
      <c r="F15" s="41">
        <f ca="1"/>
        <v>-0.73721896886609561</v>
      </c>
      <c r="G15" s="41">
        <f ca="1"/>
        <v>-0.25017071805492763</v>
      </c>
      <c r="H15" s="41">
        <f ca="1"/>
        <v>0.91782029403004184</v>
      </c>
      <c r="I15" s="41">
        <f ca="1"/>
        <v>0.46150026177092146</v>
      </c>
      <c r="J15" s="41">
        <f ca="1"/>
        <v>-0.62771265395836506</v>
      </c>
      <c r="K15" s="41">
        <f ca="1"/>
        <v>-1.2398483142867511</v>
      </c>
      <c r="L15" s="41">
        <f ca="1"/>
        <v>-0.81852249897563867</v>
      </c>
      <c r="M15" s="37">
        <f>MATCH($A15,'EKHAZAARSTK X standardized'!$A:$A,0)</f>
        <v>358</v>
      </c>
    </row>
    <row r="16" spans="1:13" x14ac:dyDescent="0.25">
      <c r="A16" s="74" t="str">
        <f>'[1]2023.04.25.EDENI30'!A17</f>
        <v>HDFC ASSET MANAGEMENT CO LTD</v>
      </c>
      <c r="B16" s="75">
        <f>'[1]2023.04.25.EDENI30'!B17</f>
        <v>1.5169149954569201</v>
      </c>
      <c r="C16" s="41" cm="1">
        <f t="array" aca="1" ref="C16:L16" ca="1">OFFSET(INDIRECT(ADDRESS(M16,2,1,1,"EKHAZAARSTK X standardized")),,,1,10)</f>
        <v>1.075147867052529</v>
      </c>
      <c r="D16" s="41">
        <f ca="1"/>
        <v>-0.52122175439093077</v>
      </c>
      <c r="E16" s="41">
        <f ca="1"/>
        <v>5.2009324904340199E-3</v>
      </c>
      <c r="F16" s="41">
        <f ca="1"/>
        <v>-0.90240488424864596</v>
      </c>
      <c r="G16" s="41">
        <f ca="1"/>
        <v>-0.69194539101139185</v>
      </c>
      <c r="H16" s="41">
        <f ca="1"/>
        <v>2.3081396705256108</v>
      </c>
      <c r="I16" s="41">
        <f ca="1"/>
        <v>0.46242082064616302</v>
      </c>
      <c r="J16" s="41">
        <f ca="1"/>
        <v>-0.47427593378669558</v>
      </c>
      <c r="K16" s="41">
        <f ca="1"/>
        <v>-0.62263893594549069</v>
      </c>
      <c r="L16" s="41">
        <f ca="1"/>
        <v>0.13467879992005971</v>
      </c>
      <c r="M16" s="37">
        <f>MATCH($A16,'EKHAZAARSTK X standardized'!$A:$A,0)</f>
        <v>359</v>
      </c>
    </row>
    <row r="17" spans="1:13" x14ac:dyDescent="0.25">
      <c r="A17" s="74" t="str">
        <f>'[1]2023.04.25.EDENI30'!A18</f>
        <v>HDFC BANK LIMITED</v>
      </c>
      <c r="B17" s="75">
        <f>'[1]2023.04.25.EDENI30'!B18</f>
        <v>5.2024875656049803</v>
      </c>
      <c r="C17" s="41" cm="1">
        <f t="array" aca="1" ref="C17:L17" ca="1">OFFSET(INDIRECT(ADDRESS(M17,2,1,1,"EKHAZAARSTK X standardized")),,,1,10)</f>
        <v>0.17914674645337414</v>
      </c>
      <c r="D17" s="41">
        <f ca="1"/>
        <v>-1.5352622241881975</v>
      </c>
      <c r="E17" s="41">
        <f ca="1"/>
        <v>-0.11604582386343333</v>
      </c>
      <c r="F17" s="41">
        <f ca="1"/>
        <v>0.38012274754633496</v>
      </c>
      <c r="G17" s="41">
        <f ca="1"/>
        <v>8.1126540778991049E-2</v>
      </c>
      <c r="H17" s="41">
        <f ca="1"/>
        <v>-0.37102238614273059</v>
      </c>
      <c r="I17" s="41">
        <f ca="1"/>
        <v>3.6290501682332428</v>
      </c>
      <c r="J17" s="41">
        <f ca="1"/>
        <v>-0.54787471411952549</v>
      </c>
      <c r="K17" s="41">
        <f ca="1"/>
        <v>-0.34692179786198601</v>
      </c>
      <c r="L17" s="41">
        <f ca="1"/>
        <v>-0.57966329349761814</v>
      </c>
      <c r="M17" s="37">
        <f>MATCH($A17,'EKHAZAARSTK X standardized'!$A:$A,0)</f>
        <v>360</v>
      </c>
    </row>
    <row r="18" spans="1:13" x14ac:dyDescent="0.25">
      <c r="A18" s="74" t="str">
        <f>'[1]2023.04.25.EDENI30'!A19</f>
        <v>HERO MOTOCORP LTD</v>
      </c>
      <c r="B18" s="75">
        <f>'[1]2023.04.25.EDENI30'!B19</f>
        <v>2.33863133216733</v>
      </c>
      <c r="C18" s="41" cm="1">
        <f t="array" aca="1" ref="C18:L18" ca="1">OFFSET(INDIRECT(ADDRESS(M18,2,1,1,"EKHAZAARSTK X standardized")),,,1,10)</f>
        <v>2.3191914584081714</v>
      </c>
      <c r="D18" s="41">
        <f ca="1"/>
        <v>-9.1171925303338217E-2</v>
      </c>
      <c r="E18" s="41">
        <f ca="1"/>
        <v>-1.2979007393312618</v>
      </c>
      <c r="F18" s="41">
        <f ca="1"/>
        <v>-0.84840965185759443</v>
      </c>
      <c r="G18" s="41">
        <f ca="1"/>
        <v>4.4869980097144914E-2</v>
      </c>
      <c r="H18" s="41">
        <f ca="1"/>
        <v>0.19488469697518612</v>
      </c>
      <c r="I18" s="41">
        <f ca="1"/>
        <v>1.3759546254306338</v>
      </c>
      <c r="J18" s="41">
        <f ca="1"/>
        <v>-2.4050420202428788E-2</v>
      </c>
      <c r="K18" s="41">
        <f ca="1"/>
        <v>0.11936567430365018</v>
      </c>
      <c r="L18" s="41">
        <f ca="1"/>
        <v>-0.67735698309420089</v>
      </c>
      <c r="M18" s="37">
        <f>MATCH($A18,'EKHAZAARSTK X standardized'!$A:$A,0)</f>
        <v>368</v>
      </c>
    </row>
    <row r="19" spans="1:13" x14ac:dyDescent="0.25">
      <c r="A19" s="74" t="str">
        <f>'[1]2023.04.25.EDENI30'!A20</f>
        <v>HINDUSTAN AERONAUTICS LTD</v>
      </c>
      <c r="B19" s="75">
        <f>'[1]2023.04.25.EDENI30'!B20</f>
        <v>2.3712338085249698</v>
      </c>
      <c r="C19" s="41" cm="1">
        <f t="array" aca="1" ref="C19:L19" ca="1">OFFSET(INDIRECT(ADDRESS(M19,2,1,1,"EKHAZAARSTK X standardized")),,,1,10)</f>
        <v>-0.13427974004138812</v>
      </c>
      <c r="D19" s="41">
        <f ca="1"/>
        <v>0.29163835861942367</v>
      </c>
      <c r="E19" s="41">
        <f ca="1"/>
        <v>-0.41363774550742488</v>
      </c>
      <c r="F19" s="41">
        <f ca="1"/>
        <v>-0.90210336456641882</v>
      </c>
      <c r="G19" s="41">
        <f ca="1"/>
        <v>1.5742021699164261</v>
      </c>
      <c r="H19" s="41">
        <f ca="1"/>
        <v>0.50342611378792079</v>
      </c>
      <c r="I19" s="41">
        <f ca="1"/>
        <v>1.7437016367637035</v>
      </c>
      <c r="J19" s="41">
        <f ca="1"/>
        <v>1.6816461101526865E-2</v>
      </c>
      <c r="K19" s="41">
        <f ca="1"/>
        <v>-2.6925921211386799E-2</v>
      </c>
      <c r="L19" s="41">
        <f ca="1"/>
        <v>0.18621841974094491</v>
      </c>
      <c r="M19" s="37">
        <f>MATCH($A19,'EKHAZAARSTK X standardized'!$A:$A,0)</f>
        <v>377</v>
      </c>
    </row>
    <row r="20" spans="1:13" x14ac:dyDescent="0.25">
      <c r="A20" s="74" t="str">
        <f>'[1]2023.04.25.EDENI30'!A21</f>
        <v>HINDUSTAN UNILEVER LTD</v>
      </c>
      <c r="B20" s="75">
        <f>'[1]2023.04.25.EDENI30'!B21</f>
        <v>4.8457182068465396</v>
      </c>
      <c r="C20" s="41" cm="1">
        <f t="array" aca="1" ref="C20:L20" ca="1">OFFSET(INDIRECT(ADDRESS(M20,2,1,1,"EKHAZAARSTK X standardized")),,,1,10)</f>
        <v>0.38341635601011193</v>
      </c>
      <c r="D20" s="41">
        <f ca="1"/>
        <v>-1.0296911775436579</v>
      </c>
      <c r="E20" s="41">
        <f ca="1"/>
        <v>0.4887725342223101</v>
      </c>
      <c r="F20" s="41">
        <f ca="1"/>
        <v>-0.85763047182896845</v>
      </c>
      <c r="G20" s="41">
        <f ca="1"/>
        <v>0.42963974667818589</v>
      </c>
      <c r="H20" s="41">
        <f ca="1"/>
        <v>1.5157174502673285</v>
      </c>
      <c r="I20" s="41">
        <f ca="1"/>
        <v>2.4140257094003963</v>
      </c>
      <c r="J20" s="41">
        <f ca="1"/>
        <v>-0.8750291514251457</v>
      </c>
      <c r="K20" s="41">
        <f ca="1"/>
        <v>-0.88180445951300512</v>
      </c>
      <c r="L20" s="41">
        <f ca="1"/>
        <v>-0.11462928559178145</v>
      </c>
      <c r="M20" s="37">
        <f>MATCH($A20,'EKHAZAARSTK X standardized'!$A:$A,0)</f>
        <v>383</v>
      </c>
    </row>
    <row r="21" spans="1:13" x14ac:dyDescent="0.25">
      <c r="A21" s="74" t="str">
        <f>'[1]2023.04.25.EDENI30'!A22</f>
        <v>INDIAN RUPEE</v>
      </c>
      <c r="B21" s="75">
        <f>'[1]2023.04.25.EDENI30'!B22</f>
        <v>-0.15086679251054999</v>
      </c>
      <c r="C21" s="41" cm="1">
        <f t="array" aca="1" ref="C21:L21" ca="1">OFFSET(INDIRECT(ADDRESS(M21,2,1,1,"EKHAZAARSTK X standardized")),,,1,10)</f>
        <v>0</v>
      </c>
      <c r="D21" s="41">
        <f ca="1"/>
        <v>0</v>
      </c>
      <c r="E21" s="41">
        <f ca="1"/>
        <v>0</v>
      </c>
      <c r="F21" s="41">
        <f ca="1"/>
        <v>0</v>
      </c>
      <c r="G21" s="41">
        <f ca="1"/>
        <v>0</v>
      </c>
      <c r="H21" s="41">
        <f ca="1"/>
        <v>0</v>
      </c>
      <c r="I21" s="41">
        <f ca="1"/>
        <v>0</v>
      </c>
      <c r="J21" s="41">
        <f ca="1"/>
        <v>0</v>
      </c>
      <c r="K21" s="41">
        <f ca="1"/>
        <v>0</v>
      </c>
      <c r="L21" s="41">
        <f ca="1"/>
        <v>0</v>
      </c>
      <c r="M21" s="38">
        <v>1077</v>
      </c>
    </row>
    <row r="22" spans="1:13" x14ac:dyDescent="0.25">
      <c r="A22" s="74" t="str">
        <f>'[1]2023.04.25.EDENI30'!A23</f>
        <v>INFOSYS LTD</v>
      </c>
      <c r="B22" s="75">
        <f>'[1]2023.04.25.EDENI30'!B23</f>
        <v>4.0682476823037002</v>
      </c>
      <c r="C22" s="41" cm="1">
        <f t="array" aca="1" ref="C22:L22" ca="1">OFFSET(INDIRECT(ADDRESS(M22,2,1,1,"EKHAZAARSTK X standardized")),,,1,10)</f>
        <v>1.3542689510330868</v>
      </c>
      <c r="D22" s="41">
        <f ca="1"/>
        <v>-0.63984575414454692</v>
      </c>
      <c r="E22" s="41">
        <f ca="1"/>
        <v>4.3757064296488873E-2</v>
      </c>
      <c r="F22" s="41">
        <f ca="1"/>
        <v>-0.65382249933470526</v>
      </c>
      <c r="G22" s="41">
        <f ca="1"/>
        <v>-0.92308460239923185</v>
      </c>
      <c r="H22" s="41">
        <f ca="1"/>
        <v>1.450751706360021</v>
      </c>
      <c r="I22" s="41">
        <f ca="1"/>
        <v>2.6751355651636861</v>
      </c>
      <c r="J22" s="41">
        <f ca="1"/>
        <v>-0.52109814165258861</v>
      </c>
      <c r="K22" s="41">
        <f ca="1"/>
        <v>-0.24591559041894615</v>
      </c>
      <c r="L22" s="41">
        <f ca="1"/>
        <v>1.2580679199725542E-3</v>
      </c>
      <c r="M22" s="37">
        <f>MATCH($A22,'EKHAZAARSTK X standardized'!$A:$A,0)</f>
        <v>436</v>
      </c>
    </row>
    <row r="23" spans="1:13" x14ac:dyDescent="0.25">
      <c r="A23" s="74" t="str">
        <f>'[1]2023.04.25.EDENI30'!A24</f>
        <v>ITC LTD</v>
      </c>
      <c r="B23" s="75">
        <f>'[1]2023.04.25.EDENI30'!B24</f>
        <v>6.1659258099061702</v>
      </c>
      <c r="C23" s="41" cm="1">
        <f t="array" aca="1" ref="C23:L23" ca="1">OFFSET(INDIRECT(ADDRESS(M23,2,1,1,"EKHAZAARSTK X standardized")),,,1,10)</f>
        <v>1.5813668109783385</v>
      </c>
      <c r="D23" s="41">
        <f ca="1"/>
        <v>-0.9870363797431807</v>
      </c>
      <c r="E23" s="41">
        <f ca="1"/>
        <v>-0.38341293986218394</v>
      </c>
      <c r="F23" s="41">
        <f ca="1"/>
        <v>-0.89211776341657245</v>
      </c>
      <c r="G23" s="41">
        <f ca="1"/>
        <v>0.96890830875454026</v>
      </c>
      <c r="H23" s="41">
        <f ca="1"/>
        <v>1.4832208024014877</v>
      </c>
      <c r="I23" s="41">
        <f ca="1"/>
        <v>2.4393393478305745</v>
      </c>
      <c r="J23" s="41">
        <f ca="1"/>
        <v>-0.62076804259268659</v>
      </c>
      <c r="K23" s="41">
        <f ca="1"/>
        <v>-0.51951785803844608</v>
      </c>
      <c r="L23" s="41">
        <f ca="1"/>
        <v>0.23392038993866404</v>
      </c>
      <c r="M23" s="37">
        <f>MATCH($A23,'EKHAZAARSTK X standardized'!$A:$A,0)</f>
        <v>451</v>
      </c>
    </row>
    <row r="24" spans="1:13" x14ac:dyDescent="0.25">
      <c r="A24" s="74" t="str">
        <f>'[1]2023.04.25.EDENI30'!A25</f>
        <v>LTIMINDTREE LTD</v>
      </c>
      <c r="B24" s="75">
        <f>'[1]2023.04.25.EDENI30'!B25</f>
        <v>3.0045070518629098</v>
      </c>
      <c r="C24" s="41" cm="1">
        <f t="array" aca="1" ref="C24:L24" ca="1">OFFSET(INDIRECT(ADDRESS(M24,2,1,1,"EKHAZAARSTK X standardized")),,,1,10)</f>
        <v>0.21643499929832305</v>
      </c>
      <c r="D24" s="41">
        <f ca="1"/>
        <v>0.60148645035009185</v>
      </c>
      <c r="E24" s="41">
        <f ca="1"/>
        <v>1.2922972033361952</v>
      </c>
      <c r="F24" s="41">
        <f ca="1"/>
        <v>-0.67049980272701004</v>
      </c>
      <c r="G24" s="41">
        <f ca="1"/>
        <v>-0.82167875354829556</v>
      </c>
      <c r="H24" s="41">
        <f ca="1"/>
        <v>0.38368004073269002</v>
      </c>
      <c r="I24" s="41">
        <f ca="1"/>
        <v>1.5252470295026024</v>
      </c>
      <c r="J24" s="41">
        <f ca="1"/>
        <v>-0.31708868494326103</v>
      </c>
      <c r="K24" s="41">
        <f ca="1"/>
        <v>-0.61471117096848737</v>
      </c>
      <c r="L24" s="41">
        <f ca="1"/>
        <v>-0.7079670881985175</v>
      </c>
      <c r="M24" s="37">
        <f>MATCH($A24,'EKHAZAARSTK X standardized'!$A:$A,0)</f>
        <v>547</v>
      </c>
    </row>
    <row r="25" spans="1:13" x14ac:dyDescent="0.25">
      <c r="A25" s="74" t="str">
        <f>'[1]2023.04.25.EDENI30'!A26</f>
        <v>MARICO LTD</v>
      </c>
      <c r="B25" s="75">
        <f>'[1]2023.04.25.EDENI30'!B26</f>
        <v>2.5586514549655401</v>
      </c>
      <c r="C25" s="41" cm="1">
        <f t="array" aca="1" ref="C25:L25" ca="1">OFFSET(INDIRECT(ADDRESS(M25,2,1,1,"EKHAZAARSTK X standardized")),,,1,10)</f>
        <v>4.8880091722891178E-2</v>
      </c>
      <c r="D25" s="41">
        <f ca="1"/>
        <v>-0.24954773568866218</v>
      </c>
      <c r="E25" s="41">
        <f ca="1"/>
        <v>-0.19256558388694384</v>
      </c>
      <c r="F25" s="41">
        <f ca="1"/>
        <v>-0.83450209543132869</v>
      </c>
      <c r="G25" s="41">
        <f ca="1"/>
        <v>-0.28728471889176199</v>
      </c>
      <c r="H25" s="41">
        <f ca="1"/>
        <v>1.3753342133910482</v>
      </c>
      <c r="I25" s="41">
        <f ca="1"/>
        <v>0.89305441276191488</v>
      </c>
      <c r="J25" s="41">
        <f ca="1"/>
        <v>-0.67013906858599637</v>
      </c>
      <c r="K25" s="41">
        <f ca="1"/>
        <v>-0.75468115392449209</v>
      </c>
      <c r="L25" s="41">
        <f ca="1"/>
        <v>-1.2747784484913305</v>
      </c>
      <c r="M25" s="37">
        <f>MATCH($A25,'EKHAZAARSTK X standardized'!$A:$A,0)</f>
        <v>575</v>
      </c>
    </row>
    <row r="26" spans="1:13" x14ac:dyDescent="0.25">
      <c r="A26" s="74" t="str">
        <f>'[1]2023.04.25.EDENI30'!A27</f>
        <v>MARUTI SUZUKI INDIA LTD</v>
      </c>
      <c r="B26" s="75">
        <f>'[1]2023.04.25.EDENI30'!B27</f>
        <v>4.0113976891834602</v>
      </c>
      <c r="C26" s="41" cm="1">
        <f t="array" aca="1" ref="C26:L26" ca="1">OFFSET(INDIRECT(ADDRESS(M26,2,1,1,"EKHAZAARSTK X standardized")),,,1,10)</f>
        <v>-0.14712633407948039</v>
      </c>
      <c r="D26" s="41">
        <f ca="1"/>
        <v>-5.9587921640557838E-2</v>
      </c>
      <c r="E26" s="41">
        <f ca="1"/>
        <v>-0.52302423623827776</v>
      </c>
      <c r="F26" s="41">
        <f ca="1"/>
        <v>-0.90068472666373267</v>
      </c>
      <c r="G26" s="41">
        <f ca="1"/>
        <v>2.8352756787467001E-2</v>
      </c>
      <c r="H26" s="41">
        <f ca="1"/>
        <v>0.28970056841340763</v>
      </c>
      <c r="I26" s="41">
        <f ca="1"/>
        <v>2.335929795957886</v>
      </c>
      <c r="J26" s="41">
        <f ca="1"/>
        <v>-0.33171493263550755</v>
      </c>
      <c r="K26" s="41">
        <f ca="1"/>
        <v>-0.43957655071597329</v>
      </c>
      <c r="L26" s="41">
        <f ca="1"/>
        <v>-1.3132455244322467</v>
      </c>
      <c r="M26" s="37">
        <f>MATCH($A26,'EKHAZAARSTK X standardized'!$A:$A,0)</f>
        <v>577</v>
      </c>
    </row>
    <row r="27" spans="1:13" x14ac:dyDescent="0.25">
      <c r="A27" s="74" t="str">
        <f>'[1]2023.04.25.EDENI30'!A28</f>
        <v>MUTHOOT FINANCE LTD</v>
      </c>
      <c r="B27" s="75">
        <f>'[1]2023.04.25.EDENI30'!B28</f>
        <v>1.30606018745664</v>
      </c>
      <c r="C27" s="41" cm="1">
        <f t="array" aca="1" ref="C27:L27" ca="1">OFFSET(INDIRECT(ADDRESS(M27,2,1,1,"EKHAZAARSTK X standardized")),,,1,10)</f>
        <v>0.88369863371943036</v>
      </c>
      <c r="D27" s="41">
        <f ca="1"/>
        <v>-1.2674533961961465</v>
      </c>
      <c r="E27" s="41">
        <f ca="1"/>
        <v>-0.13456214211267742</v>
      </c>
      <c r="F27" s="41">
        <f ca="1"/>
        <v>2.1069452501370005</v>
      </c>
      <c r="G27" s="41">
        <f ca="1"/>
        <v>-0.93156269958636828</v>
      </c>
      <c r="H27" s="41">
        <f ca="1"/>
        <v>0.82060036080363363</v>
      </c>
      <c r="I27" s="41">
        <f ca="1"/>
        <v>1.4179396121089372</v>
      </c>
      <c r="J27" s="41">
        <f ca="1"/>
        <v>-0.3881835952039332</v>
      </c>
      <c r="K27" s="41">
        <f ca="1"/>
        <v>0.41611605212594421</v>
      </c>
      <c r="L27" s="41">
        <f ca="1"/>
        <v>-0.79438465501193989</v>
      </c>
      <c r="M27" s="37">
        <f>MATCH($A27,'EKHAZAARSTK X standardized'!$A:$A,0)</f>
        <v>610</v>
      </c>
    </row>
    <row r="28" spans="1:13" x14ac:dyDescent="0.25">
      <c r="A28" s="74" t="str">
        <f>'[1]2023.04.25.EDENI30'!A29</f>
        <v>NESTLE INDIA LTD</v>
      </c>
      <c r="B28" s="75">
        <f>'[1]2023.04.25.EDENI30'!B29</f>
        <v>5.2509848420165097</v>
      </c>
      <c r="C28" s="41" cm="1">
        <f t="array" aca="1" ref="C28:L28" ca="1">OFFSET(INDIRECT(ADDRESS(M28,2,1,1,"EKHAZAARSTK X standardized")),,,1,10)</f>
        <v>0.13270531247792566</v>
      </c>
      <c r="D28" s="41">
        <f ca="1"/>
        <v>-0.85426603601146711</v>
      </c>
      <c r="E28" s="41">
        <f ca="1"/>
        <v>-0.14829860842190468</v>
      </c>
      <c r="F28" s="41">
        <f ca="1"/>
        <v>-0.71179978405371802</v>
      </c>
      <c r="G28" s="41">
        <f ca="1"/>
        <v>0.1214762748468928</v>
      </c>
      <c r="H28" s="41">
        <f ca="1"/>
        <v>2.7542919950968501</v>
      </c>
      <c r="I28" s="41">
        <f ca="1"/>
        <v>1.3645944725422838</v>
      </c>
      <c r="J28" s="41">
        <f ca="1"/>
        <v>-0.89691112354439473</v>
      </c>
      <c r="K28" s="41">
        <f ca="1"/>
        <v>-1.0058600166731151</v>
      </c>
      <c r="L28" s="41">
        <f ca="1"/>
        <v>0.15469570992780651</v>
      </c>
      <c r="M28" s="37">
        <f>MATCH($A28,'EKHAZAARSTK X standardized'!$A:$A,0)</f>
        <v>627</v>
      </c>
    </row>
    <row r="29" spans="1:13" x14ac:dyDescent="0.25">
      <c r="A29" s="74" t="str">
        <f>'[1]2023.04.25.EDENI30'!A30</f>
        <v>PIDILITE INDUSTRIES LTD</v>
      </c>
      <c r="B29" s="75">
        <f>'[1]2023.04.25.EDENI30'!B30</f>
        <v>2.6006542734037801</v>
      </c>
      <c r="C29" s="41" cm="1">
        <f t="array" aca="1" ref="C29:L29" ca="1">OFFSET(INDIRECT(ADDRESS(M29,2,1,1,"EKHAZAARSTK X standardized")),,,1,10)</f>
        <v>-0.34755203391438799</v>
      </c>
      <c r="D29" s="41">
        <f ca="1"/>
        <v>-0.45245302324311426</v>
      </c>
      <c r="E29" s="41">
        <f ca="1"/>
        <v>0.14364486489303588</v>
      </c>
      <c r="F29" s="41">
        <f ca="1"/>
        <v>-0.76704580641590114</v>
      </c>
      <c r="G29" s="41">
        <f ca="1"/>
        <v>-0.36833786438788074</v>
      </c>
      <c r="H29" s="41">
        <f ca="1"/>
        <v>0.54170395934216853</v>
      </c>
      <c r="I29" s="41">
        <f ca="1"/>
        <v>1.2014007733575238</v>
      </c>
      <c r="J29" s="41">
        <f ca="1"/>
        <v>-0.826347995983156</v>
      </c>
      <c r="K29" s="41">
        <f ca="1"/>
        <v>-0.98191999343757819</v>
      </c>
      <c r="L29" s="41">
        <f ca="1"/>
        <v>-0.8243579492282761</v>
      </c>
      <c r="M29" s="37">
        <f>MATCH($A29,'EKHAZAARSTK X standardized'!$A:$A,0)</f>
        <v>679</v>
      </c>
    </row>
    <row r="30" spans="1:13" x14ac:dyDescent="0.25">
      <c r="A30" s="74" t="str">
        <f>'[1]2023.04.25.EDENI30'!A31</f>
        <v>TATA CONSULTANCY SVCS LTD</v>
      </c>
      <c r="B30" s="75">
        <f>'[1]2023.04.25.EDENI30'!B31</f>
        <v>4.8944940301886097</v>
      </c>
      <c r="C30" s="41" cm="1">
        <f t="array" aca="1" ref="C30:L30" ca="1">OFFSET(INDIRECT(ADDRESS(M30,2,1,1,"EKHAZAARSTK X standardized")),,,1,10)</f>
        <v>0.47893850324127835</v>
      </c>
      <c r="D30" s="41">
        <f ca="1"/>
        <v>-0.7902055287631583</v>
      </c>
      <c r="E30" s="41">
        <f ca="1"/>
        <v>-0.15225952632406098</v>
      </c>
      <c r="F30" s="41">
        <f ca="1"/>
        <v>-0.73289313609506346</v>
      </c>
      <c r="G30" s="41">
        <f ca="1"/>
        <v>-0.52944078510161485</v>
      </c>
      <c r="H30" s="41">
        <f ca="1"/>
        <v>1.8047190658813619</v>
      </c>
      <c r="I30" s="41">
        <f ca="1"/>
        <v>3.0245067387481335</v>
      </c>
      <c r="J30" s="41">
        <f ca="1"/>
        <v>-0.90571615338904399</v>
      </c>
      <c r="K30" s="41">
        <f ca="1"/>
        <v>-0.46880341387127383</v>
      </c>
      <c r="L30" s="41">
        <f ca="1"/>
        <v>-0.23869018543711903</v>
      </c>
      <c r="M30" s="37">
        <f>MATCH($A30,'EKHAZAARSTK X standardized'!$A:$A,0)</f>
        <v>879</v>
      </c>
    </row>
    <row r="31" spans="1:13" x14ac:dyDescent="0.25">
      <c r="A31" s="74" t="str">
        <f>'[1]2023.04.25.EDENI30'!A32</f>
        <v>TECH MAHINDRA LTD</v>
      </c>
      <c r="B31" s="75">
        <f>'[1]2023.04.25.EDENI30'!B32</f>
        <v>3.49347451185601</v>
      </c>
      <c r="C31" s="41" cm="1">
        <f t="array" aca="1" ref="C31:L31" ca="1">OFFSET(INDIRECT(ADDRESS(M31,2,1,1,"EKHAZAARSTK X standardized")),,,1,10)</f>
        <v>0.42509604454598116</v>
      </c>
      <c r="D31" s="41">
        <f ca="1"/>
        <v>-5.8157061849696219E-2</v>
      </c>
      <c r="E31" s="41">
        <f ca="1"/>
        <v>-0.30197177152775467</v>
      </c>
      <c r="F31" s="41">
        <f ca="1"/>
        <v>-0.79558756734117186</v>
      </c>
      <c r="G31" s="41">
        <f ca="1"/>
        <v>-0.87516920967551171</v>
      </c>
      <c r="H31" s="41">
        <f ca="1"/>
        <v>0.61363545492845561</v>
      </c>
      <c r="I31" s="41">
        <f ca="1"/>
        <v>1.803460057774892</v>
      </c>
      <c r="J31" s="41">
        <f ca="1"/>
        <v>4.9356184959590883E-2</v>
      </c>
      <c r="K31" s="41">
        <f ca="1"/>
        <v>6.0414863859605802E-2</v>
      </c>
      <c r="L31" s="41">
        <f ca="1"/>
        <v>-0.55288092535892286</v>
      </c>
      <c r="M31" s="37">
        <f>MATCH($A31,'EKHAZAARSTK X standardized'!$A:$A,0)</f>
        <v>895</v>
      </c>
    </row>
    <row r="32" spans="1:13" x14ac:dyDescent="0.25">
      <c r="A32" s="74" t="str">
        <f>'[1]2023.04.25.EDENI30'!A33</f>
        <v>WIPRO LTD</v>
      </c>
      <c r="B32" s="75">
        <f>'[1]2023.04.25.EDENI30'!B33</f>
        <v>3.00216788361783</v>
      </c>
      <c r="C32" s="41" cm="1">
        <f t="array" aca="1" ref="C32:L32" ca="1">OFFSET(INDIRECT(ADDRESS(M32,2,1,1,"EKHAZAARSTK X standardized")),,,1,10)</f>
        <v>-0.44775208359645585</v>
      </c>
      <c r="D32" s="41">
        <f ca="1"/>
        <v>-1.0642708165548218</v>
      </c>
      <c r="E32" s="41">
        <f ca="1"/>
        <v>-0.3476378810518011</v>
      </c>
      <c r="F32" s="41">
        <f ca="1"/>
        <v>-0.57020525549114087</v>
      </c>
      <c r="G32" s="41">
        <f ca="1"/>
        <v>-1.4598832257442917</v>
      </c>
      <c r="H32" s="41">
        <f ca="1"/>
        <v>0.22935245294940976</v>
      </c>
      <c r="I32" s="41">
        <f ca="1"/>
        <v>2.3185246893389468</v>
      </c>
      <c r="J32" s="41">
        <f ca="1"/>
        <v>-0.68771269777388588</v>
      </c>
      <c r="K32" s="41">
        <f ca="1"/>
        <v>8.7652637302977163E-2</v>
      </c>
      <c r="L32" s="41">
        <f ca="1"/>
        <v>-0.28627050417233141</v>
      </c>
      <c r="M32" s="37">
        <f>MATCH($A32,'EKHAZAARSTK X standardized'!$A:$A,0)</f>
        <v>988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M154"/>
  <sheetViews>
    <sheetView zoomScale="80" zoomScaleNormal="80" workbookViewId="0">
      <pane xSplit="2" ySplit="1" topLeftCell="C132" activePane="bottomRight" state="frozen"/>
      <selection activeCell="A2" sqref="A2:B2"/>
      <selection pane="topRight" activeCell="A2" sqref="A2:B2"/>
      <selection pane="bottomLeft" activeCell="A2" sqref="A2:B2"/>
      <selection pane="bottomRight" activeCell="A132" sqref="A132"/>
    </sheetView>
  </sheetViews>
  <sheetFormatPr defaultRowHeight="15" x14ac:dyDescent="0.3"/>
  <cols>
    <col min="1" max="1" width="32.85546875" style="8" bestFit="1" customWidth="1"/>
    <col min="2" max="2" width="12.7109375" style="36" customWidth="1"/>
    <col min="3" max="12" width="12" style="12" bestFit="1" customWidth="1"/>
    <col min="13" max="13" width="15.7109375" style="12" customWidth="1"/>
    <col min="14" max="16384" width="9.140625" style="12"/>
  </cols>
  <sheetData>
    <row r="1" spans="1:13" x14ac:dyDescent="0.3">
      <c r="A1" s="33" cm="1">
        <f t="array" ref="A1">MATCH(1,--ISBLANK($A$2:$A$2500),0)</f>
        <v>151</v>
      </c>
      <c r="B1" s="34" t="s">
        <v>25</v>
      </c>
      <c r="C1" s="35" t="s">
        <v>1023</v>
      </c>
      <c r="D1" s="35" t="s">
        <v>1022</v>
      </c>
      <c r="E1" s="35" t="s">
        <v>1021</v>
      </c>
      <c r="F1" s="35" t="s">
        <v>1020</v>
      </c>
      <c r="G1" s="35" t="s">
        <v>1019</v>
      </c>
      <c r="H1" s="35" t="s">
        <v>1018</v>
      </c>
      <c r="I1" s="35" t="s">
        <v>1017</v>
      </c>
      <c r="J1" s="35" t="s">
        <v>1016</v>
      </c>
      <c r="K1" s="35" t="s">
        <v>1015</v>
      </c>
      <c r="L1" s="35" t="s">
        <v>1014</v>
      </c>
      <c r="M1" s="30" t="s">
        <v>2038</v>
      </c>
    </row>
    <row r="2" spans="1:13" x14ac:dyDescent="0.3">
      <c r="A2" s="74" t="str">
        <f>'[1]2023.04.25.RENM150'!A3</f>
        <v>3M INDIA LTD</v>
      </c>
      <c r="B2" s="75">
        <f>'[1]2023.04.25.RENM150'!B3</f>
        <v>0.362198280943416</v>
      </c>
      <c r="C2" s="41" cm="1">
        <f t="array" aca="1" ref="C2:L2" ca="1">OFFSET(INDIRECT(ADDRESS(M2,2,1,1,"EKHAZAARSTK X standardized")),,,1,10)</f>
        <v>2.0602789847817102</v>
      </c>
      <c r="D2" s="41">
        <f ca="1"/>
        <v>-0.28181508492129226</v>
      </c>
      <c r="E2" s="41">
        <f ca="1"/>
        <v>-0.20766507636526482</v>
      </c>
      <c r="F2" s="41">
        <f ca="1"/>
        <v>-0.90240488424864596</v>
      </c>
      <c r="G2" s="41">
        <f ca="1"/>
        <v>0.2908942013735214</v>
      </c>
      <c r="H2" s="41">
        <f ca="1"/>
        <v>0.29110232199639835</v>
      </c>
      <c r="I2" s="41">
        <f ca="1"/>
        <v>0.30479576428682364</v>
      </c>
      <c r="J2" s="41">
        <f ca="1"/>
        <v>-1.0067133047234142</v>
      </c>
      <c r="K2" s="41">
        <f ca="1"/>
        <v>-0.82627752971872881</v>
      </c>
      <c r="L2" s="41">
        <f ca="1"/>
        <v>-0.32746660195788663</v>
      </c>
      <c r="M2" s="37">
        <f>MATCH($A2,'EKHAZAARSTK X standardized'!$A:$A,0)</f>
        <v>3</v>
      </c>
    </row>
    <row r="3" spans="1:13" x14ac:dyDescent="0.3">
      <c r="A3" s="74" t="str">
        <f>'[1]2023.04.25.RENM150'!A4</f>
        <v>AARTI INDUSTRIES LIMITED</v>
      </c>
      <c r="B3" s="75">
        <f>'[1]2023.04.25.RENM150'!B4</f>
        <v>0.61582106120046398</v>
      </c>
      <c r="C3" s="41" cm="1">
        <f t="array" aca="1" ref="C3:L3" ca="1">OFFSET(INDIRECT(ADDRESS(M3,2,1,1,"EKHAZAARSTK X standardized")),,,1,10)</f>
        <v>-0.31585282491754857</v>
      </c>
      <c r="D3" s="41">
        <f ca="1"/>
        <v>-9.82166666978328E-2</v>
      </c>
      <c r="E3" s="41">
        <f ca="1"/>
        <v>0.4893971129685471</v>
      </c>
      <c r="F3" s="41">
        <f ca="1"/>
        <v>0.40323005382129179</v>
      </c>
      <c r="G3" s="41">
        <f ca="1"/>
        <v>-1.3302752272880318</v>
      </c>
      <c r="H3" s="41">
        <f ca="1"/>
        <v>-0.14546819831787455</v>
      </c>
      <c r="I3" s="41">
        <f ca="1"/>
        <v>0.59250431487791066</v>
      </c>
      <c r="J3" s="41">
        <f ca="1"/>
        <v>-0.2289053039937384</v>
      </c>
      <c r="K3" s="41">
        <f ca="1"/>
        <v>-0.40440805338141378</v>
      </c>
      <c r="L3" s="41">
        <f ca="1"/>
        <v>-0.31359946627807977</v>
      </c>
      <c r="M3" s="37">
        <f>MATCH($A3,'EKHAZAARSTK X standardized'!$A:$A,0)</f>
        <v>5</v>
      </c>
    </row>
    <row r="4" spans="1:13" x14ac:dyDescent="0.3">
      <c r="A4" s="74" t="str">
        <f>'[1]2023.04.25.RENM150'!A5</f>
        <v>AAVAS FINANCIERS LTD</v>
      </c>
      <c r="B4" s="75">
        <f>'[1]2023.04.25.RENM150'!B5</f>
        <v>0.394292106597878</v>
      </c>
      <c r="C4" s="41" cm="1">
        <f t="array" aca="1" ref="C4:L4" ca="1">OFFSET(INDIRECT(ADDRESS(M4,2,1,1,"EKHAZAARSTK X standardized")),,,1,10)</f>
        <v>-0.64897097360151768</v>
      </c>
      <c r="D4" s="41">
        <f ca="1"/>
        <v>-1.3329782775181305</v>
      </c>
      <c r="E4" s="41">
        <f ca="1"/>
        <v>5.5079277551655363E-2</v>
      </c>
      <c r="F4" s="41">
        <f ca="1"/>
        <v>1.9401211779091496</v>
      </c>
      <c r="G4" s="41">
        <f ca="1"/>
        <v>-1.2536090832484152</v>
      </c>
      <c r="H4" s="41">
        <f ca="1"/>
        <v>0.52071188665183266</v>
      </c>
      <c r="I4" s="41">
        <f ca="1"/>
        <v>0.30004174787122112</v>
      </c>
      <c r="J4" s="41">
        <f ca="1"/>
        <v>-0.59814658260541043</v>
      </c>
      <c r="K4" s="41">
        <f ca="1"/>
        <v>-0.82345312508280943</v>
      </c>
      <c r="L4" s="41">
        <f ca="1"/>
        <v>-0.9191017215695706</v>
      </c>
      <c r="M4" s="37">
        <f>MATCH($A4,'EKHAZAARSTK X standardized'!$A:$A,0)</f>
        <v>7</v>
      </c>
    </row>
    <row r="5" spans="1:13" x14ac:dyDescent="0.3">
      <c r="A5" s="74" t="str">
        <f>'[1]2023.04.25.RENM150'!A6</f>
        <v>ABBOTT INDIA LTD</v>
      </c>
      <c r="B5" s="75">
        <f>'[1]2023.04.25.RENM150'!B6</f>
        <v>0.68344327535873595</v>
      </c>
      <c r="C5" s="41" cm="1">
        <f t="array" aca="1" ref="C5:L5" ca="1">OFFSET(INDIRECT(ADDRESS(M5,2,1,1,"EKHAZAARSTK X standardized")),,,1,10)</f>
        <v>-0.18591639118043854</v>
      </c>
      <c r="D5" s="41">
        <f ca="1"/>
        <v>-0.11911612778863051</v>
      </c>
      <c r="E5" s="41">
        <f ca="1"/>
        <v>0.16581397976150555</v>
      </c>
      <c r="F5" s="41">
        <f ca="1"/>
        <v>-0.90240488424864596</v>
      </c>
      <c r="G5" s="41">
        <f ca="1"/>
        <v>0.50590612052620132</v>
      </c>
      <c r="H5" s="41">
        <f ca="1"/>
        <v>1.6287131020484553</v>
      </c>
      <c r="I5" s="41">
        <f ca="1"/>
        <v>0.58507230012945899</v>
      </c>
      <c r="J5" s="41">
        <f ca="1"/>
        <v>-0.84811323656620186</v>
      </c>
      <c r="K5" s="41">
        <f ca="1"/>
        <v>-0.81075123276622563</v>
      </c>
      <c r="L5" s="41">
        <f ca="1"/>
        <v>-1.0043946018858381</v>
      </c>
      <c r="M5" s="37">
        <f>MATCH($A5,'EKHAZAARSTK X standardized'!$A:$A,0)</f>
        <v>10</v>
      </c>
    </row>
    <row r="6" spans="1:13" x14ac:dyDescent="0.3">
      <c r="A6" s="74" t="str">
        <f>'[1]2023.04.25.RENM150'!A7</f>
        <v>ADANI POWER LTD</v>
      </c>
      <c r="B6" s="75">
        <f>'[1]2023.04.25.RENM150'!B7</f>
        <v>0.86026496720294199</v>
      </c>
      <c r="C6" s="41" cm="1">
        <f t="array" aca="1" ref="C6:L6" ca="1">OFFSET(INDIRECT(ADDRESS(M6,2,1,1,"EKHAZAARSTK X standardized")),,,1,10)</f>
        <v>-0.64897097360151768</v>
      </c>
      <c r="D6" s="41">
        <f ca="1"/>
        <v>-0.34688664261513685</v>
      </c>
      <c r="E6" s="41">
        <f ca="1"/>
        <v>-0.19801433728811729</v>
      </c>
      <c r="F6" s="41">
        <f ca="1"/>
        <v>1.6560884521824177</v>
      </c>
      <c r="G6" s="41">
        <f ca="1"/>
        <v>0.69445392663118111</v>
      </c>
      <c r="H6" s="41">
        <f ca="1"/>
        <v>0.93234391861765875</v>
      </c>
      <c r="I6" s="41">
        <f ca="1"/>
        <v>1.8339636166323412</v>
      </c>
      <c r="J6" s="41">
        <f ca="1"/>
        <v>0.14678164204601182</v>
      </c>
      <c r="K6" s="41">
        <f ca="1"/>
        <v>0.72480759887750956</v>
      </c>
      <c r="L6" s="41">
        <f ca="1"/>
        <v>3.0881159022564106</v>
      </c>
      <c r="M6" s="37">
        <f>MATCH($A6,'EKHAZAARSTK X standardized'!$A:$A,0)</f>
        <v>17</v>
      </c>
    </row>
    <row r="7" spans="1:13" x14ac:dyDescent="0.3">
      <c r="A7" s="74" t="str">
        <f>'[1]2023.04.25.RENM150'!A8</f>
        <v>ADITYA BIRLA CAPITAL LTD</v>
      </c>
      <c r="B7" s="75">
        <f>'[1]2023.04.25.RENM150'!B8</f>
        <v>0.46472206566986801</v>
      </c>
      <c r="C7" s="41" cm="1">
        <f t="array" aca="1" ref="C7:L7" ca="1">OFFSET(INDIRECT(ADDRESS(M7,2,1,1,"EKHAZAARSTK X standardized")),,,1,10)</f>
        <v>-0.64897097360151768</v>
      </c>
      <c r="D7" s="41">
        <f ca="1"/>
        <v>-0.83400977294601975</v>
      </c>
      <c r="E7" s="41">
        <f ca="1"/>
        <v>-0.84528316765940814</v>
      </c>
      <c r="F7" s="41">
        <f ca="1"/>
        <v>2.1209981381864056</v>
      </c>
      <c r="G7" s="41">
        <f ca="1"/>
        <v>0.81144987022985493</v>
      </c>
      <c r="H7" s="41">
        <f ca="1"/>
        <v>0.3076182886628791</v>
      </c>
      <c r="I7" s="41">
        <f ca="1"/>
        <v>1.7611698493151324</v>
      </c>
      <c r="J7" s="41">
        <f ca="1"/>
        <v>-0.50724717949947151</v>
      </c>
      <c r="K7" s="41">
        <f ca="1"/>
        <v>-9.7130343075415002E-2</v>
      </c>
      <c r="L7" s="41">
        <f ca="1"/>
        <v>0.66846952940498927</v>
      </c>
      <c r="M7" s="37">
        <f>MATCH($A7,'EKHAZAARSTK X standardized'!$A:$A,0)</f>
        <v>22</v>
      </c>
    </row>
    <row r="8" spans="1:13" x14ac:dyDescent="0.3">
      <c r="A8" s="74" t="str">
        <f>'[1]2023.04.25.RENM150'!A9</f>
        <v>ADITYA BIRLA FASHION AND RET</v>
      </c>
      <c r="B8" s="75">
        <f>'[1]2023.04.25.RENM150'!B9</f>
        <v>0.42332797280597301</v>
      </c>
      <c r="C8" s="41" cm="1">
        <f t="array" aca="1" ref="C8:L8" ca="1">OFFSET(INDIRECT(ADDRESS(M8,2,1,1,"EKHAZAARSTK X standardized")),,,1,10)</f>
        <v>-0.64897097360151768</v>
      </c>
      <c r="D8" s="41">
        <f ca="1"/>
        <v>-0.54808163607455596</v>
      </c>
      <c r="E8" s="41">
        <f ca="1"/>
        <v>-6.5374440133177808E-2</v>
      </c>
      <c r="F8" s="41">
        <f ca="1"/>
        <v>0.51673896249870299</v>
      </c>
      <c r="G8" s="41">
        <f ca="1"/>
        <v>-1.1222946340885358</v>
      </c>
      <c r="H8" s="41">
        <f ca="1"/>
        <v>-0.80465802032929712</v>
      </c>
      <c r="I8" s="41">
        <f ca="1"/>
        <v>0.84859040240516526</v>
      </c>
      <c r="J8" s="41">
        <f ca="1"/>
        <v>-6.1699709371839263E-3</v>
      </c>
      <c r="K8" s="41">
        <f ca="1"/>
        <v>-0.45094184769682488</v>
      </c>
      <c r="L8" s="41">
        <f ca="1"/>
        <v>-0.26473996656929516</v>
      </c>
      <c r="M8" s="37">
        <f>MATCH($A8,'EKHAZAARSTK X standardized'!$A:$A,0)</f>
        <v>23</v>
      </c>
    </row>
    <row r="9" spans="1:13" x14ac:dyDescent="0.3">
      <c r="A9" s="74" t="str">
        <f>'[1]2023.04.25.RENM150'!A10</f>
        <v>AFFLE INDIA LTD</v>
      </c>
      <c r="B9" s="75">
        <f>'[1]2023.04.25.RENM150'!B10</f>
        <v>0.27533420633107403</v>
      </c>
      <c r="C9" s="41" cm="1">
        <f t="array" aca="1" ref="C9:L9" ca="1">OFFSET(INDIRECT(ADDRESS(M9,2,1,1,"EKHAZAARSTK X standardized")),,,1,10)</f>
        <v>-0.64897097360151768</v>
      </c>
      <c r="D9" s="41">
        <f ca="1"/>
        <v>0.89466967913089213</v>
      </c>
      <c r="E9" s="41">
        <f ca="1"/>
        <v>2.6886552489331703</v>
      </c>
      <c r="F9" s="41">
        <f ca="1"/>
        <v>-0.7348558411217867</v>
      </c>
      <c r="G9" s="41">
        <f ca="1"/>
        <v>-0.80130720485201323</v>
      </c>
      <c r="H9" s="41">
        <f ca="1"/>
        <v>0.9989550833959745</v>
      </c>
      <c r="I9" s="41">
        <f ca="1"/>
        <v>-0.22102211383340981</v>
      </c>
      <c r="J9" s="41">
        <f ca="1"/>
        <v>-0.1588994604829187</v>
      </c>
      <c r="K9" s="41">
        <f ca="1"/>
        <v>-0.80200785654378104</v>
      </c>
      <c r="L9" s="41">
        <f ca="1"/>
        <v>-1.3788874521313119</v>
      </c>
      <c r="M9" s="37">
        <f>MATCH($A9,'EKHAZAARSTK X standardized'!$A:$A,0)</f>
        <v>30</v>
      </c>
    </row>
    <row r="10" spans="1:13" x14ac:dyDescent="0.3">
      <c r="A10" s="74" t="str">
        <f>'[1]2023.04.25.RENM150'!A11</f>
        <v>AIA ENGINEERING LTD</v>
      </c>
      <c r="B10" s="75">
        <f>'[1]2023.04.25.RENM150'!B11</f>
        <v>0.61728515060039502</v>
      </c>
      <c r="C10" s="41" cm="1">
        <f t="array" aca="1" ref="C10:L10" ca="1">OFFSET(INDIRECT(ADDRESS(M10,2,1,1,"EKHAZAARSTK X standardized")),,,1,10)</f>
        <v>-0.41100825071020208</v>
      </c>
      <c r="D10" s="41">
        <f ca="1"/>
        <v>-0.35779551992249914</v>
      </c>
      <c r="E10" s="41">
        <f ca="1"/>
        <v>-0.16190350684063523</v>
      </c>
      <c r="F10" s="41">
        <f ca="1"/>
        <v>-0.89956868303961646</v>
      </c>
      <c r="G10" s="41">
        <f ca="1"/>
        <v>1.4444368371135015</v>
      </c>
      <c r="H10" s="41">
        <f ca="1"/>
        <v>0.58155819044086132</v>
      </c>
      <c r="I10" s="41">
        <f ca="1"/>
        <v>0.4975007206020674</v>
      </c>
      <c r="J10" s="41">
        <f ca="1"/>
        <v>-0.88667529858456873</v>
      </c>
      <c r="K10" s="41">
        <f ca="1"/>
        <v>-0.54500641556300922</v>
      </c>
      <c r="L10" s="41">
        <f ca="1"/>
        <v>-6.7554245635232796E-2</v>
      </c>
      <c r="M10" s="37">
        <f>MATCH($A10,'EKHAZAARSTK X standardized'!$A:$A,0)</f>
        <v>34</v>
      </c>
    </row>
    <row r="11" spans="1:13" x14ac:dyDescent="0.3">
      <c r="A11" s="74" t="str">
        <f>'[1]2023.04.25.RENM150'!A12</f>
        <v>AJANTA PHARMA LTD</v>
      </c>
      <c r="B11" s="75">
        <f>'[1]2023.04.25.RENM150'!B12</f>
        <v>0.320348740398476</v>
      </c>
      <c r="C11" s="41" cm="1">
        <f t="array" aca="1" ref="C11:L11" ca="1">OFFSET(INDIRECT(ADDRESS(M11,2,1,1,"EKHAZAARSTK X standardized")),,,1,10)</f>
        <v>-0.25855968513323779</v>
      </c>
      <c r="D11" s="41">
        <f ca="1"/>
        <v>-0.7042530831112368</v>
      </c>
      <c r="E11" s="41">
        <f ca="1"/>
        <v>0.11130212800074687</v>
      </c>
      <c r="F11" s="41">
        <f ca="1"/>
        <v>-0.88091190288327625</v>
      </c>
      <c r="G11" s="41">
        <f ca="1"/>
        <v>-0.16485620061029502</v>
      </c>
      <c r="H11" s="41">
        <f ca="1"/>
        <v>0.35127644102270622</v>
      </c>
      <c r="I11" s="41">
        <f ca="1"/>
        <v>0.26203395399595042</v>
      </c>
      <c r="J11" s="41">
        <f ca="1"/>
        <v>-0.84189679053712663</v>
      </c>
      <c r="K11" s="41">
        <f ca="1"/>
        <v>-0.39538870461279307</v>
      </c>
      <c r="L11" s="41">
        <f ca="1"/>
        <v>-1.1313180616911793</v>
      </c>
      <c r="M11" s="37">
        <f>MATCH($A11,'EKHAZAARSTK X standardized'!$A:$A,0)</f>
        <v>35</v>
      </c>
    </row>
    <row r="12" spans="1:13" x14ac:dyDescent="0.3">
      <c r="A12" s="74" t="str">
        <f>'[1]2023.04.25.RENM150'!A13</f>
        <v>ALKEM LABORATORIES LTD</v>
      </c>
      <c r="B12" s="75">
        <f>'[1]2023.04.25.RENM150'!B13</f>
        <v>0.96003622570111302</v>
      </c>
      <c r="C12" s="41" cm="1">
        <f t="array" aca="1" ref="C12:L12" ca="1">OFFSET(INDIRECT(ADDRESS(M12,2,1,1,"EKHAZAARSTK X standardized")),,,1,10)</f>
        <v>-0.2361883655286251</v>
      </c>
      <c r="D12" s="41">
        <f ca="1"/>
        <v>-0.6074561897839027</v>
      </c>
      <c r="E12" s="41">
        <f ca="1"/>
        <v>-6.80203771197761E-3</v>
      </c>
      <c r="F12" s="41">
        <f ca="1"/>
        <v>-0.87368774317446496</v>
      </c>
      <c r="G12" s="41">
        <f ca="1"/>
        <v>-0.40730613150126282</v>
      </c>
      <c r="H12" s="41">
        <f ca="1"/>
        <v>-0.20587966677830691</v>
      </c>
      <c r="I12" s="41">
        <f ca="1"/>
        <v>0.9817680621019258</v>
      </c>
      <c r="J12" s="41">
        <f ca="1"/>
        <v>-0.76512604236405524</v>
      </c>
      <c r="K12" s="41">
        <f ca="1"/>
        <v>-0.45490450627082285</v>
      </c>
      <c r="L12" s="41">
        <f ca="1"/>
        <v>-1.3443977633412336</v>
      </c>
      <c r="M12" s="37">
        <f>MATCH($A12,'EKHAZAARSTK X standardized'!$A:$A,0)</f>
        <v>40</v>
      </c>
    </row>
    <row r="13" spans="1:13" x14ac:dyDescent="0.3">
      <c r="A13" s="74" t="str">
        <f>'[1]2023.04.25.RENM150'!A14</f>
        <v>ALKYL AMINES CHEMICALS LTD</v>
      </c>
      <c r="B13" s="75">
        <f>'[1]2023.04.25.RENM150'!B14</f>
        <v>0.18510968847314799</v>
      </c>
      <c r="C13" s="41" cm="1">
        <f t="array" aca="1" ref="C13:L13" ca="1">OFFSET(INDIRECT(ADDRESS(M13,2,1,1,"EKHAZAARSTK X standardized")),,,1,10)</f>
        <v>-0.35182669518964638</v>
      </c>
      <c r="D13" s="41">
        <f ca="1"/>
        <v>1.9710786742333677</v>
      </c>
      <c r="E13" s="41">
        <f ca="1"/>
        <v>1.3357798310436557</v>
      </c>
      <c r="F13" s="41">
        <f ca="1"/>
        <v>-0.77192068761738164</v>
      </c>
      <c r="G13" s="41">
        <f ca="1"/>
        <v>-0.8789319717809041</v>
      </c>
      <c r="H13" s="41">
        <f ca="1"/>
        <v>0.62698438237447329</v>
      </c>
      <c r="I13" s="41">
        <f ca="1"/>
        <v>-0.24839268449089963</v>
      </c>
      <c r="J13" s="41">
        <f ca="1"/>
        <v>-0.7706920072524881</v>
      </c>
      <c r="K13" s="41">
        <f ca="1"/>
        <v>-0.77323587264595983</v>
      </c>
      <c r="L13" s="41">
        <f ca="1"/>
        <v>-1.4831349875612874</v>
      </c>
      <c r="M13" s="37">
        <f>MATCH($A13,'EKHAZAARSTK X standardized'!$A:$A,0)</f>
        <v>41</v>
      </c>
    </row>
    <row r="14" spans="1:13" x14ac:dyDescent="0.3">
      <c r="A14" s="74" t="str">
        <f>'[1]2023.04.25.RENM150'!A15</f>
        <v>APL APOLLO TUBES LTD</v>
      </c>
      <c r="B14" s="75">
        <f>'[1]2023.04.25.RENM150'!B15</f>
        <v>1.1994059395244701</v>
      </c>
      <c r="C14" s="41" cm="1">
        <f t="array" aca="1" ref="C14:L14" ca="1">OFFSET(INDIRECT(ADDRESS(M14,2,1,1,"EKHAZAARSTK X standardized")),,,1,10)</f>
        <v>-0.44241146270398485</v>
      </c>
      <c r="D14" s="41">
        <f ca="1"/>
        <v>1.5726669262025952</v>
      </c>
      <c r="E14" s="41">
        <f ca="1"/>
        <v>1.5302243562037896</v>
      </c>
      <c r="F14" s="41">
        <f ca="1"/>
        <v>-0.48356518217838579</v>
      </c>
      <c r="G14" s="41">
        <f ca="1"/>
        <v>0.51125220250533066</v>
      </c>
      <c r="H14" s="41">
        <f ca="1"/>
        <v>0.3466897414025969</v>
      </c>
      <c r="I14" s="41">
        <f ca="1"/>
        <v>0.74028219827091535</v>
      </c>
      <c r="J14" s="41">
        <f ca="1"/>
        <v>-0.41301158053708231</v>
      </c>
      <c r="K14" s="41">
        <f ca="1"/>
        <v>-0.59716509229419212</v>
      </c>
      <c r="L14" s="41">
        <f ca="1"/>
        <v>-0.9071219068031755</v>
      </c>
      <c r="M14" s="37">
        <f>MATCH($A14,'EKHAZAARSTK X standardized'!$A:$A,0)</f>
        <v>57</v>
      </c>
    </row>
    <row r="15" spans="1:13" x14ac:dyDescent="0.3">
      <c r="A15" s="74" t="str">
        <f>'[1]2023.04.25.RENM150'!A16</f>
        <v>APOLLO TYRES LTD</v>
      </c>
      <c r="B15" s="75">
        <f>'[1]2023.04.25.RENM150'!B16</f>
        <v>0.62674415815733897</v>
      </c>
      <c r="C15" s="41" cm="1">
        <f t="array" aca="1" ref="C15:L15" ca="1">OFFSET(INDIRECT(ADDRESS(M15,2,1,1,"EKHAZAARSTK X standardized")),,,1,10)</f>
        <v>6.0650848644874508E-2</v>
      </c>
      <c r="D15" s="41">
        <f ca="1"/>
        <v>-1.0421459854208344</v>
      </c>
      <c r="E15" s="41">
        <f ca="1"/>
        <v>-0.50494967020374104</v>
      </c>
      <c r="F15" s="41">
        <f ca="1"/>
        <v>0.49076262459000236</v>
      </c>
      <c r="G15" s="41">
        <f ca="1"/>
        <v>1.2594009551206218</v>
      </c>
      <c r="H15" s="41">
        <f ca="1"/>
        <v>-0.68164945487644191</v>
      </c>
      <c r="I15" s="41">
        <f ca="1"/>
        <v>1.1120933032690044</v>
      </c>
      <c r="J15" s="41">
        <f ca="1"/>
        <v>0.95337740126615655</v>
      </c>
      <c r="K15" s="41">
        <f ca="1"/>
        <v>0.35700322768066989</v>
      </c>
      <c r="L15" s="41">
        <f ca="1"/>
        <v>-0.47066620797182029</v>
      </c>
      <c r="M15" s="37">
        <f>MATCH($A15,'EKHAZAARSTK X standardized'!$A:$A,0)</f>
        <v>60</v>
      </c>
    </row>
    <row r="16" spans="1:13" x14ac:dyDescent="0.3">
      <c r="A16" s="74" t="str">
        <f>'[1]2023.04.25.RENM150'!A17</f>
        <v>ASHOK LEYLAND LTD</v>
      </c>
      <c r="B16" s="75">
        <f>'[1]2023.04.25.RENM150'!B17</f>
        <v>1.12180955609986</v>
      </c>
      <c r="C16" s="41" cm="1">
        <f t="array" aca="1" ref="C16:L16" ca="1">OFFSET(INDIRECT(ADDRESS(M16,2,1,1,"EKHAZAARSTK X standardized")),,,1,10)</f>
        <v>-0.12173952209698966</v>
      </c>
      <c r="D16" s="41">
        <f ca="1"/>
        <v>-0.16046912079773668</v>
      </c>
      <c r="E16" s="41">
        <f ca="1"/>
        <v>-0.72777060003752647</v>
      </c>
      <c r="F16" s="41">
        <f ca="1"/>
        <v>1.9273447596705813</v>
      </c>
      <c r="G16" s="41">
        <f ca="1"/>
        <v>0.20084194311819575</v>
      </c>
      <c r="H16" s="41">
        <f ca="1"/>
        <v>-0.55162830836604659</v>
      </c>
      <c r="I16" s="41">
        <f ca="1"/>
        <v>1.5100780386338677</v>
      </c>
      <c r="J16" s="41">
        <f ca="1"/>
        <v>0.64951004170523707</v>
      </c>
      <c r="K16" s="41">
        <f ca="1"/>
        <v>-0.14209244287349843</v>
      </c>
      <c r="L16" s="41">
        <f ca="1"/>
        <v>-1.1844909012125882</v>
      </c>
      <c r="M16" s="37">
        <f>MATCH($A16,'EKHAZAARSTK X standardized'!$A:$A,0)</f>
        <v>71</v>
      </c>
    </row>
    <row r="17" spans="1:13" x14ac:dyDescent="0.3">
      <c r="A17" s="74" t="str">
        <f>'[1]2023.04.25.RENM150'!A18</f>
        <v>ASTRAL LTD</v>
      </c>
      <c r="B17" s="75">
        <f>'[1]2023.04.25.RENM150'!B18</f>
        <v>0.94135746702713097</v>
      </c>
      <c r="C17" s="41" cm="1">
        <f t="array" aca="1" ref="C17:L17" ca="1">OFFSET(INDIRECT(ADDRESS(M17,2,1,1,"EKHAZAARSTK X standardized")),,,1,10)</f>
        <v>-0.53496771726364478</v>
      </c>
      <c r="D17" s="41">
        <f ca="1"/>
        <v>0.68728800560995673</v>
      </c>
      <c r="E17" s="41">
        <f ca="1"/>
        <v>0.88926018931908912</v>
      </c>
      <c r="F17" s="41">
        <f ca="1"/>
        <v>-0.85159327910289473</v>
      </c>
      <c r="G17" s="41">
        <f ca="1"/>
        <v>-0.47559415293597773</v>
      </c>
      <c r="H17" s="41">
        <f ca="1"/>
        <v>0.13400993169051301</v>
      </c>
      <c r="I17" s="41">
        <f ca="1"/>
        <v>0.50944396319229035</v>
      </c>
      <c r="J17" s="41">
        <f ca="1"/>
        <v>-0.33968024797445173</v>
      </c>
      <c r="K17" s="41">
        <f ca="1"/>
        <v>-0.90069933231924004</v>
      </c>
      <c r="L17" s="41">
        <f ca="1"/>
        <v>-0.40964333327301955</v>
      </c>
      <c r="M17" s="37">
        <f>MATCH($A17,'EKHAZAARSTK X standardized'!$A:$A,0)</f>
        <v>78</v>
      </c>
    </row>
    <row r="18" spans="1:13" x14ac:dyDescent="0.3">
      <c r="A18" s="74" t="str">
        <f>'[1]2023.04.25.RENM150'!A19</f>
        <v>ATUL LTD</v>
      </c>
      <c r="B18" s="75">
        <f>'[1]2023.04.25.RENM150'!B19</f>
        <v>0.63489780671371498</v>
      </c>
      <c r="C18" s="41" cm="1">
        <f t="array" aca="1" ref="C18:L18" ca="1">OFFSET(INDIRECT(ADDRESS(M18,2,1,1,"EKHAZAARSTK X standardized")),,,1,10)</f>
        <v>-0.38688363646752655</v>
      </c>
      <c r="D18" s="41">
        <f ca="1"/>
        <v>-0.34755752635237647</v>
      </c>
      <c r="E18" s="41">
        <f ca="1"/>
        <v>0.14932838492384623</v>
      </c>
      <c r="F18" s="41">
        <f ca="1"/>
        <v>-0.86323869975515677</v>
      </c>
      <c r="G18" s="41">
        <f ca="1"/>
        <v>-1.2540250078973674</v>
      </c>
      <c r="H18" s="41">
        <f ca="1"/>
        <v>-7.5853685302802218E-2</v>
      </c>
      <c r="I18" s="41">
        <f ca="1"/>
        <v>0.45753875864780302</v>
      </c>
      <c r="J18" s="41">
        <f ca="1"/>
        <v>-0.6894014653081918</v>
      </c>
      <c r="K18" s="41">
        <f ca="1"/>
        <v>-0.51152821140614979</v>
      </c>
      <c r="L18" s="41">
        <f ca="1"/>
        <v>-0.80537429238883407</v>
      </c>
      <c r="M18" s="37">
        <f>MATCH($A18,'EKHAZAARSTK X standardized'!$A:$A,0)</f>
        <v>80</v>
      </c>
    </row>
    <row r="19" spans="1:13" x14ac:dyDescent="0.3">
      <c r="A19" s="74" t="str">
        <f>'[1]2023.04.25.RENM150'!A20</f>
        <v>AU SMALL FINANCE BANK LTD</v>
      </c>
      <c r="B19" s="75">
        <f>'[1]2023.04.25.RENM150'!B20</f>
        <v>1.82110283256503</v>
      </c>
      <c r="C19" s="41" cm="1">
        <f t="array" aca="1" ref="C19:L19" ca="1">OFFSET(INDIRECT(ADDRESS(M19,2,1,1,"EKHAZAARSTK X standardized")),,,1,10)</f>
        <v>-0.5954786838172863</v>
      </c>
      <c r="D19" s="41">
        <f ca="1"/>
        <v>-0.87506949966920955</v>
      </c>
      <c r="E19" s="41">
        <f ca="1"/>
        <v>0.5665779983745437</v>
      </c>
      <c r="F19" s="41">
        <f ca="1"/>
        <v>-0.42333479030323967</v>
      </c>
      <c r="G19" s="41">
        <f ca="1"/>
        <v>-0.37559803447542517</v>
      </c>
      <c r="H19" s="41">
        <f ca="1"/>
        <v>-0.52312341018684339</v>
      </c>
      <c r="I19" s="41">
        <f ca="1"/>
        <v>1.404965245056802</v>
      </c>
      <c r="J19" s="41">
        <f ca="1"/>
        <v>0.12716646808341664</v>
      </c>
      <c r="K19" s="41">
        <f ca="1"/>
        <v>-0.20646193976346097</v>
      </c>
      <c r="L19" s="41">
        <f ca="1"/>
        <v>-0.6284700501856878</v>
      </c>
      <c r="M19" s="37">
        <f>MATCH($A19,'EKHAZAARSTK X standardized'!$A:$A,0)</f>
        <v>81</v>
      </c>
    </row>
    <row r="20" spans="1:13" x14ac:dyDescent="0.3">
      <c r="A20" s="74" t="str">
        <f>'[1]2023.04.25.RENM150'!A21</f>
        <v>AUROBINDO PHARMA LTD</v>
      </c>
      <c r="B20" s="75">
        <f>'[1]2023.04.25.RENM150'!B21</f>
        <v>0.947657224258593</v>
      </c>
      <c r="C20" s="41" cm="1">
        <f t="array" aca="1" ref="C20:L20" ca="1">OFFSET(INDIRECT(ADDRESS(M20,2,1,1,"EKHAZAARSTK X standardized")),,,1,10)</f>
        <v>-0.27815407710870466</v>
      </c>
      <c r="D20" s="41">
        <f ca="1"/>
        <v>-0.63733935990520219</v>
      </c>
      <c r="E20" s="41">
        <f ca="1"/>
        <v>-0.5191737610573125</v>
      </c>
      <c r="F20" s="41">
        <f ca="1"/>
        <v>-0.80681251953472566</v>
      </c>
      <c r="G20" s="41">
        <f ca="1"/>
        <v>-0.82393347646647341</v>
      </c>
      <c r="H20" s="41">
        <f ca="1"/>
        <v>-0.43886320217639002</v>
      </c>
      <c r="I20" s="41">
        <f ca="1"/>
        <v>1.3330613299798713</v>
      </c>
      <c r="J20" s="41">
        <f ca="1"/>
        <v>0.16772127852882801</v>
      </c>
      <c r="K20" s="41">
        <f ca="1"/>
        <v>0.61432677336968133</v>
      </c>
      <c r="L20" s="41">
        <f ca="1"/>
        <v>-0.25177911881330844</v>
      </c>
      <c r="M20" s="37">
        <f>MATCH($A20,'EKHAZAARSTK X standardized'!$A:$A,0)</f>
        <v>82</v>
      </c>
    </row>
    <row r="21" spans="1:13" x14ac:dyDescent="0.3">
      <c r="A21" s="74" t="str">
        <f>'[1]2023.04.25.RENM150'!A22</f>
        <v>BALKRISHNA INDUSTRIES LTD</v>
      </c>
      <c r="B21" s="75">
        <f>'[1]2023.04.25.RENM150'!B22</f>
        <v>0.92918764509104801</v>
      </c>
      <c r="C21" s="41" cm="1">
        <f t="array" aca="1" ref="C21:L21" ca="1">OFFSET(INDIRECT(ADDRESS(M21,2,1,1,"EKHAZAARSTK X standardized")),,,1,10)</f>
        <v>-7.5031357067362608E-2</v>
      </c>
      <c r="D21" s="41">
        <f ca="1"/>
        <v>-0.35186734133114528</v>
      </c>
      <c r="E21" s="41">
        <f ca="1"/>
        <v>0.16607474444528131</v>
      </c>
      <c r="F21" s="41">
        <f ca="1"/>
        <v>-8.6741177272068232E-2</v>
      </c>
      <c r="G21" s="41">
        <f ca="1"/>
        <v>-0.37083664317306358</v>
      </c>
      <c r="H21" s="41">
        <f ca="1"/>
        <v>6.205063505484635E-2</v>
      </c>
      <c r="I21" s="41">
        <f ca="1"/>
        <v>0.92409514242400548</v>
      </c>
      <c r="J21" s="41">
        <f ca="1"/>
        <v>-0.47808370794588512</v>
      </c>
      <c r="K21" s="41">
        <f ca="1"/>
        <v>-0.49630914389330238</v>
      </c>
      <c r="L21" s="41">
        <f ca="1"/>
        <v>-0.88236735469295424</v>
      </c>
      <c r="M21" s="37">
        <f>MATCH($A21,'EKHAZAARSTK X standardized'!$A:$A,0)</f>
        <v>99</v>
      </c>
    </row>
    <row r="22" spans="1:13" x14ac:dyDescent="0.3">
      <c r="A22" s="74" t="str">
        <f>'[1]2023.04.25.RENM150'!A23</f>
        <v>BANDHAN BANK LTD</v>
      </c>
      <c r="B22" s="75">
        <f>'[1]2023.04.25.RENM150'!B23</f>
        <v>0.93069736881804899</v>
      </c>
      <c r="C22" s="41" cm="1">
        <f t="array" aca="1" ref="C22:L22" ca="1">OFFSET(INDIRECT(ADDRESS(M22,2,1,1,"EKHAZAARSTK X standardized")),,,1,10)</f>
        <v>-0.37345000646475912</v>
      </c>
      <c r="D22" s="41">
        <f ca="1"/>
        <v>-1.224790747223641</v>
      </c>
      <c r="E22" s="41">
        <f ca="1"/>
        <v>-4.5641793548677296E-3</v>
      </c>
      <c r="F22" s="41">
        <f ca="1"/>
        <v>0.77286175982082983</v>
      </c>
      <c r="G22" s="41">
        <f ca="1"/>
        <v>-1.0738531735205312</v>
      </c>
      <c r="H22" s="41">
        <f ca="1"/>
        <v>-1.1650507618723818</v>
      </c>
      <c r="I22" s="41">
        <f ca="1"/>
        <v>1.6293647219492327</v>
      </c>
      <c r="J22" s="41">
        <f ca="1"/>
        <v>0.96844842604250048</v>
      </c>
      <c r="K22" s="41">
        <f ca="1"/>
        <v>0.23347182871879446</v>
      </c>
      <c r="L22" s="41">
        <f ca="1"/>
        <v>0.30475299699966418</v>
      </c>
      <c r="M22" s="37">
        <f>MATCH($A22,'EKHAZAARSTK X standardized'!$A:$A,0)</f>
        <v>103</v>
      </c>
    </row>
    <row r="23" spans="1:13" x14ac:dyDescent="0.3">
      <c r="A23" s="74" t="str">
        <f>'[1]2023.04.25.RENM150'!A24</f>
        <v>BANK OF INDIA</v>
      </c>
      <c r="B23" s="75">
        <f>'[1]2023.04.25.RENM150'!B24</f>
        <v>0.35510633967572303</v>
      </c>
      <c r="C23" s="41" cm="1">
        <f t="array" aca="1" ref="C23:L23" ca="1">OFFSET(INDIRECT(ADDRESS(M23,2,1,1,"EKHAZAARSTK X standardized")),,,1,10)</f>
        <v>1.1626266048797707</v>
      </c>
      <c r="D23" s="41">
        <f ca="1"/>
        <v>-1.5141931799564281</v>
      </c>
      <c r="E23" s="41">
        <f ca="1"/>
        <v>-0.60687616632614017</v>
      </c>
      <c r="F23" s="41">
        <f ca="1"/>
        <v>0.97518974199130581</v>
      </c>
      <c r="G23" s="41">
        <f ca="1"/>
        <v>1.4228440938154887</v>
      </c>
      <c r="H23" s="41">
        <f ca="1"/>
        <v>-0.9555875497731332</v>
      </c>
      <c r="I23" s="41">
        <f ca="1"/>
        <v>2.2300591344188794</v>
      </c>
      <c r="J23" s="41">
        <f ca="1"/>
        <v>-7.5508999444054037E-2</v>
      </c>
      <c r="K23" s="41">
        <f ca="1"/>
        <v>2.7607281397574468</v>
      </c>
      <c r="L23" s="41">
        <f ca="1"/>
        <v>2.199399033559446</v>
      </c>
      <c r="M23" s="37">
        <f>MATCH($A23,'EKHAZAARSTK X standardized'!$A:$A,0)</f>
        <v>105</v>
      </c>
    </row>
    <row r="24" spans="1:13" x14ac:dyDescent="0.3">
      <c r="A24" s="74" t="str">
        <f>'[1]2023.04.25.RENM150'!A25</f>
        <v>BATA INDIA LTD</v>
      </c>
      <c r="B24" s="75">
        <f>'[1]2023.04.25.RENM150'!B25</f>
        <v>0.54392812843468297</v>
      </c>
      <c r="C24" s="41" cm="1">
        <f t="array" aca="1" ref="C24:L24" ca="1">OFFSET(INDIRECT(ADDRESS(M24,2,1,1,"EKHAZAARSTK X standardized")),,,1,10)</f>
        <v>-0.44604368141919687</v>
      </c>
      <c r="D24" s="41">
        <f ca="1"/>
        <v>2.4066251989460303E-4</v>
      </c>
      <c r="E24" s="41">
        <f ca="1"/>
        <v>-0.75065044662948543</v>
      </c>
      <c r="F24" s="41">
        <f ca="1"/>
        <v>0.4805511673920061</v>
      </c>
      <c r="G24" s="41">
        <f ca="1"/>
        <v>-0.97599443163385213</v>
      </c>
      <c r="H24" s="41">
        <f ca="1"/>
        <v>0.34516034723296596</v>
      </c>
      <c r="I24" s="41">
        <f ca="1"/>
        <v>0.17974671508574197</v>
      </c>
      <c r="J24" s="41">
        <f ca="1"/>
        <v>7.1561755711069444E-2</v>
      </c>
      <c r="K24" s="41">
        <f ca="1"/>
        <v>-0.71989158590013147</v>
      </c>
      <c r="L24" s="41">
        <f ca="1"/>
        <v>-1.1252842409149506</v>
      </c>
      <c r="M24" s="37">
        <f>MATCH($A24,'EKHAZAARSTK X standardized'!$A:$A,0)</f>
        <v>110</v>
      </c>
    </row>
    <row r="25" spans="1:13" x14ac:dyDescent="0.3">
      <c r="A25" s="74" t="str">
        <f>'[1]2023.04.25.RENM150'!A26</f>
        <v>BAYER CROPSCIENCE LTD</v>
      </c>
      <c r="B25" s="75">
        <f>'[1]2023.04.25.RENM150'!B26</f>
        <v>0.29490840164915699</v>
      </c>
      <c r="C25" s="41" cm="1">
        <f t="array" aca="1" ref="C25:L25" ca="1">OFFSET(INDIRECT(ADDRESS(M25,2,1,1,"EKHAZAARSTK X standardized")),,,1,10)</f>
        <v>1.1191891845481312</v>
      </c>
      <c r="D25" s="41">
        <f ca="1"/>
        <v>-0.23633660548889088</v>
      </c>
      <c r="E25" s="41">
        <f ca="1"/>
        <v>0.22834587182551441</v>
      </c>
      <c r="F25" s="41">
        <f ca="1"/>
        <v>-0.85394280868413752</v>
      </c>
      <c r="G25" s="41">
        <f ca="1"/>
        <v>-0.62534743700626882</v>
      </c>
      <c r="H25" s="41">
        <f ca="1"/>
        <v>0.8134542325268197</v>
      </c>
      <c r="I25" s="41">
        <f ca="1"/>
        <v>0.35703611601885554</v>
      </c>
      <c r="J25" s="41">
        <f ca="1"/>
        <v>-1.011244814407064</v>
      </c>
      <c r="K25" s="41">
        <f ca="1"/>
        <v>-0.41969578115295941</v>
      </c>
      <c r="L25" s="41">
        <f ca="1"/>
        <v>-0.89654058768921852</v>
      </c>
      <c r="M25" s="37">
        <f>MATCH($A25,'EKHAZAARSTK X standardized'!$A:$A,0)</f>
        <v>111</v>
      </c>
    </row>
    <row r="26" spans="1:13" x14ac:dyDescent="0.3">
      <c r="A26" s="74" t="str">
        <f>'[1]2023.04.25.RENM150'!A27</f>
        <v>BHARAT FORGE LTD</v>
      </c>
      <c r="B26" s="75">
        <f>'[1]2023.04.25.RENM150'!B27</f>
        <v>1.15701253328794</v>
      </c>
      <c r="C26" s="41" cm="1">
        <f t="array" aca="1" ref="C26:L26" ca="1">OFFSET(INDIRECT(ADDRESS(M26,2,1,1,"EKHAZAARSTK X standardized")),,,1,10)</f>
        <v>-0.36993784180351452</v>
      </c>
      <c r="D26" s="41">
        <f ca="1"/>
        <v>-0.36628949850498532</v>
      </c>
      <c r="E26" s="41">
        <f ca="1"/>
        <v>-0.38746049616307021</v>
      </c>
      <c r="F26" s="41">
        <f ca="1"/>
        <v>0.48771667623500781</v>
      </c>
      <c r="G26" s="41">
        <f ca="1"/>
        <v>2.0211505205932834E-2</v>
      </c>
      <c r="H26" s="41">
        <f ca="1"/>
        <v>-0.50745727586710598</v>
      </c>
      <c r="I26" s="41">
        <f ca="1"/>
        <v>1.025365841541477</v>
      </c>
      <c r="J26" s="41">
        <f ca="1"/>
        <v>0.16387485041039754</v>
      </c>
      <c r="K26" s="41">
        <f ca="1"/>
        <v>-0.50596164649903919</v>
      </c>
      <c r="L26" s="41">
        <f ca="1"/>
        <v>-0.79077849635264397</v>
      </c>
      <c r="M26" s="37">
        <f>MATCH($A26,'EKHAZAARSTK X standardized'!$A:$A,0)</f>
        <v>123</v>
      </c>
    </row>
    <row r="27" spans="1:13" x14ac:dyDescent="0.3">
      <c r="A27" s="74" t="str">
        <f>'[1]2023.04.25.RENM150'!A28</f>
        <v>BHARAT HEAVY ELECTRICALS</v>
      </c>
      <c r="B27" s="75">
        <f>'[1]2023.04.25.RENM150'!B28</f>
        <v>0.56358290484201001</v>
      </c>
      <c r="C27" s="41" cm="1">
        <f t="array" aca="1" ref="C27:L27" ca="1">OFFSET(INDIRECT(ADDRESS(M27,2,1,1,"EKHAZAARSTK X standardized")),,,1,10)</f>
        <v>-0.26382630195194706</v>
      </c>
      <c r="D27" s="41">
        <f ca="1"/>
        <v>-0.69714872935516436</v>
      </c>
      <c r="E27" s="41">
        <f ca="1"/>
        <v>-1.238797425838952</v>
      </c>
      <c r="F27" s="41">
        <f ca="1"/>
        <v>-0.8984048148567696</v>
      </c>
      <c r="G27" s="41">
        <f ca="1"/>
        <v>0.68350174455457458</v>
      </c>
      <c r="H27" s="41">
        <f ca="1"/>
        <v>-0.83964615811530396</v>
      </c>
      <c r="I27" s="41">
        <f ca="1"/>
        <v>1.3614091203068708</v>
      </c>
      <c r="J27" s="41">
        <f ca="1"/>
        <v>2.370807944242785</v>
      </c>
      <c r="K27" s="41">
        <f ca="1"/>
        <v>-8.0264680167533686E-2</v>
      </c>
      <c r="L27" s="41">
        <f ca="1"/>
        <v>3.4706884986862384E-2</v>
      </c>
      <c r="M27" s="37">
        <f>MATCH($A27,'EKHAZAARSTK X standardized'!$A:$A,0)</f>
        <v>124</v>
      </c>
    </row>
    <row r="28" spans="1:13" x14ac:dyDescent="0.3">
      <c r="A28" s="74" t="str">
        <f>'[1]2023.04.25.RENM150'!A29</f>
        <v>BIOCON LTD</v>
      </c>
      <c r="B28" s="75">
        <f>'[1]2023.04.25.RENM150'!B29</f>
        <v>0.57280143275538098</v>
      </c>
      <c r="C28" s="41" cm="1">
        <f t="array" aca="1" ref="C28:L28" ca="1">OFFSET(INDIRECT(ADDRESS(M28,2,1,1,"EKHAZAARSTK X standardized")),,,1,10)</f>
        <v>-0.49073257314419377</v>
      </c>
      <c r="D28" s="41">
        <f ca="1"/>
        <v>-1.2482003432784061</v>
      </c>
      <c r="E28" s="41">
        <f ca="1"/>
        <v>9.9806871323830884E-2</v>
      </c>
      <c r="F28" s="41">
        <f ca="1"/>
        <v>0.22465203675351772</v>
      </c>
      <c r="G28" s="41">
        <f ca="1"/>
        <v>-1.4390289196242261</v>
      </c>
      <c r="H28" s="41">
        <f ca="1"/>
        <v>-0.67379845597741705</v>
      </c>
      <c r="I28" s="41">
        <f ca="1"/>
        <v>0.98474115879205459</v>
      </c>
      <c r="J28" s="41">
        <f ca="1"/>
        <v>-0.16853105222501752</v>
      </c>
      <c r="K28" s="41">
        <f ca="1"/>
        <v>-0.26927738802432549</v>
      </c>
      <c r="L28" s="41">
        <f ca="1"/>
        <v>-0.34645488968363058</v>
      </c>
      <c r="M28" s="37">
        <f>MATCH($A28,'EKHAZAARSTK X standardized'!$A:$A,0)</f>
        <v>129</v>
      </c>
    </row>
    <row r="29" spans="1:13" x14ac:dyDescent="0.3">
      <c r="A29" s="74" t="str">
        <f>'[1]2023.04.25.RENM150'!A30</f>
        <v>BLUE DART EXPRESS LTD</v>
      </c>
      <c r="B29" s="75">
        <f>'[1]2023.04.25.RENM150'!B30</f>
        <v>0.201940779497539</v>
      </c>
      <c r="C29" s="41" cm="1">
        <f t="array" aca="1" ref="C29:L29" ca="1">OFFSET(INDIRECT(ADDRESS(M29,2,1,1,"EKHAZAARSTK X standardized")),,,1,10)</f>
        <v>-0.23026647697649841</v>
      </c>
      <c r="D29" s="41">
        <f ca="1"/>
        <v>0.74302902168071905</v>
      </c>
      <c r="E29" s="41">
        <f ca="1"/>
        <v>0.50268603934544898</v>
      </c>
      <c r="F29" s="41">
        <f ca="1"/>
        <v>0.20728678079976881</v>
      </c>
      <c r="G29" s="41">
        <f ca="1"/>
        <v>-0.43617111725466479</v>
      </c>
      <c r="H29" s="41">
        <f ca="1"/>
        <v>1.1414570069677292</v>
      </c>
      <c r="I29" s="41">
        <f ca="1"/>
        <v>0.18706541909605834</v>
      </c>
      <c r="J29" s="41">
        <f ca="1"/>
        <v>-0.72957442252616367</v>
      </c>
      <c r="K29" s="41">
        <f ca="1"/>
        <v>-0.34224639065929979</v>
      </c>
      <c r="L29" s="41">
        <f ca="1"/>
        <v>-0.40447754759251836</v>
      </c>
      <c r="M29" s="37">
        <f>MATCH($A29,'EKHAZAARSTK X standardized'!$A:$A,0)</f>
        <v>134</v>
      </c>
    </row>
    <row r="30" spans="1:13" x14ac:dyDescent="0.3">
      <c r="A30" s="74" t="str">
        <f>'[1]2023.04.25.RENM150'!A31</f>
        <v>CG POWER AND INDUSTRIAL SOLU</v>
      </c>
      <c r="B30" s="75">
        <f>'[1]2023.04.25.RENM150'!B31</f>
        <v>1.10858152353752</v>
      </c>
      <c r="C30" s="41" cm="1">
        <f t="array" aca="1" ref="C30:L30" ca="1">OFFSET(INDIRECT(ADDRESS(M30,2,1,1,"EKHAZAARSTK X standardized")),,,1,10)</f>
        <v>-0.28427017812448074</v>
      </c>
      <c r="D30" s="41">
        <f ca="1"/>
        <v>0.82704776280918413</v>
      </c>
      <c r="E30" s="41">
        <f ca="1"/>
        <v>-0.8101164259757615</v>
      </c>
      <c r="F30" s="41">
        <f ca="1"/>
        <v>-0.57556817416248862</v>
      </c>
      <c r="G30" s="41">
        <f ca="1"/>
        <v>0.96816385827433837</v>
      </c>
      <c r="H30" s="41">
        <f ca="1"/>
        <v>1.8935535621066435</v>
      </c>
      <c r="I30" s="41">
        <f ca="1"/>
        <v>0.63822455211669682</v>
      </c>
      <c r="J30" s="41">
        <f ca="1"/>
        <v>-0.56394862099943222</v>
      </c>
      <c r="K30" s="41">
        <f ca="1"/>
        <v>-0.88322227704311118</v>
      </c>
      <c r="L30" s="41">
        <f ca="1"/>
        <v>0.7252539373998762</v>
      </c>
      <c r="M30" s="37">
        <f>MATCH($A30,'EKHAZAARSTK X standardized'!$A:$A,0)</f>
        <v>168</v>
      </c>
    </row>
    <row r="31" spans="1:13" x14ac:dyDescent="0.3">
      <c r="A31" s="74" t="str">
        <f>'[1]2023.04.25.RENM150'!A32</f>
        <v>CLEAN SCIENCE &amp; TECHNOLOGY L</v>
      </c>
      <c r="B31" s="75">
        <f>'[1]2023.04.25.RENM150'!B32</f>
        <v>0.14219488791321999</v>
      </c>
      <c r="C31" s="41" cm="1">
        <f t="array" aca="1" ref="C31:L31" ca="1">OFFSET(INDIRECT(ADDRESS(M31,2,1,1,"EKHAZAARSTK X standardized")),,,1,10)</f>
        <v>-0.5462657046779108</v>
      </c>
      <c r="D31" s="41">
        <f ca="1"/>
        <v>2.6052280063370774</v>
      </c>
      <c r="E31" s="41">
        <f ca="1"/>
        <v>2.2070674620950879</v>
      </c>
      <c r="F31" s="41">
        <f ca="1"/>
        <v>-0.8996169896602576</v>
      </c>
      <c r="G31" s="41">
        <f ca="1"/>
        <v>-1.1384638272334708</v>
      </c>
      <c r="H31" s="41">
        <f ca="1"/>
        <v>1.7525568952627231</v>
      </c>
      <c r="I31" s="41">
        <f ca="1"/>
        <v>-0.39464208273879231</v>
      </c>
      <c r="J31" s="41">
        <f ca="1"/>
        <v>-0.49873070317090828</v>
      </c>
      <c r="K31" s="41">
        <f ca="1"/>
        <v>-0.93672926372027598</v>
      </c>
      <c r="L31" s="41">
        <f ca="1"/>
        <v>-0.8119174893177814</v>
      </c>
      <c r="M31" s="37">
        <f>MATCH($A31,'EKHAZAARSTK X standardized'!$A:$A,0)</f>
        <v>179</v>
      </c>
    </row>
    <row r="32" spans="1:13" x14ac:dyDescent="0.3">
      <c r="A32" s="74" t="str">
        <f>'[1]2023.04.25.RENM150'!A33</f>
        <v>COFORGE LIMITED</v>
      </c>
      <c r="B32" s="75">
        <f>'[1]2023.04.25.RENM150'!B33</f>
        <v>0.80093600702164103</v>
      </c>
      <c r="C32" s="41" cm="1">
        <f t="array" aca="1" ref="C32:L32" ca="1">OFFSET(INDIRECT(ADDRESS(M32,2,1,1,"EKHAZAARSTK X standardized")),,,1,10)</f>
        <v>0.43017838427590749</v>
      </c>
      <c r="D32" s="41">
        <f ca="1"/>
        <v>0.42476939954806137</v>
      </c>
      <c r="E32" s="41">
        <f ca="1"/>
        <v>0.81845454021450859</v>
      </c>
      <c r="F32" s="41">
        <f ca="1"/>
        <v>-0.43190303904882865</v>
      </c>
      <c r="G32" s="41">
        <f ca="1"/>
        <v>-0.37746403447113652</v>
      </c>
      <c r="H32" s="41">
        <f ca="1"/>
        <v>1.1391567847781439</v>
      </c>
      <c r="I32" s="41">
        <f ca="1"/>
        <v>0.54389576598277845</v>
      </c>
      <c r="J32" s="41">
        <f ca="1"/>
        <v>1.4031582403874565</v>
      </c>
      <c r="K32" s="41">
        <f ca="1"/>
        <v>-0.38270956903621273</v>
      </c>
      <c r="L32" s="41">
        <f ca="1"/>
        <v>-1.073004970385399</v>
      </c>
      <c r="M32" s="37">
        <f>MATCH($A32,'EKHAZAARSTK X standardized'!$A:$A,0)</f>
        <v>183</v>
      </c>
    </row>
    <row r="33" spans="1:13" x14ac:dyDescent="0.3">
      <c r="A33" s="74" t="str">
        <f>'[1]2023.04.25.RENM150'!A34</f>
        <v>CONTAINER CORP OF INDIA LTD</v>
      </c>
      <c r="B33" s="75">
        <f>'[1]2023.04.25.RENM150'!B34</f>
        <v>0.94498941829683303</v>
      </c>
      <c r="C33" s="41" cm="1">
        <f t="array" aca="1" ref="C33:L33" ca="1">OFFSET(INDIRECT(ADDRESS(M33,2,1,1,"EKHAZAARSTK X standardized")),,,1,10)</f>
        <v>1.2889608382381579</v>
      </c>
      <c r="D33" s="41">
        <f ca="1"/>
        <v>0.43927214541428627</v>
      </c>
      <c r="E33" s="41">
        <f ca="1"/>
        <v>-0.52554859595250669</v>
      </c>
      <c r="F33" s="41">
        <f ca="1"/>
        <v>-0.73097866738828621</v>
      </c>
      <c r="G33" s="41">
        <f ca="1"/>
        <v>-0.49748051379309505</v>
      </c>
      <c r="H33" s="41">
        <f ca="1"/>
        <v>-0.10253272370691133</v>
      </c>
      <c r="I33" s="41">
        <f ca="1"/>
        <v>0.89006314165003209</v>
      </c>
      <c r="J33" s="41">
        <f ca="1"/>
        <v>-7.7423020360308195E-2</v>
      </c>
      <c r="K33" s="41">
        <f ca="1"/>
        <v>-0.38880631756680695</v>
      </c>
      <c r="L33" s="41">
        <f ca="1"/>
        <v>-0.60712882406829283</v>
      </c>
      <c r="M33" s="37">
        <f>MATCH($A33,'EKHAZAARSTK X standardized'!$A:$A,0)</f>
        <v>187</v>
      </c>
    </row>
    <row r="34" spans="1:13" x14ac:dyDescent="0.3">
      <c r="A34" s="74" t="str">
        <f>'[1]2023.04.25.RENM150'!A35</f>
        <v>COROMANDEL INTERNATIONAL LTD</v>
      </c>
      <c r="B34" s="75">
        <f>'[1]2023.04.25.RENM150'!B35</f>
        <v>0.63230669806950102</v>
      </c>
      <c r="C34" s="41" cm="1">
        <f t="array" aca="1" ref="C34:L34" ca="1">OFFSET(INDIRECT(ADDRESS(M34,2,1,1,"EKHAZAARSTK X standardized")),,,1,10)</f>
        <v>0.27122685540706115</v>
      </c>
      <c r="D34" s="41">
        <f ca="1"/>
        <v>1.8204046678722321</v>
      </c>
      <c r="E34" s="41">
        <f ca="1"/>
        <v>0.58885030264712512</v>
      </c>
      <c r="F34" s="41">
        <f ca="1"/>
        <v>-0.53244501460335458</v>
      </c>
      <c r="G34" s="41">
        <f ca="1"/>
        <v>9.8378869695808405E-2</v>
      </c>
      <c r="H34" s="41">
        <f ca="1"/>
        <v>0.55611109616214771</v>
      </c>
      <c r="I34" s="41">
        <f ca="1"/>
        <v>1.1058847797426297</v>
      </c>
      <c r="J34" s="41">
        <f ca="1"/>
        <v>-0.46840092536307476</v>
      </c>
      <c r="K34" s="41">
        <f ca="1"/>
        <v>0.36709679679448703</v>
      </c>
      <c r="L34" s="41">
        <f ca="1"/>
        <v>-1.5065519817878954</v>
      </c>
      <c r="M34" s="37">
        <f>MATCH($A34,'EKHAZAARSTK X standardized'!$A:$A,0)</f>
        <v>188</v>
      </c>
    </row>
    <row r="35" spans="1:13" x14ac:dyDescent="0.3">
      <c r="A35" s="74" t="str">
        <f>'[1]2023.04.25.RENM150'!A36</f>
        <v>CRISIL LTD</v>
      </c>
      <c r="B35" s="75">
        <f>'[1]2023.04.25.RENM150'!B36</f>
        <v>0.46404448954401201</v>
      </c>
      <c r="C35" s="41" cm="1">
        <f t="array" aca="1" ref="C35:L35" ca="1">OFFSET(INDIRECT(ADDRESS(M35,2,1,1,"EKHAZAARSTK X standardized")),,,1,10)</f>
        <v>0.38972977549993232</v>
      </c>
      <c r="D35" s="41">
        <f ca="1"/>
        <v>-0.88643570231012159</v>
      </c>
      <c r="E35" s="41">
        <f ca="1"/>
        <v>8.6982026549607669E-2</v>
      </c>
      <c r="F35" s="41">
        <f ca="1"/>
        <v>-0.76586331859175105</v>
      </c>
      <c r="G35" s="41">
        <f ca="1"/>
        <v>-0.21683047167661795</v>
      </c>
      <c r="H35" s="41">
        <f ca="1"/>
        <v>1.7019130407622145</v>
      </c>
      <c r="I35" s="41">
        <f ca="1"/>
        <v>0.16780760649831789</v>
      </c>
      <c r="J35" s="41">
        <f ca="1"/>
        <v>-0.88975326546906319</v>
      </c>
      <c r="K35" s="41">
        <f ca="1"/>
        <v>-0.81182209070893907</v>
      </c>
      <c r="L35" s="41">
        <f ca="1"/>
        <v>-0.22879704377026089</v>
      </c>
      <c r="M35" s="37">
        <f>MATCH($A35,'EKHAZAARSTK X standardized'!$A:$A,0)</f>
        <v>192</v>
      </c>
    </row>
    <row r="36" spans="1:13" x14ac:dyDescent="0.3">
      <c r="A36" s="74" t="str">
        <f>'[1]2023.04.25.RENM150'!A37</f>
        <v>CROMPTON GREAVES CONSUMER EL</v>
      </c>
      <c r="B36" s="75">
        <f>'[1]2023.04.25.RENM150'!B37</f>
        <v>1.0693925188753199</v>
      </c>
      <c r="C36" s="41" cm="1">
        <f t="array" aca="1" ref="C36:L36" ca="1">OFFSET(INDIRECT(ADDRESS(M36,2,1,1,"EKHAZAARSTK X standardized")),,,1,10)</f>
        <v>-2.7929307477257991E-2</v>
      </c>
      <c r="D36" s="41">
        <f ca="1"/>
        <v>4.4855349916188711E-2</v>
      </c>
      <c r="E36" s="41">
        <f ca="1"/>
        <v>0.34472790216100568</v>
      </c>
      <c r="F36" s="41">
        <f ca="1"/>
        <v>-5.8796590624670519E-2</v>
      </c>
      <c r="G36" s="41">
        <f ca="1"/>
        <v>-0.75842414983346551</v>
      </c>
      <c r="H36" s="41">
        <f ca="1"/>
        <v>0.58502281677931278</v>
      </c>
      <c r="I36" s="41">
        <f ca="1"/>
        <v>0.46955779128934039</v>
      </c>
      <c r="J36" s="41">
        <f ca="1"/>
        <v>-4.5665269518392615E-2</v>
      </c>
      <c r="K36" s="41">
        <f ca="1"/>
        <v>-0.46540105259739539</v>
      </c>
      <c r="L36" s="41">
        <f ca="1"/>
        <v>-0.83225956436968485</v>
      </c>
      <c r="M36" s="37">
        <f>MATCH($A36,'EKHAZAARSTK X standardized'!$A:$A,0)</f>
        <v>193</v>
      </c>
    </row>
    <row r="37" spans="1:13" x14ac:dyDescent="0.3">
      <c r="A37" s="74" t="str">
        <f>'[1]2023.04.25.RENM150'!A38</f>
        <v>CUMMINS INDIA LTD</v>
      </c>
      <c r="B37" s="75">
        <f>'[1]2023.04.25.RENM150'!B38</f>
        <v>1.20664110818883</v>
      </c>
      <c r="C37" s="41" cm="1">
        <f t="array" aca="1" ref="C37:L37" ca="1">OFFSET(INDIRECT(ADDRESS(M37,2,1,1,"EKHAZAARSTK X standardized")),,,1,10)</f>
        <v>0.43926381193741565</v>
      </c>
      <c r="D37" s="41">
        <f ca="1"/>
        <v>-0.92077820765311147</v>
      </c>
      <c r="E37" s="41">
        <f ca="1"/>
        <v>-0.48911891827444381</v>
      </c>
      <c r="F37" s="41">
        <f ca="1"/>
        <v>-0.89246268875668133</v>
      </c>
      <c r="G37" s="41">
        <f ca="1"/>
        <v>0.7313737719417911</v>
      </c>
      <c r="H37" s="41">
        <f ca="1"/>
        <v>0.46891863134779754</v>
      </c>
      <c r="I37" s="41">
        <f ca="1"/>
        <v>0.75085643491061793</v>
      </c>
      <c r="J37" s="41">
        <f ca="1"/>
        <v>-8.7527934964368809E-2</v>
      </c>
      <c r="K37" s="41">
        <f ca="1"/>
        <v>-0.67781317661854368</v>
      </c>
      <c r="L37" s="41">
        <f ca="1"/>
        <v>-8.6787948994487468E-2</v>
      </c>
      <c r="M37" s="37">
        <f>MATCH($A37,'EKHAZAARSTK X standardized'!$A:$A,0)</f>
        <v>195</v>
      </c>
    </row>
    <row r="38" spans="1:13" x14ac:dyDescent="0.3">
      <c r="A38" s="74" t="str">
        <f>'[1]2023.04.25.RENM150'!A39</f>
        <v>DALMIA BHARAT LTD</v>
      </c>
      <c r="B38" s="75">
        <f>'[1]2023.04.25.RENM150'!B39</f>
        <v>0.86815209981777897</v>
      </c>
      <c r="C38" s="41" cm="1">
        <f t="array" aca="1" ref="C38:L38" ca="1">OFFSET(INDIRECT(ADDRESS(M38,2,1,1,"EKHAZAARSTK X standardized")),,,1,10)</f>
        <v>-0.3306284829148825</v>
      </c>
      <c r="D38" s="41">
        <f ca="1"/>
        <v>-1.0213367475631654</v>
      </c>
      <c r="E38" s="41">
        <f ca="1"/>
        <v>-0.47139271683033968</v>
      </c>
      <c r="F38" s="41">
        <f ca="1"/>
        <v>-0.41583065305383854</v>
      </c>
      <c r="G38" s="41">
        <f ca="1"/>
        <v>0.56858790457343311</v>
      </c>
      <c r="H38" s="41">
        <f ca="1"/>
        <v>-0.49280634714660637</v>
      </c>
      <c r="I38" s="41">
        <f ca="1"/>
        <v>1.1345340159115211</v>
      </c>
      <c r="J38" s="41">
        <f ca="1"/>
        <v>-0.54377057013479313</v>
      </c>
      <c r="K38" s="41">
        <f ca="1"/>
        <v>-0.3245072966328833</v>
      </c>
      <c r="L38" s="41">
        <f ca="1"/>
        <v>0.12974071726647662</v>
      </c>
      <c r="M38" s="37">
        <f>MATCH($A38,'EKHAZAARSTK X standardized'!$A:$A,0)</f>
        <v>200</v>
      </c>
    </row>
    <row r="39" spans="1:13" x14ac:dyDescent="0.3">
      <c r="A39" s="74" t="str">
        <f>'[1]2023.04.25.RENM150'!A40</f>
        <v>DEEPAK NITRITE LTD</v>
      </c>
      <c r="B39" s="75">
        <f>'[1]2023.04.25.RENM150'!B40</f>
        <v>0.77446182328868096</v>
      </c>
      <c r="C39" s="41" cm="1">
        <f t="array" aca="1" ref="C39:L39" ca="1">OFFSET(INDIRECT(ADDRESS(M39,2,1,1,"EKHAZAARSTK X standardized")),,,1,10)</f>
        <v>-0.37403875941654718</v>
      </c>
      <c r="D39" s="41">
        <f ca="1"/>
        <v>2.6514773360225852</v>
      </c>
      <c r="E39" s="41">
        <f ca="1"/>
        <v>1.711621144116209</v>
      </c>
      <c r="F39" s="41">
        <f ca="1"/>
        <v>-0.80472128475104465</v>
      </c>
      <c r="G39" s="41">
        <f ca="1"/>
        <v>-0.68107782534170291</v>
      </c>
      <c r="H39" s="41">
        <f ca="1"/>
        <v>1.3598136763196078</v>
      </c>
      <c r="I39" s="41">
        <f ca="1"/>
        <v>0.50225888187086987</v>
      </c>
      <c r="J39" s="41">
        <f ca="1"/>
        <v>0.92033714284296597</v>
      </c>
      <c r="K39" s="41">
        <f ca="1"/>
        <v>-0.29424318611008693</v>
      </c>
      <c r="L39" s="41">
        <f ca="1"/>
        <v>-1.4117473356992454</v>
      </c>
      <c r="M39" s="37">
        <f>MATCH($A39,'EKHAZAARSTK X standardized'!$A:$A,0)</f>
        <v>209</v>
      </c>
    </row>
    <row r="40" spans="1:13" x14ac:dyDescent="0.3">
      <c r="A40" s="74" t="str">
        <f>'[1]2023.04.25.RENM150'!A41</f>
        <v>DELHIVERY LTD</v>
      </c>
      <c r="B40" s="75">
        <f>'[1]2023.04.25.RENM150'!B41</f>
        <v>0.45665942020745198</v>
      </c>
      <c r="C40" s="41" cm="1">
        <f t="array" aca="1" ref="C40:L40" ca="1">OFFSET(INDIRECT(ADDRESS(M40,2,1,1,"EKHAZAARSTK X standardized")),,,1,10)</f>
        <v>-0.64897097360151768</v>
      </c>
      <c r="D40" s="41">
        <f ca="1"/>
        <v>1.9004798044379918</v>
      </c>
      <c r="E40" s="41">
        <f ca="1"/>
        <v>1.3826283059318587</v>
      </c>
      <c r="F40" s="41">
        <f ca="1"/>
        <v>-0.60521472055766812</v>
      </c>
      <c r="G40" s="41">
        <f ca="1"/>
        <v>-1.3347397243764834</v>
      </c>
      <c r="H40" s="41">
        <f ca="1"/>
        <v>-2.0642482643796893</v>
      </c>
      <c r="I40" s="41">
        <f ca="1"/>
        <v>0.72796035263695413</v>
      </c>
      <c r="J40" s="41">
        <f ca="1"/>
        <v>-0.37252904957474714</v>
      </c>
      <c r="K40" s="41">
        <f ca="1"/>
        <v>-1.1848836723348641</v>
      </c>
      <c r="L40" s="41">
        <f ca="1"/>
        <v>-0.14380928977816171</v>
      </c>
      <c r="M40" s="37">
        <f>MATCH($A40,'EKHAZAARSTK X standardized'!$A:$A,0)</f>
        <v>210</v>
      </c>
    </row>
    <row r="41" spans="1:13" x14ac:dyDescent="0.3">
      <c r="A41" s="74" t="str">
        <f>'[1]2023.04.25.RENM150'!A42</f>
        <v>DEVYANI INTERNATIONAL LTD</v>
      </c>
      <c r="B41" s="75">
        <f>'[1]2023.04.25.RENM150'!B42</f>
        <v>0.35144007320248799</v>
      </c>
      <c r="C41" s="41" cm="1">
        <f t="array" aca="1" ref="C41:L41" ca="1">OFFSET(INDIRECT(ADDRESS(M41,2,1,1,"EKHAZAARSTK X standardized")),,,1,10)</f>
        <v>-0.64897097360151768</v>
      </c>
      <c r="D41" s="41">
        <f ca="1"/>
        <v>0.78426112621414812</v>
      </c>
      <c r="E41" s="41">
        <f ca="1"/>
        <v>0.86121194823437797</v>
      </c>
      <c r="F41" s="41">
        <f ca="1"/>
        <v>1.2310059981529684</v>
      </c>
      <c r="G41" s="41">
        <f ca="1"/>
        <v>-0.56544954647563073</v>
      </c>
      <c r="H41" s="41">
        <f ca="1"/>
        <v>0.56911930810295042</v>
      </c>
      <c r="I41" s="41">
        <f ca="1"/>
        <v>0.1149729131985272</v>
      </c>
      <c r="J41" s="41">
        <f ca="1"/>
        <v>3.1485382080634464E-2</v>
      </c>
      <c r="K41" s="41">
        <f ca="1"/>
        <v>-0.82271744486918841</v>
      </c>
      <c r="L41" s="41">
        <f ca="1"/>
        <v>-9.5353242700623703E-2</v>
      </c>
      <c r="M41" s="37">
        <f>MATCH($A41,'EKHAZAARSTK X standardized'!$A:$A,0)</f>
        <v>213</v>
      </c>
    </row>
    <row r="42" spans="1:13" x14ac:dyDescent="0.3">
      <c r="A42" s="74" t="str">
        <f>'[1]2023.04.25.RENM150'!A43</f>
        <v>DIXON TECHNOLOGIES INDIA LTD</v>
      </c>
      <c r="B42" s="75">
        <f>'[1]2023.04.25.RENM150'!B43</f>
        <v>0.61073968021330405</v>
      </c>
      <c r="C42" s="41" cm="1">
        <f t="array" aca="1" ref="C42:L42" ca="1">OFFSET(INDIRECT(ADDRESS(M42,2,1,1,"EKHAZAARSTK X standardized")),,,1,10)</f>
        <v>-0.60073833622759398</v>
      </c>
      <c r="D42" s="41">
        <f ca="1"/>
        <v>0.86851801231133918</v>
      </c>
      <c r="E42" s="41">
        <f ca="1"/>
        <v>2.0026228997645323</v>
      </c>
      <c r="F42" s="41">
        <f ca="1"/>
        <v>-0.21485516587470918</v>
      </c>
      <c r="G42" s="41">
        <f ca="1"/>
        <v>-1.1418142159247282</v>
      </c>
      <c r="H42" s="41">
        <f ca="1"/>
        <v>-0.19113292350438776</v>
      </c>
      <c r="I42" s="41">
        <f ca="1"/>
        <v>0.52850025129138212</v>
      </c>
      <c r="J42" s="41">
        <f ca="1"/>
        <v>1.0050362627479197</v>
      </c>
      <c r="K42" s="41">
        <f ca="1"/>
        <v>-0.6062438479898784</v>
      </c>
      <c r="L42" s="41">
        <f ca="1"/>
        <v>-0.97840384854864371</v>
      </c>
      <c r="M42" s="37">
        <f>MATCH($A42,'EKHAZAARSTK X standardized'!$A:$A,0)</f>
        <v>223</v>
      </c>
    </row>
    <row r="43" spans="1:13" x14ac:dyDescent="0.3">
      <c r="A43" s="74" t="str">
        <f>'[1]2023.04.25.RENM150'!A44</f>
        <v>DR LAL PATHLABS LTD</v>
      </c>
      <c r="B43" s="75">
        <f>'[1]2023.04.25.RENM150'!B44</f>
        <v>0.37423335448899497</v>
      </c>
      <c r="C43" s="41" cm="1">
        <f t="array" aca="1" ref="C43:L43" ca="1">OFFSET(INDIRECT(ADDRESS(M43,2,1,1,"EKHAZAARSTK X standardized")),,,1,10)</f>
        <v>-0.42017817728804918</v>
      </c>
      <c r="D43" s="41">
        <f ca="1"/>
        <v>-4.8227166973587844E-2</v>
      </c>
      <c r="E43" s="41">
        <f ca="1"/>
        <v>0.35407206956993958</v>
      </c>
      <c r="F43" s="41">
        <f ca="1"/>
        <v>-0.41900219862250038</v>
      </c>
      <c r="G43" s="41">
        <f ca="1"/>
        <v>-0.96835767506035519</v>
      </c>
      <c r="H43" s="41">
        <f ca="1"/>
        <v>0.43949886555662854</v>
      </c>
      <c r="I43" s="41">
        <f ca="1"/>
        <v>-3.0554727222110164E-2</v>
      </c>
      <c r="J43" s="41">
        <f ca="1"/>
        <v>0.12520979098382318</v>
      </c>
      <c r="K43" s="41">
        <f ca="1"/>
        <v>-0.77769907190315335</v>
      </c>
      <c r="L43" s="41">
        <f ca="1"/>
        <v>0.33713512035062226</v>
      </c>
      <c r="M43" s="37">
        <f>MATCH($A43,'EKHAZAARSTK X standardized'!$A:$A,0)</f>
        <v>227</v>
      </c>
    </row>
    <row r="44" spans="1:13" x14ac:dyDescent="0.3">
      <c r="A44" s="74" t="str">
        <f>'[1]2023.04.25.RENM150'!A45</f>
        <v>EMAMI LTD</v>
      </c>
      <c r="B44" s="75">
        <f>'[1]2023.04.25.RENM150'!B45</f>
        <v>0.41871702377218001</v>
      </c>
      <c r="C44" s="41" cm="1">
        <f t="array" aca="1" ref="C44:L44" ca="1">OFFSET(INDIRECT(ADDRESS(M44,2,1,1,"EKHAZAARSTK X standardized")),,,1,10)</f>
        <v>0.94794454883520285</v>
      </c>
      <c r="D44" s="41">
        <f ca="1"/>
        <v>-0.28301600976403918</v>
      </c>
      <c r="E44" s="41">
        <f ca="1"/>
        <v>-0.23090139968734996</v>
      </c>
      <c r="F44" s="41">
        <f ca="1"/>
        <v>-0.88854414808546323</v>
      </c>
      <c r="G44" s="41">
        <f ca="1"/>
        <v>-0.72112291288669972</v>
      </c>
      <c r="H44" s="41">
        <f ca="1"/>
        <v>2.3735056947144817</v>
      </c>
      <c r="I44" s="41">
        <f ca="1"/>
        <v>0.14578112961657824</v>
      </c>
      <c r="J44" s="41">
        <f ca="1"/>
        <v>-0.82750058521292913</v>
      </c>
      <c r="K44" s="41">
        <f ca="1"/>
        <v>-0.32602750604339475</v>
      </c>
      <c r="L44" s="41">
        <f ca="1"/>
        <v>0.43972092518560713</v>
      </c>
      <c r="M44" s="37">
        <f>MATCH($A44,'EKHAZAARSTK X standardized'!$A:$A,0)</f>
        <v>245</v>
      </c>
    </row>
    <row r="45" spans="1:13" x14ac:dyDescent="0.3">
      <c r="A45" s="74" t="str">
        <f>'[1]2023.04.25.RENM150'!A46</f>
        <v>ENDURANCE TECHNOLOGIES LTD</v>
      </c>
      <c r="B45" s="75">
        <f>'[1]2023.04.25.RENM150'!B46</f>
        <v>0.25759680776101301</v>
      </c>
      <c r="C45" s="41" cm="1">
        <f t="array" aca="1" ref="C45:L45" ca="1">OFFSET(INDIRECT(ADDRESS(M45,2,1,1,"EKHAZAARSTK X standardized")),,,1,10)</f>
        <v>-0.28458743490055233</v>
      </c>
      <c r="D45" s="41">
        <f ca="1"/>
        <v>-0.84087163205357229</v>
      </c>
      <c r="E45" s="41">
        <f ca="1"/>
        <v>-0.49184087253515651</v>
      </c>
      <c r="F45" s="41">
        <f ca="1"/>
        <v>-0.65474399080600187</v>
      </c>
      <c r="G45" s="41">
        <f ca="1"/>
        <v>0.12926712572291713</v>
      </c>
      <c r="H45" s="41">
        <f ca="1"/>
        <v>-0.24835317791880962</v>
      </c>
      <c r="I45" s="41">
        <f ca="1"/>
        <v>0.52545672464805626</v>
      </c>
      <c r="J45" s="41">
        <f ca="1"/>
        <v>-0.89481819979023791</v>
      </c>
      <c r="K45" s="41">
        <f ca="1"/>
        <v>-0.27151306288473132</v>
      </c>
      <c r="L45" s="41">
        <f ca="1"/>
        <v>-1.0141121753425317</v>
      </c>
      <c r="M45" s="37">
        <f>MATCH($A45,'EKHAZAARSTK X standardized'!$A:$A,0)</f>
        <v>247</v>
      </c>
    </row>
    <row r="46" spans="1:13" x14ac:dyDescent="0.3">
      <c r="A46" s="74" t="str">
        <f>'[1]2023.04.25.RENM150'!A47</f>
        <v>ESCORTS KUBOTA LTD</v>
      </c>
      <c r="B46" s="75">
        <f>'[1]2023.04.25.RENM150'!B47</f>
        <v>0.36879587620155901</v>
      </c>
      <c r="C46" s="41" cm="1">
        <f t="array" aca="1" ref="C46:L46" ca="1">OFFSET(INDIRECT(ADDRESS(M46,2,1,1,"EKHAZAARSTK X standardized")),,,1,10)</f>
        <v>-0.39363338289589445</v>
      </c>
      <c r="D46" s="41">
        <f ca="1"/>
        <v>-0.2117672325622306</v>
      </c>
      <c r="E46" s="41">
        <f ca="1"/>
        <v>0.18216359124022738</v>
      </c>
      <c r="F46" s="41">
        <f ca="1"/>
        <v>-0.88483026278127785</v>
      </c>
      <c r="G46" s="41">
        <f ca="1"/>
        <v>0.15642420549863803</v>
      </c>
      <c r="H46" s="41">
        <f ca="1"/>
        <v>-0.40581246481675276</v>
      </c>
      <c r="I46" s="41">
        <f ca="1"/>
        <v>0.71968228871725148</v>
      </c>
      <c r="J46" s="41">
        <f ca="1"/>
        <v>0.86447050713795692</v>
      </c>
      <c r="K46" s="41">
        <f ca="1"/>
        <v>-0.5094334750082119</v>
      </c>
      <c r="L46" s="41">
        <f ca="1"/>
        <v>-1.2559313387763247</v>
      </c>
      <c r="M46" s="37">
        <f>MATCH($A46,'EKHAZAARSTK X standardized'!$A:$A,0)</f>
        <v>253</v>
      </c>
    </row>
    <row r="47" spans="1:13" x14ac:dyDescent="0.3">
      <c r="A47" s="74" t="str">
        <f>'[1]2023.04.25.RENM150'!A48</f>
        <v>FEDERAL BANK LTD</v>
      </c>
      <c r="B47" s="75">
        <f>'[1]2023.04.25.RENM150'!B48</f>
        <v>1.5982341142306999</v>
      </c>
      <c r="C47" s="41" cm="1">
        <f t="array" aca="1" ref="C47:L47" ca="1">OFFSET(INDIRECT(ADDRESS(M47,2,1,1,"EKHAZAARSTK X standardized")),,,1,10)</f>
        <v>0.34328102986026188</v>
      </c>
      <c r="D47" s="41">
        <f ca="1"/>
        <v>-1.6052902093847996</v>
      </c>
      <c r="E47" s="41">
        <f ca="1"/>
        <v>-0.57488461320286532</v>
      </c>
      <c r="F47" s="41">
        <f ca="1"/>
        <v>0.86836337638004846</v>
      </c>
      <c r="G47" s="41">
        <f ca="1"/>
        <v>0.55186029805884318</v>
      </c>
      <c r="H47" s="41">
        <f ca="1"/>
        <v>-0.54584995184270391</v>
      </c>
      <c r="I47" s="41">
        <f ca="1"/>
        <v>1.7099946055010924</v>
      </c>
      <c r="J47" s="41">
        <f ca="1"/>
        <v>1.6146391311405772</v>
      </c>
      <c r="K47" s="41">
        <f ca="1"/>
        <v>0.42721706427164985</v>
      </c>
      <c r="L47" s="41">
        <f ca="1"/>
        <v>-0.64029900902918846</v>
      </c>
      <c r="M47" s="37">
        <f>MATCH($A47,'EKHAZAARSTK X standardized'!$A:$A,0)</f>
        <v>264</v>
      </c>
    </row>
    <row r="48" spans="1:13" x14ac:dyDescent="0.3">
      <c r="A48" s="74" t="str">
        <f>'[1]2023.04.25.RENM150'!A49</f>
        <v>FINE ORGANIC INDUSTRIES LTD</v>
      </c>
      <c r="B48" s="75">
        <f>'[1]2023.04.25.RENM150'!B49</f>
        <v>0.190154484894307</v>
      </c>
      <c r="C48" s="41" cm="1">
        <f t="array" aca="1" ref="C48:L48" ca="1">OFFSET(INDIRECT(ADDRESS(M48,2,1,1,"EKHAZAARSTK X standardized")),,,1,10)</f>
        <v>-0.50235246670412925</v>
      </c>
      <c r="D48" s="41">
        <f ca="1"/>
        <v>2.4337234051904839</v>
      </c>
      <c r="E48" s="41">
        <f ca="1"/>
        <v>1.821793317513704</v>
      </c>
      <c r="F48" s="41">
        <f ca="1"/>
        <v>-0.87963094387089602</v>
      </c>
      <c r="G48" s="41">
        <f ca="1"/>
        <v>6.8604301043209359E-2</v>
      </c>
      <c r="H48" s="41">
        <f ca="1"/>
        <v>2.5647348826483469</v>
      </c>
      <c r="I48" s="41">
        <f ca="1"/>
        <v>-8.2858195737033527E-2</v>
      </c>
      <c r="J48" s="41">
        <f ca="1"/>
        <v>-0.40101812926423169</v>
      </c>
      <c r="K48" s="41">
        <f ca="1"/>
        <v>-0.4938909443765217</v>
      </c>
      <c r="L48" s="41">
        <f ca="1"/>
        <v>-0.3584681983488775</v>
      </c>
      <c r="M48" s="37">
        <f>MATCH($A48,'EKHAZAARSTK X standardized'!$A:$A,0)</f>
        <v>269</v>
      </c>
    </row>
    <row r="49" spans="1:13" x14ac:dyDescent="0.3">
      <c r="A49" s="74" t="str">
        <f>'[1]2023.04.25.RENM150'!A50</f>
        <v>FORTIS HEALTHCARE LTD</v>
      </c>
      <c r="B49" s="75">
        <f>'[1]2023.04.25.RENM150'!B50</f>
        <v>0.78991242557086305</v>
      </c>
      <c r="C49" s="41" cm="1">
        <f t="array" aca="1" ref="C49:L49" ca="1">OFFSET(INDIRECT(ADDRESS(M49,2,1,1,"EKHAZAARSTK X standardized")),,,1,10)</f>
        <v>-0.64897097360151768</v>
      </c>
      <c r="D49" s="41">
        <f ca="1"/>
        <v>-0.20153809059048886</v>
      </c>
      <c r="E49" s="41">
        <f ca="1"/>
        <v>-0.36053827421099588</v>
      </c>
      <c r="F49" s="41">
        <f ca="1"/>
        <v>-0.37166855969039753</v>
      </c>
      <c r="G49" s="41">
        <f ca="1"/>
        <v>-0.44034625277419231</v>
      </c>
      <c r="H49" s="41">
        <f ca="1"/>
        <v>-0.33012138509783517</v>
      </c>
      <c r="I49" s="41">
        <f ca="1"/>
        <v>0.57736063799481896</v>
      </c>
      <c r="J49" s="41">
        <f ca="1"/>
        <v>-0.3686206553968786</v>
      </c>
      <c r="K49" s="41">
        <f ca="1"/>
        <v>-0.37417532079858667</v>
      </c>
      <c r="L49" s="41">
        <f ca="1"/>
        <v>-0.71719673269481221</v>
      </c>
      <c r="M49" s="37">
        <f>MATCH($A49,'EKHAZAARSTK X standardized'!$A:$A,0)</f>
        <v>277</v>
      </c>
    </row>
    <row r="50" spans="1:13" x14ac:dyDescent="0.3">
      <c r="A50" s="74" t="str">
        <f>'[1]2023.04.25.RENM150'!A51</f>
        <v>GENERAL INS CORP OF INDIA</v>
      </c>
      <c r="B50" s="75">
        <f>'[1]2023.04.25.RENM150'!B51</f>
        <v>0.212086783426292</v>
      </c>
      <c r="C50" s="41" cm="1">
        <f t="array" aca="1" ref="C50:L50" ca="1">OFFSET(INDIRECT(ADDRESS(M50,2,1,1,"EKHAZAARSTK X standardized")),,,1,10)</f>
        <v>0.45250905565752336</v>
      </c>
      <c r="D50" s="41">
        <f ca="1"/>
        <v>-1.3207495768708499</v>
      </c>
      <c r="E50" s="41">
        <f ca="1"/>
        <v>-0.7544644218493437</v>
      </c>
      <c r="F50" s="41">
        <f ca="1"/>
        <v>-0.90240488424864596</v>
      </c>
      <c r="G50" s="41">
        <f ca="1"/>
        <v>0.41438264426322075</v>
      </c>
      <c r="H50" s="41">
        <f ca="1"/>
        <v>-8.510238787847603E-2</v>
      </c>
      <c r="I50" s="41">
        <f ca="1"/>
        <v>1.7526045101773056</v>
      </c>
      <c r="J50" s="41">
        <f ca="1"/>
        <v>-0.90623343230200093</v>
      </c>
      <c r="K50" s="41">
        <f ca="1"/>
        <v>2.8263772997843031</v>
      </c>
      <c r="L50" s="41">
        <f ca="1"/>
        <v>1.6544740955489947</v>
      </c>
      <c r="M50" s="37">
        <f>MATCH($A50,'EKHAZAARSTK X standardized'!$A:$A,0)</f>
        <v>295</v>
      </c>
    </row>
    <row r="51" spans="1:13" x14ac:dyDescent="0.3">
      <c r="A51" s="74" t="str">
        <f>'[1]2023.04.25.RENM150'!A52</f>
        <v>GLAND PHARMA LTD</v>
      </c>
      <c r="B51" s="75">
        <f>'[1]2023.04.25.RENM150'!B52</f>
        <v>0.51808489673733005</v>
      </c>
      <c r="C51" s="41" cm="1">
        <f t="array" aca="1" ref="C51:L51" ca="1">OFFSET(INDIRECT(ADDRESS(M51,2,1,1,"EKHAZAARSTK X standardized")),,,1,10)</f>
        <v>-0.64897097360151768</v>
      </c>
      <c r="D51" s="41">
        <f ca="1"/>
        <v>0.62360505056777427</v>
      </c>
      <c r="E51" s="41">
        <f ca="1"/>
        <v>0.87253402146411807</v>
      </c>
      <c r="F51" s="41">
        <f ca="1"/>
        <v>-0.90048527354815378</v>
      </c>
      <c r="G51" s="41">
        <f ca="1"/>
        <v>-2.5504644817638624</v>
      </c>
      <c r="H51" s="41">
        <f ca="1"/>
        <v>0.26334683094791445</v>
      </c>
      <c r="I51" s="41">
        <f ca="1"/>
        <v>0.53902468459027808</v>
      </c>
      <c r="J51" s="41">
        <f ca="1"/>
        <v>-0.17219147954400324</v>
      </c>
      <c r="K51" s="41">
        <f ca="1"/>
        <v>-0.30834585530099407</v>
      </c>
      <c r="L51" s="41">
        <f ca="1"/>
        <v>1.0653523734722983</v>
      </c>
      <c r="M51" s="37">
        <f>MATCH($A51,'EKHAZAARSTK X standardized'!$A:$A,0)</f>
        <v>301</v>
      </c>
    </row>
    <row r="52" spans="1:13" x14ac:dyDescent="0.3">
      <c r="A52" s="74" t="str">
        <f>'[1]2023.04.25.RENM150'!A53</f>
        <v>GLAXOSMITHKLINE PHARMACEUTIC</v>
      </c>
      <c r="B52" s="75">
        <f>'[1]2023.04.25.RENM150'!B53</f>
        <v>0.289975071754554</v>
      </c>
      <c r="C52" s="41" cm="1">
        <f t="array" aca="1" ref="C52:L52" ca="1">OFFSET(INDIRECT(ADDRESS(M52,2,1,1,"EKHAZAARSTK X standardized")),,,1,10)</f>
        <v>1.0995082679973722</v>
      </c>
      <c r="D52" s="41">
        <f ca="1"/>
        <v>0.44999310568034484</v>
      </c>
      <c r="E52" s="41">
        <f ca="1"/>
        <v>-0.37157148432142789</v>
      </c>
      <c r="F52" s="41">
        <f ca="1"/>
        <v>-0.88664589875339184</v>
      </c>
      <c r="G52" s="41">
        <f ca="1"/>
        <v>-0.72664025041908342</v>
      </c>
      <c r="H52" s="41">
        <f ca="1"/>
        <v>0.87957981976539024</v>
      </c>
      <c r="I52" s="41">
        <f ca="1"/>
        <v>0.20157632229088207</v>
      </c>
      <c r="J52" s="41">
        <f ca="1"/>
        <v>-1.0225523460421277</v>
      </c>
      <c r="K52" s="41">
        <f ca="1"/>
        <v>-0.65375425883121596</v>
      </c>
      <c r="L52" s="41">
        <f ca="1"/>
        <v>-1.5693256942971414</v>
      </c>
      <c r="M52" s="37">
        <f>MATCH($A52,'EKHAZAARSTK X standardized'!$A:$A,0)</f>
        <v>302</v>
      </c>
    </row>
    <row r="53" spans="1:13" x14ac:dyDescent="0.3">
      <c r="A53" s="74" t="str">
        <f>'[1]2023.04.25.RENM150'!A54</f>
        <v>GMR AIRPORTS INFRASTRUCTURE</v>
      </c>
      <c r="B53" s="75">
        <f>'[1]2023.04.25.RENM150'!B54</f>
        <v>0.63072577111385997</v>
      </c>
      <c r="C53" s="41" cm="1">
        <f t="array" aca="1" ref="C53:L53" ca="1">OFFSET(INDIRECT(ADDRESS(M53,2,1,1,"EKHAZAARSTK X standardized")),,,1,10)</f>
        <v>-0.64897097360151768</v>
      </c>
      <c r="D53" s="41">
        <f ca="1"/>
        <v>-0.98289690909934757</v>
      </c>
      <c r="E53" s="41">
        <f ca="1"/>
        <v>-1.0084933318561839</v>
      </c>
      <c r="F53" s="41">
        <f ca="1"/>
        <v>2.7726394062879773</v>
      </c>
      <c r="G53" s="41">
        <f ca="1"/>
        <v>0.26165590578897252</v>
      </c>
      <c r="H53" s="41">
        <f ca="1"/>
        <v>-0.72690481552993558</v>
      </c>
      <c r="I53" s="41">
        <f ca="1"/>
        <v>1.0302800532781398</v>
      </c>
      <c r="J53" s="41">
        <f ca="1"/>
        <v>-0.23102588414262656</v>
      </c>
      <c r="K53" s="41">
        <f ca="1"/>
        <v>-1.113301270685346</v>
      </c>
      <c r="L53" s="41">
        <f ca="1"/>
        <v>-0.43446295253685596</v>
      </c>
      <c r="M53" s="37">
        <f>MATCH($A53,'EKHAZAARSTK X standardized'!$A:$A,0)</f>
        <v>309</v>
      </c>
    </row>
    <row r="54" spans="1:13" x14ac:dyDescent="0.3">
      <c r="A54" s="74" t="str">
        <f>'[1]2023.04.25.RENM150'!A55</f>
        <v>GODREJ INDUSTRIES LTD</v>
      </c>
      <c r="B54" s="75">
        <f>'[1]2023.04.25.RENM150'!B55</f>
        <v>0.15917125668227999</v>
      </c>
      <c r="C54" s="41" cm="1">
        <f t="array" aca="1" ref="C54:L54" ca="1">OFFSET(INDIRECT(ADDRESS(M54,2,1,1,"EKHAZAARSTK X standardized")),,,1,10)</f>
        <v>-0.64897097360151768</v>
      </c>
      <c r="D54" s="41">
        <f ca="1"/>
        <v>-0.71462805897227466</v>
      </c>
      <c r="E54" s="41">
        <f ca="1"/>
        <v>-0.11809354636176381</v>
      </c>
      <c r="F54" s="41">
        <f ca="1"/>
        <v>1.2745961853170258</v>
      </c>
      <c r="G54" s="41">
        <f ca="1"/>
        <v>-0.45365659205935827</v>
      </c>
      <c r="H54" s="41">
        <f ca="1"/>
        <v>-0.22704027787870906</v>
      </c>
      <c r="I54" s="41">
        <f ca="1"/>
        <v>1.0390010739701914</v>
      </c>
      <c r="J54" s="41">
        <f ca="1"/>
        <v>-0.91485194824155147</v>
      </c>
      <c r="K54" s="41">
        <f ca="1"/>
        <v>-0.2999018539460056</v>
      </c>
      <c r="L54" s="41">
        <f ca="1"/>
        <v>-0.15479374141601721</v>
      </c>
      <c r="M54" s="37">
        <f>MATCH($A54,'EKHAZAARSTK X standardized'!$A:$A,0)</f>
        <v>317</v>
      </c>
    </row>
    <row r="55" spans="1:13" x14ac:dyDescent="0.3">
      <c r="A55" s="74" t="str">
        <f>'[1]2023.04.25.RENM150'!A56</f>
        <v>GODREJ PROPERTIES LTD</v>
      </c>
      <c r="B55" s="75">
        <f>'[1]2023.04.25.RENM150'!B56</f>
        <v>0.83592377422735997</v>
      </c>
      <c r="C55" s="41" cm="1">
        <f t="array" aca="1" ref="C55:L55" ca="1">OFFSET(INDIRECT(ADDRESS(M55,2,1,1,"EKHAZAARSTK X standardized")),,,1,10)</f>
        <v>-0.64897097360151768</v>
      </c>
      <c r="D55" s="41">
        <f ca="1"/>
        <v>-0.76547061789773485</v>
      </c>
      <c r="E55" s="41">
        <f ca="1"/>
        <v>0.53267604102093946</v>
      </c>
      <c r="F55" s="41">
        <f ca="1"/>
        <v>-0.28986677104573072</v>
      </c>
      <c r="G55" s="41">
        <f ca="1"/>
        <v>-1.3315994809207945</v>
      </c>
      <c r="H55" s="41">
        <f ca="1"/>
        <v>-0.77092767130177098</v>
      </c>
      <c r="I55" s="41">
        <f ca="1"/>
        <v>0.74418471861394142</v>
      </c>
      <c r="J55" s="41">
        <f ca="1"/>
        <v>-4.9075061829096635E-2</v>
      </c>
      <c r="K55" s="41">
        <f ca="1"/>
        <v>-1.027491750604228</v>
      </c>
      <c r="L55" s="41">
        <f ca="1"/>
        <v>-0.12862188201153696</v>
      </c>
      <c r="M55" s="37">
        <f>MATCH($A55,'EKHAZAARSTK X standardized'!$A:$A,0)</f>
        <v>318</v>
      </c>
    </row>
    <row r="56" spans="1:13" x14ac:dyDescent="0.3">
      <c r="A56" s="74" t="str">
        <f>'[1]2023.04.25.RENM150'!A57</f>
        <v>GRINDWELL NORTON LTD</v>
      </c>
      <c r="B56" s="75">
        <f>'[1]2023.04.25.RENM150'!B57</f>
        <v>0.48920071096179601</v>
      </c>
      <c r="C56" s="41" cm="1">
        <f t="array" aca="1" ref="C56:L56" ca="1">OFFSET(INDIRECT(ADDRESS(M56,2,1,1,"EKHAZAARSTK X standardized")),,,1,10)</f>
        <v>-0.18167821105833018</v>
      </c>
      <c r="D56" s="41">
        <f ca="1"/>
        <v>-5.3029137346857512E-2</v>
      </c>
      <c r="E56" s="41">
        <f ca="1"/>
        <v>0.19734721099463443</v>
      </c>
      <c r="F56" s="41">
        <f ca="1"/>
        <v>-0.86769305224019022</v>
      </c>
      <c r="G56" s="41">
        <f ca="1"/>
        <v>-0.15830119775595514</v>
      </c>
      <c r="H56" s="41">
        <f ca="1"/>
        <v>0.70093129827514677</v>
      </c>
      <c r="I56" s="41">
        <f ca="1"/>
        <v>6.6505603973825517E-2</v>
      </c>
      <c r="J56" s="41">
        <f ca="1"/>
        <v>-0.85766095263745212</v>
      </c>
      <c r="K56" s="41">
        <f ca="1"/>
        <v>-0.8587243639876323</v>
      </c>
      <c r="L56" s="41">
        <f ca="1"/>
        <v>-9.6334361052174772E-2</v>
      </c>
      <c r="M56" s="37">
        <f>MATCH($A56,'EKHAZAARSTK X standardized'!$A:$A,0)</f>
        <v>334</v>
      </c>
    </row>
    <row r="57" spans="1:13" x14ac:dyDescent="0.3">
      <c r="A57" s="74" t="str">
        <f>'[1]2023.04.25.RENM150'!A58</f>
        <v>GUJARAT FLUOROCHEMICALS LTD</v>
      </c>
      <c r="B57" s="75">
        <f>'[1]2023.04.25.RENM150'!B58</f>
        <v>0.75811343014807497</v>
      </c>
      <c r="C57" s="41" cm="1">
        <f t="array" aca="1" ref="C57:L57" ca="1">OFFSET(INDIRECT(ADDRESS(M57,2,1,1,"EKHAZAARSTK X standardized")),,,1,10)</f>
        <v>-0.60499040658252534</v>
      </c>
      <c r="D57" s="41">
        <f ca="1"/>
        <v>1.0662506180713629E-2</v>
      </c>
      <c r="E57" s="41">
        <f ca="1"/>
        <v>-0.3937137236430876</v>
      </c>
      <c r="F57" s="41">
        <f ca="1"/>
        <v>-6.1148048453556321E-2</v>
      </c>
      <c r="G57" s="41">
        <f ca="1"/>
        <v>0.21340320067363033</v>
      </c>
      <c r="H57" s="41">
        <f ca="1"/>
        <v>0.87683291159819032</v>
      </c>
      <c r="I57" s="41">
        <f ca="1"/>
        <v>0.67649324388514664</v>
      </c>
      <c r="J57" s="41">
        <f ca="1"/>
        <v>-0.62725932511337346</v>
      </c>
      <c r="K57" s="41">
        <f ca="1"/>
        <v>-0.55828397808386365</v>
      </c>
      <c r="L57" s="41">
        <f ca="1"/>
        <v>0.98566714434954572</v>
      </c>
      <c r="M57" s="37">
        <f>MATCH($A57,'EKHAZAARSTK X standardized'!$A:$A,0)</f>
        <v>340</v>
      </c>
    </row>
    <row r="58" spans="1:13" x14ac:dyDescent="0.3">
      <c r="A58" s="74" t="str">
        <f>'[1]2023.04.25.RENM150'!A59</f>
        <v>GUJARAT GAS LTD</v>
      </c>
      <c r="B58" s="75">
        <f>'[1]2023.04.25.RENM150'!B59</f>
        <v>0.45581060265887902</v>
      </c>
      <c r="C58" s="41" cm="1">
        <f t="array" aca="1" ref="C58:L58" ca="1">OFFSET(INDIRECT(ADDRESS(M58,2,1,1,"EKHAZAARSTK X standardized")),,,1,10)</f>
        <v>-0.33657952166394711</v>
      </c>
      <c r="D58" s="41">
        <f ca="1"/>
        <v>0.75268752916027504</v>
      </c>
      <c r="E58" s="41">
        <f ca="1"/>
        <v>0.73115654704672384</v>
      </c>
      <c r="F58" s="41">
        <f ca="1"/>
        <v>-0.76823039321795439</v>
      </c>
      <c r="G58" s="41">
        <f ca="1"/>
        <v>-0.34048384562663714</v>
      </c>
      <c r="H58" s="41">
        <f ca="1"/>
        <v>0.68538661130065925</v>
      </c>
      <c r="I58" s="41">
        <f ca="1"/>
        <v>0.92501583150405975</v>
      </c>
      <c r="J58" s="41">
        <f ca="1"/>
        <v>-0.3426743733951414</v>
      </c>
      <c r="K58" s="41">
        <f ca="1"/>
        <v>-6.6053190182674124E-2</v>
      </c>
      <c r="L58" s="41">
        <f ca="1"/>
        <v>-0.53985966267611285</v>
      </c>
      <c r="M58" s="37">
        <f>MATCH($A58,'EKHAZAARSTK X standardized'!$A:$A,0)</f>
        <v>341</v>
      </c>
    </row>
    <row r="59" spans="1:13" x14ac:dyDescent="0.3">
      <c r="A59" s="74" t="str">
        <f>'[1]2023.04.25.RENM150'!A60</f>
        <v>HAPPIEST MINDS TECHNOLOGIES</v>
      </c>
      <c r="B59" s="75">
        <f>'[1]2023.04.25.RENM150'!B60</f>
        <v>0.28733812754932597</v>
      </c>
      <c r="C59" s="41" cm="1">
        <f t="array" aca="1" ref="C59:L59" ca="1">OFFSET(INDIRECT(ADDRESS(M59,2,1,1,"EKHAZAARSTK X standardized")),,,1,10)</f>
        <v>-0.28592672343253445</v>
      </c>
      <c r="D59" s="41">
        <f ca="1"/>
        <v>2.6514773360225852</v>
      </c>
      <c r="E59" s="41">
        <f ca="1"/>
        <v>2.4703825409793123</v>
      </c>
      <c r="F59" s="41">
        <f ca="1"/>
        <v>-0.34032241364220783</v>
      </c>
      <c r="G59" s="41">
        <f ca="1"/>
        <v>-0.89793072109836736</v>
      </c>
      <c r="H59" s="41">
        <f ca="1"/>
        <v>1.1460578127231582</v>
      </c>
      <c r="I59" s="41">
        <f ca="1"/>
        <v>-0.31494889260853159</v>
      </c>
      <c r="J59" s="41">
        <f ca="1"/>
        <v>0.19970447089143156</v>
      </c>
      <c r="K59" s="41">
        <f ca="1"/>
        <v>-0.81928289867874493</v>
      </c>
      <c r="L59" s="41">
        <f ca="1"/>
        <v>-1.9354147449935737</v>
      </c>
      <c r="M59" s="37">
        <f>MATCH($A59,'EKHAZAARSTK X standardized'!$A:$A,0)</f>
        <v>350</v>
      </c>
    </row>
    <row r="60" spans="1:13" x14ac:dyDescent="0.3">
      <c r="A60" s="74" t="str">
        <f>'[1]2023.04.25.RENM150'!A61</f>
        <v>HINDUSTAN PETROLEUM CORP</v>
      </c>
      <c r="B60" s="75">
        <f>'[1]2023.04.25.RENM150'!B61</f>
        <v>0.88935022389671703</v>
      </c>
      <c r="C60" s="41" cm="1">
        <f t="array" aca="1" ref="C60:L60" ca="1">OFFSET(INDIRECT(ADDRESS(M60,2,1,1,"EKHAZAARSTK X standardized")),,,1,10)</f>
        <v>3.6171226324237948</v>
      </c>
      <c r="D60" s="41">
        <f ca="1"/>
        <v>0.93311706428915264</v>
      </c>
      <c r="E60" s="41">
        <f ca="1"/>
        <v>-5.4873989429481886E-2</v>
      </c>
      <c r="F60" s="41">
        <f ca="1"/>
        <v>2.0773953772408422</v>
      </c>
      <c r="G60" s="41">
        <f ca="1"/>
        <v>-0.44204449353546393</v>
      </c>
      <c r="H60" s="41">
        <f ca="1"/>
        <v>-2.3959726286011196</v>
      </c>
      <c r="I60" s="41">
        <f ca="1"/>
        <v>2.2231122411012461</v>
      </c>
      <c r="J60" s="41">
        <f ca="1"/>
        <v>6.4359000891044321E-2</v>
      </c>
      <c r="K60" s="41">
        <f ca="1"/>
        <v>0.29981021400656971</v>
      </c>
      <c r="L60" s="41">
        <f ca="1"/>
        <v>-0.98099986579016474</v>
      </c>
      <c r="M60" s="37">
        <f>MATCH($A60,'EKHAZAARSTK X standardized'!$A:$A,0)</f>
        <v>382</v>
      </c>
    </row>
    <row r="61" spans="1:13" x14ac:dyDescent="0.3">
      <c r="A61" s="74" t="str">
        <f>'[1]2023.04.25.RENM150'!A62</f>
        <v>HINDUSTAN ZINC LTD</v>
      </c>
      <c r="B61" s="75">
        <f>'[1]2023.04.25.RENM150'!B62</f>
        <v>0.46136912529595903</v>
      </c>
      <c r="C61" s="41" cm="1">
        <f t="array" aca="1" ref="C61:L61" ca="1">OFFSET(INDIRECT(ADDRESS(M61,2,1,1,"EKHAZAARSTK X standardized")),,,1,10)</f>
        <v>5.1688564106661774</v>
      </c>
      <c r="D61" s="41">
        <f ca="1"/>
        <v>-0.56036775249511839</v>
      </c>
      <c r="E61" s="41">
        <f ca="1"/>
        <v>-0.8539955590151963</v>
      </c>
      <c r="F61" s="41">
        <f ca="1"/>
        <v>-0.90197358948285833</v>
      </c>
      <c r="G61" s="41">
        <f ca="1"/>
        <v>0.40905575542690437</v>
      </c>
      <c r="H61" s="41">
        <f ca="1"/>
        <v>1.9005303419921229</v>
      </c>
      <c r="I61" s="41">
        <f ca="1"/>
        <v>1.7866605879912025</v>
      </c>
      <c r="J61" s="41">
        <f ca="1"/>
        <v>-1.0521689240949224</v>
      </c>
      <c r="K61" s="41">
        <f ca="1"/>
        <v>0.3859591215446887</v>
      </c>
      <c r="L61" s="41">
        <f ca="1"/>
        <v>0.906177170038863</v>
      </c>
      <c r="M61" s="37">
        <f>MATCH($A61,'EKHAZAARSTK X standardized'!$A:$A,0)</f>
        <v>384</v>
      </c>
    </row>
    <row r="62" spans="1:13" x14ac:dyDescent="0.3">
      <c r="A62" s="74" t="str">
        <f>'[1]2023.04.25.RENM150'!A63</f>
        <v>HONEYWELL AUTOMATION INDIA</v>
      </c>
      <c r="B62" s="75">
        <f>'[1]2023.04.25.RENM150'!B63</f>
        <v>0.45667246259321098</v>
      </c>
      <c r="C62" s="41" cm="1">
        <f t="array" aca="1" ref="C62:L62" ca="1">OFFSET(INDIRECT(ADDRESS(M62,2,1,1,"EKHAZAARSTK X standardized")),,,1,10)</f>
        <v>-0.464489331848225</v>
      </c>
      <c r="D62" s="41">
        <f ca="1"/>
        <v>-1.2081544181732222</v>
      </c>
      <c r="E62" s="41">
        <f ca="1"/>
        <v>-0.55674922945819771</v>
      </c>
      <c r="F62" s="41">
        <f ca="1"/>
        <v>-0.87529756883955168</v>
      </c>
      <c r="G62" s="41">
        <f ca="1"/>
        <v>-0.40589394819610869</v>
      </c>
      <c r="H62" s="41">
        <f ca="1"/>
        <v>-5.6716457255716717E-2</v>
      </c>
      <c r="I62" s="41">
        <f ca="1"/>
        <v>0.3847405318157639</v>
      </c>
      <c r="J62" s="41">
        <f ca="1"/>
        <v>-0.89713560726786279</v>
      </c>
      <c r="K62" s="41">
        <f ca="1"/>
        <v>-0.92981133580572906</v>
      </c>
      <c r="L62" s="41">
        <f ca="1"/>
        <v>-0.36296784063807125</v>
      </c>
      <c r="M62" s="37">
        <f>MATCH($A62,'EKHAZAARSTK X standardized'!$A:$A,0)</f>
        <v>391</v>
      </c>
    </row>
    <row r="63" spans="1:13" x14ac:dyDescent="0.3">
      <c r="A63" s="74" t="str">
        <f>'[1]2023.04.25.RENM150'!A64</f>
        <v>ICICI SECURITIES LTD</v>
      </c>
      <c r="B63" s="75">
        <f>'[1]2023.04.25.RENM150'!B64</f>
        <v>0.19840823158139301</v>
      </c>
      <c r="C63" s="41" cm="1">
        <f t="array" aca="1" ref="C63:L63" ca="1">OFFSET(INDIRECT(ADDRESS(M63,2,1,1,"EKHAZAARSTK X standardized")),,,1,10)</f>
        <v>2.3428859191491096</v>
      </c>
      <c r="D63" s="41">
        <f ca="1"/>
        <v>0.81841541003824858</v>
      </c>
      <c r="E63" s="41">
        <f ca="1"/>
        <v>0.58588557230239446</v>
      </c>
      <c r="F63" s="41">
        <f ca="1"/>
        <v>-0.90240488424864596</v>
      </c>
      <c r="G63" s="41">
        <f ca="1"/>
        <v>-0.88917423639010496</v>
      </c>
      <c r="H63" s="41">
        <f ca="1"/>
        <v>1.6016007112045334</v>
      </c>
      <c r="I63" s="41">
        <f ca="1"/>
        <v>0.51259498475879051</v>
      </c>
      <c r="J63" s="41">
        <f ca="1"/>
        <v>-0.64711795060509947</v>
      </c>
      <c r="K63" s="41">
        <f ca="1"/>
        <v>-0.1980193371679054</v>
      </c>
      <c r="L63" s="41">
        <f ca="1"/>
        <v>-0.11988848926669082</v>
      </c>
      <c r="M63" s="37">
        <f>MATCH($A63,'EKHAZAARSTK X standardized'!$A:$A,0)</f>
        <v>399</v>
      </c>
    </row>
    <row r="64" spans="1:13" x14ac:dyDescent="0.3">
      <c r="A64" s="74" t="str">
        <f>'[1]2023.04.25.RENM150'!A65</f>
        <v>IDFC FIRST BANK LTD</v>
      </c>
      <c r="B64" s="75">
        <f>'[1]2023.04.25.RENM150'!B65</f>
        <v>1.03852589647854</v>
      </c>
      <c r="C64" s="41" cm="1">
        <f t="array" aca="1" ref="C64:L64" ca="1">OFFSET(INDIRECT(ADDRESS(M64,2,1,1,"EKHAZAARSTK X standardized")),,,1,10)</f>
        <v>-0.64897097360151768</v>
      </c>
      <c r="D64" s="41">
        <f ca="1"/>
        <v>-0.97026133940412851</v>
      </c>
      <c r="E64" s="41">
        <f ca="1"/>
        <v>-0.1249216622317592</v>
      </c>
      <c r="F64" s="41">
        <f ca="1"/>
        <v>1.6365766247548146</v>
      </c>
      <c r="G64" s="41">
        <f ca="1"/>
        <v>0.79984849863174823</v>
      </c>
      <c r="H64" s="41">
        <f ca="1"/>
        <v>-0.75952684849611551</v>
      </c>
      <c r="I64" s="41">
        <f ca="1"/>
        <v>1.8022692479607689</v>
      </c>
      <c r="J64" s="41">
        <f ca="1"/>
        <v>0.99938770495277218</v>
      </c>
      <c r="K64" s="41">
        <f ca="1"/>
        <v>0.19293997663357329</v>
      </c>
      <c r="L64" s="41">
        <f ca="1"/>
        <v>0.41701995774537864</v>
      </c>
      <c r="M64" s="37">
        <f>MATCH($A64,'EKHAZAARSTK X standardized'!$A:$A,0)</f>
        <v>402</v>
      </c>
    </row>
    <row r="65" spans="1:13" x14ac:dyDescent="0.3">
      <c r="A65" s="74" t="str">
        <f>'[1]2023.04.25.RENM150'!A66</f>
        <v>INDIAN BANK</v>
      </c>
      <c r="B65" s="75">
        <f>'[1]2023.04.25.RENM150'!B66</f>
        <v>0.44597653821815603</v>
      </c>
      <c r="C65" s="41" cm="1">
        <f t="array" aca="1" ref="C65:L65" ca="1">OFFSET(INDIRECT(ADDRESS(M65,2,1,1,"EKHAZAARSTK X standardized")),,,1,10)</f>
        <v>0.82571186972551913</v>
      </c>
      <c r="D65" s="41">
        <f ca="1"/>
        <v>-1.4497061866043095</v>
      </c>
      <c r="E65" s="41">
        <f ca="1"/>
        <v>-7.0001206942198732E-2</v>
      </c>
      <c r="F65" s="41">
        <f ca="1"/>
        <v>0.18026637713600296</v>
      </c>
      <c r="G65" s="41">
        <f ca="1"/>
        <v>1.6491770292217325</v>
      </c>
      <c r="H65" s="41">
        <f ca="1"/>
        <v>-0.7184705428889534</v>
      </c>
      <c r="I65" s="41">
        <f ca="1"/>
        <v>2.2417304551084594</v>
      </c>
      <c r="J65" s="41">
        <f ca="1"/>
        <v>-0.38189045698316054</v>
      </c>
      <c r="K65" s="41">
        <f ca="1"/>
        <v>1.5216692138502586</v>
      </c>
      <c r="L65" s="41">
        <f ca="1"/>
        <v>1.3574035929018764</v>
      </c>
      <c r="M65" s="37">
        <f>MATCH($A65,'EKHAZAARSTK X standardized'!$A:$A,0)</f>
        <v>417</v>
      </c>
    </row>
    <row r="66" spans="1:13" x14ac:dyDescent="0.3">
      <c r="A66" s="74" t="str">
        <f>'[1]2023.04.25.RENM150'!A67</f>
        <v>INDIAN HOTELS CO LTD</v>
      </c>
      <c r="B66" s="75">
        <f>'[1]2023.04.25.RENM150'!B67</f>
        <v>1.70601998957823</v>
      </c>
      <c r="C66" s="41" cm="1">
        <f t="array" aca="1" ref="C66:L66" ca="1">OFFSET(INDIRECT(ADDRESS(M66,2,1,1,"EKHAZAARSTK X standardized")),,,1,10)</f>
        <v>-0.56111766249582018</v>
      </c>
      <c r="D66" s="41">
        <f ca="1"/>
        <v>-0.44381112292503078</v>
      </c>
      <c r="E66" s="41">
        <f ca="1"/>
        <v>-0.73114256166188174</v>
      </c>
      <c r="F66" s="41">
        <f ca="1"/>
        <v>-0.10197723606666342</v>
      </c>
      <c r="G66" s="41">
        <f ca="1"/>
        <v>0.59884881849530081</v>
      </c>
      <c r="H66" s="41">
        <f ca="1"/>
        <v>-0.1832634694936951</v>
      </c>
      <c r="I66" s="41">
        <f ca="1"/>
        <v>0.85108885915188714</v>
      </c>
      <c r="J66" s="41">
        <f ca="1"/>
        <v>0.45895666103798471</v>
      </c>
      <c r="K66" s="41">
        <f ca="1"/>
        <v>-0.82376176673150825</v>
      </c>
      <c r="L66" s="41">
        <f ca="1"/>
        <v>-0.31533382923034475</v>
      </c>
      <c r="M66" s="37">
        <f>MATCH($A66,'EKHAZAARSTK X standardized'!$A:$A,0)</f>
        <v>419</v>
      </c>
    </row>
    <row r="67" spans="1:13" x14ac:dyDescent="0.3">
      <c r="A67" s="74" t="str">
        <f>'[1]2023.04.25.RENM150'!A68</f>
        <v>INDIAN RAILWAY FINANCE CORP</v>
      </c>
      <c r="B67" s="75">
        <f>'[1]2023.04.25.RENM150'!B68</f>
        <v>0.30895185699590899</v>
      </c>
      <c r="C67" s="41" cm="1">
        <f t="array" aca="1" ref="C67:L67" ca="1">OFFSET(INDIRECT(ADDRESS(M67,2,1,1,"EKHAZAARSTK X standardized")),,,1,10)</f>
        <v>1.4364802810700277</v>
      </c>
      <c r="D67" s="41">
        <f ca="1"/>
        <v>-0.75026241921410686</v>
      </c>
      <c r="E67" s="41">
        <f ca="1"/>
        <v>8.7542923869711829E-3</v>
      </c>
      <c r="F67" s="41">
        <f ca="1"/>
        <v>3.0695773812989295</v>
      </c>
      <c r="G67" s="41">
        <f ca="1"/>
        <v>0.56471870610286523</v>
      </c>
      <c r="H67" s="41">
        <f ca="1"/>
        <v>0.79777626001931423</v>
      </c>
      <c r="I67" s="41">
        <f ca="1"/>
        <v>1.9844195634606014</v>
      </c>
      <c r="J67" s="41">
        <f ca="1"/>
        <v>-0.50212108298438285</v>
      </c>
      <c r="K67" s="41">
        <f ca="1"/>
        <v>-0.82318320486110241</v>
      </c>
      <c r="L67" s="41">
        <f ca="1"/>
        <v>0.1189319618817249</v>
      </c>
      <c r="M67" s="37">
        <f>MATCH($A67,'EKHAZAARSTK X standardized'!$A:$A,0)</f>
        <v>424</v>
      </c>
    </row>
    <row r="68" spans="1:13" x14ac:dyDescent="0.3">
      <c r="A68" s="74" t="str">
        <f>'[1]2023.04.25.RENM150'!A69</f>
        <v>INDIAN RUPEE</v>
      </c>
      <c r="B68" s="75">
        <f>'[1]2023.04.25.RENM150'!B69</f>
        <v>0.100549341251029</v>
      </c>
      <c r="C68" s="41" cm="1">
        <f t="array" aca="1" ref="C68:L68" ca="1">OFFSET(INDIRECT(ADDRESS(M68,2,1,1,"EKHAZAARSTK X standardized")),,,1,10)</f>
        <v>0</v>
      </c>
      <c r="D68" s="41">
        <f ca="1"/>
        <v>0</v>
      </c>
      <c r="E68" s="41">
        <f ca="1"/>
        <v>0</v>
      </c>
      <c r="F68" s="41">
        <f ca="1"/>
        <v>0</v>
      </c>
      <c r="G68" s="41">
        <f ca="1"/>
        <v>0</v>
      </c>
      <c r="H68" s="41">
        <f ca="1"/>
        <v>0</v>
      </c>
      <c r="I68" s="41">
        <f ca="1"/>
        <v>0</v>
      </c>
      <c r="J68" s="41">
        <f ca="1"/>
        <v>0</v>
      </c>
      <c r="K68" s="41">
        <f ca="1"/>
        <v>0</v>
      </c>
      <c r="L68" s="41">
        <f ca="1"/>
        <v>0</v>
      </c>
      <c r="M68" s="38">
        <v>1077</v>
      </c>
    </row>
    <row r="69" spans="1:13" x14ac:dyDescent="0.3">
      <c r="A69" s="74" t="str">
        <f>'[1]2023.04.25.RENM150'!A70</f>
        <v>INDRAPRASTHA GAS LTD</v>
      </c>
      <c r="B69" s="75">
        <f>'[1]2023.04.25.RENM150'!B70</f>
        <v>0.97035975485248305</v>
      </c>
      <c r="C69" s="41" cm="1">
        <f t="array" aca="1" ref="C69:L69" ca="1">OFFSET(INDIRECT(ADDRESS(M69,2,1,1,"EKHAZAARSTK X standardized")),,,1,10)</f>
        <v>0.84178408449691489</v>
      </c>
      <c r="D69" s="41">
        <f ca="1"/>
        <v>0.12440469718843965</v>
      </c>
      <c r="E69" s="41">
        <f ca="1"/>
        <v>0.57387888675867316</v>
      </c>
      <c r="F69" s="41">
        <f ca="1"/>
        <v>-0.87493206548162705</v>
      </c>
      <c r="G69" s="41">
        <f ca="1"/>
        <v>0.3651482332322929</v>
      </c>
      <c r="H69" s="41">
        <f ca="1"/>
        <v>0.44737963438257738</v>
      </c>
      <c r="I69" s="41">
        <f ca="1"/>
        <v>0.9359456466364785</v>
      </c>
      <c r="J69" s="41">
        <f ca="1"/>
        <v>0.2122668366095172</v>
      </c>
      <c r="K69" s="41">
        <f ca="1"/>
        <v>-0.1376033531171876</v>
      </c>
      <c r="L69" s="41">
        <f ca="1"/>
        <v>-0.46509312837189581</v>
      </c>
      <c r="M69" s="37">
        <f>MATCH($A69,'EKHAZAARSTK X standardized'!$A:$A,0)</f>
        <v>430</v>
      </c>
    </row>
    <row r="70" spans="1:13" x14ac:dyDescent="0.3">
      <c r="A70" s="74" t="str">
        <f>'[1]2023.04.25.RENM150'!A71</f>
        <v>IPCA LABORATORIES LTD</v>
      </c>
      <c r="B70" s="75">
        <f>'[1]2023.04.25.RENM150'!B71</f>
        <v>0.635048004574574</v>
      </c>
      <c r="C70" s="41" cm="1">
        <f t="array" aca="1" ref="C70:L70" ca="1">OFFSET(INDIRECT(ADDRESS(M70,2,1,1,"EKHAZAARSTK X standardized")),,,1,10)</f>
        <v>-0.29902934147033761</v>
      </c>
      <c r="D70" s="41">
        <f ca="1"/>
        <v>-0.38177991528785288</v>
      </c>
      <c r="E70" s="41">
        <f ca="1"/>
        <v>0.20512884400716538</v>
      </c>
      <c r="F70" s="41">
        <f ca="1"/>
        <v>-0.64875534573152471</v>
      </c>
      <c r="G70" s="41">
        <f ca="1"/>
        <v>-0.97595281445675597</v>
      </c>
      <c r="H70" s="41">
        <f ca="1"/>
        <v>-0.34183319086553254</v>
      </c>
      <c r="I70" s="41">
        <f ca="1"/>
        <v>0.55668648999719039</v>
      </c>
      <c r="J70" s="41">
        <f ca="1"/>
        <v>-0.54438920451786588</v>
      </c>
      <c r="K70" s="41">
        <f ca="1"/>
        <v>-0.3897341792567332</v>
      </c>
      <c r="L70" s="41">
        <f ca="1"/>
        <v>-1.5465530868324175</v>
      </c>
      <c r="M70" s="37">
        <f>MATCH($A70,'EKHAZAARSTK X standardized'!$A:$A,0)</f>
        <v>446</v>
      </c>
    </row>
    <row r="71" spans="1:13" x14ac:dyDescent="0.3">
      <c r="A71" s="74" t="str">
        <f>'[1]2023.04.25.RENM150'!A72</f>
        <v>JINDAL STEEL &amp; POWER LTD</v>
      </c>
      <c r="B71" s="75">
        <f>'[1]2023.04.25.RENM150'!B72</f>
        <v>1.21003273628152</v>
      </c>
      <c r="C71" s="41" cm="1">
        <f t="array" aca="1" ref="C71:L71" ca="1">OFFSET(INDIRECT(ADDRESS(M71,2,1,1,"EKHAZAARSTK X standardized")),,,1,10)</f>
        <v>-0.39856215838516829</v>
      </c>
      <c r="D71" s="41">
        <f ca="1"/>
        <v>0.68735489281099027</v>
      </c>
      <c r="E71" s="41">
        <f ca="1"/>
        <v>0.31237693177365367</v>
      </c>
      <c r="F71" s="41">
        <f ca="1"/>
        <v>-0.14162831458464326</v>
      </c>
      <c r="G71" s="41">
        <f ca="1"/>
        <v>1.6324111233260875E-2</v>
      </c>
      <c r="H71" s="41">
        <f ca="1"/>
        <v>-0.2827814940358902</v>
      </c>
      <c r="I71" s="41">
        <f ca="1"/>
        <v>1.7853652128621877</v>
      </c>
      <c r="J71" s="41">
        <f ca="1"/>
        <v>0.93493780366661761</v>
      </c>
      <c r="K71" s="41">
        <f ca="1"/>
        <v>1.1357716338471271</v>
      </c>
      <c r="L71" s="41">
        <f ca="1"/>
        <v>-0.30015346382537722</v>
      </c>
      <c r="M71" s="37">
        <f>MATCH($A71,'EKHAZAARSTK X standardized'!$A:$A,0)</f>
        <v>468</v>
      </c>
    </row>
    <row r="72" spans="1:13" x14ac:dyDescent="0.3">
      <c r="A72" s="74" t="str">
        <f>'[1]2023.04.25.RENM150'!A73</f>
        <v>JK CEMENT LTD</v>
      </c>
      <c r="B72" s="75">
        <f>'[1]2023.04.25.RENM150'!B73</f>
        <v>0.54901633325656396</v>
      </c>
      <c r="C72" s="41" cm="1">
        <f t="array" aca="1" ref="C72:L72" ca="1">OFFSET(INDIRECT(ADDRESS(M72,2,1,1,"EKHAZAARSTK X standardized")),,,1,10)</f>
        <v>-0.28951277641560053</v>
      </c>
      <c r="D72" s="41">
        <f ca="1"/>
        <v>-0.64515917074220419</v>
      </c>
      <c r="E72" s="41">
        <f ca="1"/>
        <v>2.13737291959262E-2</v>
      </c>
      <c r="F72" s="41">
        <f ca="1"/>
        <v>0.82403241070349265</v>
      </c>
      <c r="G72" s="41">
        <f ca="1"/>
        <v>0.34398891448264018</v>
      </c>
      <c r="H72" s="41">
        <f ca="1"/>
        <v>-0.49536852973962336</v>
      </c>
      <c r="I72" s="41">
        <f ca="1"/>
        <v>0.77823657562183102</v>
      </c>
      <c r="J72" s="41">
        <f ca="1"/>
        <v>-0.50087016560785036</v>
      </c>
      <c r="K72" s="41">
        <f ca="1"/>
        <v>-0.4507356651765812</v>
      </c>
      <c r="L72" s="41">
        <f ca="1"/>
        <v>-0.46453600287309171</v>
      </c>
      <c r="M72" s="37">
        <f>MATCH($A72,'EKHAZAARSTK X standardized'!$A:$A,0)</f>
        <v>470</v>
      </c>
    </row>
    <row r="73" spans="1:13" x14ac:dyDescent="0.3">
      <c r="A73" s="74" t="str">
        <f>'[1]2023.04.25.RENM150'!A74</f>
        <v>JSW ENERGY LTD</v>
      </c>
      <c r="B73" s="75">
        <f>'[1]2023.04.25.RENM150'!B74</f>
        <v>0.60900444803452303</v>
      </c>
      <c r="C73" s="41" cm="1">
        <f t="array" aca="1" ref="C73:L73" ca="1">OFFSET(INDIRECT(ADDRESS(M73,2,1,1,"EKHAZAARSTK X standardized")),,,1,10)</f>
        <v>-6.3606949242418762E-2</v>
      </c>
      <c r="D73" s="41">
        <f ca="1"/>
        <v>-1.0604187401291831</v>
      </c>
      <c r="E73" s="41">
        <f ca="1"/>
        <v>-0.56121734745928675</v>
      </c>
      <c r="F73" s="41">
        <f ca="1"/>
        <v>0.38451912204364236</v>
      </c>
      <c r="G73" s="41">
        <f ca="1"/>
        <v>-0.33454402098302322</v>
      </c>
      <c r="H73" s="41">
        <f ca="1"/>
        <v>-4.7898826711053916E-2</v>
      </c>
      <c r="I73" s="41">
        <f ca="1"/>
        <v>1.1956084929161201</v>
      </c>
      <c r="J73" s="41">
        <f ca="1"/>
        <v>-0.78791205533445396</v>
      </c>
      <c r="K73" s="41">
        <f ca="1"/>
        <v>-0.1524593215107253</v>
      </c>
      <c r="L73" s="41">
        <f ca="1"/>
        <v>2.2967802236926103</v>
      </c>
      <c r="M73" s="37">
        <f>MATCH($A73,'EKHAZAARSTK X standardized'!$A:$A,0)</f>
        <v>476</v>
      </c>
    </row>
    <row r="74" spans="1:13" x14ac:dyDescent="0.3">
      <c r="A74" s="74" t="str">
        <f>'[1]2023.04.25.RENM150'!A75</f>
        <v>JUBILANT FOODWORKS LTD</v>
      </c>
      <c r="B74" s="75">
        <f>'[1]2023.04.25.RENM150'!B75</f>
        <v>0.98363437086245897</v>
      </c>
      <c r="C74" s="41" cm="1">
        <f t="array" aca="1" ref="C74:L74" ca="1">OFFSET(INDIRECT(ADDRESS(M74,2,1,1,"EKHAZAARSTK X standardized")),,,1,10)</f>
        <v>-0.44995389771076605</v>
      </c>
      <c r="D74" s="41">
        <f ca="1"/>
        <v>-0.2734664835117237</v>
      </c>
      <c r="E74" s="41">
        <f ca="1"/>
        <v>0.39844098354528273</v>
      </c>
      <c r="F74" s="41">
        <f ca="1"/>
        <v>0.79637713150324929</v>
      </c>
      <c r="G74" s="41">
        <f ca="1"/>
        <v>-0.61972056035457823</v>
      </c>
      <c r="H74" s="41">
        <f ca="1"/>
        <v>0.12740713884850211</v>
      </c>
      <c r="I74" s="41">
        <f ca="1"/>
        <v>0.50139108849592062</v>
      </c>
      <c r="J74" s="41">
        <f ca="1"/>
        <v>0.75384925540403092</v>
      </c>
      <c r="K74" s="41">
        <f ca="1"/>
        <v>-0.72726499830460478</v>
      </c>
      <c r="L74" s="41">
        <f ca="1"/>
        <v>0.14550690045887907</v>
      </c>
      <c r="M74" s="37">
        <f>MATCH($A74,'EKHAZAARSTK X standardized'!$A:$A,0)</f>
        <v>482</v>
      </c>
    </row>
    <row r="75" spans="1:13" x14ac:dyDescent="0.3">
      <c r="A75" s="74" t="str">
        <f>'[1]2023.04.25.RENM150'!A76</f>
        <v>KAJARIA CERAMICS LTD</v>
      </c>
      <c r="B75" s="75">
        <f>'[1]2023.04.25.RENM150'!B76</f>
        <v>0.503061773672007</v>
      </c>
      <c r="C75" s="41" cm="1">
        <f t="array" aca="1" ref="C75:L75" ca="1">OFFSET(INDIRECT(ADDRESS(M75,2,1,1,"EKHAZAARSTK X standardized")),,,1,10)</f>
        <v>-6.0801083628225359E-2</v>
      </c>
      <c r="D75" s="41">
        <f ca="1"/>
        <v>-0.32432777868289697</v>
      </c>
      <c r="E75" s="41">
        <f ca="1"/>
        <v>2.0479312118293017E-2</v>
      </c>
      <c r="F75" s="41">
        <f ca="1"/>
        <v>-0.60190490356426851</v>
      </c>
      <c r="G75" s="41">
        <f ca="1"/>
        <v>-4.4242637900377121E-2</v>
      </c>
      <c r="H75" s="41">
        <f ca="1"/>
        <v>2.0202990209765539E-2</v>
      </c>
      <c r="I75" s="41">
        <f ca="1"/>
        <v>0.21384241856426334</v>
      </c>
      <c r="J75" s="41">
        <f ca="1"/>
        <v>-0.64388196428280531</v>
      </c>
      <c r="K75" s="41">
        <f ca="1"/>
        <v>-0.63524634475230846</v>
      </c>
      <c r="L75" s="41">
        <f ca="1"/>
        <v>-0.79248334540741805</v>
      </c>
      <c r="M75" s="37">
        <f>MATCH($A75,'EKHAZAARSTK X standardized'!$A:$A,0)</f>
        <v>490</v>
      </c>
    </row>
    <row r="76" spans="1:13" x14ac:dyDescent="0.3">
      <c r="A76" s="74" t="str">
        <f>'[1]2023.04.25.RENM150'!A77</f>
        <v>KANSAI NEROLAC PAINTS LTD</v>
      </c>
      <c r="B76" s="75">
        <f>'[1]2023.04.25.RENM150'!B77</f>
        <v>0.29405084542454002</v>
      </c>
      <c r="C76" s="41" cm="1">
        <f t="array" aca="1" ref="C76:L76" ca="1">OFFSET(INDIRECT(ADDRESS(M76,2,1,1,"EKHAZAARSTK X standardized")),,,1,10)</f>
        <v>-0.45944015504916325</v>
      </c>
      <c r="D76" s="41">
        <f ca="1"/>
        <v>-0.49130493949642401</v>
      </c>
      <c r="E76" s="41">
        <f ca="1"/>
        <v>-0.33960799229357197</v>
      </c>
      <c r="F76" s="41">
        <f ca="1"/>
        <v>-0.8247003908574827</v>
      </c>
      <c r="G76" s="41">
        <f ca="1"/>
        <v>-0.53572223304303357</v>
      </c>
      <c r="H76" s="41">
        <f ca="1"/>
        <v>-0.43839110770945006</v>
      </c>
      <c r="I76" s="41">
        <f ca="1"/>
        <v>0.52387118809423872</v>
      </c>
      <c r="J76" s="41">
        <f ca="1"/>
        <v>-0.9948787793750179</v>
      </c>
      <c r="K76" s="41">
        <f ca="1"/>
        <v>-0.56338830679686236</v>
      </c>
      <c r="L76" s="41">
        <f ca="1"/>
        <v>-0.22717739662129474</v>
      </c>
      <c r="M76" s="37">
        <f>MATCH($A76,'EKHAZAARSTK X standardized'!$A:$A,0)</f>
        <v>495</v>
      </c>
    </row>
    <row r="77" spans="1:13" x14ac:dyDescent="0.3">
      <c r="A77" s="74" t="str">
        <f>'[1]2023.04.25.RENM150'!A78</f>
        <v>KPR MILL LTD</v>
      </c>
      <c r="B77" s="75">
        <f>'[1]2023.04.25.RENM150'!B78</f>
        <v>0.28557046457728003</v>
      </c>
      <c r="C77" s="41" cm="1">
        <f t="array" aca="1" ref="C77:L77" ca="1">OFFSET(INDIRECT(ADDRESS(M77,2,1,1,"EKHAZAARSTK X standardized")),,,1,10)</f>
        <v>-0.41436191238134612</v>
      </c>
      <c r="D77" s="41">
        <f ca="1"/>
        <v>0.70908356598353217</v>
      </c>
      <c r="E77" s="41">
        <f ca="1"/>
        <v>0.60112188829221047</v>
      </c>
      <c r="F77" s="41">
        <f ca="1"/>
        <v>-0.37964286799009817</v>
      </c>
      <c r="G77" s="41">
        <f ca="1"/>
        <v>-0.3571825846293375</v>
      </c>
      <c r="H77" s="41">
        <f ca="1"/>
        <v>0.75630419725773779</v>
      </c>
      <c r="I77" s="41">
        <f ca="1"/>
        <v>0.41943058771244507</v>
      </c>
      <c r="J77" s="41">
        <f ca="1"/>
        <v>-0.7314849543239732</v>
      </c>
      <c r="K77" s="41">
        <f ca="1"/>
        <v>-0.38059945973412357</v>
      </c>
      <c r="L77" s="41">
        <f ca="1"/>
        <v>-0.99827192998003367</v>
      </c>
      <c r="M77" s="37">
        <f>MATCH($A77,'EKHAZAARSTK X standardized'!$A:$A,0)</f>
        <v>523</v>
      </c>
    </row>
    <row r="78" spans="1:13" x14ac:dyDescent="0.3">
      <c r="A78" s="74" t="str">
        <f>'[1]2023.04.25.RENM150'!A79</f>
        <v>L&amp;T FINANCE HOLDINGS LTD</v>
      </c>
      <c r="B78" s="75">
        <f>'[1]2023.04.25.RENM150'!B79</f>
        <v>0.38322960528349398</v>
      </c>
      <c r="C78" s="41" cm="1">
        <f t="array" aca="1" ref="C78:L78" ca="1">OFFSET(INDIRECT(ADDRESS(M78,2,1,1,"EKHAZAARSTK X standardized")),,,1,10)</f>
        <v>-0.23553263078744704</v>
      </c>
      <c r="D78" s="41">
        <f ca="1"/>
        <v>-0.58602445837670314</v>
      </c>
      <c r="E78" s="41">
        <f ca="1"/>
        <v>-0.56184187019535314</v>
      </c>
      <c r="F78" s="41">
        <f ca="1"/>
        <v>2.862468027894705</v>
      </c>
      <c r="G78" s="41">
        <f ca="1"/>
        <v>-3.7636700453879617E-2</v>
      </c>
      <c r="H78" s="41">
        <f ca="1"/>
        <v>-0.47163348663717686</v>
      </c>
      <c r="I78" s="41">
        <f ca="1"/>
        <v>1.3690240185649722</v>
      </c>
      <c r="J78" s="41">
        <f ca="1"/>
        <v>0.17142448175580557</v>
      </c>
      <c r="K78" s="41">
        <f ca="1"/>
        <v>0.41088931851296256</v>
      </c>
      <c r="L78" s="41">
        <f ca="1"/>
        <v>-0.70445397407505705</v>
      </c>
      <c r="M78" s="37">
        <f>MATCH($A78,'EKHAZAARSTK X standardized'!$A:$A,0)</f>
        <v>530</v>
      </c>
    </row>
    <row r="79" spans="1:13" x14ac:dyDescent="0.3">
      <c r="A79" s="74" t="str">
        <f>'[1]2023.04.25.RENM150'!A80</f>
        <v>L&amp;T TECHNOLOGY SERVICES LTD</v>
      </c>
      <c r="B79" s="75">
        <f>'[1]2023.04.25.RENM150'!B80</f>
        <v>0.53856501565409298</v>
      </c>
      <c r="C79" s="41" cm="1">
        <f t="array" aca="1" ref="C79:L79" ca="1">OFFSET(INDIRECT(ADDRESS(M79,2,1,1,"EKHAZAARSTK X standardized")),,,1,10)</f>
        <v>-1.4930287425925148E-2</v>
      </c>
      <c r="D79" s="41">
        <f ca="1"/>
        <v>-0.30005073686099742</v>
      </c>
      <c r="E79" s="41">
        <f ca="1"/>
        <v>0.24196903889485535</v>
      </c>
      <c r="F79" s="41">
        <f ca="1"/>
        <v>-0.65278984237819482</v>
      </c>
      <c r="G79" s="41">
        <f ca="1"/>
        <v>-1.0037419316559169</v>
      </c>
      <c r="H79" s="41">
        <f ca="1"/>
        <v>0.84358099981399781</v>
      </c>
      <c r="I79" s="41">
        <f ca="1"/>
        <v>0.6917822944414681</v>
      </c>
      <c r="J79" s="41">
        <f ca="1"/>
        <v>5.003151751739101E-2</v>
      </c>
      <c r="K79" s="41">
        <f ca="1"/>
        <v>-0.51696213626011989</v>
      </c>
      <c r="L79" s="41">
        <f ca="1"/>
        <v>-0.14046064681013304</v>
      </c>
      <c r="M79" s="37">
        <f>MATCH($A79,'EKHAZAARSTK X standardized'!$A:$A,0)</f>
        <v>531</v>
      </c>
    </row>
    <row r="80" spans="1:13" x14ac:dyDescent="0.3">
      <c r="A80" s="74" t="str">
        <f>'[1]2023.04.25.RENM150'!A81</f>
        <v>LAURUS LABS LTD</v>
      </c>
      <c r="B80" s="75">
        <f>'[1]2023.04.25.RENM150'!B81</f>
        <v>0.66994648612233099</v>
      </c>
      <c r="C80" s="41" cm="1">
        <f t="array" aca="1" ref="C80:L80" ca="1">OFFSET(INDIRECT(ADDRESS(M80,2,1,1,"EKHAZAARSTK X standardized")),,,1,10)</f>
        <v>-0.18351320727417728</v>
      </c>
      <c r="D80" s="41">
        <f ca="1"/>
        <v>0.74790637200482013</v>
      </c>
      <c r="E80" s="41">
        <f ca="1"/>
        <v>1.018427455903234</v>
      </c>
      <c r="F80" s="41">
        <f ca="1"/>
        <v>0.29159800297866173</v>
      </c>
      <c r="G80" s="41">
        <f ca="1"/>
        <v>-1.8840809979048561</v>
      </c>
      <c r="H80" s="41">
        <f ca="1"/>
        <v>0.59637216216005273</v>
      </c>
      <c r="I80" s="41">
        <f ca="1"/>
        <v>0.47925634631253244</v>
      </c>
      <c r="J80" s="41">
        <f ca="1"/>
        <v>0.34653779495709364</v>
      </c>
      <c r="K80" s="41">
        <f ca="1"/>
        <v>-2.9285614924967271E-2</v>
      </c>
      <c r="L80" s="41">
        <f ca="1"/>
        <v>-0.19804362660621894</v>
      </c>
      <c r="M80" s="37">
        <f>MATCH($A80,'EKHAZAARSTK X standardized'!$A:$A,0)</f>
        <v>538</v>
      </c>
    </row>
    <row r="81" spans="1:13" x14ac:dyDescent="0.3">
      <c r="A81" s="74" t="str">
        <f>'[1]2023.04.25.RENM150'!A82</f>
        <v>LIC HOUSING FINANCE LTD</v>
      </c>
      <c r="B81" s="75">
        <f>'[1]2023.04.25.RENM150'!B82</f>
        <v>0.58466647856090403</v>
      </c>
      <c r="C81" s="41" cm="1">
        <f t="array" aca="1" ref="C81:L81" ca="1">OFFSET(INDIRECT(ADDRESS(M81,2,1,1,"EKHAZAARSTK X standardized")),,,1,10)</f>
        <v>1.2159370483659631</v>
      </c>
      <c r="D81" s="41">
        <f ca="1"/>
        <v>-1.5027151687964089</v>
      </c>
      <c r="E81" s="41">
        <f ca="1"/>
        <v>-0.53975200971813642</v>
      </c>
      <c r="F81" s="41">
        <f ca="1"/>
        <v>3.0695773812989295</v>
      </c>
      <c r="G81" s="41">
        <f ca="1"/>
        <v>-0.3670912436770733</v>
      </c>
      <c r="H81" s="41">
        <f ca="1"/>
        <v>0.49615339166949024</v>
      </c>
      <c r="I81" s="41">
        <f ca="1"/>
        <v>1.6428739269697841</v>
      </c>
      <c r="J81" s="41">
        <f ca="1"/>
        <v>0.70733472279158249</v>
      </c>
      <c r="K81" s="41">
        <f ca="1"/>
        <v>1.5055433601862469</v>
      </c>
      <c r="L81" s="41">
        <f ca="1"/>
        <v>-2.3874669681488648E-2</v>
      </c>
      <c r="M81" s="37">
        <f>MATCH($A81,'EKHAZAARSTK X standardized'!$A:$A,0)</f>
        <v>541</v>
      </c>
    </row>
    <row r="82" spans="1:13" x14ac:dyDescent="0.3">
      <c r="A82" s="74" t="str">
        <f>'[1]2023.04.25.RENM150'!A83</f>
        <v>LINDE INDIA LTD</v>
      </c>
      <c r="B82" s="75">
        <f>'[1]2023.04.25.RENM150'!B83</f>
        <v>0.47409431711946898</v>
      </c>
      <c r="C82" s="41" cm="1">
        <f t="array" aca="1" ref="C82:L82" ca="1">OFFSET(INDIRECT(ADDRESS(M82,2,1,1,"EKHAZAARSTK X standardized")),,,1,10)</f>
        <v>-0.58591668612602443</v>
      </c>
      <c r="D82" s="41">
        <f ca="1"/>
        <v>-0.14923315844405888</v>
      </c>
      <c r="E82" s="41">
        <f ca="1"/>
        <v>-0.73354386703152941</v>
      </c>
      <c r="F82" s="41">
        <f ca="1"/>
        <v>-0.87907777782829311</v>
      </c>
      <c r="G82" s="41">
        <f ca="1"/>
        <v>6.3386393013509484E-2</v>
      </c>
      <c r="H82" s="41">
        <f ca="1"/>
        <v>3.6394852217657404E-2</v>
      </c>
      <c r="I82" s="41">
        <f ca="1"/>
        <v>0.37040863853741596</v>
      </c>
      <c r="J82" s="41">
        <f ca="1"/>
        <v>-0.76830389381579178</v>
      </c>
      <c r="K82" s="41">
        <f ca="1"/>
        <v>-0.98875501795650977</v>
      </c>
      <c r="L82" s="41">
        <f ca="1"/>
        <v>-0.26217859561307888</v>
      </c>
      <c r="M82" s="37">
        <f>MATCH($A82,'EKHAZAARSTK X standardized'!$A:$A,0)</f>
        <v>543</v>
      </c>
    </row>
    <row r="83" spans="1:13" x14ac:dyDescent="0.3">
      <c r="A83" s="74" t="str">
        <f>'[1]2023.04.25.RENM150'!A84</f>
        <v>LUPIN LTD</v>
      </c>
      <c r="B83" s="75">
        <f>'[1]2023.04.25.RENM150'!B84</f>
        <v>0.96745795881297503</v>
      </c>
      <c r="C83" s="41" cm="1">
        <f t="array" aca="1" ref="C83:L83" ca="1">OFFSET(INDIRECT(ADDRESS(M83,2,1,1,"EKHAZAARSTK X standardized")),,,1,10)</f>
        <v>-0.22617256235584729</v>
      </c>
      <c r="D83" s="41">
        <f ca="1"/>
        <v>-1.0292931818424995</v>
      </c>
      <c r="E83" s="41">
        <f ca="1"/>
        <v>-0.90278708272809982</v>
      </c>
      <c r="F83" s="41">
        <f ca="1"/>
        <v>-0.13300153548872218</v>
      </c>
      <c r="G83" s="41">
        <f ca="1"/>
        <v>-0.50718170933670925</v>
      </c>
      <c r="H83" s="41">
        <f ca="1"/>
        <v>-1.0524354025273659</v>
      </c>
      <c r="I83" s="41">
        <f ca="1"/>
        <v>1.0965801485294546</v>
      </c>
      <c r="J83" s="41">
        <f ca="1"/>
        <v>-7.4664649883944653E-2</v>
      </c>
      <c r="K83" s="41">
        <f ca="1"/>
        <v>-0.45317272104648537</v>
      </c>
      <c r="L83" s="41">
        <f ca="1"/>
        <v>-0.76484384716331932</v>
      </c>
      <c r="M83" s="37">
        <f>MATCH($A83,'EKHAZAARSTK X standardized'!$A:$A,0)</f>
        <v>550</v>
      </c>
    </row>
    <row r="84" spans="1:13" x14ac:dyDescent="0.3">
      <c r="A84" s="74" t="str">
        <f>'[1]2023.04.25.RENM150'!A85</f>
        <v>MACROTECH DEVELOPERS LTD</v>
      </c>
      <c r="B84" s="75">
        <f>'[1]2023.04.25.RENM150'!B85</f>
        <v>0.61834907837647801</v>
      </c>
      <c r="C84" s="41" cm="1">
        <f t="array" aca="1" ref="C84:L84" ca="1">OFFSET(INDIRECT(ADDRESS(M84,2,1,1,"EKHAZAARSTK X standardized")),,,1,10)</f>
        <v>-0.64897097360151768</v>
      </c>
      <c r="D84" s="41">
        <f ca="1"/>
        <v>-0.9729953088902995</v>
      </c>
      <c r="E84" s="41">
        <f ca="1"/>
        <v>-1.0288615330426167</v>
      </c>
      <c r="F84" s="41">
        <f ca="1"/>
        <v>0.4990290824935395</v>
      </c>
      <c r="G84" s="41">
        <f ca="1"/>
        <v>-0.64373044064764895</v>
      </c>
      <c r="H84" s="41">
        <f ca="1"/>
        <v>-0.81063552009339912</v>
      </c>
      <c r="I84" s="41">
        <f ca="1"/>
        <v>1.2332856208194789</v>
      </c>
      <c r="J84" s="41">
        <f ca="1"/>
        <v>-0.79806893043770655</v>
      </c>
      <c r="K84" s="41">
        <f ca="1"/>
        <v>-0.60283070012883522</v>
      </c>
      <c r="L84" s="41">
        <f ca="1"/>
        <v>0.16378368558209583</v>
      </c>
      <c r="M84" s="37">
        <f>MATCH($A84,'EKHAZAARSTK X standardized'!$A:$A,0)</f>
        <v>553</v>
      </c>
    </row>
    <row r="85" spans="1:13" x14ac:dyDescent="0.3">
      <c r="A85" s="74" t="str">
        <f>'[1]2023.04.25.RENM150'!A86</f>
        <v>MAHINDRA &amp; MAHINDRA FIN SECS</v>
      </c>
      <c r="B85" s="75">
        <f>'[1]2023.04.25.RENM150'!B86</f>
        <v>0.86470837030842795</v>
      </c>
      <c r="C85" s="41" cm="1">
        <f t="array" aca="1" ref="C85:L85" ca="1">OFFSET(INDIRECT(ADDRESS(M85,2,1,1,"EKHAZAARSTK X standardized")),,,1,10)</f>
        <v>0.35240515725377364</v>
      </c>
      <c r="D85" s="41">
        <f ca="1"/>
        <v>-1.4866146659256234</v>
      </c>
      <c r="E85" s="41">
        <f ca="1"/>
        <v>-0.34470156653356915</v>
      </c>
      <c r="F85" s="41">
        <f ca="1"/>
        <v>2.5602932034450263</v>
      </c>
      <c r="G85" s="41">
        <f ca="1"/>
        <v>1.0731479697681847</v>
      </c>
      <c r="H85" s="41">
        <f ca="1"/>
        <v>0.20371839007146261</v>
      </c>
      <c r="I85" s="41">
        <f ca="1"/>
        <v>1.4384728784993692</v>
      </c>
      <c r="J85" s="41">
        <f ca="1"/>
        <v>0.45804547091472769</v>
      </c>
      <c r="K85" s="41">
        <f ca="1"/>
        <v>0.22812182943079434</v>
      </c>
      <c r="L85" s="41">
        <f ca="1"/>
        <v>0.35922011589122882</v>
      </c>
      <c r="M85" s="37">
        <f>MATCH($A85,'EKHAZAARSTK X standardized'!$A:$A,0)</f>
        <v>561</v>
      </c>
    </row>
    <row r="86" spans="1:13" x14ac:dyDescent="0.3">
      <c r="A86" s="74" t="str">
        <f>'[1]2023.04.25.RENM150'!A87</f>
        <v>MAX FINANCIAL SERVICES LTD</v>
      </c>
      <c r="B86" s="75">
        <f>'[1]2023.04.25.RENM150'!B87</f>
        <v>0.81090443489070196</v>
      </c>
      <c r="C86" s="41" cm="1">
        <f t="array" aca="1" ref="C86:L86" ca="1">OFFSET(INDIRECT(ADDRESS(M86,2,1,1,"EKHAZAARSTK X standardized")),,,1,10)</f>
        <v>-0.64897097360151768</v>
      </c>
      <c r="D86" s="41">
        <f ca="1"/>
        <v>-1.3410082431343835</v>
      </c>
      <c r="E86" s="41">
        <f ca="1"/>
        <v>-5.4376964511522699E-2</v>
      </c>
      <c r="F86" s="41">
        <f ca="1"/>
        <v>-0.90240488424864596</v>
      </c>
      <c r="G86" s="41">
        <f ca="1"/>
        <v>-0.64437761658239689</v>
      </c>
      <c r="H86" s="41">
        <f ca="1"/>
        <v>-0.53501184171604022</v>
      </c>
      <c r="I86" s="41">
        <f ca="1"/>
        <v>1.5572887629132983</v>
      </c>
      <c r="J86" s="41">
        <f ca="1"/>
        <v>-0.26281543043154609</v>
      </c>
      <c r="K86" s="41">
        <f ca="1"/>
        <v>0.29537924001477112</v>
      </c>
      <c r="L86" s="41">
        <f ca="1"/>
        <v>-0.32601788146253824</v>
      </c>
      <c r="M86" s="37">
        <f>MATCH($A86,'EKHAZAARSTK X standardized'!$A:$A,0)</f>
        <v>581</v>
      </c>
    </row>
    <row r="87" spans="1:13" x14ac:dyDescent="0.3">
      <c r="A87" s="74" t="str">
        <f>'[1]2023.04.25.RENM150'!A88</f>
        <v>MAX HEALTHCARE INSTITUTE LTD</v>
      </c>
      <c r="B87" s="75">
        <f>'[1]2023.04.25.RENM150'!B88</f>
        <v>1.89659836621647</v>
      </c>
      <c r="C87" s="41" cm="1">
        <f t="array" aca="1" ref="C87:L87" ca="1">OFFSET(INDIRECT(ADDRESS(M87,2,1,1,"EKHAZAARSTK X standardized")),,,1,10)</f>
        <v>-0.64897097360151768</v>
      </c>
      <c r="D87" s="41">
        <f ca="1"/>
        <v>-0.29250776139448975</v>
      </c>
      <c r="E87" s="41">
        <f ca="1"/>
        <v>0.78784269495610715</v>
      </c>
      <c r="F87" s="41">
        <f ca="1"/>
        <v>-0.6035261078990406</v>
      </c>
      <c r="G87" s="41">
        <f ca="1"/>
        <v>0.18734977694932747</v>
      </c>
      <c r="H87" s="41">
        <f ca="1"/>
        <v>0.51032310428784344</v>
      </c>
      <c r="I87" s="41">
        <f ca="1"/>
        <v>0.74535595430457557</v>
      </c>
      <c r="J87" s="41">
        <f ca="1"/>
        <v>-0.35917569728453075</v>
      </c>
      <c r="K87" s="41">
        <f ca="1"/>
        <v>-0.80480677416888113</v>
      </c>
      <c r="L87" s="41">
        <f ca="1"/>
        <v>-0.69324060300236068</v>
      </c>
      <c r="M87" s="37">
        <f>MATCH($A87,'EKHAZAARSTK X standardized'!$A:$A,0)</f>
        <v>582</v>
      </c>
    </row>
    <row r="88" spans="1:13" x14ac:dyDescent="0.3">
      <c r="A88" s="74" t="str">
        <f>'[1]2023.04.25.RENM150'!A89</f>
        <v>METRO BRANDS LTD</v>
      </c>
      <c r="B88" s="75">
        <f>'[1]2023.04.25.RENM150'!B89</f>
        <v>0.14453602598009699</v>
      </c>
      <c r="C88" s="41" cm="1">
        <f t="array" aca="1" ref="C88:L88" ca="1">OFFSET(INDIRECT(ADDRESS(M88,2,1,1,"EKHAZAARSTK X standardized")),,,1,10)</f>
        <v>-0.19377145288568376</v>
      </c>
      <c r="D88" s="41">
        <f ca="1"/>
        <v>-0.14374813610432555</v>
      </c>
      <c r="E88" s="41">
        <f ca="1"/>
        <v>0.35516844998735547</v>
      </c>
      <c r="F88" s="41">
        <f ca="1"/>
        <v>0.18885985378825529</v>
      </c>
      <c r="G88" s="41">
        <f ca="1"/>
        <v>0.65340863563048202</v>
      </c>
      <c r="H88" s="41">
        <f ca="1"/>
        <v>0.67170812116842915</v>
      </c>
      <c r="I88" s="41">
        <f ca="1"/>
        <v>8.0574667987607942E-2</v>
      </c>
      <c r="J88" s="41">
        <f ca="1"/>
        <v>-0.75393414763980027</v>
      </c>
      <c r="K88" s="41">
        <f ca="1"/>
        <v>-0.88277911239588147</v>
      </c>
      <c r="L88" s="41">
        <f ca="1"/>
        <v>0.15035537439549593</v>
      </c>
      <c r="M88" s="37">
        <f>MATCH($A88,'EKHAZAARSTK X standardized'!$A:$A,0)</f>
        <v>590</v>
      </c>
    </row>
    <row r="89" spans="1:13" x14ac:dyDescent="0.3">
      <c r="A89" s="74" t="str">
        <f>'[1]2023.04.25.RENM150'!A90</f>
        <v>MOTHERSON SUMI WIRING INDIA</v>
      </c>
      <c r="B89" s="75">
        <f>'[1]2023.04.25.RENM150'!B90</f>
        <v>0.48482367227248602</v>
      </c>
      <c r="C89" s="41" cm="1">
        <f t="array" aca="1" ref="C89:L89" ca="1">OFFSET(INDIRECT(ADDRESS(M89,2,1,1,"EKHAZAARSTK X standardized")),,,1,10)</f>
        <v>0.23348012841900845</v>
      </c>
      <c r="D89" s="41">
        <f ca="1"/>
        <v>-5.8774237915678484E-2</v>
      </c>
      <c r="E89" s="41">
        <f ca="1"/>
        <v>-0.59263131436937133</v>
      </c>
      <c r="F89" s="41">
        <f ca="1"/>
        <v>-0.28744423921387652</v>
      </c>
      <c r="G89" s="41">
        <f ca="1"/>
        <v>0.17133775340305013</v>
      </c>
      <c r="H89" s="41">
        <f ca="1"/>
        <v>0.91052360892731865</v>
      </c>
      <c r="I89" s="41">
        <f ca="1"/>
        <v>0.32722437873217292</v>
      </c>
      <c r="J89" s="41">
        <f ca="1"/>
        <v>-0.64724903199608286</v>
      </c>
      <c r="K89" s="41">
        <f ca="1"/>
        <v>-0.60636100754198818</v>
      </c>
      <c r="L89" s="41">
        <f ca="1"/>
        <v>-0.2498630629302861</v>
      </c>
      <c r="M89" s="37">
        <f>MATCH($A89,'EKHAZAARSTK X standardized'!$A:$A,0)</f>
        <v>600</v>
      </c>
    </row>
    <row r="90" spans="1:13" x14ac:dyDescent="0.3">
      <c r="A90" s="74" t="str">
        <f>'[1]2023.04.25.RENM150'!A91</f>
        <v>MPHASIS LTD</v>
      </c>
      <c r="B90" s="75">
        <f>'[1]2023.04.25.RENM150'!B91</f>
        <v>0.83393109045787295</v>
      </c>
      <c r="C90" s="41" cm="1">
        <f t="array" aca="1" ref="C90:L90" ca="1">OFFSET(INDIRECT(ADDRESS(M90,2,1,1,"EKHAZAARSTK X standardized")),,,1,10)</f>
        <v>1.2229438026855333</v>
      </c>
      <c r="D90" s="41">
        <f ca="1"/>
        <v>-0.47555362891950748</v>
      </c>
      <c r="E90" s="41">
        <f ca="1"/>
        <v>0.18797502916542377</v>
      </c>
      <c r="F90" s="41">
        <f ca="1"/>
        <v>-0.65512889715583478</v>
      </c>
      <c r="G90" s="41">
        <f ca="1"/>
        <v>-1.7664830925466832</v>
      </c>
      <c r="H90" s="41">
        <f ca="1"/>
        <v>0.99588419518268856</v>
      </c>
      <c r="I90" s="41">
        <f ca="1"/>
        <v>0.91481884160796478</v>
      </c>
      <c r="J90" s="41">
        <f ca="1"/>
        <v>9.479844648058261E-2</v>
      </c>
      <c r="K90" s="41">
        <f ca="1"/>
        <v>-0.10555355133344996</v>
      </c>
      <c r="L90" s="41">
        <f ca="1"/>
        <v>-9.8673524157614489E-2</v>
      </c>
      <c r="M90" s="37">
        <f>MATCH($A90,'EKHAZAARSTK X standardized'!$A:$A,0)</f>
        <v>602</v>
      </c>
    </row>
    <row r="91" spans="1:13" x14ac:dyDescent="0.3">
      <c r="A91" s="74" t="str">
        <f>'[1]2023.04.25.RENM150'!A92</f>
        <v>MRF LTD</v>
      </c>
      <c r="B91" s="75">
        <f>'[1]2023.04.25.RENM150'!B92</f>
        <v>1.01948127932459</v>
      </c>
      <c r="C91" s="41" cm="1">
        <f t="array" aca="1" ref="C91:L91" ca="1">OFFSET(INDIRECT(ADDRESS(M91,2,1,1,"EKHAZAARSTK X standardized")),,,1,10)</f>
        <v>-0.52210335530273333</v>
      </c>
      <c r="D91" s="41">
        <f ca="1"/>
        <v>-0.36076883053933956</v>
      </c>
      <c r="E91" s="41">
        <f ca="1"/>
        <v>-0.57175102152911561</v>
      </c>
      <c r="F91" s="41">
        <f ca="1"/>
        <v>-0.62706398584691891</v>
      </c>
      <c r="G91" s="41">
        <f ca="1"/>
        <v>0.43063999589722363</v>
      </c>
      <c r="H91" s="41">
        <f ca="1"/>
        <v>-0.80905999437522358</v>
      </c>
      <c r="I91" s="41">
        <f ca="1"/>
        <v>1.223089791916296</v>
      </c>
      <c r="J91" s="41">
        <f ca="1"/>
        <v>-0.13191022282606951</v>
      </c>
      <c r="K91" s="41">
        <f ca="1"/>
        <v>-0.36311590829639795</v>
      </c>
      <c r="L91" s="41">
        <f ca="1"/>
        <v>-1.0966525165943233</v>
      </c>
      <c r="M91" s="37">
        <f>MATCH($A91,'EKHAZAARSTK X standardized'!$A:$A,0)</f>
        <v>604</v>
      </c>
    </row>
    <row r="92" spans="1:13" x14ac:dyDescent="0.3">
      <c r="A92" s="74" t="str">
        <f>'[1]2023.04.25.RENM150'!A93</f>
        <v>NAVIN FLUORINE INTERNATIONAL</v>
      </c>
      <c r="B92" s="75">
        <f>'[1]2023.04.25.RENM150'!B93</f>
        <v>0.92258553065970605</v>
      </c>
      <c r="C92" s="41" cm="1">
        <f t="array" aca="1" ref="C92:L92" ca="1">OFFSET(INDIRECT(ADDRESS(M92,2,1,1,"EKHAZAARSTK X standardized")),,,1,10)</f>
        <v>-0.47692990666410962</v>
      </c>
      <c r="D92" s="41">
        <f ca="1"/>
        <v>-0.23301945268432833</v>
      </c>
      <c r="E92" s="41">
        <f ca="1"/>
        <v>0.71303779832269365</v>
      </c>
      <c r="F92" s="41">
        <f ca="1"/>
        <v>-0.21759005373882617</v>
      </c>
      <c r="G92" s="41">
        <f ca="1"/>
        <v>-6.8040945141818729E-2</v>
      </c>
      <c r="H92" s="41">
        <f ca="1"/>
        <v>0.13369791444469784</v>
      </c>
      <c r="I92" s="41">
        <f ca="1"/>
        <v>0.11639688728075258</v>
      </c>
      <c r="J92" s="41">
        <f ca="1"/>
        <v>0.24933671897300977</v>
      </c>
      <c r="K92" s="41">
        <f ca="1"/>
        <v>-0.9569970458090572</v>
      </c>
      <c r="L92" s="41">
        <f ca="1"/>
        <v>-1.0642190693652265</v>
      </c>
      <c r="M92" s="37">
        <f>MATCH($A92,'EKHAZAARSTK X standardized'!$A:$A,0)</f>
        <v>619</v>
      </c>
    </row>
    <row r="93" spans="1:13" x14ac:dyDescent="0.3">
      <c r="A93" s="74" t="str">
        <f>'[1]2023.04.25.RENM150'!A94</f>
        <v>NEW INDIA ASSURANCE CO LTD/T</v>
      </c>
      <c r="B93" s="75">
        <f>'[1]2023.04.25.RENM150'!B94</f>
        <v>0.14542600440244799</v>
      </c>
      <c r="C93" s="41" cm="1">
        <f t="array" aca="1" ref="C93:L93" ca="1">OFFSET(INDIRECT(ADDRESS(M93,2,1,1,"EKHAZAARSTK X standardized")),,,1,10)</f>
        <v>-0.44124628438203906</v>
      </c>
      <c r="D93" s="41">
        <f ca="1"/>
        <v>-1.2688268293395268</v>
      </c>
      <c r="E93" s="41">
        <f ca="1"/>
        <v>-0.69430191869282787</v>
      </c>
      <c r="F93" s="41">
        <f ca="1"/>
        <v>-0.90240488424864596</v>
      </c>
      <c r="G93" s="41">
        <f ca="1"/>
        <v>-0.30741752942059797</v>
      </c>
      <c r="H93" s="41">
        <f ca="1"/>
        <v>-1.1098300895232376</v>
      </c>
      <c r="I93" s="41">
        <f ca="1"/>
        <v>1.4881479241638278</v>
      </c>
      <c r="J93" s="41">
        <f ca="1"/>
        <v>-0.93388888633953715</v>
      </c>
      <c r="K93" s="41">
        <f ca="1"/>
        <v>9.5905183460596483E-2</v>
      </c>
      <c r="L93" s="41">
        <f ca="1"/>
        <v>1.5902280492923591</v>
      </c>
      <c r="M93" s="37">
        <f>MATCH($A93,'EKHAZAARSTK X standardized'!$A:$A,0)</f>
        <v>631</v>
      </c>
    </row>
    <row r="94" spans="1:13" x14ac:dyDescent="0.3">
      <c r="A94" s="74" t="str">
        <f>'[1]2023.04.25.RENM150'!A95</f>
        <v>NHPC LTD</v>
      </c>
      <c r="B94" s="75">
        <f>'[1]2023.04.25.RENM150'!B95</f>
        <v>0.65714101423112503</v>
      </c>
      <c r="C94" s="41" cm="1">
        <f t="array" aca="1" ref="C94:L94" ca="1">OFFSET(INDIRECT(ADDRESS(M94,2,1,1,"EKHAZAARSTK X standardized")),,,1,10)</f>
        <v>2.5626602117144897</v>
      </c>
      <c r="D94" s="41">
        <f ca="1"/>
        <v>-1.3613402123766467</v>
      </c>
      <c r="E94" s="41">
        <f ca="1"/>
        <v>-0.27329198776560804</v>
      </c>
      <c r="F94" s="41">
        <f ca="1"/>
        <v>0.84907644087677381</v>
      </c>
      <c r="G94" s="41">
        <f ca="1"/>
        <v>0.98106253805339949</v>
      </c>
      <c r="H94" s="41">
        <f ca="1"/>
        <v>1.4354090548575487E-2</v>
      </c>
      <c r="I94" s="41">
        <f ca="1"/>
        <v>1.433137866509296</v>
      </c>
      <c r="J94" s="41">
        <f ca="1"/>
        <v>-0.70056686667719692</v>
      </c>
      <c r="K94" s="41">
        <f ca="1"/>
        <v>0.61406976477350816</v>
      </c>
      <c r="L94" s="41">
        <f ca="1"/>
        <v>0.51642262578152553</v>
      </c>
      <c r="M94" s="37">
        <f>MATCH($A94,'EKHAZAARSTK X standardized'!$A:$A,0)</f>
        <v>633</v>
      </c>
    </row>
    <row r="95" spans="1:13" x14ac:dyDescent="0.3">
      <c r="A95" s="74" t="str">
        <f>'[1]2023.04.25.RENM150'!A96</f>
        <v>NMDC LTD</v>
      </c>
      <c r="B95" s="75">
        <f>'[1]2023.04.25.RENM150'!B96</f>
        <v>0.71747352568636102</v>
      </c>
      <c r="C95" s="41" cm="1">
        <f t="array" aca="1" ref="C95:L95" ca="1">OFFSET(INDIRECT(ADDRESS(M95,2,1,1,"EKHAZAARSTK X standardized")),,,1,10)</f>
        <v>1.7539341248198317</v>
      </c>
      <c r="D95" s="41">
        <f ca="1"/>
        <v>0.31561256485985978</v>
      </c>
      <c r="E95" s="41">
        <f ca="1"/>
        <v>-0.62220166917744368</v>
      </c>
      <c r="F95" s="41">
        <f ca="1"/>
        <v>-0.90136288734261438</v>
      </c>
      <c r="G95" s="41">
        <f ca="1"/>
        <v>-0.10086837673773859</v>
      </c>
      <c r="H95" s="41">
        <f ca="1"/>
        <v>1.2101573003558503</v>
      </c>
      <c r="I95" s="41">
        <f ca="1"/>
        <v>1.1925272611291555</v>
      </c>
      <c r="J95" s="41">
        <f ca="1"/>
        <v>0.30545571714200109</v>
      </c>
      <c r="K95" s="41">
        <f ca="1"/>
        <v>1.8023163199036152</v>
      </c>
      <c r="L95" s="41">
        <f ca="1"/>
        <v>0.34820476322404081</v>
      </c>
      <c r="M95" s="37">
        <f>MATCH($A95,'EKHAZAARSTK X standardized'!$A:$A,0)</f>
        <v>640</v>
      </c>
    </row>
    <row r="96" spans="1:13" x14ac:dyDescent="0.3">
      <c r="A96" s="74" t="str">
        <f>'[1]2023.04.25.RENM150'!A97</f>
        <v>OBEROI REALTY LTD</v>
      </c>
      <c r="B96" s="75">
        <f>'[1]2023.04.25.RENM150'!B97</f>
        <v>0.58357819140838896</v>
      </c>
      <c r="C96" s="41" cm="1">
        <f t="array" aca="1" ref="C96:L96" ca="1">OFFSET(INDIRECT(ADDRESS(M96,2,1,1,"EKHAZAARSTK X standardized")),,,1,10)</f>
        <v>-0.41310426755117824</v>
      </c>
      <c r="D96" s="41">
        <f ca="1"/>
        <v>-0.76585108438932314</v>
      </c>
      <c r="E96" s="41">
        <f ca="1"/>
        <v>-0.20594603088243735</v>
      </c>
      <c r="F96" s="41">
        <f ca="1"/>
        <v>-0.24817377870331514</v>
      </c>
      <c r="G96" s="41">
        <f ca="1"/>
        <v>-0.39699436153845102</v>
      </c>
      <c r="H96" s="41">
        <f ca="1"/>
        <v>0.39275123279809432</v>
      </c>
      <c r="I96" s="41">
        <f ca="1"/>
        <v>0.79357219609944696</v>
      </c>
      <c r="J96" s="41">
        <f ca="1"/>
        <v>-0.2504316254809274</v>
      </c>
      <c r="K96" s="41">
        <f ca="1"/>
        <v>-0.35606739811902993</v>
      </c>
      <c r="L96" s="41">
        <f ca="1"/>
        <v>-0.38257139602727147</v>
      </c>
      <c r="M96" s="37">
        <f>MATCH($A96,'EKHAZAARSTK X standardized'!$A:$A,0)</f>
        <v>648</v>
      </c>
    </row>
    <row r="97" spans="1:13" x14ac:dyDescent="0.3">
      <c r="A97" s="74" t="str">
        <f>'[1]2023.04.25.RENM150'!A98</f>
        <v>OIL INDIA LTD</v>
      </c>
      <c r="B97" s="75">
        <f>'[1]2023.04.25.RENM150'!B98</f>
        <v>0.52004752889720096</v>
      </c>
      <c r="C97" s="41" cm="1">
        <f t="array" aca="1" ref="C97:L97" ca="1">OFFSET(INDIRECT(ADDRESS(M97,2,1,1,"EKHAZAARSTK X standardized")),,,1,10)</f>
        <v>5.4430238324903204</v>
      </c>
      <c r="D97" s="41">
        <f ca="1"/>
        <v>-0.41424867644334784</v>
      </c>
      <c r="E97" s="41">
        <f ca="1"/>
        <v>0.10983940372816905</v>
      </c>
      <c r="F97" s="41">
        <f ca="1"/>
        <v>0.67616287220553095</v>
      </c>
      <c r="G97" s="41">
        <f ca="1"/>
        <v>0.66990406643990352</v>
      </c>
      <c r="H97" s="41">
        <f ca="1"/>
        <v>1.0757508155686553</v>
      </c>
      <c r="I97" s="41">
        <f ca="1"/>
        <v>1.5411650344060235</v>
      </c>
      <c r="J97" s="41">
        <f ca="1"/>
        <v>-0.44998096260654846</v>
      </c>
      <c r="K97" s="41">
        <f ca="1"/>
        <v>3.9080192069887234</v>
      </c>
      <c r="L97" s="41">
        <f ca="1"/>
        <v>1.5911033081439074</v>
      </c>
      <c r="M97" s="37">
        <f>MATCH($A97,'EKHAZAARSTK X standardized'!$A:$A,0)</f>
        <v>650</v>
      </c>
    </row>
    <row r="98" spans="1:13" x14ac:dyDescent="0.3">
      <c r="A98" s="74" t="str">
        <f>'[1]2023.04.25.RENM150'!A99</f>
        <v>ONE 97 COMMUNICATIONS LTD</v>
      </c>
      <c r="B98" s="75">
        <f>'[1]2023.04.25.RENM150'!B99</f>
        <v>0.69714651314615905</v>
      </c>
      <c r="C98" s="41" cm="1">
        <f t="array" aca="1" ref="C98:L98" ca="1">OFFSET(INDIRECT(ADDRESS(M98,2,1,1,"EKHAZAARSTK X standardized")),,,1,10)</f>
        <v>-0.64897097360151768</v>
      </c>
      <c r="D98" s="41">
        <f ca="1"/>
        <v>1.3645406636203095</v>
      </c>
      <c r="E98" s="41">
        <f ca="1"/>
        <v>0.59583042078482007</v>
      </c>
      <c r="F98" s="41">
        <f ca="1"/>
        <v>-0.85014859981407087</v>
      </c>
      <c r="G98" s="41">
        <f ca="1"/>
        <v>0.55742907358007276</v>
      </c>
      <c r="H98" s="41">
        <f ca="1"/>
        <v>-2.9296325879288454</v>
      </c>
      <c r="I98" s="41">
        <f ca="1"/>
        <v>0.97263695050229704</v>
      </c>
      <c r="J98" s="41">
        <f ca="1"/>
        <v>1.7660972988082864</v>
      </c>
      <c r="K98" s="41">
        <f ca="1"/>
        <v>-1.5582663902971141</v>
      </c>
      <c r="L98" s="41">
        <f ca="1"/>
        <v>-0.74660354360753611</v>
      </c>
      <c r="M98" s="37">
        <f>MATCH($A98,'EKHAZAARSTK X standardized'!$A:$A,0)</f>
        <v>652</v>
      </c>
    </row>
    <row r="99" spans="1:13" x14ac:dyDescent="0.3">
      <c r="A99" s="74" t="str">
        <f>'[1]2023.04.25.RENM150'!A100</f>
        <v>ORACLE FINANCIAL SERVICES</v>
      </c>
      <c r="B99" s="75">
        <f>'[1]2023.04.25.RENM150'!B100</f>
        <v>0.45518168782240698</v>
      </c>
      <c r="C99" s="41" cm="1">
        <f t="array" aca="1" ref="C99:L99" ca="1">OFFSET(INDIRECT(ADDRESS(M99,2,1,1,"EKHAZAARSTK X standardized")),,,1,10)</f>
        <v>3.543912231132023</v>
      </c>
      <c r="D99" s="41">
        <f ca="1"/>
        <v>-1.0998844723208341</v>
      </c>
      <c r="E99" s="41">
        <f ca="1"/>
        <v>-0.46971591235109506</v>
      </c>
      <c r="F99" s="41">
        <f ca="1"/>
        <v>-0.87621595703729793</v>
      </c>
      <c r="G99" s="41">
        <f ca="1"/>
        <v>-0.32805219898935967</v>
      </c>
      <c r="H99" s="41">
        <f ca="1"/>
        <v>1.4932519842661298</v>
      </c>
      <c r="I99" s="41">
        <f ca="1"/>
        <v>0.62806047148697797</v>
      </c>
      <c r="J99" s="41">
        <f ca="1"/>
        <v>-0.73855992873271992</v>
      </c>
      <c r="K99" s="41">
        <f ca="1"/>
        <v>9.98805305042E-3</v>
      </c>
      <c r="L99" s="41">
        <f ca="1"/>
        <v>-0.44341552278291702</v>
      </c>
      <c r="M99" s="37">
        <f>MATCH($A99,'EKHAZAARSTK X standardized'!$A:$A,0)</f>
        <v>654</v>
      </c>
    </row>
    <row r="100" spans="1:13" x14ac:dyDescent="0.3">
      <c r="A100" s="74" t="str">
        <f>'[1]2023.04.25.RENM150'!A101</f>
        <v>PATANJALI FOODS LTD</v>
      </c>
      <c r="B100" s="75">
        <f>'[1]2023.04.25.RENM150'!B101</f>
        <v>0.36894718573206098</v>
      </c>
      <c r="C100" s="41" cm="1">
        <f t="array" aca="1" ref="C100:L100" ca="1">OFFSET(INDIRECT(ADDRESS(M100,2,1,1,"EKHAZAARSTK X standardized")),,,1,10)</f>
        <v>-0.26884754394944305</v>
      </c>
      <c r="D100" s="41">
        <f ca="1"/>
        <v>1.6803183693366637</v>
      </c>
      <c r="E100" s="41">
        <f ca="1"/>
        <v>2.0970365090074718</v>
      </c>
      <c r="F100" s="41">
        <f ca="1"/>
        <v>-0.8750383199611248</v>
      </c>
      <c r="G100" s="41">
        <f ca="1"/>
        <v>0.10183860530036454</v>
      </c>
      <c r="H100" s="41">
        <f ca="1"/>
        <v>-0.41953645097376308</v>
      </c>
      <c r="I100" s="41">
        <f ca="1"/>
        <v>1.070851308652806</v>
      </c>
      <c r="J100" s="41">
        <f ca="1"/>
        <v>-0.68376361431768373</v>
      </c>
      <c r="K100" s="41">
        <f ca="1"/>
        <v>-0.28227213214754887</v>
      </c>
      <c r="L100" s="41">
        <f ca="1"/>
        <v>0.34355168281267812</v>
      </c>
      <c r="M100" s="37">
        <f>MATCH($A100,'EKHAZAARSTK X standardized'!$A:$A,0)</f>
        <v>666</v>
      </c>
    </row>
    <row r="101" spans="1:13" x14ac:dyDescent="0.3">
      <c r="A101" s="74" t="str">
        <f>'[1]2023.04.25.RENM150'!A102</f>
        <v>PB FINTECH LTD</v>
      </c>
      <c r="B101" s="75">
        <f>'[1]2023.04.25.RENM150'!B102</f>
        <v>0.78486832130847395</v>
      </c>
      <c r="C101" s="41" cm="1">
        <f t="array" aca="1" ref="C101:L101" ca="1">OFFSET(INDIRECT(ADDRESS(M101,2,1,1,"EKHAZAARSTK X standardized")),,,1,10)</f>
        <v>-0.64897097360151768</v>
      </c>
      <c r="D101" s="41">
        <f ca="1"/>
        <v>1.3094835803261695</v>
      </c>
      <c r="E101" s="41">
        <f ca="1"/>
        <v>1.418983760798985</v>
      </c>
      <c r="F101" s="41">
        <f ca="1"/>
        <v>-0.76988936911202621</v>
      </c>
      <c r="G101" s="41">
        <f ca="1"/>
        <v>-0.41129041560737239</v>
      </c>
      <c r="H101" s="41">
        <f ca="1"/>
        <v>-2.6475025792479099</v>
      </c>
      <c r="I101" s="41">
        <f ca="1"/>
        <v>0.3615866657140217</v>
      </c>
      <c r="J101" s="41">
        <f ca="1"/>
        <v>0.6895448366742053</v>
      </c>
      <c r="K101" s="41">
        <f ca="1"/>
        <v>-1.3589326266241304</v>
      </c>
      <c r="L101" s="41">
        <f ca="1"/>
        <v>-0.92609653661540225</v>
      </c>
      <c r="M101" s="37">
        <f>MATCH($A101,'EKHAZAARSTK X standardized'!$A:$A,0)</f>
        <v>669</v>
      </c>
    </row>
    <row r="102" spans="1:13" x14ac:dyDescent="0.3">
      <c r="A102" s="74" t="str">
        <f>'[1]2023.04.25.RENM150'!A103</f>
        <v>PERSISTENT SYSTEMS LTD</v>
      </c>
      <c r="B102" s="75">
        <f>'[1]2023.04.25.RENM150'!B103</f>
        <v>1.27960736535994</v>
      </c>
      <c r="C102" s="41" cm="1">
        <f t="array" aca="1" ref="C102:L102" ca="1">OFFSET(INDIRECT(ADDRESS(M102,2,1,1,"EKHAZAARSTK X standardized")),,,1,10)</f>
        <v>6.8383504100965964E-3</v>
      </c>
      <c r="D102" s="41">
        <f ca="1"/>
        <v>0.71429316659870445</v>
      </c>
      <c r="E102" s="41">
        <f ca="1"/>
        <v>1.0725853887316523</v>
      </c>
      <c r="F102" s="41">
        <f ca="1"/>
        <v>-0.59921476711420085</v>
      </c>
      <c r="G102" s="41">
        <f ca="1"/>
        <v>-0.21290127747350865</v>
      </c>
      <c r="H102" s="41">
        <f ca="1"/>
        <v>0.80360044902119465</v>
      </c>
      <c r="I102" s="41">
        <f ca="1"/>
        <v>0.69072837328695591</v>
      </c>
      <c r="J102" s="41">
        <f ca="1"/>
        <v>0.60471083839643147</v>
      </c>
      <c r="K102" s="41">
        <f ca="1"/>
        <v>-0.56191761885011715</v>
      </c>
      <c r="L102" s="41">
        <f ca="1"/>
        <v>-0.4205374719577431</v>
      </c>
      <c r="M102" s="37">
        <f>MATCH($A102,'EKHAZAARSTK X standardized'!$A:$A,0)</f>
        <v>673</v>
      </c>
    </row>
    <row r="103" spans="1:13" x14ac:dyDescent="0.3">
      <c r="A103" s="74" t="str">
        <f>'[1]2023.04.25.RENM150'!A104</f>
        <v>PETRONET LNG LTD</v>
      </c>
      <c r="B103" s="75">
        <f>'[1]2023.04.25.RENM150'!B104</f>
        <v>1.01105842272983</v>
      </c>
      <c r="C103" s="41" cm="1">
        <f t="array" aca="1" ref="C103:L103" ca="1">OFFSET(INDIRECT(ADDRESS(M103,2,1,1,"EKHAZAARSTK X standardized")),,,1,10)</f>
        <v>0.74777539388373693</v>
      </c>
      <c r="D103" s="41">
        <f ca="1"/>
        <v>9.0236614005192312E-2</v>
      </c>
      <c r="E103" s="41">
        <f ca="1"/>
        <v>0.27335260161738861</v>
      </c>
      <c r="F103" s="41">
        <f ca="1"/>
        <v>-0.22702885608047438</v>
      </c>
      <c r="G103" s="41">
        <f ca="1"/>
        <v>0.35702348390945782</v>
      </c>
      <c r="H103" s="41">
        <f ca="1"/>
        <v>0.4401174669431358</v>
      </c>
      <c r="I103" s="41">
        <f ca="1"/>
        <v>1.3795833142024327</v>
      </c>
      <c r="J103" s="41">
        <f ca="1"/>
        <v>-0.50742941752412285</v>
      </c>
      <c r="K103" s="41">
        <f ca="1"/>
        <v>0.80013254278489332</v>
      </c>
      <c r="L103" s="41">
        <f ca="1"/>
        <v>-1.0867055435417667</v>
      </c>
      <c r="M103" s="37">
        <f>MATCH($A103,'EKHAZAARSTK X standardized'!$A:$A,0)</f>
        <v>674</v>
      </c>
    </row>
    <row r="104" spans="1:13" x14ac:dyDescent="0.3">
      <c r="A104" s="74" t="str">
        <f>'[1]2023.04.25.RENM150'!A105</f>
        <v>PFIZER LIMITED</v>
      </c>
      <c r="B104" s="75">
        <f>'[1]2023.04.25.RENM150'!B105</f>
        <v>0.32571623858120402</v>
      </c>
      <c r="C104" s="41" cm="1">
        <f t="array" aca="1" ref="C104:L104" ca="1">OFFSET(INDIRECT(ADDRESS(M104,2,1,1,"EKHAZAARSTK X standardized")),,,1,10)</f>
        <v>2.576601121006725E-2</v>
      </c>
      <c r="D104" s="41">
        <f ca="1"/>
        <v>-0.98331491332755872</v>
      </c>
      <c r="E104" s="41">
        <f ca="1"/>
        <v>-0.91620837980794234</v>
      </c>
      <c r="F104" s="41">
        <f ca="1"/>
        <v>-0.77744116018989784</v>
      </c>
      <c r="G104" s="41">
        <f ca="1"/>
        <v>-0.73282843268321796</v>
      </c>
      <c r="H104" s="41">
        <f ca="1"/>
        <v>0.94116554922366213</v>
      </c>
      <c r="I104" s="41">
        <f ca="1"/>
        <v>0.15461229272965954</v>
      </c>
      <c r="J104" s="41">
        <f ca="1"/>
        <v>-0.92906215276630422</v>
      </c>
      <c r="K104" s="41">
        <f ca="1"/>
        <v>-0.51651516537327991</v>
      </c>
      <c r="L104" s="41">
        <f ca="1"/>
        <v>-0.8481270401972576</v>
      </c>
      <c r="M104" s="37">
        <f>MATCH($A104,'EKHAZAARSTK X standardized'!$A:$A,0)</f>
        <v>675</v>
      </c>
    </row>
    <row r="105" spans="1:13" x14ac:dyDescent="0.3">
      <c r="A105" s="74" t="str">
        <f>'[1]2023.04.25.RENM150'!A106</f>
        <v>PHOENIX MILLS LTD</v>
      </c>
      <c r="B105" s="75">
        <f>'[1]2023.04.25.RENM150'!B106</f>
        <v>0.72138233861324597</v>
      </c>
      <c r="C105" s="41" cm="1">
        <f t="array" aca="1" ref="C105:L105" ca="1">OFFSET(INDIRECT(ADDRESS(M105,2,1,1,"EKHAZAARSTK X standardized")),,,1,10)</f>
        <v>-0.5209948761394908</v>
      </c>
      <c r="D105" s="41">
        <f ca="1"/>
        <v>-0.73056756931968159</v>
      </c>
      <c r="E105" s="41">
        <f ca="1"/>
        <v>2.4503988264531394E-2</v>
      </c>
      <c r="F105" s="41">
        <f ca="1"/>
        <v>0.22243147881931757</v>
      </c>
      <c r="G105" s="41">
        <f ca="1"/>
        <v>0.26858002655294844</v>
      </c>
      <c r="H105" s="41">
        <f ca="1"/>
        <v>0.30641355990809971</v>
      </c>
      <c r="I105" s="41">
        <f ca="1"/>
        <v>0.61342396404963218</v>
      </c>
      <c r="J105" s="41">
        <f ca="1"/>
        <v>-0.60934153886006537</v>
      </c>
      <c r="K105" s="41">
        <f ca="1"/>
        <v>-0.50272854856614357</v>
      </c>
      <c r="L105" s="41">
        <f ca="1"/>
        <v>-0.9553297213025399</v>
      </c>
      <c r="M105" s="37">
        <f>MATCH($A105,'EKHAZAARSTK X standardized'!$A:$A,0)</f>
        <v>677</v>
      </c>
    </row>
    <row r="106" spans="1:13" x14ac:dyDescent="0.3">
      <c r="A106" s="74" t="str">
        <f>'[1]2023.04.25.RENM150'!A107</f>
        <v>PIRAMAL ENTERPRISES LTD</v>
      </c>
      <c r="B106" s="75">
        <f>'[1]2023.04.25.RENM150'!B107</f>
        <v>0.54815000761588095</v>
      </c>
      <c r="C106" s="41" cm="1">
        <f t="array" aca="1" ref="C106:L106" ca="1">OFFSET(INDIRECT(ADDRESS(M106,2,1,1,"EKHAZAARSTK X standardized")),,,1,10)</f>
        <v>2.6940731193246976</v>
      </c>
      <c r="D106" s="41">
        <f ca="1"/>
        <v>7.3069765384488894E-2</v>
      </c>
      <c r="E106" s="41">
        <f ca="1"/>
        <v>-0.72254033297643216</v>
      </c>
      <c r="F106" s="41">
        <f ca="1"/>
        <v>-0.90240488424864596</v>
      </c>
      <c r="G106" s="41">
        <f ca="1"/>
        <v>-1.5965773654767244</v>
      </c>
      <c r="H106" s="41">
        <f ca="1"/>
        <v>-0.51702663133504045</v>
      </c>
      <c r="I106" s="41">
        <f ca="1"/>
        <v>1.2308185217317831</v>
      </c>
      <c r="J106" s="41">
        <f ca="1"/>
        <v>0.66770098830502156</v>
      </c>
      <c r="K106" s="41">
        <f ca="1"/>
        <v>2.1158455568512955</v>
      </c>
      <c r="L106" s="41">
        <f ca="1"/>
        <v>0.39716699605106193</v>
      </c>
      <c r="M106" s="37">
        <f>MATCH($A106,'EKHAZAARSTK X standardized'!$A:$A,0)</f>
        <v>681</v>
      </c>
    </row>
    <row r="107" spans="1:13" x14ac:dyDescent="0.3">
      <c r="A107" s="74" t="str">
        <f>'[1]2023.04.25.RENM150'!A108</f>
        <v>POLYCAB INDIA LTD</v>
      </c>
      <c r="B107" s="75">
        <f>'[1]2023.04.25.RENM150'!B108</f>
        <v>0.806930329675281</v>
      </c>
      <c r="C107" s="41" cm="1">
        <f t="array" aca="1" ref="C107:L107" ca="1">OFFSET(INDIRECT(ADDRESS(M107,2,1,1,"EKHAZAARSTK X standardized")),,,1,10)</f>
        <v>-0.32515914586491984</v>
      </c>
      <c r="D107" s="41">
        <f ca="1"/>
        <v>0.23711717762431334</v>
      </c>
      <c r="E107" s="41">
        <f ca="1"/>
        <v>0.56341074458832541</v>
      </c>
      <c r="F107" s="41">
        <f ca="1"/>
        <v>-0.90089537767578054</v>
      </c>
      <c r="G107" s="41">
        <f ca="1"/>
        <v>0.38890493244930535</v>
      </c>
      <c r="H107" s="41">
        <f ca="1"/>
        <v>0.40960426382345744</v>
      </c>
      <c r="I107" s="41">
        <f ca="1"/>
        <v>0.92585962379189279</v>
      </c>
      <c r="J107" s="41">
        <f ca="1"/>
        <v>-0.1640672724876483</v>
      </c>
      <c r="K107" s="41">
        <f ca="1"/>
        <v>-0.59402471597216133</v>
      </c>
      <c r="L107" s="41">
        <f ca="1"/>
        <v>-0.89983517519640521</v>
      </c>
      <c r="M107" s="37">
        <f>MATCH($A107,'EKHAZAARSTK X standardized'!$A:$A,0)</f>
        <v>688</v>
      </c>
    </row>
    <row r="108" spans="1:13" x14ac:dyDescent="0.3">
      <c r="A108" s="74" t="str">
        <f>'[1]2023.04.25.RENM150'!A109</f>
        <v>POONAWALLA FINCORP LTD</v>
      </c>
      <c r="B108" s="75">
        <f>'[1]2023.04.25.RENM150'!B109</f>
        <v>0.52546295951330801</v>
      </c>
      <c r="C108" s="41" cm="1">
        <f t="array" aca="1" ref="C108:L108" ca="1">OFFSET(INDIRECT(ADDRESS(M108,2,1,1,"EKHAZAARSTK X standardized")),,,1,10)</f>
        <v>-0.55562507859786936</v>
      </c>
      <c r="D108" s="41">
        <f ca="1"/>
        <v>-1.1332936124994109</v>
      </c>
      <c r="E108" s="41">
        <f ca="1"/>
        <v>-0.19556624475604811</v>
      </c>
      <c r="F108" s="41">
        <f ca="1"/>
        <v>1.6839442691375395</v>
      </c>
      <c r="G108" s="41">
        <f ca="1"/>
        <v>0.17070342781284642</v>
      </c>
      <c r="H108" s="41">
        <f ca="1"/>
        <v>0.21062644616163578</v>
      </c>
      <c r="I108" s="41">
        <f ca="1"/>
        <v>0.65471717255877304</v>
      </c>
      <c r="J108" s="41">
        <f ca="1"/>
        <v>0.61718583932522375</v>
      </c>
      <c r="K108" s="41">
        <f ca="1"/>
        <v>-0.66340943790932916</v>
      </c>
      <c r="L108" s="41">
        <f ca="1"/>
        <v>0.23183855046008275</v>
      </c>
      <c r="M108" s="37">
        <f>MATCH($A108,'EKHAZAARSTK X standardized'!$A:$A,0)</f>
        <v>690</v>
      </c>
    </row>
    <row r="109" spans="1:13" x14ac:dyDescent="0.3">
      <c r="A109" s="74" t="str">
        <f>'[1]2023.04.25.RENM150'!A110</f>
        <v>POWER FINANCE CORPORATION</v>
      </c>
      <c r="B109" s="75">
        <f>'[1]2023.04.25.RENM150'!B110</f>
        <v>1.06741683964821</v>
      </c>
      <c r="C109" s="41" cm="1">
        <f t="array" aca="1" ref="C109:L109" ca="1">OFFSET(INDIRECT(ADDRESS(M109,2,1,1,"EKHAZAARSTK X standardized")),,,1,10)</f>
        <v>5.1931646846539552</v>
      </c>
      <c r="D109" s="41">
        <f ca="1"/>
        <v>-1.2054758636076277</v>
      </c>
      <c r="E109" s="41">
        <f ca="1"/>
        <v>-0.66891532758526118</v>
      </c>
      <c r="F109" s="41">
        <f ca="1"/>
        <v>3.0695773812989295</v>
      </c>
      <c r="G109" s="41">
        <f ca="1"/>
        <v>0.87745918875870954</v>
      </c>
      <c r="H109" s="41">
        <f ca="1"/>
        <v>1.0959538668136251</v>
      </c>
      <c r="I109" s="41">
        <f ca="1"/>
        <v>2.375909422365055</v>
      </c>
      <c r="J109" s="41">
        <f ca="1"/>
        <v>-0.17118834088761384</v>
      </c>
      <c r="K109" s="41">
        <f ca="1"/>
        <v>1.7614198354435522</v>
      </c>
      <c r="L109" s="41">
        <f ca="1"/>
        <v>1.1053917740258929</v>
      </c>
      <c r="M109" s="37">
        <f>MATCH($A109,'EKHAZAARSTK X standardized'!$A:$A,0)</f>
        <v>691</v>
      </c>
    </row>
    <row r="110" spans="1:13" x14ac:dyDescent="0.3">
      <c r="A110" s="74" t="str">
        <f>'[1]2023.04.25.RENM150'!A111</f>
        <v>PRESTIGE ESTATES PROJECTS</v>
      </c>
      <c r="B110" s="75">
        <f>'[1]2023.04.25.RENM150'!B111</f>
        <v>0.37309237147986302</v>
      </c>
      <c r="C110" s="41" cm="1">
        <f t="array" aca="1" ref="C110:L110" ca="1">OFFSET(INDIRECT(ADDRESS(M110,2,1,1,"EKHAZAARSTK X standardized")),,,1,10)</f>
        <v>-0.40734757630969315</v>
      </c>
      <c r="D110" s="41">
        <f ca="1"/>
        <v>-1.1813960797643897</v>
      </c>
      <c r="E110" s="41">
        <f ca="1"/>
        <v>-0.30467416890393567</v>
      </c>
      <c r="F110" s="41">
        <f ca="1"/>
        <v>0.42271727600553294</v>
      </c>
      <c r="G110" s="41">
        <f ca="1"/>
        <v>-0.58998260237019662</v>
      </c>
      <c r="H110" s="41">
        <f ca="1"/>
        <v>7.7888983853483404E-2</v>
      </c>
      <c r="I110" s="41">
        <f ca="1"/>
        <v>0.93253890281809926</v>
      </c>
      <c r="J110" s="41">
        <f ca="1"/>
        <v>-0.54123935153129632</v>
      </c>
      <c r="K110" s="41">
        <f ca="1"/>
        <v>0.26048265344418853</v>
      </c>
      <c r="L110" s="41">
        <f ca="1"/>
        <v>-0.61368540148438888</v>
      </c>
      <c r="M110" s="37">
        <f>MATCH($A110,'EKHAZAARSTK X standardized'!$A:$A,0)</f>
        <v>697</v>
      </c>
    </row>
    <row r="111" spans="1:13" x14ac:dyDescent="0.3">
      <c r="A111" s="74" t="str">
        <f>'[1]2023.04.25.RENM150'!A112</f>
        <v>PUNJAB NATIONAL BANK</v>
      </c>
      <c r="B111" s="75">
        <f>'[1]2023.04.25.RENM150'!B112</f>
        <v>0.83671568714201705</v>
      </c>
      <c r="C111" s="41" cm="1">
        <f t="array" aca="1" ref="C111:L111" ca="1">OFFSET(INDIRECT(ADDRESS(M111,2,1,1,"EKHAZAARSTK X standardized")),,,1,10)</f>
        <v>0.30805997162318177</v>
      </c>
      <c r="D111" s="41">
        <f ca="1"/>
        <v>-1.3722906182518431</v>
      </c>
      <c r="E111" s="41">
        <f ca="1"/>
        <v>-0.43804071400581396</v>
      </c>
      <c r="F111" s="41">
        <f ca="1"/>
        <v>0.79708426611155914</v>
      </c>
      <c r="G111" s="41">
        <f ca="1"/>
        <v>0.71297303958432678</v>
      </c>
      <c r="H111" s="41">
        <f ca="1"/>
        <v>-1.118079200446277</v>
      </c>
      <c r="I111" s="41">
        <f ca="1"/>
        <v>2.6178221735244636</v>
      </c>
      <c r="J111" s="41">
        <f ca="1"/>
        <v>1.4756221336355639</v>
      </c>
      <c r="K111" s="41">
        <f ca="1"/>
        <v>1.8335035847528622</v>
      </c>
      <c r="L111" s="41">
        <f ca="1"/>
        <v>0.82754291736125241</v>
      </c>
      <c r="M111" s="37">
        <f>MATCH($A111,'EKHAZAARSTK X standardized'!$A:$A,0)</f>
        <v>711</v>
      </c>
    </row>
    <row r="112" spans="1:13" x14ac:dyDescent="0.3">
      <c r="A112" s="74" t="str">
        <f>'[1]2023.04.25.RENM150'!A113</f>
        <v>RAJESH EXPORTS LTD</v>
      </c>
      <c r="B112" s="75">
        <f>'[1]2023.04.25.RENM150'!B113</f>
        <v>0.41856562525365898</v>
      </c>
      <c r="C112" s="41" cm="1">
        <f t="array" aca="1" ref="C112:L112" ca="1">OFFSET(INDIRECT(ADDRESS(M112,2,1,1,"EKHAZAARSTK X standardized")),,,1,10)</f>
        <v>-0.51905010850036315</v>
      </c>
      <c r="D112" s="41">
        <f ca="1"/>
        <v>2.0047082126871105</v>
      </c>
      <c r="E112" s="41">
        <f ca="1"/>
        <v>0.3784673833450275</v>
      </c>
      <c r="F112" s="41">
        <f ca="1"/>
        <v>-0.90240488424864596</v>
      </c>
      <c r="G112" s="41">
        <f ca="1"/>
        <v>-0.32484380477478381</v>
      </c>
      <c r="H112" s="41">
        <f ca="1"/>
        <v>-0.58429527660074398</v>
      </c>
      <c r="I112" s="41">
        <f ca="1"/>
        <v>1.5001808344683045</v>
      </c>
      <c r="J112" s="41">
        <f ca="1"/>
        <v>-0.70289499806298283</v>
      </c>
      <c r="K112" s="41">
        <f ca="1"/>
        <v>0.99693787393810085</v>
      </c>
      <c r="L112" s="41">
        <f ca="1"/>
        <v>-0.54855516538119375</v>
      </c>
      <c r="M112" s="37">
        <f>MATCH($A112,'EKHAZAARSTK X standardized'!$A:$A,0)</f>
        <v>722</v>
      </c>
    </row>
    <row r="113" spans="1:13" x14ac:dyDescent="0.3">
      <c r="A113" s="74" t="str">
        <f>'[1]2023.04.25.RENM150'!A114</f>
        <v>RAMCO CEMENTS LTD/THE</v>
      </c>
      <c r="B113" s="75">
        <f>'[1]2023.04.25.RENM150'!B114</f>
        <v>0.53071997935507997</v>
      </c>
      <c r="C113" s="41" cm="1">
        <f t="array" aca="1" ref="C113:L113" ca="1">OFFSET(INDIRECT(ADDRESS(M113,2,1,1,"EKHAZAARSTK X standardized")),,,1,10)</f>
        <v>-0.35577674944063109</v>
      </c>
      <c r="D113" s="41">
        <f ca="1"/>
        <v>-0.86793786254662864</v>
      </c>
      <c r="E113" s="41">
        <f ca="1"/>
        <v>-0.28568952161408356</v>
      </c>
      <c r="F113" s="41">
        <f ca="1"/>
        <v>0.74758522516221282</v>
      </c>
      <c r="G113" s="41">
        <f ca="1"/>
        <v>-0.22471165937646906</v>
      </c>
      <c r="H113" s="41">
        <f ca="1"/>
        <v>-0.78597367150121633</v>
      </c>
      <c r="I113" s="41">
        <f ca="1"/>
        <v>0.68685198070965137</v>
      </c>
      <c r="J113" s="41">
        <f ca="1"/>
        <v>-0.34285579045074699</v>
      </c>
      <c r="K113" s="41">
        <f ca="1"/>
        <v>-0.33012702784805148</v>
      </c>
      <c r="L113" s="41">
        <f ca="1"/>
        <v>-0.69586644357847582</v>
      </c>
      <c r="M113" s="37">
        <f>MATCH($A113,'EKHAZAARSTK X standardized'!$A:$A,0)</f>
        <v>727</v>
      </c>
    </row>
    <row r="114" spans="1:13" x14ac:dyDescent="0.3">
      <c r="A114" s="74" t="str">
        <f>'[1]2023.04.25.RENM150'!A115</f>
        <v>REC LTD</v>
      </c>
      <c r="B114" s="75">
        <f>'[1]2023.04.25.RENM150'!B115</f>
        <v>0.87661307842950698</v>
      </c>
      <c r="C114" s="41" cm="1">
        <f t="array" aca="1" ref="C114:L114" ca="1">OFFSET(INDIRECT(ADDRESS(M114,2,1,1,"EKHAZAARSTK X standardized")),,,1,10)</f>
        <v>1.2716578330867183</v>
      </c>
      <c r="D114" s="41">
        <f ca="1"/>
        <v>-1.0490360087050534</v>
      </c>
      <c r="E114" s="41">
        <f ca="1"/>
        <v>-0.51911575319073477</v>
      </c>
      <c r="F114" s="41">
        <f ca="1"/>
        <v>3.0695773812989295</v>
      </c>
      <c r="G114" s="41">
        <f ca="1"/>
        <v>0.70611072678096909</v>
      </c>
      <c r="H114" s="41">
        <f ca="1"/>
        <v>0.91141973481886018</v>
      </c>
      <c r="I114" s="41">
        <f ca="1"/>
        <v>2.0220949661501937</v>
      </c>
      <c r="J114" s="41">
        <f ca="1"/>
        <v>-4.1779759852676485E-2</v>
      </c>
      <c r="K114" s="41">
        <f ca="1"/>
        <v>1.0287223821659477</v>
      </c>
      <c r="L114" s="41">
        <f ca="1"/>
        <v>1.6650950832724975E-3</v>
      </c>
      <c r="M114" s="37">
        <f>MATCH($A114,'EKHAZAARSTK X standardized'!$A:$A,0)</f>
        <v>739</v>
      </c>
    </row>
    <row r="115" spans="1:13" x14ac:dyDescent="0.3">
      <c r="A115" s="74" t="str">
        <f>'[1]2023.04.25.RENM150'!A116</f>
        <v>RELAXO FOOTWEARS LTD</v>
      </c>
      <c r="B115" s="75">
        <f>'[1]2023.04.25.RENM150'!B116</f>
        <v>0.33916834361204801</v>
      </c>
      <c r="C115" s="41" cm="1">
        <f t="array" aca="1" ref="C115:L115" ca="1">OFFSET(INDIRECT(ADDRESS(M115,2,1,1,"EKHAZAARSTK X standardized")),,,1,10)</f>
        <v>-0.4253944420127756</v>
      </c>
      <c r="D115" s="41">
        <f ca="1"/>
        <v>-0.2151143002895769</v>
      </c>
      <c r="E115" s="41">
        <f ca="1"/>
        <v>7.3440123040351135E-3</v>
      </c>
      <c r="F115" s="41">
        <f ca="1"/>
        <v>-0.90240488424864596</v>
      </c>
      <c r="G115" s="41">
        <f ca="1"/>
        <v>-0.85094645665209023</v>
      </c>
      <c r="H115" s="41">
        <f ca="1"/>
        <v>-0.41118520764341093</v>
      </c>
      <c r="I115" s="41">
        <f ca="1"/>
        <v>9.614633894000485E-2</v>
      </c>
      <c r="J115" s="41">
        <f ca="1"/>
        <v>-0.85353681463574949</v>
      </c>
      <c r="K115" s="41">
        <f ca="1"/>
        <v>-0.94422637218728589</v>
      </c>
      <c r="L115" s="41">
        <f ca="1"/>
        <v>-1.4524385068242198</v>
      </c>
      <c r="M115" s="37">
        <f>MATCH($A115,'EKHAZAARSTK X standardized'!$A:$A,0)</f>
        <v>741</v>
      </c>
    </row>
    <row r="116" spans="1:13" x14ac:dyDescent="0.3">
      <c r="A116" s="74" t="str">
        <f>'[1]2023.04.25.RENM150'!A117</f>
        <v>SCHAEFFLER INDIA LTD</v>
      </c>
      <c r="B116" s="75">
        <f>'[1]2023.04.25.RENM150'!B117</f>
        <v>0.63228963986948705</v>
      </c>
      <c r="C116" s="41" cm="1">
        <f t="array" aca="1" ref="C116:L116" ca="1">OFFSET(INDIRECT(ADDRESS(M116,2,1,1,"EKHAZAARSTK X standardized")),,,1,10)</f>
        <v>-3.8675158136816178E-2</v>
      </c>
      <c r="D116" s="41">
        <f ca="1"/>
        <v>-3.6894804841473679E-2</v>
      </c>
      <c r="E116" s="41">
        <f ca="1"/>
        <v>-0.3635492596215284</v>
      </c>
      <c r="F116" s="41">
        <f ca="1"/>
        <v>-0.87551486828878555</v>
      </c>
      <c r="G116" s="41">
        <f ca="1"/>
        <v>1.0053755729846454</v>
      </c>
      <c r="H116" s="41">
        <f ca="1"/>
        <v>0.22540409333625475</v>
      </c>
      <c r="I116" s="41">
        <f ca="1"/>
        <v>6.004123884116002E-2</v>
      </c>
      <c r="J116" s="41">
        <f ca="1"/>
        <v>-0.83857894675955513</v>
      </c>
      <c r="K116" s="41">
        <f ca="1"/>
        <v>-0.74495910338580174</v>
      </c>
      <c r="L116" s="41">
        <f ca="1"/>
        <v>0.38056339069565143</v>
      </c>
      <c r="M116" s="37">
        <f>MATCH($A116,'EKHAZAARSTK X standardized'!$A:$A,0)</f>
        <v>781</v>
      </c>
    </row>
    <row r="117" spans="1:13" x14ac:dyDescent="0.3">
      <c r="A117" s="74" t="str">
        <f>'[1]2023.04.25.RENM150'!A118</f>
        <v>SHRIRAM FINANCE LTD</v>
      </c>
      <c r="B117" s="75">
        <f>'[1]2023.04.25.RENM150'!B118</f>
        <v>2.20488833603005</v>
      </c>
      <c r="C117" s="41" cm="1">
        <f t="array" aca="1" ref="C117:L117" ca="1">OFFSET(INDIRECT(ADDRESS(M117,2,1,1,"EKHAZAARSTK X standardized")),,,1,10)</f>
        <v>1.7417133050623983</v>
      </c>
      <c r="D117" s="41">
        <f ca="1"/>
        <v>-1.207448247658653</v>
      </c>
      <c r="E117" s="41">
        <f ca="1"/>
        <v>-0.44387888745239401</v>
      </c>
      <c r="F117" s="41">
        <f ca="1"/>
        <v>2.7943896681123044</v>
      </c>
      <c r="G117" s="41">
        <f ca="1"/>
        <v>0.15800625315165437</v>
      </c>
      <c r="H117" s="41">
        <f ca="1"/>
        <v>0.46190211253516839</v>
      </c>
      <c r="I117" s="41">
        <f ca="1"/>
        <v>1.7700665488505387</v>
      </c>
      <c r="J117" s="41">
        <f ca="1"/>
        <v>0.22748960383116459</v>
      </c>
      <c r="K117" s="41">
        <f ca="1"/>
        <v>-9.3335710478286218E-2</v>
      </c>
      <c r="L117" s="41">
        <f ca="1"/>
        <v>-0.66763157767772485</v>
      </c>
      <c r="M117" s="37">
        <f>MATCH($A117,'EKHAZAARSTK X standardized'!$A:$A,0)</f>
        <v>803</v>
      </c>
    </row>
    <row r="118" spans="1:13" x14ac:dyDescent="0.3">
      <c r="A118" s="74" t="str">
        <f>'[1]2023.04.25.RENM150'!A119</f>
        <v>SKF INDIA LTD</v>
      </c>
      <c r="B118" s="75">
        <f>'[1]2023.04.25.RENM150'!B119</f>
        <v>0.54782287432932697</v>
      </c>
      <c r="C118" s="41" cm="1">
        <f t="array" aca="1" ref="C118:L118" ca="1">OFFSET(INDIRECT(ADDRESS(M118,2,1,1,"EKHAZAARSTK X standardized")),,,1,10)</f>
        <v>-0.39547096423840578</v>
      </c>
      <c r="D118" s="41">
        <f ca="1"/>
        <v>-0.34466963257249239</v>
      </c>
      <c r="E118" s="41">
        <f ca="1"/>
        <v>-0.21863305329712501</v>
      </c>
      <c r="F118" s="41">
        <f ca="1"/>
        <v>-0.90240488424864596</v>
      </c>
      <c r="G118" s="41">
        <f ca="1"/>
        <v>0.37962527213954755</v>
      </c>
      <c r="H118" s="41">
        <f ca="1"/>
        <v>0.80731927240415213</v>
      </c>
      <c r="I118" s="41">
        <f ca="1"/>
        <v>0.23033660146409021</v>
      </c>
      <c r="J118" s="41">
        <f ca="1"/>
        <v>-0.82710244943274747</v>
      </c>
      <c r="K118" s="41">
        <f ca="1"/>
        <v>-0.6489544023878373</v>
      </c>
      <c r="L118" s="41">
        <f ca="1"/>
        <v>-0.14898537224502548</v>
      </c>
      <c r="M118" s="37">
        <f>MATCH($A118,'EKHAZAARSTK X standardized'!$A:$A,0)</f>
        <v>814</v>
      </c>
    </row>
    <row r="119" spans="1:13" x14ac:dyDescent="0.3">
      <c r="A119" s="74" t="str">
        <f>'[1]2023.04.25.RENM150'!A120</f>
        <v>SOLAR INDUSTRIES INDIA LTD</v>
      </c>
      <c r="B119" s="75">
        <f>'[1]2023.04.25.RENM150'!B120</f>
        <v>0.53788411250829304</v>
      </c>
      <c r="C119" s="41" cm="1">
        <f t="array" aca="1" ref="C119:L119" ca="1">OFFSET(INDIRECT(ADDRESS(M119,2,1,1,"EKHAZAARSTK X standardized")),,,1,10)</f>
        <v>-0.50734421124886642</v>
      </c>
      <c r="D119" s="41">
        <f ca="1"/>
        <v>0.61279658561845829</v>
      </c>
      <c r="E119" s="41">
        <f ca="1"/>
        <v>0.95192408801993011</v>
      </c>
      <c r="F119" s="41">
        <f ca="1"/>
        <v>8.8474056249860933E-2</v>
      </c>
      <c r="G119" s="41">
        <f ca="1"/>
        <v>0.61480219175109374</v>
      </c>
      <c r="H119" s="41">
        <f ca="1"/>
        <v>1.0775028798195785</v>
      </c>
      <c r="I119" s="41">
        <f ca="1"/>
        <v>0.55720141747968521</v>
      </c>
      <c r="J119" s="41">
        <f ca="1"/>
        <v>-0.91012557813417072</v>
      </c>
      <c r="K119" s="41">
        <f ca="1"/>
        <v>-0.73786045306261039</v>
      </c>
      <c r="L119" s="41">
        <f ca="1"/>
        <v>-0.38418307250327094</v>
      </c>
      <c r="M119" s="37">
        <f>MATCH($A119,'EKHAZAARSTK X standardized'!$A:$A,0)</f>
        <v>817</v>
      </c>
    </row>
    <row r="120" spans="1:13" x14ac:dyDescent="0.3">
      <c r="A120" s="74" t="str">
        <f>'[1]2023.04.25.RENM150'!A121</f>
        <v>SONA BLW PRECISION FORGINGS</v>
      </c>
      <c r="B120" s="75">
        <f>'[1]2023.04.25.RENM150'!B121</f>
        <v>0.70444081684011395</v>
      </c>
      <c r="C120" s="41" cm="1">
        <f t="array" aca="1" ref="C120:L120" ca="1">OFFSET(INDIRECT(ADDRESS(M120,2,1,1,"EKHAZAARSTK X standardized")),,,1,10)</f>
        <v>-0.44901891141387867</v>
      </c>
      <c r="D120" s="41">
        <f ca="1"/>
        <v>0.76545730822554037</v>
      </c>
      <c r="E120" s="41">
        <f ca="1"/>
        <v>1.314039856766503</v>
      </c>
      <c r="F120" s="41">
        <f ca="1"/>
        <v>-0.74244055301098089</v>
      </c>
      <c r="G120" s="41">
        <f ca="1"/>
        <v>-1.3949691336604981</v>
      </c>
      <c r="H120" s="41">
        <f ca="1"/>
        <v>0.48947432351450215</v>
      </c>
      <c r="I120" s="41">
        <f ca="1"/>
        <v>0.20256595481918993</v>
      </c>
      <c r="J120" s="41">
        <f ca="1"/>
        <v>0.15822802007095077</v>
      </c>
      <c r="K120" s="41">
        <f ca="1"/>
        <v>-0.8924540220517635</v>
      </c>
      <c r="L120" s="41">
        <f ca="1"/>
        <v>-0.95460977853626883</v>
      </c>
      <c r="M120" s="37">
        <f>MATCH($A120,'EKHAZAARSTK X standardized'!$A:$A,0)</f>
        <v>821</v>
      </c>
    </row>
    <row r="121" spans="1:13" x14ac:dyDescent="0.3">
      <c r="A121" s="74" t="str">
        <f>'[1]2023.04.25.RENM150'!A122</f>
        <v>STAR HEALTH &amp; ALLIED INSURAN</v>
      </c>
      <c r="B121" s="75">
        <f>'[1]2023.04.25.RENM150'!B122</f>
        <v>0.28034968706355801</v>
      </c>
      <c r="C121" s="41" cm="1">
        <f t="array" aca="1" ref="C121:L121" ca="1">OFFSET(INDIRECT(ADDRESS(M121,2,1,1,"EKHAZAARSTK X standardized")),,,1,10)</f>
        <v>-0.64897097360151768</v>
      </c>
      <c r="D121" s="41">
        <f ca="1"/>
        <v>1.9594230765215555</v>
      </c>
      <c r="E121" s="41">
        <f ca="1"/>
        <v>1.8240307557945352</v>
      </c>
      <c r="F121" s="41">
        <f ca="1"/>
        <v>-0.68176654366245337</v>
      </c>
      <c r="G121" s="41">
        <f ca="1"/>
        <v>-0.60536654244520161</v>
      </c>
      <c r="H121" s="41">
        <f ca="1"/>
        <v>-0.57407141888423918</v>
      </c>
      <c r="I121" s="41">
        <f ca="1"/>
        <v>0.90933433279226372</v>
      </c>
      <c r="J121" s="41">
        <f ca="1"/>
        <v>-0.8524426852434478</v>
      </c>
      <c r="K121" s="41">
        <f ca="1"/>
        <v>-0.61445912527837865</v>
      </c>
      <c r="L121" s="41">
        <f ca="1"/>
        <v>-0.45297047103655247</v>
      </c>
      <c r="M121" s="37">
        <f>MATCH($A121,'EKHAZAARSTK X standardized'!$A:$A,0)</f>
        <v>829</v>
      </c>
    </row>
    <row r="122" spans="1:13" x14ac:dyDescent="0.3">
      <c r="A122" s="74" t="str">
        <f>'[1]2023.04.25.RENM150'!A123</f>
        <v>STEEL AUTHORITY OF INDIA</v>
      </c>
      <c r="B122" s="75">
        <f>'[1]2023.04.25.RENM150'!B123</f>
        <v>0.67743175169568604</v>
      </c>
      <c r="C122" s="41" cm="1">
        <f t="array" aca="1" ref="C122:L122" ca="1">OFFSET(INDIRECT(ADDRESS(M122,2,1,1,"EKHAZAARSTK X standardized")),,,1,10)</f>
        <v>0.22942919635214795</v>
      </c>
      <c r="D122" s="41">
        <f ca="1"/>
        <v>0.21269697696619111</v>
      </c>
      <c r="E122" s="41">
        <f ca="1"/>
        <v>-0.58083518039157556</v>
      </c>
      <c r="F122" s="41">
        <f ca="1"/>
        <v>0.85502887105020475</v>
      </c>
      <c r="G122" s="41">
        <f ca="1"/>
        <v>-0.47522214278355251</v>
      </c>
      <c r="H122" s="41">
        <f ca="1"/>
        <v>-0.71794081513945851</v>
      </c>
      <c r="I122" s="41">
        <f ca="1"/>
        <v>1.9215673892996399</v>
      </c>
      <c r="J122" s="41">
        <f ca="1"/>
        <v>1.6579196614392586</v>
      </c>
      <c r="K122" s="41">
        <f ca="1"/>
        <v>2.4997157561030243</v>
      </c>
      <c r="L122" s="41">
        <f ca="1"/>
        <v>-0.97651379605252864</v>
      </c>
      <c r="M122" s="37">
        <f>MATCH($A122,'EKHAZAARSTK X standardized'!$A:$A,0)</f>
        <v>831</v>
      </c>
    </row>
    <row r="123" spans="1:13" x14ac:dyDescent="0.3">
      <c r="A123" s="74" t="str">
        <f>'[1]2023.04.25.RENM150'!A124</f>
        <v>SUMITOMO CHEMICAL INDIA LTD</v>
      </c>
      <c r="B123" s="75">
        <f>'[1]2023.04.25.RENM150'!B124</f>
        <v>0.29704779528379299</v>
      </c>
      <c r="C123" s="41" cm="1">
        <f t="array" aca="1" ref="C123:L123" ca="1">OFFSET(INDIRECT(ADDRESS(M123,2,1,1,"EKHAZAARSTK X standardized")),,,1,10)</f>
        <v>-0.47848893096255296</v>
      </c>
      <c r="D123" s="41">
        <f ca="1"/>
        <v>-0.68669796032371455</v>
      </c>
      <c r="E123" s="41">
        <f ca="1"/>
        <v>0.41810026400373901</v>
      </c>
      <c r="F123" s="41">
        <f ca="1"/>
        <v>-0.87942467158787097</v>
      </c>
      <c r="G123" s="41">
        <f ca="1"/>
        <v>-0.18644851373295626</v>
      </c>
      <c r="H123" s="41">
        <f ca="1"/>
        <v>0.59748405460023002</v>
      </c>
      <c r="I123" s="41">
        <f ca="1"/>
        <v>0.25145338072203649</v>
      </c>
      <c r="J123" s="41">
        <f ca="1"/>
        <v>-0.81317748034085346</v>
      </c>
      <c r="K123" s="41">
        <f ca="1"/>
        <v>-0.70230959676731997</v>
      </c>
      <c r="L123" s="41">
        <f ca="1"/>
        <v>-0.22573990122361826</v>
      </c>
      <c r="M123" s="37">
        <f>MATCH($A123,'EKHAZAARSTK X standardized'!$A:$A,0)</f>
        <v>845</v>
      </c>
    </row>
    <row r="124" spans="1:13" x14ac:dyDescent="0.3">
      <c r="A124" s="74" t="str">
        <f>'[1]2023.04.25.RENM150'!A125</f>
        <v>SUN TV NETWORK LTD</v>
      </c>
      <c r="B124" s="75">
        <f>'[1]2023.04.25.RENM150'!B125</f>
        <v>0.19880900371430099</v>
      </c>
      <c r="C124" s="41" cm="1">
        <f t="array" aca="1" ref="C124:L124" ca="1">OFFSET(INDIRECT(ADDRESS(M124,2,1,1,"EKHAZAARSTK X standardized")),,,1,10)</f>
        <v>-0.21693235505831465</v>
      </c>
      <c r="D124" s="41">
        <f ca="1"/>
        <v>-1.0717775265660463</v>
      </c>
      <c r="E124" s="41">
        <f ca="1"/>
        <v>-0.51822502344932597</v>
      </c>
      <c r="F124" s="41">
        <f ca="1"/>
        <v>-0.87875913490527746</v>
      </c>
      <c r="G124" s="41">
        <f ca="1"/>
        <v>-0.50266118877321764</v>
      </c>
      <c r="H124" s="41">
        <f ca="1"/>
        <v>1.2381511128159808</v>
      </c>
      <c r="I124" s="41">
        <f ca="1"/>
        <v>0.45938440101552297</v>
      </c>
      <c r="J124" s="41">
        <f ca="1"/>
        <v>-7.3471208242446729E-3</v>
      </c>
      <c r="K124" s="41">
        <f ca="1"/>
        <v>0.79489490153825759</v>
      </c>
      <c r="L124" s="41">
        <f ca="1"/>
        <v>-0.54140510894179916</v>
      </c>
      <c r="M124" s="37">
        <f>MATCH($A124,'EKHAZAARSTK X standardized'!$A:$A,0)</f>
        <v>848</v>
      </c>
    </row>
    <row r="125" spans="1:13" x14ac:dyDescent="0.3">
      <c r="A125" s="74" t="str">
        <f>'[1]2023.04.25.RENM150'!A126</f>
        <v>SUNDARAM FINANCE LTD</v>
      </c>
      <c r="B125" s="75">
        <f>'[1]2023.04.25.RENM150'!B126</f>
        <v>0.90617822685890803</v>
      </c>
      <c r="C125" s="41" cm="1">
        <f t="array" aca="1" ref="C125:L125" ca="1">OFFSET(INDIRECT(ADDRESS(M125,2,1,1,"EKHAZAARSTK X standardized")),,,1,10)</f>
        <v>4.6974544699498091E-2</v>
      </c>
      <c r="D125" s="41">
        <f ca="1"/>
        <v>-1.532569533163272</v>
      </c>
      <c r="E125" s="41">
        <f ca="1"/>
        <v>-0.97898084488926296</v>
      </c>
      <c r="F125" s="41">
        <f ca="1"/>
        <v>2.3709516979907348</v>
      </c>
      <c r="G125" s="41">
        <f ca="1"/>
        <v>0.35386103608349495</v>
      </c>
      <c r="H125" s="41">
        <f ca="1"/>
        <v>0.5616697608430159</v>
      </c>
      <c r="I125" s="41">
        <f ca="1"/>
        <v>1.0488635134507993</v>
      </c>
      <c r="J125" s="41">
        <f ca="1"/>
        <v>-1.0339460110129159</v>
      </c>
      <c r="K125" s="41">
        <f ca="1"/>
        <v>-0.1994090450132554</v>
      </c>
      <c r="L125" s="41">
        <f ca="1"/>
        <v>-0.66373235007103748</v>
      </c>
      <c r="M125" s="37">
        <f>MATCH($A125,'EKHAZAARSTK X standardized'!$A:$A,0)</f>
        <v>851</v>
      </c>
    </row>
    <row r="126" spans="1:13" x14ac:dyDescent="0.3">
      <c r="A126" s="74" t="str">
        <f>'[1]2023.04.25.RENM150'!A127</f>
        <v>SUNDRAM FASTENERS LTD</v>
      </c>
      <c r="B126" s="75">
        <f>'[1]2023.04.25.RENM150'!B127</f>
        <v>0.61289409863757405</v>
      </c>
      <c r="C126" s="41" cm="1">
        <f t="array" aca="1" ref="C126:L126" ca="1">OFFSET(INDIRECT(ADDRESS(M126,2,1,1,"EKHAZAARSTK X standardized")),,,1,10)</f>
        <v>-0.39623456049585126</v>
      </c>
      <c r="D126" s="41">
        <f ca="1"/>
        <v>-0.56295949832622239</v>
      </c>
      <c r="E126" s="41">
        <f ca="1"/>
        <v>-0.27577582412148255</v>
      </c>
      <c r="F126" s="41">
        <f ca="1"/>
        <v>-0.27916047729633425</v>
      </c>
      <c r="G126" s="41">
        <f ca="1"/>
        <v>1.2681258218947776E-2</v>
      </c>
      <c r="H126" s="41">
        <f ca="1"/>
        <v>0.11123935197615539</v>
      </c>
      <c r="I126" s="41">
        <f ca="1"/>
        <v>0.40381867262256432</v>
      </c>
      <c r="J126" s="41">
        <f ca="1"/>
        <v>-0.93295946386205408</v>
      </c>
      <c r="K126" s="41">
        <f ca="1"/>
        <v>-0.58697264164816154</v>
      </c>
      <c r="L126" s="41">
        <f ca="1"/>
        <v>-0.58055671310604651</v>
      </c>
      <c r="M126" s="37">
        <f>MATCH($A126,'EKHAZAARSTK X standardized'!$A:$A,0)</f>
        <v>852</v>
      </c>
    </row>
    <row r="127" spans="1:13" x14ac:dyDescent="0.3">
      <c r="A127" s="74" t="str">
        <f>'[1]2023.04.25.RENM150'!A128</f>
        <v>SUPREME INDUSTRIES LTD</v>
      </c>
      <c r="B127" s="75">
        <f>'[1]2023.04.25.RENM150'!B128</f>
        <v>0.99448861886908702</v>
      </c>
      <c r="C127" s="41" cm="1">
        <f t="array" aca="1" ref="C127:L127" ca="1">OFFSET(INDIRECT(ADDRESS(M127,2,1,1,"EKHAZAARSTK X standardized")),,,1,10)</f>
        <v>2.1516005098069464E-2</v>
      </c>
      <c r="D127" s="41">
        <f ca="1"/>
        <v>0.79876030534294185</v>
      </c>
      <c r="E127" s="41">
        <f ca="1"/>
        <v>0.47525959516850674</v>
      </c>
      <c r="F127" s="41">
        <f ca="1"/>
        <v>0.2733994226685037</v>
      </c>
      <c r="G127" s="41">
        <f ca="1"/>
        <v>0.48039649336226731</v>
      </c>
      <c r="H127" s="41">
        <f ca="1"/>
        <v>0.63803617802097556</v>
      </c>
      <c r="I127" s="41">
        <f ca="1"/>
        <v>0.64024985542495561</v>
      </c>
      <c r="J127" s="41">
        <f ca="1"/>
        <v>-0.854459258876343</v>
      </c>
      <c r="K127" s="41">
        <f ca="1"/>
        <v>-0.63639652849439576</v>
      </c>
      <c r="L127" s="41">
        <f ca="1"/>
        <v>-0.4225896374851596</v>
      </c>
      <c r="M127" s="37">
        <f>MATCH($A127,'EKHAZAARSTK X standardized'!$A:$A,0)</f>
        <v>856</v>
      </c>
    </row>
    <row r="128" spans="1:13" x14ac:dyDescent="0.3">
      <c r="A128" s="74" t="str">
        <f>'[1]2023.04.25.RENM150'!A129</f>
        <v>SYNGENE INTERNATIONAL LTD</v>
      </c>
      <c r="B128" s="75">
        <f>'[1]2023.04.25.RENM150'!B129</f>
        <v>0.48368986383331403</v>
      </c>
      <c r="C128" s="41" cm="1">
        <f t="array" aca="1" ref="C128:L128" ca="1">OFFSET(INDIRECT(ADDRESS(M128,2,1,1,"EKHAZAARSTK X standardized")),,,1,10)</f>
        <v>-0.59002825291755467</v>
      </c>
      <c r="D128" s="41">
        <f ca="1"/>
        <v>-1.1576905967416318</v>
      </c>
      <c r="E128" s="41">
        <f ca="1"/>
        <v>3.8124149454722311E-2</v>
      </c>
      <c r="F128" s="41">
        <f ca="1"/>
        <v>-0.31688648174549988</v>
      </c>
      <c r="G128" s="41">
        <f ca="1"/>
        <v>-0.23346648745199464</v>
      </c>
      <c r="H128" s="41">
        <f ca="1"/>
        <v>-8.4464833952113058E-3</v>
      </c>
      <c r="I128" s="41">
        <f ca="1"/>
        <v>0.37290011847626481</v>
      </c>
      <c r="J128" s="41">
        <f ca="1"/>
        <v>-0.66261372424152731</v>
      </c>
      <c r="K128" s="41">
        <f ca="1"/>
        <v>-0.74376723930253807</v>
      </c>
      <c r="L128" s="41">
        <f ca="1"/>
        <v>-0.86893638661536543</v>
      </c>
      <c r="M128" s="37">
        <f>MATCH($A128,'EKHAZAARSTK X standardized'!$A:$A,0)</f>
        <v>866</v>
      </c>
    </row>
    <row r="129" spans="1:13" x14ac:dyDescent="0.3">
      <c r="A129" s="74" t="str">
        <f>'[1]2023.04.25.RENM150'!A130</f>
        <v>TATA CHEMICALS LTD</v>
      </c>
      <c r="B129" s="75">
        <f>'[1]2023.04.25.RENM150'!B130</f>
        <v>0.84226871387910696</v>
      </c>
      <c r="C129" s="41" cm="1">
        <f t="array" aca="1" ref="C129:L129" ca="1">OFFSET(INDIRECT(ADDRESS(M129,2,1,1,"EKHAZAARSTK X standardized")),,,1,10)</f>
        <v>0.32327797565995303</v>
      </c>
      <c r="D129" s="41">
        <f ca="1"/>
        <v>-0.66200227269583423</v>
      </c>
      <c r="E129" s="41">
        <f ca="1"/>
        <v>-0.73475222111479654</v>
      </c>
      <c r="F129" s="41">
        <f ca="1"/>
        <v>-2.4599610779868348E-2</v>
      </c>
      <c r="G129" s="41">
        <f ca="1"/>
        <v>-0.17252359116042287</v>
      </c>
      <c r="H129" s="41">
        <f ca="1"/>
        <v>-5.4286002539432485E-2</v>
      </c>
      <c r="I129" s="41">
        <f ca="1"/>
        <v>1.1421874656445432</v>
      </c>
      <c r="J129" s="41">
        <f ca="1"/>
        <v>1.2344132866957649</v>
      </c>
      <c r="K129" s="41">
        <f ca="1"/>
        <v>0.6664927397894469</v>
      </c>
      <c r="L129" s="41">
        <f ca="1"/>
        <v>-0.16120587572642497</v>
      </c>
      <c r="M129" s="37">
        <f>MATCH($A129,'EKHAZAARSTK X standardized'!$A:$A,0)</f>
        <v>876</v>
      </c>
    </row>
    <row r="130" spans="1:13" x14ac:dyDescent="0.3">
      <c r="A130" s="74" t="str">
        <f>'[1]2023.04.25.RENM150'!A131</f>
        <v>TATA COMMUNICATIONS LTD</v>
      </c>
      <c r="B130" s="75">
        <f>'[1]2023.04.25.RENM150'!B131</f>
        <v>0.83742759342139295</v>
      </c>
      <c r="C130" s="41" cm="1">
        <f t="array" aca="1" ref="C130:L130" ca="1">OFFSET(INDIRECT(ADDRESS(M130,2,1,1,"EKHAZAARSTK X standardized")),,,1,10)</f>
        <v>0.62871196431248411</v>
      </c>
      <c r="D130" s="41">
        <f ca="1"/>
        <v>-0.79631305552662168</v>
      </c>
      <c r="E130" s="41">
        <f ca="1"/>
        <v>-0.61296185805117354</v>
      </c>
      <c r="F130" s="41">
        <f ca="1"/>
        <v>1.4682556799933431</v>
      </c>
      <c r="G130" s="41">
        <f ca="1"/>
        <v>0.14273940314627623</v>
      </c>
      <c r="H130" s="41">
        <f ca="1"/>
        <v>1.545929788960194</v>
      </c>
      <c r="I130" s="41">
        <f ca="1"/>
        <v>1.1243394131036566</v>
      </c>
      <c r="J130" s="41">
        <f ca="1"/>
        <v>-0.40154933044392416</v>
      </c>
      <c r="K130" s="41">
        <f ca="1"/>
        <v>5.692937054674322E-2</v>
      </c>
      <c r="L130" s="41">
        <f ca="1"/>
        <v>0.80889131854419516</v>
      </c>
      <c r="M130" s="37">
        <f>MATCH($A130,'EKHAZAARSTK X standardized'!$A:$A,0)</f>
        <v>878</v>
      </c>
    </row>
    <row r="131" spans="1:13" x14ac:dyDescent="0.3">
      <c r="A131" s="74" t="str">
        <f>'[1]2023.04.25.RENM150'!A132</f>
        <v>TATA ELXSI LTD</v>
      </c>
      <c r="B131" s="75">
        <f>'[1]2023.04.25.RENM150'!B132</f>
        <v>1.2446397236373801</v>
      </c>
      <c r="C131" s="41" cm="1">
        <f t="array" aca="1" ref="C131:L131" ca="1">OFFSET(INDIRECT(ADDRESS(M131,2,1,1,"EKHAZAARSTK X standardized")),,,1,10)</f>
        <v>-0.15976968700258845</v>
      </c>
      <c r="D131" s="41">
        <f ca="1"/>
        <v>1.4622743257364963</v>
      </c>
      <c r="E131" s="41">
        <f ca="1"/>
        <v>1.2834848711661841</v>
      </c>
      <c r="F131" s="41">
        <f ca="1"/>
        <v>-0.61495189913616688</v>
      </c>
      <c r="G131" s="41">
        <f ca="1"/>
        <v>-1.0747516816925924</v>
      </c>
      <c r="H131" s="41">
        <f ca="1"/>
        <v>2.1926920559102121</v>
      </c>
      <c r="I131" s="41">
        <f ca="1"/>
        <v>0.28046019185743687</v>
      </c>
      <c r="J131" s="41">
        <f ca="1"/>
        <v>0.66984222950822969</v>
      </c>
      <c r="K131" s="41">
        <f ca="1"/>
        <v>-0.92044066977609817</v>
      </c>
      <c r="L131" s="41">
        <f ca="1"/>
        <v>6.401648996822612E-2</v>
      </c>
      <c r="M131" s="37">
        <f>MATCH($A131,'EKHAZAARSTK X standardized'!$A:$A,0)</f>
        <v>881</v>
      </c>
    </row>
    <row r="132" spans="1:13" x14ac:dyDescent="0.3">
      <c r="A132" s="74" t="str">
        <f>'[1]2023.04.25.RENM150'!A133</f>
        <v>TATA TELESERVICES MAHARASHTR</v>
      </c>
      <c r="B132" s="75">
        <f>'[1]2023.04.25.RENM150'!B133</f>
        <v>0.16527204951986199</v>
      </c>
      <c r="C132" s="41" cm="1">
        <f t="array" aca="1" ref="C132:L132" ca="1">OFFSET(INDIRECT(ADDRESS(M132,2,1,1,"EKHAZAARSTK X standardized")),,,1,10)</f>
        <v>-0.64897097360151768</v>
      </c>
      <c r="D132" s="41">
        <f ca="1"/>
        <v>2.1344956330096387</v>
      </c>
      <c r="E132" s="41">
        <f ca="1"/>
        <v>-0.85558934708673628</v>
      </c>
      <c r="F132" s="41">
        <f ca="1"/>
        <v>2.7193341852644468</v>
      </c>
      <c r="G132" s="41">
        <f ca="1"/>
        <v>-2.2946548512543044</v>
      </c>
      <c r="H132" s="41">
        <f ca="1"/>
        <v>-1.9576038501811273</v>
      </c>
      <c r="I132" s="41">
        <f ca="1"/>
        <v>-0.36140485214072093</v>
      </c>
      <c r="J132" s="41">
        <f ca="1"/>
        <v>-0.36694023438120527</v>
      </c>
      <c r="K132" s="41">
        <f ca="1"/>
        <v>-2.2246959745918122</v>
      </c>
      <c r="L132" s="41">
        <f ca="1"/>
        <v>1.5297163220069363</v>
      </c>
      <c r="M132" s="37">
        <f>MATCH($A132,'EKHAZAARSTK X standardized'!$A:$A,0)</f>
        <v>888</v>
      </c>
    </row>
    <row r="133" spans="1:13" x14ac:dyDescent="0.3">
      <c r="A133" s="74" t="str">
        <f>'[1]2023.04.25.RENM150'!A134</f>
        <v>THERMAX LTD</v>
      </c>
      <c r="B133" s="75">
        <f>'[1]2023.04.25.RENM150'!B134</f>
        <v>0.49798807413055701</v>
      </c>
      <c r="C133" s="41" cm="1">
        <f t="array" aca="1" ref="C133:L133" ca="1">OFFSET(INDIRECT(ADDRESS(M133,2,1,1,"EKHAZAARSTK X standardized")),,,1,10)</f>
        <v>-0.35450830109604542</v>
      </c>
      <c r="D133" s="41">
        <f ca="1"/>
        <v>-0.60302794389854053</v>
      </c>
      <c r="E133" s="41">
        <f ca="1"/>
        <v>-0.4515454475696396</v>
      </c>
      <c r="F133" s="41">
        <f ca="1"/>
        <v>-0.8139318709497716</v>
      </c>
      <c r="G133" s="41">
        <f ca="1"/>
        <v>0.26871726164276172</v>
      </c>
      <c r="H133" s="41">
        <f ca="1"/>
        <v>-0.39108502401952072</v>
      </c>
      <c r="I133" s="41">
        <f ca="1"/>
        <v>0.66166724504391339</v>
      </c>
      <c r="J133" s="41">
        <f ca="1"/>
        <v>-0.91899490011722096</v>
      </c>
      <c r="K133" s="41">
        <f ca="1"/>
        <v>-0.70794486228195852</v>
      </c>
      <c r="L133" s="41">
        <f ca="1"/>
        <v>-0.46034246857060029</v>
      </c>
      <c r="M133" s="37">
        <f>MATCH($A133,'EKHAZAARSTK X standardized'!$A:$A,0)</f>
        <v>905</v>
      </c>
    </row>
    <row r="134" spans="1:13" x14ac:dyDescent="0.3">
      <c r="A134" s="74" t="str">
        <f>'[1]2023.04.25.RENM150'!A135</f>
        <v>TIMKEN INDIA LTD</v>
      </c>
      <c r="B134" s="75">
        <f>'[1]2023.04.25.RENM150'!B135</f>
        <v>0.39445656551618002</v>
      </c>
      <c r="C134" s="41" cm="1">
        <f t="array" aca="1" ref="C134:L134" ca="1">OFFSET(INDIRECT(ADDRESS(M134,2,1,1,"EKHAZAARSTK X standardized")),,,1,10)</f>
        <v>-0.61302395777954399</v>
      </c>
      <c r="D134" s="41">
        <f ca="1"/>
        <v>0.18037003712038205</v>
      </c>
      <c r="E134" s="41">
        <f ca="1"/>
        <v>0.25107676870406587</v>
      </c>
      <c r="F134" s="41">
        <f ca="1"/>
        <v>-0.90240488424864596</v>
      </c>
      <c r="G134" s="41">
        <f ca="1"/>
        <v>0.80635429674800385</v>
      </c>
      <c r="H134" s="41">
        <f ca="1"/>
        <v>0.73061471919978582</v>
      </c>
      <c r="I134" s="41">
        <f ca="1"/>
        <v>0.1269963511028897</v>
      </c>
      <c r="J134" s="41">
        <f ca="1"/>
        <v>-0.74993849129376933</v>
      </c>
      <c r="K134" s="41">
        <f ca="1"/>
        <v>-0.83344700568781716</v>
      </c>
      <c r="L134" s="41">
        <f ca="1"/>
        <v>1.274508615389417</v>
      </c>
      <c r="M134" s="37">
        <f>MATCH($A134,'EKHAZAARSTK X standardized'!$A:$A,0)</f>
        <v>913</v>
      </c>
    </row>
    <row r="135" spans="1:13" x14ac:dyDescent="0.3">
      <c r="A135" s="74" t="str">
        <f>'[1]2023.04.25.RENM150'!A136</f>
        <v>TORRENT POWER LTD</v>
      </c>
      <c r="B135" s="75">
        <f>'[1]2023.04.25.RENM150'!B136</f>
        <v>0.52295566515501202</v>
      </c>
      <c r="C135" s="41" cm="1">
        <f t="array" aca="1" ref="C135:L135" ca="1">OFFSET(INDIRECT(ADDRESS(M135,2,1,1,"EKHAZAARSTK X standardized")),,,1,10)</f>
        <v>0.57599704526658091</v>
      </c>
      <c r="D135" s="41">
        <f ca="1"/>
        <v>-1.0373138500181927</v>
      </c>
      <c r="E135" s="41">
        <f ca="1"/>
        <v>-0.65390708500970773</v>
      </c>
      <c r="F135" s="41">
        <f ca="1"/>
        <v>0.88482626265162767</v>
      </c>
      <c r="G135" s="41">
        <f ca="1"/>
        <v>0.1102215330554696</v>
      </c>
      <c r="H135" s="41">
        <f ca="1"/>
        <v>-0.48009547309878653</v>
      </c>
      <c r="I135" s="41">
        <f ca="1"/>
        <v>1.1913959223631716</v>
      </c>
      <c r="J135" s="41">
        <f ca="1"/>
        <v>-0.56781151980934452</v>
      </c>
      <c r="K135" s="41">
        <f ca="1"/>
        <v>0.29905051278961192</v>
      </c>
      <c r="L135" s="41">
        <f ca="1"/>
        <v>-5.9663044652880783E-2</v>
      </c>
      <c r="M135" s="37">
        <f>MATCH($A135,'EKHAZAARSTK X standardized'!$A:$A,0)</f>
        <v>919</v>
      </c>
    </row>
    <row r="136" spans="1:13" x14ac:dyDescent="0.3">
      <c r="A136" s="74" t="str">
        <f>'[1]2023.04.25.RENM150'!A137</f>
        <v>TRENT LTD</v>
      </c>
      <c r="B136" s="75">
        <f>'[1]2023.04.25.RENM150'!B137</f>
        <v>1.7431885333950701</v>
      </c>
      <c r="C136" s="41" cm="1">
        <f t="array" aca="1" ref="C136:L136" ca="1">OFFSET(INDIRECT(ADDRESS(M136,2,1,1,"EKHAZAARSTK X standardized")),,,1,10)</f>
        <v>-0.59022464537607744</v>
      </c>
      <c r="D136" s="41">
        <f ca="1"/>
        <v>-0.28659576361196992</v>
      </c>
      <c r="E136" s="41">
        <f ca="1"/>
        <v>0.89513666438726047</v>
      </c>
      <c r="F136" s="41">
        <f ca="1"/>
        <v>1.8702967999289148</v>
      </c>
      <c r="G136" s="41">
        <f ca="1"/>
        <v>6.2960244835457632E-2</v>
      </c>
      <c r="H136" s="41">
        <f ca="1"/>
        <v>-0.55999945231309933</v>
      </c>
      <c r="I136" s="41">
        <f ca="1"/>
        <v>0.81403085513227924</v>
      </c>
      <c r="J136" s="41">
        <f ca="1"/>
        <v>-0.36995071076872432</v>
      </c>
      <c r="K136" s="41">
        <f ca="1"/>
        <v>-0.98253133200738607</v>
      </c>
      <c r="L136" s="41">
        <f ca="1"/>
        <v>-0.77981583335494631</v>
      </c>
      <c r="M136" s="37">
        <f>MATCH($A136,'EKHAZAARSTK X standardized'!$A:$A,0)</f>
        <v>921</v>
      </c>
    </row>
    <row r="137" spans="1:13" x14ac:dyDescent="0.3">
      <c r="A137" s="74" t="str">
        <f>'[1]2023.04.25.RENM150'!A138</f>
        <v>TRIDENT LTD</v>
      </c>
      <c r="B137" s="75">
        <f>'[1]2023.04.25.RENM150'!B138</f>
        <v>0.20562488361897299</v>
      </c>
      <c r="C137" s="41" cm="1">
        <f t="array" aca="1" ref="C137:L137" ca="1">OFFSET(INDIRECT(ADDRESS(M137,2,1,1,"EKHAZAARSTK X standardized")),,,1,10)</f>
        <v>0.19276552168447597</v>
      </c>
      <c r="D137" s="41">
        <f ca="1"/>
        <v>-0.59756655119428848</v>
      </c>
      <c r="E137" s="41">
        <f ca="1"/>
        <v>-0.73903469340577421</v>
      </c>
      <c r="F137" s="41">
        <f ca="1"/>
        <v>-0.31553841569795849</v>
      </c>
      <c r="G137" s="41">
        <f ca="1"/>
        <v>-1.7096243634167854</v>
      </c>
      <c r="H137" s="41">
        <f ca="1"/>
        <v>-0.17095834621631295</v>
      </c>
      <c r="I137" s="41">
        <f ca="1"/>
        <v>0.42999161941407327</v>
      </c>
      <c r="J137" s="41">
        <f ca="1"/>
        <v>-0.23306857485329208</v>
      </c>
      <c r="K137" s="41">
        <f ca="1"/>
        <v>-0.22734938573059729</v>
      </c>
      <c r="L137" s="41">
        <f ca="1"/>
        <v>0.7411334279232461</v>
      </c>
      <c r="M137" s="37">
        <f>MATCH($A137,'EKHAZAARSTK X standardized'!$A:$A,0)</f>
        <v>922</v>
      </c>
    </row>
    <row r="138" spans="1:13" x14ac:dyDescent="0.3">
      <c r="A138" s="74" t="str">
        <f>'[1]2023.04.25.RENM150'!A139</f>
        <v>TUBE INVESTMENTS OF INDIA LT</v>
      </c>
      <c r="B138" s="75">
        <f>'[1]2023.04.25.RENM150'!B139</f>
        <v>1.5247360198684199</v>
      </c>
      <c r="C138" s="41" cm="1">
        <f t="array" aca="1" ref="C138:L138" ca="1">OFFSET(INDIRECT(ADDRESS(M138,2,1,1,"EKHAZAARSTK X standardized")),,,1,10)</f>
        <v>-0.55562934212766635</v>
      </c>
      <c r="D138" s="41">
        <f ca="1"/>
        <v>1.4369884626799552</v>
      </c>
      <c r="E138" s="41">
        <f ca="1"/>
        <v>1.8804584074320483</v>
      </c>
      <c r="F138" s="41">
        <f ca="1"/>
        <v>-0.70521373371336882</v>
      </c>
      <c r="G138" s="41">
        <f ca="1"/>
        <v>1.0700122019666853</v>
      </c>
      <c r="H138" s="41">
        <f ca="1"/>
        <v>0.66475763452104519</v>
      </c>
      <c r="I138" s="41">
        <f ca="1"/>
        <v>0.99531539543175696</v>
      </c>
      <c r="J138" s="41">
        <f ca="1"/>
        <v>-0.61553802507921396</v>
      </c>
      <c r="K138" s="41">
        <f ca="1"/>
        <v>-0.6666367928587843</v>
      </c>
      <c r="L138" s="41">
        <f ca="1"/>
        <v>-0.2640548941634725</v>
      </c>
      <c r="M138" s="37">
        <f>MATCH($A138,'EKHAZAARSTK X standardized'!$A:$A,0)</f>
        <v>927</v>
      </c>
    </row>
    <row r="139" spans="1:13" x14ac:dyDescent="0.3">
      <c r="A139" s="74" t="str">
        <f>'[1]2023.04.25.RENM150'!A140</f>
        <v>TVS MOTOR CO LTD</v>
      </c>
      <c r="B139" s="75">
        <f>'[1]2023.04.25.RENM150'!B140</f>
        <v>1.46577909160191</v>
      </c>
      <c r="C139" s="41" cm="1">
        <f t="array" aca="1" ref="C139:L139" ca="1">OFFSET(INDIRECT(ADDRESS(M139,2,1,1,"EKHAZAARSTK X standardized")),,,1,10)</f>
        <v>-0.33875529159171447</v>
      </c>
      <c r="D139" s="41">
        <f ca="1"/>
        <v>-0.39022363332031851</v>
      </c>
      <c r="E139" s="41">
        <f ca="1"/>
        <v>0.32648470817316028</v>
      </c>
      <c r="F139" s="41">
        <f ca="1"/>
        <v>1.667324783045657</v>
      </c>
      <c r="G139" s="41">
        <f ca="1"/>
        <v>1.2755517147941093</v>
      </c>
      <c r="H139" s="41">
        <f ca="1"/>
        <v>0.23386674024412943</v>
      </c>
      <c r="I139" s="41">
        <f ca="1"/>
        <v>1.4579691937625274</v>
      </c>
      <c r="J139" s="41">
        <f ca="1"/>
        <v>0.29487903609646143</v>
      </c>
      <c r="K139" s="41">
        <f ca="1"/>
        <v>-0.54999601910329576</v>
      </c>
      <c r="L139" s="41">
        <f ca="1"/>
        <v>-0.68006231699508357</v>
      </c>
      <c r="M139" s="37">
        <f>MATCH($A139,'EKHAZAARSTK X standardized'!$A:$A,0)</f>
        <v>930</v>
      </c>
    </row>
    <row r="140" spans="1:13" x14ac:dyDescent="0.3">
      <c r="A140" s="74" t="str">
        <f>'[1]2023.04.25.RENM150'!A141</f>
        <v>UNION BANK OF INDIA</v>
      </c>
      <c r="B140" s="75">
        <f>'[1]2023.04.25.RENM150'!B141</f>
        <v>0.48835009229574</v>
      </c>
      <c r="C140" s="41" cm="1">
        <f t="array" aca="1" ref="C140:L140" ca="1">OFFSET(INDIRECT(ADDRESS(M140,2,1,1,"EKHAZAARSTK X standardized")),,,1,10)</f>
        <v>1.2523325064962241</v>
      </c>
      <c r="D140" s="41">
        <f ca="1"/>
        <v>-1.4254235336954755</v>
      </c>
      <c r="E140" s="41">
        <f ca="1"/>
        <v>-4.1648681271235791E-2</v>
      </c>
      <c r="F140" s="41">
        <f ca="1"/>
        <v>0.64346546644964098</v>
      </c>
      <c r="G140" s="41">
        <f ca="1"/>
        <v>1.5439334579222284</v>
      </c>
      <c r="H140" s="41">
        <f ca="1"/>
        <v>-0.77026906930185779</v>
      </c>
      <c r="I140" s="41">
        <f ca="1"/>
        <v>2.5600495278105191</v>
      </c>
      <c r="J140" s="41">
        <f ca="1"/>
        <v>-0.1353146446309321</v>
      </c>
      <c r="K140" s="41">
        <f ca="1"/>
        <v>3.0359185104183903</v>
      </c>
      <c r="L140" s="41">
        <f ca="1"/>
        <v>2.5162945525293958</v>
      </c>
      <c r="M140" s="37">
        <f>MATCH($A140,'EKHAZAARSTK X standardized'!$A:$A,0)</f>
        <v>940</v>
      </c>
    </row>
    <row r="141" spans="1:13" x14ac:dyDescent="0.3">
      <c r="A141" s="74" t="str">
        <f>'[1]2023.04.25.RENM150'!A142</f>
        <v>UNITED BREWERIES LTD</v>
      </c>
      <c r="B141" s="75">
        <f>'[1]2023.04.25.RENM150'!B142</f>
        <v>0.58899740081169105</v>
      </c>
      <c r="C141" s="41" cm="1">
        <f t="array" aca="1" ref="C141:L141" ca="1">OFFSET(INDIRECT(ADDRESS(M141,2,1,1,"EKHAZAARSTK X standardized")),,,1,10)</f>
        <v>-0.10858350383077869</v>
      </c>
      <c r="D141" s="41">
        <f ca="1"/>
        <v>-0.73075337676628527</v>
      </c>
      <c r="E141" s="41">
        <f ca="1"/>
        <v>-0.29819378284244058</v>
      </c>
      <c r="F141" s="41">
        <f ca="1"/>
        <v>-0.8963022114463598</v>
      </c>
      <c r="G141" s="41">
        <f ca="1"/>
        <v>-0.28616478024565417</v>
      </c>
      <c r="H141" s="41">
        <f ca="1"/>
        <v>-0.23467108648524795</v>
      </c>
      <c r="I141" s="41">
        <f ca="1"/>
        <v>0.72469188632951975</v>
      </c>
      <c r="J141" s="41">
        <f ca="1"/>
        <v>-0.70144345637587679</v>
      </c>
      <c r="K141" s="41">
        <f ca="1"/>
        <v>-0.74019223883558394</v>
      </c>
      <c r="L141" s="41">
        <f ca="1"/>
        <v>-0.72553406728815184</v>
      </c>
      <c r="M141" s="37">
        <f>MATCH($A141,'EKHAZAARSTK X standardized'!$A:$A,0)</f>
        <v>942</v>
      </c>
    </row>
    <row r="142" spans="1:13" x14ac:dyDescent="0.3">
      <c r="A142" s="74" t="str">
        <f>'[1]2023.04.25.RENM150'!A143</f>
        <v>UNO MINDA LTD</v>
      </c>
      <c r="B142" s="75">
        <f>'[1]2023.04.25.RENM150'!B143</f>
        <v>0.49834509263479598</v>
      </c>
      <c r="C142" s="41" cm="1">
        <f t="array" aca="1" ref="C142:L142" ca="1">OFFSET(INDIRECT(ADDRESS(M142,2,1,1,"EKHAZAARSTK X standardized")),,,1,10)</f>
        <v>-0.50808261216733064</v>
      </c>
      <c r="D142" s="41">
        <f ca="1"/>
        <v>0.36306843047504961</v>
      </c>
      <c r="E142" s="41">
        <f ca="1"/>
        <v>0.54391020628808517</v>
      </c>
      <c r="F142" s="41">
        <f ca="1"/>
        <v>-0.36930741040851406</v>
      </c>
      <c r="G142" s="41">
        <f ca="1"/>
        <v>-0.14155943206543217</v>
      </c>
      <c r="H142" s="41">
        <f ca="1"/>
        <v>5.7864228177551089E-2</v>
      </c>
      <c r="I142" s="41">
        <f ca="1"/>
        <v>0.7446908572715879</v>
      </c>
      <c r="J142" s="41">
        <f ca="1"/>
        <v>-0.72536415118873654</v>
      </c>
      <c r="K142" s="41">
        <f ca="1"/>
        <v>-0.55733048143740871</v>
      </c>
      <c r="L142" s="41">
        <f ca="1"/>
        <v>-1.7018793728640351</v>
      </c>
      <c r="M142" s="37">
        <f>MATCH($A142,'EKHAZAARSTK X standardized'!$A:$A,0)</f>
        <v>945</v>
      </c>
    </row>
    <row r="143" spans="1:13" x14ac:dyDescent="0.3">
      <c r="A143" s="74" t="str">
        <f>'[1]2023.04.25.RENM150'!A144</f>
        <v>VEDANT FASHIONS LTD</v>
      </c>
      <c r="B143" s="75">
        <f>'[1]2023.04.25.RENM150'!B144</f>
        <v>0.26856902752760903</v>
      </c>
      <c r="C143" s="41" cm="1">
        <f t="array" aca="1" ref="C143:L143" ca="1">OFFSET(INDIRECT(ADDRESS(M143,2,1,1,"EKHAZAARSTK X standardized")),,,1,10)</f>
        <v>-0.36508978400053338</v>
      </c>
      <c r="D143" s="41">
        <f ca="1"/>
        <v>-0.30735651341413434</v>
      </c>
      <c r="E143" s="41">
        <f ca="1"/>
        <v>0.2061871655137287</v>
      </c>
      <c r="F143" s="41">
        <f ca="1"/>
        <v>-0.49687855712780771</v>
      </c>
      <c r="G143" s="41">
        <f ca="1"/>
        <v>0.27262636574168669</v>
      </c>
      <c r="H143" s="41">
        <f ca="1"/>
        <v>1.8282326974887948</v>
      </c>
      <c r="I143" s="41">
        <f ca="1"/>
        <v>8.9356437514415393E-3</v>
      </c>
      <c r="J143" s="41">
        <f ca="1"/>
        <v>-0.90084746487686507</v>
      </c>
      <c r="K143" s="41">
        <f ca="1"/>
        <v>-1.0646663783064994</v>
      </c>
      <c r="L143" s="41">
        <f ca="1"/>
        <v>0.25695260446266233</v>
      </c>
      <c r="M143" s="37">
        <f>MATCH($A143,'EKHAZAARSTK X standardized'!$A:$A,0)</f>
        <v>960</v>
      </c>
    </row>
    <row r="144" spans="1:13" x14ac:dyDescent="0.3">
      <c r="A144" s="74" t="str">
        <f>'[1]2023.04.25.RENM150'!A145</f>
        <v>VINATI ORGANICS LTD</v>
      </c>
      <c r="B144" s="75">
        <f>'[1]2023.04.25.RENM150'!B145</f>
        <v>0.29145231414309603</v>
      </c>
      <c r="C144" s="41" cm="1">
        <f t="array" aca="1" ref="C144:L144" ca="1">OFFSET(INDIRECT(ADDRESS(M144,2,1,1,"EKHAZAARSTK X standardized")),,,1,10)</f>
        <v>-0.41342802572789061</v>
      </c>
      <c r="D144" s="41">
        <f ca="1"/>
        <v>0.14960786195789558</v>
      </c>
      <c r="E144" s="41">
        <f ca="1"/>
        <v>0.99427331258727636</v>
      </c>
      <c r="F144" s="41">
        <f ca="1"/>
        <v>-0.90240488424864596</v>
      </c>
      <c r="G144" s="41">
        <f ca="1"/>
        <v>-0.39756428896326013</v>
      </c>
      <c r="H144" s="41">
        <f ca="1"/>
        <v>0.96083834934662493</v>
      </c>
      <c r="I144" s="41">
        <f ca="1"/>
        <v>3.6972483285231707E-2</v>
      </c>
      <c r="J144" s="41">
        <f ca="1"/>
        <v>-0.92331338543700081</v>
      </c>
      <c r="K144" s="41">
        <f ca="1"/>
        <v>-0.81482686806364479</v>
      </c>
      <c r="L144" s="41">
        <f ca="1"/>
        <v>-0.49535510606495503</v>
      </c>
      <c r="M144" s="37">
        <f>MATCH($A144,'EKHAZAARSTK X standardized'!$A:$A,0)</f>
        <v>968</v>
      </c>
    </row>
    <row r="145" spans="1:13" x14ac:dyDescent="0.3">
      <c r="A145" s="74" t="str">
        <f>'[1]2023.04.25.RENM150'!A146</f>
        <v>VODAFONE IDEA LTD</v>
      </c>
      <c r="B145" s="75">
        <f>'[1]2023.04.25.RENM150'!B146</f>
        <v>0.30029582875118799</v>
      </c>
      <c r="C145" s="41" cm="1">
        <f t="array" aca="1" ref="C145:L145" ca="1">OFFSET(INDIRECT(ADDRESS(M145,2,1,1,"EKHAZAARSTK X standardized")),,,1,10)</f>
        <v>-0.64897097360151768</v>
      </c>
      <c r="D145" s="41">
        <f ca="1"/>
        <v>-0.14531834876159005</v>
      </c>
      <c r="E145" s="41">
        <f ca="1"/>
        <v>-1.4775350458736334</v>
      </c>
      <c r="F145" s="41">
        <f ca="1"/>
        <v>3.0695773812989295</v>
      </c>
      <c r="G145" s="41">
        <f ca="1"/>
        <v>-1.308817989225759</v>
      </c>
      <c r="H145" s="41">
        <f ca="1"/>
        <v>-2.5612534560024205</v>
      </c>
      <c r="I145" s="41">
        <f ca="1"/>
        <v>1.8335968730769474</v>
      </c>
      <c r="J145" s="41">
        <f ca="1"/>
        <v>1.3573753964370998</v>
      </c>
      <c r="K145" s="41">
        <f ca="1"/>
        <v>-2.2585965368493377</v>
      </c>
      <c r="L145" s="41">
        <f ca="1"/>
        <v>-0.63709447838925526</v>
      </c>
      <c r="M145" s="37">
        <f>MATCH($A145,'EKHAZAARSTK X standardized'!$A:$A,0)</f>
        <v>972</v>
      </c>
    </row>
    <row r="146" spans="1:13" x14ac:dyDescent="0.3">
      <c r="A146" s="74" t="str">
        <f>'[1]2023.04.25.RENM150'!A147</f>
        <v>VOLTAS LTD</v>
      </c>
      <c r="B146" s="75">
        <f>'[1]2023.04.25.RENM150'!B147</f>
        <v>1.1064927611847999</v>
      </c>
      <c r="C146" s="41" cm="1">
        <f t="array" aca="1" ref="C146:L146" ca="1">OFFSET(INDIRECT(ADDRESS(M146,2,1,1,"EKHAZAARSTK X standardized")),,,1,10)</f>
        <v>-0.17978732594736119</v>
      </c>
      <c r="D146" s="41">
        <f ca="1"/>
        <v>-0.75520148062028658</v>
      </c>
      <c r="E146" s="41">
        <f ca="1"/>
        <v>-0.46853423777904118</v>
      </c>
      <c r="F146" s="41">
        <f ca="1"/>
        <v>-0.89154496339406253</v>
      </c>
      <c r="G146" s="41">
        <f ca="1"/>
        <v>-1.3021560557622227</v>
      </c>
      <c r="H146" s="41">
        <f ca="1"/>
        <v>-0.83126029743166807</v>
      </c>
      <c r="I146" s="41">
        <f ca="1"/>
        <v>0.75083560214060729</v>
      </c>
      <c r="J146" s="41">
        <f ca="1"/>
        <v>0.36321425890959236</v>
      </c>
      <c r="K146" s="41">
        <f ca="1"/>
        <v>-0.6709169025759858</v>
      </c>
      <c r="L146" s="41">
        <f ca="1"/>
        <v>-0.49035136939428536</v>
      </c>
      <c r="M146" s="37">
        <f>MATCH($A146,'EKHAZAARSTK X standardized'!$A:$A,0)</f>
        <v>974</v>
      </c>
    </row>
    <row r="147" spans="1:13" x14ac:dyDescent="0.3">
      <c r="A147" s="74" t="str">
        <f>'[1]2023.04.25.RENM150'!A148</f>
        <v>WHIRLPOOL OF INDIA LTD</v>
      </c>
      <c r="B147" s="75">
        <f>'[1]2023.04.25.RENM150'!B148</f>
        <v>0.239698598587747</v>
      </c>
      <c r="C147" s="41" cm="1">
        <f t="array" aca="1" ref="C147:L147" ca="1">OFFSET(INDIRECT(ADDRESS(M147,2,1,1,"EKHAZAARSTK X standardized")),,,1,10)</f>
        <v>-0.37556668502705942</v>
      </c>
      <c r="D147" s="41">
        <f ca="1"/>
        <v>-0.70711006154198452</v>
      </c>
      <c r="E147" s="41">
        <f ca="1"/>
        <v>-0.28187289524615516</v>
      </c>
      <c r="F147" s="41">
        <f ca="1"/>
        <v>-0.81837766683588897</v>
      </c>
      <c r="G147" s="41">
        <f ca="1"/>
        <v>-0.68375272889901317</v>
      </c>
      <c r="H147" s="41">
        <f ca="1"/>
        <v>-0.59599080797557269</v>
      </c>
      <c r="I147" s="41">
        <f ca="1"/>
        <v>0.42067127682018202</v>
      </c>
      <c r="J147" s="41">
        <f ca="1"/>
        <v>-0.70127698779831393</v>
      </c>
      <c r="K147" s="41">
        <f ca="1"/>
        <v>-0.62127154100301629</v>
      </c>
      <c r="L147" s="41">
        <f ca="1"/>
        <v>-0.85507179045385318</v>
      </c>
      <c r="M147" s="37">
        <f>MATCH($A147,'EKHAZAARSTK X standardized'!$A:$A,0)</f>
        <v>987</v>
      </c>
    </row>
    <row r="148" spans="1:13" x14ac:dyDescent="0.3">
      <c r="A148" s="74" t="str">
        <f>'[1]2023.04.25.RENM150'!A149</f>
        <v>YES BANK LTD</v>
      </c>
      <c r="B148" s="75">
        <f>'[1]2023.04.25.RENM150'!B149</f>
        <v>1.1351129437158001</v>
      </c>
      <c r="C148" s="41" cm="1">
        <f t="array" aca="1" ref="C148:L148" ca="1">OFFSET(INDIRECT(ADDRESS(M148,2,1,1,"EKHAZAARSTK X standardized")),,,1,10)</f>
        <v>-0.64897097360151768</v>
      </c>
      <c r="D148" s="41">
        <f ca="1"/>
        <v>-1.1169463849165056</v>
      </c>
      <c r="E148" s="41">
        <f ca="1"/>
        <v>-1.2887521220975886</v>
      </c>
      <c r="F148" s="41">
        <f ca="1"/>
        <v>1.371313692573628</v>
      </c>
      <c r="G148" s="41">
        <f ca="1"/>
        <v>0.55987358620229022</v>
      </c>
      <c r="H148" s="41">
        <f ca="1"/>
        <v>-1.0852694885895975</v>
      </c>
      <c r="I148" s="41">
        <f ca="1"/>
        <v>1.9760563455934808</v>
      </c>
      <c r="J148" s="41">
        <f ca="1"/>
        <v>1.1913045441699224</v>
      </c>
      <c r="K148" s="41">
        <f ca="1"/>
        <v>0.21768559115515287</v>
      </c>
      <c r="L148" s="41">
        <f ca="1"/>
        <v>0.73088581004939401</v>
      </c>
      <c r="M148" s="37">
        <f>MATCH($A148,'EKHAZAARSTK X standardized'!$A:$A,0)</f>
        <v>994</v>
      </c>
    </row>
    <row r="149" spans="1:13" x14ac:dyDescent="0.3">
      <c r="A149" s="74" t="str">
        <f>'[1]2023.04.25.RENM150'!A150</f>
        <v>ZEE ENTERTAINMENT ENTERPRISE</v>
      </c>
      <c r="B149" s="75">
        <f>'[1]2023.04.25.RENM150'!B150</f>
        <v>1.01567421484751</v>
      </c>
      <c r="C149" s="41" cm="1">
        <f t="array" aca="1" ref="C149:L149" ca="1">OFFSET(INDIRECT(ADDRESS(M149,2,1,1,"EKHAZAARSTK X standardized")),,,1,10)</f>
        <v>0.45074785130354755</v>
      </c>
      <c r="D149" s="41">
        <f ca="1"/>
        <v>-0.56480750328353591</v>
      </c>
      <c r="E149" s="41">
        <f ca="1"/>
        <v>-0.90741068496248778</v>
      </c>
      <c r="F149" s="41">
        <f ca="1"/>
        <v>-0.81605638809120828</v>
      </c>
      <c r="G149" s="41">
        <f ca="1"/>
        <v>-0.98866910903942462</v>
      </c>
      <c r="H149" s="41">
        <f ca="1"/>
        <v>-0.70371963755743994</v>
      </c>
      <c r="I149" s="41">
        <f ca="1"/>
        <v>0.73327805823735726</v>
      </c>
      <c r="J149" s="41">
        <f ca="1"/>
        <v>3.524605418105597</v>
      </c>
      <c r="K149" s="41">
        <f ca="1"/>
        <v>-9.8355535292087903E-2</v>
      </c>
      <c r="L149" s="41">
        <f ca="1"/>
        <v>-1.7882047914421968</v>
      </c>
      <c r="M149" s="37">
        <f>MATCH($A149,'EKHAZAARSTK X standardized'!$A:$A,0)</f>
        <v>995</v>
      </c>
    </row>
    <row r="150" spans="1:13" x14ac:dyDescent="0.3">
      <c r="A150" s="74" t="str">
        <f>'[1]2023.04.25.RENM150'!A151</f>
        <v>ZF COMMERCIAL VEHICLE CONTRO</v>
      </c>
      <c r="B150" s="75">
        <f>'[1]2023.04.25.RENM150'!B151</f>
        <v>0.27804567352204101</v>
      </c>
      <c r="C150" s="41" cm="1">
        <f t="array" aca="1" ref="C150:L150" ca="1">OFFSET(INDIRECT(ADDRESS(M150,2,1,1,"EKHAZAARSTK X standardized")),,,1,10)</f>
        <v>-0.563965758276193</v>
      </c>
      <c r="D150" s="41">
        <f ca="1"/>
        <v>-0.54533737959567186</v>
      </c>
      <c r="E150" s="41">
        <f ca="1"/>
        <v>-0.75028192771270252</v>
      </c>
      <c r="F150" s="41">
        <f ca="1"/>
        <v>-0.90240488424864596</v>
      </c>
      <c r="G150" s="41">
        <f ca="1"/>
        <v>0.54588164780158477</v>
      </c>
      <c r="H150" s="41">
        <f ca="1"/>
        <v>-5.011923459258192E-2</v>
      </c>
      <c r="I150" s="41">
        <f ca="1"/>
        <v>0.15638240545569032</v>
      </c>
      <c r="J150" s="41">
        <f ca="1"/>
        <v>-0.9973475188134231</v>
      </c>
      <c r="K150" s="41">
        <f ca="1"/>
        <v>-0.83118946176166331</v>
      </c>
      <c r="L150" s="41">
        <f ca="1"/>
        <v>-0.93351110842674179</v>
      </c>
      <c r="M150" s="37">
        <f>MATCH($A150,'EKHAZAARSTK X standardized'!$A:$A,0)</f>
        <v>998</v>
      </c>
    </row>
    <row r="151" spans="1:13" x14ac:dyDescent="0.3">
      <c r="A151" s="74" t="str">
        <f>'[1]2023.04.25.RENM150'!A152</f>
        <v>ZYDUS LIFESCIENCES LTD</v>
      </c>
      <c r="B151" s="75">
        <f>'[1]2023.04.25.RENM150'!B152</f>
        <v>0.747586125554623</v>
      </c>
      <c r="C151" s="41" cm="1">
        <f t="array" aca="1" ref="C151:L151" ca="1">OFFSET(INDIRECT(ADDRESS(M151,2,1,1,"EKHAZAARSTK X standardized")),,,1,10)</f>
        <v>-0.29797615315052589</v>
      </c>
      <c r="D151" s="41">
        <f ca="1"/>
        <v>-0.71226795533860432</v>
      </c>
      <c r="E151" s="41">
        <f ca="1"/>
        <v>-0.56745141012596589</v>
      </c>
      <c r="F151" s="41">
        <f ca="1"/>
        <v>-0.62253900124900197</v>
      </c>
      <c r="G151" s="41">
        <f ca="1"/>
        <v>0.65145123710156561</v>
      </c>
      <c r="H151" s="41">
        <f ca="1"/>
        <v>8.4247448961211863E-2</v>
      </c>
      <c r="I151" s="41">
        <f ca="1"/>
        <v>1.2721426430335072</v>
      </c>
      <c r="J151" s="41">
        <f ca="1"/>
        <v>-0.5256758479485879</v>
      </c>
      <c r="K151" s="41">
        <f ca="1"/>
        <v>-0.22620416489457465</v>
      </c>
      <c r="L151" s="41">
        <f ca="1"/>
        <v>-0.49766920476504184</v>
      </c>
      <c r="M151" s="37">
        <f>MATCH($A151,'EKHAZAARSTK X standardized'!$A:$A,0)</f>
        <v>1000</v>
      </c>
    </row>
    <row r="153" spans="1:13" ht="15.75" thickBot="1" x14ac:dyDescent="0.35">
      <c r="B153" s="39" t="s">
        <v>2039</v>
      </c>
      <c r="C153" s="40">
        <f ca="1">SUMPRODUCT($B$2:OFFSET($B$1,$A$1-1,0),C$2:OFFSET(C$1,$A$1-1,0))/100</f>
        <v>8.8266822994200037E-2</v>
      </c>
      <c r="D153" s="40">
        <f ca="1">SUMPRODUCT($B$2:OFFSET($B$1,$A$1-1,0),D$2:OFFSET(D$1,$A$1-1,0))/100</f>
        <v>-0.23766714817501447</v>
      </c>
      <c r="E153" s="40">
        <f ca="1">SUMPRODUCT($B$2:OFFSET($B$1,$A$1-1,0),E$2:OFFSET(E$1,$A$1-1,0))/100</f>
        <v>4.685909256789144E-2</v>
      </c>
      <c r="F153" s="40">
        <f ca="1">SUMPRODUCT($B$2:OFFSET($B$1,$A$1-1,0),F$2:OFFSET(F$1,$A$1-1,0))/100</f>
        <v>0.14166620035024385</v>
      </c>
      <c r="G153" s="40">
        <f ca="1">SUMPRODUCT($B$2:OFFSET($B$1,$A$1-1,0),G$2:OFFSET(G$1,$A$1-1,0))/100</f>
        <v>-6.7133647311624148E-2</v>
      </c>
      <c r="H153" s="40">
        <f ca="1">SUMPRODUCT($B$2:OFFSET($B$1,$A$1-1,0),H$2:OFFSET(H$1,$A$1-1,0))/100</f>
        <v>7.7106830102943988E-2</v>
      </c>
      <c r="I153" s="40">
        <f ca="1">SUMPRODUCT($B$2:OFFSET($B$1,$A$1-1,0),I$2:OFFSET(I$1,$A$1-1,0))/100</f>
        <v>0.96916244223198889</v>
      </c>
      <c r="J153" s="40">
        <f ca="1">SUMPRODUCT($B$2:OFFSET($B$1,$A$1-1,0),J$2:OFFSET(J$1,$A$1-1,0))/100</f>
        <v>-7.9446743328067983E-3</v>
      </c>
      <c r="K153" s="40">
        <f ca="1">SUMPRODUCT($B$2:OFFSET($B$1,$A$1-1,0),K$2:OFFSET(K$1,$A$1-1,0))/100</f>
        <v>-0.20419688055429655</v>
      </c>
      <c r="L153" s="40">
        <f ca="1">SUMPRODUCT($B$2:OFFSET($B$1,$A$1-1,0),L$2:OFFSET(L$1,$A$1-1,0))/100</f>
        <v>-0.3188953141142899</v>
      </c>
    </row>
    <row r="154" spans="1:13" ht="15.75" thickTop="1" x14ac:dyDescent="0.3"/>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M104"/>
  <sheetViews>
    <sheetView zoomScale="80" zoomScaleNormal="80" workbookViewId="0">
      <pane xSplit="2" ySplit="1" topLeftCell="C81" activePane="bottomRight" state="frozen"/>
      <selection activeCell="A2" sqref="A2:B2"/>
      <selection pane="topRight" activeCell="A2" sqref="A2:B2"/>
      <selection pane="bottomLeft" activeCell="A2" sqref="A2:B2"/>
      <selection pane="bottomRight" activeCell="C103" sqref="C103"/>
    </sheetView>
  </sheetViews>
  <sheetFormatPr defaultRowHeight="15" x14ac:dyDescent="0.3"/>
  <cols>
    <col min="1" max="1" width="32.85546875" style="8" bestFit="1" customWidth="1"/>
    <col min="2" max="2" width="12.7109375" style="36" customWidth="1"/>
    <col min="3" max="12" width="12" style="12" bestFit="1" customWidth="1"/>
    <col min="13" max="13" width="15.7109375" style="12" customWidth="1"/>
    <col min="14" max="16384" width="9.140625" style="12"/>
  </cols>
  <sheetData>
    <row r="1" spans="1:13" x14ac:dyDescent="0.3">
      <c r="A1" s="33" cm="1">
        <f t="array" ref="A1">MATCH(1,--ISBLANK($A$2:$A$2499),0)</f>
        <v>101</v>
      </c>
      <c r="B1" s="34" t="s">
        <v>25</v>
      </c>
      <c r="C1" s="35" t="s">
        <v>1023</v>
      </c>
      <c r="D1" s="35" t="s">
        <v>1022</v>
      </c>
      <c r="E1" s="35" t="s">
        <v>1021</v>
      </c>
      <c r="F1" s="35" t="s">
        <v>1020</v>
      </c>
      <c r="G1" s="35" t="s">
        <v>1019</v>
      </c>
      <c r="H1" s="35" t="s">
        <v>1018</v>
      </c>
      <c r="I1" s="35" t="s">
        <v>1017</v>
      </c>
      <c r="J1" s="35" t="s">
        <v>1016</v>
      </c>
      <c r="K1" s="35" t="s">
        <v>1015</v>
      </c>
      <c r="L1" s="35" t="s">
        <v>1014</v>
      </c>
      <c r="M1" s="30" t="s">
        <v>2038</v>
      </c>
    </row>
    <row r="2" spans="1:13" x14ac:dyDescent="0.3">
      <c r="A2" s="74" t="str">
        <f>'[1]2023.04.25.RCNX100'!A3</f>
        <v>ABB INDIA LTD</v>
      </c>
      <c r="B2" s="75">
        <f>'[1]2023.04.25.RCNX100'!B3</f>
        <v>0.18901696792114001</v>
      </c>
      <c r="C2" s="41" cm="1">
        <f t="array" aca="1" ref="C2:L2" ca="1">OFFSET(INDIRECT(ADDRESS(M2,2,1,1,"EKHAZAARSTK X standardized")),,,1,10)</f>
        <v>-0.52423106888333171</v>
      </c>
      <c r="D2" s="41">
        <f ca="1"/>
        <v>-1.0220821630636767</v>
      </c>
      <c r="E2" s="41">
        <f ca="1"/>
        <v>-0.53722354259140448</v>
      </c>
      <c r="F2" s="41">
        <f ca="1"/>
        <v>-0.89152323043625215</v>
      </c>
      <c r="G2" s="41">
        <f ca="1"/>
        <v>1.0742968857581869</v>
      </c>
      <c r="H2" s="41">
        <f ca="1"/>
        <v>-0.13376804381919105</v>
      </c>
      <c r="I2" s="41">
        <f ca="1"/>
        <v>0.95472978497650529</v>
      </c>
      <c r="J2" s="41">
        <f ca="1"/>
        <v>-0.58344961185057043</v>
      </c>
      <c r="K2" s="41">
        <f ca="1"/>
        <v>-0.95509992452983683</v>
      </c>
      <c r="L2" s="41">
        <f ca="1"/>
        <v>-4.6165835694734016E-2</v>
      </c>
      <c r="M2" s="37">
        <f>MATCH($A2,'EKHAZAARSTK X standardized'!$A:$A,0)</f>
        <v>9</v>
      </c>
    </row>
    <row r="3" spans="1:13" x14ac:dyDescent="0.3">
      <c r="A3" s="74" t="str">
        <f>'[1]2023.04.25.RCNX100'!A4</f>
        <v>ACC LTD</v>
      </c>
      <c r="B3" s="75">
        <f>'[1]2023.04.25.RCNX100'!B4</f>
        <v>0.1552427886452</v>
      </c>
      <c r="C3" s="41" cm="1">
        <f t="array" aca="1" ref="C3:L3" ca="1">OFFSET(INDIRECT(ADDRESS(M3,2,1,1,"EKHAZAARSTK X standardized")),,,1,10)</f>
        <v>1.8766929350816604</v>
      </c>
      <c r="D3" s="41">
        <f ca="1"/>
        <v>-1.0124119440712749</v>
      </c>
      <c r="E3" s="41">
        <f ca="1"/>
        <v>-0.8320813090925433</v>
      </c>
      <c r="F3" s="41">
        <f ca="1"/>
        <v>-0.90240488424864596</v>
      </c>
      <c r="G3" s="41">
        <f ca="1"/>
        <v>-0.70673846235936721</v>
      </c>
      <c r="H3" s="41">
        <f ca="1"/>
        <v>-0.64488824317153604</v>
      </c>
      <c r="I3" s="41">
        <f ca="1"/>
        <v>1.1169099156482476</v>
      </c>
      <c r="J3" s="41">
        <f ca="1"/>
        <v>0.20900153485087844</v>
      </c>
      <c r="K3" s="41">
        <f ca="1"/>
        <v>-0.10062827727746386</v>
      </c>
      <c r="L3" s="41">
        <f ca="1"/>
        <v>0.56231452763916412</v>
      </c>
      <c r="M3" s="37">
        <f>MATCH($A3,'EKHAZAARSTK X standardized'!$A:$A,0)</f>
        <v>11</v>
      </c>
    </row>
    <row r="4" spans="1:13" x14ac:dyDescent="0.3">
      <c r="A4" s="74" t="str">
        <f>'[1]2023.04.25.RCNX100'!A5</f>
        <v>ADANI ENTERPRISES LTD</v>
      </c>
      <c r="B4" s="75">
        <f>'[1]2023.04.25.RCNX100'!B5</f>
        <v>0.54652291566664801</v>
      </c>
      <c r="C4" s="41" cm="1">
        <f t="array" aca="1" ref="C4:L4" ca="1">OFFSET(INDIRECT(ADDRESS(M4,2,1,1,"EKHAZAARSTK X standardized")),,,1,10)</f>
        <v>-0.60980931418856843</v>
      </c>
      <c r="D4" s="41">
        <f ca="1"/>
        <v>0.43229692277710063</v>
      </c>
      <c r="E4" s="41">
        <f ca="1"/>
        <v>1.1975893633326082</v>
      </c>
      <c r="F4" s="41">
        <f ca="1"/>
        <v>0.75520052789682779</v>
      </c>
      <c r="G4" s="41">
        <f ca="1"/>
        <v>-0.12646042366849725</v>
      </c>
      <c r="H4" s="41">
        <f ca="1"/>
        <v>-0.84136821567554765</v>
      </c>
      <c r="I4" s="41">
        <f ca="1"/>
        <v>2.4256565146924665</v>
      </c>
      <c r="J4" s="41">
        <f ca="1"/>
        <v>0.25079192081377849</v>
      </c>
      <c r="K4" s="41">
        <f ca="1"/>
        <v>-0.60673264716360409</v>
      </c>
      <c r="L4" s="41">
        <f ca="1"/>
        <v>1.7845865714581333</v>
      </c>
      <c r="M4" s="37">
        <f>MATCH($A4,'EKHAZAARSTK X standardized'!$A:$A,0)</f>
        <v>14</v>
      </c>
    </row>
    <row r="5" spans="1:13" x14ac:dyDescent="0.3">
      <c r="A5" s="74" t="str">
        <f>'[1]2023.04.25.RCNX100'!A6</f>
        <v>ADANI GREEN ENERGY LTD</v>
      </c>
      <c r="B5" s="75">
        <f>'[1]2023.04.25.RCNX100'!B6</f>
        <v>0.28040178842527402</v>
      </c>
      <c r="C5" s="41" cm="1">
        <f t="array" aca="1" ref="C5:L5" ca="1">OFFSET(INDIRECT(ADDRESS(M5,2,1,1,"EKHAZAARSTK X standardized")),,,1,10)</f>
        <v>-0.64897097360151768</v>
      </c>
      <c r="D5" s="41">
        <f ca="1"/>
        <v>-1.2250018480582474</v>
      </c>
      <c r="E5" s="41">
        <f ca="1"/>
        <v>0.22602569718783122</v>
      </c>
      <c r="F5" s="41">
        <f ca="1"/>
        <v>2.1876417612068915</v>
      </c>
      <c r="G5" s="41">
        <f ca="1"/>
        <v>-1.4206431884880641</v>
      </c>
      <c r="H5" s="41">
        <f ca="1"/>
        <v>-0.25860169644962289</v>
      </c>
      <c r="I5" s="41">
        <f ca="1"/>
        <v>1.614801845333393</v>
      </c>
      <c r="J5" s="41">
        <f ca="1"/>
        <v>-0.72084623880490828</v>
      </c>
      <c r="K5" s="41">
        <f ca="1"/>
        <v>-1.1918913763957013</v>
      </c>
      <c r="L5" s="41">
        <f ca="1"/>
        <v>3.0881159022564106</v>
      </c>
      <c r="M5" s="37">
        <f>MATCH($A5,'EKHAZAARSTK X standardized'!$A:$A,0)</f>
        <v>15</v>
      </c>
    </row>
    <row r="6" spans="1:13" x14ac:dyDescent="0.3">
      <c r="A6" s="74" t="str">
        <f>'[1]2023.04.25.RCNX100'!A7</f>
        <v>ADANI PORTS AND SPECIAL ECON</v>
      </c>
      <c r="B6" s="75">
        <f>'[1]2023.04.25.RCNX100'!B7</f>
        <v>0.56263329178071197</v>
      </c>
      <c r="C6" s="41" cm="1">
        <f t="array" aca="1" ref="C6:L6" ca="1">OFFSET(INDIRECT(ADDRESS(M6,2,1,1,"EKHAZAARSTK X standardized")),,,1,10)</f>
        <v>-9.7636109751359085E-2</v>
      </c>
      <c r="D6" s="41">
        <f ca="1"/>
        <v>-1.3312758345951259</v>
      </c>
      <c r="E6" s="41">
        <f ca="1"/>
        <v>-0.136785008414151</v>
      </c>
      <c r="F6" s="41">
        <f ca="1"/>
        <v>1.0702896302485974</v>
      </c>
      <c r="G6" s="41">
        <f ca="1"/>
        <v>-0.38813485440982454</v>
      </c>
      <c r="H6" s="41">
        <f ca="1"/>
        <v>0.12791834918007775</v>
      </c>
      <c r="I6" s="41">
        <f ca="1"/>
        <v>1.9099954474332503</v>
      </c>
      <c r="J6" s="41">
        <f ca="1"/>
        <v>0.39084275779679067</v>
      </c>
      <c r="K6" s="41">
        <f ca="1"/>
        <v>-0.30497597483509914</v>
      </c>
      <c r="L6" s="41">
        <f ca="1"/>
        <v>1.790438112440133</v>
      </c>
      <c r="M6" s="37">
        <f>MATCH($A6,'EKHAZAARSTK X standardized'!$A:$A,0)</f>
        <v>16</v>
      </c>
    </row>
    <row r="7" spans="1:13" x14ac:dyDescent="0.3">
      <c r="A7" s="74" t="str">
        <f>'[1]2023.04.25.RCNX100'!A8</f>
        <v>ADANI TOTAL GAS LTD</v>
      </c>
      <c r="B7" s="75">
        <f>'[1]2023.04.25.RCNX100'!B8</f>
        <v>0.271602653961803</v>
      </c>
      <c r="C7" s="41" cm="1">
        <f t="array" aca="1" ref="C7:L7" ca="1">OFFSET(INDIRECT(ADDRESS(M7,2,1,1,"EKHAZAARSTK X standardized")),,,1,10)</f>
        <v>-0.62946223806179169</v>
      </c>
      <c r="D7" s="41">
        <f ca="1"/>
        <v>0.56733255799717286</v>
      </c>
      <c r="E7" s="41">
        <f ca="1"/>
        <v>1.280809097291046</v>
      </c>
      <c r="F7" s="41">
        <f ca="1"/>
        <v>-0.21736971127378069</v>
      </c>
      <c r="G7" s="41">
        <f ca="1"/>
        <v>-1.7791166378665131</v>
      </c>
      <c r="H7" s="41">
        <f ca="1"/>
        <v>0.28151958314566078</v>
      </c>
      <c r="I7" s="41">
        <f ca="1"/>
        <v>0.79912285981033249</v>
      </c>
      <c r="J7" s="41">
        <f ca="1"/>
        <v>-0.91608054552215057</v>
      </c>
      <c r="K7" s="41">
        <f ca="1"/>
        <v>-1.1643631182770382</v>
      </c>
      <c r="L7" s="41">
        <f ca="1"/>
        <v>3.0881159022564106</v>
      </c>
      <c r="M7" s="37">
        <f>MATCH($A7,'EKHAZAARSTK X standardized'!$A:$A,0)</f>
        <v>18</v>
      </c>
    </row>
    <row r="8" spans="1:13" x14ac:dyDescent="0.3">
      <c r="A8" s="74" t="str">
        <f>'[1]2023.04.25.RCNX100'!A9</f>
        <v>ADANI TRANSMISSION  LTD</v>
      </c>
      <c r="B8" s="75">
        <f>'[1]2023.04.25.RCNX100'!B9</f>
        <v>0.28640459703159998</v>
      </c>
      <c r="C8" s="41" cm="1">
        <f t="array" aca="1" ref="C8:L8" ca="1">OFFSET(INDIRECT(ADDRESS(M8,2,1,1,"EKHAZAARSTK X standardized")),,,1,10)</f>
        <v>-0.64897097360151768</v>
      </c>
      <c r="D8" s="41">
        <f ca="1"/>
        <v>-1.2902895087184612</v>
      </c>
      <c r="E8" s="41">
        <f ca="1"/>
        <v>-0.63027230533470913</v>
      </c>
      <c r="F8" s="41">
        <f ca="1"/>
        <v>1.8035181393156758</v>
      </c>
      <c r="G8" s="41">
        <f ca="1"/>
        <v>-2.0264260766506652</v>
      </c>
      <c r="H8" s="41">
        <f ca="1"/>
        <v>-0.47350105421696526</v>
      </c>
      <c r="I8" s="41">
        <f ca="1"/>
        <v>1.6172209530972572</v>
      </c>
      <c r="J8" s="41">
        <f ca="1"/>
        <v>-0.8971952985589029</v>
      </c>
      <c r="K8" s="41">
        <f ca="1"/>
        <v>-0.90973066469030928</v>
      </c>
      <c r="L8" s="41">
        <f ca="1"/>
        <v>3.0881159022564106</v>
      </c>
      <c r="M8" s="37">
        <f>MATCH($A8,'EKHAZAARSTK X standardized'!$A:$A,0)</f>
        <v>19</v>
      </c>
    </row>
    <row r="9" spans="1:13" x14ac:dyDescent="0.3">
      <c r="A9" s="74" t="str">
        <f>'[1]2023.04.25.RCNX100'!A10</f>
        <v>AMBUJA CEMENTS LTD</v>
      </c>
      <c r="B9" s="75">
        <f>'[1]2023.04.25.RCNX100'!B10</f>
        <v>0.30973948409809099</v>
      </c>
      <c r="C9" s="41" cm="1">
        <f t="array" aca="1" ref="C9:L9" ca="1">OFFSET(INDIRECT(ADDRESS(M9,2,1,1,"EKHAZAARSTK X standardized")),,,1,10)</f>
        <v>0.60223563719295214</v>
      </c>
      <c r="D9" s="41">
        <f ca="1"/>
        <v>-1.1171658153879174</v>
      </c>
      <c r="E9" s="41">
        <f ca="1"/>
        <v>-1.0202297029820597</v>
      </c>
      <c r="F9" s="41">
        <f ca="1"/>
        <v>-0.85011454414866661</v>
      </c>
      <c r="G9" s="41">
        <f ca="1"/>
        <v>0.60080164069068998</v>
      </c>
      <c r="H9" s="41">
        <f ca="1"/>
        <v>-0.46018536092545026</v>
      </c>
      <c r="I9" s="41">
        <f ca="1"/>
        <v>1.6459476611296251</v>
      </c>
      <c r="J9" s="41">
        <f ca="1"/>
        <v>0.51220192547615206</v>
      </c>
      <c r="K9" s="41">
        <f ca="1"/>
        <v>-0.21654930860709984</v>
      </c>
      <c r="L9" s="41">
        <f ca="1"/>
        <v>1.2046953261568363</v>
      </c>
      <c r="M9" s="37">
        <f>MATCH($A9,'EKHAZAARSTK X standardized'!$A:$A,0)</f>
        <v>46</v>
      </c>
    </row>
    <row r="10" spans="1:13" x14ac:dyDescent="0.3">
      <c r="A10" s="74" t="str">
        <f>'[1]2023.04.25.RCNX100'!A11</f>
        <v>APOLLO HOSPITALS ENTERPRISE</v>
      </c>
      <c r="B10" s="75">
        <f>'[1]2023.04.25.RCNX100'!B11</f>
        <v>0.49078869747742798</v>
      </c>
      <c r="C10" s="41" cm="1">
        <f t="array" aca="1" ref="C10:L10" ca="1">OFFSET(INDIRECT(ADDRESS(M10,2,1,1,"EKHAZAARSTK X standardized")),,,1,10)</f>
        <v>-0.54814497601088052</v>
      </c>
      <c r="D10" s="41">
        <f ca="1"/>
        <v>-0.4388995188725513</v>
      </c>
      <c r="E10" s="41">
        <f ca="1"/>
        <v>0.34777333382639364</v>
      </c>
      <c r="F10" s="41">
        <f ca="1"/>
        <v>0.28606236554186942</v>
      </c>
      <c r="G10" s="41">
        <f ca="1"/>
        <v>-0.44401916314711198</v>
      </c>
      <c r="H10" s="41">
        <f ca="1"/>
        <v>-0.3503161620726174</v>
      </c>
      <c r="I10" s="41">
        <f ca="1"/>
        <v>1.1641488835216041</v>
      </c>
      <c r="J10" s="41">
        <f ca="1"/>
        <v>0.55078656414327931</v>
      </c>
      <c r="K10" s="41">
        <f ca="1"/>
        <v>-0.720747909114834</v>
      </c>
      <c r="L10" s="41">
        <f ca="1"/>
        <v>-1.0609131607281634</v>
      </c>
      <c r="M10" s="37">
        <f>MATCH($A10,'EKHAZAARSTK X standardized'!$A:$A,0)</f>
        <v>58</v>
      </c>
    </row>
    <row r="11" spans="1:13" x14ac:dyDescent="0.3">
      <c r="A11" s="74" t="str">
        <f>'[1]2023.04.25.RCNX100'!A12</f>
        <v>ASIAN PAINTS LTD</v>
      </c>
      <c r="B11" s="75">
        <f>'[1]2023.04.25.RCNX100'!B12</f>
        <v>1.44481396418575</v>
      </c>
      <c r="C11" s="41" cm="1">
        <f t="array" aca="1" ref="C11:L11" ca="1">OFFSET(INDIRECT(ADDRESS(M11,2,1,1,"EKHAZAARSTK X standardized")),,,1,10)</f>
        <v>-0.13477533197331301</v>
      </c>
      <c r="D11" s="41">
        <f ca="1"/>
        <v>-2.9139260523429238E-2</v>
      </c>
      <c r="E11" s="41">
        <f ca="1"/>
        <v>0.30100642841649056</v>
      </c>
      <c r="F11" s="41">
        <f ca="1"/>
        <v>-0.76780639968152353</v>
      </c>
      <c r="G11" s="41">
        <f ca="1"/>
        <v>-0.46434514071413058</v>
      </c>
      <c r="H11" s="41">
        <f ca="1"/>
        <v>0.80850882335608787</v>
      </c>
      <c r="I11" s="41">
        <f ca="1"/>
        <v>1.8317266545508557</v>
      </c>
      <c r="J11" s="41">
        <f ca="1"/>
        <v>-0.64925484751377338</v>
      </c>
      <c r="K11" s="41">
        <f ca="1"/>
        <v>-0.90503582280127259</v>
      </c>
      <c r="L11" s="41">
        <f ca="1"/>
        <v>-0.66483529060901425</v>
      </c>
      <c r="M11" s="37">
        <f>MATCH($A11,'EKHAZAARSTK X standardized'!$A:$A,0)</f>
        <v>73</v>
      </c>
    </row>
    <row r="12" spans="1:13" x14ac:dyDescent="0.3">
      <c r="A12" s="74" t="str">
        <f>'[1]2023.04.25.RCNX100'!A13</f>
        <v>AVENUE SUPERMARTS LTD</v>
      </c>
      <c r="B12" s="75">
        <f>'[1]2023.04.25.RCNX100'!B13</f>
        <v>0.54768484841947096</v>
      </c>
      <c r="C12" s="41" cm="1">
        <f t="array" aca="1" ref="C12:L12" ca="1">OFFSET(INDIRECT(ADDRESS(M12,2,1,1,"EKHAZAARSTK X standardized")),,,1,10)</f>
        <v>-0.64897097360151768</v>
      </c>
      <c r="D12" s="41">
        <f ca="1"/>
        <v>0.70703696552102047</v>
      </c>
      <c r="E12" s="41">
        <f ca="1"/>
        <v>1.7787980996449344</v>
      </c>
      <c r="F12" s="41">
        <f ca="1"/>
        <v>-0.78250130380945915</v>
      </c>
      <c r="G12" s="41">
        <f ca="1"/>
        <v>-0.40848341160646628</v>
      </c>
      <c r="H12" s="41">
        <f ca="1"/>
        <v>0.14626354015922868</v>
      </c>
      <c r="I12" s="41">
        <f ca="1"/>
        <v>1.7298260354005917</v>
      </c>
      <c r="J12" s="41">
        <f ca="1"/>
        <v>-0.91370578993597074</v>
      </c>
      <c r="K12" s="41">
        <f ca="1"/>
        <v>-0.89410840477094766</v>
      </c>
      <c r="L12" s="41">
        <f ca="1"/>
        <v>-0.49757720591321014</v>
      </c>
      <c r="M12" s="37">
        <f>MATCH($A12,'EKHAZAARSTK X standardized'!$A:$A,0)</f>
        <v>86</v>
      </c>
    </row>
    <row r="13" spans="1:13" x14ac:dyDescent="0.3">
      <c r="A13" s="74" t="str">
        <f>'[1]2023.04.25.RCNX100'!A14</f>
        <v>AXIS BANK LTD</v>
      </c>
      <c r="B13" s="75">
        <f>'[1]2023.04.25.RCNX100'!B14</f>
        <v>2.6780572219202998</v>
      </c>
      <c r="C13" s="41" cm="1">
        <f t="array" aca="1" ref="C13:L13" ca="1">OFFSET(INDIRECT(ADDRESS(M13,2,1,1,"EKHAZAARSTK X standardized")),,,1,10)</f>
        <v>-0.5658477883637375</v>
      </c>
      <c r="D13" s="41">
        <f ca="1"/>
        <v>-1.5150928785992352</v>
      </c>
      <c r="E13" s="41">
        <f ca="1"/>
        <v>-0.4185075684513162</v>
      </c>
      <c r="F13" s="41">
        <f ca="1"/>
        <v>0.96401991558583933</v>
      </c>
      <c r="G13" s="41">
        <f ca="1"/>
        <v>0.14562578822854499</v>
      </c>
      <c r="H13" s="41">
        <f ca="1"/>
        <v>-0.44066526096344516</v>
      </c>
      <c r="I13" s="41">
        <f ca="1"/>
        <v>3.0256902028407482</v>
      </c>
      <c r="J13" s="41">
        <f ca="1"/>
        <v>0.18212798541540345</v>
      </c>
      <c r="K13" s="41">
        <f ca="1"/>
        <v>0.20056794980521256</v>
      </c>
      <c r="L13" s="41">
        <f ca="1"/>
        <v>-0.17640696274705672</v>
      </c>
      <c r="M13" s="37">
        <f>MATCH($A13,'EKHAZAARSTK X standardized'!$A:$A,0)</f>
        <v>88</v>
      </c>
    </row>
    <row r="14" spans="1:13" x14ac:dyDescent="0.3">
      <c r="A14" s="74" t="str">
        <f>'[1]2023.04.25.RCNX100'!A15</f>
        <v>BAJAJ AUTO LTD</v>
      </c>
      <c r="B14" s="75">
        <f>'[1]2023.04.25.RCNX100'!B15</f>
        <v>0.54349638290545599</v>
      </c>
      <c r="C14" s="41" cm="1">
        <f t="array" aca="1" ref="C14:L14" ca="1">OFFSET(INDIRECT(ADDRESS(M14,2,1,1,"EKHAZAARSTK X standardized")),,,1,10)</f>
        <v>1.7336929110025814</v>
      </c>
      <c r="D14" s="41">
        <f ca="1"/>
        <v>-0.90433829926799403</v>
      </c>
      <c r="E14" s="41">
        <f ca="1"/>
        <v>-0.46998658150002026</v>
      </c>
      <c r="F14" s="41">
        <f ca="1"/>
        <v>-0.90240488424864596</v>
      </c>
      <c r="G14" s="41">
        <f ca="1"/>
        <v>8.4140221154652084E-2</v>
      </c>
      <c r="H14" s="41">
        <f ca="1"/>
        <v>1.8122065701096557</v>
      </c>
      <c r="I14" s="41">
        <f ca="1"/>
        <v>1.7017101506951731</v>
      </c>
      <c r="J14" s="41">
        <f ca="1"/>
        <v>-0.59203985566860551</v>
      </c>
      <c r="K14" s="41">
        <f ca="1"/>
        <v>-0.27719416467001506</v>
      </c>
      <c r="L14" s="41">
        <f ca="1"/>
        <v>-0.28976172295318481</v>
      </c>
      <c r="M14" s="37">
        <f>MATCH($A14,'EKHAZAARSTK X standardized'!$A:$A,0)</f>
        <v>91</v>
      </c>
    </row>
    <row r="15" spans="1:13" x14ac:dyDescent="0.3">
      <c r="A15" s="74" t="str">
        <f>'[1]2023.04.25.RCNX100'!A16</f>
        <v>BAJAJ FINANCE LTD</v>
      </c>
      <c r="B15" s="75">
        <f>'[1]2023.04.25.RCNX100'!B16</f>
        <v>1.7521126016050399</v>
      </c>
      <c r="C15" s="41" cm="1">
        <f t="array" aca="1" ref="C15:L15" ca="1">OFFSET(INDIRECT(ADDRESS(M15,2,1,1,"EKHAZAARSTK X standardized")),,,1,10)</f>
        <v>-0.40484581033436978</v>
      </c>
      <c r="D15" s="41">
        <f ca="1"/>
        <v>-1.2015682091484201</v>
      </c>
      <c r="E15" s="41">
        <f ca="1"/>
        <v>0.27029768556312989</v>
      </c>
      <c r="F15" s="41">
        <f ca="1"/>
        <v>1.8903069186849455</v>
      </c>
      <c r="G15" s="41">
        <f ca="1"/>
        <v>-0.76658730374726081</v>
      </c>
      <c r="H15" s="41">
        <f ca="1"/>
        <v>0.77207382226106869</v>
      </c>
      <c r="I15" s="41">
        <f ca="1"/>
        <v>2.5082624081806277</v>
      </c>
      <c r="J15" s="41">
        <f ca="1"/>
        <v>-0.3447478846520689</v>
      </c>
      <c r="K15" s="41">
        <f ca="1"/>
        <v>-0.61144916982384978</v>
      </c>
      <c r="L15" s="41">
        <f ca="1"/>
        <v>-0.26957783428244636</v>
      </c>
      <c r="M15" s="37">
        <f>MATCH($A15,'EKHAZAARSTK X standardized'!$A:$A,0)</f>
        <v>94</v>
      </c>
    </row>
    <row r="16" spans="1:13" x14ac:dyDescent="0.3">
      <c r="A16" s="74" t="str">
        <f>'[1]2023.04.25.RCNX100'!A17</f>
        <v>BAJAJ FINSERV LTD</v>
      </c>
      <c r="B16" s="75">
        <f>'[1]2023.04.25.RCNX100'!B17</f>
        <v>0.7922873298352</v>
      </c>
      <c r="C16" s="41" cm="1">
        <f t="array" aca="1" ref="C16:L16" ca="1">OFFSET(INDIRECT(ADDRESS(M16,2,1,1,"EKHAZAARSTK X standardized")),,,1,10)</f>
        <v>-0.62715860082409403</v>
      </c>
      <c r="D16" s="41">
        <f ca="1"/>
        <v>-0.97723811705184049</v>
      </c>
      <c r="E16" s="41">
        <f ca="1"/>
        <v>-0.3165295149669749</v>
      </c>
      <c r="F16" s="41">
        <f ca="1"/>
        <v>1.6249778938072015</v>
      </c>
      <c r="G16" s="41">
        <f ca="1"/>
        <v>-0.91817593553129817</v>
      </c>
      <c r="H16" s="41">
        <f ca="1"/>
        <v>0.42908580867708956</v>
      </c>
      <c r="I16" s="41">
        <f ca="1"/>
        <v>2.5738141621221216</v>
      </c>
      <c r="J16" s="41">
        <f ca="1"/>
        <v>-0.46462019187183207</v>
      </c>
      <c r="K16" s="41">
        <f ca="1"/>
        <v>-0.19453557885472389</v>
      </c>
      <c r="L16" s="41">
        <f ca="1"/>
        <v>0.18858588033595292</v>
      </c>
      <c r="M16" s="37">
        <f>MATCH($A16,'EKHAZAARSTK X standardized'!$A:$A,0)</f>
        <v>95</v>
      </c>
    </row>
    <row r="17" spans="1:13" x14ac:dyDescent="0.3">
      <c r="A17" s="74" t="str">
        <f>'[1]2023.04.25.RCNX100'!A18</f>
        <v>BAJAJ HOLDINGS AND INVESTMEN</v>
      </c>
      <c r="B17" s="75">
        <f>'[1]2023.04.25.RCNX100'!B18</f>
        <v>0.31199905102799902</v>
      </c>
      <c r="C17" s="41" cm="1">
        <f t="array" aca="1" ref="C17:L17" ca="1">OFFSET(INDIRECT(ADDRESS(M17,2,1,1,"EKHAZAARSTK X standardized")),,,1,10)</f>
        <v>1.8800169256721355</v>
      </c>
      <c r="D17" s="41">
        <f ca="1"/>
        <v>-1.3748547762388532</v>
      </c>
      <c r="E17" s="41">
        <f ca="1"/>
        <v>-0.26617059330786358</v>
      </c>
      <c r="F17" s="41">
        <f ca="1"/>
        <v>-0.90240488424864596</v>
      </c>
      <c r="G17" s="41">
        <f ca="1"/>
        <v>0.39513026538901352</v>
      </c>
      <c r="H17" s="41">
        <f ca="1"/>
        <v>0.69504679682190051</v>
      </c>
      <c r="I17" s="41">
        <f ca="1"/>
        <v>0.89967581574893574</v>
      </c>
      <c r="J17" s="41">
        <f ca="1"/>
        <v>-0.9351778932590914</v>
      </c>
      <c r="K17" s="41">
        <f ca="1"/>
        <v>-0.93770207400659211</v>
      </c>
      <c r="L17" s="41">
        <f ca="1"/>
        <v>0.41795389227382612</v>
      </c>
      <c r="M17" s="37">
        <f>MATCH($A17,'EKHAZAARSTK X standardized'!$A:$A,0)</f>
        <v>97</v>
      </c>
    </row>
    <row r="18" spans="1:13" x14ac:dyDescent="0.3">
      <c r="A18" s="74" t="str">
        <f>'[1]2023.04.25.RCNX100'!A19</f>
        <v>BANK OF BARODA</v>
      </c>
      <c r="B18" s="75">
        <f>'[1]2023.04.25.RCNX100'!B19</f>
        <v>0.371891262983571</v>
      </c>
      <c r="C18" s="41" cm="1">
        <f t="array" aca="1" ref="C18:L18" ca="1">OFFSET(INDIRECT(ADDRESS(M18,2,1,1,"EKHAZAARSTK X standardized")),,,1,10)</f>
        <v>0.51835958204418409</v>
      </c>
      <c r="D18" s="41">
        <f ca="1"/>
        <v>-1.4173870870563294</v>
      </c>
      <c r="E18" s="41">
        <f ca="1"/>
        <v>-0.35345416385674538</v>
      </c>
      <c r="F18" s="41">
        <f ca="1"/>
        <v>0.82643509765335377</v>
      </c>
      <c r="G18" s="41">
        <f ca="1"/>
        <v>0.94966455169269826</v>
      </c>
      <c r="H18" s="41">
        <f ca="1"/>
        <v>-0.67432848279691882</v>
      </c>
      <c r="I18" s="41">
        <f ca="1"/>
        <v>2.7807333065651538</v>
      </c>
      <c r="J18" s="41">
        <f ca="1"/>
        <v>1.3672915736782296</v>
      </c>
      <c r="K18" s="41">
        <f ca="1"/>
        <v>0.66893235108523785</v>
      </c>
      <c r="L18" s="41">
        <f ca="1"/>
        <v>0.80265130595483791</v>
      </c>
      <c r="M18" s="37">
        <f>MATCH($A18,'EKHAZAARSTK X standardized'!$A:$A,0)</f>
        <v>104</v>
      </c>
    </row>
    <row r="19" spans="1:13" x14ac:dyDescent="0.3">
      <c r="A19" s="74" t="str">
        <f>'[1]2023.04.25.RCNX100'!A20</f>
        <v>BERGER PAINTS INDIA LTD</v>
      </c>
      <c r="B19" s="75">
        <f>'[1]2023.04.25.RCNX100'!B20</f>
        <v>0.15321489682870501</v>
      </c>
      <c r="C19" s="41" cm="1">
        <f t="array" aca="1" ref="C19:L19" ca="1">OFFSET(INDIRECT(ADDRESS(M19,2,1,1,"EKHAZAARSTK X standardized")),,,1,10)</f>
        <v>-0.2580054841355966</v>
      </c>
      <c r="D19" s="41">
        <f ca="1"/>
        <v>-0.37071128511585333</v>
      </c>
      <c r="E19" s="41">
        <f ca="1"/>
        <v>0.30480771733273138</v>
      </c>
      <c r="F19" s="41">
        <f ca="1"/>
        <v>-0.15745906704686238</v>
      </c>
      <c r="G19" s="41">
        <f ca="1"/>
        <v>-0.62078529011301409</v>
      </c>
      <c r="H19" s="41">
        <f ca="1"/>
        <v>0.33057003003383884</v>
      </c>
      <c r="I19" s="41">
        <f ca="1"/>
        <v>0.92288244735097025</v>
      </c>
      <c r="J19" s="41">
        <f ca="1"/>
        <v>-0.82169807861816768</v>
      </c>
      <c r="K19" s="41">
        <f ca="1"/>
        <v>-0.79328933520048894</v>
      </c>
      <c r="L19" s="41">
        <f ca="1"/>
        <v>-0.82321144208022867</v>
      </c>
      <c r="M19" s="37">
        <f>MATCH($A19,'EKHAZAARSTK X standardized'!$A:$A,0)</f>
        <v>114</v>
      </c>
    </row>
    <row r="20" spans="1:13" x14ac:dyDescent="0.3">
      <c r="A20" s="74" t="str">
        <f>'[1]2023.04.25.RCNX100'!A21</f>
        <v>BHARAT ELECTRONICS LTD</v>
      </c>
      <c r="B20" s="75">
        <f>'[1]2023.04.25.RCNX100'!B21</f>
        <v>0.404203574805444</v>
      </c>
      <c r="C20" s="41" cm="1">
        <f t="array" aca="1" ref="C20:L20" ca="1">OFFSET(INDIRECT(ADDRESS(M20,2,1,1,"EKHAZAARSTK X standardized")),,,1,10)</f>
        <v>0.56818496611512637</v>
      </c>
      <c r="D20" s="41">
        <f ca="1"/>
        <v>-0.40041406314189287</v>
      </c>
      <c r="E20" s="41">
        <f ca="1"/>
        <v>-7.939826662213835E-2</v>
      </c>
      <c r="F20" s="41">
        <f ca="1"/>
        <v>-0.90240488424864596</v>
      </c>
      <c r="G20" s="41">
        <f ca="1"/>
        <v>0.76293061199188805</v>
      </c>
      <c r="H20" s="41">
        <f ca="1"/>
        <v>0.31407154650150398</v>
      </c>
      <c r="I20" s="41">
        <f ca="1"/>
        <v>1.4514776049736346</v>
      </c>
      <c r="J20" s="41">
        <f ca="1"/>
        <v>1.1054900337925977E-2</v>
      </c>
      <c r="K20" s="41">
        <f ca="1"/>
        <v>-0.34164712983920992</v>
      </c>
      <c r="L20" s="41">
        <f ca="1"/>
        <v>0.18878656630269508</v>
      </c>
      <c r="M20" s="37">
        <f>MATCH($A20,'EKHAZAARSTK X standardized'!$A:$A,0)</f>
        <v>122</v>
      </c>
    </row>
    <row r="21" spans="1:13" x14ac:dyDescent="0.3">
      <c r="A21" s="74" t="str">
        <f>'[1]2023.04.25.RCNX100'!A22</f>
        <v>BHARAT PETROLEUM CORP LTD</v>
      </c>
      <c r="B21" s="75">
        <f>'[1]2023.04.25.RCNX100'!B22</f>
        <v>0.36736344451290498</v>
      </c>
      <c r="C21" s="41" cm="1">
        <f t="array" aca="1" ref="C21:L21" ca="1">OFFSET(INDIRECT(ADDRESS(M21,2,1,1,"EKHAZAARSTK X standardized")),,,1,10)</f>
        <v>0.62470924292871299</v>
      </c>
      <c r="D21" s="41">
        <f ca="1"/>
        <v>0.70319588291106139</v>
      </c>
      <c r="E21" s="41">
        <f ca="1"/>
        <v>-8.6722548587478632E-2</v>
      </c>
      <c r="F21" s="41">
        <f ca="1"/>
        <v>1.5685685355388648</v>
      </c>
      <c r="G21" s="41">
        <f ca="1"/>
        <v>-0.41935019014678854</v>
      </c>
      <c r="H21" s="41">
        <f ca="1"/>
        <v>-1.3595964741850948</v>
      </c>
      <c r="I21" s="41">
        <f ca="1"/>
        <v>2.4984445855491257</v>
      </c>
      <c r="J21" s="41">
        <f ca="1"/>
        <v>-0.35227526431563072</v>
      </c>
      <c r="K21" s="41">
        <f ca="1"/>
        <v>0.70088079660853497</v>
      </c>
      <c r="L21" s="41">
        <f ca="1"/>
        <v>-1.1841117233885694</v>
      </c>
      <c r="M21" s="37">
        <f>MATCH($A21,'EKHAZAARSTK X standardized'!$A:$A,0)</f>
        <v>125</v>
      </c>
    </row>
    <row r="22" spans="1:13" x14ac:dyDescent="0.3">
      <c r="A22" s="74" t="str">
        <f>'[1]2023.04.25.RCNX100'!A23</f>
        <v>BHARTI AIRTEL LTD</v>
      </c>
      <c r="B22" s="75">
        <f>'[1]2023.04.25.RCNX100'!B23</f>
        <v>2.0673746676443701</v>
      </c>
      <c r="C22" s="41" cm="1">
        <f t="array" aca="1" ref="C22:L22" ca="1">OFFSET(INDIRECT(ADDRESS(M22,2,1,1,"EKHAZAARSTK X standardized")),,,1,10)</f>
        <v>-0.36413566004953457</v>
      </c>
      <c r="D22" s="41">
        <f ca="1"/>
        <v>-0.70178467245069387</v>
      </c>
      <c r="E22" s="41">
        <f ca="1"/>
        <v>-0.15785466230582756</v>
      </c>
      <c r="F22" s="41">
        <f ca="1"/>
        <v>1.6777890315010671</v>
      </c>
      <c r="G22" s="41">
        <f ca="1"/>
        <v>-0.19071667696042446</v>
      </c>
      <c r="H22" s="41">
        <f ca="1"/>
        <v>6.1927654975811659E-2</v>
      </c>
      <c r="I22" s="41">
        <f ca="1"/>
        <v>2.9435202784666612</v>
      </c>
      <c r="J22" s="41">
        <f ca="1"/>
        <v>-0.62718526686403142</v>
      </c>
      <c r="K22" s="41">
        <f ca="1"/>
        <v>-0.12498389345987151</v>
      </c>
      <c r="L22" s="41">
        <f ca="1"/>
        <v>-0.62004762038898964</v>
      </c>
      <c r="M22" s="37">
        <f>MATCH($A22,'EKHAZAARSTK X standardized'!$A:$A,0)</f>
        <v>127</v>
      </c>
    </row>
    <row r="23" spans="1:13" x14ac:dyDescent="0.3">
      <c r="A23" s="74" t="str">
        <f>'[1]2023.04.25.RCNX100'!A24</f>
        <v>BOSCH LTD</v>
      </c>
      <c r="B23" s="75">
        <f>'[1]2023.04.25.RCNX100'!B24</f>
        <v>0.177928578763238</v>
      </c>
      <c r="C23" s="41" cm="1">
        <f t="array" aca="1" ref="C23:L23" ca="1">OFFSET(INDIRECT(ADDRESS(M23,2,1,1,"EKHAZAARSTK X standardized")),,,1,10)</f>
        <v>0.12807062408469536</v>
      </c>
      <c r="D23" s="41">
        <f ca="1"/>
        <v>-0.65053279778241113</v>
      </c>
      <c r="E23" s="41">
        <f ca="1"/>
        <v>-1.1088607568777225</v>
      </c>
      <c r="F23" s="41">
        <f ca="1"/>
        <v>-0.88921978798226986</v>
      </c>
      <c r="G23" s="41">
        <f ca="1"/>
        <v>0.56446797794157755</v>
      </c>
      <c r="H23" s="41">
        <f ca="1"/>
        <v>5.23045167516593E-2</v>
      </c>
      <c r="I23" s="41">
        <f ca="1"/>
        <v>1.1444829873404803</v>
      </c>
      <c r="J23" s="41">
        <f ca="1"/>
        <v>-0.68704270151488356</v>
      </c>
      <c r="K23" s="41">
        <f ca="1"/>
        <v>-0.57499464768689901</v>
      </c>
      <c r="L23" s="41">
        <f ca="1"/>
        <v>-0.47858967577485656</v>
      </c>
      <c r="M23" s="37">
        <f>MATCH($A23,'EKHAZAARSTK X standardized'!$A:$A,0)</f>
        <v>141</v>
      </c>
    </row>
    <row r="24" spans="1:13" x14ac:dyDescent="0.3">
      <c r="A24" s="74" t="str">
        <f>'[1]2023.04.25.RCNX100'!A25</f>
        <v>BRITANNIA INDUSTRIES LTD</v>
      </c>
      <c r="B24" s="75">
        <f>'[1]2023.04.25.RCNX100'!B25</f>
        <v>0.56404536626605195</v>
      </c>
      <c r="C24" s="41" cm="1">
        <f t="array" aca="1" ref="C24:L24" ca="1">OFFSET(INDIRECT(ADDRESS(M24,2,1,1,"EKHAZAARSTK X standardized")),,,1,10)</f>
        <v>0.56839418774702033</v>
      </c>
      <c r="D24" s="41">
        <f ca="1"/>
        <v>-0.40710721991863191</v>
      </c>
      <c r="E24" s="41">
        <f ca="1"/>
        <v>6.1134863810046791E-2</v>
      </c>
      <c r="F24" s="41">
        <f ca="1"/>
        <v>0.59135159113787117</v>
      </c>
      <c r="G24" s="41">
        <f ca="1"/>
        <v>0.62543632780022762</v>
      </c>
      <c r="H24" s="41">
        <f ca="1"/>
        <v>3.3469787785986549</v>
      </c>
      <c r="I24" s="41">
        <f ca="1"/>
        <v>1.1512621226075237</v>
      </c>
      <c r="J24" s="41">
        <f ca="1"/>
        <v>-0.58496074220758598</v>
      </c>
      <c r="K24" s="41">
        <f ca="1"/>
        <v>-0.8262101202737544</v>
      </c>
      <c r="L24" s="41">
        <f ca="1"/>
        <v>6.5164992452076395E-2</v>
      </c>
      <c r="M24" s="37">
        <f>MATCH($A24,'EKHAZAARSTK X standardized'!$A:$A,0)</f>
        <v>144</v>
      </c>
    </row>
    <row r="25" spans="1:13" x14ac:dyDescent="0.3">
      <c r="A25" s="74" t="str">
        <f>'[1]2023.04.25.RCNX100'!A26</f>
        <v>CANARA BANK</v>
      </c>
      <c r="B25" s="75">
        <f>'[1]2023.04.25.RCNX100'!B26</f>
        <v>0.22541682081779801</v>
      </c>
      <c r="C25" s="41" cm="1">
        <f t="array" aca="1" ref="C25:L25" ca="1">OFFSET(INDIRECT(ADDRESS(M25,2,1,1,"EKHAZAARSTK X standardized")),,,1,10)</f>
        <v>0.95041388497528279</v>
      </c>
      <c r="D25" s="41">
        <f ca="1"/>
        <v>-1.5158330636097943</v>
      </c>
      <c r="E25" s="41">
        <f ca="1"/>
        <v>-0.50681990580679603</v>
      </c>
      <c r="F25" s="41">
        <f ca="1"/>
        <v>0.57378966396748665</v>
      </c>
      <c r="G25" s="41">
        <f ca="1"/>
        <v>0.58017012879206209</v>
      </c>
      <c r="H25" s="41">
        <f ca="1"/>
        <v>-0.62825861744123179</v>
      </c>
      <c r="I25" s="41">
        <f ca="1"/>
        <v>2.6260485678343795</v>
      </c>
      <c r="J25" s="41">
        <f ca="1"/>
        <v>1.4476788273263348</v>
      </c>
      <c r="K25" s="41">
        <f ca="1"/>
        <v>1.0603581780567866</v>
      </c>
      <c r="L25" s="41">
        <f ca="1"/>
        <v>1.0060070640119723</v>
      </c>
      <c r="M25" s="37">
        <f>MATCH($A25,'EKHAZAARSTK X standardized'!$A:$A,0)</f>
        <v>150</v>
      </c>
    </row>
    <row r="26" spans="1:13" x14ac:dyDescent="0.3">
      <c r="A26" s="74" t="str">
        <f>'[1]2023.04.25.RCNX100'!A27</f>
        <v>CHOLAMANDALAM INVESTMENT AND</v>
      </c>
      <c r="B26" s="75">
        <f>'[1]2023.04.25.RCNX100'!B27</f>
        <v>0.36759279646359699</v>
      </c>
      <c r="C26" s="41" cm="1">
        <f t="array" aca="1" ref="C26:L26" ca="1">OFFSET(INDIRECT(ADDRESS(M26,2,1,1,"EKHAZAARSTK X standardized")),,,1,10)</f>
        <v>-0.47752267234982426</v>
      </c>
      <c r="D26" s="41">
        <f ca="1"/>
        <v>-1.1118457437801752</v>
      </c>
      <c r="E26" s="41">
        <f ca="1"/>
        <v>7.783255049332026E-2</v>
      </c>
      <c r="F26" s="41">
        <f ca="1"/>
        <v>2.5568509801134698</v>
      </c>
      <c r="G26" s="41">
        <f ca="1"/>
        <v>-1.3640356955382437E-2</v>
      </c>
      <c r="H26" s="41">
        <f ca="1"/>
        <v>0.61361038289288794</v>
      </c>
      <c r="I26" s="41">
        <f ca="1"/>
        <v>1.6250480526486379</v>
      </c>
      <c r="J26" s="41">
        <f ca="1"/>
        <v>-0.17163393894075721</v>
      </c>
      <c r="K26" s="41">
        <f ca="1"/>
        <v>-0.75337551959082139</v>
      </c>
      <c r="L26" s="41">
        <f ca="1"/>
        <v>-0.33284319966757359</v>
      </c>
      <c r="M26" s="37">
        <f>MATCH($A26,'EKHAZAARSTK X standardized'!$A:$A,0)</f>
        <v>175</v>
      </c>
    </row>
    <row r="27" spans="1:13" x14ac:dyDescent="0.3">
      <c r="A27" s="74" t="str">
        <f>'[1]2023.04.25.RCNX100'!A28</f>
        <v>CIPLA LTD</v>
      </c>
      <c r="B27" s="75">
        <f>'[1]2023.04.25.RCNX100'!B28</f>
        <v>0.52519271481441199</v>
      </c>
      <c r="C27" s="41" cm="1">
        <f t="array" aca="1" ref="C27:L27" ca="1">OFFSET(INDIRECT(ADDRESS(M27,2,1,1,"EKHAZAARSTK X standardized")),,,1,10)</f>
        <v>-0.25090226986586756</v>
      </c>
      <c r="D27" s="41">
        <f ca="1"/>
        <v>-0.92701093994944761</v>
      </c>
      <c r="E27" s="41">
        <f ca="1"/>
        <v>-0.37039679235062933</v>
      </c>
      <c r="F27" s="41">
        <f ca="1"/>
        <v>-0.87716367066794898</v>
      </c>
      <c r="G27" s="41">
        <f ca="1"/>
        <v>-0.61249246121239231</v>
      </c>
      <c r="H27" s="41">
        <f ca="1"/>
        <v>3.109422264638213E-2</v>
      </c>
      <c r="I27" s="41">
        <f ca="1"/>
        <v>1.4463039167463303</v>
      </c>
      <c r="J27" s="41">
        <f ca="1"/>
        <v>-0.12322370328388975</v>
      </c>
      <c r="K27" s="41">
        <f ca="1"/>
        <v>-0.21299656724458177</v>
      </c>
      <c r="L27" s="41">
        <f ca="1"/>
        <v>-1.1714339679009595</v>
      </c>
      <c r="M27" s="37">
        <f>MATCH($A27,'EKHAZAARSTK X standardized'!$A:$A,0)</f>
        <v>177</v>
      </c>
    </row>
    <row r="28" spans="1:13" x14ac:dyDescent="0.3">
      <c r="A28" s="74" t="str">
        <f>'[1]2023.04.25.RCNX100'!A29</f>
        <v>COAL INDIA LTD</v>
      </c>
      <c r="B28" s="75">
        <f>'[1]2023.04.25.RCNX100'!B29</f>
        <v>0.537834250082175</v>
      </c>
      <c r="C28" s="41" cm="1">
        <f t="array" aca="1" ref="C28:L28" ca="1">OFFSET(INDIRECT(ADDRESS(M28,2,1,1,"EKHAZAARSTK X standardized")),,,1,10)</f>
        <v>6.0464504841083579</v>
      </c>
      <c r="D28" s="41">
        <f ca="1"/>
        <v>-0.26513892367815906</v>
      </c>
      <c r="E28" s="41">
        <f ca="1"/>
        <v>-0.56404185634217896</v>
      </c>
      <c r="F28" s="41">
        <f ca="1"/>
        <v>-0.72554271633745748</v>
      </c>
      <c r="G28" s="41">
        <f ca="1"/>
        <v>0.56822582506476205</v>
      </c>
      <c r="H28" s="41">
        <f ca="1"/>
        <v>1.4257172165394003</v>
      </c>
      <c r="I28" s="41">
        <f ca="1"/>
        <v>2.4261655612575939</v>
      </c>
      <c r="J28" s="41">
        <f ca="1"/>
        <v>-0.43005323888679892</v>
      </c>
      <c r="K28" s="41">
        <f ca="1"/>
        <v>2.2784374474711502</v>
      </c>
      <c r="L28" s="41">
        <f ca="1"/>
        <v>0.35008206477745835</v>
      </c>
      <c r="M28" s="37">
        <f>MATCH($A28,'EKHAZAARSTK X standardized'!$A:$A,0)</f>
        <v>181</v>
      </c>
    </row>
    <row r="29" spans="1:13" x14ac:dyDescent="0.3">
      <c r="A29" s="74" t="str">
        <f>'[1]2023.04.25.RCNX100'!A30</f>
        <v>COLGATE PALMOLIVE (INDIA)</v>
      </c>
      <c r="B29" s="75">
        <f>'[1]2023.04.25.RCNX100'!B30</f>
        <v>0.23198130218021701</v>
      </c>
      <c r="C29" s="41" cm="1">
        <f t="array" aca="1" ref="C29:L29" ca="1">OFFSET(INDIRECT(ADDRESS(M29,2,1,1,"EKHAZAARSTK X standardized")),,,1,10)</f>
        <v>1.2028822551714484</v>
      </c>
      <c r="D29" s="41">
        <f ca="1"/>
        <v>-1.3349422657736677E-2</v>
      </c>
      <c r="E29" s="41">
        <f ca="1"/>
        <v>-0.56497103706563379</v>
      </c>
      <c r="F29" s="41">
        <f ca="1"/>
        <v>-0.79145496105270474</v>
      </c>
      <c r="G29" s="41">
        <f ca="1"/>
        <v>-0.19050509475612842</v>
      </c>
      <c r="H29" s="41">
        <f ca="1"/>
        <v>3.4223115849107097</v>
      </c>
      <c r="I29" s="41">
        <f ca="1"/>
        <v>0.45462224679913515</v>
      </c>
      <c r="J29" s="41">
        <f ca="1"/>
        <v>-0.62477001013825739</v>
      </c>
      <c r="K29" s="41">
        <f ca="1"/>
        <v>-0.67475764043595843</v>
      </c>
      <c r="L29" s="41">
        <f ca="1"/>
        <v>-0.28349595239255387</v>
      </c>
      <c r="M29" s="37">
        <f>MATCH($A29,'EKHAZAARSTK X standardized'!$A:$A,0)</f>
        <v>184</v>
      </c>
    </row>
    <row r="30" spans="1:13" x14ac:dyDescent="0.3">
      <c r="A30" s="74" t="str">
        <f>'[1]2023.04.25.RCNX100'!A31</f>
        <v>DABUR INDIA LTD</v>
      </c>
      <c r="B30" s="75">
        <f>'[1]2023.04.25.RCNX100'!B31</f>
        <v>0.340183436098904</v>
      </c>
      <c r="C30" s="41" cm="1">
        <f t="array" aca="1" ref="C30:L30" ca="1">OFFSET(INDIRECT(ADDRESS(M30,2,1,1,"EKHAZAARSTK X standardized")),,,1,10)</f>
        <v>7.695694021142481E-2</v>
      </c>
      <c r="D30" s="41">
        <f ca="1"/>
        <v>-1.065120287270207</v>
      </c>
      <c r="E30" s="41">
        <f ca="1"/>
        <v>-0.27384910226148174</v>
      </c>
      <c r="F30" s="41">
        <f ca="1"/>
        <v>-0.77048258646504841</v>
      </c>
      <c r="G30" s="41">
        <f ca="1"/>
        <v>-0.13856748927402532</v>
      </c>
      <c r="H30" s="41">
        <f ca="1"/>
        <v>0.89247950667748543</v>
      </c>
      <c r="I30" s="41">
        <f ca="1"/>
        <v>1.1839925635238855</v>
      </c>
      <c r="J30" s="41">
        <f ca="1"/>
        <v>-0.71123736053974407</v>
      </c>
      <c r="K30" s="41">
        <f ca="1"/>
        <v>-0.80286860468015098</v>
      </c>
      <c r="L30" s="41">
        <f ca="1"/>
        <v>-0.35985218246820366</v>
      </c>
      <c r="M30" s="37">
        <f>MATCH($A30,'EKHAZAARSTK X standardized'!$A:$A,0)</f>
        <v>199</v>
      </c>
    </row>
    <row r="31" spans="1:13" x14ac:dyDescent="0.3">
      <c r="A31" s="74" t="str">
        <f>'[1]2023.04.25.RCNX100'!A32</f>
        <v>DIVI'S LABORATORIES LTD</v>
      </c>
      <c r="B31" s="75">
        <f>'[1]2023.04.25.RCNX100'!B32</f>
        <v>0.45105581515711002</v>
      </c>
      <c r="C31" s="41" cm="1">
        <f t="array" aca="1" ref="C31:L31" ca="1">OFFSET(INDIRECT(ADDRESS(M31,2,1,1,"EKHAZAARSTK X standardized")),,,1,10)</f>
        <v>2.6155652960335868E-3</v>
      </c>
      <c r="D31" s="41">
        <f ca="1"/>
        <v>-7.6934248923764686E-2</v>
      </c>
      <c r="E31" s="41">
        <f ca="1"/>
        <v>0.4653161936154856</v>
      </c>
      <c r="F31" s="41">
        <f ca="1"/>
        <v>-0.90168907252594221</v>
      </c>
      <c r="G31" s="41">
        <f ca="1"/>
        <v>-1.2923288920619393</v>
      </c>
      <c r="H31" s="41">
        <f ca="1"/>
        <v>0.79611566134546219</v>
      </c>
      <c r="I31" s="41">
        <f ca="1"/>
        <v>1.1335573170612614</v>
      </c>
      <c r="J31" s="41">
        <f ca="1"/>
        <v>-0.39647023440670903</v>
      </c>
      <c r="K31" s="41">
        <f ca="1"/>
        <v>-0.76049157370926346</v>
      </c>
      <c r="L31" s="41">
        <f ca="1"/>
        <v>-7.9001956627197001E-2</v>
      </c>
      <c r="M31" s="37">
        <f>MATCH($A31,'EKHAZAARSTK X standardized'!$A:$A,0)</f>
        <v>222</v>
      </c>
    </row>
    <row r="32" spans="1:13" x14ac:dyDescent="0.3">
      <c r="A32" s="74" t="str">
        <f>'[1]2023.04.25.RCNX100'!A33</f>
        <v>DLF LTD</v>
      </c>
      <c r="B32" s="75">
        <f>'[1]2023.04.25.RCNX100'!B33</f>
        <v>0.28204198773434602</v>
      </c>
      <c r="C32" s="41" cm="1">
        <f t="array" aca="1" ref="C32:L32" ca="1">OFFSET(INDIRECT(ADDRESS(M32,2,1,1,"EKHAZAARSTK X standardized")),,,1,10)</f>
        <v>-0.13249168123728827</v>
      </c>
      <c r="D32" s="41">
        <f ca="1"/>
        <v>-1.1524425014602824</v>
      </c>
      <c r="E32" s="41">
        <f ca="1"/>
        <v>-1.0804482909892996</v>
      </c>
      <c r="F32" s="41">
        <f ca="1"/>
        <v>-0.70199825021013207</v>
      </c>
      <c r="G32" s="41">
        <f ca="1"/>
        <v>-0.2976378039936573</v>
      </c>
      <c r="H32" s="41">
        <f ca="1"/>
        <v>-0.4227091725243548</v>
      </c>
      <c r="I32" s="41">
        <f ca="1"/>
        <v>1.4545956738721542</v>
      </c>
      <c r="J32" s="41">
        <f ca="1"/>
        <v>-0.24313553674250504</v>
      </c>
      <c r="K32" s="41">
        <f ca="1"/>
        <v>-0.83399791516020461</v>
      </c>
      <c r="L32" s="41">
        <f ca="1"/>
        <v>-0.26697021848468078</v>
      </c>
      <c r="M32" s="37">
        <f>MATCH($A32,'EKHAZAARSTK X standardized'!$A:$A,0)</f>
        <v>224</v>
      </c>
    </row>
    <row r="33" spans="1:13" x14ac:dyDescent="0.3">
      <c r="A33" s="74" t="str">
        <f>'[1]2023.04.25.RCNX100'!A34</f>
        <v>DR. REDDY'S LABORATORIES</v>
      </c>
      <c r="B33" s="75">
        <f>'[1]2023.04.25.RCNX100'!B34</f>
        <v>0.64755899574389897</v>
      </c>
      <c r="C33" s="41" cm="1">
        <f t="array" aca="1" ref="C33:L33" ca="1">OFFSET(INDIRECT(ADDRESS(M33,2,1,1,"EKHAZAARSTK X standardized")),,,1,10)</f>
        <v>-0.20532911048577671</v>
      </c>
      <c r="D33" s="41">
        <f ca="1"/>
        <v>-0.97014046180265101</v>
      </c>
      <c r="E33" s="41">
        <f ca="1"/>
        <v>-0.33459681834940386</v>
      </c>
      <c r="F33" s="41">
        <f ca="1"/>
        <v>-0.87340848872674126</v>
      </c>
      <c r="G33" s="41">
        <f ca="1"/>
        <v>-5.1743019734763737E-2</v>
      </c>
      <c r="H33" s="41">
        <f ca="1"/>
        <v>0.40587623157654146</v>
      </c>
      <c r="I33" s="41">
        <f ca="1"/>
        <v>1.4964329106393985</v>
      </c>
      <c r="J33" s="41">
        <f ca="1"/>
        <v>-0.10752236241909162</v>
      </c>
      <c r="K33" s="41">
        <f ca="1"/>
        <v>-0.20281759310770225</v>
      </c>
      <c r="L33" s="41">
        <f ca="1"/>
        <v>-1.0796517647224226</v>
      </c>
      <c r="M33" s="37">
        <f>MATCH($A33,'EKHAZAARSTK X standardized'!$A:$A,0)</f>
        <v>228</v>
      </c>
    </row>
    <row r="34" spans="1:13" x14ac:dyDescent="0.3">
      <c r="A34" s="74" t="str">
        <f>'[1]2023.04.25.RCNX100'!A35</f>
        <v>EICHER MOTORS LTD</v>
      </c>
      <c r="B34" s="75">
        <f>'[1]2023.04.25.RCNX100'!B35</f>
        <v>0.482489344449549</v>
      </c>
      <c r="C34" s="41" cm="1">
        <f t="array" aca="1" ref="C34:L34" ca="1">OFFSET(INDIRECT(ADDRESS(M34,2,1,1,"EKHAZAARSTK X standardized")),,,1,10)</f>
        <v>-0.18551183814947336</v>
      </c>
      <c r="D34" s="41">
        <f ca="1"/>
        <v>-0.56163118223650643</v>
      </c>
      <c r="E34" s="41">
        <f ca="1"/>
        <v>-0.26302218694401741</v>
      </c>
      <c r="F34" s="41">
        <f ca="1"/>
        <v>-0.87991127291496229</v>
      </c>
      <c r="G34" s="41">
        <f ca="1"/>
        <v>0.23044829490300239</v>
      </c>
      <c r="H34" s="41">
        <f ca="1"/>
        <v>1.1843184866745171</v>
      </c>
      <c r="I34" s="41">
        <f ca="1"/>
        <v>1.280102974659346</v>
      </c>
      <c r="J34" s="41">
        <f ca="1"/>
        <v>-7.3823652614105714E-2</v>
      </c>
      <c r="K34" s="41">
        <f ca="1"/>
        <v>-0.58887877416603573</v>
      </c>
      <c r="L34" s="41">
        <f ca="1"/>
        <v>-0.30446206604925036</v>
      </c>
      <c r="M34" s="37">
        <f>MATCH($A34,'EKHAZAARSTK X standardized'!$A:$A,0)</f>
        <v>235</v>
      </c>
    </row>
    <row r="35" spans="1:13" x14ac:dyDescent="0.3">
      <c r="A35" s="74" t="str">
        <f>'[1]2023.04.25.RCNX100'!A36</f>
        <v>FSN E-COMMERCE VENTURES LTD</v>
      </c>
      <c r="B35" s="75">
        <f>'[1]2023.04.25.RCNX100'!B36</f>
        <v>0.180716961556591</v>
      </c>
      <c r="C35" s="41" cm="1">
        <f t="array" aca="1" ref="C35:L35" ca="1">OFFSET(INDIRECT(ADDRESS(M35,2,1,1,"EKHAZAARSTK X standardized")),,,1,10)</f>
        <v>-0.64897097360151768</v>
      </c>
      <c r="D35" s="41">
        <f ca="1"/>
        <v>2.1589628754547334</v>
      </c>
      <c r="E35" s="41">
        <f ca="1"/>
        <v>0.5318704654087425</v>
      </c>
      <c r="F35" s="41">
        <f ca="1"/>
        <v>-0.90230305871295324</v>
      </c>
      <c r="G35" s="41">
        <f ca="1"/>
        <v>-1.9055771897181122</v>
      </c>
      <c r="H35" s="41">
        <f ca="1"/>
        <v>1.2175717816574909</v>
      </c>
      <c r="I35" s="41">
        <f ca="1"/>
        <v>-5.8716248714333154E-2</v>
      </c>
      <c r="J35" s="41">
        <f ca="1"/>
        <v>0.20170228196092529</v>
      </c>
      <c r="K35" s="41">
        <f ca="1"/>
        <v>-1.0882899860187976</v>
      </c>
      <c r="L35" s="41">
        <f ca="1"/>
        <v>0.47620948162965021</v>
      </c>
      <c r="M35" s="37">
        <f>MATCH($A35,'EKHAZAARSTK X standardized'!$A:$A,0)</f>
        <v>279</v>
      </c>
    </row>
    <row r="36" spans="1:13" x14ac:dyDescent="0.3">
      <c r="A36" s="74" t="str">
        <f>'[1]2023.04.25.RCNX100'!A37</f>
        <v>GAIL INDIA LTD</v>
      </c>
      <c r="B36" s="75">
        <f>'[1]2023.04.25.RCNX100'!B37</f>
        <v>0.32663482615114803</v>
      </c>
      <c r="C36" s="41" cm="1">
        <f t="array" aca="1" ref="C36:L36" ca="1">OFFSET(INDIRECT(ADDRESS(M36,2,1,1,"EKHAZAARSTK X standardized")),,,1,10)</f>
        <v>2.0336995612674489</v>
      </c>
      <c r="D36" s="41">
        <f ca="1"/>
        <v>-0.25290779808439329</v>
      </c>
      <c r="E36" s="41">
        <f ca="1"/>
        <v>-0.1340892109030602</v>
      </c>
      <c r="F36" s="41">
        <f ca="1"/>
        <v>-0.1816852691455742</v>
      </c>
      <c r="G36" s="41">
        <f ca="1"/>
        <v>-3.3410859158870848E-2</v>
      </c>
      <c r="H36" s="41">
        <f ca="1"/>
        <v>-0.20733104105992123</v>
      </c>
      <c r="I36" s="41">
        <f ca="1"/>
        <v>2.1129162299408071</v>
      </c>
      <c r="J36" s="41">
        <f ca="1"/>
        <v>-0.13655203312173025</v>
      </c>
      <c r="K36" s="41">
        <f ca="1"/>
        <v>1.3315121190332599</v>
      </c>
      <c r="L36" s="41">
        <f ca="1"/>
        <v>-0.49196225627215961</v>
      </c>
      <c r="M36" s="37">
        <f>MATCH($A36,'EKHAZAARSTK X standardized'!$A:$A,0)</f>
        <v>283</v>
      </c>
    </row>
    <row r="37" spans="1:13" x14ac:dyDescent="0.3">
      <c r="A37" s="74" t="str">
        <f>'[1]2023.04.25.RCNX100'!A38</f>
        <v>GODREJ CONSUMER PRODUCTS LTD</v>
      </c>
      <c r="B37" s="75">
        <f>'[1]2023.04.25.RCNX100'!B38</f>
        <v>0.41511173970836301</v>
      </c>
      <c r="C37" s="41" cm="1">
        <f t="array" aca="1" ref="C37:L37" ca="1">OFFSET(INDIRECT(ADDRESS(M37,2,1,1,"EKHAZAARSTK X standardized")),,,1,10)</f>
        <v>-0.64897097360151768</v>
      </c>
      <c r="D37" s="41">
        <f ca="1"/>
        <v>-1.172068963514145</v>
      </c>
      <c r="E37" s="41">
        <f ca="1"/>
        <v>-0.70215420853544042</v>
      </c>
      <c r="F37" s="41">
        <f ca="1"/>
        <v>-0.79411104183736814</v>
      </c>
      <c r="G37" s="41">
        <f ca="1"/>
        <v>0.51073224864263844</v>
      </c>
      <c r="H37" s="41">
        <f ca="1"/>
        <v>0.4935146720772402</v>
      </c>
      <c r="I37" s="41">
        <f ca="1"/>
        <v>1.2926105574584326</v>
      </c>
      <c r="J37" s="41">
        <f ca="1"/>
        <v>-0.669871056399578</v>
      </c>
      <c r="K37" s="41">
        <f ca="1"/>
        <v>-0.81379994999657601</v>
      </c>
      <c r="L37" s="41">
        <f ca="1"/>
        <v>-0.20258482949943551</v>
      </c>
      <c r="M37" s="37">
        <f>MATCH($A37,'EKHAZAARSTK X standardized'!$A:$A,0)</f>
        <v>316</v>
      </c>
    </row>
    <row r="38" spans="1:13" x14ac:dyDescent="0.3">
      <c r="A38" s="74" t="str">
        <f>'[1]2023.04.25.RCNX100'!A39</f>
        <v>GRASIM INDUSTRIES LTD</v>
      </c>
      <c r="B38" s="75">
        <f>'[1]2023.04.25.RCNX100'!B39</f>
        <v>0.69053143659584804</v>
      </c>
      <c r="C38" s="41" cm="1">
        <f t="array" aca="1" ref="C38:L38" ca="1">OFFSET(INDIRECT(ADDRESS(M38,2,1,1,"EKHAZAARSTK X standardized")),,,1,10)</f>
        <v>-0.43419145442330964</v>
      </c>
      <c r="D38" s="41">
        <f ca="1"/>
        <v>-1.0950861339301925</v>
      </c>
      <c r="E38" s="41">
        <f ca="1"/>
        <v>-0.44745270973121931</v>
      </c>
      <c r="F38" s="41">
        <f ca="1"/>
        <v>0.91641911392560793</v>
      </c>
      <c r="G38" s="41">
        <f ca="1"/>
        <v>-0.23695181391363482</v>
      </c>
      <c r="H38" s="41">
        <f ca="1"/>
        <v>-0.22763264833337249</v>
      </c>
      <c r="I38" s="41">
        <f ca="1"/>
        <v>2.4622198380779334</v>
      </c>
      <c r="J38" s="41">
        <f ca="1"/>
        <v>-0.63705748805416584</v>
      </c>
      <c r="K38" s="41">
        <f ca="1"/>
        <v>0.61017674827973334</v>
      </c>
      <c r="L38" s="41">
        <f ca="1"/>
        <v>-0.39580921133104241</v>
      </c>
      <c r="M38" s="37">
        <f>MATCH($A38,'EKHAZAARSTK X standardized'!$A:$A,0)</f>
        <v>326</v>
      </c>
    </row>
    <row r="39" spans="1:13" x14ac:dyDescent="0.3">
      <c r="A39" s="74" t="str">
        <f>'[1]2023.04.25.RCNX100'!A40</f>
        <v>HAVELLS INDIA LTD</v>
      </c>
      <c r="B39" s="75">
        <f>'[1]2023.04.25.RCNX100'!B40</f>
        <v>0.33391107409397203</v>
      </c>
      <c r="C39" s="41" cm="1">
        <f t="array" aca="1" ref="C39:L39" ca="1">OFFSET(INDIRECT(ADDRESS(M39,2,1,1,"EKHAZAARSTK X standardized")),,,1,10)</f>
        <v>-0.46980074466778798</v>
      </c>
      <c r="D39" s="41">
        <f ca="1"/>
        <v>-3.5941561640401264E-2</v>
      </c>
      <c r="E39" s="41">
        <f ca="1"/>
        <v>0.3666889392460802</v>
      </c>
      <c r="F39" s="41">
        <f ca="1"/>
        <v>-0.82554813689938877</v>
      </c>
      <c r="G39" s="41">
        <f ca="1"/>
        <v>-0.10868378421946985</v>
      </c>
      <c r="H39" s="41">
        <f ca="1"/>
        <v>0.13862152888868612</v>
      </c>
      <c r="I39" s="41">
        <f ca="1"/>
        <v>1.1453135855406398</v>
      </c>
      <c r="J39" s="41">
        <f ca="1"/>
        <v>-0.55462355857481827</v>
      </c>
      <c r="K39" s="41">
        <f ca="1"/>
        <v>-0.76723288134619527</v>
      </c>
      <c r="L39" s="41">
        <f ca="1"/>
        <v>-1.4038534778259046</v>
      </c>
      <c r="M39" s="37">
        <f>MATCH($A39,'EKHAZAARSTK X standardized'!$A:$A,0)</f>
        <v>355</v>
      </c>
    </row>
    <row r="40" spans="1:13" x14ac:dyDescent="0.3">
      <c r="A40" s="74" t="str">
        <f>'[1]2023.04.25.RCNX100'!A41</f>
        <v>HCL TECHNOLOGIES LTD</v>
      </c>
      <c r="B40" s="75">
        <f>'[1]2023.04.25.RCNX100'!B41</f>
        <v>1.2366222553286901</v>
      </c>
      <c r="C40" s="41" cm="1">
        <f t="array" aca="1" ref="C40:L40" ca="1">OFFSET(INDIRECT(ADDRESS(M40,2,1,1,"EKHAZAARSTK X standardized")),,,1,10)</f>
        <v>2.7059814088436167</v>
      </c>
      <c r="D40" s="41">
        <f ca="1"/>
        <v>0.98708472678206727</v>
      </c>
      <c r="E40" s="41">
        <f ca="1"/>
        <v>-2.1161104256617924</v>
      </c>
      <c r="F40" s="41">
        <f ca="1"/>
        <v>-0.73721896886609561</v>
      </c>
      <c r="G40" s="41">
        <f ca="1"/>
        <v>-0.25017071805492763</v>
      </c>
      <c r="H40" s="41">
        <f ca="1"/>
        <v>0.91782029403004184</v>
      </c>
      <c r="I40" s="41">
        <f ca="1"/>
        <v>0.46150026177092146</v>
      </c>
      <c r="J40" s="41">
        <f ca="1"/>
        <v>-0.62771265395836506</v>
      </c>
      <c r="K40" s="41">
        <f ca="1"/>
        <v>-1.2398483142867511</v>
      </c>
      <c r="L40" s="41">
        <f ca="1"/>
        <v>-0.81852249897563867</v>
      </c>
      <c r="M40" s="37">
        <f>MATCH($A40,'EKHAZAARSTK X standardized'!$A:$A,0)</f>
        <v>358</v>
      </c>
    </row>
    <row r="41" spans="1:13" x14ac:dyDescent="0.3">
      <c r="A41" s="74" t="str">
        <f>'[1]2023.04.25.RCNX100'!A42</f>
        <v>HDFC ASSET MANAGEMENT CO LTD</v>
      </c>
      <c r="B41" s="75">
        <f>'[1]2023.04.25.RCNX100'!B42</f>
        <v>0.155861848117162</v>
      </c>
      <c r="C41" s="41" cm="1">
        <f t="array" aca="1" ref="C41:L41" ca="1">OFFSET(INDIRECT(ADDRESS(M41,2,1,1,"EKHAZAARSTK X standardized")),,,1,10)</f>
        <v>1.075147867052529</v>
      </c>
      <c r="D41" s="41">
        <f ca="1"/>
        <v>-0.52122175439093077</v>
      </c>
      <c r="E41" s="41">
        <f ca="1"/>
        <v>5.2009324904340199E-3</v>
      </c>
      <c r="F41" s="41">
        <f ca="1"/>
        <v>-0.90240488424864596</v>
      </c>
      <c r="G41" s="41">
        <f ca="1"/>
        <v>-0.69194539101139185</v>
      </c>
      <c r="H41" s="41">
        <f ca="1"/>
        <v>2.3081396705256108</v>
      </c>
      <c r="I41" s="41">
        <f ca="1"/>
        <v>0.46242082064616302</v>
      </c>
      <c r="J41" s="41">
        <f ca="1"/>
        <v>-0.47427593378669558</v>
      </c>
      <c r="K41" s="41">
        <f ca="1"/>
        <v>-0.62263893594549069</v>
      </c>
      <c r="L41" s="41">
        <f ca="1"/>
        <v>0.13467879992005971</v>
      </c>
      <c r="M41" s="37">
        <f>MATCH($A41,'EKHAZAARSTK X standardized'!$A:$A,0)</f>
        <v>359</v>
      </c>
    </row>
    <row r="42" spans="1:13" x14ac:dyDescent="0.3">
      <c r="A42" s="74" t="str">
        <f>'[1]2023.04.25.RCNX100'!A43</f>
        <v>HDFC BANK LIMITED</v>
      </c>
      <c r="B42" s="75">
        <f>'[1]2023.04.25.RCNX100'!B43</f>
        <v>8.2491296725088095</v>
      </c>
      <c r="C42" s="41" cm="1">
        <f t="array" aca="1" ref="C42:L42" ca="1">OFFSET(INDIRECT(ADDRESS(M42,2,1,1,"EKHAZAARSTK X standardized")),,,1,10)</f>
        <v>0.17914674645337414</v>
      </c>
      <c r="D42" s="41">
        <f ca="1"/>
        <v>-1.5352622241881975</v>
      </c>
      <c r="E42" s="41">
        <f ca="1"/>
        <v>-0.11604582386343333</v>
      </c>
      <c r="F42" s="41">
        <f ca="1"/>
        <v>0.38012274754633496</v>
      </c>
      <c r="G42" s="41">
        <f ca="1"/>
        <v>8.1126540778991049E-2</v>
      </c>
      <c r="H42" s="41">
        <f ca="1"/>
        <v>-0.37102238614273059</v>
      </c>
      <c r="I42" s="41">
        <f ca="1"/>
        <v>3.6290501682332428</v>
      </c>
      <c r="J42" s="41">
        <f ca="1"/>
        <v>-0.54787471411952549</v>
      </c>
      <c r="K42" s="41">
        <f ca="1"/>
        <v>-0.34692179786198601</v>
      </c>
      <c r="L42" s="41">
        <f ca="1"/>
        <v>-0.57966329349761814</v>
      </c>
      <c r="M42" s="37">
        <f>MATCH($A42,'EKHAZAARSTK X standardized'!$A:$A,0)</f>
        <v>360</v>
      </c>
    </row>
    <row r="43" spans="1:13" x14ac:dyDescent="0.3">
      <c r="A43" s="74" t="str">
        <f>'[1]2023.04.25.RCNX100'!A44</f>
        <v>HDFC LIFE INSURANCE CO LTD</v>
      </c>
      <c r="B43" s="75">
        <f>'[1]2023.04.25.RCNX100'!B44</f>
        <v>0.60012235536085001</v>
      </c>
      <c r="C43" s="41" cm="1">
        <f t="array" aca="1" ref="C43:L43" ca="1">OFFSET(INDIRECT(ADDRESS(M43,2,1,1,"EKHAZAARSTK X standardized")),,,1,10)</f>
        <v>-0.41379638698555621</v>
      </c>
      <c r="D43" s="41">
        <f ca="1"/>
        <v>-1.3125972982587872</v>
      </c>
      <c r="E43" s="41">
        <f ca="1"/>
        <v>3.7762538458967258E-2</v>
      </c>
      <c r="F43" s="41">
        <f ca="1"/>
        <v>-0.77512071501060442</v>
      </c>
      <c r="G43" s="41">
        <f ca="1"/>
        <v>-0.37861627287927924</v>
      </c>
      <c r="H43" s="41">
        <f ca="1"/>
        <v>-0.66725001910913695</v>
      </c>
      <c r="I43" s="41">
        <f ca="1"/>
        <v>2.3200800834786559</v>
      </c>
      <c r="J43" s="41">
        <f ca="1"/>
        <v>-0.43650388343971752</v>
      </c>
      <c r="K43" s="41">
        <f ca="1"/>
        <v>-0.27130842706962971</v>
      </c>
      <c r="L43" s="41">
        <f ca="1"/>
        <v>-0.68103201818455394</v>
      </c>
      <c r="M43" s="37">
        <f>MATCH($A43,'EKHAZAARSTK X standardized'!$A:$A,0)</f>
        <v>361</v>
      </c>
    </row>
    <row r="44" spans="1:13" x14ac:dyDescent="0.3">
      <c r="A44" s="74" t="str">
        <f>'[1]2023.04.25.RCNX100'!A45</f>
        <v>HERO MOTOCORP LTD</v>
      </c>
      <c r="B44" s="75">
        <f>'[1]2023.04.25.RCNX100'!B45</f>
        <v>0.36019081604914999</v>
      </c>
      <c r="C44" s="41" cm="1">
        <f t="array" aca="1" ref="C44:L44" ca="1">OFFSET(INDIRECT(ADDRESS(M44,2,1,1,"EKHAZAARSTK X standardized")),,,1,10)</f>
        <v>2.3191914584081714</v>
      </c>
      <c r="D44" s="41">
        <f ca="1"/>
        <v>-9.1171925303338217E-2</v>
      </c>
      <c r="E44" s="41">
        <f ca="1"/>
        <v>-1.2979007393312618</v>
      </c>
      <c r="F44" s="41">
        <f ca="1"/>
        <v>-0.84840965185759443</v>
      </c>
      <c r="G44" s="41">
        <f ca="1"/>
        <v>4.4869980097144914E-2</v>
      </c>
      <c r="H44" s="41">
        <f ca="1"/>
        <v>0.19488469697518612</v>
      </c>
      <c r="I44" s="41">
        <f ca="1"/>
        <v>1.3759546254306338</v>
      </c>
      <c r="J44" s="41">
        <f ca="1"/>
        <v>-2.4050420202428788E-2</v>
      </c>
      <c r="K44" s="41">
        <f ca="1"/>
        <v>0.11936567430365018</v>
      </c>
      <c r="L44" s="41">
        <f ca="1"/>
        <v>-0.67735698309420089</v>
      </c>
      <c r="M44" s="37">
        <f>MATCH($A44,'EKHAZAARSTK X standardized'!$A:$A,0)</f>
        <v>368</v>
      </c>
    </row>
    <row r="45" spans="1:13" x14ac:dyDescent="0.3">
      <c r="A45" s="74" t="str">
        <f>'[1]2023.04.25.RCNX100'!A46</f>
        <v>HINDALCO INDUSTRIES LTD</v>
      </c>
      <c r="B45" s="75">
        <f>'[1]2023.04.25.RCNX100'!B46</f>
        <v>0.69269531439447796</v>
      </c>
      <c r="C45" s="41" cm="1">
        <f t="array" aca="1" ref="C45:L45" ca="1">OFFSET(INDIRECT(ADDRESS(M45,2,1,1,"EKHAZAARSTK X standardized")),,,1,10)</f>
        <v>2.1619236536729178E-2</v>
      </c>
      <c r="D45" s="41">
        <f ca="1"/>
        <v>-0.74757005441516622</v>
      </c>
      <c r="E45" s="41">
        <f ca="1"/>
        <v>-0.24947310266018685</v>
      </c>
      <c r="F45" s="41">
        <f ca="1"/>
        <v>0.65915237364627921</v>
      </c>
      <c r="G45" s="41">
        <f ca="1"/>
        <v>-1.1191426111503477</v>
      </c>
      <c r="H45" s="41">
        <f ca="1"/>
        <v>-0.37038615208707398</v>
      </c>
      <c r="I45" s="41">
        <f ca="1"/>
        <v>2.4714245479478651</v>
      </c>
      <c r="J45" s="41">
        <f ca="1"/>
        <v>0.61465812694369348</v>
      </c>
      <c r="K45" s="41">
        <f ca="1"/>
        <v>1.3603221518775761</v>
      </c>
      <c r="L45" s="41">
        <f ca="1"/>
        <v>0.10639800928510758</v>
      </c>
      <c r="M45" s="37">
        <f>MATCH($A45,'EKHAZAARSTK X standardized'!$A:$A,0)</f>
        <v>375</v>
      </c>
    </row>
    <row r="46" spans="1:13" x14ac:dyDescent="0.3">
      <c r="A46" s="74" t="str">
        <f>'[1]2023.04.25.RCNX100'!A47</f>
        <v>HINDUSTAN AERONAUTICS LTD</v>
      </c>
      <c r="B46" s="75">
        <f>'[1]2023.04.25.RCNX100'!B47</f>
        <v>0.26187564508772598</v>
      </c>
      <c r="C46" s="41" cm="1">
        <f t="array" aca="1" ref="C46:L46" ca="1">OFFSET(INDIRECT(ADDRESS(M46,2,1,1,"EKHAZAARSTK X standardized")),,,1,10)</f>
        <v>-0.13427974004138812</v>
      </c>
      <c r="D46" s="41">
        <f ca="1"/>
        <v>0.29163835861942367</v>
      </c>
      <c r="E46" s="41">
        <f ca="1"/>
        <v>-0.41363774550742488</v>
      </c>
      <c r="F46" s="41">
        <f ca="1"/>
        <v>-0.90210336456641882</v>
      </c>
      <c r="G46" s="41">
        <f ca="1"/>
        <v>1.5742021699164261</v>
      </c>
      <c r="H46" s="41">
        <f ca="1"/>
        <v>0.50342611378792079</v>
      </c>
      <c r="I46" s="41">
        <f ca="1"/>
        <v>1.7437016367637035</v>
      </c>
      <c r="J46" s="41">
        <f ca="1"/>
        <v>1.6816461101526865E-2</v>
      </c>
      <c r="K46" s="41">
        <f ca="1"/>
        <v>-2.6925921211386799E-2</v>
      </c>
      <c r="L46" s="41">
        <f ca="1"/>
        <v>0.18621841974094491</v>
      </c>
      <c r="M46" s="37">
        <f>MATCH($A46,'EKHAZAARSTK X standardized'!$A:$A,0)</f>
        <v>377</v>
      </c>
    </row>
    <row r="47" spans="1:13" x14ac:dyDescent="0.3">
      <c r="A47" s="74" t="str">
        <f>'[1]2023.04.25.RCNX100'!A48</f>
        <v>HINDUSTAN UNILEVER LTD</v>
      </c>
      <c r="B47" s="75">
        <f>'[1]2023.04.25.RCNX100'!B48</f>
        <v>2.4741840698862001</v>
      </c>
      <c r="C47" s="41" cm="1">
        <f t="array" aca="1" ref="C47:L47" ca="1">OFFSET(INDIRECT(ADDRESS(M47,2,1,1,"EKHAZAARSTK X standardized")),,,1,10)</f>
        <v>0.38341635601011193</v>
      </c>
      <c r="D47" s="41">
        <f ca="1"/>
        <v>-1.0296911775436579</v>
      </c>
      <c r="E47" s="41">
        <f ca="1"/>
        <v>0.4887725342223101</v>
      </c>
      <c r="F47" s="41">
        <f ca="1"/>
        <v>-0.85763047182896845</v>
      </c>
      <c r="G47" s="41">
        <f ca="1"/>
        <v>0.42963974667818589</v>
      </c>
      <c r="H47" s="41">
        <f ca="1"/>
        <v>1.5157174502673285</v>
      </c>
      <c r="I47" s="41">
        <f ca="1"/>
        <v>2.4140257094003963</v>
      </c>
      <c r="J47" s="41">
        <f ca="1"/>
        <v>-0.8750291514251457</v>
      </c>
      <c r="K47" s="41">
        <f ca="1"/>
        <v>-0.88180445951300512</v>
      </c>
      <c r="L47" s="41">
        <f ca="1"/>
        <v>-0.11462928559178145</v>
      </c>
      <c r="M47" s="37">
        <f>MATCH($A47,'EKHAZAARSTK X standardized'!$A:$A,0)</f>
        <v>383</v>
      </c>
    </row>
    <row r="48" spans="1:13" x14ac:dyDescent="0.3">
      <c r="A48" s="74" t="str">
        <f>'[1]2023.04.25.RCNX100'!A49</f>
        <v>HOUSING DEVELOPMENT FINANCE</v>
      </c>
      <c r="B48" s="75">
        <f>'[1]2023.04.25.RCNX100'!B49</f>
        <v>5.5985857928053404</v>
      </c>
      <c r="C48" s="41" cm="1">
        <f t="array" aca="1" ref="C48:L48" ca="1">OFFSET(INDIRECT(ADDRESS(M48,2,1,1,"EKHAZAARSTK X standardized")),,,1,10)</f>
        <v>0.14452696166961265</v>
      </c>
      <c r="D48" s="41">
        <f ca="1"/>
        <v>-1.4412151875524821</v>
      </c>
      <c r="E48" s="41">
        <f ca="1"/>
        <v>-0.57237133416736652</v>
      </c>
      <c r="F48" s="41">
        <f ca="1"/>
        <v>1.5093855938951157</v>
      </c>
      <c r="G48" s="41">
        <f ca="1"/>
        <v>0.13357046264987532</v>
      </c>
      <c r="H48" s="41">
        <f ca="1"/>
        <v>-3.3748790406896337E-2</v>
      </c>
      <c r="I48" s="41">
        <f ca="1"/>
        <v>3.206578095879546</v>
      </c>
      <c r="J48" s="41">
        <f ca="1"/>
        <v>-0.42174446772682944</v>
      </c>
      <c r="K48" s="41">
        <f ca="1"/>
        <v>-0.16010900235279329</v>
      </c>
      <c r="L48" s="41">
        <f ca="1"/>
        <v>-0.4330636352755578</v>
      </c>
      <c r="M48" s="37">
        <f>MATCH($A48,'EKHAZAARSTK X standardized'!$A:$A,0)</f>
        <v>393</v>
      </c>
    </row>
    <row r="49" spans="1:13" x14ac:dyDescent="0.3">
      <c r="A49" s="74" t="str">
        <f>'[1]2023.04.25.RCNX100'!A50</f>
        <v>ICICI BANK LTD</v>
      </c>
      <c r="B49" s="75">
        <f>'[1]2023.04.25.RCNX100'!B50</f>
        <v>7.0024796925371202</v>
      </c>
      <c r="C49" s="41" cm="1">
        <f t="array" aca="1" ref="C49:L49" ca="1">OFFSET(INDIRECT(ADDRESS(M49,2,1,1,"EKHAZAARSTK X standardized")),,,1,10)</f>
        <v>-0.24197594324615099</v>
      </c>
      <c r="D49" s="41">
        <f ca="1"/>
        <v>-1.4783007423382133</v>
      </c>
      <c r="E49" s="41">
        <f ca="1"/>
        <v>-0.55997502320761339</v>
      </c>
      <c r="F49" s="41">
        <f ca="1"/>
        <v>0.38439486054318622</v>
      </c>
      <c r="G49" s="41">
        <f ca="1"/>
        <v>0.25451905873731873</v>
      </c>
      <c r="H49" s="41">
        <f ca="1"/>
        <v>-0.39785019941395849</v>
      </c>
      <c r="I49" s="41">
        <f ca="1"/>
        <v>3.4564807568580478</v>
      </c>
      <c r="J49" s="41">
        <f ca="1"/>
        <v>-0.3210916273895737</v>
      </c>
      <c r="K49" s="41">
        <f ca="1"/>
        <v>-0.139448357157925</v>
      </c>
      <c r="L49" s="41">
        <f ca="1"/>
        <v>-0.47574368670523759</v>
      </c>
      <c r="M49" s="37">
        <f>MATCH($A49,'EKHAZAARSTK X standardized'!$A:$A,0)</f>
        <v>396</v>
      </c>
    </row>
    <row r="50" spans="1:13" x14ac:dyDescent="0.3">
      <c r="A50" s="74" t="str">
        <f>'[1]2023.04.25.RCNX100'!A51</f>
        <v>ICICI LOMBARD GENERAL INSURA</v>
      </c>
      <c r="B50" s="75">
        <f>'[1]2023.04.25.RCNX100'!B51</f>
        <v>0.30273669055479302</v>
      </c>
      <c r="C50" s="41" cm="1">
        <f t="array" aca="1" ref="C50:L50" ca="1">OFFSET(INDIRECT(ADDRESS(M50,2,1,1,"EKHAZAARSTK X standardized")),,,1,10)</f>
        <v>2.5622710308111644E-2</v>
      </c>
      <c r="D50" s="41">
        <f ca="1"/>
        <v>-1.013083241028095</v>
      </c>
      <c r="E50" s="41">
        <f ca="1"/>
        <v>5.9252186751835197E-3</v>
      </c>
      <c r="F50" s="41">
        <f ca="1"/>
        <v>-0.8948657874677578</v>
      </c>
      <c r="G50" s="41">
        <f ca="1"/>
        <v>-0.70576390467675099</v>
      </c>
      <c r="H50" s="41">
        <f ca="1"/>
        <v>-0.29773347410195666</v>
      </c>
      <c r="I50" s="41">
        <f ca="1"/>
        <v>1.545908536783011</v>
      </c>
      <c r="J50" s="41">
        <f ca="1"/>
        <v>-0.5813702511891915</v>
      </c>
      <c r="K50" s="41">
        <f ca="1"/>
        <v>-0.27603503693732367</v>
      </c>
      <c r="L50" s="41">
        <f ca="1"/>
        <v>-0.39441633889768507</v>
      </c>
      <c r="M50" s="37">
        <f>MATCH($A50,'EKHAZAARSTK X standardized'!$A:$A,0)</f>
        <v>397</v>
      </c>
    </row>
    <row r="51" spans="1:13" x14ac:dyDescent="0.3">
      <c r="A51" s="74" t="str">
        <f>'[1]2023.04.25.RCNX100'!A52</f>
        <v>ICICI PRUDENTIAL LIFE INSURA</v>
      </c>
      <c r="B51" s="75">
        <f>'[1]2023.04.25.RCNX100'!B52</f>
        <v>0.19065421921553999</v>
      </c>
      <c r="C51" s="41" cm="1">
        <f t="array" aca="1" ref="C51:L51" ca="1">OFFSET(INDIRECT(ADDRESS(M51,2,1,1,"EKHAZAARSTK X standardized")),,,1,10)</f>
        <v>-0.55936170556313314</v>
      </c>
      <c r="D51" s="41">
        <f ca="1"/>
        <v>-1.2828026223728983</v>
      </c>
      <c r="E51" s="41">
        <f ca="1"/>
        <v>-0.31939765577268403</v>
      </c>
      <c r="F51" s="41">
        <f ca="1"/>
        <v>-0.70629684648320601</v>
      </c>
      <c r="G51" s="41">
        <f ca="1"/>
        <v>-0.5325964141906222</v>
      </c>
      <c r="H51" s="41">
        <f ca="1"/>
        <v>-0.86991330138691081</v>
      </c>
      <c r="I51" s="41">
        <f ca="1"/>
        <v>2.1229413060827111</v>
      </c>
      <c r="J51" s="41">
        <f ca="1"/>
        <v>-0.67797887828205994</v>
      </c>
      <c r="K51" s="41">
        <f ca="1"/>
        <v>-0.15595704051901524</v>
      </c>
      <c r="L51" s="41">
        <f ca="1"/>
        <v>-0.26370161302391143</v>
      </c>
      <c r="M51" s="37">
        <f>MATCH($A51,'EKHAZAARSTK X standardized'!$A:$A,0)</f>
        <v>398</v>
      </c>
    </row>
    <row r="52" spans="1:13" x14ac:dyDescent="0.3">
      <c r="A52" s="74" t="str">
        <f>'[1]2023.04.25.RCNX100'!A53</f>
        <v>INDIAN OIL CORP LTD</v>
      </c>
      <c r="B52" s="75">
        <f>'[1]2023.04.25.RCNX100'!B53</f>
        <v>0.31848168206677002</v>
      </c>
      <c r="C52" s="41" cm="1">
        <f t="array" aca="1" ref="C52:L52" ca="1">OFFSET(INDIRECT(ADDRESS(M52,2,1,1,"EKHAZAARSTK X standardized")),,,1,10)</f>
        <v>1.5692271719149586</v>
      </c>
      <c r="D52" s="41">
        <f ca="1"/>
        <v>0.28637322346748068</v>
      </c>
      <c r="E52" s="41">
        <f ca="1"/>
        <v>-0.29925758401068414</v>
      </c>
      <c r="F52" s="41">
        <f ca="1"/>
        <v>1.4391370516481901</v>
      </c>
      <c r="G52" s="41">
        <f ca="1"/>
        <v>-0.18488334359798819</v>
      </c>
      <c r="H52" s="41">
        <f ca="1"/>
        <v>-0.83732260846519058</v>
      </c>
      <c r="I52" s="41">
        <f ca="1"/>
        <v>2.9219394709575321</v>
      </c>
      <c r="J52" s="41">
        <f ca="1"/>
        <v>-0.70271679646947338</v>
      </c>
      <c r="K52" s="41">
        <f ca="1"/>
        <v>1.5378054909619669</v>
      </c>
      <c r="L52" s="41">
        <f ca="1"/>
        <v>-0.76527155326130369</v>
      </c>
      <c r="M52" s="37">
        <f>MATCH($A52,'EKHAZAARSTK X standardized'!$A:$A,0)</f>
        <v>421</v>
      </c>
    </row>
    <row r="53" spans="1:13" x14ac:dyDescent="0.3">
      <c r="A53" s="74" t="str">
        <f>'[1]2023.04.25.RCNX100'!A54</f>
        <v>INDIAN RAILWAY CATERING &amp; TO</v>
      </c>
      <c r="B53" s="75">
        <f>'[1]2023.04.25.RCNX100'!B54</f>
        <v>0.20334999239688001</v>
      </c>
      <c r="C53" s="41" cm="1">
        <f t="array" aca="1" ref="C53:L53" ca="1">OFFSET(INDIRECT(ADDRESS(M53,2,1,1,"EKHAZAARSTK X standardized")),,,1,10)</f>
        <v>-0.23014912380113553</v>
      </c>
      <c r="D53" s="41">
        <f ca="1"/>
        <v>0.44726651977562426</v>
      </c>
      <c r="E53" s="41">
        <f ca="1"/>
        <v>0.31821760700784929</v>
      </c>
      <c r="F53" s="41">
        <f ca="1"/>
        <v>-0.75916431511993565</v>
      </c>
      <c r="G53" s="41">
        <f ca="1"/>
        <v>-1.0514847691476608</v>
      </c>
      <c r="H53" s="41">
        <f ca="1"/>
        <v>1.7820676157197017</v>
      </c>
      <c r="I53" s="41">
        <f ca="1"/>
        <v>0.52465179849677412</v>
      </c>
      <c r="J53" s="41">
        <f ca="1"/>
        <v>0.85954606114474918</v>
      </c>
      <c r="K53" s="41">
        <f ca="1"/>
        <v>-0.92606302366520288</v>
      </c>
      <c r="L53" s="41">
        <f ca="1"/>
        <v>-0.12421409986099072</v>
      </c>
      <c r="M53" s="37">
        <f>MATCH($A53,'EKHAZAARSTK X standardized'!$A:$A,0)</f>
        <v>423</v>
      </c>
    </row>
    <row r="54" spans="1:13" x14ac:dyDescent="0.3">
      <c r="A54" s="74" t="str">
        <f>'[1]2023.04.25.RCNX100'!A55</f>
        <v>INDIAN RUPEE</v>
      </c>
      <c r="B54" s="75">
        <f>'[1]2023.04.25.RCNX100'!B55</f>
        <v>0.126940381830426</v>
      </c>
      <c r="C54" s="41" cm="1">
        <f t="array" aca="1" ref="C54:L54" ca="1">OFFSET(INDIRECT(ADDRESS(M54,2,1,1,"EKHAZAARSTK X standardized")),,,1,10)</f>
        <v>0</v>
      </c>
      <c r="D54" s="41">
        <f ca="1"/>
        <v>0</v>
      </c>
      <c r="E54" s="41">
        <f ca="1"/>
        <v>0</v>
      </c>
      <c r="F54" s="41">
        <f ca="1"/>
        <v>0</v>
      </c>
      <c r="G54" s="41">
        <f ca="1"/>
        <v>0</v>
      </c>
      <c r="H54" s="41">
        <f ca="1"/>
        <v>0</v>
      </c>
      <c r="I54" s="41">
        <f ca="1"/>
        <v>0</v>
      </c>
      <c r="J54" s="41">
        <f ca="1"/>
        <v>0</v>
      </c>
      <c r="K54" s="41">
        <f ca="1"/>
        <v>0</v>
      </c>
      <c r="L54" s="41">
        <f ca="1"/>
        <v>0</v>
      </c>
      <c r="M54" s="38">
        <v>1002</v>
      </c>
    </row>
    <row r="55" spans="1:13" x14ac:dyDescent="0.3">
      <c r="A55" s="74" t="str">
        <f>'[1]2023.04.25.RCNX100'!A56</f>
        <v>INDUS TOWERS LTD</v>
      </c>
      <c r="B55" s="75">
        <f>'[1]2023.04.25.RCNX100'!B56</f>
        <v>0.12859421954384301</v>
      </c>
      <c r="C55" s="41" cm="1">
        <f t="array" aca="1" ref="C55:L55" ca="1">OFFSET(INDIRECT(ADDRESS(M55,2,1,1,"EKHAZAARSTK X standardized")),,,1,10)</f>
        <v>5.1908644428065038</v>
      </c>
      <c r="D55" s="41">
        <f ca="1"/>
        <v>7.5462295881023933E-2</v>
      </c>
      <c r="E55" s="41">
        <f ca="1"/>
        <v>0.38022474911950305</v>
      </c>
      <c r="F55" s="41">
        <f ca="1"/>
        <v>1.2313804799139811</v>
      </c>
      <c r="G55" s="41">
        <f ca="1"/>
        <v>-1.1562770681980488</v>
      </c>
      <c r="H55" s="41">
        <f ca="1"/>
        <v>-0.11369367990588544</v>
      </c>
      <c r="I55" s="41">
        <f ca="1"/>
        <v>1.4353137408328862</v>
      </c>
      <c r="J55" s="41">
        <f ca="1"/>
        <v>-0.5944637496728824</v>
      </c>
      <c r="K55" s="41">
        <f ca="1"/>
        <v>1.2833275868429561</v>
      </c>
      <c r="L55" s="41">
        <f ca="1"/>
        <v>0.25281431001820076</v>
      </c>
      <c r="M55" s="37">
        <f>MATCH($A55,'EKHAZAARSTK X standardized'!$A:$A,0)</f>
        <v>431</v>
      </c>
    </row>
    <row r="56" spans="1:13" x14ac:dyDescent="0.3">
      <c r="A56" s="74" t="str">
        <f>'[1]2023.04.25.RCNX100'!A57</f>
        <v>INDUSIND BANK LTD</v>
      </c>
      <c r="B56" s="75">
        <f>'[1]2023.04.25.RCNX100'!B57</f>
        <v>0.79612900589336799</v>
      </c>
      <c r="C56" s="41" cm="1">
        <f t="array" aca="1" ref="C56:L56" ca="1">OFFSET(INDIRECT(ADDRESS(M56,2,1,1,"EKHAZAARSTK X standardized")),,,1,10)</f>
        <v>-9.8187262614575291E-2</v>
      </c>
      <c r="D56" s="41">
        <f ca="1"/>
        <v>-1.3327368376669604</v>
      </c>
      <c r="E56" s="41">
        <f ca="1"/>
        <v>-0.21602255927570066</v>
      </c>
      <c r="F56" s="41">
        <f ca="1"/>
        <v>0.55745844085528518</v>
      </c>
      <c r="G56" s="41">
        <f ca="1"/>
        <v>0.24269343764371282</v>
      </c>
      <c r="H56" s="41">
        <f ca="1"/>
        <v>-0.55045030899312253</v>
      </c>
      <c r="I56" s="41">
        <f ca="1"/>
        <v>2.3024700561855407</v>
      </c>
      <c r="J56" s="41">
        <f ca="1"/>
        <v>0.84006937439807161</v>
      </c>
      <c r="K56" s="41">
        <f ca="1"/>
        <v>0.658014078789666</v>
      </c>
      <c r="L56" s="41">
        <f ca="1"/>
        <v>0.2486431939003183</v>
      </c>
      <c r="M56" s="37">
        <f>MATCH($A56,'EKHAZAARSTK X standardized'!$A:$A,0)</f>
        <v>432</v>
      </c>
    </row>
    <row r="57" spans="1:13" x14ac:dyDescent="0.3">
      <c r="A57" s="74" t="str">
        <f>'[1]2023.04.25.RCNX100'!A58</f>
        <v>INFO EDGE INDIA LTD</v>
      </c>
      <c r="B57" s="75">
        <f>'[1]2023.04.25.RCNX100'!B58</f>
        <v>0.31540123137839599</v>
      </c>
      <c r="C57" s="41" cm="1">
        <f t="array" aca="1" ref="C57:L57" ca="1">OFFSET(INDIRECT(ADDRESS(M57,2,1,1,"EKHAZAARSTK X standardized")),,,1,10)</f>
        <v>-0.44806945612446764</v>
      </c>
      <c r="D57" s="41">
        <f ca="1"/>
        <v>0.57308101869363459</v>
      </c>
      <c r="E57" s="41">
        <f ca="1"/>
        <v>1.5827180681712687</v>
      </c>
      <c r="F57" s="41">
        <f ca="1"/>
        <v>0.48766938395297049</v>
      </c>
      <c r="G57" s="41">
        <f ca="1"/>
        <v>-0.66107396673899599</v>
      </c>
      <c r="H57" s="41">
        <f ca="1"/>
        <v>0.59320664321212402</v>
      </c>
      <c r="I57" s="41">
        <f ca="1"/>
        <v>0.78454533515307934</v>
      </c>
      <c r="J57" s="41">
        <f ca="1"/>
        <v>0.11475635791628798</v>
      </c>
      <c r="K57" s="41">
        <f ca="1"/>
        <v>-1.0433504950150081</v>
      </c>
      <c r="L57" s="41">
        <f ca="1"/>
        <v>-1.0628147264185637</v>
      </c>
      <c r="M57" s="37">
        <f>MATCH($A57,'EKHAZAARSTK X standardized'!$A:$A,0)</f>
        <v>434</v>
      </c>
    </row>
    <row r="58" spans="1:13" x14ac:dyDescent="0.3">
      <c r="A58" s="74" t="str">
        <f>'[1]2023.04.25.RCNX100'!A59</f>
        <v>INFOSYS LTD</v>
      </c>
      <c r="B58" s="75">
        <f>'[1]2023.04.25.RCNX100'!B59</f>
        <v>4.8500501621327796</v>
      </c>
      <c r="C58" s="41" cm="1">
        <f t="array" aca="1" ref="C58:L58" ca="1">OFFSET(INDIRECT(ADDRESS(M58,2,1,1,"EKHAZAARSTK X standardized")),,,1,10)</f>
        <v>1.3542689510330868</v>
      </c>
      <c r="D58" s="41">
        <f ca="1"/>
        <v>-0.63984575414454692</v>
      </c>
      <c r="E58" s="41">
        <f ca="1"/>
        <v>4.3757064296488873E-2</v>
      </c>
      <c r="F58" s="41">
        <f ca="1"/>
        <v>-0.65382249933470526</v>
      </c>
      <c r="G58" s="41">
        <f ca="1"/>
        <v>-0.92308460239923185</v>
      </c>
      <c r="H58" s="41">
        <f ca="1"/>
        <v>1.450751706360021</v>
      </c>
      <c r="I58" s="41">
        <f ca="1"/>
        <v>2.6751355651636861</v>
      </c>
      <c r="J58" s="41">
        <f ca="1"/>
        <v>-0.52109814165258861</v>
      </c>
      <c r="K58" s="41">
        <f ca="1"/>
        <v>-0.24591559041894615</v>
      </c>
      <c r="L58" s="41">
        <f ca="1"/>
        <v>1.2580679199725542E-3</v>
      </c>
      <c r="M58" s="37">
        <f>MATCH($A58,'EKHAZAARSTK X standardized'!$A:$A,0)</f>
        <v>436</v>
      </c>
    </row>
    <row r="59" spans="1:13" x14ac:dyDescent="0.3">
      <c r="A59" s="74" t="str">
        <f>'[1]2023.04.25.RCNX100'!A60</f>
        <v>INTERGLOBE AVIATION LTD</v>
      </c>
      <c r="B59" s="75">
        <f>'[1]2023.04.25.RCNX100'!B60</f>
        <v>0.238422313157402</v>
      </c>
      <c r="C59" s="41" cm="1">
        <f t="array" aca="1" ref="C59:L59" ca="1">OFFSET(INDIRECT(ADDRESS(M59,2,1,1,"EKHAZAARSTK X standardized")),,,1,10)</f>
        <v>-0.64897097360151768</v>
      </c>
      <c r="D59" s="41">
        <f ca="1"/>
        <v>0.79954845644743</v>
      </c>
      <c r="E59" s="41">
        <f ca="1"/>
        <v>-0.25085808481611527</v>
      </c>
      <c r="F59" s="41">
        <f ca="1"/>
        <v>2.1824554278392312</v>
      </c>
      <c r="G59" s="41">
        <f ca="1"/>
        <v>-0.29028345296212327</v>
      </c>
      <c r="H59" s="41">
        <f ca="1"/>
        <v>-1.6448146797559584</v>
      </c>
      <c r="I59" s="41">
        <f ca="1"/>
        <v>1.7465501925506131</v>
      </c>
      <c r="J59" s="41">
        <f ca="1"/>
        <v>-0.36215612278426818</v>
      </c>
      <c r="K59" s="41">
        <f ca="1"/>
        <v>-0.59939739130250524</v>
      </c>
      <c r="L59" s="41">
        <f ca="1"/>
        <v>-0.75384893868542724</v>
      </c>
      <c r="M59" s="37">
        <f>MATCH($A59,'EKHAZAARSTK X standardized'!$A:$A,0)</f>
        <v>443</v>
      </c>
    </row>
    <row r="60" spans="1:13" x14ac:dyDescent="0.3">
      <c r="A60" s="74" t="str">
        <f>'[1]2023.04.25.RCNX100'!A61</f>
        <v>ITC LTD</v>
      </c>
      <c r="B60" s="75">
        <f>'[1]2023.04.25.RCNX100'!B61</f>
        <v>3.99531723474457</v>
      </c>
      <c r="C60" s="41" cm="1">
        <f t="array" aca="1" ref="C60:L60" ca="1">OFFSET(INDIRECT(ADDRESS(M60,2,1,1,"EKHAZAARSTK X standardized")),,,1,10)</f>
        <v>1.5813668109783385</v>
      </c>
      <c r="D60" s="41">
        <f ca="1"/>
        <v>-0.9870363797431807</v>
      </c>
      <c r="E60" s="41">
        <f ca="1"/>
        <v>-0.38341293986218394</v>
      </c>
      <c r="F60" s="41">
        <f ca="1"/>
        <v>-0.89211776341657245</v>
      </c>
      <c r="G60" s="41">
        <f ca="1"/>
        <v>0.96890830875454026</v>
      </c>
      <c r="H60" s="41">
        <f ca="1"/>
        <v>1.4832208024014877</v>
      </c>
      <c r="I60" s="41">
        <f ca="1"/>
        <v>2.4393393478305745</v>
      </c>
      <c r="J60" s="41">
        <f ca="1"/>
        <v>-0.62076804259268659</v>
      </c>
      <c r="K60" s="41">
        <f ca="1"/>
        <v>-0.51951785803844608</v>
      </c>
      <c r="L60" s="41">
        <f ca="1"/>
        <v>0.23392038993866404</v>
      </c>
      <c r="M60" s="37">
        <f>MATCH($A60,'EKHAZAARSTK X standardized'!$A:$A,0)</f>
        <v>451</v>
      </c>
    </row>
    <row r="61" spans="1:13" x14ac:dyDescent="0.3">
      <c r="A61" s="74" t="str">
        <f>'[1]2023.04.25.RCNX100'!A62</f>
        <v>JSW STEEL LTD</v>
      </c>
      <c r="B61" s="75">
        <f>'[1]2023.04.25.RCNX100'!B62</f>
        <v>0.75281037548319696</v>
      </c>
      <c r="C61" s="41" cm="1">
        <f t="array" aca="1" ref="C61:L61" ca="1">OFFSET(INDIRECT(ADDRESS(M61,2,1,1,"EKHAZAARSTK X standardized")),,,1,10)</f>
        <v>1.0947904311271051</v>
      </c>
      <c r="D61" s="41">
        <f ca="1"/>
        <v>9.2536736467993585E-4</v>
      </c>
      <c r="E61" s="41">
        <f ca="1"/>
        <v>9.3310139627579142E-2</v>
      </c>
      <c r="F61" s="41">
        <f ca="1"/>
        <v>1.0179103396831255</v>
      </c>
      <c r="G61" s="41">
        <f ca="1"/>
        <v>-0.21831269119007218</v>
      </c>
      <c r="H61" s="41">
        <f ca="1"/>
        <v>-0.778972156033927</v>
      </c>
      <c r="I61" s="41">
        <f ca="1"/>
        <v>2.5353856656470493</v>
      </c>
      <c r="J61" s="41">
        <f ca="1"/>
        <v>-0.55926701080857077</v>
      </c>
      <c r="K61" s="41">
        <f ca="1"/>
        <v>0.22841571685739867</v>
      </c>
      <c r="L61" s="41">
        <f ca="1"/>
        <v>-0.55579524667710711</v>
      </c>
      <c r="M61" s="37">
        <f>MATCH($A61,'EKHAZAARSTK X standardized'!$A:$A,0)</f>
        <v>479</v>
      </c>
    </row>
    <row r="62" spans="1:13" x14ac:dyDescent="0.3">
      <c r="A62" s="74" t="str">
        <f>'[1]2023.04.25.RCNX100'!A63</f>
        <v>KOTAK MAHINDRA BANK LTD</v>
      </c>
      <c r="B62" s="75">
        <f>'[1]2023.04.25.RCNX100'!B63</f>
        <v>3.09172194559532</v>
      </c>
      <c r="C62" s="41" cm="1">
        <f t="array" aca="1" ref="C62:L62" ca="1">OFFSET(INDIRECT(ADDRESS(M62,2,1,1,"EKHAZAARSTK X standardized")),,,1,10)</f>
        <v>-0.60660279252539628</v>
      </c>
      <c r="D62" s="41">
        <f ca="1"/>
        <v>-1.1825440798782423</v>
      </c>
      <c r="E62" s="41">
        <f ca="1"/>
        <v>-0.26834424533952744</v>
      </c>
      <c r="F62" s="41">
        <f ca="1"/>
        <v>-0.40857981925263148</v>
      </c>
      <c r="G62" s="41">
        <f ca="1"/>
        <v>-0.27550455909541516</v>
      </c>
      <c r="H62" s="41">
        <f ca="1"/>
        <v>-0.21352058145882469</v>
      </c>
      <c r="I62" s="41">
        <f ca="1"/>
        <v>2.7819494954673263</v>
      </c>
      <c r="J62" s="41">
        <f ca="1"/>
        <v>-0.50505124123358536</v>
      </c>
      <c r="K62" s="41">
        <f ca="1"/>
        <v>-0.3676071499902977</v>
      </c>
      <c r="L62" s="41">
        <f ca="1"/>
        <v>-0.83832201341307466</v>
      </c>
      <c r="M62" s="37">
        <f>MATCH($A62,'EKHAZAARSTK X standardized'!$A:$A,0)</f>
        <v>519</v>
      </c>
    </row>
    <row r="63" spans="1:13" x14ac:dyDescent="0.3">
      <c r="A63" s="74" t="str">
        <f>'[1]2023.04.25.RCNX100'!A64</f>
        <v>LARSEN &amp; TOUBRO LTD</v>
      </c>
      <c r="B63" s="75">
        <f>'[1]2023.04.25.RCNX100'!B64</f>
        <v>2.9863847226589</v>
      </c>
      <c r="C63" s="41" cm="1">
        <f t="array" aca="1" ref="C63:L63" ca="1">OFFSET(INDIRECT(ADDRESS(M63,2,1,1,"EKHAZAARSTK X standardized")),,,1,10)</f>
        <v>7.06158752998889E-2</v>
      </c>
      <c r="D63" s="41">
        <f ca="1"/>
        <v>-1.076591578174944</v>
      </c>
      <c r="E63" s="41">
        <f ca="1"/>
        <v>-0.51783244816431473</v>
      </c>
      <c r="F63" s="41">
        <f ca="1"/>
        <v>0.70073065533984569</v>
      </c>
      <c r="G63" s="41">
        <f ca="1"/>
        <v>0.40975950399671546</v>
      </c>
      <c r="H63" s="41">
        <f ca="1"/>
        <v>-0.13700163857741124</v>
      </c>
      <c r="I63" s="41">
        <f ca="1"/>
        <v>2.8300528822409063</v>
      </c>
      <c r="J63" s="41">
        <f ca="1"/>
        <v>-0.52273674455749031</v>
      </c>
      <c r="K63" s="41">
        <f ca="1"/>
        <v>-0.17641803970406639</v>
      </c>
      <c r="L63" s="41">
        <f ca="1"/>
        <v>-0.28980076537940291</v>
      </c>
      <c r="M63" s="37">
        <f>MATCH($A63,'EKHAZAARSTK X standardized'!$A:$A,0)</f>
        <v>536</v>
      </c>
    </row>
    <row r="64" spans="1:13" x14ac:dyDescent="0.3">
      <c r="A64" s="74" t="str">
        <f>'[1]2023.04.25.RCNX100'!A65</f>
        <v>LIFE INSURANCE CORPORATION</v>
      </c>
      <c r="B64" s="75">
        <f>'[1]2023.04.25.RCNX100'!B65</f>
        <v>0.115561395490538</v>
      </c>
      <c r="C64" s="41" cm="1">
        <f t="array" aca="1" ref="C64:L64" ca="1">OFFSET(INDIRECT(ADDRESS(M64,2,1,1,"EKHAZAARSTK X standardized")),,,1,10)</f>
        <v>-0.44970350697214428</v>
      </c>
      <c r="D64" s="41">
        <f ca="1"/>
        <v>-1.4997849308837294</v>
      </c>
      <c r="E64" s="41">
        <f ca="1"/>
        <v>-0.81310808787747257</v>
      </c>
      <c r="F64" s="41">
        <f ca="1"/>
        <v>-0.90240488424864596</v>
      </c>
      <c r="G64" s="41">
        <f ca="1"/>
        <v>-1.5707305998218424</v>
      </c>
      <c r="H64" s="41">
        <f ca="1"/>
        <v>1.7517351131903649</v>
      </c>
      <c r="I64" s="41">
        <f ca="1"/>
        <v>3.7988043345527434</v>
      </c>
      <c r="J64" s="41">
        <f ca="1"/>
        <v>-1.0601897403620686</v>
      </c>
      <c r="K64" s="41">
        <f ca="1"/>
        <v>1.545231424093221</v>
      </c>
      <c r="L64" s="41">
        <f ca="1"/>
        <v>1.2198881223971532</v>
      </c>
      <c r="M64" s="37">
        <f>MATCH($A64,'EKHAZAARSTK X standardized'!$A:$A,0)</f>
        <v>542</v>
      </c>
    </row>
    <row r="65" spans="1:13" x14ac:dyDescent="0.3">
      <c r="A65" s="74" t="str">
        <f>'[1]2023.04.25.RCNX100'!A66</f>
        <v>LTIMINDTREE LTD</v>
      </c>
      <c r="B65" s="75">
        <f>'[1]2023.04.25.RCNX100'!B66</f>
        <v>0.42539027429981402</v>
      </c>
      <c r="C65" s="41" cm="1">
        <f t="array" aca="1" ref="C65:L65" ca="1">OFFSET(INDIRECT(ADDRESS(M65,2,1,1,"EKHAZAARSTK X standardized")),,,1,10)</f>
        <v>0.21643499929832305</v>
      </c>
      <c r="D65" s="41">
        <f ca="1"/>
        <v>0.60148645035009185</v>
      </c>
      <c r="E65" s="41">
        <f ca="1"/>
        <v>1.2922972033361952</v>
      </c>
      <c r="F65" s="41">
        <f ca="1"/>
        <v>-0.67049980272701004</v>
      </c>
      <c r="G65" s="41">
        <f ca="1"/>
        <v>-0.82167875354829556</v>
      </c>
      <c r="H65" s="41">
        <f ca="1"/>
        <v>0.38368004073269002</v>
      </c>
      <c r="I65" s="41">
        <f ca="1"/>
        <v>1.5252470295026024</v>
      </c>
      <c r="J65" s="41">
        <f ca="1"/>
        <v>-0.31708868494326103</v>
      </c>
      <c r="K65" s="41">
        <f ca="1"/>
        <v>-0.61471117096848737</v>
      </c>
      <c r="L65" s="41">
        <f ca="1"/>
        <v>-0.7079670881985175</v>
      </c>
      <c r="M65" s="37">
        <f>MATCH($A65,'EKHAZAARSTK X standardized'!$A:$A,0)</f>
        <v>547</v>
      </c>
    </row>
    <row r="66" spans="1:13" x14ac:dyDescent="0.3">
      <c r="A66" s="74" t="str">
        <f>'[1]2023.04.25.RCNX100'!A67</f>
        <v>MAHINDRA &amp; MAHINDRA LTD</v>
      </c>
      <c r="B66" s="75">
        <f>'[1]2023.04.25.RCNX100'!B67</f>
        <v>1.1987134402061099</v>
      </c>
      <c r="C66" s="41" cm="1">
        <f t="array" aca="1" ref="C66:L66" ca="1">OFFSET(INDIRECT(ADDRESS(M66,2,1,1,"EKHAZAARSTK X standardized")),,,1,10)</f>
        <v>4.0891124314835797E-2</v>
      </c>
      <c r="D66" s="41">
        <f ca="1"/>
        <v>-0.76449410390976413</v>
      </c>
      <c r="E66" s="41">
        <f ca="1"/>
        <v>-0.71515303023425469</v>
      </c>
      <c r="F66" s="41">
        <f ca="1"/>
        <v>1.0011233069483825</v>
      </c>
      <c r="G66" s="41">
        <f ca="1"/>
        <v>0.80352118934065875</v>
      </c>
      <c r="H66" s="41">
        <f ca="1"/>
        <v>0.15999976326401605</v>
      </c>
      <c r="I66" s="41">
        <f ca="1"/>
        <v>2.4265235268385408</v>
      </c>
      <c r="J66" s="41">
        <f ca="1"/>
        <v>-0.10719729288398845</v>
      </c>
      <c r="K66" s="41">
        <f ca="1"/>
        <v>0.25928501947826443</v>
      </c>
      <c r="L66" s="41">
        <f ca="1"/>
        <v>-0.20512023974972432</v>
      </c>
      <c r="M66" s="37">
        <f>MATCH($A66,'EKHAZAARSTK X standardized'!$A:$A,0)</f>
        <v>562</v>
      </c>
    </row>
    <row r="67" spans="1:13" x14ac:dyDescent="0.3">
      <c r="A67" s="74" t="str">
        <f>'[1]2023.04.25.RCNX100'!A68</f>
        <v>MARICO LTD</v>
      </c>
      <c r="B67" s="75">
        <f>'[1]2023.04.25.RCNX100'!B68</f>
        <v>0.27232351281177197</v>
      </c>
      <c r="C67" s="41" cm="1">
        <f t="array" aca="1" ref="C67:L67" ca="1">OFFSET(INDIRECT(ADDRESS(M67,2,1,1,"EKHAZAARSTK X standardized")),,,1,10)</f>
        <v>4.8880091722891178E-2</v>
      </c>
      <c r="D67" s="41">
        <f ca="1"/>
        <v>-0.24954773568866218</v>
      </c>
      <c r="E67" s="41">
        <f ca="1"/>
        <v>-0.19256558388694384</v>
      </c>
      <c r="F67" s="41">
        <f ca="1"/>
        <v>-0.83450209543132869</v>
      </c>
      <c r="G67" s="41">
        <f ca="1"/>
        <v>-0.28728471889176199</v>
      </c>
      <c r="H67" s="41">
        <f ca="1"/>
        <v>1.3753342133910482</v>
      </c>
      <c r="I67" s="41">
        <f ca="1"/>
        <v>0.89305441276191488</v>
      </c>
      <c r="J67" s="41">
        <f ca="1"/>
        <v>-0.67013906858599637</v>
      </c>
      <c r="K67" s="41">
        <f ca="1"/>
        <v>-0.75468115392449209</v>
      </c>
      <c r="L67" s="41">
        <f ca="1"/>
        <v>-1.2747784484913305</v>
      </c>
      <c r="M67" s="37">
        <f>MATCH($A67,'EKHAZAARSTK X standardized'!$A:$A,0)</f>
        <v>575</v>
      </c>
    </row>
    <row r="68" spans="1:13" x14ac:dyDescent="0.3">
      <c r="A68" s="74" t="str">
        <f>'[1]2023.04.25.RCNX100'!A69</f>
        <v>MARUTI SUZUKI INDIA LTD</v>
      </c>
      <c r="B68" s="75">
        <f>'[1]2023.04.25.RCNX100'!B69</f>
        <v>1.2476146375760999</v>
      </c>
      <c r="C68" s="41" cm="1">
        <f t="array" aca="1" ref="C68:L68" ca="1">OFFSET(INDIRECT(ADDRESS(M68,2,1,1,"EKHAZAARSTK X standardized")),,,1,10)</f>
        <v>-0.14712633407948039</v>
      </c>
      <c r="D68" s="41">
        <f ca="1"/>
        <v>-5.9587921640557838E-2</v>
      </c>
      <c r="E68" s="41">
        <f ca="1"/>
        <v>-0.52302423623827776</v>
      </c>
      <c r="F68" s="41">
        <f ca="1"/>
        <v>-0.90068472666373267</v>
      </c>
      <c r="G68" s="41">
        <f ca="1"/>
        <v>2.8352756787467001E-2</v>
      </c>
      <c r="H68" s="41">
        <f ca="1"/>
        <v>0.28970056841340763</v>
      </c>
      <c r="I68" s="41">
        <f ca="1"/>
        <v>2.335929795957886</v>
      </c>
      <c r="J68" s="41">
        <f ca="1"/>
        <v>-0.33171493263550755</v>
      </c>
      <c r="K68" s="41">
        <f ca="1"/>
        <v>-0.43957655071597329</v>
      </c>
      <c r="L68" s="41">
        <f ca="1"/>
        <v>-1.3132455244322467</v>
      </c>
      <c r="M68" s="37">
        <f>MATCH($A68,'EKHAZAARSTK X standardized'!$A:$A,0)</f>
        <v>577</v>
      </c>
    </row>
    <row r="69" spans="1:13" x14ac:dyDescent="0.3">
      <c r="A69" s="74" t="str">
        <f>'[1]2023.04.25.RCNX100'!A70</f>
        <v>MUTHOOT FINANCE LTD</v>
      </c>
      <c r="B69" s="75">
        <f>'[1]2023.04.25.RCNX100'!B70</f>
        <v>0.12242668492818801</v>
      </c>
      <c r="C69" s="41" cm="1">
        <f t="array" aca="1" ref="C69:L69" ca="1">OFFSET(INDIRECT(ADDRESS(M69,2,1,1,"EKHAZAARSTK X standardized")),,,1,10)</f>
        <v>0.88369863371943036</v>
      </c>
      <c r="D69" s="41">
        <f ca="1"/>
        <v>-1.2674533961961465</v>
      </c>
      <c r="E69" s="41">
        <f ca="1"/>
        <v>-0.13456214211267742</v>
      </c>
      <c r="F69" s="41">
        <f ca="1"/>
        <v>2.1069452501370005</v>
      </c>
      <c r="G69" s="41">
        <f ca="1"/>
        <v>-0.93156269958636828</v>
      </c>
      <c r="H69" s="41">
        <f ca="1"/>
        <v>0.82060036080363363</v>
      </c>
      <c r="I69" s="41">
        <f ca="1"/>
        <v>1.4179396121089372</v>
      </c>
      <c r="J69" s="41">
        <f ca="1"/>
        <v>-0.3881835952039332</v>
      </c>
      <c r="K69" s="41">
        <f ca="1"/>
        <v>0.41611605212594421</v>
      </c>
      <c r="L69" s="41">
        <f ca="1"/>
        <v>-0.79438465501193989</v>
      </c>
      <c r="M69" s="37">
        <f>MATCH($A69,'EKHAZAARSTK X standardized'!$A:$A,0)</f>
        <v>610</v>
      </c>
    </row>
    <row r="70" spans="1:13" x14ac:dyDescent="0.3">
      <c r="A70" s="74" t="str">
        <f>'[1]2023.04.25.RCNX100'!A71</f>
        <v>NESTLE INDIA LTD</v>
      </c>
      <c r="B70" s="75">
        <f>'[1]2023.04.25.RCNX100'!B71</f>
        <v>0.81788130415947402</v>
      </c>
      <c r="C70" s="41" cm="1">
        <f t="array" aca="1" ref="C70:L70" ca="1">OFFSET(INDIRECT(ADDRESS(M70,2,1,1,"EKHAZAARSTK X standardized")),,,1,10)</f>
        <v>0.13270531247792566</v>
      </c>
      <c r="D70" s="41">
        <f ca="1"/>
        <v>-0.85426603601146711</v>
      </c>
      <c r="E70" s="41">
        <f ca="1"/>
        <v>-0.14829860842190468</v>
      </c>
      <c r="F70" s="41">
        <f ca="1"/>
        <v>-0.71179978405371802</v>
      </c>
      <c r="G70" s="41">
        <f ca="1"/>
        <v>0.1214762748468928</v>
      </c>
      <c r="H70" s="41">
        <f ca="1"/>
        <v>2.7542919950968501</v>
      </c>
      <c r="I70" s="41">
        <f ca="1"/>
        <v>1.3645944725422838</v>
      </c>
      <c r="J70" s="41">
        <f ca="1"/>
        <v>-0.89691112354439473</v>
      </c>
      <c r="K70" s="41">
        <f ca="1"/>
        <v>-1.0058600166731151</v>
      </c>
      <c r="L70" s="41">
        <f ca="1"/>
        <v>0.15469570992780651</v>
      </c>
      <c r="M70" s="37">
        <f>MATCH($A70,'EKHAZAARSTK X standardized'!$A:$A,0)</f>
        <v>627</v>
      </c>
    </row>
    <row r="71" spans="1:13" x14ac:dyDescent="0.3">
      <c r="A71" s="74" t="str">
        <f>'[1]2023.04.25.RCNX100'!A72</f>
        <v>NTPC LTD</v>
      </c>
      <c r="B71" s="75">
        <f>'[1]2023.04.25.RCNX100'!B72</f>
        <v>0.90040945617412804</v>
      </c>
      <c r="C71" s="41" cm="1">
        <f t="array" aca="1" ref="C71:L71" ca="1">OFFSET(INDIRECT(ADDRESS(M71,2,1,1,"EKHAZAARSTK X standardized")),,,1,10)</f>
        <v>2.500929393339153</v>
      </c>
      <c r="D71" s="41">
        <f ca="1"/>
        <v>-1.2560868020840532</v>
      </c>
      <c r="E71" s="41">
        <f ca="1"/>
        <v>-0.48147457552482853</v>
      </c>
      <c r="F71" s="41">
        <f ca="1"/>
        <v>1.8963708055893278</v>
      </c>
      <c r="G71" s="41">
        <f ca="1"/>
        <v>0.56601519054378502</v>
      </c>
      <c r="H71" s="41">
        <f ca="1"/>
        <v>-0.33973560106678558</v>
      </c>
      <c r="I71" s="41">
        <f ca="1"/>
        <v>2.7260466234130303</v>
      </c>
      <c r="J71" s="41">
        <f ca="1"/>
        <v>-0.56198884816239503</v>
      </c>
      <c r="K71" s="41">
        <f ca="1"/>
        <v>1.1189260377572627</v>
      </c>
      <c r="L71" s="41">
        <f ca="1"/>
        <v>-0.22511583060809043</v>
      </c>
      <c r="M71" s="37">
        <f>MATCH($A71,'EKHAZAARSTK X standardized'!$A:$A,0)</f>
        <v>645</v>
      </c>
    </row>
    <row r="72" spans="1:13" x14ac:dyDescent="0.3">
      <c r="A72" s="74" t="str">
        <f>'[1]2023.04.25.RCNX100'!A73</f>
        <v>OIL &amp; NATURAL GAS CORP LTD</v>
      </c>
      <c r="B72" s="75">
        <f>'[1]2023.04.25.RCNX100'!B73</f>
        <v>0.69279607606780602</v>
      </c>
      <c r="C72" s="41" cm="1">
        <f t="array" aca="1" ref="C72:L72" ca="1">OFFSET(INDIRECT(ADDRESS(M72,2,1,1,"EKHAZAARSTK X standardized")),,,1,10)</f>
        <v>5.699541340598274</v>
      </c>
      <c r="D72" s="41">
        <f ca="1"/>
        <v>-0.6070224288406374</v>
      </c>
      <c r="E72" s="41">
        <f ca="1"/>
        <v>-0.62413748335512187</v>
      </c>
      <c r="F72" s="41">
        <f ca="1"/>
        <v>0.4541825716893334</v>
      </c>
      <c r="G72" s="41">
        <f ca="1"/>
        <v>7.2463500179251921E-4</v>
      </c>
      <c r="H72" s="41">
        <f ca="1"/>
        <v>-0.25480446687988995</v>
      </c>
      <c r="I72" s="41">
        <f ca="1"/>
        <v>3.1279637936766065</v>
      </c>
      <c r="J72" s="41">
        <f ca="1"/>
        <v>-0.55882507290908989</v>
      </c>
      <c r="K72" s="41">
        <f ca="1"/>
        <v>3.246003569479651</v>
      </c>
      <c r="L72" s="41">
        <f ca="1"/>
        <v>0.84136432037126685</v>
      </c>
      <c r="M72" s="37">
        <f>MATCH($A72,'EKHAZAARSTK X standardized'!$A:$A,0)</f>
        <v>649</v>
      </c>
    </row>
    <row r="73" spans="1:13" x14ac:dyDescent="0.3">
      <c r="A73" s="74" t="str">
        <f>'[1]2023.04.25.RCNX100'!A74</f>
        <v>PAGE INDUSTRIES LTD</v>
      </c>
      <c r="B73" s="75">
        <f>'[1]2023.04.25.RCNX100'!B74</f>
        <v>0.27151407819177698</v>
      </c>
      <c r="C73" s="41" cm="1">
        <f t="array" aca="1" ref="C73:L73" ca="1">OFFSET(INDIRECT(ADDRESS(M73,2,1,1,"EKHAZAARSTK X standardized")),,,1,10)</f>
        <v>-0.19067524282151296</v>
      </c>
      <c r="D73" s="41">
        <f ca="1"/>
        <v>1.6226835896771543</v>
      </c>
      <c r="E73" s="41">
        <f ca="1"/>
        <v>0.7429509540442627</v>
      </c>
      <c r="F73" s="41">
        <f ca="1"/>
        <v>-0.90240488424864596</v>
      </c>
      <c r="G73" s="41">
        <f ca="1"/>
        <v>-0.50914967004340639</v>
      </c>
      <c r="H73" s="41">
        <f ca="1"/>
        <v>2.3179354842949227</v>
      </c>
      <c r="I73" s="41">
        <f ca="1"/>
        <v>0.40943711878879169</v>
      </c>
      <c r="J73" s="41">
        <f ca="1"/>
        <v>-0.33724923890511094</v>
      </c>
      <c r="K73" s="41">
        <f ca="1"/>
        <v>-0.86106946487443758</v>
      </c>
      <c r="L73" s="41">
        <f ca="1"/>
        <v>-1.0864187700388868</v>
      </c>
      <c r="M73" s="37">
        <f>MATCH($A73,'EKHAZAARSTK X standardized'!$A:$A,0)</f>
        <v>661</v>
      </c>
    </row>
    <row r="74" spans="1:13" x14ac:dyDescent="0.3">
      <c r="A74" s="74" t="str">
        <f>'[1]2023.04.25.RCNX100'!A75</f>
        <v>PI INDUSTRIES LTD</v>
      </c>
      <c r="B74" s="75">
        <f>'[1]2023.04.25.RCNX100'!B75</f>
        <v>0.27756847580851901</v>
      </c>
      <c r="C74" s="41" cm="1">
        <f t="array" aca="1" ref="C74:L74" ca="1">OFFSET(INDIRECT(ADDRESS(M74,2,1,1,"EKHAZAARSTK X standardized")),,,1,10)</f>
        <v>-0.47630619662638418</v>
      </c>
      <c r="D74" s="41">
        <f ca="1"/>
        <v>-0.53336283073875956</v>
      </c>
      <c r="E74" s="41">
        <f ca="1"/>
        <v>0.9607729201510482</v>
      </c>
      <c r="F74" s="41">
        <f ca="1"/>
        <v>-0.82300585285453554</v>
      </c>
      <c r="G74" s="41">
        <f ca="1"/>
        <v>-2.1663237093902322E-2</v>
      </c>
      <c r="H74" s="41">
        <f ca="1"/>
        <v>0.35489245909083589</v>
      </c>
      <c r="I74" s="41">
        <f ca="1"/>
        <v>0.80339039849498595</v>
      </c>
      <c r="J74" s="41">
        <f ca="1"/>
        <v>-0.32664934838050497</v>
      </c>
      <c r="K74" s="41">
        <f ca="1"/>
        <v>-0.72067404385709255</v>
      </c>
      <c r="L74" s="41">
        <f ca="1"/>
        <v>-0.33369548548177641</v>
      </c>
      <c r="M74" s="37">
        <f>MATCH($A74,'EKHAZAARSTK X standardized'!$A:$A,0)</f>
        <v>678</v>
      </c>
    </row>
    <row r="75" spans="1:13" x14ac:dyDescent="0.3">
      <c r="A75" s="74" t="str">
        <f>'[1]2023.04.25.RCNX100'!A76</f>
        <v>PIDILITE INDUSTRIES LTD</v>
      </c>
      <c r="B75" s="75">
        <f>'[1]2023.04.25.RCNX100'!B76</f>
        <v>0.409301501753154</v>
      </c>
      <c r="C75" s="41" cm="1">
        <f t="array" aca="1" ref="C75:L75" ca="1">OFFSET(INDIRECT(ADDRESS(M75,2,1,1,"EKHAZAARSTK X standardized")),,,1,10)</f>
        <v>-0.34755203391438799</v>
      </c>
      <c r="D75" s="41">
        <f ca="1"/>
        <v>-0.45245302324311426</v>
      </c>
      <c r="E75" s="41">
        <f ca="1"/>
        <v>0.14364486489303588</v>
      </c>
      <c r="F75" s="41">
        <f ca="1"/>
        <v>-0.76704580641590114</v>
      </c>
      <c r="G75" s="41">
        <f ca="1"/>
        <v>-0.36833786438788074</v>
      </c>
      <c r="H75" s="41">
        <f ca="1"/>
        <v>0.54170395934216853</v>
      </c>
      <c r="I75" s="41">
        <f ca="1"/>
        <v>1.2014007733575238</v>
      </c>
      <c r="J75" s="41">
        <f ca="1"/>
        <v>-0.826347995983156</v>
      </c>
      <c r="K75" s="41">
        <f ca="1"/>
        <v>-0.98191999343757819</v>
      </c>
      <c r="L75" s="41">
        <f ca="1"/>
        <v>-0.8243579492282761</v>
      </c>
      <c r="M75" s="37">
        <f>MATCH($A75,'EKHAZAARSTK X standardized'!$A:$A,0)</f>
        <v>679</v>
      </c>
    </row>
    <row r="76" spans="1:13" x14ac:dyDescent="0.3">
      <c r="A76" s="74" t="str">
        <f>'[1]2023.04.25.RCNX100'!A77</f>
        <v>POWER GRID CORP OF INDIA LTD</v>
      </c>
      <c r="B76" s="75">
        <f>'[1]2023.04.25.RCNX100'!B77</f>
        <v>0.87885732103797498</v>
      </c>
      <c r="C76" s="41" cm="1">
        <f t="array" aca="1" ref="C76:L76" ca="1">OFFSET(INDIRECT(ADDRESS(M76,2,1,1,"EKHAZAARSTK X standardized")),,,1,10)</f>
        <v>3.2185966699404127</v>
      </c>
      <c r="D76" s="41">
        <f ca="1"/>
        <v>-1.4679781909928937</v>
      </c>
      <c r="E76" s="41">
        <f ca="1"/>
        <v>-0.86949445068430076</v>
      </c>
      <c r="F76" s="41">
        <f ca="1"/>
        <v>1.7011358924168045</v>
      </c>
      <c r="G76" s="41">
        <f ca="1"/>
        <v>-3.4304150356501882E-5</v>
      </c>
      <c r="H76" s="41">
        <f ca="1"/>
        <v>0.53669852432882748</v>
      </c>
      <c r="I76" s="41">
        <f ca="1"/>
        <v>2.3365248211009106</v>
      </c>
      <c r="J76" s="41">
        <f ca="1"/>
        <v>-0.51198329861427139</v>
      </c>
      <c r="K76" s="41">
        <f ca="1"/>
        <v>0.54641389604571278</v>
      </c>
      <c r="L76" s="41">
        <f ca="1"/>
        <v>-0.2412179557920342</v>
      </c>
      <c r="M76" s="37">
        <f>MATCH($A76,'EKHAZAARSTK X standardized'!$A:$A,0)</f>
        <v>692</v>
      </c>
    </row>
    <row r="77" spans="1:13" x14ac:dyDescent="0.3">
      <c r="A77" s="74" t="str">
        <f>'[1]2023.04.25.RCNX100'!A78</f>
        <v>PROCTER &amp; GAMBLE HYGIENE</v>
      </c>
      <c r="B77" s="75">
        <f>'[1]2023.04.25.RCNX100'!B78</f>
        <v>0.14493110627436001</v>
      </c>
      <c r="C77" s="41" cm="1">
        <f t="array" aca="1" ref="C77:L77" ca="1">OFFSET(INDIRECT(ADDRESS(M77,2,1,1,"EKHAZAARSTK X standardized")),,,1,10)</f>
        <v>9.891398362209633E-2</v>
      </c>
      <c r="D77" s="41">
        <f ca="1"/>
        <v>0.22556378651346287</v>
      </c>
      <c r="E77" s="41">
        <f ca="1"/>
        <v>-0.17574544963593622</v>
      </c>
      <c r="F77" s="41">
        <f ca="1"/>
        <v>-0.89864802513370712</v>
      </c>
      <c r="G77" s="41">
        <f ca="1"/>
        <v>-0.21607717972004148</v>
      </c>
      <c r="H77" s="41">
        <f ca="1"/>
        <v>2.718336889211447</v>
      </c>
      <c r="I77" s="41">
        <f ca="1"/>
        <v>0.33079267417174324</v>
      </c>
      <c r="J77" s="41">
        <f ca="1"/>
        <v>-1.0611765793621941</v>
      </c>
      <c r="K77" s="41">
        <f ca="1"/>
        <v>-0.96459693619516029</v>
      </c>
      <c r="L77" s="41">
        <f ca="1"/>
        <v>-0.47271450020032524</v>
      </c>
      <c r="M77" s="37">
        <f>MATCH($A77,'EKHAZAARSTK X standardized'!$A:$A,0)</f>
        <v>705</v>
      </c>
    </row>
    <row r="78" spans="1:13" x14ac:dyDescent="0.3">
      <c r="A78" s="74" t="str">
        <f>'[1]2023.04.25.RCNX100'!A79</f>
        <v>RELIANCE INDUSTRIES LTD</v>
      </c>
      <c r="B78" s="75">
        <f>'[1]2023.04.25.RCNX100'!B79</f>
        <v>8.8422697056591399</v>
      </c>
      <c r="C78" s="41" cm="1">
        <f t="array" aca="1" ref="C78:L78" ca="1">OFFSET(INDIRECT(ADDRESS(M78,2,1,1,"EKHAZAARSTK X standardized")),,,1,10)</f>
        <v>-0.40203299960376498</v>
      </c>
      <c r="D78" s="41">
        <f ca="1"/>
        <v>-1.0707406390225338</v>
      </c>
      <c r="E78" s="41">
        <f ca="1"/>
        <v>-0.39918658942265989</v>
      </c>
      <c r="F78" s="41">
        <f ca="1"/>
        <v>-0.18502372865083841</v>
      </c>
      <c r="G78" s="41">
        <f ca="1"/>
        <v>-0.56926591575196073</v>
      </c>
      <c r="H78" s="41">
        <f ca="1"/>
        <v>-0.41123355729450572</v>
      </c>
      <c r="I78" s="41">
        <f ca="1"/>
        <v>3.9647179363191962</v>
      </c>
      <c r="J78" s="41">
        <f ca="1"/>
        <v>-0.75591396580437298</v>
      </c>
      <c r="K78" s="41">
        <f ca="1"/>
        <v>3.5176025242633198E-2</v>
      </c>
      <c r="L78" s="41">
        <f ca="1"/>
        <v>0.2017586925075783</v>
      </c>
      <c r="M78" s="37">
        <f>MATCH($A78,'EKHAZAARSTK X standardized'!$A:$A,0)</f>
        <v>743</v>
      </c>
    </row>
    <row r="79" spans="1:13" x14ac:dyDescent="0.3">
      <c r="A79" s="74" t="str">
        <f>'[1]2023.04.25.RCNX100'!A80</f>
        <v>SAMVARDHANA MOTHERSON INTERN</v>
      </c>
      <c r="B79" s="75">
        <f>'[1]2023.04.25.RCNX100'!B80</f>
        <v>0.15966586757460299</v>
      </c>
      <c r="C79" s="41" cm="1">
        <f t="array" aca="1" ref="C79:L79" ca="1">OFFSET(INDIRECT(ADDRESS(M79,2,1,1,"EKHAZAARSTK X standardized")),,,1,10)</f>
        <v>-0.19303037038060525</v>
      </c>
      <c r="D79" s="41">
        <f ca="1"/>
        <v>-0.94238474181703569</v>
      </c>
      <c r="E79" s="41">
        <f ca="1"/>
        <v>-0.6626933724504378</v>
      </c>
      <c r="F79" s="41">
        <f ca="1"/>
        <v>0.20849625404796529</v>
      </c>
      <c r="G79" s="41">
        <f ca="1"/>
        <v>-0.86883355963979692</v>
      </c>
      <c r="H79" s="41">
        <f ca="1"/>
        <v>-0.78131277759692708</v>
      </c>
      <c r="I79" s="41">
        <f ca="1"/>
        <v>1.7250825438740049</v>
      </c>
      <c r="J79" s="41">
        <f ca="1"/>
        <v>-0.23972035682243778</v>
      </c>
      <c r="K79" s="41">
        <f ca="1"/>
        <v>0.16808898441818365</v>
      </c>
      <c r="L79" s="41">
        <f ca="1"/>
        <v>0.55180838040077607</v>
      </c>
      <c r="M79" s="37">
        <f>MATCH($A79,'EKHAZAARSTK X standardized'!$A:$A,0)</f>
        <v>764</v>
      </c>
    </row>
    <row r="80" spans="1:13" x14ac:dyDescent="0.3">
      <c r="A80" s="74" t="str">
        <f>'[1]2023.04.25.RCNX100'!A81</f>
        <v>SBI CARDS &amp; PAYMENT SERVICES</v>
      </c>
      <c r="B80" s="75">
        <f>'[1]2023.04.25.RCNX100'!B81</f>
        <v>0.251215276441208</v>
      </c>
      <c r="C80" s="41" cm="1">
        <f t="array" aca="1" ref="C80:L80" ca="1">OFFSET(INDIRECT(ADDRESS(M80,2,1,1,"EKHAZAARSTK X standardized")),,,1,10)</f>
        <v>-0.40988854360876098</v>
      </c>
      <c r="D80" s="41">
        <f ca="1"/>
        <v>-0.8584073117724148</v>
      </c>
      <c r="E80" s="41">
        <f ca="1"/>
        <v>0.46979146224834134</v>
      </c>
      <c r="F80" s="41">
        <f ca="1"/>
        <v>2.0530483583757451</v>
      </c>
      <c r="G80" s="41">
        <f ca="1"/>
        <v>-0.61958248321939591</v>
      </c>
      <c r="H80" s="41">
        <f ca="1"/>
        <v>0.37425208307170721</v>
      </c>
      <c r="I80" s="41">
        <f ca="1"/>
        <v>1.4394838537665371</v>
      </c>
      <c r="J80" s="41">
        <f ca="1"/>
        <v>-0.5314518440845778</v>
      </c>
      <c r="K80" s="41">
        <f ca="1"/>
        <v>-0.5371389317377171</v>
      </c>
      <c r="L80" s="41">
        <f ca="1"/>
        <v>-1.0256368081302341</v>
      </c>
      <c r="M80" s="37">
        <f>MATCH($A80,'EKHAZAARSTK X standardized'!$A:$A,0)</f>
        <v>779</v>
      </c>
    </row>
    <row r="81" spans="1:13" x14ac:dyDescent="0.3">
      <c r="A81" s="74" t="str">
        <f>'[1]2023.04.25.RCNX100'!A82</f>
        <v>SBI LIFE INSURANCE CO LTD</v>
      </c>
      <c r="B81" s="75">
        <f>'[1]2023.04.25.RCNX100'!B82</f>
        <v>0.552082816542806</v>
      </c>
      <c r="C81" s="41" cm="1">
        <f t="array" aca="1" ref="C81:L81" ca="1">OFFSET(INDIRECT(ADDRESS(M81,2,1,1,"EKHAZAARSTK X standardized")),,,1,10)</f>
        <v>-0.48740835104983826</v>
      </c>
      <c r="D81" s="41">
        <f ca="1"/>
        <v>-1.25448022610371</v>
      </c>
      <c r="E81" s="41">
        <f ca="1"/>
        <v>0.12546018286330274</v>
      </c>
      <c r="F81" s="41">
        <f ca="1"/>
        <v>-0.90240488424864596</v>
      </c>
      <c r="G81" s="41">
        <f ca="1"/>
        <v>-0.25436530299194565</v>
      </c>
      <c r="H81" s="41">
        <f ca="1"/>
        <v>-0.63184305870114632</v>
      </c>
      <c r="I81" s="41">
        <f ca="1"/>
        <v>2.4040349313762026</v>
      </c>
      <c r="J81" s="41">
        <f ca="1"/>
        <v>-0.66213646756955424</v>
      </c>
      <c r="K81" s="41">
        <f ca="1"/>
        <v>-7.4771819122845529E-2</v>
      </c>
      <c r="L81" s="41">
        <f ca="1"/>
        <v>-0.77090845159618604</v>
      </c>
      <c r="M81" s="37">
        <f>MATCH($A81,'EKHAZAARSTK X standardized'!$A:$A,0)</f>
        <v>780</v>
      </c>
    </row>
    <row r="82" spans="1:13" x14ac:dyDescent="0.3">
      <c r="A82" s="74" t="str">
        <f>'[1]2023.04.25.RCNX100'!A83</f>
        <v>SHREE CEMENT LTD</v>
      </c>
      <c r="B82" s="75">
        <f>'[1]2023.04.25.RCNX100'!B83</f>
        <v>0.35386247794785203</v>
      </c>
      <c r="C82" s="41" cm="1">
        <f t="array" aca="1" ref="C82:L82" ca="1">OFFSET(INDIRECT(ADDRESS(M82,2,1,1,"EKHAZAARSTK X standardized")),,,1,10)</f>
        <v>-0.51701910566579379</v>
      </c>
      <c r="D82" s="41">
        <f ca="1"/>
        <v>-0.77199493097906702</v>
      </c>
      <c r="E82" s="41">
        <f ca="1"/>
        <v>-0.16034381029287081</v>
      </c>
      <c r="F82" s="41">
        <f ca="1"/>
        <v>-0.68628572343152805</v>
      </c>
      <c r="G82" s="41">
        <f ca="1"/>
        <v>4.5695596428785089E-2</v>
      </c>
      <c r="H82" s="41">
        <f ca="1"/>
        <v>-0.36575005607084615</v>
      </c>
      <c r="I82" s="41">
        <f ca="1"/>
        <v>1.4197393138786234</v>
      </c>
      <c r="J82" s="41">
        <f ca="1"/>
        <v>-0.60548960340761915</v>
      </c>
      <c r="K82" s="41">
        <f ca="1"/>
        <v>-0.62719435917798172</v>
      </c>
      <c r="L82" s="41">
        <f ca="1"/>
        <v>-0.36672649843798172</v>
      </c>
      <c r="M82" s="37">
        <f>MATCH($A82,'EKHAZAARSTK X standardized'!$A:$A,0)</f>
        <v>801</v>
      </c>
    </row>
    <row r="83" spans="1:13" x14ac:dyDescent="0.3">
      <c r="A83" s="74" t="str">
        <f>'[1]2023.04.25.RCNX100'!A84</f>
        <v>SIEMENS LTD</v>
      </c>
      <c r="B83" s="75">
        <f>'[1]2023.04.25.RCNX100'!B84</f>
        <v>0.322673609797341</v>
      </c>
      <c r="C83" s="41" cm="1">
        <f t="array" aca="1" ref="C83:L83" ca="1">OFFSET(INDIRECT(ADDRESS(M83,2,1,1,"EKHAZAARSTK X standardized")),,,1,10)</f>
        <v>-0.42639174143746539</v>
      </c>
      <c r="D83" s="41">
        <f ca="1"/>
        <v>-0.83825633270638322</v>
      </c>
      <c r="E83" s="41">
        <f ca="1"/>
        <v>-0.21984639228556632</v>
      </c>
      <c r="F83" s="41">
        <f ca="1"/>
        <v>-0.90240488424864596</v>
      </c>
      <c r="G83" s="41">
        <f ca="1"/>
        <v>0.7098714752996097</v>
      </c>
      <c r="H83" s="41">
        <f ca="1"/>
        <v>-0.14005667608033828</v>
      </c>
      <c r="I83" s="41">
        <f ca="1"/>
        <v>1.4299363363259214</v>
      </c>
      <c r="J83" s="41">
        <f ca="1"/>
        <v>-0.755399833939425</v>
      </c>
      <c r="K83" s="41">
        <f ca="1"/>
        <v>-0.87624631406171138</v>
      </c>
      <c r="L83" s="41">
        <f ca="1"/>
        <v>-0.54993657797149065</v>
      </c>
      <c r="M83" s="37">
        <f>MATCH($A83,'EKHAZAARSTK X standardized'!$A:$A,0)</f>
        <v>807</v>
      </c>
    </row>
    <row r="84" spans="1:13" x14ac:dyDescent="0.3">
      <c r="A84" s="74" t="str">
        <f>'[1]2023.04.25.RCNX100'!A85</f>
        <v>SRF LTD</v>
      </c>
      <c r="B84" s="75">
        <f>'[1]2023.04.25.RCNX100'!B85</f>
        <v>0.402558774456581</v>
      </c>
      <c r="C84" s="41" cm="1">
        <f t="array" aca="1" ref="C84:L84" ca="1">OFFSET(INDIRECT(ADDRESS(M84,2,1,1,"EKHAZAARSTK X standardized")),,,1,10)</f>
        <v>-0.43738263895440649</v>
      </c>
      <c r="D84" s="41">
        <f ca="1"/>
        <v>-3.2070270504272198E-2</v>
      </c>
      <c r="E84" s="41">
        <f ca="1"/>
        <v>0.49532327839297757</v>
      </c>
      <c r="F84" s="41">
        <f ca="1"/>
        <v>-7.8300634761006072E-2</v>
      </c>
      <c r="G84" s="41">
        <f ca="1"/>
        <v>-0.52139074899994464</v>
      </c>
      <c r="H84" s="41">
        <f ca="1"/>
        <v>0.52960634080448499</v>
      </c>
      <c r="I84" s="41">
        <f ca="1"/>
        <v>1.2407817180365153</v>
      </c>
      <c r="J84" s="41">
        <f ca="1"/>
        <v>-0.16060242394030866</v>
      </c>
      <c r="K84" s="41">
        <f ca="1"/>
        <v>-0.5457996601071351</v>
      </c>
      <c r="L84" s="41">
        <f ca="1"/>
        <v>-0.43349280319709832</v>
      </c>
      <c r="M84" s="37">
        <f>MATCH($A84,'EKHAZAARSTK X standardized'!$A:$A,0)</f>
        <v>827</v>
      </c>
    </row>
    <row r="85" spans="1:13" x14ac:dyDescent="0.3">
      <c r="A85" s="74" t="str">
        <f>'[1]2023.04.25.RCNX100'!A86</f>
        <v>STATE BANK OF INDIA</v>
      </c>
      <c r="B85" s="75">
        <f>'[1]2023.04.25.RCNX100'!B86</f>
        <v>2.3593515576127602</v>
      </c>
      <c r="C85" s="41" cm="1">
        <f t="array" aca="1" ref="C85:L85" ca="1">OFFSET(INDIRECT(ADDRESS(M85,2,1,1,"EKHAZAARSTK X standardized")),,,1,10)</f>
        <v>0.3050515979896255</v>
      </c>
      <c r="D85" s="41">
        <f ca="1"/>
        <v>-1.3874046354937299</v>
      </c>
      <c r="E85" s="41">
        <f ca="1"/>
        <v>-0.42357975614121196</v>
      </c>
      <c r="F85" s="41">
        <f ca="1"/>
        <v>1.0560012449128271</v>
      </c>
      <c r="G85" s="41">
        <f ca="1"/>
        <v>-3.6448116804863949E-2</v>
      </c>
      <c r="H85" s="41">
        <f ca="1"/>
        <v>-0.565786506789139</v>
      </c>
      <c r="I85" s="41">
        <f ca="1"/>
        <v>3.8398767482509752</v>
      </c>
      <c r="J85" s="41">
        <f ca="1"/>
        <v>-0.3846907823984701</v>
      </c>
      <c r="K85" s="41">
        <f ca="1"/>
        <v>0.55566592306614149</v>
      </c>
      <c r="L85" s="41">
        <f ca="1"/>
        <v>-6.9892235013729626E-2</v>
      </c>
      <c r="M85" s="37">
        <f>MATCH($A85,'EKHAZAARSTK X standardized'!$A:$A,0)</f>
        <v>830</v>
      </c>
    </row>
    <row r="86" spans="1:13" x14ac:dyDescent="0.3">
      <c r="A86" s="74" t="str">
        <f>'[1]2023.04.25.RCNX100'!A87</f>
        <v>SUN PHARMACEUTICAL INDUS</v>
      </c>
      <c r="B86" s="75">
        <f>'[1]2023.04.25.RCNX100'!B87</f>
        <v>1.17191947165875</v>
      </c>
      <c r="C86" s="41" cm="1">
        <f t="array" aca="1" ref="C86:L86" ca="1">OFFSET(INDIRECT(ADDRESS(M86,2,1,1,"EKHAZAARSTK X standardized")),,,1,10)</f>
        <v>0.11677250162649912</v>
      </c>
      <c r="D86" s="41">
        <f ca="1"/>
        <v>-0.9920104886943012</v>
      </c>
      <c r="E86" s="41">
        <f ca="1"/>
        <v>-0.56773423348188889</v>
      </c>
      <c r="F86" s="41">
        <f ca="1"/>
        <v>-0.87466239201438001</v>
      </c>
      <c r="G86" s="41">
        <f ca="1"/>
        <v>-3.3552249559526882E-2</v>
      </c>
      <c r="H86" s="41">
        <f ca="1"/>
        <v>-0.27387928898556241</v>
      </c>
      <c r="I86" s="41">
        <f ca="1"/>
        <v>2.1223551674181436</v>
      </c>
      <c r="J86" s="41">
        <f ca="1"/>
        <v>-0.66051491687587527</v>
      </c>
      <c r="K86" s="41">
        <f ca="1"/>
        <v>-0.50930219336567439</v>
      </c>
      <c r="L86" s="41">
        <f ca="1"/>
        <v>-0.97278425735104634</v>
      </c>
      <c r="M86" s="37">
        <f>MATCH($A86,'EKHAZAARSTK X standardized'!$A:$A,0)</f>
        <v>847</v>
      </c>
    </row>
    <row r="87" spans="1:13" x14ac:dyDescent="0.3">
      <c r="A87" s="74" t="str">
        <f>'[1]2023.04.25.RCNX100'!A88</f>
        <v>TATA CONSULTANCY SVCS LTD</v>
      </c>
      <c r="B87" s="75">
        <f>'[1]2023.04.25.RCNX100'!B88</f>
        <v>3.6058268023919098</v>
      </c>
      <c r="C87" s="41" cm="1">
        <f t="array" aca="1" ref="C87:L87" ca="1">OFFSET(INDIRECT(ADDRESS(M87,2,1,1,"EKHAZAARSTK X standardized")),,,1,10)</f>
        <v>0.47893850324127835</v>
      </c>
      <c r="D87" s="41">
        <f ca="1"/>
        <v>-0.7902055287631583</v>
      </c>
      <c r="E87" s="41">
        <f ca="1"/>
        <v>-0.15225952632406098</v>
      </c>
      <c r="F87" s="41">
        <f ca="1"/>
        <v>-0.73289313609506346</v>
      </c>
      <c r="G87" s="41">
        <f ca="1"/>
        <v>-0.52944078510161485</v>
      </c>
      <c r="H87" s="41">
        <f ca="1"/>
        <v>1.8047190658813619</v>
      </c>
      <c r="I87" s="41">
        <f ca="1"/>
        <v>3.0245067387481335</v>
      </c>
      <c r="J87" s="41">
        <f ca="1"/>
        <v>-0.90571615338904399</v>
      </c>
      <c r="K87" s="41">
        <f ca="1"/>
        <v>-0.46880341387127383</v>
      </c>
      <c r="L87" s="41">
        <f ca="1"/>
        <v>-0.23869018543711903</v>
      </c>
      <c r="M87" s="37">
        <f>MATCH($A87,'EKHAZAARSTK X standardized'!$A:$A,0)</f>
        <v>879</v>
      </c>
    </row>
    <row r="88" spans="1:13" x14ac:dyDescent="0.3">
      <c r="A88" s="74" t="str">
        <f>'[1]2023.04.25.RCNX100'!A89</f>
        <v>TATA CONSUMER PRODUCTS LTD</v>
      </c>
      <c r="B88" s="75">
        <f>'[1]2023.04.25.RCNX100'!B89</f>
        <v>0.48280885866149698</v>
      </c>
      <c r="C88" s="41" cm="1">
        <f t="array" aca="1" ref="C88:L88" ca="1">OFFSET(INDIRECT(ADDRESS(M88,2,1,1,"EKHAZAARSTK X standardized")),,,1,10)</f>
        <v>-2.2262497617330661E-2</v>
      </c>
      <c r="D88" s="41">
        <f ca="1"/>
        <v>-0.94641993976200522</v>
      </c>
      <c r="E88" s="41">
        <f ca="1"/>
        <v>3.3179804978985164E-2</v>
      </c>
      <c r="F88" s="41">
        <f ca="1"/>
        <v>-0.77479680957839625</v>
      </c>
      <c r="G88" s="41">
        <f ca="1"/>
        <v>-0.37012754029302564</v>
      </c>
      <c r="H88" s="41">
        <f ca="1"/>
        <v>-0.22599760768384927</v>
      </c>
      <c r="I88" s="41">
        <f ca="1"/>
        <v>1.2463212600863272</v>
      </c>
      <c r="J88" s="41">
        <f ca="1"/>
        <v>-0.427778367867861</v>
      </c>
      <c r="K88" s="41">
        <f ca="1"/>
        <v>-0.67490876025314406</v>
      </c>
      <c r="L88" s="41">
        <f ca="1"/>
        <v>-0.73859819234486679</v>
      </c>
      <c r="M88" s="37">
        <f>MATCH($A88,'EKHAZAARSTK X standardized'!$A:$A,0)</f>
        <v>880</v>
      </c>
    </row>
    <row r="89" spans="1:13" x14ac:dyDescent="0.3">
      <c r="A89" s="74" t="str">
        <f>'[1]2023.04.25.RCNX100'!A90</f>
        <v>TATA MOTORS LTD</v>
      </c>
      <c r="B89" s="75">
        <f>'[1]2023.04.25.RCNX100'!B90</f>
        <v>0.92729527256653499</v>
      </c>
      <c r="C89" s="41" cm="1">
        <f t="array" aca="1" ref="C89:L89" ca="1">OFFSET(INDIRECT(ADDRESS(M89,2,1,1,"EKHAZAARSTK X standardized")),,,1,10)</f>
        <v>-0.64897097360151768</v>
      </c>
      <c r="D89" s="41">
        <f ca="1"/>
        <v>-0.76178579753437814</v>
      </c>
      <c r="E89" s="41">
        <f ca="1"/>
        <v>-0.70751256152143227</v>
      </c>
      <c r="F89" s="41">
        <f ca="1"/>
        <v>1.5129634674397701</v>
      </c>
      <c r="G89" s="41">
        <f ca="1"/>
        <v>-0.25567635847881598</v>
      </c>
      <c r="H89" s="41">
        <f ca="1"/>
        <v>-1.5740778442342225</v>
      </c>
      <c r="I89" s="41">
        <f ca="1"/>
        <v>2.7700292774281254</v>
      </c>
      <c r="J89" s="41">
        <f ca="1"/>
        <v>1.1507834618694768</v>
      </c>
      <c r="K89" s="41">
        <f ca="1"/>
        <v>-8.0562871469315941E-2</v>
      </c>
      <c r="L89" s="41">
        <f ca="1"/>
        <v>-1.07886784316752</v>
      </c>
      <c r="M89" s="37">
        <f>MATCH($A89,'EKHAZAARSTK X standardized'!$A:$A,0)</f>
        <v>884</v>
      </c>
    </row>
    <row r="90" spans="1:13" x14ac:dyDescent="0.3">
      <c r="A90" s="74" t="str">
        <f>'[1]2023.04.25.RCNX100'!A91</f>
        <v>TATA POWER CO LTD</v>
      </c>
      <c r="B90" s="75">
        <f>'[1]2023.04.25.RCNX100'!B91</f>
        <v>0.31912111678773603</v>
      </c>
      <c r="C90" s="41" cm="1">
        <f t="array" aca="1" ref="C90:L90" ca="1">OFFSET(INDIRECT(ADDRESS(M90,2,1,1,"EKHAZAARSTK X standardized")),,,1,10)</f>
        <v>7.7858186245344354E-3</v>
      </c>
      <c r="D90" s="41">
        <f ca="1"/>
        <v>-1.0653809962028649</v>
      </c>
      <c r="E90" s="41">
        <f ca="1"/>
        <v>-0.42218511223087291</v>
      </c>
      <c r="F90" s="41">
        <f ca="1"/>
        <v>1.4547808042608583</v>
      </c>
      <c r="G90" s="41">
        <f ca="1"/>
        <v>-0.69902886886145155</v>
      </c>
      <c r="H90" s="41">
        <f ca="1"/>
        <v>-0.41927254661528734</v>
      </c>
      <c r="I90" s="41">
        <f ca="1"/>
        <v>1.9384614311788564</v>
      </c>
      <c r="J90" s="41">
        <f ca="1"/>
        <v>1.5759251385381672</v>
      </c>
      <c r="K90" s="41">
        <f ca="1"/>
        <v>0.13986891871349488</v>
      </c>
      <c r="L90" s="41">
        <f ca="1"/>
        <v>-0.76210328011366046</v>
      </c>
      <c r="M90" s="37">
        <f>MATCH($A90,'EKHAZAARSTK X standardized'!$A:$A,0)</f>
        <v>885</v>
      </c>
    </row>
    <row r="91" spans="1:13" x14ac:dyDescent="0.3">
      <c r="A91" s="74" t="str">
        <f>'[1]2023.04.25.RCNX100'!A92</f>
        <v>TATA STEEL LTD</v>
      </c>
      <c r="B91" s="75">
        <f>'[1]2023.04.25.RCNX100'!B92</f>
        <v>0.95229903033802799</v>
      </c>
      <c r="C91" s="41" cm="1">
        <f t="array" aca="1" ref="C91:L91" ca="1">OFFSET(INDIRECT(ADDRESS(M91,2,1,1,"EKHAZAARSTK X standardized")),,,1,10)</f>
        <v>2.7761800218195969</v>
      </c>
      <c r="D91" s="41">
        <f ca="1"/>
        <v>-5.4633766845492746E-2</v>
      </c>
      <c r="E91" s="41">
        <f ca="1"/>
        <v>-0.31164554012000473</v>
      </c>
      <c r="F91" s="41">
        <f ca="1"/>
        <v>0.74963515326591523</v>
      </c>
      <c r="G91" s="41">
        <f ca="1"/>
        <v>-0.5797036721767761</v>
      </c>
      <c r="H91" s="41">
        <f ca="1"/>
        <v>-0.19171576110258531</v>
      </c>
      <c r="I91" s="41">
        <f ca="1"/>
        <v>2.6336857853674354</v>
      </c>
      <c r="J91" s="41">
        <f ca="1"/>
        <v>1.1439263521212659</v>
      </c>
      <c r="K91" s="41">
        <f ca="1"/>
        <v>1.7248967202959529</v>
      </c>
      <c r="L91" s="41">
        <f ca="1"/>
        <v>-0.18584529589379487</v>
      </c>
      <c r="M91" s="37">
        <f>MATCH($A91,'EKHAZAARSTK X standardized'!$A:$A,0)</f>
        <v>887</v>
      </c>
    </row>
    <row r="92" spans="1:13" x14ac:dyDescent="0.3">
      <c r="A92" s="74" t="str">
        <f>'[1]2023.04.25.RCNX100'!A93</f>
        <v>TECH MAHINDRA LTD</v>
      </c>
      <c r="B92" s="75">
        <f>'[1]2023.04.25.RCNX100'!B93</f>
        <v>0.69536023883777598</v>
      </c>
      <c r="C92" s="41" cm="1">
        <f t="array" aca="1" ref="C92:L92" ca="1">OFFSET(INDIRECT(ADDRESS(M92,2,1,1,"EKHAZAARSTK X standardized")),,,1,10)</f>
        <v>0.42509604454598116</v>
      </c>
      <c r="D92" s="41">
        <f ca="1"/>
        <v>-5.8157061849696219E-2</v>
      </c>
      <c r="E92" s="41">
        <f ca="1"/>
        <v>-0.30197177152775467</v>
      </c>
      <c r="F92" s="41">
        <f ca="1"/>
        <v>-0.79558756734117186</v>
      </c>
      <c r="G92" s="41">
        <f ca="1"/>
        <v>-0.87516920967551171</v>
      </c>
      <c r="H92" s="41">
        <f ca="1"/>
        <v>0.61363545492845561</v>
      </c>
      <c r="I92" s="41">
        <f ca="1"/>
        <v>1.803460057774892</v>
      </c>
      <c r="J92" s="41">
        <f ca="1"/>
        <v>4.9356184959590883E-2</v>
      </c>
      <c r="K92" s="41">
        <f ca="1"/>
        <v>6.0414863859605802E-2</v>
      </c>
      <c r="L92" s="41">
        <f ca="1"/>
        <v>-0.55288092535892286</v>
      </c>
      <c r="M92" s="37">
        <f>MATCH($A92,'EKHAZAARSTK X standardized'!$A:$A,0)</f>
        <v>895</v>
      </c>
    </row>
    <row r="93" spans="1:13" x14ac:dyDescent="0.3">
      <c r="A93" s="74" t="str">
        <f>'[1]2023.04.25.RCNX100'!A94</f>
        <v>TITAN CO LTD</v>
      </c>
      <c r="B93" s="75">
        <f>'[1]2023.04.25.RCNX100'!B94</f>
        <v>1.2163633143514301</v>
      </c>
      <c r="C93" s="41" cm="1">
        <f t="array" aca="1" ref="C93:L93" ca="1">OFFSET(INDIRECT(ADDRESS(M93,2,1,1,"EKHAZAARSTK X standardized")),,,1,10)</f>
        <v>-0.43704618664825334</v>
      </c>
      <c r="D93" s="41">
        <f ca="1"/>
        <v>1.3270579830693789</v>
      </c>
      <c r="E93" s="41">
        <f ca="1"/>
        <v>0.8281789420008876</v>
      </c>
      <c r="F93" s="41">
        <f ca="1"/>
        <v>0.22398187026798963</v>
      </c>
      <c r="G93" s="41">
        <f ca="1"/>
        <v>-0.17547442932408852</v>
      </c>
      <c r="H93" s="41">
        <f ca="1"/>
        <v>0.71726924352009647</v>
      </c>
      <c r="I93" s="41">
        <f ca="1"/>
        <v>1.7886120109187311</v>
      </c>
      <c r="J93" s="41">
        <f ca="1"/>
        <v>-0.57137151524839092</v>
      </c>
      <c r="K93" s="41">
        <f ca="1"/>
        <v>-0.90535256111514995</v>
      </c>
      <c r="L93" s="41">
        <f ca="1"/>
        <v>-1.1998312562701148</v>
      </c>
      <c r="M93" s="37">
        <f>MATCH($A93,'EKHAZAARSTK X standardized'!$A:$A,0)</f>
        <v>917</v>
      </c>
    </row>
    <row r="94" spans="1:13" x14ac:dyDescent="0.3">
      <c r="A94" s="74" t="str">
        <f>'[1]2023.04.25.RCNX100'!A95</f>
        <v>TORRENT PHARMACEUTICALS LTD</v>
      </c>
      <c r="B94" s="75">
        <f>'[1]2023.04.25.RCNX100'!B95</f>
        <v>0.16425246734837901</v>
      </c>
      <c r="C94" s="41" cm="1">
        <f t="array" aca="1" ref="C94:L94" ca="1">OFFSET(INDIRECT(ADDRESS(M94,2,1,1,"EKHAZAARSTK X standardized")),,,1,10)</f>
        <v>0.17118523154713389</v>
      </c>
      <c r="D94" s="41">
        <f ca="1"/>
        <v>-1.1931750235209622</v>
      </c>
      <c r="E94" s="41">
        <f ca="1"/>
        <v>-0.67991468888265638</v>
      </c>
      <c r="F94" s="41">
        <f ca="1"/>
        <v>0.21897312649966355</v>
      </c>
      <c r="G94" s="41">
        <f ca="1"/>
        <v>6.4816176897409178E-2</v>
      </c>
      <c r="H94" s="41">
        <f ca="1"/>
        <v>-9.2615986986684506E-3</v>
      </c>
      <c r="I94" s="41">
        <f ca="1"/>
        <v>1.0115847797226891</v>
      </c>
      <c r="J94" s="41">
        <f ca="1"/>
        <v>-0.78105320102702058</v>
      </c>
      <c r="K94" s="41">
        <f ca="1"/>
        <v>-0.63889101419870553</v>
      </c>
      <c r="L94" s="41">
        <f ca="1"/>
        <v>-1.0468352557001506</v>
      </c>
      <c r="M94" s="37">
        <f>MATCH($A94,'EKHAZAARSTK X standardized'!$A:$A,0)</f>
        <v>918</v>
      </c>
    </row>
    <row r="95" spans="1:13" x14ac:dyDescent="0.3">
      <c r="A95" s="74" t="str">
        <f>'[1]2023.04.25.RCNX100'!A96</f>
        <v>ULTRATECH CEMENT LTD</v>
      </c>
      <c r="B95" s="75">
        <f>'[1]2023.04.25.RCNX100'!B96</f>
        <v>0.95226817832376098</v>
      </c>
      <c r="C95" s="41" cm="1">
        <f t="array" aca="1" ref="C95:L95" ca="1">OFFSET(INDIRECT(ADDRESS(M95,2,1,1,"EKHAZAARSTK X standardized")),,,1,10)</f>
        <v>-0.28191030473584061</v>
      </c>
      <c r="D95" s="41">
        <f ca="1"/>
        <v>-0.84289169946934006</v>
      </c>
      <c r="E95" s="41">
        <f ca="1"/>
        <v>-0.30142753937109523</v>
      </c>
      <c r="F95" s="41">
        <f ca="1"/>
        <v>-0.35407412346990574</v>
      </c>
      <c r="G95" s="41">
        <f ca="1"/>
        <v>0.16030603464974094</v>
      </c>
      <c r="H95" s="41">
        <f ca="1"/>
        <v>-0.22416758585116101</v>
      </c>
      <c r="I95" s="41">
        <f ca="1"/>
        <v>2.2012849884331329</v>
      </c>
      <c r="J95" s="41">
        <f ca="1"/>
        <v>-0.59494157076107435</v>
      </c>
      <c r="K95" s="41">
        <f ca="1"/>
        <v>-0.44102035289246616</v>
      </c>
      <c r="L95" s="41">
        <f ca="1"/>
        <v>-0.40883163707055037</v>
      </c>
      <c r="M95" s="37">
        <f>MATCH($A95,'EKHAZAARSTK X standardized'!$A:$A,0)</f>
        <v>938</v>
      </c>
    </row>
    <row r="96" spans="1:13" x14ac:dyDescent="0.3">
      <c r="A96" s="74" t="str">
        <f>'[1]2023.04.25.RCNX100'!A97</f>
        <v>UNITED SPIRITS LTD</v>
      </c>
      <c r="B96" s="75">
        <f>'[1]2023.04.25.RCNX100'!B97</f>
        <v>0.24693133229623099</v>
      </c>
      <c r="C96" s="41" cm="1">
        <f t="array" aca="1" ref="C96:L96" ca="1">OFFSET(INDIRECT(ADDRESS(M96,2,1,1,"EKHAZAARSTK X standardized")),,,1,10)</f>
        <v>-0.64897097360151768</v>
      </c>
      <c r="D96" s="41">
        <f ca="1"/>
        <v>-0.65594972588496814</v>
      </c>
      <c r="E96" s="41">
        <f ca="1"/>
        <v>-0.64237930509379004</v>
      </c>
      <c r="F96" s="41">
        <f ca="1"/>
        <v>-0.84851404839014444</v>
      </c>
      <c r="G96" s="41">
        <f ca="1"/>
        <v>-0.6053192506145314</v>
      </c>
      <c r="H96" s="41">
        <f ca="1"/>
        <v>0.53238837723623034</v>
      </c>
      <c r="I96" s="41">
        <f ca="1"/>
        <v>0.97799184042708887</v>
      </c>
      <c r="J96" s="41">
        <f ca="1"/>
        <v>-0.30082628014972862</v>
      </c>
      <c r="K96" s="41">
        <f ca="1"/>
        <v>-0.72809748881050962</v>
      </c>
      <c r="L96" s="41">
        <f ca="1"/>
        <v>-8.3217300910336051E-2</v>
      </c>
      <c r="M96" s="37">
        <f>MATCH($A96,'EKHAZAARSTK X standardized'!$A:$A,0)</f>
        <v>943</v>
      </c>
    </row>
    <row r="97" spans="1:13" x14ac:dyDescent="0.3">
      <c r="A97" s="74" t="str">
        <f>'[1]2023.04.25.RCNX100'!A98</f>
        <v>UPL LTD</v>
      </c>
      <c r="B97" s="75">
        <f>'[1]2023.04.25.RCNX100'!B98</f>
        <v>0.41903730787570798</v>
      </c>
      <c r="C97" s="41" cm="1">
        <f t="array" aca="1" ref="C97:L97" ca="1">OFFSET(INDIRECT(ADDRESS(M97,2,1,1,"EKHAZAARSTK X standardized")),,,1,10)</f>
        <v>0.33750601122824658</v>
      </c>
      <c r="D97" s="41">
        <f ca="1"/>
        <v>-0.83641475440096547</v>
      </c>
      <c r="E97" s="41">
        <f ca="1"/>
        <v>0.18336716578894546</v>
      </c>
      <c r="F97" s="41">
        <f ca="1"/>
        <v>1.1083004529433733</v>
      </c>
      <c r="G97" s="41">
        <f ca="1"/>
        <v>-0.31950136555714209</v>
      </c>
      <c r="H97" s="41">
        <f ca="1"/>
        <v>0.14837461303078095</v>
      </c>
      <c r="I97" s="41">
        <f ca="1"/>
        <v>1.8268265700363564</v>
      </c>
      <c r="J97" s="41">
        <f ca="1"/>
        <v>0.11138412493943049</v>
      </c>
      <c r="K97" s="41">
        <f ca="1"/>
        <v>0.72601225353981769</v>
      </c>
      <c r="L97" s="41">
        <f ca="1"/>
        <v>-0.4607988562869707</v>
      </c>
      <c r="M97" s="37">
        <f>MATCH($A97,'EKHAZAARSTK X standardized'!$A:$A,0)</f>
        <v>946</v>
      </c>
    </row>
    <row r="98" spans="1:13" x14ac:dyDescent="0.3">
      <c r="A98" s="74" t="str">
        <f>'[1]2023.04.25.RCNX100'!A99</f>
        <v>VARUN BEVERAGES LTD</v>
      </c>
      <c r="B98" s="75">
        <f>'[1]2023.04.25.RCNX100'!B99</f>
        <v>0.37577173492141103</v>
      </c>
      <c r="C98" s="41" cm="1">
        <f t="array" aca="1" ref="C98:L98" ca="1">OFFSET(INDIRECT(ADDRESS(M98,2,1,1,"EKHAZAARSTK X standardized")),,,1,10)</f>
        <v>-0.59855618065112626</v>
      </c>
      <c r="D98" s="41">
        <f ca="1"/>
        <v>6.7096802968445585E-3</v>
      </c>
      <c r="E98" s="41">
        <f ca="1"/>
        <v>0.62193845089346933</v>
      </c>
      <c r="F98" s="41">
        <f ca="1"/>
        <v>0.41188776522315357</v>
      </c>
      <c r="G98" s="41">
        <f ca="1"/>
        <v>1.9711344306546768</v>
      </c>
      <c r="H98" s="41">
        <f ca="1"/>
        <v>0.7574935239071684</v>
      </c>
      <c r="I98" s="41">
        <f ca="1"/>
        <v>1.184180177808392</v>
      </c>
      <c r="J98" s="41">
        <f ca="1"/>
        <v>-0.26665496583069603</v>
      </c>
      <c r="K98" s="41">
        <f ca="1"/>
        <v>-0.8159657944822194</v>
      </c>
      <c r="L98" s="41">
        <f ca="1"/>
        <v>0.52742034053383557</v>
      </c>
      <c r="M98" s="37">
        <f>MATCH($A98,'EKHAZAARSTK X standardized'!$A:$A,0)</f>
        <v>959</v>
      </c>
    </row>
    <row r="99" spans="1:13" x14ac:dyDescent="0.3">
      <c r="A99" s="74" t="str">
        <f>'[1]2023.04.25.RCNX100'!A100</f>
        <v>VEDANTA LTD</v>
      </c>
      <c r="B99" s="75">
        <f>'[1]2023.04.25.RCNX100'!B100</f>
        <v>0.34026027565961903</v>
      </c>
      <c r="C99" s="41" cm="1">
        <f t="array" aca="1" ref="C99:L99" ca="1">OFFSET(INDIRECT(ADDRESS(M99,2,1,1,"EKHAZAARSTK X standardized")),,,1,10)</f>
        <v>6.0464504841083579</v>
      </c>
      <c r="D99" s="41">
        <f ca="1"/>
        <v>-0.47753138482507851</v>
      </c>
      <c r="E99" s="41">
        <f ca="1"/>
        <v>-0.6774982514319462</v>
      </c>
      <c r="F99" s="41">
        <f ca="1"/>
        <v>0.54766128574072204</v>
      </c>
      <c r="G99" s="41">
        <f ca="1"/>
        <v>-0.24932699774785386</v>
      </c>
      <c r="H99" s="41">
        <f ca="1"/>
        <v>0.59256820351516737</v>
      </c>
      <c r="I99" s="41">
        <f ca="1"/>
        <v>2.3838096753202955</v>
      </c>
      <c r="J99" s="41">
        <f ca="1"/>
        <v>0.25233017735634977</v>
      </c>
      <c r="K99" s="41">
        <f ca="1"/>
        <v>2.2507769931364745</v>
      </c>
      <c r="L99" s="41">
        <f ca="1"/>
        <v>1.2940007520810035</v>
      </c>
      <c r="M99" s="37">
        <f>MATCH($A99,'EKHAZAARSTK X standardized'!$A:$A,0)</f>
        <v>961</v>
      </c>
    </row>
    <row r="100" spans="1:13" x14ac:dyDescent="0.3">
      <c r="A100" s="74" t="str">
        <f>'[1]2023.04.25.RCNX100'!A101</f>
        <v>WIPRO LTD</v>
      </c>
      <c r="B100" s="75">
        <f>'[1]2023.04.25.RCNX100'!B101</f>
        <v>0.62081808765022495</v>
      </c>
      <c r="C100" s="41" cm="1">
        <f t="array" aca="1" ref="C100:L100" ca="1">OFFSET(INDIRECT(ADDRESS(M100,2,1,1,"EKHAZAARSTK X standardized")),,,1,10)</f>
        <v>-0.44775208359645585</v>
      </c>
      <c r="D100" s="41">
        <f ca="1"/>
        <v>-1.0642708165548218</v>
      </c>
      <c r="E100" s="41">
        <f ca="1"/>
        <v>-0.3476378810518011</v>
      </c>
      <c r="F100" s="41">
        <f ca="1"/>
        <v>-0.57020525549114087</v>
      </c>
      <c r="G100" s="41">
        <f ca="1"/>
        <v>-1.4598832257442917</v>
      </c>
      <c r="H100" s="41">
        <f ca="1"/>
        <v>0.22935245294940976</v>
      </c>
      <c r="I100" s="41">
        <f ca="1"/>
        <v>2.3185246893389468</v>
      </c>
      <c r="J100" s="41">
        <f ca="1"/>
        <v>-0.68771269777388588</v>
      </c>
      <c r="K100" s="41">
        <f ca="1"/>
        <v>8.7652637302977163E-2</v>
      </c>
      <c r="L100" s="41">
        <f ca="1"/>
        <v>-0.28627050417233141</v>
      </c>
      <c r="M100" s="37">
        <f>MATCH($A100,'EKHAZAARSTK X standardized'!$A:$A,0)</f>
        <v>988</v>
      </c>
    </row>
    <row r="101" spans="1:13" x14ac:dyDescent="0.3">
      <c r="A101" s="74" t="str">
        <f>'[1]2023.04.25.RCNX100'!A102</f>
        <v>ZOMATO LTD</v>
      </c>
      <c r="B101" s="75">
        <f>'[1]2023.04.25.RCNX100'!B102</f>
        <v>0.25487564243194499</v>
      </c>
      <c r="C101" s="41" cm="1">
        <f t="array" aca="1" ref="C101:L101" ca="1">OFFSET(INDIRECT(ADDRESS(M101,2,1,1,"EKHAZAARSTK X standardized")),,,1,10)</f>
        <v>-0.64897097360151768</v>
      </c>
      <c r="D101" s="41">
        <f ca="1"/>
        <v>0.24497116607029723</v>
      </c>
      <c r="E101" s="41">
        <f ca="1"/>
        <v>1.2378794206567858</v>
      </c>
      <c r="F101" s="41">
        <f ca="1"/>
        <v>-0.82978807226369655</v>
      </c>
      <c r="G101" s="41">
        <f ca="1"/>
        <v>-1.1028395327917411</v>
      </c>
      <c r="H101" s="41">
        <f ca="1"/>
        <v>-2.0725600678528986</v>
      </c>
      <c r="I101" s="41">
        <f ca="1"/>
        <v>1.0257132713830068</v>
      </c>
      <c r="J101" s="41">
        <f ca="1"/>
        <v>2.4116075231885046</v>
      </c>
      <c r="K101" s="41">
        <f ca="1"/>
        <v>-1.2926903253497031</v>
      </c>
      <c r="L101" s="41">
        <f ca="1"/>
        <v>-2.5227626489133501E-3</v>
      </c>
      <c r="M101" s="37">
        <f>MATCH($A101,'EKHAZAARSTK X standardized'!$A:$A,0)</f>
        <v>999</v>
      </c>
    </row>
    <row r="103" spans="1:13" ht="15.75" thickBot="1" x14ac:dyDescent="0.35">
      <c r="B103" s="39" t="s">
        <v>2039</v>
      </c>
      <c r="C103" s="40">
        <f ca="1">SUMPRODUCT($B$2:OFFSET($B$1,$A$1-1,0),C$2:OFFSET(C$1,$A$1-1,0))/100</f>
        <v>0.28893995556465163</v>
      </c>
      <c r="D103" s="40">
        <f ca="1">SUMPRODUCT($B$2:OFFSET($B$1,$A$1-1,0),D$2:OFFSET(D$1,$A$1-1,0))/100</f>
        <v>-0.89603638427345944</v>
      </c>
      <c r="E103" s="40">
        <f ca="1">SUMPRODUCT($B$2:OFFSET($B$1,$A$1-1,0),E$2:OFFSET(E$1,$A$1-1,0))/100</f>
        <v>-0.23933990094993474</v>
      </c>
      <c r="F103" s="40">
        <f ca="1">SUMPRODUCT($B$2:OFFSET($B$1,$A$1-1,0),F$2:OFFSET(F$1,$A$1-1,0))/100</f>
        <v>0.15298881854830285</v>
      </c>
      <c r="G103" s="40">
        <f ca="1">SUMPRODUCT($B$2:OFFSET($B$1,$A$1-1,0),G$2:OFFSET(G$1,$A$1-1,0))/100</f>
        <v>-0.12058795966979853</v>
      </c>
      <c r="H103" s="40">
        <f ca="1">SUMPRODUCT($B$2:OFFSET($B$1,$A$1-1,0),H$2:OFFSET(H$1,$A$1-1,0))/100</f>
        <v>0.21330371119807892</v>
      </c>
      <c r="I103" s="40">
        <f ca="1">SUMPRODUCT($B$2:OFFSET($B$1,$A$1-1,0),I$2:OFFSET(I$1,$A$1-1,0))/100</f>
        <v>2.6541325678172778</v>
      </c>
      <c r="J103" s="40">
        <f ca="1">SUMPRODUCT($B$2:OFFSET($B$1,$A$1-1,0),J$2:OFFSET(J$1,$A$1-1,0))/100</f>
        <v>-0.41288066604228668</v>
      </c>
      <c r="K103" s="40">
        <f ca="1">SUMPRODUCT($B$2:OFFSET($B$1,$A$1-1,0),K$2:OFFSET(K$1,$A$1-1,0))/100</f>
        <v>-0.17972853347997017</v>
      </c>
      <c r="L103" s="40">
        <f ca="1">SUMPRODUCT($B$2:OFFSET($B$1,$A$1-1,0),L$2:OFFSET(L$1,$A$1-1,0))/100</f>
        <v>-0.25820697819666588</v>
      </c>
    </row>
    <row r="104" spans="1:13" ht="15.75" thickTop="1" x14ac:dyDescent="0.3"/>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M106"/>
  <sheetViews>
    <sheetView zoomScale="80" zoomScaleNormal="80" workbookViewId="0">
      <pane xSplit="2" ySplit="1" topLeftCell="C80" activePane="bottomRight" state="frozen"/>
      <selection activeCell="A2" sqref="A2"/>
      <selection pane="topRight" activeCell="A2" sqref="A2"/>
      <selection pane="bottomLeft" activeCell="A2" sqref="A2"/>
      <selection pane="bottomRight" activeCell="B103" sqref="B103"/>
    </sheetView>
  </sheetViews>
  <sheetFormatPr defaultRowHeight="15" x14ac:dyDescent="0.3"/>
  <cols>
    <col min="1" max="1" width="32.85546875" style="8" bestFit="1" customWidth="1"/>
    <col min="2" max="2" width="12.7109375" style="36" customWidth="1"/>
    <col min="3" max="12" width="11.7109375" style="12" customWidth="1"/>
    <col min="13" max="13" width="15.7109375" style="12" customWidth="1"/>
    <col min="14" max="16384" width="9.140625" style="12"/>
  </cols>
  <sheetData>
    <row r="1" spans="1:13" x14ac:dyDescent="0.3">
      <c r="A1" s="33" cm="1">
        <f t="array" ref="A1">MATCH(1,--ISBLANK($A$2:$A$2500),0)</f>
        <v>103</v>
      </c>
      <c r="B1" s="34" t="s">
        <v>25</v>
      </c>
      <c r="C1" s="35" t="s">
        <v>1023</v>
      </c>
      <c r="D1" s="35" t="s">
        <v>1022</v>
      </c>
      <c r="E1" s="35" t="s">
        <v>1021</v>
      </c>
      <c r="F1" s="35" t="s">
        <v>1020</v>
      </c>
      <c r="G1" s="35" t="s">
        <v>1019</v>
      </c>
      <c r="H1" s="35" t="s">
        <v>1018</v>
      </c>
      <c r="I1" s="35" t="s">
        <v>1017</v>
      </c>
      <c r="J1" s="35" t="s">
        <v>1016</v>
      </c>
      <c r="K1" s="35" t="s">
        <v>1015</v>
      </c>
      <c r="L1" s="35" t="s">
        <v>1014</v>
      </c>
      <c r="M1" s="30" t="s">
        <v>2038</v>
      </c>
    </row>
    <row r="2" spans="1:13" x14ac:dyDescent="0.3">
      <c r="A2" s="74" t="str">
        <f>'[1]2023.04.25.SBSE100'!A3</f>
        <v>ACC LTD</v>
      </c>
      <c r="B2" s="75">
        <f>'[1]2023.04.25.SBSE100'!B3</f>
        <v>0.16127732641932499</v>
      </c>
      <c r="C2" s="41" cm="1">
        <f t="array" aca="1" ref="C2:L2" ca="1">OFFSET(INDIRECT(ADDRESS(M2,2,1,1,"EKHAZAARSTK X standardized")),,,1,10)</f>
        <v>1.8766929350816604</v>
      </c>
      <c r="D2" s="41">
        <f ca="1"/>
        <v>-1.0124119440712749</v>
      </c>
      <c r="E2" s="41">
        <f ca="1"/>
        <v>-0.8320813090925433</v>
      </c>
      <c r="F2" s="41">
        <f ca="1"/>
        <v>-0.90240488424864596</v>
      </c>
      <c r="G2" s="41">
        <f ca="1"/>
        <v>-0.70673846235936721</v>
      </c>
      <c r="H2" s="41">
        <f ca="1"/>
        <v>-0.64488824317153604</v>
      </c>
      <c r="I2" s="41">
        <f ca="1"/>
        <v>1.1169099156482476</v>
      </c>
      <c r="J2" s="41">
        <f ca="1"/>
        <v>0.20900153485087844</v>
      </c>
      <c r="K2" s="41">
        <f ca="1"/>
        <v>-0.10062827727746386</v>
      </c>
      <c r="L2" s="41">
        <f ca="1"/>
        <v>0.56231452763916412</v>
      </c>
      <c r="M2" s="37">
        <f>MATCH($A2,'EKHAZAARSTK X standardized'!$A:$A,0)</f>
        <v>11</v>
      </c>
    </row>
    <row r="3" spans="1:13" x14ac:dyDescent="0.3">
      <c r="A3" s="74" t="str">
        <f>'[1]2023.04.25.SBSE100'!A4</f>
        <v>ADANI ENTERPRISES LTD</v>
      </c>
      <c r="B3" s="75">
        <f>'[1]2023.04.25.SBSE100'!B4</f>
        <v>0.54169480489063704</v>
      </c>
      <c r="C3" s="41" cm="1">
        <f t="array" aca="1" ref="C3:L3" ca="1">OFFSET(INDIRECT(ADDRESS(M3,2,1,1,"EKHAZAARSTK X standardized")),,,1,10)</f>
        <v>-0.60980931418856843</v>
      </c>
      <c r="D3" s="41">
        <f ca="1"/>
        <v>0.43229692277710063</v>
      </c>
      <c r="E3" s="41">
        <f ca="1"/>
        <v>1.1975893633326082</v>
      </c>
      <c r="F3" s="41">
        <f ca="1"/>
        <v>0.75520052789682779</v>
      </c>
      <c r="G3" s="41">
        <f ca="1"/>
        <v>-0.12646042366849725</v>
      </c>
      <c r="H3" s="41">
        <f ca="1"/>
        <v>-0.84136821567554765</v>
      </c>
      <c r="I3" s="41">
        <f ca="1"/>
        <v>2.4256565146924665</v>
      </c>
      <c r="J3" s="41">
        <f ca="1"/>
        <v>0.25079192081377849</v>
      </c>
      <c r="K3" s="41">
        <f ca="1"/>
        <v>-0.60673264716360409</v>
      </c>
      <c r="L3" s="41">
        <f ca="1"/>
        <v>1.7845865714581333</v>
      </c>
      <c r="M3" s="37">
        <f>MATCH($A3,'EKHAZAARSTK X standardized'!$A:$A,0)</f>
        <v>14</v>
      </c>
    </row>
    <row r="4" spans="1:13" x14ac:dyDescent="0.3">
      <c r="A4" s="74" t="str">
        <f>'[1]2023.04.25.SBSE100'!A5</f>
        <v>ADANI PORTS AND SPECIAL ECON</v>
      </c>
      <c r="B4" s="75">
        <f>'[1]2023.04.25.SBSE100'!B5</f>
        <v>0.54091645766343099</v>
      </c>
      <c r="C4" s="41" cm="1">
        <f t="array" aca="1" ref="C4:L4" ca="1">OFFSET(INDIRECT(ADDRESS(M4,2,1,1,"EKHAZAARSTK X standardized")),,,1,10)</f>
        <v>-9.7636109751359085E-2</v>
      </c>
      <c r="D4" s="41">
        <f ca="1"/>
        <v>-1.3312758345951259</v>
      </c>
      <c r="E4" s="41">
        <f ca="1"/>
        <v>-0.136785008414151</v>
      </c>
      <c r="F4" s="41">
        <f ca="1"/>
        <v>1.0702896302485974</v>
      </c>
      <c r="G4" s="41">
        <f ca="1"/>
        <v>-0.38813485440982454</v>
      </c>
      <c r="H4" s="41">
        <f ca="1"/>
        <v>0.12791834918007775</v>
      </c>
      <c r="I4" s="41">
        <f ca="1"/>
        <v>1.9099954474332503</v>
      </c>
      <c r="J4" s="41">
        <f ca="1"/>
        <v>0.39084275779679067</v>
      </c>
      <c r="K4" s="41">
        <f ca="1"/>
        <v>-0.30497597483509914</v>
      </c>
      <c r="L4" s="41">
        <f ca="1"/>
        <v>1.790438112440133</v>
      </c>
      <c r="M4" s="37">
        <f>MATCH($A4,'EKHAZAARSTK X standardized'!$A:$A,0)</f>
        <v>16</v>
      </c>
    </row>
    <row r="5" spans="1:13" x14ac:dyDescent="0.3">
      <c r="A5" s="74" t="str">
        <f>'[1]2023.04.25.SBSE100'!A6</f>
        <v>ADANI POWER LTD</v>
      </c>
      <c r="B5" s="75">
        <f>'[1]2023.04.25.SBSE100'!B6</f>
        <v>0.17039714479679099</v>
      </c>
      <c r="C5" s="41" cm="1">
        <f t="array" aca="1" ref="C5:L5" ca="1">OFFSET(INDIRECT(ADDRESS(M5,2,1,1,"EKHAZAARSTK X standardized")),,,1,10)</f>
        <v>-0.64897097360151768</v>
      </c>
      <c r="D5" s="41">
        <f ca="1"/>
        <v>-0.34688664261513685</v>
      </c>
      <c r="E5" s="41">
        <f ca="1"/>
        <v>-0.19801433728811729</v>
      </c>
      <c r="F5" s="41">
        <f ca="1"/>
        <v>1.6560884521824177</v>
      </c>
      <c r="G5" s="41">
        <f ca="1"/>
        <v>0.69445392663118111</v>
      </c>
      <c r="H5" s="41">
        <f ca="1"/>
        <v>0.93234391861765875</v>
      </c>
      <c r="I5" s="41">
        <f ca="1"/>
        <v>1.8339636166323412</v>
      </c>
      <c r="J5" s="41">
        <f ca="1"/>
        <v>0.14678164204601182</v>
      </c>
      <c r="K5" s="41">
        <f ca="1"/>
        <v>0.72480759887750956</v>
      </c>
      <c r="L5" s="41">
        <f ca="1"/>
        <v>3.0881159022564106</v>
      </c>
      <c r="M5" s="37">
        <f>MATCH($A5,'EKHAZAARSTK X standardized'!$A:$A,0)</f>
        <v>17</v>
      </c>
    </row>
    <row r="6" spans="1:13" x14ac:dyDescent="0.3">
      <c r="A6" s="74" t="str">
        <f>'[1]2023.04.25.SBSE100'!A7</f>
        <v>AMBUJA CEMENTS LTD</v>
      </c>
      <c r="B6" s="75">
        <f>'[1]2023.04.25.SBSE100'!B7</f>
        <v>0.30643606263876499</v>
      </c>
      <c r="C6" s="41" cm="1">
        <f t="array" aca="1" ref="C6:L6" ca="1">OFFSET(INDIRECT(ADDRESS(M6,2,1,1,"EKHAZAARSTK X standardized")),,,1,10)</f>
        <v>0.60223563719295214</v>
      </c>
      <c r="D6" s="41">
        <f ca="1"/>
        <v>-1.1171658153879174</v>
      </c>
      <c r="E6" s="41">
        <f ca="1"/>
        <v>-1.0202297029820597</v>
      </c>
      <c r="F6" s="41">
        <f ca="1"/>
        <v>-0.85011454414866661</v>
      </c>
      <c r="G6" s="41">
        <f ca="1"/>
        <v>0.60080164069068998</v>
      </c>
      <c r="H6" s="41">
        <f ca="1"/>
        <v>-0.46018536092545026</v>
      </c>
      <c r="I6" s="41">
        <f ca="1"/>
        <v>1.6459476611296251</v>
      </c>
      <c r="J6" s="41">
        <f ca="1"/>
        <v>0.51220192547615206</v>
      </c>
      <c r="K6" s="41">
        <f ca="1"/>
        <v>-0.21654930860709984</v>
      </c>
      <c r="L6" s="41">
        <f ca="1"/>
        <v>1.2046953261568363</v>
      </c>
      <c r="M6" s="37">
        <f>MATCH($A6,'EKHAZAARSTK X standardized'!$A:$A,0)</f>
        <v>46</v>
      </c>
    </row>
    <row r="7" spans="1:13" x14ac:dyDescent="0.3">
      <c r="A7" s="74" t="str">
        <f>'[1]2023.04.25.SBSE100'!A8</f>
        <v>APOLLO HOSPITALS ENTERPRISE</v>
      </c>
      <c r="B7" s="75">
        <f>'[1]2023.04.25.SBSE100'!B8</f>
        <v>0.483980018328309</v>
      </c>
      <c r="C7" s="41" cm="1">
        <f t="array" aca="1" ref="C7:L7" ca="1">OFFSET(INDIRECT(ADDRESS(M7,2,1,1,"EKHAZAARSTK X standardized")),,,1,10)</f>
        <v>-0.54814497601088052</v>
      </c>
      <c r="D7" s="41">
        <f ca="1"/>
        <v>-0.4388995188725513</v>
      </c>
      <c r="E7" s="41">
        <f ca="1"/>
        <v>0.34777333382639364</v>
      </c>
      <c r="F7" s="41">
        <f ca="1"/>
        <v>0.28606236554186942</v>
      </c>
      <c r="G7" s="41">
        <f ca="1"/>
        <v>-0.44401916314711198</v>
      </c>
      <c r="H7" s="41">
        <f ca="1"/>
        <v>-0.3503161620726174</v>
      </c>
      <c r="I7" s="41">
        <f ca="1"/>
        <v>1.1641488835216041</v>
      </c>
      <c r="J7" s="41">
        <f ca="1"/>
        <v>0.55078656414327931</v>
      </c>
      <c r="K7" s="41">
        <f ca="1"/>
        <v>-0.720747909114834</v>
      </c>
      <c r="L7" s="41">
        <f ca="1"/>
        <v>-1.0609131607281634</v>
      </c>
      <c r="M7" s="37">
        <f>MATCH($A7,'EKHAZAARSTK X standardized'!$A:$A,0)</f>
        <v>58</v>
      </c>
    </row>
    <row r="8" spans="1:13" x14ac:dyDescent="0.3">
      <c r="A8" s="74" t="str">
        <f>'[1]2023.04.25.SBSE100'!A9</f>
        <v>ASHOK LEYLAND LTD</v>
      </c>
      <c r="B8" s="75">
        <f>'[1]2023.04.25.SBSE100'!B9</f>
        <v>0.215244232086544</v>
      </c>
      <c r="C8" s="41" cm="1">
        <f t="array" aca="1" ref="C8:L8" ca="1">OFFSET(INDIRECT(ADDRESS(M8,2,1,1,"EKHAZAARSTK X standardized")),,,1,10)</f>
        <v>-0.12173952209698966</v>
      </c>
      <c r="D8" s="41">
        <f ca="1"/>
        <v>-0.16046912079773668</v>
      </c>
      <c r="E8" s="41">
        <f ca="1"/>
        <v>-0.72777060003752647</v>
      </c>
      <c r="F8" s="41">
        <f ca="1"/>
        <v>1.9273447596705813</v>
      </c>
      <c r="G8" s="41">
        <f ca="1"/>
        <v>0.20084194311819575</v>
      </c>
      <c r="H8" s="41">
        <f ca="1"/>
        <v>-0.55162830836604659</v>
      </c>
      <c r="I8" s="41">
        <f ca="1"/>
        <v>1.5100780386338677</v>
      </c>
      <c r="J8" s="41">
        <f ca="1"/>
        <v>0.64951004170523707</v>
      </c>
      <c r="K8" s="41">
        <f ca="1"/>
        <v>-0.14209244287349843</v>
      </c>
      <c r="L8" s="41">
        <f ca="1"/>
        <v>-1.1844909012125882</v>
      </c>
      <c r="M8" s="37">
        <f>MATCH($A8,'EKHAZAARSTK X standardized'!$A:$A,0)</f>
        <v>71</v>
      </c>
    </row>
    <row r="9" spans="1:13" x14ac:dyDescent="0.3">
      <c r="A9" s="74" t="str">
        <f>'[1]2023.04.25.SBSE100'!A10</f>
        <v>ASIAN PAINTS LTD</v>
      </c>
      <c r="B9" s="75">
        <f>'[1]2023.04.25.SBSE100'!B10</f>
        <v>1.4291045970640299</v>
      </c>
      <c r="C9" s="41" cm="1">
        <f t="array" aca="1" ref="C9:L9" ca="1">OFFSET(INDIRECT(ADDRESS(M9,2,1,1,"EKHAZAARSTK X standardized")),,,1,10)</f>
        <v>-0.13477533197331301</v>
      </c>
      <c r="D9" s="41">
        <f ca="1"/>
        <v>-2.9139260523429238E-2</v>
      </c>
      <c r="E9" s="41">
        <f ca="1"/>
        <v>0.30100642841649056</v>
      </c>
      <c r="F9" s="41">
        <f ca="1"/>
        <v>-0.76780639968152353</v>
      </c>
      <c r="G9" s="41">
        <f ca="1"/>
        <v>-0.46434514071413058</v>
      </c>
      <c r="H9" s="41">
        <f ca="1"/>
        <v>0.80850882335608787</v>
      </c>
      <c r="I9" s="41">
        <f ca="1"/>
        <v>1.8317266545508557</v>
      </c>
      <c r="J9" s="41">
        <f ca="1"/>
        <v>-0.64925484751377338</v>
      </c>
      <c r="K9" s="41">
        <f ca="1"/>
        <v>-0.90503582280127259</v>
      </c>
      <c r="L9" s="41">
        <f ca="1"/>
        <v>-0.66483529060901425</v>
      </c>
      <c r="M9" s="37">
        <f>MATCH($A9,'EKHAZAARSTK X standardized'!$A:$A,0)</f>
        <v>73</v>
      </c>
    </row>
    <row r="10" spans="1:13" x14ac:dyDescent="0.3">
      <c r="A10" s="74" t="str">
        <f>'[1]2023.04.25.SBSE100'!A11</f>
        <v>AU SMALL FINANCE BANK LTD</v>
      </c>
      <c r="B10" s="75">
        <f>'[1]2023.04.25.SBSE100'!B11</f>
        <v>0.34463365038364702</v>
      </c>
      <c r="C10" s="41" cm="1">
        <f t="array" aca="1" ref="C10:L10" ca="1">OFFSET(INDIRECT(ADDRESS(M10,2,1,1,"EKHAZAARSTK X standardized")),,,1,10)</f>
        <v>-0.5954786838172863</v>
      </c>
      <c r="D10" s="41">
        <f ca="1"/>
        <v>-0.87506949966920955</v>
      </c>
      <c r="E10" s="41">
        <f ca="1"/>
        <v>0.5665779983745437</v>
      </c>
      <c r="F10" s="41">
        <f ca="1"/>
        <v>-0.42333479030323967</v>
      </c>
      <c r="G10" s="41">
        <f ca="1"/>
        <v>-0.37559803447542517</v>
      </c>
      <c r="H10" s="41">
        <f ca="1"/>
        <v>-0.52312341018684339</v>
      </c>
      <c r="I10" s="41">
        <f ca="1"/>
        <v>1.404965245056802</v>
      </c>
      <c r="J10" s="41">
        <f ca="1"/>
        <v>0.12716646808341664</v>
      </c>
      <c r="K10" s="41">
        <f ca="1"/>
        <v>-0.20646193976346097</v>
      </c>
      <c r="L10" s="41">
        <f ca="1"/>
        <v>-0.6284700501856878</v>
      </c>
      <c r="M10" s="37">
        <f>MATCH($A10,'EKHAZAARSTK X standardized'!$A:$A,0)</f>
        <v>81</v>
      </c>
    </row>
    <row r="11" spans="1:13" x14ac:dyDescent="0.3">
      <c r="A11" s="74" t="str">
        <f>'[1]2023.04.25.SBSE100'!A12</f>
        <v>AUROBINDO PHARMA LTD</v>
      </c>
      <c r="B11" s="75">
        <f>'[1]2023.04.25.SBSE100'!B12</f>
        <v>0.18182666944443901</v>
      </c>
      <c r="C11" s="41" cm="1">
        <f t="array" aca="1" ref="C11:L11" ca="1">OFFSET(INDIRECT(ADDRESS(M11,2,1,1,"EKHAZAARSTK X standardized")),,,1,10)</f>
        <v>-0.27815407710870466</v>
      </c>
      <c r="D11" s="41">
        <f ca="1"/>
        <v>-0.63733935990520219</v>
      </c>
      <c r="E11" s="41">
        <f ca="1"/>
        <v>-0.5191737610573125</v>
      </c>
      <c r="F11" s="41">
        <f ca="1"/>
        <v>-0.80681251953472566</v>
      </c>
      <c r="G11" s="41">
        <f ca="1"/>
        <v>-0.82393347646647341</v>
      </c>
      <c r="H11" s="41">
        <f ca="1"/>
        <v>-0.43886320217639002</v>
      </c>
      <c r="I11" s="41">
        <f ca="1"/>
        <v>1.3330613299798713</v>
      </c>
      <c r="J11" s="41">
        <f ca="1"/>
        <v>0.16772127852882801</v>
      </c>
      <c r="K11" s="41">
        <f ca="1"/>
        <v>0.61432677336968133</v>
      </c>
      <c r="L11" s="41">
        <f ca="1"/>
        <v>-0.25177911881330844</v>
      </c>
      <c r="M11" s="37">
        <f>MATCH($A11,'EKHAZAARSTK X standardized'!$A:$A,0)</f>
        <v>82</v>
      </c>
    </row>
    <row r="12" spans="1:13" x14ac:dyDescent="0.3">
      <c r="A12" s="74" t="str">
        <f>'[1]2023.04.25.SBSE100'!A13</f>
        <v>AVENUE SUPERMARTS LTD</v>
      </c>
      <c r="B12" s="75">
        <f>'[1]2023.04.25.SBSE100'!B13</f>
        <v>0.56412896306568805</v>
      </c>
      <c r="C12" s="41" cm="1">
        <f t="array" aca="1" ref="C12:L12" ca="1">OFFSET(INDIRECT(ADDRESS(M12,2,1,1,"EKHAZAARSTK X standardized")),,,1,10)</f>
        <v>-0.64897097360151768</v>
      </c>
      <c r="D12" s="41">
        <f ca="1"/>
        <v>0.70703696552102047</v>
      </c>
      <c r="E12" s="41">
        <f ca="1"/>
        <v>1.7787980996449344</v>
      </c>
      <c r="F12" s="41">
        <f ca="1"/>
        <v>-0.78250130380945915</v>
      </c>
      <c r="G12" s="41">
        <f ca="1"/>
        <v>-0.40848341160646628</v>
      </c>
      <c r="H12" s="41">
        <f ca="1"/>
        <v>0.14626354015922868</v>
      </c>
      <c r="I12" s="41">
        <f ca="1"/>
        <v>1.7298260354005917</v>
      </c>
      <c r="J12" s="41">
        <f ca="1"/>
        <v>-0.91370578993597074</v>
      </c>
      <c r="K12" s="41">
        <f ca="1"/>
        <v>-0.89410840477094766</v>
      </c>
      <c r="L12" s="41">
        <f ca="1"/>
        <v>-0.49757720591321014</v>
      </c>
      <c r="M12" s="37">
        <f>MATCH($A12,'EKHAZAARSTK X standardized'!$A:$A,0)</f>
        <v>86</v>
      </c>
    </row>
    <row r="13" spans="1:13" x14ac:dyDescent="0.3">
      <c r="A13" s="74" t="str">
        <f>'[1]2023.04.25.SBSE100'!A14</f>
        <v>AXIS BANK LTD</v>
      </c>
      <c r="B13" s="75">
        <f>'[1]2023.04.25.SBSE100'!B14</f>
        <v>2.67831047387513</v>
      </c>
      <c r="C13" s="41" cm="1">
        <f t="array" aca="1" ref="C13:L13" ca="1">OFFSET(INDIRECT(ADDRESS(M13,2,1,1,"EKHAZAARSTK X standardized")),,,1,10)</f>
        <v>-0.5658477883637375</v>
      </c>
      <c r="D13" s="41">
        <f ca="1"/>
        <v>-1.5150928785992352</v>
      </c>
      <c r="E13" s="41">
        <f ca="1"/>
        <v>-0.4185075684513162</v>
      </c>
      <c r="F13" s="41">
        <f ca="1"/>
        <v>0.96401991558583933</v>
      </c>
      <c r="G13" s="41">
        <f ca="1"/>
        <v>0.14562578822854499</v>
      </c>
      <c r="H13" s="41">
        <f ca="1"/>
        <v>-0.44066526096344516</v>
      </c>
      <c r="I13" s="41">
        <f ca="1"/>
        <v>3.0256902028407482</v>
      </c>
      <c r="J13" s="41">
        <f ca="1"/>
        <v>0.18212798541540345</v>
      </c>
      <c r="K13" s="41">
        <f ca="1"/>
        <v>0.20056794980521256</v>
      </c>
      <c r="L13" s="41">
        <f ca="1"/>
        <v>-0.17640696274705672</v>
      </c>
      <c r="M13" s="37">
        <f>MATCH($A13,'EKHAZAARSTK X standardized'!$A:$A,0)</f>
        <v>88</v>
      </c>
    </row>
    <row r="14" spans="1:13" x14ac:dyDescent="0.3">
      <c r="A14" s="74" t="str">
        <f>'[1]2023.04.25.SBSE100'!A15</f>
        <v>BAJAJ AUTO LTD</v>
      </c>
      <c r="B14" s="75">
        <f>'[1]2023.04.25.SBSE100'!B15</f>
        <v>0.61758468101747599</v>
      </c>
      <c r="C14" s="41" cm="1">
        <f t="array" aca="1" ref="C14:L14" ca="1">OFFSET(INDIRECT(ADDRESS(M14,2,1,1,"EKHAZAARSTK X standardized")),,,1,10)</f>
        <v>1.7336929110025814</v>
      </c>
      <c r="D14" s="41">
        <f ca="1"/>
        <v>-0.90433829926799403</v>
      </c>
      <c r="E14" s="41">
        <f ca="1"/>
        <v>-0.46998658150002026</v>
      </c>
      <c r="F14" s="41">
        <f ca="1"/>
        <v>-0.90240488424864596</v>
      </c>
      <c r="G14" s="41">
        <f ca="1"/>
        <v>8.4140221154652084E-2</v>
      </c>
      <c r="H14" s="41">
        <f ca="1"/>
        <v>1.8122065701096557</v>
      </c>
      <c r="I14" s="41">
        <f ca="1"/>
        <v>1.7017101506951731</v>
      </c>
      <c r="J14" s="41">
        <f ca="1"/>
        <v>-0.59203985566860551</v>
      </c>
      <c r="K14" s="41">
        <f ca="1"/>
        <v>-0.27719416467001506</v>
      </c>
      <c r="L14" s="41">
        <f ca="1"/>
        <v>-0.28976172295318481</v>
      </c>
      <c r="M14" s="37">
        <f>MATCH($A14,'EKHAZAARSTK X standardized'!$A:$A,0)</f>
        <v>91</v>
      </c>
    </row>
    <row r="15" spans="1:13" x14ac:dyDescent="0.3">
      <c r="A15" s="74" t="str">
        <f>'[1]2023.04.25.SBSE100'!A16</f>
        <v>BAJAJ FINANCE LTD</v>
      </c>
      <c r="B15" s="75">
        <f>'[1]2023.04.25.SBSE100'!B16</f>
        <v>1.7286111040694601</v>
      </c>
      <c r="C15" s="41" cm="1">
        <f t="array" aca="1" ref="C15:L15" ca="1">OFFSET(INDIRECT(ADDRESS(M15,2,1,1,"EKHAZAARSTK X standardized")),,,1,10)</f>
        <v>-0.40484581033436978</v>
      </c>
      <c r="D15" s="41">
        <f ca="1"/>
        <v>-1.2015682091484201</v>
      </c>
      <c r="E15" s="41">
        <f ca="1"/>
        <v>0.27029768556312989</v>
      </c>
      <c r="F15" s="41">
        <f ca="1"/>
        <v>1.8903069186849455</v>
      </c>
      <c r="G15" s="41">
        <f ca="1"/>
        <v>-0.76658730374726081</v>
      </c>
      <c r="H15" s="41">
        <f ca="1"/>
        <v>0.77207382226106869</v>
      </c>
      <c r="I15" s="41">
        <f ca="1"/>
        <v>2.5082624081806277</v>
      </c>
      <c r="J15" s="41">
        <f ca="1"/>
        <v>-0.3447478846520689</v>
      </c>
      <c r="K15" s="41">
        <f ca="1"/>
        <v>-0.61144916982384978</v>
      </c>
      <c r="L15" s="41">
        <f ca="1"/>
        <v>-0.26957783428244636</v>
      </c>
      <c r="M15" s="37">
        <f>MATCH($A15,'EKHAZAARSTK X standardized'!$A:$A,0)</f>
        <v>94</v>
      </c>
    </row>
    <row r="16" spans="1:13" x14ac:dyDescent="0.3">
      <c r="A16" s="74" t="str">
        <f>'[1]2023.04.25.SBSE100'!A17</f>
        <v>BAJAJ FINSERV LTD</v>
      </c>
      <c r="B16" s="75">
        <f>'[1]2023.04.25.SBSE100'!B17</f>
        <v>0.89981774112393198</v>
      </c>
      <c r="C16" s="41" cm="1">
        <f t="array" aca="1" ref="C16:L16" ca="1">OFFSET(INDIRECT(ADDRESS(M16,2,1,1,"EKHAZAARSTK X standardized")),,,1,10)</f>
        <v>-0.62715860082409403</v>
      </c>
      <c r="D16" s="41">
        <f ca="1"/>
        <v>-0.97723811705184049</v>
      </c>
      <c r="E16" s="41">
        <f ca="1"/>
        <v>-0.3165295149669749</v>
      </c>
      <c r="F16" s="41">
        <f ca="1"/>
        <v>1.6249778938072015</v>
      </c>
      <c r="G16" s="41">
        <f ca="1"/>
        <v>-0.91817593553129817</v>
      </c>
      <c r="H16" s="41">
        <f ca="1"/>
        <v>0.42908580867708956</v>
      </c>
      <c r="I16" s="41">
        <f ca="1"/>
        <v>2.5738141621221216</v>
      </c>
      <c r="J16" s="41">
        <f ca="1"/>
        <v>-0.46462019187183207</v>
      </c>
      <c r="K16" s="41">
        <f ca="1"/>
        <v>-0.19453557885472389</v>
      </c>
      <c r="L16" s="41">
        <f ca="1"/>
        <v>0.18858588033595292</v>
      </c>
      <c r="M16" s="37">
        <f>MATCH($A16,'EKHAZAARSTK X standardized'!$A:$A,0)</f>
        <v>95</v>
      </c>
    </row>
    <row r="17" spans="1:13" x14ac:dyDescent="0.3">
      <c r="A17" s="74" t="str">
        <f>'[1]2023.04.25.SBSE100'!A18</f>
        <v>BAJAJ HOLDINGS AND INVESTMEN</v>
      </c>
      <c r="B17" s="75">
        <f>'[1]2023.04.25.SBSE100'!B18</f>
        <v>0.351815885450115</v>
      </c>
      <c r="C17" s="41" cm="1">
        <f t="array" aca="1" ref="C17:L17" ca="1">OFFSET(INDIRECT(ADDRESS(M17,2,1,1,"EKHAZAARSTK X standardized")),,,1,10)</f>
        <v>1.8800169256721355</v>
      </c>
      <c r="D17" s="41">
        <f ca="1"/>
        <v>-1.3748547762388532</v>
      </c>
      <c r="E17" s="41">
        <f ca="1"/>
        <v>-0.26617059330786358</v>
      </c>
      <c r="F17" s="41">
        <f ca="1"/>
        <v>-0.90240488424864596</v>
      </c>
      <c r="G17" s="41">
        <f ca="1"/>
        <v>0.39513026538901352</v>
      </c>
      <c r="H17" s="41">
        <f ca="1"/>
        <v>0.69504679682190051</v>
      </c>
      <c r="I17" s="41">
        <f ca="1"/>
        <v>0.89967581574893574</v>
      </c>
      <c r="J17" s="41">
        <f ca="1"/>
        <v>-0.9351778932590914</v>
      </c>
      <c r="K17" s="41">
        <f ca="1"/>
        <v>-0.93770207400659211</v>
      </c>
      <c r="L17" s="41">
        <f ca="1"/>
        <v>0.41795389227382612</v>
      </c>
      <c r="M17" s="37">
        <f>MATCH($A17,'EKHAZAARSTK X standardized'!$A:$A,0)</f>
        <v>97</v>
      </c>
    </row>
    <row r="18" spans="1:13" x14ac:dyDescent="0.3">
      <c r="A18" s="74" t="str">
        <f>'[1]2023.04.25.SBSE100'!A19</f>
        <v>BANDHAN BANK LTD</v>
      </c>
      <c r="B18" s="75">
        <f>'[1]2023.04.25.SBSE100'!B19</f>
        <v>0.182558762113151</v>
      </c>
      <c r="C18" s="41" cm="1">
        <f t="array" aca="1" ref="C18:L18" ca="1">OFFSET(INDIRECT(ADDRESS(M18,2,1,1,"EKHAZAARSTK X standardized")),,,1,10)</f>
        <v>-0.37345000646475912</v>
      </c>
      <c r="D18" s="41">
        <f ca="1"/>
        <v>-1.224790747223641</v>
      </c>
      <c r="E18" s="41">
        <f ca="1"/>
        <v>-4.5641793548677296E-3</v>
      </c>
      <c r="F18" s="41">
        <f ca="1"/>
        <v>0.77286175982082983</v>
      </c>
      <c r="G18" s="41">
        <f ca="1"/>
        <v>-1.0738531735205312</v>
      </c>
      <c r="H18" s="41">
        <f ca="1"/>
        <v>-1.1650507618723818</v>
      </c>
      <c r="I18" s="41">
        <f ca="1"/>
        <v>1.6293647219492327</v>
      </c>
      <c r="J18" s="41">
        <f ca="1"/>
        <v>0.96844842604250048</v>
      </c>
      <c r="K18" s="41">
        <f ca="1"/>
        <v>0.23347182871879446</v>
      </c>
      <c r="L18" s="41">
        <f ca="1"/>
        <v>0.30475299699966418</v>
      </c>
      <c r="M18" s="37">
        <f>MATCH($A18,'EKHAZAARSTK X standardized'!$A:$A,0)</f>
        <v>103</v>
      </c>
    </row>
    <row r="19" spans="1:13" x14ac:dyDescent="0.3">
      <c r="A19" s="74" t="str">
        <f>'[1]2023.04.25.SBSE100'!A20</f>
        <v>BANK OF BARODA</v>
      </c>
      <c r="B19" s="75">
        <f>'[1]2023.04.25.SBSE100'!B20</f>
        <v>0.367748378142987</v>
      </c>
      <c r="C19" s="41" cm="1">
        <f t="array" aca="1" ref="C19:L19" ca="1">OFFSET(INDIRECT(ADDRESS(M19,2,1,1,"EKHAZAARSTK X standardized")),,,1,10)</f>
        <v>0.51835958204418409</v>
      </c>
      <c r="D19" s="41">
        <f ca="1"/>
        <v>-1.4173870870563294</v>
      </c>
      <c r="E19" s="41">
        <f ca="1"/>
        <v>-0.35345416385674538</v>
      </c>
      <c r="F19" s="41">
        <f ca="1"/>
        <v>0.82643509765335377</v>
      </c>
      <c r="G19" s="41">
        <f ca="1"/>
        <v>0.94966455169269826</v>
      </c>
      <c r="H19" s="41">
        <f ca="1"/>
        <v>-0.67432848279691882</v>
      </c>
      <c r="I19" s="41">
        <f ca="1"/>
        <v>2.7807333065651538</v>
      </c>
      <c r="J19" s="41">
        <f ca="1"/>
        <v>1.3672915736782296</v>
      </c>
      <c r="K19" s="41">
        <f ca="1"/>
        <v>0.66893235108523785</v>
      </c>
      <c r="L19" s="41">
        <f ca="1"/>
        <v>0.80265130595483791</v>
      </c>
      <c r="M19" s="37">
        <f>MATCH($A19,'EKHAZAARSTK X standardized'!$A:$A,0)</f>
        <v>104</v>
      </c>
    </row>
    <row r="20" spans="1:13" x14ac:dyDescent="0.3">
      <c r="A20" s="74" t="str">
        <f>'[1]2023.04.25.SBSE100'!A21</f>
        <v>BHARAT ELECTRONICS LTD</v>
      </c>
      <c r="B20" s="75">
        <f>'[1]2023.04.25.SBSE100'!B21</f>
        <v>0.399728020598975</v>
      </c>
      <c r="C20" s="41" cm="1">
        <f t="array" aca="1" ref="C20:L20" ca="1">OFFSET(INDIRECT(ADDRESS(M20,2,1,1,"EKHAZAARSTK X standardized")),,,1,10)</f>
        <v>0.56818496611512637</v>
      </c>
      <c r="D20" s="41">
        <f ca="1"/>
        <v>-0.40041406314189287</v>
      </c>
      <c r="E20" s="41">
        <f ca="1"/>
        <v>-7.939826662213835E-2</v>
      </c>
      <c r="F20" s="41">
        <f ca="1"/>
        <v>-0.90240488424864596</v>
      </c>
      <c r="G20" s="41">
        <f ca="1"/>
        <v>0.76293061199188805</v>
      </c>
      <c r="H20" s="41">
        <f ca="1"/>
        <v>0.31407154650150398</v>
      </c>
      <c r="I20" s="41">
        <f ca="1"/>
        <v>1.4514776049736346</v>
      </c>
      <c r="J20" s="41">
        <f ca="1"/>
        <v>1.1054900337925977E-2</v>
      </c>
      <c r="K20" s="41">
        <f ca="1"/>
        <v>-0.34164712983920992</v>
      </c>
      <c r="L20" s="41">
        <f ca="1"/>
        <v>0.18878656630269508</v>
      </c>
      <c r="M20" s="37">
        <f>MATCH($A20,'EKHAZAARSTK X standardized'!$A:$A,0)</f>
        <v>122</v>
      </c>
    </row>
    <row r="21" spans="1:13" x14ac:dyDescent="0.3">
      <c r="A21" s="74" t="str">
        <f>'[1]2023.04.25.SBSE100'!A22</f>
        <v>BHARAT FORGE LTD</v>
      </c>
      <c r="B21" s="75">
        <f>'[1]2023.04.25.SBSE100'!B22</f>
        <v>0.221768836575645</v>
      </c>
      <c r="C21" s="41" cm="1">
        <f t="array" aca="1" ref="C21:L21" ca="1">OFFSET(INDIRECT(ADDRESS(M21,2,1,1,"EKHAZAARSTK X standardized")),,,1,10)</f>
        <v>-0.36993784180351452</v>
      </c>
      <c r="D21" s="41">
        <f ca="1"/>
        <v>-0.36628949850498532</v>
      </c>
      <c r="E21" s="41">
        <f ca="1"/>
        <v>-0.38746049616307021</v>
      </c>
      <c r="F21" s="41">
        <f ca="1"/>
        <v>0.48771667623500781</v>
      </c>
      <c r="G21" s="41">
        <f ca="1"/>
        <v>2.0211505205932834E-2</v>
      </c>
      <c r="H21" s="41">
        <f ca="1"/>
        <v>-0.50745727586710598</v>
      </c>
      <c r="I21" s="41">
        <f ca="1"/>
        <v>1.025365841541477</v>
      </c>
      <c r="J21" s="41">
        <f ca="1"/>
        <v>0.16387485041039754</v>
      </c>
      <c r="K21" s="41">
        <f ca="1"/>
        <v>-0.50596164649903919</v>
      </c>
      <c r="L21" s="41">
        <f ca="1"/>
        <v>-0.79077849635264397</v>
      </c>
      <c r="M21" s="37">
        <f>MATCH($A21,'EKHAZAARSTK X standardized'!$A:$A,0)</f>
        <v>123</v>
      </c>
    </row>
    <row r="22" spans="1:13" x14ac:dyDescent="0.3">
      <c r="A22" s="74" t="str">
        <f>'[1]2023.04.25.SBSE100'!A23</f>
        <v>BHARAT PETROLEUM CORP LTD</v>
      </c>
      <c r="B22" s="75">
        <f>'[1]2023.04.25.SBSE100'!B23</f>
        <v>0.363156392928765</v>
      </c>
      <c r="C22" s="41" cm="1">
        <f t="array" aca="1" ref="C22:L22" ca="1">OFFSET(INDIRECT(ADDRESS(M22,2,1,1,"EKHAZAARSTK X standardized")),,,1,10)</f>
        <v>0.62470924292871299</v>
      </c>
      <c r="D22" s="41">
        <f ca="1"/>
        <v>0.70319588291106139</v>
      </c>
      <c r="E22" s="41">
        <f ca="1"/>
        <v>-8.6722548587478632E-2</v>
      </c>
      <c r="F22" s="41">
        <f ca="1"/>
        <v>1.5685685355388648</v>
      </c>
      <c r="G22" s="41">
        <f ca="1"/>
        <v>-0.41935019014678854</v>
      </c>
      <c r="H22" s="41">
        <f ca="1"/>
        <v>-1.3595964741850948</v>
      </c>
      <c r="I22" s="41">
        <f ca="1"/>
        <v>2.4984445855491257</v>
      </c>
      <c r="J22" s="41">
        <f ca="1"/>
        <v>-0.35227526431563072</v>
      </c>
      <c r="K22" s="41">
        <f ca="1"/>
        <v>0.70088079660853497</v>
      </c>
      <c r="L22" s="41">
        <f ca="1"/>
        <v>-1.1841117233885694</v>
      </c>
      <c r="M22" s="37">
        <f>MATCH($A22,'EKHAZAARSTK X standardized'!$A:$A,0)</f>
        <v>125</v>
      </c>
    </row>
    <row r="23" spans="1:13" x14ac:dyDescent="0.3">
      <c r="A23" s="74" t="str">
        <f>'[1]2023.04.25.SBSE100'!A24</f>
        <v>BHARTI AIRTEL LTD</v>
      </c>
      <c r="B23" s="75">
        <f>'[1]2023.04.25.SBSE100'!B24</f>
        <v>2.0439304437672901</v>
      </c>
      <c r="C23" s="41" cm="1">
        <f t="array" aca="1" ref="C23:L23" ca="1">OFFSET(INDIRECT(ADDRESS(M23,2,1,1,"EKHAZAARSTK X standardized")),,,1,10)</f>
        <v>-0.36413566004953457</v>
      </c>
      <c r="D23" s="41">
        <f ca="1"/>
        <v>-0.70178467245069387</v>
      </c>
      <c r="E23" s="41">
        <f ca="1"/>
        <v>-0.15785466230582756</v>
      </c>
      <c r="F23" s="41">
        <f ca="1"/>
        <v>1.6777890315010671</v>
      </c>
      <c r="G23" s="41">
        <f ca="1"/>
        <v>-0.19071667696042446</v>
      </c>
      <c r="H23" s="41">
        <f ca="1"/>
        <v>6.1927654975811659E-2</v>
      </c>
      <c r="I23" s="41">
        <f ca="1"/>
        <v>2.9435202784666612</v>
      </c>
      <c r="J23" s="41">
        <f ca="1"/>
        <v>-0.62718526686403142</v>
      </c>
      <c r="K23" s="41">
        <f ca="1"/>
        <v>-0.12498389345987151</v>
      </c>
      <c r="L23" s="41">
        <f ca="1"/>
        <v>-0.62004762038898964</v>
      </c>
      <c r="M23" s="37">
        <f>MATCH($A23,'EKHAZAARSTK X standardized'!$A:$A,0)</f>
        <v>127</v>
      </c>
    </row>
    <row r="24" spans="1:13" x14ac:dyDescent="0.3">
      <c r="A24" s="74" t="str">
        <f>'[1]2023.04.25.SBSE100'!A25</f>
        <v>BRITANNIA INDUSTRIES LTD</v>
      </c>
      <c r="B24" s="75">
        <f>'[1]2023.04.25.SBSE100'!B25</f>
        <v>0.56113520068670497</v>
      </c>
      <c r="C24" s="41" cm="1">
        <f t="array" aca="1" ref="C24:L24" ca="1">OFFSET(INDIRECT(ADDRESS(M24,2,1,1,"EKHAZAARSTK X standardized")),,,1,10)</f>
        <v>0.56839418774702033</v>
      </c>
      <c r="D24" s="41">
        <f ca="1"/>
        <v>-0.40710721991863191</v>
      </c>
      <c r="E24" s="41">
        <f ca="1"/>
        <v>6.1134863810046791E-2</v>
      </c>
      <c r="F24" s="41">
        <f ca="1"/>
        <v>0.59135159113787117</v>
      </c>
      <c r="G24" s="41">
        <f ca="1"/>
        <v>0.62543632780022762</v>
      </c>
      <c r="H24" s="41">
        <f ca="1"/>
        <v>3.3469787785986549</v>
      </c>
      <c r="I24" s="41">
        <f ca="1"/>
        <v>1.1512621226075237</v>
      </c>
      <c r="J24" s="41">
        <f ca="1"/>
        <v>-0.58496074220758598</v>
      </c>
      <c r="K24" s="41">
        <f ca="1"/>
        <v>-0.8262101202737544</v>
      </c>
      <c r="L24" s="41">
        <f ca="1"/>
        <v>6.5164992452076395E-2</v>
      </c>
      <c r="M24" s="37">
        <f>MATCH($A24,'EKHAZAARSTK X standardized'!$A:$A,0)</f>
        <v>144</v>
      </c>
    </row>
    <row r="25" spans="1:13" x14ac:dyDescent="0.3">
      <c r="A25" s="74" t="str">
        <f>'[1]2023.04.25.SBSE100'!A26</f>
        <v>CHOLAMANDALAM INVESTMENT AND</v>
      </c>
      <c r="B25" s="75">
        <f>'[1]2023.04.25.SBSE100'!B26</f>
        <v>0.36330770809248603</v>
      </c>
      <c r="C25" s="41" cm="1">
        <f t="array" aca="1" ref="C25:L25" ca="1">OFFSET(INDIRECT(ADDRESS(M25,2,1,1,"EKHAZAARSTK X standardized")),,,1,10)</f>
        <v>-0.47752267234982426</v>
      </c>
      <c r="D25" s="41">
        <f ca="1"/>
        <v>-1.1118457437801752</v>
      </c>
      <c r="E25" s="41">
        <f ca="1"/>
        <v>7.783255049332026E-2</v>
      </c>
      <c r="F25" s="41">
        <f ca="1"/>
        <v>2.5568509801134698</v>
      </c>
      <c r="G25" s="41">
        <f ca="1"/>
        <v>-1.3640356955382437E-2</v>
      </c>
      <c r="H25" s="41">
        <f ca="1"/>
        <v>0.61361038289288794</v>
      </c>
      <c r="I25" s="41">
        <f ca="1"/>
        <v>1.6250480526486379</v>
      </c>
      <c r="J25" s="41">
        <f ca="1"/>
        <v>-0.17163393894075721</v>
      </c>
      <c r="K25" s="41">
        <f ca="1"/>
        <v>-0.75337551959082139</v>
      </c>
      <c r="L25" s="41">
        <f ca="1"/>
        <v>-0.33284319966757359</v>
      </c>
      <c r="M25" s="37">
        <f>MATCH($A25,'EKHAZAARSTK X standardized'!$A:$A,0)</f>
        <v>175</v>
      </c>
    </row>
    <row r="26" spans="1:13" x14ac:dyDescent="0.3">
      <c r="A26" s="74" t="str">
        <f>'[1]2023.04.25.SBSE100'!A27</f>
        <v>CIPLA LTD</v>
      </c>
      <c r="B26" s="75">
        <f>'[1]2023.04.25.SBSE100'!B27</f>
        <v>0.53591600673331896</v>
      </c>
      <c r="C26" s="41" cm="1">
        <f t="array" aca="1" ref="C26:L26" ca="1">OFFSET(INDIRECT(ADDRESS(M26,2,1,1,"EKHAZAARSTK X standardized")),,,1,10)</f>
        <v>-0.25090226986586756</v>
      </c>
      <c r="D26" s="41">
        <f ca="1"/>
        <v>-0.92701093994944761</v>
      </c>
      <c r="E26" s="41">
        <f ca="1"/>
        <v>-0.37039679235062933</v>
      </c>
      <c r="F26" s="41">
        <f ca="1"/>
        <v>-0.87716367066794898</v>
      </c>
      <c r="G26" s="41">
        <f ca="1"/>
        <v>-0.61249246121239231</v>
      </c>
      <c r="H26" s="41">
        <f ca="1"/>
        <v>3.109422264638213E-2</v>
      </c>
      <c r="I26" s="41">
        <f ca="1"/>
        <v>1.4463039167463303</v>
      </c>
      <c r="J26" s="41">
        <f ca="1"/>
        <v>-0.12322370328388975</v>
      </c>
      <c r="K26" s="41">
        <f ca="1"/>
        <v>-0.21299656724458177</v>
      </c>
      <c r="L26" s="41">
        <f ca="1"/>
        <v>-1.1714339679009595</v>
      </c>
      <c r="M26" s="37">
        <f>MATCH($A26,'EKHAZAARSTK X standardized'!$A:$A,0)</f>
        <v>177</v>
      </c>
    </row>
    <row r="27" spans="1:13" x14ac:dyDescent="0.3">
      <c r="A27" s="74" t="str">
        <f>'[1]2023.04.25.SBSE100'!A28</f>
        <v>COAL INDIA LTD</v>
      </c>
      <c r="B27" s="75">
        <f>'[1]2023.04.25.SBSE100'!B28</f>
        <v>0.53210353092113905</v>
      </c>
      <c r="C27" s="41" cm="1">
        <f t="array" aca="1" ref="C27:L27" ca="1">OFFSET(INDIRECT(ADDRESS(M27,2,1,1,"EKHAZAARSTK X standardized")),,,1,10)</f>
        <v>6.0464504841083579</v>
      </c>
      <c r="D27" s="41">
        <f ca="1"/>
        <v>-0.26513892367815906</v>
      </c>
      <c r="E27" s="41">
        <f ca="1"/>
        <v>-0.56404185634217896</v>
      </c>
      <c r="F27" s="41">
        <f ca="1"/>
        <v>-0.72554271633745748</v>
      </c>
      <c r="G27" s="41">
        <f ca="1"/>
        <v>0.56822582506476205</v>
      </c>
      <c r="H27" s="41">
        <f ca="1"/>
        <v>1.4257172165394003</v>
      </c>
      <c r="I27" s="41">
        <f ca="1"/>
        <v>2.4261655612575939</v>
      </c>
      <c r="J27" s="41">
        <f ca="1"/>
        <v>-0.43005323888679892</v>
      </c>
      <c r="K27" s="41">
        <f ca="1"/>
        <v>2.2784374474711502</v>
      </c>
      <c r="L27" s="41">
        <f ca="1"/>
        <v>0.35008206477745835</v>
      </c>
      <c r="M27" s="37">
        <f>MATCH($A27,'EKHAZAARSTK X standardized'!$A:$A,0)</f>
        <v>181</v>
      </c>
    </row>
    <row r="28" spans="1:13" x14ac:dyDescent="0.3">
      <c r="A28" s="74" t="str">
        <f>'[1]2023.04.25.SBSE100'!A29</f>
        <v>COLGATE PALMOLIVE (INDIA)</v>
      </c>
      <c r="B28" s="75">
        <f>'[1]2023.04.25.SBSE100'!B29</f>
        <v>0.228699582430964</v>
      </c>
      <c r="C28" s="41" cm="1">
        <f t="array" aca="1" ref="C28:L28" ca="1">OFFSET(INDIRECT(ADDRESS(M28,2,1,1,"EKHAZAARSTK X standardized")),,,1,10)</f>
        <v>1.2028822551714484</v>
      </c>
      <c r="D28" s="41">
        <f ca="1"/>
        <v>-1.3349422657736677E-2</v>
      </c>
      <c r="E28" s="41">
        <f ca="1"/>
        <v>-0.56497103706563379</v>
      </c>
      <c r="F28" s="41">
        <f ca="1"/>
        <v>-0.79145496105270474</v>
      </c>
      <c r="G28" s="41">
        <f ca="1"/>
        <v>-0.19050509475612842</v>
      </c>
      <c r="H28" s="41">
        <f ca="1"/>
        <v>3.4223115849107097</v>
      </c>
      <c r="I28" s="41">
        <f ca="1"/>
        <v>0.45462224679913515</v>
      </c>
      <c r="J28" s="41">
        <f ca="1"/>
        <v>-0.62477001013825739</v>
      </c>
      <c r="K28" s="41">
        <f ca="1"/>
        <v>-0.67475764043595843</v>
      </c>
      <c r="L28" s="41">
        <f ca="1"/>
        <v>-0.28349595239255387</v>
      </c>
      <c r="M28" s="37">
        <f>MATCH($A28,'EKHAZAARSTK X standardized'!$A:$A,0)</f>
        <v>184</v>
      </c>
    </row>
    <row r="29" spans="1:13" x14ac:dyDescent="0.3">
      <c r="A29" s="74" t="str">
        <f>'[1]2023.04.25.SBSE100'!A30</f>
        <v>CROMPTON GREAVES CONSUMER EL</v>
      </c>
      <c r="B29" s="75">
        <f>'[1]2023.04.25.SBSE100'!B30</f>
        <v>0.19287104935125199</v>
      </c>
      <c r="C29" s="41" cm="1">
        <f t="array" aca="1" ref="C29:L29" ca="1">OFFSET(INDIRECT(ADDRESS(M29,2,1,1,"EKHAZAARSTK X standardized")),,,1,10)</f>
        <v>-2.7929307477257991E-2</v>
      </c>
      <c r="D29" s="41">
        <f ca="1"/>
        <v>4.4855349916188711E-2</v>
      </c>
      <c r="E29" s="41">
        <f ca="1"/>
        <v>0.34472790216100568</v>
      </c>
      <c r="F29" s="41">
        <f ca="1"/>
        <v>-5.8796590624670519E-2</v>
      </c>
      <c r="G29" s="41">
        <f ca="1"/>
        <v>-0.75842414983346551</v>
      </c>
      <c r="H29" s="41">
        <f ca="1"/>
        <v>0.58502281677931278</v>
      </c>
      <c r="I29" s="41">
        <f ca="1"/>
        <v>0.46955779128934039</v>
      </c>
      <c r="J29" s="41">
        <f ca="1"/>
        <v>-4.5665269518392615E-2</v>
      </c>
      <c r="K29" s="41">
        <f ca="1"/>
        <v>-0.46540105259739539</v>
      </c>
      <c r="L29" s="41">
        <f ca="1"/>
        <v>-0.83225956436968485</v>
      </c>
      <c r="M29" s="37">
        <f>MATCH($A29,'EKHAZAARSTK X standardized'!$A:$A,0)</f>
        <v>193</v>
      </c>
    </row>
    <row r="30" spans="1:13" x14ac:dyDescent="0.3">
      <c r="A30" s="74" t="str">
        <f>'[1]2023.04.25.SBSE100'!A31</f>
        <v>DABUR INDIA LTD</v>
      </c>
      <c r="B30" s="75">
        <f>'[1]2023.04.25.SBSE100'!B31</f>
        <v>0.33670203955908101</v>
      </c>
      <c r="C30" s="41" cm="1">
        <f t="array" aca="1" ref="C30:L30" ca="1">OFFSET(INDIRECT(ADDRESS(M30,2,1,1,"EKHAZAARSTK X standardized")),,,1,10)</f>
        <v>7.695694021142481E-2</v>
      </c>
      <c r="D30" s="41">
        <f ca="1"/>
        <v>-1.065120287270207</v>
      </c>
      <c r="E30" s="41">
        <f ca="1"/>
        <v>-0.27384910226148174</v>
      </c>
      <c r="F30" s="41">
        <f ca="1"/>
        <v>-0.77048258646504841</v>
      </c>
      <c r="G30" s="41">
        <f ca="1"/>
        <v>-0.13856748927402532</v>
      </c>
      <c r="H30" s="41">
        <f ca="1"/>
        <v>0.89247950667748543</v>
      </c>
      <c r="I30" s="41">
        <f ca="1"/>
        <v>1.1839925635238855</v>
      </c>
      <c r="J30" s="41">
        <f ca="1"/>
        <v>-0.71123736053974407</v>
      </c>
      <c r="K30" s="41">
        <f ca="1"/>
        <v>-0.80286860468015098</v>
      </c>
      <c r="L30" s="41">
        <f ca="1"/>
        <v>-0.35985218246820366</v>
      </c>
      <c r="M30" s="37">
        <f>MATCH($A30,'EKHAZAARSTK X standardized'!$A:$A,0)</f>
        <v>199</v>
      </c>
    </row>
    <row r="31" spans="1:13" x14ac:dyDescent="0.3">
      <c r="A31" s="74" t="str">
        <f>'[1]2023.04.25.SBSE100'!A32</f>
        <v>DIVI'S LABORATORIES LTD</v>
      </c>
      <c r="B31" s="75">
        <f>'[1]2023.04.25.SBSE100'!B32</f>
        <v>0.44527800517597799</v>
      </c>
      <c r="C31" s="41" cm="1">
        <f t="array" aca="1" ref="C31:L31" ca="1">OFFSET(INDIRECT(ADDRESS(M31,2,1,1,"EKHAZAARSTK X standardized")),,,1,10)</f>
        <v>2.6155652960335868E-3</v>
      </c>
      <c r="D31" s="41">
        <f ca="1"/>
        <v>-7.6934248923764686E-2</v>
      </c>
      <c r="E31" s="41">
        <f ca="1"/>
        <v>0.4653161936154856</v>
      </c>
      <c r="F31" s="41">
        <f ca="1"/>
        <v>-0.90168907252594221</v>
      </c>
      <c r="G31" s="41">
        <f ca="1"/>
        <v>-1.2923288920619393</v>
      </c>
      <c r="H31" s="41">
        <f ca="1"/>
        <v>0.79611566134546219</v>
      </c>
      <c r="I31" s="41">
        <f ca="1"/>
        <v>1.1335573170612614</v>
      </c>
      <c r="J31" s="41">
        <f ca="1"/>
        <v>-0.39647023440670903</v>
      </c>
      <c r="K31" s="41">
        <f ca="1"/>
        <v>-0.76049157370926346</v>
      </c>
      <c r="L31" s="41">
        <f ca="1"/>
        <v>-7.9001956627197001E-2</v>
      </c>
      <c r="M31" s="37">
        <f>MATCH($A31,'EKHAZAARSTK X standardized'!$A:$A,0)</f>
        <v>222</v>
      </c>
    </row>
    <row r="32" spans="1:13" x14ac:dyDescent="0.3">
      <c r="A32" s="74" t="str">
        <f>'[1]2023.04.25.SBSE100'!A33</f>
        <v>DLF LTD</v>
      </c>
      <c r="B32" s="75">
        <f>'[1]2023.04.25.SBSE100'!B33</f>
        <v>0.27905165948654198</v>
      </c>
      <c r="C32" s="41" cm="1">
        <f t="array" aca="1" ref="C32:L32" ca="1">OFFSET(INDIRECT(ADDRESS(M32,2,1,1,"EKHAZAARSTK X standardized")),,,1,10)</f>
        <v>-0.13249168123728827</v>
      </c>
      <c r="D32" s="41">
        <f ca="1"/>
        <v>-1.1524425014602824</v>
      </c>
      <c r="E32" s="41">
        <f ca="1"/>
        <v>-1.0804482909892996</v>
      </c>
      <c r="F32" s="41">
        <f ca="1"/>
        <v>-0.70199825021013207</v>
      </c>
      <c r="G32" s="41">
        <f ca="1"/>
        <v>-0.2976378039936573</v>
      </c>
      <c r="H32" s="41">
        <f ca="1"/>
        <v>-0.4227091725243548</v>
      </c>
      <c r="I32" s="41">
        <f ca="1"/>
        <v>1.4545956738721542</v>
      </c>
      <c r="J32" s="41">
        <f ca="1"/>
        <v>-0.24313553674250504</v>
      </c>
      <c r="K32" s="41">
        <f ca="1"/>
        <v>-0.83399791516020461</v>
      </c>
      <c r="L32" s="41">
        <f ca="1"/>
        <v>-0.26697021848468078</v>
      </c>
      <c r="M32" s="37">
        <f>MATCH($A32,'EKHAZAARSTK X standardized'!$A:$A,0)</f>
        <v>224</v>
      </c>
    </row>
    <row r="33" spans="1:13" x14ac:dyDescent="0.3">
      <c r="A33" s="74" t="str">
        <f>'[1]2023.04.25.SBSE100'!A34</f>
        <v>DR. REDDY'S LABORATORIES</v>
      </c>
      <c r="B33" s="75">
        <f>'[1]2023.04.25.SBSE100'!B34</f>
        <v>0.64047394592878304</v>
      </c>
      <c r="C33" s="41" cm="1">
        <f t="array" aca="1" ref="C33:L33" ca="1">OFFSET(INDIRECT(ADDRESS(M33,2,1,1,"EKHAZAARSTK X standardized")),,,1,10)</f>
        <v>-0.20532911048577671</v>
      </c>
      <c r="D33" s="41">
        <f ca="1"/>
        <v>-0.97014046180265101</v>
      </c>
      <c r="E33" s="41">
        <f ca="1"/>
        <v>-0.33459681834940386</v>
      </c>
      <c r="F33" s="41">
        <f ca="1"/>
        <v>-0.87340848872674126</v>
      </c>
      <c r="G33" s="41">
        <f ca="1"/>
        <v>-5.1743019734763737E-2</v>
      </c>
      <c r="H33" s="41">
        <f ca="1"/>
        <v>0.40587623157654146</v>
      </c>
      <c r="I33" s="41">
        <f ca="1"/>
        <v>1.4964329106393985</v>
      </c>
      <c r="J33" s="41">
        <f ca="1"/>
        <v>-0.10752236241909162</v>
      </c>
      <c r="K33" s="41">
        <f ca="1"/>
        <v>-0.20281759310770225</v>
      </c>
      <c r="L33" s="41">
        <f ca="1"/>
        <v>-1.0796517647224226</v>
      </c>
      <c r="M33" s="37">
        <f>MATCH($A33,'EKHAZAARSTK X standardized'!$A:$A,0)</f>
        <v>228</v>
      </c>
    </row>
    <row r="34" spans="1:13" x14ac:dyDescent="0.3">
      <c r="A34" s="74" t="str">
        <f>'[1]2023.04.25.SBSE100'!A35</f>
        <v>EICHER MOTORS LTD</v>
      </c>
      <c r="B34" s="75">
        <f>'[1]2023.04.25.SBSE100'!B35</f>
        <v>0.48826404921468602</v>
      </c>
      <c r="C34" s="41" cm="1">
        <f t="array" aca="1" ref="C34:L34" ca="1">OFFSET(INDIRECT(ADDRESS(M34,2,1,1,"EKHAZAARSTK X standardized")),,,1,10)</f>
        <v>-0.18551183814947336</v>
      </c>
      <c r="D34" s="41">
        <f ca="1"/>
        <v>-0.56163118223650643</v>
      </c>
      <c r="E34" s="41">
        <f ca="1"/>
        <v>-0.26302218694401741</v>
      </c>
      <c r="F34" s="41">
        <f ca="1"/>
        <v>-0.87991127291496229</v>
      </c>
      <c r="G34" s="41">
        <f ca="1"/>
        <v>0.23044829490300239</v>
      </c>
      <c r="H34" s="41">
        <f ca="1"/>
        <v>1.1843184866745171</v>
      </c>
      <c r="I34" s="41">
        <f ca="1"/>
        <v>1.280102974659346</v>
      </c>
      <c r="J34" s="41">
        <f ca="1"/>
        <v>-7.3823652614105714E-2</v>
      </c>
      <c r="K34" s="41">
        <f ca="1"/>
        <v>-0.58887877416603573</v>
      </c>
      <c r="L34" s="41">
        <f ca="1"/>
        <v>-0.30446206604925036</v>
      </c>
      <c r="M34" s="37">
        <f>MATCH($A34,'EKHAZAARSTK X standardized'!$A:$A,0)</f>
        <v>235</v>
      </c>
    </row>
    <row r="35" spans="1:13" x14ac:dyDescent="0.3">
      <c r="A35" s="74" t="str">
        <f>'[1]2023.04.25.SBSE100'!A36</f>
        <v>FEDERAL BANK LTD</v>
      </c>
      <c r="B35" s="75">
        <f>'[1]2023.04.25.SBSE100'!B36</f>
        <v>0.29087547131707397</v>
      </c>
      <c r="C35" s="41" cm="1">
        <f t="array" aca="1" ref="C35:L35" ca="1">OFFSET(INDIRECT(ADDRESS(M35,2,1,1,"EKHAZAARSTK X standardized")),,,1,10)</f>
        <v>0.34328102986026188</v>
      </c>
      <c r="D35" s="41">
        <f ca="1"/>
        <v>-1.6052902093847996</v>
      </c>
      <c r="E35" s="41">
        <f ca="1"/>
        <v>-0.57488461320286532</v>
      </c>
      <c r="F35" s="41">
        <f ca="1"/>
        <v>0.86836337638004846</v>
      </c>
      <c r="G35" s="41">
        <f ca="1"/>
        <v>0.55186029805884318</v>
      </c>
      <c r="H35" s="41">
        <f ca="1"/>
        <v>-0.54584995184270391</v>
      </c>
      <c r="I35" s="41">
        <f ca="1"/>
        <v>1.7099946055010924</v>
      </c>
      <c r="J35" s="41">
        <f ca="1"/>
        <v>1.6146391311405772</v>
      </c>
      <c r="K35" s="41">
        <f ca="1"/>
        <v>0.42721706427164985</v>
      </c>
      <c r="L35" s="41">
        <f ca="1"/>
        <v>-0.64029900902918846</v>
      </c>
      <c r="M35" s="37">
        <f>MATCH($A35,'EKHAZAARSTK X standardized'!$A:$A,0)</f>
        <v>264</v>
      </c>
    </row>
    <row r="36" spans="1:13" x14ac:dyDescent="0.3">
      <c r="A36" s="74" t="str">
        <f>'[1]2023.04.25.SBSE100'!A37</f>
        <v>GAIL INDIA LTD</v>
      </c>
      <c r="B36" s="75">
        <f>'[1]2023.04.25.SBSE100'!B37</f>
        <v>0.31519312751057899</v>
      </c>
      <c r="C36" s="41" cm="1">
        <f t="array" aca="1" ref="C36:L36" ca="1">OFFSET(INDIRECT(ADDRESS(M36,2,1,1,"EKHAZAARSTK X standardized")),,,1,10)</f>
        <v>2.0336995612674489</v>
      </c>
      <c r="D36" s="41">
        <f ca="1"/>
        <v>-0.25290779808439329</v>
      </c>
      <c r="E36" s="41">
        <f ca="1"/>
        <v>-0.1340892109030602</v>
      </c>
      <c r="F36" s="41">
        <f ca="1"/>
        <v>-0.1816852691455742</v>
      </c>
      <c r="G36" s="41">
        <f ca="1"/>
        <v>-3.3410859158870848E-2</v>
      </c>
      <c r="H36" s="41">
        <f ca="1"/>
        <v>-0.20733104105992123</v>
      </c>
      <c r="I36" s="41">
        <f ca="1"/>
        <v>2.1129162299408071</v>
      </c>
      <c r="J36" s="41">
        <f ca="1"/>
        <v>-0.13655203312173025</v>
      </c>
      <c r="K36" s="41">
        <f ca="1"/>
        <v>1.3315121190332599</v>
      </c>
      <c r="L36" s="41">
        <f ca="1"/>
        <v>-0.49196225627215961</v>
      </c>
      <c r="M36" s="37">
        <f>MATCH($A36,'EKHAZAARSTK X standardized'!$A:$A,0)</f>
        <v>283</v>
      </c>
    </row>
    <row r="37" spans="1:13" x14ac:dyDescent="0.3">
      <c r="A37" s="74" t="str">
        <f>'[1]2023.04.25.SBSE100'!A38</f>
        <v>GODREJ CONSUMER PRODUCTS LTD</v>
      </c>
      <c r="B37" s="75">
        <f>'[1]2023.04.25.SBSE100'!B38</f>
        <v>0.41096485665872201</v>
      </c>
      <c r="C37" s="41" cm="1">
        <f t="array" aca="1" ref="C37:L37" ca="1">OFFSET(INDIRECT(ADDRESS(M37,2,1,1,"EKHAZAARSTK X standardized")),,,1,10)</f>
        <v>-0.64897097360151768</v>
      </c>
      <c r="D37" s="41">
        <f ca="1"/>
        <v>-1.172068963514145</v>
      </c>
      <c r="E37" s="41">
        <f ca="1"/>
        <v>-0.70215420853544042</v>
      </c>
      <c r="F37" s="41">
        <f ca="1"/>
        <v>-0.79411104183736814</v>
      </c>
      <c r="G37" s="41">
        <f ca="1"/>
        <v>0.51073224864263844</v>
      </c>
      <c r="H37" s="41">
        <f ca="1"/>
        <v>0.4935146720772402</v>
      </c>
      <c r="I37" s="41">
        <f ca="1"/>
        <v>1.2926105574584326</v>
      </c>
      <c r="J37" s="41">
        <f ca="1"/>
        <v>-0.669871056399578</v>
      </c>
      <c r="K37" s="41">
        <f ca="1"/>
        <v>-0.81379994999657601</v>
      </c>
      <c r="L37" s="41">
        <f ca="1"/>
        <v>-0.20258482949943551</v>
      </c>
      <c r="M37" s="37">
        <f>MATCH($A37,'EKHAZAARSTK X standardized'!$A:$A,0)</f>
        <v>316</v>
      </c>
    </row>
    <row r="38" spans="1:13" x14ac:dyDescent="0.3">
      <c r="A38" s="74" t="str">
        <f>'[1]2023.04.25.SBSE100'!A39</f>
        <v>GODREJ PROPERTIES LTD</v>
      </c>
      <c r="B38" s="75">
        <f>'[1]2023.04.25.SBSE100'!B39</f>
        <v>0.16506322716690799</v>
      </c>
      <c r="C38" s="41" cm="1">
        <f t="array" aca="1" ref="C38:L38" ca="1">OFFSET(INDIRECT(ADDRESS(M38,2,1,1,"EKHAZAARSTK X standardized")),,,1,10)</f>
        <v>-0.64897097360151768</v>
      </c>
      <c r="D38" s="41">
        <f ca="1"/>
        <v>-0.76547061789773485</v>
      </c>
      <c r="E38" s="41">
        <f ca="1"/>
        <v>0.53267604102093946</v>
      </c>
      <c r="F38" s="41">
        <f ca="1"/>
        <v>-0.28986677104573072</v>
      </c>
      <c r="G38" s="41">
        <f ca="1"/>
        <v>-1.3315994809207945</v>
      </c>
      <c r="H38" s="41">
        <f ca="1"/>
        <v>-0.77092767130177098</v>
      </c>
      <c r="I38" s="41">
        <f ca="1"/>
        <v>0.74418471861394142</v>
      </c>
      <c r="J38" s="41">
        <f ca="1"/>
        <v>-4.9075061829096635E-2</v>
      </c>
      <c r="K38" s="41">
        <f ca="1"/>
        <v>-1.027491750604228</v>
      </c>
      <c r="L38" s="41">
        <f ca="1"/>
        <v>-0.12862188201153696</v>
      </c>
      <c r="M38" s="37">
        <f>MATCH($A38,'EKHAZAARSTK X standardized'!$A:$A,0)</f>
        <v>318</v>
      </c>
    </row>
    <row r="39" spans="1:13" x14ac:dyDescent="0.3">
      <c r="A39" s="74" t="str">
        <f>'[1]2023.04.25.SBSE100'!A40</f>
        <v>GRASIM INDUSTRIES LTD</v>
      </c>
      <c r="B39" s="75">
        <f>'[1]2023.04.25.SBSE100'!B40</f>
        <v>0.69630357209777205</v>
      </c>
      <c r="C39" s="41" cm="1">
        <f t="array" aca="1" ref="C39:L39" ca="1">OFFSET(INDIRECT(ADDRESS(M39,2,1,1,"EKHAZAARSTK X standardized")),,,1,10)</f>
        <v>-0.43419145442330964</v>
      </c>
      <c r="D39" s="41">
        <f ca="1"/>
        <v>-1.0950861339301925</v>
      </c>
      <c r="E39" s="41">
        <f ca="1"/>
        <v>-0.44745270973121931</v>
      </c>
      <c r="F39" s="41">
        <f ca="1"/>
        <v>0.91641911392560793</v>
      </c>
      <c r="G39" s="41">
        <f ca="1"/>
        <v>-0.23695181391363482</v>
      </c>
      <c r="H39" s="41">
        <f ca="1"/>
        <v>-0.22763264833337249</v>
      </c>
      <c r="I39" s="41">
        <f ca="1"/>
        <v>2.4622198380779334</v>
      </c>
      <c r="J39" s="41">
        <f ca="1"/>
        <v>-0.63705748805416584</v>
      </c>
      <c r="K39" s="41">
        <f ca="1"/>
        <v>0.61017674827973334</v>
      </c>
      <c r="L39" s="41">
        <f ca="1"/>
        <v>-0.39580921133104241</v>
      </c>
      <c r="M39" s="37">
        <f>MATCH($A39,'EKHAZAARSTK X standardized'!$A:$A,0)</f>
        <v>326</v>
      </c>
    </row>
    <row r="40" spans="1:13" x14ac:dyDescent="0.3">
      <c r="A40" s="74" t="str">
        <f>'[1]2023.04.25.SBSE100'!A41</f>
        <v>HAVELLS INDIA LTD</v>
      </c>
      <c r="B40" s="75">
        <f>'[1]2023.04.25.SBSE100'!B41</f>
        <v>0.32964903291095599</v>
      </c>
      <c r="C40" s="41" cm="1">
        <f t="array" aca="1" ref="C40:L40" ca="1">OFFSET(INDIRECT(ADDRESS(M40,2,1,1,"EKHAZAARSTK X standardized")),,,1,10)</f>
        <v>-0.46980074466778798</v>
      </c>
      <c r="D40" s="41">
        <f ca="1"/>
        <v>-3.5941561640401264E-2</v>
      </c>
      <c r="E40" s="41">
        <f ca="1"/>
        <v>0.3666889392460802</v>
      </c>
      <c r="F40" s="41">
        <f ca="1"/>
        <v>-0.82554813689938877</v>
      </c>
      <c r="G40" s="41">
        <f ca="1"/>
        <v>-0.10868378421946985</v>
      </c>
      <c r="H40" s="41">
        <f ca="1"/>
        <v>0.13862152888868612</v>
      </c>
      <c r="I40" s="41">
        <f ca="1"/>
        <v>1.1453135855406398</v>
      </c>
      <c r="J40" s="41">
        <f ca="1"/>
        <v>-0.55462355857481827</v>
      </c>
      <c r="K40" s="41">
        <f ca="1"/>
        <v>-0.76723288134619527</v>
      </c>
      <c r="L40" s="41">
        <f ca="1"/>
        <v>-1.4038534778259046</v>
      </c>
      <c r="M40" s="37">
        <f>MATCH($A40,'EKHAZAARSTK X standardized'!$A:$A,0)</f>
        <v>355</v>
      </c>
    </row>
    <row r="41" spans="1:13" x14ac:dyDescent="0.3">
      <c r="A41" s="74" t="str">
        <f>'[1]2023.04.25.SBSE100'!A42</f>
        <v>HCL TECHNOLOGIES LTD</v>
      </c>
      <c r="B41" s="75">
        <f>'[1]2023.04.25.SBSE100'!B42</f>
        <v>1.22335706596244</v>
      </c>
      <c r="C41" s="41" cm="1">
        <f t="array" aca="1" ref="C41:L41" ca="1">OFFSET(INDIRECT(ADDRESS(M41,2,1,1,"EKHAZAARSTK X standardized")),,,1,10)</f>
        <v>2.7059814088436167</v>
      </c>
      <c r="D41" s="41">
        <f ca="1"/>
        <v>0.98708472678206727</v>
      </c>
      <c r="E41" s="41">
        <f ca="1"/>
        <v>-2.1161104256617924</v>
      </c>
      <c r="F41" s="41">
        <f ca="1"/>
        <v>-0.73721896886609561</v>
      </c>
      <c r="G41" s="41">
        <f ca="1"/>
        <v>-0.25017071805492763</v>
      </c>
      <c r="H41" s="41">
        <f ca="1"/>
        <v>0.91782029403004184</v>
      </c>
      <c r="I41" s="41">
        <f ca="1"/>
        <v>0.46150026177092146</v>
      </c>
      <c r="J41" s="41">
        <f ca="1"/>
        <v>-0.62771265395836506</v>
      </c>
      <c r="K41" s="41">
        <f ca="1"/>
        <v>-1.2398483142867511</v>
      </c>
      <c r="L41" s="41">
        <f ca="1"/>
        <v>-0.81852249897563867</v>
      </c>
      <c r="M41" s="37">
        <f>MATCH($A41,'EKHAZAARSTK X standardized'!$A:$A,0)</f>
        <v>358</v>
      </c>
    </row>
    <row r="42" spans="1:13" x14ac:dyDescent="0.3">
      <c r="A42" s="74" t="str">
        <f>'[1]2023.04.25.SBSE100'!A43</f>
        <v>HDFC BANK LIMITED</v>
      </c>
      <c r="B42" s="75">
        <f>'[1]2023.04.25.SBSE100'!B43</f>
        <v>8.1563780722194998</v>
      </c>
      <c r="C42" s="41" cm="1">
        <f t="array" aca="1" ref="C42:L42" ca="1">OFFSET(INDIRECT(ADDRESS(M42,2,1,1,"EKHAZAARSTK X standardized")),,,1,10)</f>
        <v>0.17914674645337414</v>
      </c>
      <c r="D42" s="41">
        <f ca="1"/>
        <v>-1.5352622241881975</v>
      </c>
      <c r="E42" s="41">
        <f ca="1"/>
        <v>-0.11604582386343333</v>
      </c>
      <c r="F42" s="41">
        <f ca="1"/>
        <v>0.38012274754633496</v>
      </c>
      <c r="G42" s="41">
        <f ca="1"/>
        <v>8.1126540778991049E-2</v>
      </c>
      <c r="H42" s="41">
        <f ca="1"/>
        <v>-0.37102238614273059</v>
      </c>
      <c r="I42" s="41">
        <f ca="1"/>
        <v>3.6290501682332428</v>
      </c>
      <c r="J42" s="41">
        <f ca="1"/>
        <v>-0.54787471411952549</v>
      </c>
      <c r="K42" s="41">
        <f ca="1"/>
        <v>-0.34692179786198601</v>
      </c>
      <c r="L42" s="41">
        <f ca="1"/>
        <v>-0.57966329349761814</v>
      </c>
      <c r="M42" s="37">
        <f>MATCH($A42,'EKHAZAARSTK X standardized'!$A:$A,0)</f>
        <v>360</v>
      </c>
    </row>
    <row r="43" spans="1:13" x14ac:dyDescent="0.3">
      <c r="A43" s="74" t="str">
        <f>'[1]2023.04.25.SBSE100'!A44</f>
        <v>HDFC LIFE INSURANCE CO LTD</v>
      </c>
      <c r="B43" s="75">
        <f>'[1]2023.04.25.SBSE100'!B44</f>
        <v>0.56762315792929396</v>
      </c>
      <c r="C43" s="41" cm="1">
        <f t="array" aca="1" ref="C43:L43" ca="1">OFFSET(INDIRECT(ADDRESS(M43,2,1,1,"EKHAZAARSTK X standardized")),,,1,10)</f>
        <v>-0.41379638698555621</v>
      </c>
      <c r="D43" s="41">
        <f ca="1"/>
        <v>-1.3125972982587872</v>
      </c>
      <c r="E43" s="41">
        <f ca="1"/>
        <v>3.7762538458967258E-2</v>
      </c>
      <c r="F43" s="41">
        <f ca="1"/>
        <v>-0.77512071501060442</v>
      </c>
      <c r="G43" s="41">
        <f ca="1"/>
        <v>-0.37861627287927924</v>
      </c>
      <c r="H43" s="41">
        <f ca="1"/>
        <v>-0.66725001910913695</v>
      </c>
      <c r="I43" s="41">
        <f ca="1"/>
        <v>2.3200800834786559</v>
      </c>
      <c r="J43" s="41">
        <f ca="1"/>
        <v>-0.43650388343971752</v>
      </c>
      <c r="K43" s="41">
        <f ca="1"/>
        <v>-0.27130842706962971</v>
      </c>
      <c r="L43" s="41">
        <f ca="1"/>
        <v>-0.68103201818455394</v>
      </c>
      <c r="M43" s="37">
        <f>MATCH($A43,'EKHAZAARSTK X standardized'!$A:$A,0)</f>
        <v>361</v>
      </c>
    </row>
    <row r="44" spans="1:13" x14ac:dyDescent="0.3">
      <c r="A44" s="74" t="str">
        <f>'[1]2023.04.25.SBSE100'!A45</f>
        <v>HERO MOTOCORP LTD</v>
      </c>
      <c r="B44" s="75">
        <f>'[1]2023.04.25.SBSE100'!B45</f>
        <v>0.35654997133117</v>
      </c>
      <c r="C44" s="41" cm="1">
        <f t="array" aca="1" ref="C44:L44" ca="1">OFFSET(INDIRECT(ADDRESS(M44,2,1,1,"EKHAZAARSTK X standardized")),,,1,10)</f>
        <v>2.3191914584081714</v>
      </c>
      <c r="D44" s="41">
        <f ca="1"/>
        <v>-9.1171925303338217E-2</v>
      </c>
      <c r="E44" s="41">
        <f ca="1"/>
        <v>-1.2979007393312618</v>
      </c>
      <c r="F44" s="41">
        <f ca="1"/>
        <v>-0.84840965185759443</v>
      </c>
      <c r="G44" s="41">
        <f ca="1"/>
        <v>4.4869980097144914E-2</v>
      </c>
      <c r="H44" s="41">
        <f ca="1"/>
        <v>0.19488469697518612</v>
      </c>
      <c r="I44" s="41">
        <f ca="1"/>
        <v>1.3759546254306338</v>
      </c>
      <c r="J44" s="41">
        <f ca="1"/>
        <v>-2.4050420202428788E-2</v>
      </c>
      <c r="K44" s="41">
        <f ca="1"/>
        <v>0.11936567430365018</v>
      </c>
      <c r="L44" s="41">
        <f ca="1"/>
        <v>-0.67735698309420089</v>
      </c>
      <c r="M44" s="37">
        <f>MATCH($A44,'EKHAZAARSTK X standardized'!$A:$A,0)</f>
        <v>368</v>
      </c>
    </row>
    <row r="45" spans="1:13" x14ac:dyDescent="0.3">
      <c r="A45" s="74" t="str">
        <f>'[1]2023.04.25.SBSE100'!A46</f>
        <v>HINDALCO INDUSTRIES LTD</v>
      </c>
      <c r="B45" s="75">
        <f>'[1]2023.04.25.SBSE100'!B46</f>
        <v>0.68544328068507099</v>
      </c>
      <c r="C45" s="41" cm="1">
        <f t="array" aca="1" ref="C45:L45" ca="1">OFFSET(INDIRECT(ADDRESS(M45,2,1,1,"EKHAZAARSTK X standardized")),,,1,10)</f>
        <v>2.1619236536729178E-2</v>
      </c>
      <c r="D45" s="41">
        <f ca="1"/>
        <v>-0.74757005441516622</v>
      </c>
      <c r="E45" s="41">
        <f ca="1"/>
        <v>-0.24947310266018685</v>
      </c>
      <c r="F45" s="41">
        <f ca="1"/>
        <v>0.65915237364627921</v>
      </c>
      <c r="G45" s="41">
        <f ca="1"/>
        <v>-1.1191426111503477</v>
      </c>
      <c r="H45" s="41">
        <f ca="1"/>
        <v>-0.37038615208707398</v>
      </c>
      <c r="I45" s="41">
        <f ca="1"/>
        <v>2.4714245479478651</v>
      </c>
      <c r="J45" s="41">
        <f ca="1"/>
        <v>0.61465812694369348</v>
      </c>
      <c r="K45" s="41">
        <f ca="1"/>
        <v>1.3603221518775761</v>
      </c>
      <c r="L45" s="41">
        <f ca="1"/>
        <v>0.10639800928510758</v>
      </c>
      <c r="M45" s="37">
        <f>MATCH($A45,'EKHAZAARSTK X standardized'!$A:$A,0)</f>
        <v>375</v>
      </c>
    </row>
    <row r="46" spans="1:13" x14ac:dyDescent="0.3">
      <c r="A46" s="74" t="str">
        <f>'[1]2023.04.25.SBSE100'!A47</f>
        <v>HINDUSTAN UNILEVER LTD</v>
      </c>
      <c r="B46" s="75">
        <f>'[1]2023.04.25.SBSE100'!B47</f>
        <v>2.4480701575241799</v>
      </c>
      <c r="C46" s="41" cm="1">
        <f t="array" aca="1" ref="C46:L46" ca="1">OFFSET(INDIRECT(ADDRESS(M46,2,1,1,"EKHAZAARSTK X standardized")),,,1,10)</f>
        <v>0.38341635601011193</v>
      </c>
      <c r="D46" s="41">
        <f ca="1"/>
        <v>-1.0296911775436579</v>
      </c>
      <c r="E46" s="41">
        <f ca="1"/>
        <v>0.4887725342223101</v>
      </c>
      <c r="F46" s="41">
        <f ca="1"/>
        <v>-0.85763047182896845</v>
      </c>
      <c r="G46" s="41">
        <f ca="1"/>
        <v>0.42963974667818589</v>
      </c>
      <c r="H46" s="41">
        <f ca="1"/>
        <v>1.5157174502673285</v>
      </c>
      <c r="I46" s="41">
        <f ca="1"/>
        <v>2.4140257094003963</v>
      </c>
      <c r="J46" s="41">
        <f ca="1"/>
        <v>-0.8750291514251457</v>
      </c>
      <c r="K46" s="41">
        <f ca="1"/>
        <v>-0.88180445951300512</v>
      </c>
      <c r="L46" s="41">
        <f ca="1"/>
        <v>-0.11462928559178145</v>
      </c>
      <c r="M46" s="37">
        <f>MATCH($A46,'EKHAZAARSTK X standardized'!$A:$A,0)</f>
        <v>383</v>
      </c>
    </row>
    <row r="47" spans="1:13" x14ac:dyDescent="0.3">
      <c r="A47" s="74" t="str">
        <f>'[1]2023.04.25.SBSE100'!A48</f>
        <v>HOUSING DEVELOPMENT FINANCE</v>
      </c>
      <c r="B47" s="75">
        <f>'[1]2023.04.25.SBSE100'!B48</f>
        <v>5.5851056827931096</v>
      </c>
      <c r="C47" s="41" cm="1">
        <f t="array" aca="1" ref="C47:L47" ca="1">OFFSET(INDIRECT(ADDRESS(M47,2,1,1,"EKHAZAARSTK X standardized")),,,1,10)</f>
        <v>0.14452696166961265</v>
      </c>
      <c r="D47" s="41">
        <f ca="1"/>
        <v>-1.4412151875524821</v>
      </c>
      <c r="E47" s="41">
        <f ca="1"/>
        <v>-0.57237133416736652</v>
      </c>
      <c r="F47" s="41">
        <f ca="1"/>
        <v>1.5093855938951157</v>
      </c>
      <c r="G47" s="41">
        <f ca="1"/>
        <v>0.13357046264987532</v>
      </c>
      <c r="H47" s="41">
        <f ca="1"/>
        <v>-3.3748790406896337E-2</v>
      </c>
      <c r="I47" s="41">
        <f ca="1"/>
        <v>3.206578095879546</v>
      </c>
      <c r="J47" s="41">
        <f ca="1"/>
        <v>-0.42174446772682944</v>
      </c>
      <c r="K47" s="41">
        <f ca="1"/>
        <v>-0.16010900235279329</v>
      </c>
      <c r="L47" s="41">
        <f ca="1"/>
        <v>-0.4330636352755578</v>
      </c>
      <c r="M47" s="37">
        <f>MATCH($A47,'EKHAZAARSTK X standardized'!$A:$A,0)</f>
        <v>393</v>
      </c>
    </row>
    <row r="48" spans="1:13" x14ac:dyDescent="0.3">
      <c r="A48" s="74" t="str">
        <f>'[1]2023.04.25.SBSE100'!A49</f>
        <v>ICICI BANK LTD</v>
      </c>
      <c r="B48" s="75">
        <f>'[1]2023.04.25.SBSE100'!B49</f>
        <v>6.9243310376124798</v>
      </c>
      <c r="C48" s="41" cm="1">
        <f t="array" aca="1" ref="C48:L48" ca="1">OFFSET(INDIRECT(ADDRESS(M48,2,1,1,"EKHAZAARSTK X standardized")),,,1,10)</f>
        <v>-0.24197594324615099</v>
      </c>
      <c r="D48" s="41">
        <f ca="1"/>
        <v>-1.4783007423382133</v>
      </c>
      <c r="E48" s="41">
        <f ca="1"/>
        <v>-0.55997502320761339</v>
      </c>
      <c r="F48" s="41">
        <f ca="1"/>
        <v>0.38439486054318622</v>
      </c>
      <c r="G48" s="41">
        <f ca="1"/>
        <v>0.25451905873731873</v>
      </c>
      <c r="H48" s="41">
        <f ca="1"/>
        <v>-0.39785019941395849</v>
      </c>
      <c r="I48" s="41">
        <f ca="1"/>
        <v>3.4564807568580478</v>
      </c>
      <c r="J48" s="41">
        <f ca="1"/>
        <v>-0.3210916273895737</v>
      </c>
      <c r="K48" s="41">
        <f ca="1"/>
        <v>-0.139448357157925</v>
      </c>
      <c r="L48" s="41">
        <f ca="1"/>
        <v>-0.47574368670523759</v>
      </c>
      <c r="M48" s="37">
        <f>MATCH($A48,'EKHAZAARSTK X standardized'!$A:$A,0)</f>
        <v>396</v>
      </c>
    </row>
    <row r="49" spans="1:13" x14ac:dyDescent="0.3">
      <c r="A49" s="74" t="str">
        <f>'[1]2023.04.25.SBSE100'!A50</f>
        <v>ICICI LOMBARD GENERAL INSURA</v>
      </c>
      <c r="B49" s="75">
        <f>'[1]2023.04.25.SBSE100'!B50</f>
        <v>0.27673676216875598</v>
      </c>
      <c r="C49" s="41" cm="1">
        <f t="array" aca="1" ref="C49:L49" ca="1">OFFSET(INDIRECT(ADDRESS(M49,2,1,1,"EKHAZAARSTK X standardized")),,,1,10)</f>
        <v>2.5622710308111644E-2</v>
      </c>
      <c r="D49" s="41">
        <f ca="1"/>
        <v>-1.013083241028095</v>
      </c>
      <c r="E49" s="41">
        <f ca="1"/>
        <v>5.9252186751835197E-3</v>
      </c>
      <c r="F49" s="41">
        <f ca="1"/>
        <v>-0.8948657874677578</v>
      </c>
      <c r="G49" s="41">
        <f ca="1"/>
        <v>-0.70576390467675099</v>
      </c>
      <c r="H49" s="41">
        <f ca="1"/>
        <v>-0.29773347410195666</v>
      </c>
      <c r="I49" s="41">
        <f ca="1"/>
        <v>1.545908536783011</v>
      </c>
      <c r="J49" s="41">
        <f ca="1"/>
        <v>-0.5813702511891915</v>
      </c>
      <c r="K49" s="41">
        <f ca="1"/>
        <v>-0.27603503693732367</v>
      </c>
      <c r="L49" s="41">
        <f ca="1"/>
        <v>-0.39441633889768507</v>
      </c>
      <c r="M49" s="37">
        <f>MATCH($A49,'EKHAZAARSTK X standardized'!$A:$A,0)</f>
        <v>397</v>
      </c>
    </row>
    <row r="50" spans="1:13" x14ac:dyDescent="0.3">
      <c r="A50" s="74" t="str">
        <f>'[1]2023.04.25.SBSE100'!A51</f>
        <v>ICICI PRUDENTIAL LIFE INSURA</v>
      </c>
      <c r="B50" s="75">
        <f>'[1]2023.04.25.SBSE100'!B51</f>
        <v>0.18869070646413999</v>
      </c>
      <c r="C50" s="41" cm="1">
        <f t="array" aca="1" ref="C50:L50" ca="1">OFFSET(INDIRECT(ADDRESS(M50,2,1,1,"EKHAZAARSTK X standardized")),,,1,10)</f>
        <v>-0.55936170556313314</v>
      </c>
      <c r="D50" s="41">
        <f ca="1"/>
        <v>-1.2828026223728983</v>
      </c>
      <c r="E50" s="41">
        <f ca="1"/>
        <v>-0.31939765577268403</v>
      </c>
      <c r="F50" s="41">
        <f ca="1"/>
        <v>-0.70629684648320601</v>
      </c>
      <c r="G50" s="41">
        <f ca="1"/>
        <v>-0.5325964141906222</v>
      </c>
      <c r="H50" s="41">
        <f ca="1"/>
        <v>-0.86991330138691081</v>
      </c>
      <c r="I50" s="41">
        <f ca="1"/>
        <v>2.1229413060827111</v>
      </c>
      <c r="J50" s="41">
        <f ca="1"/>
        <v>-0.67797887828205994</v>
      </c>
      <c r="K50" s="41">
        <f ca="1"/>
        <v>-0.15595704051901524</v>
      </c>
      <c r="L50" s="41">
        <f ca="1"/>
        <v>-0.26370161302391143</v>
      </c>
      <c r="M50" s="37">
        <f>MATCH($A50,'EKHAZAARSTK X standardized'!$A:$A,0)</f>
        <v>398</v>
      </c>
    </row>
    <row r="51" spans="1:13" x14ac:dyDescent="0.3">
      <c r="A51" s="74" t="str">
        <f>'[1]2023.04.25.SBSE100'!A52</f>
        <v>INDIAN HOTELS CO LTD</v>
      </c>
      <c r="B51" s="75">
        <f>'[1]2023.04.25.SBSE100'!B52</f>
        <v>0.32726378527639699</v>
      </c>
      <c r="C51" s="41" cm="1">
        <f t="array" aca="1" ref="C51:L51" ca="1">OFFSET(INDIRECT(ADDRESS(M51,2,1,1,"EKHAZAARSTK X standardized")),,,1,10)</f>
        <v>-0.56111766249582018</v>
      </c>
      <c r="D51" s="41">
        <f ca="1"/>
        <v>-0.44381112292503078</v>
      </c>
      <c r="E51" s="41">
        <f ca="1"/>
        <v>-0.73114256166188174</v>
      </c>
      <c r="F51" s="41">
        <f ca="1"/>
        <v>-0.10197723606666342</v>
      </c>
      <c r="G51" s="41">
        <f ca="1"/>
        <v>0.59884881849530081</v>
      </c>
      <c r="H51" s="41">
        <f ca="1"/>
        <v>-0.1832634694936951</v>
      </c>
      <c r="I51" s="41">
        <f ca="1"/>
        <v>0.85108885915188714</v>
      </c>
      <c r="J51" s="41">
        <f ca="1"/>
        <v>0.45895666103798471</v>
      </c>
      <c r="K51" s="41">
        <f ca="1"/>
        <v>-0.82376176673150825</v>
      </c>
      <c r="L51" s="41">
        <f ca="1"/>
        <v>-0.31533382923034475</v>
      </c>
      <c r="M51" s="37">
        <f>MATCH($A51,'EKHAZAARSTK X standardized'!$A:$A,0)</f>
        <v>419</v>
      </c>
    </row>
    <row r="52" spans="1:13" x14ac:dyDescent="0.3">
      <c r="A52" s="74" t="str">
        <f>'[1]2023.04.25.SBSE100'!A53</f>
        <v>INDIAN OIL CORP LTD</v>
      </c>
      <c r="B52" s="75">
        <f>'[1]2023.04.25.SBSE100'!B53</f>
        <v>0.32714214431017002</v>
      </c>
      <c r="C52" s="41" cm="1">
        <f t="array" aca="1" ref="C52:L52" ca="1">OFFSET(INDIRECT(ADDRESS(M52,2,1,1,"EKHAZAARSTK X standardized")),,,1,10)</f>
        <v>1.5692271719149586</v>
      </c>
      <c r="D52" s="41">
        <f ca="1"/>
        <v>0.28637322346748068</v>
      </c>
      <c r="E52" s="41">
        <f ca="1"/>
        <v>-0.29925758401068414</v>
      </c>
      <c r="F52" s="41">
        <f ca="1"/>
        <v>1.4391370516481901</v>
      </c>
      <c r="G52" s="41">
        <f ca="1"/>
        <v>-0.18488334359798819</v>
      </c>
      <c r="H52" s="41">
        <f ca="1"/>
        <v>-0.83732260846519058</v>
      </c>
      <c r="I52" s="41">
        <f ca="1"/>
        <v>2.9219394709575321</v>
      </c>
      <c r="J52" s="41">
        <f ca="1"/>
        <v>-0.70271679646947338</v>
      </c>
      <c r="K52" s="41">
        <f ca="1"/>
        <v>1.5378054909619669</v>
      </c>
      <c r="L52" s="41">
        <f ca="1"/>
        <v>-0.76527155326130369</v>
      </c>
      <c r="M52" s="37">
        <f>MATCH($A52,'EKHAZAARSTK X standardized'!$A:$A,0)</f>
        <v>421</v>
      </c>
    </row>
    <row r="53" spans="1:13" x14ac:dyDescent="0.3">
      <c r="A53" s="74" t="str">
        <f>'[1]2023.04.25.SBSE100'!A54</f>
        <v>INDIAN RAILWAY CATERING &amp; TO</v>
      </c>
      <c r="B53" s="75">
        <f>'[1]2023.04.25.SBSE100'!B54</f>
        <v>0.20102680496262901</v>
      </c>
      <c r="C53" s="41" cm="1">
        <f t="array" aca="1" ref="C53:L53" ca="1">OFFSET(INDIRECT(ADDRESS(M53,2,1,1,"EKHAZAARSTK X standardized")),,,1,10)</f>
        <v>-0.23014912380113553</v>
      </c>
      <c r="D53" s="41">
        <f ca="1"/>
        <v>0.44726651977562426</v>
      </c>
      <c r="E53" s="41">
        <f ca="1"/>
        <v>0.31821760700784929</v>
      </c>
      <c r="F53" s="41">
        <f ca="1"/>
        <v>-0.75916431511993565</v>
      </c>
      <c r="G53" s="41">
        <f ca="1"/>
        <v>-1.0514847691476608</v>
      </c>
      <c r="H53" s="41">
        <f ca="1"/>
        <v>1.7820676157197017</v>
      </c>
      <c r="I53" s="41">
        <f ca="1"/>
        <v>0.52465179849677412</v>
      </c>
      <c r="J53" s="41">
        <f ca="1"/>
        <v>0.85954606114474918</v>
      </c>
      <c r="K53" s="41">
        <f ca="1"/>
        <v>-0.92606302366520288</v>
      </c>
      <c r="L53" s="41">
        <f ca="1"/>
        <v>-0.12421409986099072</v>
      </c>
      <c r="M53" s="37">
        <f>MATCH($A53,'EKHAZAARSTK X standardized'!$A:$A,0)</f>
        <v>423</v>
      </c>
    </row>
    <row r="54" spans="1:13" x14ac:dyDescent="0.3">
      <c r="A54" s="74" t="str">
        <f>'[1]2023.04.25.SBSE100'!A55</f>
        <v>INDIAN RUPEE</v>
      </c>
      <c r="B54" s="75">
        <f>'[1]2023.04.25.SBSE100'!B55</f>
        <v>5.1135692808709901E-2</v>
      </c>
      <c r="C54" s="41" cm="1">
        <f t="array" aca="1" ref="C54:L54" ca="1">OFFSET(INDIRECT(ADDRESS(M54,2,1,1,"EKHAZAARSTK X standardized")),,,1,10)</f>
        <v>0</v>
      </c>
      <c r="D54" s="41">
        <f ca="1"/>
        <v>0</v>
      </c>
      <c r="E54" s="41">
        <f ca="1"/>
        <v>0</v>
      </c>
      <c r="F54" s="41">
        <f ca="1"/>
        <v>0</v>
      </c>
      <c r="G54" s="41">
        <f ca="1"/>
        <v>0</v>
      </c>
      <c r="H54" s="41">
        <f ca="1"/>
        <v>0</v>
      </c>
      <c r="I54" s="41">
        <f ca="1"/>
        <v>0</v>
      </c>
      <c r="J54" s="41">
        <f ca="1"/>
        <v>0</v>
      </c>
      <c r="K54" s="41">
        <f ca="1"/>
        <v>0</v>
      </c>
      <c r="L54" s="41">
        <f ca="1"/>
        <v>0</v>
      </c>
      <c r="M54" s="38">
        <v>1077</v>
      </c>
    </row>
    <row r="55" spans="1:13" x14ac:dyDescent="0.3">
      <c r="A55" s="74" t="str">
        <f>'[1]2023.04.25.SBSE100'!A56</f>
        <v>INDUS TOWERS LTD</v>
      </c>
      <c r="B55" s="75">
        <f>'[1]2023.04.25.SBSE100'!B56</f>
        <v>0.12715796513258201</v>
      </c>
      <c r="C55" s="41" cm="1">
        <f t="array" aca="1" ref="C55:L55" ca="1">OFFSET(INDIRECT(ADDRESS(M55,2,1,1,"EKHAZAARSTK X standardized")),,,1,10)</f>
        <v>5.1908644428065038</v>
      </c>
      <c r="D55" s="41">
        <f ca="1"/>
        <v>7.5462295881023933E-2</v>
      </c>
      <c r="E55" s="41">
        <f ca="1"/>
        <v>0.38022474911950305</v>
      </c>
      <c r="F55" s="41">
        <f ca="1"/>
        <v>1.2313804799139811</v>
      </c>
      <c r="G55" s="41">
        <f ca="1"/>
        <v>-1.1562770681980488</v>
      </c>
      <c r="H55" s="41">
        <f ca="1"/>
        <v>-0.11369367990588544</v>
      </c>
      <c r="I55" s="41">
        <f ca="1"/>
        <v>1.4353137408328862</v>
      </c>
      <c r="J55" s="41">
        <f ca="1"/>
        <v>-0.5944637496728824</v>
      </c>
      <c r="K55" s="41">
        <f ca="1"/>
        <v>1.2833275868429561</v>
      </c>
      <c r="L55" s="41">
        <f ca="1"/>
        <v>0.25281431001820076</v>
      </c>
      <c r="M55" s="37">
        <f>MATCH($A55,'EKHAZAARSTK X standardized'!$A:$A,0)</f>
        <v>431</v>
      </c>
    </row>
    <row r="56" spans="1:13" x14ac:dyDescent="0.3">
      <c r="A56" s="74" t="str">
        <f>'[1]2023.04.25.SBSE100'!A57</f>
        <v>INDUSIND BANK LTD</v>
      </c>
      <c r="B56" s="75">
        <f>'[1]2023.04.25.SBSE100'!B57</f>
        <v>0.78721384642625503</v>
      </c>
      <c r="C56" s="41" cm="1">
        <f t="array" aca="1" ref="C56:L56" ca="1">OFFSET(INDIRECT(ADDRESS(M56,2,1,1,"EKHAZAARSTK X standardized")),,,1,10)</f>
        <v>-9.8187262614575291E-2</v>
      </c>
      <c r="D56" s="41">
        <f ca="1"/>
        <v>-1.3327368376669604</v>
      </c>
      <c r="E56" s="41">
        <f ca="1"/>
        <v>-0.21602255927570066</v>
      </c>
      <c r="F56" s="41">
        <f ca="1"/>
        <v>0.55745844085528518</v>
      </c>
      <c r="G56" s="41">
        <f ca="1"/>
        <v>0.24269343764371282</v>
      </c>
      <c r="H56" s="41">
        <f ca="1"/>
        <v>-0.55045030899312253</v>
      </c>
      <c r="I56" s="41">
        <f ca="1"/>
        <v>2.3024700561855407</v>
      </c>
      <c r="J56" s="41">
        <f ca="1"/>
        <v>0.84006937439807161</v>
      </c>
      <c r="K56" s="41">
        <f ca="1"/>
        <v>0.658014078789666</v>
      </c>
      <c r="L56" s="41">
        <f ca="1"/>
        <v>0.2486431939003183</v>
      </c>
      <c r="M56" s="37">
        <f>MATCH($A56,'EKHAZAARSTK X standardized'!$A:$A,0)</f>
        <v>432</v>
      </c>
    </row>
    <row r="57" spans="1:13" x14ac:dyDescent="0.3">
      <c r="A57" s="74" t="str">
        <f>'[1]2023.04.25.SBSE100'!A58</f>
        <v>INFO EDGE INDIA LTD</v>
      </c>
      <c r="B57" s="75">
        <f>'[1]2023.04.25.SBSE100'!B58</f>
        <v>0.29576761561016501</v>
      </c>
      <c r="C57" s="41" cm="1">
        <f t="array" aca="1" ref="C57:L57" ca="1">OFFSET(INDIRECT(ADDRESS(M57,2,1,1,"EKHAZAARSTK X standardized")),,,1,10)</f>
        <v>-0.44806945612446764</v>
      </c>
      <c r="D57" s="41">
        <f ca="1"/>
        <v>0.57308101869363459</v>
      </c>
      <c r="E57" s="41">
        <f ca="1"/>
        <v>1.5827180681712687</v>
      </c>
      <c r="F57" s="41">
        <f ca="1"/>
        <v>0.48766938395297049</v>
      </c>
      <c r="G57" s="41">
        <f ca="1"/>
        <v>-0.66107396673899599</v>
      </c>
      <c r="H57" s="41">
        <f ca="1"/>
        <v>0.59320664321212402</v>
      </c>
      <c r="I57" s="41">
        <f ca="1"/>
        <v>0.78454533515307934</v>
      </c>
      <c r="J57" s="41">
        <f ca="1"/>
        <v>0.11475635791628798</v>
      </c>
      <c r="K57" s="41">
        <f ca="1"/>
        <v>-1.0433504950150081</v>
      </c>
      <c r="L57" s="41">
        <f ca="1"/>
        <v>-1.0628147264185637</v>
      </c>
      <c r="M57" s="37">
        <f>MATCH($A57,'EKHAZAARSTK X standardized'!$A:$A,0)</f>
        <v>434</v>
      </c>
    </row>
    <row r="58" spans="1:13" x14ac:dyDescent="0.3">
      <c r="A58" s="74" t="str">
        <f>'[1]2023.04.25.SBSE100'!A59</f>
        <v>INFOSYS LTD</v>
      </c>
      <c r="B58" s="75">
        <f>'[1]2023.04.25.SBSE100'!B59</f>
        <v>4.8588966404093199</v>
      </c>
      <c r="C58" s="41" cm="1">
        <f t="array" aca="1" ref="C58:L58" ca="1">OFFSET(INDIRECT(ADDRESS(M58,2,1,1,"EKHAZAARSTK X standardized")),,,1,10)</f>
        <v>1.3542689510330868</v>
      </c>
      <c r="D58" s="41">
        <f ca="1"/>
        <v>-0.63984575414454692</v>
      </c>
      <c r="E58" s="41">
        <f ca="1"/>
        <v>4.3757064296488873E-2</v>
      </c>
      <c r="F58" s="41">
        <f ca="1"/>
        <v>-0.65382249933470526</v>
      </c>
      <c r="G58" s="41">
        <f ca="1"/>
        <v>-0.92308460239923185</v>
      </c>
      <c r="H58" s="41">
        <f ca="1"/>
        <v>1.450751706360021</v>
      </c>
      <c r="I58" s="41">
        <f ca="1"/>
        <v>2.6751355651636861</v>
      </c>
      <c r="J58" s="41">
        <f ca="1"/>
        <v>-0.52109814165258861</v>
      </c>
      <c r="K58" s="41">
        <f ca="1"/>
        <v>-0.24591559041894615</v>
      </c>
      <c r="L58" s="41">
        <f ca="1"/>
        <v>1.2580679199725542E-3</v>
      </c>
      <c r="M58" s="37">
        <f>MATCH($A58,'EKHAZAARSTK X standardized'!$A:$A,0)</f>
        <v>436</v>
      </c>
    </row>
    <row r="59" spans="1:13" x14ac:dyDescent="0.3">
      <c r="A59" s="74" t="str">
        <f>'[1]2023.04.25.SBSE100'!A60</f>
        <v>INTERGLOBE AVIATION LTD</v>
      </c>
      <c r="B59" s="75">
        <f>'[1]2023.04.25.SBSE100'!B60</f>
        <v>0.20989280435579</v>
      </c>
      <c r="C59" s="41" cm="1">
        <f t="array" aca="1" ref="C59:L59" ca="1">OFFSET(INDIRECT(ADDRESS(M59,2,1,1,"EKHAZAARSTK X standardized")),,,1,10)</f>
        <v>-0.64897097360151768</v>
      </c>
      <c r="D59" s="41">
        <f ca="1"/>
        <v>0.79954845644743</v>
      </c>
      <c r="E59" s="41">
        <f ca="1"/>
        <v>-0.25085808481611527</v>
      </c>
      <c r="F59" s="41">
        <f ca="1"/>
        <v>2.1824554278392312</v>
      </c>
      <c r="G59" s="41">
        <f ca="1"/>
        <v>-0.29028345296212327</v>
      </c>
      <c r="H59" s="41">
        <f ca="1"/>
        <v>-1.6448146797559584</v>
      </c>
      <c r="I59" s="41">
        <f ca="1"/>
        <v>1.7465501925506131</v>
      </c>
      <c r="J59" s="41">
        <f ca="1"/>
        <v>-0.36215612278426818</v>
      </c>
      <c r="K59" s="41">
        <f ca="1"/>
        <v>-0.59939739130250524</v>
      </c>
      <c r="L59" s="41">
        <f ca="1"/>
        <v>-0.75384893868542724</v>
      </c>
      <c r="M59" s="37">
        <f>MATCH($A59,'EKHAZAARSTK X standardized'!$A:$A,0)</f>
        <v>443</v>
      </c>
    </row>
    <row r="60" spans="1:13" x14ac:dyDescent="0.3">
      <c r="A60" s="74" t="str">
        <f>'[1]2023.04.25.SBSE100'!A61</f>
        <v>ITC LTD</v>
      </c>
      <c r="B60" s="75">
        <f>'[1]2023.04.25.SBSE100'!B61</f>
        <v>3.9499407960238302</v>
      </c>
      <c r="C60" s="41" cm="1">
        <f t="array" aca="1" ref="C60:L60" ca="1">OFFSET(INDIRECT(ADDRESS(M60,2,1,1,"EKHAZAARSTK X standardized")),,,1,10)</f>
        <v>1.5813668109783385</v>
      </c>
      <c r="D60" s="41">
        <f ca="1"/>
        <v>-0.9870363797431807</v>
      </c>
      <c r="E60" s="41">
        <f ca="1"/>
        <v>-0.38341293986218394</v>
      </c>
      <c r="F60" s="41">
        <f ca="1"/>
        <v>-0.89211776341657245</v>
      </c>
      <c r="G60" s="41">
        <f ca="1"/>
        <v>0.96890830875454026</v>
      </c>
      <c r="H60" s="41">
        <f ca="1"/>
        <v>1.4832208024014877</v>
      </c>
      <c r="I60" s="41">
        <f ca="1"/>
        <v>2.4393393478305745</v>
      </c>
      <c r="J60" s="41">
        <f ca="1"/>
        <v>-0.62076804259268659</v>
      </c>
      <c r="K60" s="41">
        <f ca="1"/>
        <v>-0.51951785803844608</v>
      </c>
      <c r="L60" s="41">
        <f ca="1"/>
        <v>0.23392038993866404</v>
      </c>
      <c r="M60" s="37">
        <f>MATCH($A60,'EKHAZAARSTK X standardized'!$A:$A,0)</f>
        <v>451</v>
      </c>
    </row>
    <row r="61" spans="1:13" x14ac:dyDescent="0.3">
      <c r="A61" s="74" t="str">
        <f>'[1]2023.04.25.SBSE100'!A62</f>
        <v>JSW STEEL LTD</v>
      </c>
      <c r="B61" s="75">
        <f>'[1]2023.04.25.SBSE100'!B62</f>
        <v>0.74452553763457696</v>
      </c>
      <c r="C61" s="41" cm="1">
        <f t="array" aca="1" ref="C61:L61" ca="1">OFFSET(INDIRECT(ADDRESS(M61,2,1,1,"EKHAZAARSTK X standardized")),,,1,10)</f>
        <v>1.0947904311271051</v>
      </c>
      <c r="D61" s="41">
        <f ca="1"/>
        <v>9.2536736467993585E-4</v>
      </c>
      <c r="E61" s="41">
        <f ca="1"/>
        <v>9.3310139627579142E-2</v>
      </c>
      <c r="F61" s="41">
        <f ca="1"/>
        <v>1.0179103396831255</v>
      </c>
      <c r="G61" s="41">
        <f ca="1"/>
        <v>-0.21831269119007218</v>
      </c>
      <c r="H61" s="41">
        <f ca="1"/>
        <v>-0.778972156033927</v>
      </c>
      <c r="I61" s="41">
        <f ca="1"/>
        <v>2.5353856656470493</v>
      </c>
      <c r="J61" s="41">
        <f ca="1"/>
        <v>-0.55926701080857077</v>
      </c>
      <c r="K61" s="41">
        <f ca="1"/>
        <v>0.22841571685739867</v>
      </c>
      <c r="L61" s="41">
        <f ca="1"/>
        <v>-0.55579524667710711</v>
      </c>
      <c r="M61" s="37">
        <f>MATCH($A61,'EKHAZAARSTK X standardized'!$A:$A,0)</f>
        <v>479</v>
      </c>
    </row>
    <row r="62" spans="1:13" x14ac:dyDescent="0.3">
      <c r="A62" s="74" t="str">
        <f>'[1]2023.04.25.SBSE100'!A63</f>
        <v>JUBILANT FOODWORKS LTD</v>
      </c>
      <c r="B62" s="75">
        <f>'[1]2023.04.25.SBSE100'!B63</f>
        <v>0.188864645298012</v>
      </c>
      <c r="C62" s="41" cm="1">
        <f t="array" aca="1" ref="C62:L62" ca="1">OFFSET(INDIRECT(ADDRESS(M62,2,1,1,"EKHAZAARSTK X standardized")),,,1,10)</f>
        <v>-0.44995389771076605</v>
      </c>
      <c r="D62" s="41">
        <f ca="1"/>
        <v>-0.2734664835117237</v>
      </c>
      <c r="E62" s="41">
        <f ca="1"/>
        <v>0.39844098354528273</v>
      </c>
      <c r="F62" s="41">
        <f ca="1"/>
        <v>0.79637713150324929</v>
      </c>
      <c r="G62" s="41">
        <f ca="1"/>
        <v>-0.61972056035457823</v>
      </c>
      <c r="H62" s="41">
        <f ca="1"/>
        <v>0.12740713884850211</v>
      </c>
      <c r="I62" s="41">
        <f ca="1"/>
        <v>0.50139108849592062</v>
      </c>
      <c r="J62" s="41">
        <f ca="1"/>
        <v>0.75384925540403092</v>
      </c>
      <c r="K62" s="41">
        <f ca="1"/>
        <v>-0.72726499830460478</v>
      </c>
      <c r="L62" s="41">
        <f ca="1"/>
        <v>0.14550690045887907</v>
      </c>
      <c r="M62" s="37">
        <f>MATCH($A62,'EKHAZAARSTK X standardized'!$A:$A,0)</f>
        <v>482</v>
      </c>
    </row>
    <row r="63" spans="1:13" x14ac:dyDescent="0.3">
      <c r="A63" s="74" t="str">
        <f>'[1]2023.04.25.SBSE100'!A64</f>
        <v>KOTAK MAHINDRA BANK LTD</v>
      </c>
      <c r="B63" s="75">
        <f>'[1]2023.04.25.SBSE100'!B64</f>
        <v>2.9751939242273</v>
      </c>
      <c r="C63" s="41" cm="1">
        <f t="array" aca="1" ref="C63:L63" ca="1">OFFSET(INDIRECT(ADDRESS(M63,2,1,1,"EKHAZAARSTK X standardized")),,,1,10)</f>
        <v>-0.60660279252539628</v>
      </c>
      <c r="D63" s="41">
        <f ca="1"/>
        <v>-1.1825440798782423</v>
      </c>
      <c r="E63" s="41">
        <f ca="1"/>
        <v>-0.26834424533952744</v>
      </c>
      <c r="F63" s="41">
        <f ca="1"/>
        <v>-0.40857981925263148</v>
      </c>
      <c r="G63" s="41">
        <f ca="1"/>
        <v>-0.27550455909541516</v>
      </c>
      <c r="H63" s="41">
        <f ca="1"/>
        <v>-0.21352058145882469</v>
      </c>
      <c r="I63" s="41">
        <f ca="1"/>
        <v>2.7819494954673263</v>
      </c>
      <c r="J63" s="41">
        <f ca="1"/>
        <v>-0.50505124123358536</v>
      </c>
      <c r="K63" s="41">
        <f ca="1"/>
        <v>-0.3676071499902977</v>
      </c>
      <c r="L63" s="41">
        <f ca="1"/>
        <v>-0.83832201341307466</v>
      </c>
      <c r="M63" s="37">
        <f>MATCH($A63,'EKHAZAARSTK X standardized'!$A:$A,0)</f>
        <v>519</v>
      </c>
    </row>
    <row r="64" spans="1:13" x14ac:dyDescent="0.3">
      <c r="A64" s="74" t="str">
        <f>'[1]2023.04.25.SBSE100'!A65</f>
        <v>LARSEN &amp; TOUBRO LTD</v>
      </c>
      <c r="B64" s="75">
        <f>'[1]2023.04.25.SBSE100'!B65</f>
        <v>2.9530233697738901</v>
      </c>
      <c r="C64" s="41" cm="1">
        <f t="array" aca="1" ref="C64:L64" ca="1">OFFSET(INDIRECT(ADDRESS(M64,2,1,1,"EKHAZAARSTK X standardized")),,,1,10)</f>
        <v>7.06158752998889E-2</v>
      </c>
      <c r="D64" s="41">
        <f ca="1"/>
        <v>-1.076591578174944</v>
      </c>
      <c r="E64" s="41">
        <f ca="1"/>
        <v>-0.51783244816431473</v>
      </c>
      <c r="F64" s="41">
        <f ca="1"/>
        <v>0.70073065533984569</v>
      </c>
      <c r="G64" s="41">
        <f ca="1"/>
        <v>0.40975950399671546</v>
      </c>
      <c r="H64" s="41">
        <f ca="1"/>
        <v>-0.13700163857741124</v>
      </c>
      <c r="I64" s="41">
        <f ca="1"/>
        <v>2.8300528822409063</v>
      </c>
      <c r="J64" s="41">
        <f ca="1"/>
        <v>-0.52273674455749031</v>
      </c>
      <c r="K64" s="41">
        <f ca="1"/>
        <v>-0.17641803970406639</v>
      </c>
      <c r="L64" s="41">
        <f ca="1"/>
        <v>-0.28980076537940291</v>
      </c>
      <c r="M64" s="37">
        <f>MATCH($A64,'EKHAZAARSTK X standardized'!$A:$A,0)</f>
        <v>536</v>
      </c>
    </row>
    <row r="65" spans="1:13" x14ac:dyDescent="0.3">
      <c r="A65" s="74" t="str">
        <f>'[1]2023.04.25.SBSE100'!A66</f>
        <v>LTIMINDTREE LTD</v>
      </c>
      <c r="B65" s="75">
        <f>'[1]2023.04.25.SBSE100'!B66</f>
        <v>0.42136471454554097</v>
      </c>
      <c r="C65" s="41" cm="1">
        <f t="array" aca="1" ref="C65:L65" ca="1">OFFSET(INDIRECT(ADDRESS(M65,2,1,1,"EKHAZAARSTK X standardized")),,,1,10)</f>
        <v>0.21643499929832305</v>
      </c>
      <c r="D65" s="41">
        <f ca="1"/>
        <v>0.60148645035009185</v>
      </c>
      <c r="E65" s="41">
        <f ca="1"/>
        <v>1.2922972033361952</v>
      </c>
      <c r="F65" s="41">
        <f ca="1"/>
        <v>-0.67049980272701004</v>
      </c>
      <c r="G65" s="41">
        <f ca="1"/>
        <v>-0.82167875354829556</v>
      </c>
      <c r="H65" s="41">
        <f ca="1"/>
        <v>0.38368004073269002</v>
      </c>
      <c r="I65" s="41">
        <f ca="1"/>
        <v>1.5252470295026024</v>
      </c>
      <c r="J65" s="41">
        <f ca="1"/>
        <v>-0.31708868494326103</v>
      </c>
      <c r="K65" s="41">
        <f ca="1"/>
        <v>-0.61471117096848737</v>
      </c>
      <c r="L65" s="41">
        <f ca="1"/>
        <v>-0.7079670881985175</v>
      </c>
      <c r="M65" s="37">
        <f>MATCH($A65,'EKHAZAARSTK X standardized'!$A:$A,0)</f>
        <v>547</v>
      </c>
    </row>
    <row r="66" spans="1:13" x14ac:dyDescent="0.3">
      <c r="A66" s="74" t="str">
        <f>'[1]2023.04.25.SBSE100'!A67</f>
        <v>LUPIN LTD</v>
      </c>
      <c r="B66" s="75">
        <f>'[1]2023.04.25.SBSE100'!B67</f>
        <v>0.186026304433838</v>
      </c>
      <c r="C66" s="41" cm="1">
        <f t="array" aca="1" ref="C66:L66" ca="1">OFFSET(INDIRECT(ADDRESS(M66,2,1,1,"EKHAZAARSTK X standardized")),,,1,10)</f>
        <v>-0.22617256235584729</v>
      </c>
      <c r="D66" s="41">
        <f ca="1"/>
        <v>-1.0292931818424995</v>
      </c>
      <c r="E66" s="41">
        <f ca="1"/>
        <v>-0.90278708272809982</v>
      </c>
      <c r="F66" s="41">
        <f ca="1"/>
        <v>-0.13300153548872218</v>
      </c>
      <c r="G66" s="41">
        <f ca="1"/>
        <v>-0.50718170933670925</v>
      </c>
      <c r="H66" s="41">
        <f ca="1"/>
        <v>-1.0524354025273659</v>
      </c>
      <c r="I66" s="41">
        <f ca="1"/>
        <v>1.0965801485294546</v>
      </c>
      <c r="J66" s="41">
        <f ca="1"/>
        <v>-7.4664649883944653E-2</v>
      </c>
      <c r="K66" s="41">
        <f ca="1"/>
        <v>-0.45317272104648537</v>
      </c>
      <c r="L66" s="41">
        <f ca="1"/>
        <v>-0.76484384716331932</v>
      </c>
      <c r="M66" s="37">
        <f>MATCH($A66,'EKHAZAARSTK X standardized'!$A:$A,0)</f>
        <v>550</v>
      </c>
    </row>
    <row r="67" spans="1:13" x14ac:dyDescent="0.3">
      <c r="A67" s="74" t="str">
        <f>'[1]2023.04.25.SBSE100'!A68</f>
        <v>MAHINDRA &amp; MAHINDRA LTD</v>
      </c>
      <c r="B67" s="75">
        <f>'[1]2023.04.25.SBSE100'!B68</f>
        <v>1.26699797072849</v>
      </c>
      <c r="C67" s="41" cm="1">
        <f t="array" aca="1" ref="C67:L67" ca="1">OFFSET(INDIRECT(ADDRESS(M67,2,1,1,"EKHAZAARSTK X standardized")),,,1,10)</f>
        <v>4.0891124314835797E-2</v>
      </c>
      <c r="D67" s="41">
        <f ca="1"/>
        <v>-0.76449410390976413</v>
      </c>
      <c r="E67" s="41">
        <f ca="1"/>
        <v>-0.71515303023425469</v>
      </c>
      <c r="F67" s="41">
        <f ca="1"/>
        <v>1.0011233069483825</v>
      </c>
      <c r="G67" s="41">
        <f ca="1"/>
        <v>0.80352118934065875</v>
      </c>
      <c r="H67" s="41">
        <f ca="1"/>
        <v>0.15999976326401605</v>
      </c>
      <c r="I67" s="41">
        <f ca="1"/>
        <v>2.4265235268385408</v>
      </c>
      <c r="J67" s="41">
        <f ca="1"/>
        <v>-0.10719729288398845</v>
      </c>
      <c r="K67" s="41">
        <f ca="1"/>
        <v>0.25928501947826443</v>
      </c>
      <c r="L67" s="41">
        <f ca="1"/>
        <v>-0.20512023974972432</v>
      </c>
      <c r="M67" s="37">
        <f>MATCH($A67,'EKHAZAARSTK X standardized'!$A:$A,0)</f>
        <v>562</v>
      </c>
    </row>
    <row r="68" spans="1:13" x14ac:dyDescent="0.3">
      <c r="A68" s="74" t="str">
        <f>'[1]2023.04.25.SBSE100'!A69</f>
        <v>MARICO LTD</v>
      </c>
      <c r="B68" s="75">
        <f>'[1]2023.04.25.SBSE100'!B69</f>
        <v>0.269363770048964</v>
      </c>
      <c r="C68" s="41" cm="1">
        <f t="array" aca="1" ref="C68:L68" ca="1">OFFSET(INDIRECT(ADDRESS(M68,2,1,1,"EKHAZAARSTK X standardized")),,,1,10)</f>
        <v>4.8880091722891178E-2</v>
      </c>
      <c r="D68" s="41">
        <f ca="1"/>
        <v>-0.24954773568866218</v>
      </c>
      <c r="E68" s="41">
        <f ca="1"/>
        <v>-0.19256558388694384</v>
      </c>
      <c r="F68" s="41">
        <f ca="1"/>
        <v>-0.83450209543132869</v>
      </c>
      <c r="G68" s="41">
        <f ca="1"/>
        <v>-0.28728471889176199</v>
      </c>
      <c r="H68" s="41">
        <f ca="1"/>
        <v>1.3753342133910482</v>
      </c>
      <c r="I68" s="41">
        <f ca="1"/>
        <v>0.89305441276191488</v>
      </c>
      <c r="J68" s="41">
        <f ca="1"/>
        <v>-0.67013906858599637</v>
      </c>
      <c r="K68" s="41">
        <f ca="1"/>
        <v>-0.75468115392449209</v>
      </c>
      <c r="L68" s="41">
        <f ca="1"/>
        <v>-1.2747784484913305</v>
      </c>
      <c r="M68" s="37">
        <f>MATCH($A68,'EKHAZAARSTK X standardized'!$A:$A,0)</f>
        <v>575</v>
      </c>
    </row>
    <row r="69" spans="1:13" x14ac:dyDescent="0.3">
      <c r="A69" s="74" t="str">
        <f>'[1]2023.04.25.SBSE100'!A70</f>
        <v>MARUTI SUZUKI INDIA LTD</v>
      </c>
      <c r="B69" s="75">
        <f>'[1]2023.04.25.SBSE100'!B70</f>
        <v>1.2331730853306999</v>
      </c>
      <c r="C69" s="41" cm="1">
        <f t="array" aca="1" ref="C69:L69" ca="1">OFFSET(INDIRECT(ADDRESS(M69,2,1,1,"EKHAZAARSTK X standardized")),,,1,10)</f>
        <v>-0.14712633407948039</v>
      </c>
      <c r="D69" s="41">
        <f ca="1"/>
        <v>-5.9587921640557838E-2</v>
      </c>
      <c r="E69" s="41">
        <f ca="1"/>
        <v>-0.52302423623827776</v>
      </c>
      <c r="F69" s="41">
        <f ca="1"/>
        <v>-0.90068472666373267</v>
      </c>
      <c r="G69" s="41">
        <f ca="1"/>
        <v>2.8352756787467001E-2</v>
      </c>
      <c r="H69" s="41">
        <f ca="1"/>
        <v>0.28970056841340763</v>
      </c>
      <c r="I69" s="41">
        <f ca="1"/>
        <v>2.335929795957886</v>
      </c>
      <c r="J69" s="41">
        <f ca="1"/>
        <v>-0.33171493263550755</v>
      </c>
      <c r="K69" s="41">
        <f ca="1"/>
        <v>-0.43957655071597329</v>
      </c>
      <c r="L69" s="41">
        <f ca="1"/>
        <v>-1.3132455244322467</v>
      </c>
      <c r="M69" s="37">
        <f>MATCH($A69,'EKHAZAARSTK X standardized'!$A:$A,0)</f>
        <v>577</v>
      </c>
    </row>
    <row r="70" spans="1:13" x14ac:dyDescent="0.3">
      <c r="A70" s="74" t="str">
        <f>'[1]2023.04.25.SBSE100'!A71</f>
        <v>MAX FINANCIAL SERVICES LTD</v>
      </c>
      <c r="B70" s="75">
        <f>'[1]2023.04.25.SBSE100'!B71</f>
        <v>0.14865657256420101</v>
      </c>
      <c r="C70" s="41" cm="1">
        <f t="array" aca="1" ref="C70:L70" ca="1">OFFSET(INDIRECT(ADDRESS(M70,2,1,1,"EKHAZAARSTK X standardized")),,,1,10)</f>
        <v>-0.64897097360151768</v>
      </c>
      <c r="D70" s="41">
        <f ca="1"/>
        <v>-1.3410082431343835</v>
      </c>
      <c r="E70" s="41">
        <f ca="1"/>
        <v>-5.4376964511522699E-2</v>
      </c>
      <c r="F70" s="41">
        <f ca="1"/>
        <v>-0.90240488424864596</v>
      </c>
      <c r="G70" s="41">
        <f ca="1"/>
        <v>-0.64437761658239689</v>
      </c>
      <c r="H70" s="41">
        <f ca="1"/>
        <v>-0.53501184171604022</v>
      </c>
      <c r="I70" s="41">
        <f ca="1"/>
        <v>1.5572887629132983</v>
      </c>
      <c r="J70" s="41">
        <f ca="1"/>
        <v>-0.26281543043154609</v>
      </c>
      <c r="K70" s="41">
        <f ca="1"/>
        <v>0.29537924001477112</v>
      </c>
      <c r="L70" s="41">
        <f ca="1"/>
        <v>-0.32601788146253824</v>
      </c>
      <c r="M70" s="37">
        <f>MATCH($A70,'EKHAZAARSTK X standardized'!$A:$A,0)</f>
        <v>581</v>
      </c>
    </row>
    <row r="71" spans="1:13" x14ac:dyDescent="0.3">
      <c r="A71" s="74" t="str">
        <f>'[1]2023.04.25.SBSE100'!A72</f>
        <v>MPHASIS LTD</v>
      </c>
      <c r="B71" s="75">
        <f>'[1]2023.04.25.SBSE100'!B72</f>
        <v>0.16093440736421699</v>
      </c>
      <c r="C71" s="41" cm="1">
        <f t="array" aca="1" ref="C71:L71" ca="1">OFFSET(INDIRECT(ADDRESS(M71,2,1,1,"EKHAZAARSTK X standardized")),,,1,10)</f>
        <v>1.2229438026855333</v>
      </c>
      <c r="D71" s="41">
        <f ca="1"/>
        <v>-0.47555362891950748</v>
      </c>
      <c r="E71" s="41">
        <f ca="1"/>
        <v>0.18797502916542377</v>
      </c>
      <c r="F71" s="41">
        <f ca="1"/>
        <v>-0.65512889715583478</v>
      </c>
      <c r="G71" s="41">
        <f ca="1"/>
        <v>-1.7664830925466832</v>
      </c>
      <c r="H71" s="41">
        <f ca="1"/>
        <v>0.99588419518268856</v>
      </c>
      <c r="I71" s="41">
        <f ca="1"/>
        <v>0.91481884160796478</v>
      </c>
      <c r="J71" s="41">
        <f ca="1"/>
        <v>9.479844648058261E-2</v>
      </c>
      <c r="K71" s="41">
        <f ca="1"/>
        <v>-0.10555355133344996</v>
      </c>
      <c r="L71" s="41">
        <f ca="1"/>
        <v>-9.8673524157614489E-2</v>
      </c>
      <c r="M71" s="37">
        <f>MATCH($A71,'EKHAZAARSTK X standardized'!$A:$A,0)</f>
        <v>602</v>
      </c>
    </row>
    <row r="72" spans="1:13" x14ac:dyDescent="0.3">
      <c r="A72" s="74" t="str">
        <f>'[1]2023.04.25.SBSE100'!A73</f>
        <v>NESTLE INDIA LTD</v>
      </c>
      <c r="B72" s="75">
        <f>'[1]2023.04.25.SBSE100'!B73</f>
        <v>0.80148615919378496</v>
      </c>
      <c r="C72" s="41" cm="1">
        <f t="array" aca="1" ref="C72:L72" ca="1">OFFSET(INDIRECT(ADDRESS(M72,2,1,1,"EKHAZAARSTK X standardized")),,,1,10)</f>
        <v>0.13270531247792566</v>
      </c>
      <c r="D72" s="41">
        <f ca="1"/>
        <v>-0.85426603601146711</v>
      </c>
      <c r="E72" s="41">
        <f ca="1"/>
        <v>-0.14829860842190468</v>
      </c>
      <c r="F72" s="41">
        <f ca="1"/>
        <v>-0.71179978405371802</v>
      </c>
      <c r="G72" s="41">
        <f ca="1"/>
        <v>0.1214762748468928</v>
      </c>
      <c r="H72" s="41">
        <f ca="1"/>
        <v>2.7542919950968501</v>
      </c>
      <c r="I72" s="41">
        <f ca="1"/>
        <v>1.3645944725422838</v>
      </c>
      <c r="J72" s="41">
        <f ca="1"/>
        <v>-0.89691112354439473</v>
      </c>
      <c r="K72" s="41">
        <f ca="1"/>
        <v>-1.0058600166731151</v>
      </c>
      <c r="L72" s="41">
        <f ca="1"/>
        <v>0.15469570992780651</v>
      </c>
      <c r="M72" s="37">
        <f>MATCH($A72,'EKHAZAARSTK X standardized'!$A:$A,0)</f>
        <v>627</v>
      </c>
    </row>
    <row r="73" spans="1:13" x14ac:dyDescent="0.3">
      <c r="A73" s="74" t="str">
        <f>'[1]2023.04.25.SBSE100'!A74</f>
        <v>NTPC LTD</v>
      </c>
      <c r="B73" s="75">
        <f>'[1]2023.04.25.SBSE100'!B74</f>
        <v>0.89058836839853905</v>
      </c>
      <c r="C73" s="41" cm="1">
        <f t="array" aca="1" ref="C73:L73" ca="1">OFFSET(INDIRECT(ADDRESS(M73,2,1,1,"EKHAZAARSTK X standardized")),,,1,10)</f>
        <v>2.500929393339153</v>
      </c>
      <c r="D73" s="41">
        <f ca="1"/>
        <v>-1.2560868020840532</v>
      </c>
      <c r="E73" s="41">
        <f ca="1"/>
        <v>-0.48147457552482853</v>
      </c>
      <c r="F73" s="41">
        <f ca="1"/>
        <v>1.8963708055893278</v>
      </c>
      <c r="G73" s="41">
        <f ca="1"/>
        <v>0.56601519054378502</v>
      </c>
      <c r="H73" s="41">
        <f ca="1"/>
        <v>-0.33973560106678558</v>
      </c>
      <c r="I73" s="41">
        <f ca="1"/>
        <v>2.7260466234130303</v>
      </c>
      <c r="J73" s="41">
        <f ca="1"/>
        <v>-0.56198884816239503</v>
      </c>
      <c r="K73" s="41">
        <f ca="1"/>
        <v>1.1189260377572627</v>
      </c>
      <c r="L73" s="41">
        <f ca="1"/>
        <v>-0.22511583060809043</v>
      </c>
      <c r="M73" s="37">
        <f>MATCH($A73,'EKHAZAARSTK X standardized'!$A:$A,0)</f>
        <v>645</v>
      </c>
    </row>
    <row r="74" spans="1:13" x14ac:dyDescent="0.3">
      <c r="A74" s="74" t="str">
        <f>'[1]2023.04.25.SBSE100'!A75</f>
        <v>OIL &amp; NATURAL GAS CORP LTD</v>
      </c>
      <c r="B74" s="75">
        <f>'[1]2023.04.25.SBSE100'!B75</f>
        <v>0.68535774461709997</v>
      </c>
      <c r="C74" s="41" cm="1">
        <f t="array" aca="1" ref="C74:L74" ca="1">OFFSET(INDIRECT(ADDRESS(M74,2,1,1,"EKHAZAARSTK X standardized")),,,1,10)</f>
        <v>5.699541340598274</v>
      </c>
      <c r="D74" s="41">
        <f ca="1"/>
        <v>-0.6070224288406374</v>
      </c>
      <c r="E74" s="41">
        <f ca="1"/>
        <v>-0.62413748335512187</v>
      </c>
      <c r="F74" s="41">
        <f ca="1"/>
        <v>0.4541825716893334</v>
      </c>
      <c r="G74" s="41">
        <f ca="1"/>
        <v>7.2463500179251921E-4</v>
      </c>
      <c r="H74" s="41">
        <f ca="1"/>
        <v>-0.25480446687988995</v>
      </c>
      <c r="I74" s="41">
        <f ca="1"/>
        <v>3.1279637936766065</v>
      </c>
      <c r="J74" s="41">
        <f ca="1"/>
        <v>-0.55882507290908989</v>
      </c>
      <c r="K74" s="41">
        <f ca="1"/>
        <v>3.246003569479651</v>
      </c>
      <c r="L74" s="41">
        <f ca="1"/>
        <v>0.84136432037126685</v>
      </c>
      <c r="M74" s="37">
        <f>MATCH($A74,'EKHAZAARSTK X standardized'!$A:$A,0)</f>
        <v>649</v>
      </c>
    </row>
    <row r="75" spans="1:13" x14ac:dyDescent="0.3">
      <c r="A75" s="74" t="str">
        <f>'[1]2023.04.25.SBSE100'!A76</f>
        <v>PAGE INDUSTRIES LTD</v>
      </c>
      <c r="B75" s="75">
        <f>'[1]2023.04.25.SBSE100'!B76</f>
        <v>0.25124113547813798</v>
      </c>
      <c r="C75" s="41" cm="1">
        <f t="array" aca="1" ref="C75:L75" ca="1">OFFSET(INDIRECT(ADDRESS(M75,2,1,1,"EKHAZAARSTK X standardized")),,,1,10)</f>
        <v>-0.19067524282151296</v>
      </c>
      <c r="D75" s="41">
        <f ca="1"/>
        <v>1.6226835896771543</v>
      </c>
      <c r="E75" s="41">
        <f ca="1"/>
        <v>0.7429509540442627</v>
      </c>
      <c r="F75" s="41">
        <f ca="1"/>
        <v>-0.90240488424864596</v>
      </c>
      <c r="G75" s="41">
        <f ca="1"/>
        <v>-0.50914967004340639</v>
      </c>
      <c r="H75" s="41">
        <f ca="1"/>
        <v>2.3179354842949227</v>
      </c>
      <c r="I75" s="41">
        <f ca="1"/>
        <v>0.40943711878879169</v>
      </c>
      <c r="J75" s="41">
        <f ca="1"/>
        <v>-0.33724923890511094</v>
      </c>
      <c r="K75" s="41">
        <f ca="1"/>
        <v>-0.86106946487443758</v>
      </c>
      <c r="L75" s="41">
        <f ca="1"/>
        <v>-1.0864187700388868</v>
      </c>
      <c r="M75" s="37">
        <f>MATCH($A75,'EKHAZAARSTK X standardized'!$A:$A,0)</f>
        <v>661</v>
      </c>
    </row>
    <row r="76" spans="1:13" x14ac:dyDescent="0.3">
      <c r="A76" s="74" t="str">
        <f>'[1]2023.04.25.SBSE100'!A77</f>
        <v>PI INDUSTRIES LTD</v>
      </c>
      <c r="B76" s="75">
        <f>'[1]2023.04.25.SBSE100'!B77</f>
        <v>0.27495220396805398</v>
      </c>
      <c r="C76" s="41" cm="1">
        <f t="array" aca="1" ref="C76:L76" ca="1">OFFSET(INDIRECT(ADDRESS(M76,2,1,1,"EKHAZAARSTK X standardized")),,,1,10)</f>
        <v>-0.47630619662638418</v>
      </c>
      <c r="D76" s="41">
        <f ca="1"/>
        <v>-0.53336283073875956</v>
      </c>
      <c r="E76" s="41">
        <f ca="1"/>
        <v>0.9607729201510482</v>
      </c>
      <c r="F76" s="41">
        <f ca="1"/>
        <v>-0.82300585285453554</v>
      </c>
      <c r="G76" s="41">
        <f ca="1"/>
        <v>-2.1663237093902322E-2</v>
      </c>
      <c r="H76" s="41">
        <f ca="1"/>
        <v>0.35489245909083589</v>
      </c>
      <c r="I76" s="41">
        <f ca="1"/>
        <v>0.80339039849498595</v>
      </c>
      <c r="J76" s="41">
        <f ca="1"/>
        <v>-0.32664934838050497</v>
      </c>
      <c r="K76" s="41">
        <f ca="1"/>
        <v>-0.72067404385709255</v>
      </c>
      <c r="L76" s="41">
        <f ca="1"/>
        <v>-0.33369548548177641</v>
      </c>
      <c r="M76" s="37">
        <f>MATCH($A76,'EKHAZAARSTK X standardized'!$A:$A,0)</f>
        <v>678</v>
      </c>
    </row>
    <row r="77" spans="1:13" x14ac:dyDescent="0.3">
      <c r="A77" s="74" t="str">
        <f>'[1]2023.04.25.SBSE100'!A78</f>
        <v>PIDILITE INDUSTRIES LTD</v>
      </c>
      <c r="B77" s="75">
        <f>'[1]2023.04.25.SBSE100'!B78</f>
        <v>0.40518712646259902</v>
      </c>
      <c r="C77" s="41" cm="1">
        <f t="array" aca="1" ref="C77:L77" ca="1">OFFSET(INDIRECT(ADDRESS(M77,2,1,1,"EKHAZAARSTK X standardized")),,,1,10)</f>
        <v>-0.34755203391438799</v>
      </c>
      <c r="D77" s="41">
        <f ca="1"/>
        <v>-0.45245302324311426</v>
      </c>
      <c r="E77" s="41">
        <f ca="1"/>
        <v>0.14364486489303588</v>
      </c>
      <c r="F77" s="41">
        <f ca="1"/>
        <v>-0.76704580641590114</v>
      </c>
      <c r="G77" s="41">
        <f ca="1"/>
        <v>-0.36833786438788074</v>
      </c>
      <c r="H77" s="41">
        <f ca="1"/>
        <v>0.54170395934216853</v>
      </c>
      <c r="I77" s="41">
        <f ca="1"/>
        <v>1.2014007733575238</v>
      </c>
      <c r="J77" s="41">
        <f ca="1"/>
        <v>-0.826347995983156</v>
      </c>
      <c r="K77" s="41">
        <f ca="1"/>
        <v>-0.98191999343757819</v>
      </c>
      <c r="L77" s="41">
        <f ca="1"/>
        <v>-0.8243579492282761</v>
      </c>
      <c r="M77" s="37">
        <f>MATCH($A77,'EKHAZAARSTK X standardized'!$A:$A,0)</f>
        <v>679</v>
      </c>
    </row>
    <row r="78" spans="1:13" x14ac:dyDescent="0.3">
      <c r="A78" s="74" t="str">
        <f>'[1]2023.04.25.SBSE100'!A79</f>
        <v>POWER GRID CORP OF INDIA LTD</v>
      </c>
      <c r="B78" s="75">
        <f>'[1]2023.04.25.SBSE100'!B79</f>
        <v>0.86944166750743201</v>
      </c>
      <c r="C78" s="41" cm="1">
        <f t="array" aca="1" ref="C78:L78" ca="1">OFFSET(INDIRECT(ADDRESS(M78,2,1,1,"EKHAZAARSTK X standardized")),,,1,10)</f>
        <v>3.2185966699404127</v>
      </c>
      <c r="D78" s="41">
        <f ca="1"/>
        <v>-1.4679781909928937</v>
      </c>
      <c r="E78" s="41">
        <f ca="1"/>
        <v>-0.86949445068430076</v>
      </c>
      <c r="F78" s="41">
        <f ca="1"/>
        <v>1.7011358924168045</v>
      </c>
      <c r="G78" s="41">
        <f ca="1"/>
        <v>-3.4304150356501882E-5</v>
      </c>
      <c r="H78" s="41">
        <f ca="1"/>
        <v>0.53669852432882748</v>
      </c>
      <c r="I78" s="41">
        <f ca="1"/>
        <v>2.3365248211009106</v>
      </c>
      <c r="J78" s="41">
        <f ca="1"/>
        <v>-0.51198329861427139</v>
      </c>
      <c r="K78" s="41">
        <f ca="1"/>
        <v>0.54641389604571278</v>
      </c>
      <c r="L78" s="41">
        <f ca="1"/>
        <v>-0.2412179557920342</v>
      </c>
      <c r="M78" s="37">
        <f>MATCH($A78,'EKHAZAARSTK X standardized'!$A:$A,0)</f>
        <v>692</v>
      </c>
    </row>
    <row r="79" spans="1:13" x14ac:dyDescent="0.3">
      <c r="A79" s="74" t="str">
        <f>'[1]2023.04.25.SBSE100'!A80</f>
        <v>RELIANCE INDUSTRIES LTD</v>
      </c>
      <c r="B79" s="75">
        <f>'[1]2023.04.25.SBSE100'!B80</f>
        <v>8.9191154318912602</v>
      </c>
      <c r="C79" s="41" cm="1">
        <f t="array" aca="1" ref="C79:L79" ca="1">OFFSET(INDIRECT(ADDRESS(M79,2,1,1,"EKHAZAARSTK X standardized")),,,1,10)</f>
        <v>-0.40203299960376498</v>
      </c>
      <c r="D79" s="41">
        <f ca="1"/>
        <v>-1.0707406390225338</v>
      </c>
      <c r="E79" s="41">
        <f ca="1"/>
        <v>-0.39918658942265989</v>
      </c>
      <c r="F79" s="41">
        <f ca="1"/>
        <v>-0.18502372865083841</v>
      </c>
      <c r="G79" s="41">
        <f ca="1"/>
        <v>-0.56926591575196073</v>
      </c>
      <c r="H79" s="41">
        <f ca="1"/>
        <v>-0.41123355729450572</v>
      </c>
      <c r="I79" s="41">
        <f ca="1"/>
        <v>3.9647179363191962</v>
      </c>
      <c r="J79" s="41">
        <f ca="1"/>
        <v>-0.75591396580437298</v>
      </c>
      <c r="K79" s="41">
        <f ca="1"/>
        <v>3.5176025242633198E-2</v>
      </c>
      <c r="L79" s="41">
        <f ca="1"/>
        <v>0.2017586925075783</v>
      </c>
      <c r="M79" s="37">
        <f>MATCH($A79,'EKHAZAARSTK X standardized'!$A:$A,0)</f>
        <v>743</v>
      </c>
    </row>
    <row r="80" spans="1:13" x14ac:dyDescent="0.3">
      <c r="A80" s="74" t="str">
        <f>'[1]2023.04.25.SBSE100'!A81</f>
        <v>SBI CARDS &amp; PAYMENT SERVICES</v>
      </c>
      <c r="B80" s="75">
        <f>'[1]2023.04.25.SBSE100'!B81</f>
        <v>0.240682922127395</v>
      </c>
      <c r="C80" s="41" cm="1">
        <f t="array" aca="1" ref="C80:L80" ca="1">OFFSET(INDIRECT(ADDRESS(M80,2,1,1,"EKHAZAARSTK X standardized")),,,1,10)</f>
        <v>-0.40988854360876098</v>
      </c>
      <c r="D80" s="41">
        <f ca="1"/>
        <v>-0.8584073117724148</v>
      </c>
      <c r="E80" s="41">
        <f ca="1"/>
        <v>0.46979146224834134</v>
      </c>
      <c r="F80" s="41">
        <f ca="1"/>
        <v>2.0530483583757451</v>
      </c>
      <c r="G80" s="41">
        <f ca="1"/>
        <v>-0.61958248321939591</v>
      </c>
      <c r="H80" s="41">
        <f ca="1"/>
        <v>0.37425208307170721</v>
      </c>
      <c r="I80" s="41">
        <f ca="1"/>
        <v>1.4394838537665371</v>
      </c>
      <c r="J80" s="41">
        <f ca="1"/>
        <v>-0.5314518440845778</v>
      </c>
      <c r="K80" s="41">
        <f ca="1"/>
        <v>-0.5371389317377171</v>
      </c>
      <c r="L80" s="41">
        <f ca="1"/>
        <v>-1.0256368081302341</v>
      </c>
      <c r="M80" s="37">
        <f>MATCH($A80,'EKHAZAARSTK X standardized'!$A:$A,0)</f>
        <v>779</v>
      </c>
    </row>
    <row r="81" spans="1:13" x14ac:dyDescent="0.3">
      <c r="A81" s="74" t="str">
        <f>'[1]2023.04.25.SBSE100'!A82</f>
        <v>SBI LIFE INSURANCE CO LTD</v>
      </c>
      <c r="B81" s="75">
        <f>'[1]2023.04.25.SBSE100'!B82</f>
        <v>0.54656044353970901</v>
      </c>
      <c r="C81" s="41" cm="1">
        <f t="array" aca="1" ref="C81:L81" ca="1">OFFSET(INDIRECT(ADDRESS(M81,2,1,1,"EKHAZAARSTK X standardized")),,,1,10)</f>
        <v>-0.48740835104983826</v>
      </c>
      <c r="D81" s="41">
        <f ca="1"/>
        <v>-1.25448022610371</v>
      </c>
      <c r="E81" s="41">
        <f ca="1"/>
        <v>0.12546018286330274</v>
      </c>
      <c r="F81" s="41">
        <f ca="1"/>
        <v>-0.90240488424864596</v>
      </c>
      <c r="G81" s="41">
        <f ca="1"/>
        <v>-0.25436530299194565</v>
      </c>
      <c r="H81" s="41">
        <f ca="1"/>
        <v>-0.63184305870114632</v>
      </c>
      <c r="I81" s="41">
        <f ca="1"/>
        <v>2.4040349313762026</v>
      </c>
      <c r="J81" s="41">
        <f ca="1"/>
        <v>-0.66213646756955424</v>
      </c>
      <c r="K81" s="41">
        <f ca="1"/>
        <v>-7.4771819122845529E-2</v>
      </c>
      <c r="L81" s="41">
        <f ca="1"/>
        <v>-0.77090845159618604</v>
      </c>
      <c r="M81" s="37">
        <f>MATCH($A81,'EKHAZAARSTK X standardized'!$A:$A,0)</f>
        <v>780</v>
      </c>
    </row>
    <row r="82" spans="1:13" x14ac:dyDescent="0.3">
      <c r="A82" s="74" t="str">
        <f>'[1]2023.04.25.SBSE100'!A83</f>
        <v>SHREE CEMENT LTD</v>
      </c>
      <c r="B82" s="75">
        <f>'[1]2023.04.25.SBSE100'!B83</f>
        <v>0.25892085002044801</v>
      </c>
      <c r="C82" s="41" cm="1">
        <f t="array" aca="1" ref="C82:L82" ca="1">OFFSET(INDIRECT(ADDRESS(M82,2,1,1,"EKHAZAARSTK X standardized")),,,1,10)</f>
        <v>-0.51701910566579379</v>
      </c>
      <c r="D82" s="41">
        <f ca="1"/>
        <v>-0.77199493097906702</v>
      </c>
      <c r="E82" s="41">
        <f ca="1"/>
        <v>-0.16034381029287081</v>
      </c>
      <c r="F82" s="41">
        <f ca="1"/>
        <v>-0.68628572343152805</v>
      </c>
      <c r="G82" s="41">
        <f ca="1"/>
        <v>4.5695596428785089E-2</v>
      </c>
      <c r="H82" s="41">
        <f ca="1"/>
        <v>-0.36575005607084615</v>
      </c>
      <c r="I82" s="41">
        <f ca="1"/>
        <v>1.4197393138786234</v>
      </c>
      <c r="J82" s="41">
        <f ca="1"/>
        <v>-0.60548960340761915</v>
      </c>
      <c r="K82" s="41">
        <f ca="1"/>
        <v>-0.62719435917798172</v>
      </c>
      <c r="L82" s="41">
        <f ca="1"/>
        <v>-0.36672649843798172</v>
      </c>
      <c r="M82" s="37">
        <f>MATCH($A82,'EKHAZAARSTK X standardized'!$A:$A,0)</f>
        <v>801</v>
      </c>
    </row>
    <row r="83" spans="1:13" x14ac:dyDescent="0.3">
      <c r="A83" s="74" t="str">
        <f>'[1]2023.04.25.SBSE100'!A84</f>
        <v>SHRIRAM FINANCE LTD</v>
      </c>
      <c r="B83" s="75">
        <f>'[1]2023.04.25.SBSE100'!B84</f>
        <v>0.37763709139232299</v>
      </c>
      <c r="C83" s="41" cm="1">
        <f t="array" aca="1" ref="C83:L83" ca="1">OFFSET(INDIRECT(ADDRESS(M83,2,1,1,"EKHAZAARSTK X standardized")),,,1,10)</f>
        <v>1.7417133050623983</v>
      </c>
      <c r="D83" s="41">
        <f ca="1"/>
        <v>-1.207448247658653</v>
      </c>
      <c r="E83" s="41">
        <f ca="1"/>
        <v>-0.44387888745239401</v>
      </c>
      <c r="F83" s="41">
        <f ca="1"/>
        <v>2.7943896681123044</v>
      </c>
      <c r="G83" s="41">
        <f ca="1"/>
        <v>0.15800625315165437</v>
      </c>
      <c r="H83" s="41">
        <f ca="1"/>
        <v>0.46190211253516839</v>
      </c>
      <c r="I83" s="41">
        <f ca="1"/>
        <v>1.7700665488505387</v>
      </c>
      <c r="J83" s="41">
        <f ca="1"/>
        <v>0.22748960383116459</v>
      </c>
      <c r="K83" s="41">
        <f ca="1"/>
        <v>-9.3335710478286218E-2</v>
      </c>
      <c r="L83" s="41">
        <f ca="1"/>
        <v>-0.66763157767772485</v>
      </c>
      <c r="M83" s="37">
        <f>MATCH($A83,'EKHAZAARSTK X standardized'!$A:$A,0)</f>
        <v>803</v>
      </c>
    </row>
    <row r="84" spans="1:13" x14ac:dyDescent="0.3">
      <c r="A84" s="74" t="str">
        <f>'[1]2023.04.25.SBSE100'!A85</f>
        <v>SIEMENS LTD</v>
      </c>
      <c r="B84" s="75">
        <f>'[1]2023.04.25.SBSE100'!B85</f>
        <v>0.319089522108226</v>
      </c>
      <c r="C84" s="41" cm="1">
        <f t="array" aca="1" ref="C84:L84" ca="1">OFFSET(INDIRECT(ADDRESS(M84,2,1,1,"EKHAZAARSTK X standardized")),,,1,10)</f>
        <v>-0.42639174143746539</v>
      </c>
      <c r="D84" s="41">
        <f ca="1"/>
        <v>-0.83825633270638322</v>
      </c>
      <c r="E84" s="41">
        <f ca="1"/>
        <v>-0.21984639228556632</v>
      </c>
      <c r="F84" s="41">
        <f ca="1"/>
        <v>-0.90240488424864596</v>
      </c>
      <c r="G84" s="41">
        <f ca="1"/>
        <v>0.7098714752996097</v>
      </c>
      <c r="H84" s="41">
        <f ca="1"/>
        <v>-0.14005667608033828</v>
      </c>
      <c r="I84" s="41">
        <f ca="1"/>
        <v>1.4299363363259214</v>
      </c>
      <c r="J84" s="41">
        <f ca="1"/>
        <v>-0.755399833939425</v>
      </c>
      <c r="K84" s="41">
        <f ca="1"/>
        <v>-0.87624631406171138</v>
      </c>
      <c r="L84" s="41">
        <f ca="1"/>
        <v>-0.54993657797149065</v>
      </c>
      <c r="M84" s="37">
        <f>MATCH($A84,'EKHAZAARSTK X standardized'!$A:$A,0)</f>
        <v>807</v>
      </c>
    </row>
    <row r="85" spans="1:13" x14ac:dyDescent="0.3">
      <c r="A85" s="74" t="str">
        <f>'[1]2023.04.25.SBSE100'!A86</f>
        <v>SRF LTD</v>
      </c>
      <c r="B85" s="75">
        <f>'[1]2023.04.25.SBSE100'!B86</f>
        <v>0.39898143948396803</v>
      </c>
      <c r="C85" s="41" cm="1">
        <f t="array" aca="1" ref="C85:L85" ca="1">OFFSET(INDIRECT(ADDRESS(M85,2,1,1,"EKHAZAARSTK X standardized")),,,1,10)</f>
        <v>-0.43738263895440649</v>
      </c>
      <c r="D85" s="41">
        <f ca="1"/>
        <v>-3.2070270504272198E-2</v>
      </c>
      <c r="E85" s="41">
        <f ca="1"/>
        <v>0.49532327839297757</v>
      </c>
      <c r="F85" s="41">
        <f ca="1"/>
        <v>-7.8300634761006072E-2</v>
      </c>
      <c r="G85" s="41">
        <f ca="1"/>
        <v>-0.52139074899994464</v>
      </c>
      <c r="H85" s="41">
        <f ca="1"/>
        <v>0.52960634080448499</v>
      </c>
      <c r="I85" s="41">
        <f ca="1"/>
        <v>1.2407817180365153</v>
      </c>
      <c r="J85" s="41">
        <f ca="1"/>
        <v>-0.16060242394030866</v>
      </c>
      <c r="K85" s="41">
        <f ca="1"/>
        <v>-0.5457996601071351</v>
      </c>
      <c r="L85" s="41">
        <f ca="1"/>
        <v>-0.43349280319709832</v>
      </c>
      <c r="M85" s="37">
        <f>MATCH($A85,'EKHAZAARSTK X standardized'!$A:$A,0)</f>
        <v>827</v>
      </c>
    </row>
    <row r="86" spans="1:13" x14ac:dyDescent="0.3">
      <c r="A86" s="74" t="str">
        <f>'[1]2023.04.25.SBSE100'!A87</f>
        <v>STATE BANK OF INDIA</v>
      </c>
      <c r="B86" s="75">
        <f>'[1]2023.04.25.SBSE100'!B87</f>
        <v>2.2791010931665499</v>
      </c>
      <c r="C86" s="41" cm="1">
        <f t="array" aca="1" ref="C86:L86" ca="1">OFFSET(INDIRECT(ADDRESS(M86,2,1,1,"EKHAZAARSTK X standardized")),,,1,10)</f>
        <v>0.3050515979896255</v>
      </c>
      <c r="D86" s="41">
        <f ca="1"/>
        <v>-1.3874046354937299</v>
      </c>
      <c r="E86" s="41">
        <f ca="1"/>
        <v>-0.42357975614121196</v>
      </c>
      <c r="F86" s="41">
        <f ca="1"/>
        <v>1.0560012449128271</v>
      </c>
      <c r="G86" s="41">
        <f ca="1"/>
        <v>-3.6448116804863949E-2</v>
      </c>
      <c r="H86" s="41">
        <f ca="1"/>
        <v>-0.565786506789139</v>
      </c>
      <c r="I86" s="41">
        <f ca="1"/>
        <v>3.8398767482509752</v>
      </c>
      <c r="J86" s="41">
        <f ca="1"/>
        <v>-0.3846907823984701</v>
      </c>
      <c r="K86" s="41">
        <f ca="1"/>
        <v>0.55566592306614149</v>
      </c>
      <c r="L86" s="41">
        <f ca="1"/>
        <v>-6.9892235013729626E-2</v>
      </c>
      <c r="M86" s="37">
        <f>MATCH($A86,'EKHAZAARSTK X standardized'!$A:$A,0)</f>
        <v>830</v>
      </c>
    </row>
    <row r="87" spans="1:13" x14ac:dyDescent="0.3">
      <c r="A87" s="74" t="str">
        <f>'[1]2023.04.25.SBSE100'!A88</f>
        <v>SUN PHARMACEUTICAL INDUS</v>
      </c>
      <c r="B87" s="75">
        <f>'[1]2023.04.25.SBSE100'!B88</f>
        <v>1.1591851030553699</v>
      </c>
      <c r="C87" s="41" cm="1">
        <f t="array" aca="1" ref="C87:L87" ca="1">OFFSET(INDIRECT(ADDRESS(M87,2,1,1,"EKHAZAARSTK X standardized")),,,1,10)</f>
        <v>0.11677250162649912</v>
      </c>
      <c r="D87" s="41">
        <f ca="1"/>
        <v>-0.9920104886943012</v>
      </c>
      <c r="E87" s="41">
        <f ca="1"/>
        <v>-0.56773423348188889</v>
      </c>
      <c r="F87" s="41">
        <f ca="1"/>
        <v>-0.87466239201438001</v>
      </c>
      <c r="G87" s="41">
        <f ca="1"/>
        <v>-3.3552249559526882E-2</v>
      </c>
      <c r="H87" s="41">
        <f ca="1"/>
        <v>-0.27387928898556241</v>
      </c>
      <c r="I87" s="41">
        <f ca="1"/>
        <v>2.1223551674181436</v>
      </c>
      <c r="J87" s="41">
        <f ca="1"/>
        <v>-0.66051491687587527</v>
      </c>
      <c r="K87" s="41">
        <f ca="1"/>
        <v>-0.50930219336567439</v>
      </c>
      <c r="L87" s="41">
        <f ca="1"/>
        <v>-0.97278425735104634</v>
      </c>
      <c r="M87" s="37">
        <f>MATCH($A87,'EKHAZAARSTK X standardized'!$A:$A,0)</f>
        <v>847</v>
      </c>
    </row>
    <row r="88" spans="1:13" x14ac:dyDescent="0.3">
      <c r="A88" s="74" t="str">
        <f>'[1]2023.04.25.SBSE100'!A89</f>
        <v>TATA CONSULTANCY SVCS LTD</v>
      </c>
      <c r="B88" s="75">
        <f>'[1]2023.04.25.SBSE100'!B89</f>
        <v>3.5666835820785399</v>
      </c>
      <c r="C88" s="41" cm="1">
        <f t="array" aca="1" ref="C88:L88" ca="1">OFFSET(INDIRECT(ADDRESS(M88,2,1,1,"EKHAZAARSTK X standardized")),,,1,10)</f>
        <v>0.47893850324127835</v>
      </c>
      <c r="D88" s="41">
        <f ca="1"/>
        <v>-0.7902055287631583</v>
      </c>
      <c r="E88" s="41">
        <f ca="1"/>
        <v>-0.15225952632406098</v>
      </c>
      <c r="F88" s="41">
        <f ca="1"/>
        <v>-0.73289313609506346</v>
      </c>
      <c r="G88" s="41">
        <f ca="1"/>
        <v>-0.52944078510161485</v>
      </c>
      <c r="H88" s="41">
        <f ca="1"/>
        <v>1.8047190658813619</v>
      </c>
      <c r="I88" s="41">
        <f ca="1"/>
        <v>3.0245067387481335</v>
      </c>
      <c r="J88" s="41">
        <f ca="1"/>
        <v>-0.90571615338904399</v>
      </c>
      <c r="K88" s="41">
        <f ca="1"/>
        <v>-0.46880341387127383</v>
      </c>
      <c r="L88" s="41">
        <f ca="1"/>
        <v>-0.23869018543711903</v>
      </c>
      <c r="M88" s="37">
        <f>MATCH($A88,'EKHAZAARSTK X standardized'!$A:$A,0)</f>
        <v>879</v>
      </c>
    </row>
    <row r="89" spans="1:13" x14ac:dyDescent="0.3">
      <c r="A89" s="74" t="str">
        <f>'[1]2023.04.25.SBSE100'!A90</f>
        <v>TATA CONSUMER PRODUCTS LTD</v>
      </c>
      <c r="B89" s="75">
        <f>'[1]2023.04.25.SBSE100'!B90</f>
        <v>0.48470260316720398</v>
      </c>
      <c r="C89" s="41" cm="1">
        <f t="array" aca="1" ref="C89:L89" ca="1">OFFSET(INDIRECT(ADDRESS(M89,2,1,1,"EKHAZAARSTK X standardized")),,,1,10)</f>
        <v>-2.2262497617330661E-2</v>
      </c>
      <c r="D89" s="41">
        <f ca="1"/>
        <v>-0.94641993976200522</v>
      </c>
      <c r="E89" s="41">
        <f ca="1"/>
        <v>3.3179804978985164E-2</v>
      </c>
      <c r="F89" s="41">
        <f ca="1"/>
        <v>-0.77479680957839625</v>
      </c>
      <c r="G89" s="41">
        <f ca="1"/>
        <v>-0.37012754029302564</v>
      </c>
      <c r="H89" s="41">
        <f ca="1"/>
        <v>-0.22599760768384927</v>
      </c>
      <c r="I89" s="41">
        <f ca="1"/>
        <v>1.2463212600863272</v>
      </c>
      <c r="J89" s="41">
        <f ca="1"/>
        <v>-0.427778367867861</v>
      </c>
      <c r="K89" s="41">
        <f ca="1"/>
        <v>-0.67490876025314406</v>
      </c>
      <c r="L89" s="41">
        <f ca="1"/>
        <v>-0.73859819234486679</v>
      </c>
      <c r="M89" s="37">
        <f>MATCH($A89,'EKHAZAARSTK X standardized'!$A:$A,0)</f>
        <v>880</v>
      </c>
    </row>
    <row r="90" spans="1:13" x14ac:dyDescent="0.3">
      <c r="A90" s="74" t="str">
        <f>'[1]2023.04.25.SBSE100'!A91</f>
        <v>TATA ELXSI LTD</v>
      </c>
      <c r="B90" s="75">
        <f>'[1]2023.04.25.SBSE100'!B91</f>
        <v>0.24223404589042499</v>
      </c>
      <c r="C90" s="41" cm="1">
        <f t="array" aca="1" ref="C90:L90" ca="1">OFFSET(INDIRECT(ADDRESS(M90,2,1,1,"EKHAZAARSTK X standardized")),,,1,10)</f>
        <v>-0.15976968700258845</v>
      </c>
      <c r="D90" s="41">
        <f ca="1"/>
        <v>1.4622743257364963</v>
      </c>
      <c r="E90" s="41">
        <f ca="1"/>
        <v>1.2834848711661841</v>
      </c>
      <c r="F90" s="41">
        <f ca="1"/>
        <v>-0.61495189913616688</v>
      </c>
      <c r="G90" s="41">
        <f ca="1"/>
        <v>-1.0747516816925924</v>
      </c>
      <c r="H90" s="41">
        <f ca="1"/>
        <v>2.1926920559102121</v>
      </c>
      <c r="I90" s="41">
        <f ca="1"/>
        <v>0.28046019185743687</v>
      </c>
      <c r="J90" s="41">
        <f ca="1"/>
        <v>0.66984222950822969</v>
      </c>
      <c r="K90" s="41">
        <f ca="1"/>
        <v>-0.92044066977609817</v>
      </c>
      <c r="L90" s="41">
        <f ca="1"/>
        <v>6.401648996822612E-2</v>
      </c>
      <c r="M90" s="37">
        <f>MATCH($A90,'EKHAZAARSTK X standardized'!$A:$A,0)</f>
        <v>881</v>
      </c>
    </row>
    <row r="91" spans="1:13" x14ac:dyDescent="0.3">
      <c r="A91" s="74" t="str">
        <f>'[1]2023.04.25.SBSE100'!A92</f>
        <v>TATA MOTORS LTD</v>
      </c>
      <c r="B91" s="75">
        <f>'[1]2023.04.25.SBSE100'!B92</f>
        <v>0.91749705465099696</v>
      </c>
      <c r="C91" s="41" cm="1">
        <f t="array" aca="1" ref="C91:L91" ca="1">OFFSET(INDIRECT(ADDRESS(M91,2,1,1,"EKHAZAARSTK X standardized")),,,1,10)</f>
        <v>-0.64897097360151768</v>
      </c>
      <c r="D91" s="41">
        <f ca="1"/>
        <v>-0.76178579753437814</v>
      </c>
      <c r="E91" s="41">
        <f ca="1"/>
        <v>-0.70751256152143227</v>
      </c>
      <c r="F91" s="41">
        <f ca="1"/>
        <v>1.5129634674397701</v>
      </c>
      <c r="G91" s="41">
        <f ca="1"/>
        <v>-0.25567635847881598</v>
      </c>
      <c r="H91" s="41">
        <f ca="1"/>
        <v>-1.5740778442342225</v>
      </c>
      <c r="I91" s="41">
        <f ca="1"/>
        <v>2.7700292774281254</v>
      </c>
      <c r="J91" s="41">
        <f ca="1"/>
        <v>1.1507834618694768</v>
      </c>
      <c r="K91" s="41">
        <f ca="1"/>
        <v>-8.0562871469315941E-2</v>
      </c>
      <c r="L91" s="41">
        <f ca="1"/>
        <v>-1.07886784316752</v>
      </c>
      <c r="M91" s="37">
        <f>MATCH($A91,'EKHAZAARSTK X standardized'!$A:$A,0)</f>
        <v>884</v>
      </c>
    </row>
    <row r="92" spans="1:13" x14ac:dyDescent="0.3">
      <c r="A92" s="74" t="str">
        <f>'[1]2023.04.25.SBSE100'!A93</f>
        <v>TATA MOTORS LTD-A-DVR</v>
      </c>
      <c r="B92" s="75">
        <f>'[1]2023.04.25.SBSE100'!B93</f>
        <v>0.12620064298054501</v>
      </c>
      <c r="C92" s="41" cm="1">
        <f t="array" aca="1" ref="C92:L92" ca="1">OFFSET(INDIRECT(ADDRESS(M92,2,1,1,"EKHAZAARSTK X standardized")),,,1,10)</f>
        <v>-0.64897097360151768</v>
      </c>
      <c r="D92" s="41">
        <f ca="1"/>
        <v>-0.76178579753437814</v>
      </c>
      <c r="E92" s="41">
        <f ca="1"/>
        <v>-0.70751256152143227</v>
      </c>
      <c r="F92" s="41">
        <f ca="1"/>
        <v>1.5129634674397701</v>
      </c>
      <c r="G92" s="41">
        <f ca="1"/>
        <v>-0.25567635847881598</v>
      </c>
      <c r="H92" s="41">
        <f ca="1"/>
        <v>-1.5740778442342225</v>
      </c>
      <c r="I92" s="41">
        <f ca="1"/>
        <v>2.7700292774281254</v>
      </c>
      <c r="J92" s="41">
        <f ca="1"/>
        <v>1.1507834618694768</v>
      </c>
      <c r="K92" s="41">
        <f ca="1"/>
        <v>-8.0562871469315941E-2</v>
      </c>
      <c r="L92" s="41">
        <f ca="1"/>
        <v>-1.07886784316752</v>
      </c>
      <c r="M92" s="38">
        <f>MATCH($A91,'EKHAZAARSTK X standardized'!$A:$A,0)</f>
        <v>884</v>
      </c>
    </row>
    <row r="93" spans="1:13" x14ac:dyDescent="0.3">
      <c r="A93" s="74" t="str">
        <f>'[1]2023.04.25.SBSE100'!A94</f>
        <v>TATA POWER CO LTD</v>
      </c>
      <c r="B93" s="75">
        <f>'[1]2023.04.25.SBSE100'!B94</f>
        <v>0.36357214160696399</v>
      </c>
      <c r="C93" s="41" cm="1">
        <f t="array" aca="1" ref="C93:L93" ca="1">OFFSET(INDIRECT(ADDRESS(M93,2,1,1,"EKHAZAARSTK X standardized")),,,1,10)</f>
        <v>7.7858186245344354E-3</v>
      </c>
      <c r="D93" s="41">
        <f ca="1"/>
        <v>-1.0653809962028649</v>
      </c>
      <c r="E93" s="41">
        <f ca="1"/>
        <v>-0.42218511223087291</v>
      </c>
      <c r="F93" s="41">
        <f ca="1"/>
        <v>1.4547808042608583</v>
      </c>
      <c r="G93" s="41">
        <f ca="1"/>
        <v>-0.69902886886145155</v>
      </c>
      <c r="H93" s="41">
        <f ca="1"/>
        <v>-0.41927254661528734</v>
      </c>
      <c r="I93" s="41">
        <f ca="1"/>
        <v>1.9384614311788564</v>
      </c>
      <c r="J93" s="41">
        <f ca="1"/>
        <v>1.5759251385381672</v>
      </c>
      <c r="K93" s="41">
        <f ca="1"/>
        <v>0.13986891871349488</v>
      </c>
      <c r="L93" s="41">
        <f ca="1"/>
        <v>-0.76210328011366046</v>
      </c>
      <c r="M93" s="37">
        <f>MATCH($A93,'EKHAZAARSTK X standardized'!$A:$A,0)</f>
        <v>885</v>
      </c>
    </row>
    <row r="94" spans="1:13" x14ac:dyDescent="0.3">
      <c r="A94" s="74" t="str">
        <f>'[1]2023.04.25.SBSE100'!A95</f>
        <v>TATA STEEL LTD</v>
      </c>
      <c r="B94" s="75">
        <f>'[1]2023.04.25.SBSE100'!B95</f>
        <v>0.94181951450049195</v>
      </c>
      <c r="C94" s="41" cm="1">
        <f t="array" aca="1" ref="C94:L94" ca="1">OFFSET(INDIRECT(ADDRESS(M94,2,1,1,"EKHAZAARSTK X standardized")),,,1,10)</f>
        <v>2.7761800218195969</v>
      </c>
      <c r="D94" s="41">
        <f ca="1"/>
        <v>-5.4633766845492746E-2</v>
      </c>
      <c r="E94" s="41">
        <f ca="1"/>
        <v>-0.31164554012000473</v>
      </c>
      <c r="F94" s="41">
        <f ca="1"/>
        <v>0.74963515326591523</v>
      </c>
      <c r="G94" s="41">
        <f ca="1"/>
        <v>-0.5797036721767761</v>
      </c>
      <c r="H94" s="41">
        <f ca="1"/>
        <v>-0.19171576110258531</v>
      </c>
      <c r="I94" s="41">
        <f ca="1"/>
        <v>2.6336857853674354</v>
      </c>
      <c r="J94" s="41">
        <f ca="1"/>
        <v>1.1439263521212659</v>
      </c>
      <c r="K94" s="41">
        <f ca="1"/>
        <v>1.7248967202959529</v>
      </c>
      <c r="L94" s="41">
        <f ca="1"/>
        <v>-0.18584529589379487</v>
      </c>
      <c r="M94" s="37">
        <f>MATCH($A94,'EKHAZAARSTK X standardized'!$A:$A,0)</f>
        <v>887</v>
      </c>
    </row>
    <row r="95" spans="1:13" x14ac:dyDescent="0.3">
      <c r="A95" s="74" t="str">
        <f>'[1]2023.04.25.SBSE100'!A96</f>
        <v>TECH MAHINDRA LTD</v>
      </c>
      <c r="B95" s="75">
        <f>'[1]2023.04.25.SBSE100'!B96</f>
        <v>0.69844042423059605</v>
      </c>
      <c r="C95" s="41" cm="1">
        <f t="array" aca="1" ref="C95:L95" ca="1">OFFSET(INDIRECT(ADDRESS(M95,2,1,1,"EKHAZAARSTK X standardized")),,,1,10)</f>
        <v>0.42509604454598116</v>
      </c>
      <c r="D95" s="41">
        <f ca="1"/>
        <v>-5.8157061849696219E-2</v>
      </c>
      <c r="E95" s="41">
        <f ca="1"/>
        <v>-0.30197177152775467</v>
      </c>
      <c r="F95" s="41">
        <f ca="1"/>
        <v>-0.79558756734117186</v>
      </c>
      <c r="G95" s="41">
        <f ca="1"/>
        <v>-0.87516920967551171</v>
      </c>
      <c r="H95" s="41">
        <f ca="1"/>
        <v>0.61363545492845561</v>
      </c>
      <c r="I95" s="41">
        <f ca="1"/>
        <v>1.803460057774892</v>
      </c>
      <c r="J95" s="41">
        <f ca="1"/>
        <v>4.9356184959590883E-2</v>
      </c>
      <c r="K95" s="41">
        <f ca="1"/>
        <v>6.0414863859605802E-2</v>
      </c>
      <c r="L95" s="41">
        <f ca="1"/>
        <v>-0.55288092535892286</v>
      </c>
      <c r="M95" s="37">
        <f>MATCH($A95,'EKHAZAARSTK X standardized'!$A:$A,0)</f>
        <v>895</v>
      </c>
    </row>
    <row r="96" spans="1:13" x14ac:dyDescent="0.3">
      <c r="A96" s="74" t="str">
        <f>'[1]2023.04.25.SBSE100'!A97</f>
        <v>TITAN CO LTD</v>
      </c>
      <c r="B96" s="75">
        <f>'[1]2023.04.25.SBSE100'!B97</f>
        <v>1.2020254243156701</v>
      </c>
      <c r="C96" s="41" cm="1">
        <f t="array" aca="1" ref="C96:L96" ca="1">OFFSET(INDIRECT(ADDRESS(M96,2,1,1,"EKHAZAARSTK X standardized")),,,1,10)</f>
        <v>-0.43704618664825334</v>
      </c>
      <c r="D96" s="41">
        <f ca="1"/>
        <v>1.3270579830693789</v>
      </c>
      <c r="E96" s="41">
        <f ca="1"/>
        <v>0.8281789420008876</v>
      </c>
      <c r="F96" s="41">
        <f ca="1"/>
        <v>0.22398187026798963</v>
      </c>
      <c r="G96" s="41">
        <f ca="1"/>
        <v>-0.17547442932408852</v>
      </c>
      <c r="H96" s="41">
        <f ca="1"/>
        <v>0.71726924352009647</v>
      </c>
      <c r="I96" s="41">
        <f ca="1"/>
        <v>1.7886120109187311</v>
      </c>
      <c r="J96" s="41">
        <f ca="1"/>
        <v>-0.57137151524839092</v>
      </c>
      <c r="K96" s="41">
        <f ca="1"/>
        <v>-0.90535256111514995</v>
      </c>
      <c r="L96" s="41">
        <f ca="1"/>
        <v>-1.1998312562701148</v>
      </c>
      <c r="M96" s="37">
        <f>MATCH($A96,'EKHAZAARSTK X standardized'!$A:$A,0)</f>
        <v>917</v>
      </c>
    </row>
    <row r="97" spans="1:13" x14ac:dyDescent="0.3">
      <c r="A97" s="74" t="str">
        <f>'[1]2023.04.25.SBSE100'!A98</f>
        <v>TRENT LTD</v>
      </c>
      <c r="B97" s="75">
        <f>'[1]2023.04.25.SBSE100'!B98</f>
        <v>0.33884679448079402</v>
      </c>
      <c r="C97" s="41" cm="1">
        <f t="array" aca="1" ref="C97:L97" ca="1">OFFSET(INDIRECT(ADDRESS(M97,2,1,1,"EKHAZAARSTK X standardized")),,,1,10)</f>
        <v>-0.59022464537607744</v>
      </c>
      <c r="D97" s="41">
        <f ca="1"/>
        <v>-0.28659576361196992</v>
      </c>
      <c r="E97" s="41">
        <f ca="1"/>
        <v>0.89513666438726047</v>
      </c>
      <c r="F97" s="41">
        <f ca="1"/>
        <v>1.8702967999289148</v>
      </c>
      <c r="G97" s="41">
        <f ca="1"/>
        <v>6.2960244835457632E-2</v>
      </c>
      <c r="H97" s="41">
        <f ca="1"/>
        <v>-0.55999945231309933</v>
      </c>
      <c r="I97" s="41">
        <f ca="1"/>
        <v>0.81403085513227924</v>
      </c>
      <c r="J97" s="41">
        <f ca="1"/>
        <v>-0.36995071076872432</v>
      </c>
      <c r="K97" s="41">
        <f ca="1"/>
        <v>-0.98253133200738607</v>
      </c>
      <c r="L97" s="41">
        <f ca="1"/>
        <v>-0.77981583335494631</v>
      </c>
      <c r="M97" s="37">
        <f>MATCH($A97,'EKHAZAARSTK X standardized'!$A:$A,0)</f>
        <v>921</v>
      </c>
    </row>
    <row r="98" spans="1:13" x14ac:dyDescent="0.3">
      <c r="A98" s="74" t="str">
        <f>'[1]2023.04.25.SBSE100'!A99</f>
        <v>ULTRATECH CEMENT LTD</v>
      </c>
      <c r="B98" s="75">
        <f>'[1]2023.04.25.SBSE100'!B99</f>
        <v>0.94542935908660797</v>
      </c>
      <c r="C98" s="41" cm="1">
        <f t="array" aca="1" ref="C98:L98" ca="1">OFFSET(INDIRECT(ADDRESS(M98,2,1,1,"EKHAZAARSTK X standardized")),,,1,10)</f>
        <v>-0.28191030473584061</v>
      </c>
      <c r="D98" s="41">
        <f ca="1"/>
        <v>-0.84289169946934006</v>
      </c>
      <c r="E98" s="41">
        <f ca="1"/>
        <v>-0.30142753937109523</v>
      </c>
      <c r="F98" s="41">
        <f ca="1"/>
        <v>-0.35407412346990574</v>
      </c>
      <c r="G98" s="41">
        <f ca="1"/>
        <v>0.16030603464974094</v>
      </c>
      <c r="H98" s="41">
        <f ca="1"/>
        <v>-0.22416758585116101</v>
      </c>
      <c r="I98" s="41">
        <f ca="1"/>
        <v>2.2012849884331329</v>
      </c>
      <c r="J98" s="41">
        <f ca="1"/>
        <v>-0.59494157076107435</v>
      </c>
      <c r="K98" s="41">
        <f ca="1"/>
        <v>-0.44102035289246616</v>
      </c>
      <c r="L98" s="41">
        <f ca="1"/>
        <v>-0.40883163707055037</v>
      </c>
      <c r="M98" s="37">
        <f>MATCH($A98,'EKHAZAARSTK X standardized'!$A:$A,0)</f>
        <v>938</v>
      </c>
    </row>
    <row r="99" spans="1:13" x14ac:dyDescent="0.3">
      <c r="A99" s="74" t="str">
        <f>'[1]2023.04.25.SBSE100'!A100</f>
        <v>UPL LTD</v>
      </c>
      <c r="B99" s="75">
        <f>'[1]2023.04.25.SBSE100'!B100</f>
        <v>0.42636855437747601</v>
      </c>
      <c r="C99" s="41" cm="1">
        <f t="array" aca="1" ref="C99:L99" ca="1">OFFSET(INDIRECT(ADDRESS(M99,2,1,1,"EKHAZAARSTK X standardized")),,,1,10)</f>
        <v>0.33750601122824658</v>
      </c>
      <c r="D99" s="41">
        <f ca="1"/>
        <v>-0.83641475440096547</v>
      </c>
      <c r="E99" s="41">
        <f ca="1"/>
        <v>0.18336716578894546</v>
      </c>
      <c r="F99" s="41">
        <f ca="1"/>
        <v>1.1083004529433733</v>
      </c>
      <c r="G99" s="41">
        <f ca="1"/>
        <v>-0.31950136555714209</v>
      </c>
      <c r="H99" s="41">
        <f ca="1"/>
        <v>0.14837461303078095</v>
      </c>
      <c r="I99" s="41">
        <f ca="1"/>
        <v>1.8268265700363564</v>
      </c>
      <c r="J99" s="41">
        <f ca="1"/>
        <v>0.11138412493943049</v>
      </c>
      <c r="K99" s="41">
        <f ca="1"/>
        <v>0.72601225353981769</v>
      </c>
      <c r="L99" s="41">
        <f ca="1"/>
        <v>-0.4607988562869707</v>
      </c>
      <c r="M99" s="37">
        <f>MATCH($A99,'EKHAZAARSTK X standardized'!$A:$A,0)</f>
        <v>946</v>
      </c>
    </row>
    <row r="100" spans="1:13" x14ac:dyDescent="0.3">
      <c r="A100" s="74" t="str">
        <f>'[1]2023.04.25.SBSE100'!A101</f>
        <v>VEDANTA LTD</v>
      </c>
      <c r="B100" s="75">
        <f>'[1]2023.04.25.SBSE100'!B101</f>
        <v>0.33652283219928297</v>
      </c>
      <c r="C100" s="41" cm="1">
        <f t="array" aca="1" ref="C100:L100" ca="1">OFFSET(INDIRECT(ADDRESS(M100,2,1,1,"EKHAZAARSTK X standardized")),,,1,10)</f>
        <v>6.0464504841083579</v>
      </c>
      <c r="D100" s="41">
        <f ca="1"/>
        <v>-0.47753138482507851</v>
      </c>
      <c r="E100" s="41">
        <f ca="1"/>
        <v>-0.6774982514319462</v>
      </c>
      <c r="F100" s="41">
        <f ca="1"/>
        <v>0.54766128574072204</v>
      </c>
      <c r="G100" s="41">
        <f ca="1"/>
        <v>-0.24932699774785386</v>
      </c>
      <c r="H100" s="41">
        <f ca="1"/>
        <v>0.59256820351516737</v>
      </c>
      <c r="I100" s="41">
        <f ca="1"/>
        <v>2.3838096753202955</v>
      </c>
      <c r="J100" s="41">
        <f ca="1"/>
        <v>0.25233017735634977</v>
      </c>
      <c r="K100" s="41">
        <f ca="1"/>
        <v>2.2507769931364745</v>
      </c>
      <c r="L100" s="41">
        <f ca="1"/>
        <v>1.2940007520810035</v>
      </c>
      <c r="M100" s="37">
        <f>MATCH($A100,'EKHAZAARSTK X standardized'!$A:$A,0)</f>
        <v>961</v>
      </c>
    </row>
    <row r="101" spans="1:13" x14ac:dyDescent="0.3">
      <c r="A101" s="74" t="str">
        <f>'[1]2023.04.25.SBSE100'!A102</f>
        <v>VOLTAS LTD</v>
      </c>
      <c r="B101" s="75">
        <f>'[1]2023.04.25.SBSE100'!B102</f>
        <v>0.212885791951548</v>
      </c>
      <c r="C101" s="41" cm="1">
        <f t="array" aca="1" ref="C101:L101" ca="1">OFFSET(INDIRECT(ADDRESS(M101,2,1,1,"EKHAZAARSTK X standardized")),,,1,10)</f>
        <v>-0.17978732594736119</v>
      </c>
      <c r="D101" s="41">
        <f ca="1"/>
        <v>-0.75520148062028658</v>
      </c>
      <c r="E101" s="41">
        <f ca="1"/>
        <v>-0.46853423777904118</v>
      </c>
      <c r="F101" s="41">
        <f ca="1"/>
        <v>-0.89154496339406253</v>
      </c>
      <c r="G101" s="41">
        <f ca="1"/>
        <v>-1.3021560557622227</v>
      </c>
      <c r="H101" s="41">
        <f ca="1"/>
        <v>-0.83126029743166807</v>
      </c>
      <c r="I101" s="41">
        <f ca="1"/>
        <v>0.75083560214060729</v>
      </c>
      <c r="J101" s="41">
        <f ca="1"/>
        <v>0.36321425890959236</v>
      </c>
      <c r="K101" s="41">
        <f ca="1"/>
        <v>-0.6709169025759858</v>
      </c>
      <c r="L101" s="41">
        <f ca="1"/>
        <v>-0.49035136939428536</v>
      </c>
      <c r="M101" s="37">
        <f>MATCH($A101,'EKHAZAARSTK X standardized'!$A:$A,0)</f>
        <v>974</v>
      </c>
    </row>
    <row r="102" spans="1:13" x14ac:dyDescent="0.3">
      <c r="A102" s="74" t="str">
        <f>'[1]2023.04.25.SBSE100'!A103</f>
        <v>WIPRO LTD</v>
      </c>
      <c r="B102" s="75">
        <f>'[1]2023.04.25.SBSE100'!B103</f>
        <v>0.61377025399122398</v>
      </c>
      <c r="C102" s="41" cm="1">
        <f t="array" aca="1" ref="C102:L102" ca="1">OFFSET(INDIRECT(ADDRESS(M102,2,1,1,"EKHAZAARSTK X standardized")),,,1,10)</f>
        <v>-0.44775208359645585</v>
      </c>
      <c r="D102" s="41">
        <f ca="1"/>
        <v>-1.0642708165548218</v>
      </c>
      <c r="E102" s="41">
        <f ca="1"/>
        <v>-0.3476378810518011</v>
      </c>
      <c r="F102" s="41">
        <f ca="1"/>
        <v>-0.57020525549114087</v>
      </c>
      <c r="G102" s="41">
        <f ca="1"/>
        <v>-1.4598832257442917</v>
      </c>
      <c r="H102" s="41">
        <f ca="1"/>
        <v>0.22935245294940976</v>
      </c>
      <c r="I102" s="41">
        <f ca="1"/>
        <v>2.3185246893389468</v>
      </c>
      <c r="J102" s="41">
        <f ca="1"/>
        <v>-0.68771269777388588</v>
      </c>
      <c r="K102" s="41">
        <f ca="1"/>
        <v>8.7652637302977163E-2</v>
      </c>
      <c r="L102" s="41">
        <f ca="1"/>
        <v>-0.28627050417233141</v>
      </c>
      <c r="M102" s="37">
        <f>MATCH($A102,'EKHAZAARSTK X standardized'!$A:$A,0)</f>
        <v>988</v>
      </c>
    </row>
    <row r="103" spans="1:13" x14ac:dyDescent="0.3">
      <c r="A103" s="74" t="str">
        <f>'[1]2023.04.25.SBSE100'!A104</f>
        <v>ZEE ENTERTAINMENT ENTERPRISE</v>
      </c>
      <c r="B103" s="75">
        <f>'[1]2023.04.25.SBSE100'!B104</f>
        <v>0.20310167443750299</v>
      </c>
      <c r="C103" s="41" cm="1">
        <f t="array" aca="1" ref="C103:L103" ca="1">OFFSET(INDIRECT(ADDRESS(M103,2,1,1,"EKHAZAARSTK X standardized")),,,1,10)</f>
        <v>0.45074785130354755</v>
      </c>
      <c r="D103" s="41">
        <f ca="1"/>
        <v>-0.56480750328353591</v>
      </c>
      <c r="E103" s="41">
        <f ca="1"/>
        <v>-0.90741068496248778</v>
      </c>
      <c r="F103" s="41">
        <f ca="1"/>
        <v>-0.81605638809120828</v>
      </c>
      <c r="G103" s="41">
        <f ca="1"/>
        <v>-0.98866910903942462</v>
      </c>
      <c r="H103" s="41">
        <f ca="1"/>
        <v>-0.70371963755743994</v>
      </c>
      <c r="I103" s="41">
        <f ca="1"/>
        <v>0.73327805823735726</v>
      </c>
      <c r="J103" s="41">
        <f ca="1"/>
        <v>3.524605418105597</v>
      </c>
      <c r="K103" s="41">
        <f ca="1"/>
        <v>-9.8355535292087903E-2</v>
      </c>
      <c r="L103" s="41">
        <f ca="1"/>
        <v>-1.7882047914421968</v>
      </c>
      <c r="M103" s="37">
        <f>MATCH($A103,'EKHAZAARSTK X standardized'!$A:$A,0)</f>
        <v>995</v>
      </c>
    </row>
    <row r="105" spans="1:13" ht="15.75" thickBot="1" x14ac:dyDescent="0.35">
      <c r="B105" s="39" t="s">
        <v>2039</v>
      </c>
      <c r="C105" s="40">
        <f ca="1">SUMPRODUCT($B$2:OFFSET($B$1,$A$1-1,0),C$2:OFFSET(C$1,$A$1-1,0))/100</f>
        <v>0.29379890571764927</v>
      </c>
      <c r="D105" s="40">
        <f ca="1">SUMPRODUCT($B$2:OFFSET($B$1,$A$1-1,0),D$2:OFFSET(D$1,$A$1-1,0))/100</f>
        <v>-0.90110544923974301</v>
      </c>
      <c r="E105" s="40">
        <f ca="1">SUMPRODUCT($B$2:OFFSET($B$1,$A$1-1,0),E$2:OFFSET(E$1,$A$1-1,0))/100</f>
        <v>-0.24217744976144814</v>
      </c>
      <c r="F105" s="40">
        <f ca="1">SUMPRODUCT($B$2:OFFSET($B$1,$A$1-1,0),F$2:OFFSET(F$1,$A$1-1,0))/100</f>
        <v>0.1730325853316331</v>
      </c>
      <c r="G105" s="40">
        <f ca="1">SUMPRODUCT($B$2:OFFSET($B$1,$A$1-1,0),G$2:OFFSET(G$1,$A$1-1,0))/100</f>
        <v>-0.12384780552536986</v>
      </c>
      <c r="H105" s="40">
        <f ca="1">SUMPRODUCT($B$2:OFFSET($B$1,$A$1-1,0),H$2:OFFSET(H$1,$A$1-1,0))/100</f>
        <v>0.19609841557946875</v>
      </c>
      <c r="I105" s="40">
        <f ca="1">SUMPRODUCT($B$2:OFFSET($B$1,$A$1-1,0),I$2:OFFSET(I$1,$A$1-1,0))/100</f>
        <v>2.6422146552584804</v>
      </c>
      <c r="J105" s="40">
        <f ca="1">SUMPRODUCT($B$2:OFFSET($B$1,$A$1-1,0),J$2:OFFSET(J$1,$A$1-1,0))/100</f>
        <v>-0.37932639488533154</v>
      </c>
      <c r="K105" s="40">
        <f ca="1">SUMPRODUCT($B$2:OFFSET($B$1,$A$1-1,0),K$2:OFFSET(K$1,$A$1-1,0))/100</f>
        <v>-0.16861061841040001</v>
      </c>
      <c r="L105" s="40">
        <f ca="1">SUMPRODUCT($B$2:OFFSET($B$1,$A$1-1,0),L$2:OFFSET(L$1,$A$1-1,0))/100</f>
        <v>-0.30102676150568658</v>
      </c>
    </row>
    <row r="106" spans="1:13" ht="15.75" thickTop="1" x14ac:dyDescent="0.3"/>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C30C1-33D4-4F41-ACE6-5080CFE1028D}">
  <sheetPr codeName="Sheet14"/>
  <dimension ref="A1:M55"/>
  <sheetViews>
    <sheetView zoomScale="80" zoomScaleNormal="80" workbookViewId="0">
      <pane xSplit="2" ySplit="1" topLeftCell="C29" activePane="bottomRight" state="frozen"/>
      <selection activeCell="A2" sqref="A2"/>
      <selection pane="topRight" activeCell="A2" sqref="A2"/>
      <selection pane="bottomLeft" activeCell="A2" sqref="A2"/>
      <selection pane="bottomRight" activeCell="B51" sqref="B51"/>
    </sheetView>
  </sheetViews>
  <sheetFormatPr defaultRowHeight="15" x14ac:dyDescent="0.3"/>
  <cols>
    <col min="1" max="1" width="32.85546875" style="8" bestFit="1" customWidth="1"/>
    <col min="2" max="2" width="12.7109375" style="36" customWidth="1"/>
    <col min="3" max="12" width="11.7109375" style="12" customWidth="1"/>
    <col min="13" max="13" width="15.7109375" style="12" customWidth="1"/>
    <col min="14" max="16384" width="9.140625" style="12"/>
  </cols>
  <sheetData>
    <row r="1" spans="1:13" x14ac:dyDescent="0.3">
      <c r="A1" s="33" cm="1">
        <f t="array" ref="A1">MATCH(1,--ISBLANK($A$2:$A$2449),0)</f>
        <v>52</v>
      </c>
      <c r="B1" s="34" t="s">
        <v>25</v>
      </c>
      <c r="C1" s="35" t="s">
        <v>1023</v>
      </c>
      <c r="D1" s="35" t="s">
        <v>1022</v>
      </c>
      <c r="E1" s="35" t="s">
        <v>1021</v>
      </c>
      <c r="F1" s="35" t="s">
        <v>1020</v>
      </c>
      <c r="G1" s="35" t="s">
        <v>1019</v>
      </c>
      <c r="H1" s="35" t="s">
        <v>1018</v>
      </c>
      <c r="I1" s="35" t="s">
        <v>1017</v>
      </c>
      <c r="J1" s="35" t="s">
        <v>1016</v>
      </c>
      <c r="K1" s="35" t="s">
        <v>1015</v>
      </c>
      <c r="L1" s="35" t="s">
        <v>1014</v>
      </c>
      <c r="M1" s="30" t="s">
        <v>2038</v>
      </c>
    </row>
    <row r="2" spans="1:13" x14ac:dyDescent="0.3">
      <c r="A2" s="74" t="str">
        <f>'[1]2023.04.25.SBINIFT'!A3</f>
        <v>ADANI ENTERPRISES LTD</v>
      </c>
      <c r="B2" s="75">
        <f>'[1]2023.04.25.SBINIFT'!B3</f>
        <v>0.63280234478101804</v>
      </c>
      <c r="C2" s="41" cm="1">
        <f t="array" aca="1" ref="C2:L2" ca="1">OFFSET(INDIRECT(ADDRESS(M2,2,1,1,"EKHAZAARSTK X standardized")),,,1,10)</f>
        <v>-0.60980931418856843</v>
      </c>
      <c r="D2" s="41">
        <f ca="1"/>
        <v>0.43229692277710063</v>
      </c>
      <c r="E2" s="41">
        <f ca="1"/>
        <v>1.1975893633326082</v>
      </c>
      <c r="F2" s="41">
        <f ca="1"/>
        <v>0.75520052789682779</v>
      </c>
      <c r="G2" s="41">
        <f ca="1"/>
        <v>-0.12646042366849725</v>
      </c>
      <c r="H2" s="41">
        <f ca="1"/>
        <v>-0.84136821567554765</v>
      </c>
      <c r="I2" s="41">
        <f ca="1"/>
        <v>2.4256565146924665</v>
      </c>
      <c r="J2" s="41">
        <f ca="1"/>
        <v>0.25079192081377849</v>
      </c>
      <c r="K2" s="41">
        <f ca="1"/>
        <v>-0.60673264716360409</v>
      </c>
      <c r="L2" s="41">
        <f ca="1"/>
        <v>1.7845865714581333</v>
      </c>
      <c r="M2" s="37">
        <f>MATCH($A2,'EKHAZAARSTK X standardized'!$A:$A,0)</f>
        <v>14</v>
      </c>
    </row>
    <row r="3" spans="1:13" x14ac:dyDescent="0.3">
      <c r="A3" s="74" t="str">
        <f>'[1]2023.04.25.SBINIFT'!A4</f>
        <v>ADANI PORTS AND SPECIAL ECON</v>
      </c>
      <c r="B3" s="75">
        <f>'[1]2023.04.25.SBINIFT'!B4</f>
        <v>0.65144713497718898</v>
      </c>
      <c r="C3" s="41" cm="1">
        <f t="array" aca="1" ref="C3:L3" ca="1">OFFSET(INDIRECT(ADDRESS(M3,2,1,1,"EKHAZAARSTK X standardized")),,,1,10)</f>
        <v>-9.7636109751359085E-2</v>
      </c>
      <c r="D3" s="41">
        <f ca="1"/>
        <v>-1.3312758345951259</v>
      </c>
      <c r="E3" s="41">
        <f ca="1"/>
        <v>-0.136785008414151</v>
      </c>
      <c r="F3" s="41">
        <f ca="1"/>
        <v>1.0702896302485974</v>
      </c>
      <c r="G3" s="41">
        <f ca="1"/>
        <v>-0.38813485440982454</v>
      </c>
      <c r="H3" s="41">
        <f ca="1"/>
        <v>0.12791834918007775</v>
      </c>
      <c r="I3" s="41">
        <f ca="1"/>
        <v>1.9099954474332503</v>
      </c>
      <c r="J3" s="41">
        <f ca="1"/>
        <v>0.39084275779679067</v>
      </c>
      <c r="K3" s="41">
        <f ca="1"/>
        <v>-0.30497597483509914</v>
      </c>
      <c r="L3" s="41">
        <f ca="1"/>
        <v>1.790438112440133</v>
      </c>
      <c r="M3" s="37">
        <f>MATCH($A3,'EKHAZAARSTK X standardized'!$A:$A,0)</f>
        <v>16</v>
      </c>
    </row>
    <row r="4" spans="1:13" x14ac:dyDescent="0.3">
      <c r="A4" s="74" t="str">
        <f>'[1]2023.04.25.SBINIFT'!A5</f>
        <v>APOLLO HOSPITALS ENTERPRISE</v>
      </c>
      <c r="B4" s="75">
        <f>'[1]2023.04.25.SBINIFT'!B5</f>
        <v>0.56831676119150198</v>
      </c>
      <c r="C4" s="41" cm="1">
        <f t="array" aca="1" ref="C4:L4" ca="1">OFFSET(INDIRECT(ADDRESS(M4,2,1,1,"EKHAZAARSTK X standardized")),,,1,10)</f>
        <v>-0.54814497601088052</v>
      </c>
      <c r="D4" s="41">
        <f ca="1"/>
        <v>-0.4388995188725513</v>
      </c>
      <c r="E4" s="41">
        <f ca="1"/>
        <v>0.34777333382639364</v>
      </c>
      <c r="F4" s="41">
        <f ca="1"/>
        <v>0.28606236554186942</v>
      </c>
      <c r="G4" s="41">
        <f ca="1"/>
        <v>-0.44401916314711198</v>
      </c>
      <c r="H4" s="41">
        <f ca="1"/>
        <v>-0.3503161620726174</v>
      </c>
      <c r="I4" s="41">
        <f ca="1"/>
        <v>1.1641488835216041</v>
      </c>
      <c r="J4" s="41">
        <f ca="1"/>
        <v>0.55078656414327931</v>
      </c>
      <c r="K4" s="41">
        <f ca="1"/>
        <v>-0.720747909114834</v>
      </c>
      <c r="L4" s="41">
        <f ca="1"/>
        <v>-1.0609131607281634</v>
      </c>
      <c r="M4" s="37">
        <f>MATCH($A4,'EKHAZAARSTK X standardized'!$A:$A,0)</f>
        <v>58</v>
      </c>
    </row>
    <row r="5" spans="1:13" x14ac:dyDescent="0.3">
      <c r="A5" s="74" t="str">
        <f>'[1]2023.04.25.SBINIFT'!A6</f>
        <v>ASIAN PAINTS LTD</v>
      </c>
      <c r="B5" s="75">
        <f>'[1]2023.04.25.SBINIFT'!B6</f>
        <v>1.6729440135514599</v>
      </c>
      <c r="C5" s="41" cm="1">
        <f t="array" aca="1" ref="C5:L5" ca="1">OFFSET(INDIRECT(ADDRESS(M5,2,1,1,"EKHAZAARSTK X standardized")),,,1,10)</f>
        <v>-0.13477533197331301</v>
      </c>
      <c r="D5" s="41">
        <f ca="1"/>
        <v>-2.9139260523429238E-2</v>
      </c>
      <c r="E5" s="41">
        <f ca="1"/>
        <v>0.30100642841649056</v>
      </c>
      <c r="F5" s="41">
        <f ca="1"/>
        <v>-0.76780639968152353</v>
      </c>
      <c r="G5" s="41">
        <f ca="1"/>
        <v>-0.46434514071413058</v>
      </c>
      <c r="H5" s="41">
        <f ca="1"/>
        <v>0.80850882335608787</v>
      </c>
      <c r="I5" s="41">
        <f ca="1"/>
        <v>1.8317266545508557</v>
      </c>
      <c r="J5" s="41">
        <f ca="1"/>
        <v>-0.64925484751377338</v>
      </c>
      <c r="K5" s="41">
        <f ca="1"/>
        <v>-0.90503582280127259</v>
      </c>
      <c r="L5" s="41">
        <f ca="1"/>
        <v>-0.66483529060901425</v>
      </c>
      <c r="M5" s="37">
        <f>MATCH($A5,'EKHAZAARSTK X standardized'!$A:$A,0)</f>
        <v>73</v>
      </c>
    </row>
    <row r="6" spans="1:13" x14ac:dyDescent="0.3">
      <c r="A6" s="74" t="str">
        <f>'[1]2023.04.25.SBINIFT'!A7</f>
        <v>AXIS BANK LTD</v>
      </c>
      <c r="B6" s="75">
        <f>'[1]2023.04.25.SBINIFT'!B7</f>
        <v>3.1008683650925701</v>
      </c>
      <c r="C6" s="41" cm="1">
        <f t="array" aca="1" ref="C6:L6" ca="1">OFFSET(INDIRECT(ADDRESS(M6,2,1,1,"EKHAZAARSTK X standardized")),,,1,10)</f>
        <v>-0.5658477883637375</v>
      </c>
      <c r="D6" s="41">
        <f ca="1"/>
        <v>-1.5150928785992352</v>
      </c>
      <c r="E6" s="41">
        <f ca="1"/>
        <v>-0.4185075684513162</v>
      </c>
      <c r="F6" s="41">
        <f ca="1"/>
        <v>0.96401991558583933</v>
      </c>
      <c r="G6" s="41">
        <f ca="1"/>
        <v>0.14562578822854499</v>
      </c>
      <c r="H6" s="41">
        <f ca="1"/>
        <v>-0.44066526096344516</v>
      </c>
      <c r="I6" s="41">
        <f ca="1"/>
        <v>3.0256902028407482</v>
      </c>
      <c r="J6" s="41">
        <f ca="1"/>
        <v>0.18212798541540345</v>
      </c>
      <c r="K6" s="41">
        <f ca="1"/>
        <v>0.20056794980521256</v>
      </c>
      <c r="L6" s="41">
        <f ca="1"/>
        <v>-0.17640696274705672</v>
      </c>
      <c r="M6" s="37">
        <f>MATCH($A6,'EKHAZAARSTK X standardized'!$A:$A,0)</f>
        <v>88</v>
      </c>
    </row>
    <row r="7" spans="1:13" x14ac:dyDescent="0.3">
      <c r="A7" s="74" t="str">
        <f>'[1]2023.04.25.SBINIFT'!A8</f>
        <v>BAJAJ AUTO LTD</v>
      </c>
      <c r="B7" s="75">
        <f>'[1]2023.04.25.SBINIFT'!B8</f>
        <v>0.629328078225182</v>
      </c>
      <c r="C7" s="41" cm="1">
        <f t="array" aca="1" ref="C7:L7" ca="1">OFFSET(INDIRECT(ADDRESS(M7,2,1,1,"EKHAZAARSTK X standardized")),,,1,10)</f>
        <v>1.7336929110025814</v>
      </c>
      <c r="D7" s="41">
        <f ca="1"/>
        <v>-0.90433829926799403</v>
      </c>
      <c r="E7" s="41">
        <f ca="1"/>
        <v>-0.46998658150002026</v>
      </c>
      <c r="F7" s="41">
        <f ca="1"/>
        <v>-0.90240488424864596</v>
      </c>
      <c r="G7" s="41">
        <f ca="1"/>
        <v>8.4140221154652084E-2</v>
      </c>
      <c r="H7" s="41">
        <f ca="1"/>
        <v>1.8122065701096557</v>
      </c>
      <c r="I7" s="41">
        <f ca="1"/>
        <v>1.7017101506951731</v>
      </c>
      <c r="J7" s="41">
        <f ca="1"/>
        <v>-0.59203985566860551</v>
      </c>
      <c r="K7" s="41">
        <f ca="1"/>
        <v>-0.27719416467001506</v>
      </c>
      <c r="L7" s="41">
        <f ca="1"/>
        <v>-0.28976172295318481</v>
      </c>
      <c r="M7" s="37">
        <f>MATCH($A7,'EKHAZAARSTK X standardized'!$A:$A,0)</f>
        <v>91</v>
      </c>
    </row>
    <row r="8" spans="1:13" x14ac:dyDescent="0.3">
      <c r="A8" s="74" t="str">
        <f>'[1]2023.04.25.SBINIFT'!A9</f>
        <v>BAJAJ FINANCE LTD</v>
      </c>
      <c r="B8" s="75">
        <f>'[1]2023.04.25.SBINIFT'!B9</f>
        <v>2.0288556259724699</v>
      </c>
      <c r="C8" s="41" cm="1">
        <f t="array" aca="1" ref="C8:L8" ca="1">OFFSET(INDIRECT(ADDRESS(M8,2,1,1,"EKHAZAARSTK X standardized")),,,1,10)</f>
        <v>-0.40484581033436978</v>
      </c>
      <c r="D8" s="41">
        <f ca="1"/>
        <v>-1.2015682091484201</v>
      </c>
      <c r="E8" s="41">
        <f ca="1"/>
        <v>0.27029768556312989</v>
      </c>
      <c r="F8" s="41">
        <f ca="1"/>
        <v>1.8903069186849455</v>
      </c>
      <c r="G8" s="41">
        <f ca="1"/>
        <v>-0.76658730374726081</v>
      </c>
      <c r="H8" s="41">
        <f ca="1"/>
        <v>0.77207382226106869</v>
      </c>
      <c r="I8" s="41">
        <f ca="1"/>
        <v>2.5082624081806277</v>
      </c>
      <c r="J8" s="41">
        <f ca="1"/>
        <v>-0.3447478846520689</v>
      </c>
      <c r="K8" s="41">
        <f ca="1"/>
        <v>-0.61144916982384978</v>
      </c>
      <c r="L8" s="41">
        <f ca="1"/>
        <v>-0.26957783428244636</v>
      </c>
      <c r="M8" s="37">
        <f>MATCH($A8,'EKHAZAARSTK X standardized'!$A:$A,0)</f>
        <v>94</v>
      </c>
    </row>
    <row r="9" spans="1:13" x14ac:dyDescent="0.3">
      <c r="A9" s="74" t="str">
        <f>'[1]2023.04.25.SBINIFT'!A10</f>
        <v>BAJAJ FINSERV LTD</v>
      </c>
      <c r="B9" s="75">
        <f>'[1]2023.04.25.SBINIFT'!B10</f>
        <v>0.91738492889460899</v>
      </c>
      <c r="C9" s="41" cm="1">
        <f t="array" aca="1" ref="C9:L9" ca="1">OFFSET(INDIRECT(ADDRESS(M9,2,1,1,"EKHAZAARSTK X standardized")),,,1,10)</f>
        <v>-0.62715860082409403</v>
      </c>
      <c r="D9" s="41">
        <f ca="1"/>
        <v>-0.97723811705184049</v>
      </c>
      <c r="E9" s="41">
        <f ca="1"/>
        <v>-0.3165295149669749</v>
      </c>
      <c r="F9" s="41">
        <f ca="1"/>
        <v>1.6249778938072015</v>
      </c>
      <c r="G9" s="41">
        <f ca="1"/>
        <v>-0.91817593553129817</v>
      </c>
      <c r="H9" s="41">
        <f ca="1"/>
        <v>0.42908580867708956</v>
      </c>
      <c r="I9" s="41">
        <f ca="1"/>
        <v>2.5738141621221216</v>
      </c>
      <c r="J9" s="41">
        <f ca="1"/>
        <v>-0.46462019187183207</v>
      </c>
      <c r="K9" s="41">
        <f ca="1"/>
        <v>-0.19453557885472389</v>
      </c>
      <c r="L9" s="41">
        <f ca="1"/>
        <v>0.18858588033595292</v>
      </c>
      <c r="M9" s="37">
        <f>MATCH($A9,'EKHAZAARSTK X standardized'!$A:$A,0)</f>
        <v>95</v>
      </c>
    </row>
    <row r="10" spans="1:13" x14ac:dyDescent="0.3">
      <c r="A10" s="74" t="str">
        <f>'[1]2023.04.25.SBINIFT'!A11</f>
        <v>BHARAT PETROLEUM CORP LTD</v>
      </c>
      <c r="B10" s="75">
        <f>'[1]2023.04.25.SBINIFT'!B11</f>
        <v>0.42535728845918602</v>
      </c>
      <c r="C10" s="41" cm="1">
        <f t="array" aca="1" ref="C10:L10" ca="1">OFFSET(INDIRECT(ADDRESS(M10,2,1,1,"EKHAZAARSTK X standardized")),,,1,10)</f>
        <v>0.62470924292871299</v>
      </c>
      <c r="D10" s="41">
        <f ca="1"/>
        <v>0.70319588291106139</v>
      </c>
      <c r="E10" s="41">
        <f ca="1"/>
        <v>-8.6722548587478632E-2</v>
      </c>
      <c r="F10" s="41">
        <f ca="1"/>
        <v>1.5685685355388648</v>
      </c>
      <c r="G10" s="41">
        <f ca="1"/>
        <v>-0.41935019014678854</v>
      </c>
      <c r="H10" s="41">
        <f ca="1"/>
        <v>-1.3595964741850948</v>
      </c>
      <c r="I10" s="41">
        <f ca="1"/>
        <v>2.4984445855491257</v>
      </c>
      <c r="J10" s="41">
        <f ca="1"/>
        <v>-0.35227526431563072</v>
      </c>
      <c r="K10" s="41">
        <f ca="1"/>
        <v>0.70088079660853497</v>
      </c>
      <c r="L10" s="41">
        <f ca="1"/>
        <v>-1.1841117233885694</v>
      </c>
      <c r="M10" s="37">
        <f>MATCH($A10,'EKHAZAARSTK X standardized'!$A:$A,0)</f>
        <v>125</v>
      </c>
    </row>
    <row r="11" spans="1:13" x14ac:dyDescent="0.3">
      <c r="A11" s="74" t="str">
        <f>'[1]2023.04.25.SBINIFT'!A12</f>
        <v>BHARTI AIRTEL LTD</v>
      </c>
      <c r="B11" s="75">
        <f>'[1]2023.04.25.SBINIFT'!B12</f>
        <v>2.3937452311770802</v>
      </c>
      <c r="C11" s="41" cm="1">
        <f t="array" aca="1" ref="C11:L11" ca="1">OFFSET(INDIRECT(ADDRESS(M11,2,1,1,"EKHAZAARSTK X standardized")),,,1,10)</f>
        <v>-0.36413566004953457</v>
      </c>
      <c r="D11" s="41">
        <f ca="1"/>
        <v>-0.70178467245069387</v>
      </c>
      <c r="E11" s="41">
        <f ca="1"/>
        <v>-0.15785466230582756</v>
      </c>
      <c r="F11" s="41">
        <f ca="1"/>
        <v>1.6777890315010671</v>
      </c>
      <c r="G11" s="41">
        <f ca="1"/>
        <v>-0.19071667696042446</v>
      </c>
      <c r="H11" s="41">
        <f ca="1"/>
        <v>6.1927654975811659E-2</v>
      </c>
      <c r="I11" s="41">
        <f ca="1"/>
        <v>2.9435202784666612</v>
      </c>
      <c r="J11" s="41">
        <f ca="1"/>
        <v>-0.62718526686403142</v>
      </c>
      <c r="K11" s="41">
        <f ca="1"/>
        <v>-0.12498389345987151</v>
      </c>
      <c r="L11" s="41">
        <f ca="1"/>
        <v>-0.62004762038898964</v>
      </c>
      <c r="M11" s="37">
        <f>MATCH($A11,'EKHAZAARSTK X standardized'!$A:$A,0)</f>
        <v>127</v>
      </c>
    </row>
    <row r="12" spans="1:13" x14ac:dyDescent="0.3">
      <c r="A12" s="74" t="str">
        <f>'[1]2023.04.25.SBINIFT'!A13</f>
        <v>BRITANNIA INDUSTRIES LTD</v>
      </c>
      <c r="B12" s="75">
        <f>'[1]2023.04.25.SBINIFT'!B13</f>
        <v>0.65308739897023704</v>
      </c>
      <c r="C12" s="41" cm="1">
        <f t="array" aca="1" ref="C12:L12" ca="1">OFFSET(INDIRECT(ADDRESS(M12,2,1,1,"EKHAZAARSTK X standardized")),,,1,10)</f>
        <v>0.56839418774702033</v>
      </c>
      <c r="D12" s="41">
        <f ca="1"/>
        <v>-0.40710721991863191</v>
      </c>
      <c r="E12" s="41">
        <f ca="1"/>
        <v>6.1134863810046791E-2</v>
      </c>
      <c r="F12" s="41">
        <f ca="1"/>
        <v>0.59135159113787117</v>
      </c>
      <c r="G12" s="41">
        <f ca="1"/>
        <v>0.62543632780022762</v>
      </c>
      <c r="H12" s="41">
        <f ca="1"/>
        <v>3.3469787785986549</v>
      </c>
      <c r="I12" s="41">
        <f ca="1"/>
        <v>1.1512621226075237</v>
      </c>
      <c r="J12" s="41">
        <f ca="1"/>
        <v>-0.58496074220758598</v>
      </c>
      <c r="K12" s="41">
        <f ca="1"/>
        <v>-0.8262101202737544</v>
      </c>
      <c r="L12" s="41">
        <f ca="1"/>
        <v>6.5164992452076395E-2</v>
      </c>
      <c r="M12" s="37">
        <f>MATCH($A12,'EKHAZAARSTK X standardized'!$A:$A,0)</f>
        <v>144</v>
      </c>
    </row>
    <row r="13" spans="1:13" x14ac:dyDescent="0.3">
      <c r="A13" s="74" t="str">
        <f>'[1]2023.04.25.SBINIFT'!A14</f>
        <v>CIPLA LTD</v>
      </c>
      <c r="B13" s="75">
        <f>'[1]2023.04.25.SBINIFT'!B14</f>
        <v>0.60808995403913702</v>
      </c>
      <c r="C13" s="41" cm="1">
        <f t="array" aca="1" ref="C13:L13" ca="1">OFFSET(INDIRECT(ADDRESS(M13,2,1,1,"EKHAZAARSTK X standardized")),,,1,10)</f>
        <v>-0.25090226986586756</v>
      </c>
      <c r="D13" s="41">
        <f ca="1"/>
        <v>-0.92701093994944761</v>
      </c>
      <c r="E13" s="41">
        <f ca="1"/>
        <v>-0.37039679235062933</v>
      </c>
      <c r="F13" s="41">
        <f ca="1"/>
        <v>-0.87716367066794898</v>
      </c>
      <c r="G13" s="41">
        <f ca="1"/>
        <v>-0.61249246121239231</v>
      </c>
      <c r="H13" s="41">
        <f ca="1"/>
        <v>3.109422264638213E-2</v>
      </c>
      <c r="I13" s="41">
        <f ca="1"/>
        <v>1.4463039167463303</v>
      </c>
      <c r="J13" s="41">
        <f ca="1"/>
        <v>-0.12322370328388975</v>
      </c>
      <c r="K13" s="41">
        <f ca="1"/>
        <v>-0.21299656724458177</v>
      </c>
      <c r="L13" s="41">
        <f ca="1"/>
        <v>-1.1714339679009595</v>
      </c>
      <c r="M13" s="37">
        <f>MATCH($A13,'EKHAZAARSTK X standardized'!$A:$A,0)</f>
        <v>177</v>
      </c>
    </row>
    <row r="14" spans="1:13" x14ac:dyDescent="0.3">
      <c r="A14" s="74" t="str">
        <f>'[1]2023.04.25.SBINIFT'!A15</f>
        <v>COAL INDIA LTD</v>
      </c>
      <c r="B14" s="75">
        <f>'[1]2023.04.25.SBINIFT'!B15</f>
        <v>0.62274518236406295</v>
      </c>
      <c r="C14" s="41" cm="1">
        <f t="array" aca="1" ref="C14:L14" ca="1">OFFSET(INDIRECT(ADDRESS(M14,2,1,1,"EKHAZAARSTK X standardized")),,,1,10)</f>
        <v>6.0464504841083579</v>
      </c>
      <c r="D14" s="41">
        <f ca="1"/>
        <v>-0.26513892367815906</v>
      </c>
      <c r="E14" s="41">
        <f ca="1"/>
        <v>-0.56404185634217896</v>
      </c>
      <c r="F14" s="41">
        <f ca="1"/>
        <v>-0.72554271633745748</v>
      </c>
      <c r="G14" s="41">
        <f ca="1"/>
        <v>0.56822582506476205</v>
      </c>
      <c r="H14" s="41">
        <f ca="1"/>
        <v>1.4257172165394003</v>
      </c>
      <c r="I14" s="41">
        <f ca="1"/>
        <v>2.4261655612575939</v>
      </c>
      <c r="J14" s="41">
        <f ca="1"/>
        <v>-0.43005323888679892</v>
      </c>
      <c r="K14" s="41">
        <f ca="1"/>
        <v>2.2784374474711502</v>
      </c>
      <c r="L14" s="41">
        <f ca="1"/>
        <v>0.35008206477745835</v>
      </c>
      <c r="M14" s="37">
        <f>MATCH($A14,'EKHAZAARSTK X standardized'!$A:$A,0)</f>
        <v>181</v>
      </c>
    </row>
    <row r="15" spans="1:13" x14ac:dyDescent="0.3">
      <c r="A15" s="74" t="str">
        <f>'[1]2023.04.25.SBINIFT'!A16</f>
        <v>DIVI'S LABORATORIES LTD</v>
      </c>
      <c r="B15" s="75">
        <f>'[1]2023.04.25.SBINIFT'!B16</f>
        <v>0.52221097268092898</v>
      </c>
      <c r="C15" s="41" cm="1">
        <f t="array" aca="1" ref="C15:L15" ca="1">OFFSET(INDIRECT(ADDRESS(M15,2,1,1,"EKHAZAARSTK X standardized")),,,1,10)</f>
        <v>2.6155652960335868E-3</v>
      </c>
      <c r="D15" s="41">
        <f ca="1"/>
        <v>-7.6934248923764686E-2</v>
      </c>
      <c r="E15" s="41">
        <f ca="1"/>
        <v>0.4653161936154856</v>
      </c>
      <c r="F15" s="41">
        <f ca="1"/>
        <v>-0.90168907252594221</v>
      </c>
      <c r="G15" s="41">
        <f ca="1"/>
        <v>-1.2923288920619393</v>
      </c>
      <c r="H15" s="41">
        <f ca="1"/>
        <v>0.79611566134546219</v>
      </c>
      <c r="I15" s="41">
        <f ca="1"/>
        <v>1.1335573170612614</v>
      </c>
      <c r="J15" s="41">
        <f ca="1"/>
        <v>-0.39647023440670903</v>
      </c>
      <c r="K15" s="41">
        <f ca="1"/>
        <v>-0.76049157370926346</v>
      </c>
      <c r="L15" s="41">
        <f ca="1"/>
        <v>-7.9001956627197001E-2</v>
      </c>
      <c r="M15" s="37">
        <f>MATCH($A15,'EKHAZAARSTK X standardized'!$A:$A,0)</f>
        <v>222</v>
      </c>
    </row>
    <row r="16" spans="1:13" x14ac:dyDescent="0.3">
      <c r="A16" s="74" t="str">
        <f>'[1]2023.04.25.SBINIFT'!A17</f>
        <v>DR. REDDY'S LABORATORIES</v>
      </c>
      <c r="B16" s="75">
        <f>'[1]2023.04.25.SBINIFT'!B17</f>
        <v>0.74989355138982405</v>
      </c>
      <c r="C16" s="41" cm="1">
        <f t="array" aca="1" ref="C16:L16" ca="1">OFFSET(INDIRECT(ADDRESS(M16,2,1,1,"EKHAZAARSTK X standardized")),,,1,10)</f>
        <v>-0.20532911048577671</v>
      </c>
      <c r="D16" s="41">
        <f ca="1"/>
        <v>-0.97014046180265101</v>
      </c>
      <c r="E16" s="41">
        <f ca="1"/>
        <v>-0.33459681834940386</v>
      </c>
      <c r="F16" s="41">
        <f ca="1"/>
        <v>-0.87340848872674126</v>
      </c>
      <c r="G16" s="41">
        <f ca="1"/>
        <v>-5.1743019734763737E-2</v>
      </c>
      <c r="H16" s="41">
        <f ca="1"/>
        <v>0.40587623157654146</v>
      </c>
      <c r="I16" s="41">
        <f ca="1"/>
        <v>1.4964329106393985</v>
      </c>
      <c r="J16" s="41">
        <f ca="1"/>
        <v>-0.10752236241909162</v>
      </c>
      <c r="K16" s="41">
        <f ca="1"/>
        <v>-0.20281759310770225</v>
      </c>
      <c r="L16" s="41">
        <f ca="1"/>
        <v>-1.0796517647224226</v>
      </c>
      <c r="M16" s="37">
        <f>MATCH($A16,'EKHAZAARSTK X standardized'!$A:$A,0)</f>
        <v>228</v>
      </c>
    </row>
    <row r="17" spans="1:13" x14ac:dyDescent="0.3">
      <c r="A17" s="74" t="str">
        <f>'[1]2023.04.25.SBINIFT'!A18</f>
        <v>EICHER MOTORS LTD</v>
      </c>
      <c r="B17" s="75">
        <f>'[1]2023.04.25.SBINIFT'!B18</f>
        <v>0.55862019379132699</v>
      </c>
      <c r="C17" s="41" cm="1">
        <f t="array" aca="1" ref="C17:L17" ca="1">OFFSET(INDIRECT(ADDRESS(M17,2,1,1,"EKHAZAARSTK X standardized")),,,1,10)</f>
        <v>-0.18551183814947336</v>
      </c>
      <c r="D17" s="41">
        <f ca="1"/>
        <v>-0.56163118223650643</v>
      </c>
      <c r="E17" s="41">
        <f ca="1"/>
        <v>-0.26302218694401741</v>
      </c>
      <c r="F17" s="41">
        <f ca="1"/>
        <v>-0.87991127291496229</v>
      </c>
      <c r="G17" s="41">
        <f ca="1"/>
        <v>0.23044829490300239</v>
      </c>
      <c r="H17" s="41">
        <f ca="1"/>
        <v>1.1843184866745171</v>
      </c>
      <c r="I17" s="41">
        <f ca="1"/>
        <v>1.280102974659346</v>
      </c>
      <c r="J17" s="41">
        <f ca="1"/>
        <v>-7.3823652614105714E-2</v>
      </c>
      <c r="K17" s="41">
        <f ca="1"/>
        <v>-0.58887877416603573</v>
      </c>
      <c r="L17" s="41">
        <f ca="1"/>
        <v>-0.30446206604925036</v>
      </c>
      <c r="M17" s="37">
        <f>MATCH($A17,'EKHAZAARSTK X standardized'!$A:$A,0)</f>
        <v>235</v>
      </c>
    </row>
    <row r="18" spans="1:13" x14ac:dyDescent="0.3">
      <c r="A18" s="74" t="str">
        <f>'[1]2023.04.25.SBINIFT'!A19</f>
        <v>GRASIM INDUSTRIES LTD</v>
      </c>
      <c r="B18" s="75">
        <f>'[1]2023.04.25.SBINIFT'!B19</f>
        <v>0.79948954674376005</v>
      </c>
      <c r="C18" s="41" cm="1">
        <f t="array" aca="1" ref="C18:L18" ca="1">OFFSET(INDIRECT(ADDRESS(M18,2,1,1,"EKHAZAARSTK X standardized")),,,1,10)</f>
        <v>-0.43419145442330964</v>
      </c>
      <c r="D18" s="41">
        <f ca="1"/>
        <v>-1.0950861339301925</v>
      </c>
      <c r="E18" s="41">
        <f ca="1"/>
        <v>-0.44745270973121931</v>
      </c>
      <c r="F18" s="41">
        <f ca="1"/>
        <v>0.91641911392560793</v>
      </c>
      <c r="G18" s="41">
        <f ca="1"/>
        <v>-0.23695181391363482</v>
      </c>
      <c r="H18" s="41">
        <f ca="1"/>
        <v>-0.22763264833337249</v>
      </c>
      <c r="I18" s="41">
        <f ca="1"/>
        <v>2.4622198380779334</v>
      </c>
      <c r="J18" s="41">
        <f ca="1"/>
        <v>-0.63705748805416584</v>
      </c>
      <c r="K18" s="41">
        <f ca="1"/>
        <v>0.61017674827973334</v>
      </c>
      <c r="L18" s="41">
        <f ca="1"/>
        <v>-0.39580921133104241</v>
      </c>
      <c r="M18" s="37">
        <f>MATCH($A18,'EKHAZAARSTK X standardized'!$A:$A,0)</f>
        <v>326</v>
      </c>
    </row>
    <row r="19" spans="1:13" x14ac:dyDescent="0.3">
      <c r="A19" s="74" t="str">
        <f>'[1]2023.04.25.SBINIFT'!A20</f>
        <v>HCL TECHNOLOGIES LTD</v>
      </c>
      <c r="B19" s="75">
        <f>'[1]2023.04.25.SBINIFT'!B20</f>
        <v>1.43184862338337</v>
      </c>
      <c r="C19" s="41" cm="1">
        <f t="array" aca="1" ref="C19:L19" ca="1">OFFSET(INDIRECT(ADDRESS(M19,2,1,1,"EKHAZAARSTK X standardized")),,,1,10)</f>
        <v>2.7059814088436167</v>
      </c>
      <c r="D19" s="41">
        <f ca="1"/>
        <v>0.98708472678206727</v>
      </c>
      <c r="E19" s="41">
        <f ca="1"/>
        <v>-2.1161104256617924</v>
      </c>
      <c r="F19" s="41">
        <f ca="1"/>
        <v>-0.73721896886609561</v>
      </c>
      <c r="G19" s="41">
        <f ca="1"/>
        <v>-0.25017071805492763</v>
      </c>
      <c r="H19" s="41">
        <f ca="1"/>
        <v>0.91782029403004184</v>
      </c>
      <c r="I19" s="41">
        <f ca="1"/>
        <v>0.46150026177092146</v>
      </c>
      <c r="J19" s="41">
        <f ca="1"/>
        <v>-0.62771265395836506</v>
      </c>
      <c r="K19" s="41">
        <f ca="1"/>
        <v>-1.2398483142867511</v>
      </c>
      <c r="L19" s="41">
        <f ca="1"/>
        <v>-0.81852249897563867</v>
      </c>
      <c r="M19" s="37">
        <f>MATCH($A19,'EKHAZAARSTK X standardized'!$A:$A,0)</f>
        <v>358</v>
      </c>
    </row>
    <row r="20" spans="1:13" x14ac:dyDescent="0.3">
      <c r="A20" s="74" t="str">
        <f>'[1]2023.04.25.SBINIFT'!A21</f>
        <v>HDFC BANK LIMITED</v>
      </c>
      <c r="B20" s="75">
        <f>'[1]2023.04.25.SBINIFT'!B21</f>
        <v>9.5513659377615401</v>
      </c>
      <c r="C20" s="41" cm="1">
        <f t="array" aca="1" ref="C20:L20" ca="1">OFFSET(INDIRECT(ADDRESS(M20,2,1,1,"EKHAZAARSTK X standardized")),,,1,10)</f>
        <v>0.17914674645337414</v>
      </c>
      <c r="D20" s="41">
        <f ca="1"/>
        <v>-1.5352622241881975</v>
      </c>
      <c r="E20" s="41">
        <f ca="1"/>
        <v>-0.11604582386343333</v>
      </c>
      <c r="F20" s="41">
        <f ca="1"/>
        <v>0.38012274754633496</v>
      </c>
      <c r="G20" s="41">
        <f ca="1"/>
        <v>8.1126540778991049E-2</v>
      </c>
      <c r="H20" s="41">
        <f ca="1"/>
        <v>-0.37102238614273059</v>
      </c>
      <c r="I20" s="41">
        <f ca="1"/>
        <v>3.6290501682332428</v>
      </c>
      <c r="J20" s="41">
        <f ca="1"/>
        <v>-0.54787471411952549</v>
      </c>
      <c r="K20" s="41">
        <f ca="1"/>
        <v>-0.34692179786198601</v>
      </c>
      <c r="L20" s="41">
        <f ca="1"/>
        <v>-0.57966329349761814</v>
      </c>
      <c r="M20" s="37">
        <f>MATCH($A20,'EKHAZAARSTK X standardized'!$A:$A,0)</f>
        <v>360</v>
      </c>
    </row>
    <row r="21" spans="1:13" x14ac:dyDescent="0.3">
      <c r="A21" s="74" t="str">
        <f>'[1]2023.04.25.SBINIFT'!A22</f>
        <v>HDFC LIFE INSURANCE CO LTD</v>
      </c>
      <c r="B21" s="75">
        <f>'[1]2023.04.25.SBINIFT'!B22</f>
        <v>0.69486797220167196</v>
      </c>
      <c r="C21" s="41" cm="1">
        <f t="array" aca="1" ref="C21:L21" ca="1">OFFSET(INDIRECT(ADDRESS(M21,2,1,1,"EKHAZAARSTK X standardized")),,,1,10)</f>
        <v>-0.41379638698555621</v>
      </c>
      <c r="D21" s="41">
        <f ca="1"/>
        <v>-1.3125972982587872</v>
      </c>
      <c r="E21" s="41">
        <f ca="1"/>
        <v>3.7762538458967258E-2</v>
      </c>
      <c r="F21" s="41">
        <f ca="1"/>
        <v>-0.77512071501060442</v>
      </c>
      <c r="G21" s="41">
        <f ca="1"/>
        <v>-0.37861627287927924</v>
      </c>
      <c r="H21" s="41">
        <f ca="1"/>
        <v>-0.66725001910913695</v>
      </c>
      <c r="I21" s="41">
        <f ca="1"/>
        <v>2.3200800834786559</v>
      </c>
      <c r="J21" s="41">
        <f ca="1"/>
        <v>-0.43650388343971752</v>
      </c>
      <c r="K21" s="41">
        <f ca="1"/>
        <v>-0.27130842706962971</v>
      </c>
      <c r="L21" s="41">
        <f ca="1"/>
        <v>-0.68103201818455394</v>
      </c>
      <c r="M21" s="37">
        <f>MATCH($A21,'EKHAZAARSTK X standardized'!$A:$A,0)</f>
        <v>361</v>
      </c>
    </row>
    <row r="22" spans="1:13" x14ac:dyDescent="0.3">
      <c r="A22" s="74" t="str">
        <f>'[1]2023.04.25.SBINIFT'!A23</f>
        <v>HERO MOTOCORP LTD</v>
      </c>
      <c r="B22" s="75">
        <f>'[1]2023.04.25.SBINIFT'!B23</f>
        <v>0.41698303984192697</v>
      </c>
      <c r="C22" s="41" cm="1">
        <f t="array" aca="1" ref="C22:L22" ca="1">OFFSET(INDIRECT(ADDRESS(M22,2,1,1,"EKHAZAARSTK X standardized")),,,1,10)</f>
        <v>2.3191914584081714</v>
      </c>
      <c r="D22" s="41">
        <f ca="1"/>
        <v>-9.1171925303338217E-2</v>
      </c>
      <c r="E22" s="41">
        <f ca="1"/>
        <v>-1.2979007393312618</v>
      </c>
      <c r="F22" s="41">
        <f ca="1"/>
        <v>-0.84840965185759443</v>
      </c>
      <c r="G22" s="41">
        <f ca="1"/>
        <v>4.4869980097144914E-2</v>
      </c>
      <c r="H22" s="41">
        <f ca="1"/>
        <v>0.19488469697518612</v>
      </c>
      <c r="I22" s="41">
        <f ca="1"/>
        <v>1.3759546254306338</v>
      </c>
      <c r="J22" s="41">
        <f ca="1"/>
        <v>-2.4050420202428788E-2</v>
      </c>
      <c r="K22" s="41">
        <f ca="1"/>
        <v>0.11936567430365018</v>
      </c>
      <c r="L22" s="41">
        <f ca="1"/>
        <v>-0.67735698309420089</v>
      </c>
      <c r="M22" s="37">
        <f>MATCH($A22,'EKHAZAARSTK X standardized'!$A:$A,0)</f>
        <v>368</v>
      </c>
    </row>
    <row r="23" spans="1:13" x14ac:dyDescent="0.3">
      <c r="A23" s="74" t="str">
        <f>'[1]2023.04.25.SBINIFT'!A24</f>
        <v>HINDALCO INDUSTRIES LTD</v>
      </c>
      <c r="B23" s="75">
        <f>'[1]2023.04.25.SBINIFT'!B24</f>
        <v>0.80206256953099997</v>
      </c>
      <c r="C23" s="41" cm="1">
        <f t="array" aca="1" ref="C23:L23" ca="1">OFFSET(INDIRECT(ADDRESS(M23,2,1,1,"EKHAZAARSTK X standardized")),,,1,10)</f>
        <v>2.1619236536729178E-2</v>
      </c>
      <c r="D23" s="41">
        <f ca="1"/>
        <v>-0.74757005441516622</v>
      </c>
      <c r="E23" s="41">
        <f ca="1"/>
        <v>-0.24947310266018685</v>
      </c>
      <c r="F23" s="41">
        <f ca="1"/>
        <v>0.65915237364627921</v>
      </c>
      <c r="G23" s="41">
        <f ca="1"/>
        <v>-1.1191426111503477</v>
      </c>
      <c r="H23" s="41">
        <f ca="1"/>
        <v>-0.37038615208707398</v>
      </c>
      <c r="I23" s="41">
        <f ca="1"/>
        <v>2.4714245479478651</v>
      </c>
      <c r="J23" s="41">
        <f ca="1"/>
        <v>0.61465812694369348</v>
      </c>
      <c r="K23" s="41">
        <f ca="1"/>
        <v>1.3603221518775761</v>
      </c>
      <c r="L23" s="41">
        <f ca="1"/>
        <v>0.10639800928510758</v>
      </c>
      <c r="M23" s="37">
        <f>MATCH($A23,'EKHAZAARSTK X standardized'!$A:$A,0)</f>
        <v>375</v>
      </c>
    </row>
    <row r="24" spans="1:13" x14ac:dyDescent="0.3">
      <c r="A24" s="74" t="str">
        <f>'[1]2023.04.25.SBINIFT'!A25</f>
        <v>HINDUSTAN UNILEVER LTD</v>
      </c>
      <c r="B24" s="75">
        <f>'[1]2023.04.25.SBINIFT'!B25</f>
        <v>2.8647378324664401</v>
      </c>
      <c r="C24" s="41" cm="1">
        <f t="array" aca="1" ref="C24:L24" ca="1">OFFSET(INDIRECT(ADDRESS(M24,2,1,1,"EKHAZAARSTK X standardized")),,,1,10)</f>
        <v>0.38341635601011193</v>
      </c>
      <c r="D24" s="41">
        <f ca="1"/>
        <v>-1.0296911775436579</v>
      </c>
      <c r="E24" s="41">
        <f ca="1"/>
        <v>0.4887725342223101</v>
      </c>
      <c r="F24" s="41">
        <f ca="1"/>
        <v>-0.85763047182896845</v>
      </c>
      <c r="G24" s="41">
        <f ca="1"/>
        <v>0.42963974667818589</v>
      </c>
      <c r="H24" s="41">
        <f ca="1"/>
        <v>1.5157174502673285</v>
      </c>
      <c r="I24" s="41">
        <f ca="1"/>
        <v>2.4140257094003963</v>
      </c>
      <c r="J24" s="41">
        <f ca="1"/>
        <v>-0.8750291514251457</v>
      </c>
      <c r="K24" s="41">
        <f ca="1"/>
        <v>-0.88180445951300512</v>
      </c>
      <c r="L24" s="41">
        <f ca="1"/>
        <v>-0.11462928559178145</v>
      </c>
      <c r="M24" s="37">
        <f>MATCH($A24,'EKHAZAARSTK X standardized'!$A:$A,0)</f>
        <v>383</v>
      </c>
    </row>
    <row r="25" spans="1:13" x14ac:dyDescent="0.3">
      <c r="A25" s="74" t="str">
        <f>'[1]2023.04.25.SBINIFT'!A26</f>
        <v>HOUSING DEVELOPMENT FINANCE</v>
      </c>
      <c r="B25" s="75">
        <f>'[1]2023.04.25.SBINIFT'!B26</f>
        <v>6.4824083454238597</v>
      </c>
      <c r="C25" s="41" cm="1">
        <f t="array" aca="1" ref="C25:L25" ca="1">OFFSET(INDIRECT(ADDRESS(M25,2,1,1,"EKHAZAARSTK X standardized")),,,1,10)</f>
        <v>0.14452696166961265</v>
      </c>
      <c r="D25" s="41">
        <f ca="1"/>
        <v>-1.4412151875524821</v>
      </c>
      <c r="E25" s="41">
        <f ca="1"/>
        <v>-0.57237133416736652</v>
      </c>
      <c r="F25" s="41">
        <f ca="1"/>
        <v>1.5093855938951157</v>
      </c>
      <c r="G25" s="41">
        <f ca="1"/>
        <v>0.13357046264987532</v>
      </c>
      <c r="H25" s="41">
        <f ca="1"/>
        <v>-3.3748790406896337E-2</v>
      </c>
      <c r="I25" s="41">
        <f ca="1"/>
        <v>3.206578095879546</v>
      </c>
      <c r="J25" s="41">
        <f ca="1"/>
        <v>-0.42174446772682944</v>
      </c>
      <c r="K25" s="41">
        <f ca="1"/>
        <v>-0.16010900235279329</v>
      </c>
      <c r="L25" s="41">
        <f ca="1"/>
        <v>-0.4330636352755578</v>
      </c>
      <c r="M25" s="37">
        <f>MATCH($A25,'EKHAZAARSTK X standardized'!$A:$A,0)</f>
        <v>393</v>
      </c>
    </row>
    <row r="26" spans="1:13" x14ac:dyDescent="0.3">
      <c r="A26" s="74" t="str">
        <f>'[1]2023.04.25.SBINIFT'!A27</f>
        <v>ICICI BANK LTD</v>
      </c>
      <c r="B26" s="75">
        <f>'[1]2023.04.25.SBINIFT'!B27</f>
        <v>8.1079819924015304</v>
      </c>
      <c r="C26" s="41" cm="1">
        <f t="array" aca="1" ref="C26:L26" ca="1">OFFSET(INDIRECT(ADDRESS(M26,2,1,1,"EKHAZAARSTK X standardized")),,,1,10)</f>
        <v>-0.24197594324615099</v>
      </c>
      <c r="D26" s="41">
        <f ca="1"/>
        <v>-1.4783007423382133</v>
      </c>
      <c r="E26" s="41">
        <f ca="1"/>
        <v>-0.55997502320761339</v>
      </c>
      <c r="F26" s="41">
        <f ca="1"/>
        <v>0.38439486054318622</v>
      </c>
      <c r="G26" s="41">
        <f ca="1"/>
        <v>0.25451905873731873</v>
      </c>
      <c r="H26" s="41">
        <f ca="1"/>
        <v>-0.39785019941395849</v>
      </c>
      <c r="I26" s="41">
        <f ca="1"/>
        <v>3.4564807568580478</v>
      </c>
      <c r="J26" s="41">
        <f ca="1"/>
        <v>-0.3210916273895737</v>
      </c>
      <c r="K26" s="41">
        <f ca="1"/>
        <v>-0.139448357157925</v>
      </c>
      <c r="L26" s="41">
        <f ca="1"/>
        <v>-0.47574368670523759</v>
      </c>
      <c r="M26" s="37">
        <f>MATCH($A26,'EKHAZAARSTK X standardized'!$A:$A,0)</f>
        <v>396</v>
      </c>
    </row>
    <row r="27" spans="1:13" x14ac:dyDescent="0.3">
      <c r="A27" s="74" t="str">
        <f>'[1]2023.04.25.SBINIFT'!A28</f>
        <v>INDIAN RUPEE</v>
      </c>
      <c r="B27" s="75">
        <f>'[1]2023.04.25.SBINIFT'!B28</f>
        <v>6.6232702777675398E-4</v>
      </c>
      <c r="C27" s="41" cm="1">
        <f t="array" aca="1" ref="C27:L27" ca="1">OFFSET(INDIRECT(ADDRESS(M27,2,1,1,"EKHAZAARSTK X standardized")),,,1,10)</f>
        <v>0</v>
      </c>
      <c r="D27" s="41">
        <f ca="1"/>
        <v>0</v>
      </c>
      <c r="E27" s="41">
        <f ca="1"/>
        <v>0</v>
      </c>
      <c r="F27" s="41">
        <f ca="1"/>
        <v>0</v>
      </c>
      <c r="G27" s="41">
        <f ca="1"/>
        <v>0</v>
      </c>
      <c r="H27" s="41">
        <f ca="1"/>
        <v>0</v>
      </c>
      <c r="I27" s="41">
        <f ca="1"/>
        <v>0</v>
      </c>
      <c r="J27" s="41">
        <f ca="1"/>
        <v>0</v>
      </c>
      <c r="K27" s="41">
        <f ca="1"/>
        <v>0</v>
      </c>
      <c r="L27" s="41">
        <f ca="1"/>
        <v>0</v>
      </c>
      <c r="M27" s="38">
        <v>1077</v>
      </c>
    </row>
    <row r="28" spans="1:13" x14ac:dyDescent="0.3">
      <c r="A28" s="74" t="str">
        <f>'[1]2023.04.25.SBINIFT'!A29</f>
        <v>INDUSIND BANK LTD</v>
      </c>
      <c r="B28" s="75">
        <f>'[1]2023.04.25.SBINIFT'!B29</f>
        <v>0.92184754261391799</v>
      </c>
      <c r="C28" s="41" cm="1">
        <f t="array" aca="1" ref="C28:L28" ca="1">OFFSET(INDIRECT(ADDRESS(M28,2,1,1,"EKHAZAARSTK X standardized")),,,1,10)</f>
        <v>-9.8187262614575291E-2</v>
      </c>
      <c r="D28" s="41">
        <f ca="1"/>
        <v>-1.3327368376669604</v>
      </c>
      <c r="E28" s="41">
        <f ca="1"/>
        <v>-0.21602255927570066</v>
      </c>
      <c r="F28" s="41">
        <f ca="1"/>
        <v>0.55745844085528518</v>
      </c>
      <c r="G28" s="41">
        <f ca="1"/>
        <v>0.24269343764371282</v>
      </c>
      <c r="H28" s="41">
        <f ca="1"/>
        <v>-0.55045030899312253</v>
      </c>
      <c r="I28" s="41">
        <f ca="1"/>
        <v>2.3024700561855407</v>
      </c>
      <c r="J28" s="41">
        <f ca="1"/>
        <v>0.84006937439807161</v>
      </c>
      <c r="K28" s="41">
        <f ca="1"/>
        <v>0.658014078789666</v>
      </c>
      <c r="L28" s="41">
        <f ca="1"/>
        <v>0.2486431939003183</v>
      </c>
      <c r="M28" s="37">
        <f>MATCH($A28,'EKHAZAARSTK X standardized'!$A:$A,0)</f>
        <v>432</v>
      </c>
    </row>
    <row r="29" spans="1:13" x14ac:dyDescent="0.3">
      <c r="A29" s="74" t="str">
        <f>'[1]2023.04.25.SBINIFT'!A30</f>
        <v>INFOSYS LTD</v>
      </c>
      <c r="B29" s="75">
        <f>'[1]2023.04.25.SBINIFT'!B30</f>
        <v>5.6157218031939697</v>
      </c>
      <c r="C29" s="41" cm="1">
        <f t="array" aca="1" ref="C29:L29" ca="1">OFFSET(INDIRECT(ADDRESS(M29,2,1,1,"EKHAZAARSTK X standardized")),,,1,10)</f>
        <v>1.3542689510330868</v>
      </c>
      <c r="D29" s="41">
        <f ca="1"/>
        <v>-0.63984575414454692</v>
      </c>
      <c r="E29" s="41">
        <f ca="1"/>
        <v>4.3757064296488873E-2</v>
      </c>
      <c r="F29" s="41">
        <f ca="1"/>
        <v>-0.65382249933470526</v>
      </c>
      <c r="G29" s="41">
        <f ca="1"/>
        <v>-0.92308460239923185</v>
      </c>
      <c r="H29" s="41">
        <f ca="1"/>
        <v>1.450751706360021</v>
      </c>
      <c r="I29" s="41">
        <f ca="1"/>
        <v>2.6751355651636861</v>
      </c>
      <c r="J29" s="41">
        <f ca="1"/>
        <v>-0.52109814165258861</v>
      </c>
      <c r="K29" s="41">
        <f ca="1"/>
        <v>-0.24591559041894615</v>
      </c>
      <c r="L29" s="41">
        <f ca="1"/>
        <v>1.2580679199725542E-3</v>
      </c>
      <c r="M29" s="37">
        <f>MATCH($A29,'EKHAZAARSTK X standardized'!$A:$A,0)</f>
        <v>436</v>
      </c>
    </row>
    <row r="30" spans="1:13" x14ac:dyDescent="0.3">
      <c r="A30" s="74" t="str">
        <f>'[1]2023.04.25.SBINIFT'!A31</f>
        <v>ITC LTD</v>
      </c>
      <c r="B30" s="75">
        <f>'[1]2023.04.25.SBINIFT'!B31</f>
        <v>4.6260659054730704</v>
      </c>
      <c r="C30" s="41" cm="1">
        <f t="array" aca="1" ref="C30:L30" ca="1">OFFSET(INDIRECT(ADDRESS(M30,2,1,1,"EKHAZAARSTK X standardized")),,,1,10)</f>
        <v>1.5813668109783385</v>
      </c>
      <c r="D30" s="41">
        <f ca="1"/>
        <v>-0.9870363797431807</v>
      </c>
      <c r="E30" s="41">
        <f ca="1"/>
        <v>-0.38341293986218394</v>
      </c>
      <c r="F30" s="41">
        <f ca="1"/>
        <v>-0.89211776341657245</v>
      </c>
      <c r="G30" s="41">
        <f ca="1"/>
        <v>0.96890830875454026</v>
      </c>
      <c r="H30" s="41">
        <f ca="1"/>
        <v>1.4832208024014877</v>
      </c>
      <c r="I30" s="41">
        <f ca="1"/>
        <v>2.4393393478305745</v>
      </c>
      <c r="J30" s="41">
        <f ca="1"/>
        <v>-0.62076804259268659</v>
      </c>
      <c r="K30" s="41">
        <f ca="1"/>
        <v>-0.51951785803844608</v>
      </c>
      <c r="L30" s="41">
        <f ca="1"/>
        <v>0.23392038993866404</v>
      </c>
      <c r="M30" s="37">
        <f>MATCH($A30,'EKHAZAARSTK X standardized'!$A:$A,0)</f>
        <v>451</v>
      </c>
    </row>
    <row r="31" spans="1:13" x14ac:dyDescent="0.3">
      <c r="A31" s="74" t="str">
        <f>'[1]2023.04.25.SBINIFT'!A32</f>
        <v>JSW STEEL LTD</v>
      </c>
      <c r="B31" s="75">
        <f>'[1]2023.04.25.SBINIFT'!B32</f>
        <v>0.87164063157329996</v>
      </c>
      <c r="C31" s="41" cm="1">
        <f t="array" aca="1" ref="C31:L31" ca="1">OFFSET(INDIRECT(ADDRESS(M31,2,1,1,"EKHAZAARSTK X standardized")),,,1,10)</f>
        <v>1.0947904311271051</v>
      </c>
      <c r="D31" s="41">
        <f ca="1"/>
        <v>9.2536736467993585E-4</v>
      </c>
      <c r="E31" s="41">
        <f ca="1"/>
        <v>9.3310139627579142E-2</v>
      </c>
      <c r="F31" s="41">
        <f ca="1"/>
        <v>1.0179103396831255</v>
      </c>
      <c r="G31" s="41">
        <f ca="1"/>
        <v>-0.21831269119007218</v>
      </c>
      <c r="H31" s="41">
        <f ca="1"/>
        <v>-0.778972156033927</v>
      </c>
      <c r="I31" s="41">
        <f ca="1"/>
        <v>2.5353856656470493</v>
      </c>
      <c r="J31" s="41">
        <f ca="1"/>
        <v>-0.55926701080857077</v>
      </c>
      <c r="K31" s="41">
        <f ca="1"/>
        <v>0.22841571685739867</v>
      </c>
      <c r="L31" s="41">
        <f ca="1"/>
        <v>-0.55579524667710711</v>
      </c>
      <c r="M31" s="37">
        <f>MATCH($A31,'EKHAZAARSTK X standardized'!$A:$A,0)</f>
        <v>479</v>
      </c>
    </row>
    <row r="32" spans="1:13" x14ac:dyDescent="0.3">
      <c r="A32" s="74" t="str">
        <f>'[1]2023.04.25.SBINIFT'!A33</f>
        <v>KOTAK MAHINDRA BANK LTD</v>
      </c>
      <c r="B32" s="75">
        <f>'[1]2023.04.25.SBINIFT'!B33</f>
        <v>3.5797995446600699</v>
      </c>
      <c r="C32" s="41" cm="1">
        <f t="array" aca="1" ref="C32:L32" ca="1">OFFSET(INDIRECT(ADDRESS(M32,2,1,1,"EKHAZAARSTK X standardized")),,,1,10)</f>
        <v>-0.60660279252539628</v>
      </c>
      <c r="D32" s="41">
        <f ca="1"/>
        <v>-1.1825440798782423</v>
      </c>
      <c r="E32" s="41">
        <f ca="1"/>
        <v>-0.26834424533952744</v>
      </c>
      <c r="F32" s="41">
        <f ca="1"/>
        <v>-0.40857981925263148</v>
      </c>
      <c r="G32" s="41">
        <f ca="1"/>
        <v>-0.27550455909541516</v>
      </c>
      <c r="H32" s="41">
        <f ca="1"/>
        <v>-0.21352058145882469</v>
      </c>
      <c r="I32" s="41">
        <f ca="1"/>
        <v>2.7819494954673263</v>
      </c>
      <c r="J32" s="41">
        <f ca="1"/>
        <v>-0.50505124123358536</v>
      </c>
      <c r="K32" s="41">
        <f ca="1"/>
        <v>-0.3676071499902977</v>
      </c>
      <c r="L32" s="41">
        <f ca="1"/>
        <v>-0.83832201341307466</v>
      </c>
      <c r="M32" s="37">
        <f>MATCH($A32,'EKHAZAARSTK X standardized'!$A:$A,0)</f>
        <v>519</v>
      </c>
    </row>
    <row r="33" spans="1:13" x14ac:dyDescent="0.3">
      <c r="A33" s="74" t="str">
        <f>'[1]2023.04.25.SBINIFT'!A34</f>
        <v>LARSEN &amp; TOUBRO LTD</v>
      </c>
      <c r="B33" s="75">
        <f>'[1]2023.04.25.SBINIFT'!B34</f>
        <v>3.4578970254548298</v>
      </c>
      <c r="C33" s="41" cm="1">
        <f t="array" aca="1" ref="C33:L33" ca="1">OFFSET(INDIRECT(ADDRESS(M33,2,1,1,"EKHAZAARSTK X standardized")),,,1,10)</f>
        <v>7.06158752998889E-2</v>
      </c>
      <c r="D33" s="41">
        <f ca="1"/>
        <v>-1.076591578174944</v>
      </c>
      <c r="E33" s="41">
        <f ca="1"/>
        <v>-0.51783244816431473</v>
      </c>
      <c r="F33" s="41">
        <f ca="1"/>
        <v>0.70073065533984569</v>
      </c>
      <c r="G33" s="41">
        <f ca="1"/>
        <v>0.40975950399671546</v>
      </c>
      <c r="H33" s="41">
        <f ca="1"/>
        <v>-0.13700163857741124</v>
      </c>
      <c r="I33" s="41">
        <f ca="1"/>
        <v>2.8300528822409063</v>
      </c>
      <c r="J33" s="41">
        <f ca="1"/>
        <v>-0.52273674455749031</v>
      </c>
      <c r="K33" s="41">
        <f ca="1"/>
        <v>-0.17641803970406639</v>
      </c>
      <c r="L33" s="41">
        <f ca="1"/>
        <v>-0.28980076537940291</v>
      </c>
      <c r="M33" s="37">
        <f>MATCH($A33,'EKHAZAARSTK X standardized'!$A:$A,0)</f>
        <v>536</v>
      </c>
    </row>
    <row r="34" spans="1:13" x14ac:dyDescent="0.3">
      <c r="A34" s="74" t="str">
        <f>'[1]2023.04.25.SBINIFT'!A35</f>
        <v>MAHINDRA &amp; MAHINDRA LTD</v>
      </c>
      <c r="B34" s="75">
        <f>'[1]2023.04.25.SBINIFT'!B35</f>
        <v>1.3879567224654199</v>
      </c>
      <c r="C34" s="41" cm="1">
        <f t="array" aca="1" ref="C34:L34" ca="1">OFFSET(INDIRECT(ADDRESS(M34,2,1,1,"EKHAZAARSTK X standardized")),,,1,10)</f>
        <v>4.0891124314835797E-2</v>
      </c>
      <c r="D34" s="41">
        <f ca="1"/>
        <v>-0.76449410390976413</v>
      </c>
      <c r="E34" s="41">
        <f ca="1"/>
        <v>-0.71515303023425469</v>
      </c>
      <c r="F34" s="41">
        <f ca="1"/>
        <v>1.0011233069483825</v>
      </c>
      <c r="G34" s="41">
        <f ca="1"/>
        <v>0.80352118934065875</v>
      </c>
      <c r="H34" s="41">
        <f ca="1"/>
        <v>0.15999976326401605</v>
      </c>
      <c r="I34" s="41">
        <f ca="1"/>
        <v>2.4265235268385408</v>
      </c>
      <c r="J34" s="41">
        <f ca="1"/>
        <v>-0.10719729288398845</v>
      </c>
      <c r="K34" s="41">
        <f ca="1"/>
        <v>0.25928501947826443</v>
      </c>
      <c r="L34" s="41">
        <f ca="1"/>
        <v>-0.20512023974972432</v>
      </c>
      <c r="M34" s="37">
        <f>MATCH($A34,'EKHAZAARSTK X standardized'!$A:$A,0)</f>
        <v>562</v>
      </c>
    </row>
    <row r="35" spans="1:13" x14ac:dyDescent="0.3">
      <c r="A35" s="74" t="str">
        <f>'[1]2023.04.25.SBINIFT'!A36</f>
        <v>MARUTI SUZUKI INDIA LTD</v>
      </c>
      <c r="B35" s="75">
        <f>'[1]2023.04.25.SBINIFT'!B36</f>
        <v>1.4444013379107501</v>
      </c>
      <c r="C35" s="41" cm="1">
        <f t="array" aca="1" ref="C35:L35" ca="1">OFFSET(INDIRECT(ADDRESS(M35,2,1,1,"EKHAZAARSTK X standardized")),,,1,10)</f>
        <v>-0.14712633407948039</v>
      </c>
      <c r="D35" s="41">
        <f ca="1"/>
        <v>-5.9587921640557838E-2</v>
      </c>
      <c r="E35" s="41">
        <f ca="1"/>
        <v>-0.52302423623827776</v>
      </c>
      <c r="F35" s="41">
        <f ca="1"/>
        <v>-0.90068472666373267</v>
      </c>
      <c r="G35" s="41">
        <f ca="1"/>
        <v>2.8352756787467001E-2</v>
      </c>
      <c r="H35" s="41">
        <f ca="1"/>
        <v>0.28970056841340763</v>
      </c>
      <c r="I35" s="41">
        <f ca="1"/>
        <v>2.335929795957886</v>
      </c>
      <c r="J35" s="41">
        <f ca="1"/>
        <v>-0.33171493263550755</v>
      </c>
      <c r="K35" s="41">
        <f ca="1"/>
        <v>-0.43957655071597329</v>
      </c>
      <c r="L35" s="41">
        <f ca="1"/>
        <v>-1.3132455244322467</v>
      </c>
      <c r="M35" s="37">
        <f>MATCH($A35,'EKHAZAARSTK X standardized'!$A:$A,0)</f>
        <v>577</v>
      </c>
    </row>
    <row r="36" spans="1:13" x14ac:dyDescent="0.3">
      <c r="A36" s="74" t="str">
        <f>'[1]2023.04.25.SBINIFT'!A37</f>
        <v>NESTLE INDIA LTD</v>
      </c>
      <c r="B36" s="75">
        <f>'[1]2023.04.25.SBINIFT'!B37</f>
        <v>0.94734683706814804</v>
      </c>
      <c r="C36" s="41" cm="1">
        <f t="array" aca="1" ref="C36:L36" ca="1">OFFSET(INDIRECT(ADDRESS(M36,2,1,1,"EKHAZAARSTK X standardized")),,,1,10)</f>
        <v>0.13270531247792566</v>
      </c>
      <c r="D36" s="41">
        <f ca="1"/>
        <v>-0.85426603601146711</v>
      </c>
      <c r="E36" s="41">
        <f ca="1"/>
        <v>-0.14829860842190468</v>
      </c>
      <c r="F36" s="41">
        <f ca="1"/>
        <v>-0.71179978405371802</v>
      </c>
      <c r="G36" s="41">
        <f ca="1"/>
        <v>0.1214762748468928</v>
      </c>
      <c r="H36" s="41">
        <f ca="1"/>
        <v>2.7542919950968501</v>
      </c>
      <c r="I36" s="41">
        <f ca="1"/>
        <v>1.3645944725422838</v>
      </c>
      <c r="J36" s="41">
        <f ca="1"/>
        <v>-0.89691112354439473</v>
      </c>
      <c r="K36" s="41">
        <f ca="1"/>
        <v>-1.0058600166731151</v>
      </c>
      <c r="L36" s="41">
        <f ca="1"/>
        <v>0.15469570992780651</v>
      </c>
      <c r="M36" s="37">
        <f>MATCH($A36,'EKHAZAARSTK X standardized'!$A:$A,0)</f>
        <v>627</v>
      </c>
    </row>
    <row r="37" spans="1:13" x14ac:dyDescent="0.3">
      <c r="A37" s="74" t="str">
        <f>'[1]2023.04.25.SBINIFT'!A38</f>
        <v>NTPC LTD</v>
      </c>
      <c r="B37" s="75">
        <f>'[1]2023.04.25.SBINIFT'!B38</f>
        <v>1.0425605242028499</v>
      </c>
      <c r="C37" s="41" cm="1">
        <f t="array" aca="1" ref="C37:L37" ca="1">OFFSET(INDIRECT(ADDRESS(M37,2,1,1,"EKHAZAARSTK X standardized")),,,1,10)</f>
        <v>2.500929393339153</v>
      </c>
      <c r="D37" s="41">
        <f ca="1"/>
        <v>-1.2560868020840532</v>
      </c>
      <c r="E37" s="41">
        <f ca="1"/>
        <v>-0.48147457552482853</v>
      </c>
      <c r="F37" s="41">
        <f ca="1"/>
        <v>1.8963708055893278</v>
      </c>
      <c r="G37" s="41">
        <f ca="1"/>
        <v>0.56601519054378502</v>
      </c>
      <c r="H37" s="41">
        <f ca="1"/>
        <v>-0.33973560106678558</v>
      </c>
      <c r="I37" s="41">
        <f ca="1"/>
        <v>2.7260466234130303</v>
      </c>
      <c r="J37" s="41">
        <f ca="1"/>
        <v>-0.56198884816239503</v>
      </c>
      <c r="K37" s="41">
        <f ca="1"/>
        <v>1.1189260377572627</v>
      </c>
      <c r="L37" s="41">
        <f ca="1"/>
        <v>-0.22511583060809043</v>
      </c>
      <c r="M37" s="37">
        <f>MATCH($A37,'EKHAZAARSTK X standardized'!$A:$A,0)</f>
        <v>645</v>
      </c>
    </row>
    <row r="38" spans="1:13" x14ac:dyDescent="0.3">
      <c r="A38" s="74" t="str">
        <f>'[1]2023.04.25.SBINIFT'!A39</f>
        <v>OIL &amp; NATURAL GAS CORP LTD</v>
      </c>
      <c r="B38" s="75">
        <f>'[1]2023.04.25.SBINIFT'!B39</f>
        <v>0.80216381298293904</v>
      </c>
      <c r="C38" s="41" cm="1">
        <f t="array" aca="1" ref="C38:L38" ca="1">OFFSET(INDIRECT(ADDRESS(M38,2,1,1,"EKHAZAARSTK X standardized")),,,1,10)</f>
        <v>5.699541340598274</v>
      </c>
      <c r="D38" s="41">
        <f ca="1"/>
        <v>-0.6070224288406374</v>
      </c>
      <c r="E38" s="41">
        <f ca="1"/>
        <v>-0.62413748335512187</v>
      </c>
      <c r="F38" s="41">
        <f ca="1"/>
        <v>0.4541825716893334</v>
      </c>
      <c r="G38" s="41">
        <f ca="1"/>
        <v>7.2463500179251921E-4</v>
      </c>
      <c r="H38" s="41">
        <f ca="1"/>
        <v>-0.25480446687988995</v>
      </c>
      <c r="I38" s="41">
        <f ca="1"/>
        <v>3.1279637936766065</v>
      </c>
      <c r="J38" s="41">
        <f ca="1"/>
        <v>-0.55882507290908989</v>
      </c>
      <c r="K38" s="41">
        <f ca="1"/>
        <v>3.246003569479651</v>
      </c>
      <c r="L38" s="41">
        <f ca="1"/>
        <v>0.84136432037126685</v>
      </c>
      <c r="M38" s="37">
        <f>MATCH($A38,'EKHAZAARSTK X standardized'!$A:$A,0)</f>
        <v>649</v>
      </c>
    </row>
    <row r="39" spans="1:13" x14ac:dyDescent="0.3">
      <c r="A39" s="74" t="str">
        <f>'[1]2023.04.25.SBINIFT'!A40</f>
        <v>POWER GRID CORP OF INDIA LTD</v>
      </c>
      <c r="B39" s="75">
        <f>'[1]2023.04.25.SBINIFT'!B40</f>
        <v>1.0175993370477501</v>
      </c>
      <c r="C39" s="41" cm="1">
        <f t="array" aca="1" ref="C39:L39" ca="1">OFFSET(INDIRECT(ADDRESS(M39,2,1,1,"EKHAZAARSTK X standardized")),,,1,10)</f>
        <v>3.2185966699404127</v>
      </c>
      <c r="D39" s="41">
        <f ca="1"/>
        <v>-1.4679781909928937</v>
      </c>
      <c r="E39" s="41">
        <f ca="1"/>
        <v>-0.86949445068430076</v>
      </c>
      <c r="F39" s="41">
        <f ca="1"/>
        <v>1.7011358924168045</v>
      </c>
      <c r="G39" s="41">
        <f ca="1"/>
        <v>-3.4304150356501882E-5</v>
      </c>
      <c r="H39" s="41">
        <f ca="1"/>
        <v>0.53669852432882748</v>
      </c>
      <c r="I39" s="41">
        <f ca="1"/>
        <v>2.3365248211009106</v>
      </c>
      <c r="J39" s="41">
        <f ca="1"/>
        <v>-0.51198329861427139</v>
      </c>
      <c r="K39" s="41">
        <f ca="1"/>
        <v>0.54641389604571278</v>
      </c>
      <c r="L39" s="41">
        <f ca="1"/>
        <v>-0.2412179557920342</v>
      </c>
      <c r="M39" s="37">
        <f>MATCH($A39,'EKHAZAARSTK X standardized'!$A:$A,0)</f>
        <v>692</v>
      </c>
    </row>
    <row r="40" spans="1:13" x14ac:dyDescent="0.3">
      <c r="A40" s="74" t="str">
        <f>'[1]2023.04.25.SBINIFT'!A41</f>
        <v>RELIANCE INDUSTRIES LTD</v>
      </c>
      <c r="B40" s="75">
        <f>'[1]2023.04.25.SBINIFT'!B41</f>
        <v>10.238286719998699</v>
      </c>
      <c r="C40" s="41" cm="1">
        <f t="array" aca="1" ref="C40:L40" ca="1">OFFSET(INDIRECT(ADDRESS(M40,2,1,1,"EKHAZAARSTK X standardized")),,,1,10)</f>
        <v>-0.40203299960376498</v>
      </c>
      <c r="D40" s="41">
        <f ca="1"/>
        <v>-1.0707406390225338</v>
      </c>
      <c r="E40" s="41">
        <f ca="1"/>
        <v>-0.39918658942265989</v>
      </c>
      <c r="F40" s="41">
        <f ca="1"/>
        <v>-0.18502372865083841</v>
      </c>
      <c r="G40" s="41">
        <f ca="1"/>
        <v>-0.56926591575196073</v>
      </c>
      <c r="H40" s="41">
        <f ca="1"/>
        <v>-0.41123355729450572</v>
      </c>
      <c r="I40" s="41">
        <f ca="1"/>
        <v>3.9647179363191962</v>
      </c>
      <c r="J40" s="41">
        <f ca="1"/>
        <v>-0.75591396580437298</v>
      </c>
      <c r="K40" s="41">
        <f ca="1"/>
        <v>3.5176025242633198E-2</v>
      </c>
      <c r="L40" s="41">
        <f ca="1"/>
        <v>0.2017586925075783</v>
      </c>
      <c r="M40" s="37">
        <f>MATCH($A40,'EKHAZAARSTK X standardized'!$A:$A,0)</f>
        <v>743</v>
      </c>
    </row>
    <row r="41" spans="1:13" x14ac:dyDescent="0.3">
      <c r="A41" s="74" t="str">
        <f>'[1]2023.04.25.SBINIFT'!A42</f>
        <v>SBI LIFE INSURANCE CO LTD</v>
      </c>
      <c r="B41" s="75">
        <f>'[1]2023.04.25.SBINIFT'!B42</f>
        <v>0.63921132844754402</v>
      </c>
      <c r="C41" s="41" cm="1">
        <f t="array" aca="1" ref="C41:L41" ca="1">OFFSET(INDIRECT(ADDRESS(M41,2,1,1,"EKHAZAARSTK X standardized")),,,1,10)</f>
        <v>-0.48740835104983826</v>
      </c>
      <c r="D41" s="41">
        <f ca="1"/>
        <v>-1.25448022610371</v>
      </c>
      <c r="E41" s="41">
        <f ca="1"/>
        <v>0.12546018286330274</v>
      </c>
      <c r="F41" s="41">
        <f ca="1"/>
        <v>-0.90240488424864596</v>
      </c>
      <c r="G41" s="41">
        <f ca="1"/>
        <v>-0.25436530299194565</v>
      </c>
      <c r="H41" s="41">
        <f ca="1"/>
        <v>-0.63184305870114632</v>
      </c>
      <c r="I41" s="41">
        <f ca="1"/>
        <v>2.4040349313762026</v>
      </c>
      <c r="J41" s="41">
        <f ca="1"/>
        <v>-0.66213646756955424</v>
      </c>
      <c r="K41" s="41">
        <f ca="1"/>
        <v>-7.4771819122845529E-2</v>
      </c>
      <c r="L41" s="41">
        <f ca="1"/>
        <v>-0.77090845159618604</v>
      </c>
      <c r="M41" s="37">
        <f>MATCH($A41,'EKHAZAARSTK X standardized'!$A:$A,0)</f>
        <v>780</v>
      </c>
    </row>
    <row r="42" spans="1:13" x14ac:dyDescent="0.3">
      <c r="A42" s="74" t="str">
        <f>'[1]2023.04.25.SBINIFT'!A43</f>
        <v>STATE BANK OF INDIA</v>
      </c>
      <c r="B42" s="75">
        <f>'[1]2023.04.25.SBINIFT'!B43</f>
        <v>2.7318130421946698</v>
      </c>
      <c r="C42" s="41" cm="1">
        <f t="array" aca="1" ref="C42:L42" ca="1">OFFSET(INDIRECT(ADDRESS(M42,2,1,1,"EKHAZAARSTK X standardized")),,,1,10)</f>
        <v>0.3050515979896255</v>
      </c>
      <c r="D42" s="41">
        <f ca="1"/>
        <v>-1.3874046354937299</v>
      </c>
      <c r="E42" s="41">
        <f ca="1"/>
        <v>-0.42357975614121196</v>
      </c>
      <c r="F42" s="41">
        <f ca="1"/>
        <v>1.0560012449128271</v>
      </c>
      <c r="G42" s="41">
        <f ca="1"/>
        <v>-3.6448116804863949E-2</v>
      </c>
      <c r="H42" s="41">
        <f ca="1"/>
        <v>-0.565786506789139</v>
      </c>
      <c r="I42" s="41">
        <f ca="1"/>
        <v>3.8398767482509752</v>
      </c>
      <c r="J42" s="41">
        <f ca="1"/>
        <v>-0.3846907823984701</v>
      </c>
      <c r="K42" s="41">
        <f ca="1"/>
        <v>0.55566592306614149</v>
      </c>
      <c r="L42" s="41">
        <f ca="1"/>
        <v>-6.9892235013729626E-2</v>
      </c>
      <c r="M42" s="37">
        <f>MATCH($A42,'EKHAZAARSTK X standardized'!$A:$A,0)</f>
        <v>830</v>
      </c>
    </row>
    <row r="43" spans="1:13" x14ac:dyDescent="0.3">
      <c r="A43" s="74" t="str">
        <f>'[1]2023.04.25.SBINIFT'!A44</f>
        <v>SUN PHARMACEUTICAL INDUS</v>
      </c>
      <c r="B43" s="75">
        <f>'[1]2023.04.25.SBINIFT'!B44</f>
        <v>1.3569545184640099</v>
      </c>
      <c r="C43" s="41" cm="1">
        <f t="array" aca="1" ref="C43:L43" ca="1">OFFSET(INDIRECT(ADDRESS(M43,2,1,1,"EKHAZAARSTK X standardized")),,,1,10)</f>
        <v>0.11677250162649912</v>
      </c>
      <c r="D43" s="41">
        <f ca="1"/>
        <v>-0.9920104886943012</v>
      </c>
      <c r="E43" s="41">
        <f ca="1"/>
        <v>-0.56773423348188889</v>
      </c>
      <c r="F43" s="41">
        <f ca="1"/>
        <v>-0.87466239201438001</v>
      </c>
      <c r="G43" s="41">
        <f ca="1"/>
        <v>-3.3552249559526882E-2</v>
      </c>
      <c r="H43" s="41">
        <f ca="1"/>
        <v>-0.27387928898556241</v>
      </c>
      <c r="I43" s="41">
        <f ca="1"/>
        <v>2.1223551674181436</v>
      </c>
      <c r="J43" s="41">
        <f ca="1"/>
        <v>-0.66051491687587527</v>
      </c>
      <c r="K43" s="41">
        <f ca="1"/>
        <v>-0.50930219336567439</v>
      </c>
      <c r="L43" s="41">
        <f ca="1"/>
        <v>-0.97278425735104634</v>
      </c>
      <c r="M43" s="37">
        <f>MATCH($A43,'EKHAZAARSTK X standardized'!$A:$A,0)</f>
        <v>847</v>
      </c>
    </row>
    <row r="44" spans="1:13" x14ac:dyDescent="0.3">
      <c r="A44" s="74" t="str">
        <f>'[1]2023.04.25.SBINIFT'!A45</f>
        <v>TATA CONSULTANCY SVCS LTD</v>
      </c>
      <c r="B44" s="75">
        <f>'[1]2023.04.25.SBINIFT'!B45</f>
        <v>4.1750148526017004</v>
      </c>
      <c r="C44" s="41" cm="1">
        <f t="array" aca="1" ref="C44:L44" ca="1">OFFSET(INDIRECT(ADDRESS(M44,2,1,1,"EKHAZAARSTK X standardized")),,,1,10)</f>
        <v>0.47893850324127835</v>
      </c>
      <c r="D44" s="41">
        <f ca="1"/>
        <v>-0.7902055287631583</v>
      </c>
      <c r="E44" s="41">
        <f ca="1"/>
        <v>-0.15225952632406098</v>
      </c>
      <c r="F44" s="41">
        <f ca="1"/>
        <v>-0.73289313609506346</v>
      </c>
      <c r="G44" s="41">
        <f ca="1"/>
        <v>-0.52944078510161485</v>
      </c>
      <c r="H44" s="41">
        <f ca="1"/>
        <v>1.8047190658813619</v>
      </c>
      <c r="I44" s="41">
        <f ca="1"/>
        <v>3.0245067387481335</v>
      </c>
      <c r="J44" s="41">
        <f ca="1"/>
        <v>-0.90571615338904399</v>
      </c>
      <c r="K44" s="41">
        <f ca="1"/>
        <v>-0.46880341387127383</v>
      </c>
      <c r="L44" s="41">
        <f ca="1"/>
        <v>-0.23869018543711903</v>
      </c>
      <c r="M44" s="37">
        <f>MATCH($A44,'EKHAZAARSTK X standardized'!$A:$A,0)</f>
        <v>879</v>
      </c>
    </row>
    <row r="45" spans="1:13" x14ac:dyDescent="0.3">
      <c r="A45" s="74" t="str">
        <f>'[1]2023.04.25.SBINIFT'!A46</f>
        <v>TATA CONSUMER PRODUCTS LTD</v>
      </c>
      <c r="B45" s="75">
        <f>'[1]2023.04.25.SBINIFT'!B46</f>
        <v>0.55905154916587896</v>
      </c>
      <c r="C45" s="41" cm="1">
        <f t="array" aca="1" ref="C45:L45" ca="1">OFFSET(INDIRECT(ADDRESS(M45,2,1,1,"EKHAZAARSTK X standardized")),,,1,10)</f>
        <v>-2.2262497617330661E-2</v>
      </c>
      <c r="D45" s="41">
        <f ca="1"/>
        <v>-0.94641993976200522</v>
      </c>
      <c r="E45" s="41">
        <f ca="1"/>
        <v>3.3179804978985164E-2</v>
      </c>
      <c r="F45" s="41">
        <f ca="1"/>
        <v>-0.77479680957839625</v>
      </c>
      <c r="G45" s="41">
        <f ca="1"/>
        <v>-0.37012754029302564</v>
      </c>
      <c r="H45" s="41">
        <f ca="1"/>
        <v>-0.22599760768384927</v>
      </c>
      <c r="I45" s="41">
        <f ca="1"/>
        <v>1.2463212600863272</v>
      </c>
      <c r="J45" s="41">
        <f ca="1"/>
        <v>-0.427778367867861</v>
      </c>
      <c r="K45" s="41">
        <f ca="1"/>
        <v>-0.67490876025314406</v>
      </c>
      <c r="L45" s="41">
        <f ca="1"/>
        <v>-0.73859819234486679</v>
      </c>
      <c r="M45" s="37">
        <f>MATCH($A45,'EKHAZAARSTK X standardized'!$A:$A,0)</f>
        <v>880</v>
      </c>
    </row>
    <row r="46" spans="1:13" x14ac:dyDescent="0.3">
      <c r="A46" s="74" t="str">
        <f>'[1]2023.04.25.SBINIFT'!A47</f>
        <v>TATA MOTORS LTD</v>
      </c>
      <c r="B46" s="75">
        <f>'[1]2023.04.25.SBINIFT'!B47</f>
        <v>1.0736889159671399</v>
      </c>
      <c r="C46" s="41" cm="1">
        <f t="array" aca="1" ref="C46:L46" ca="1">OFFSET(INDIRECT(ADDRESS(M46,2,1,1,"EKHAZAARSTK X standardized")),,,1,10)</f>
        <v>-0.64897097360151768</v>
      </c>
      <c r="D46" s="41">
        <f ca="1"/>
        <v>-0.76178579753437814</v>
      </c>
      <c r="E46" s="41">
        <f ca="1"/>
        <v>-0.70751256152143227</v>
      </c>
      <c r="F46" s="41">
        <f ca="1"/>
        <v>1.5129634674397701</v>
      </c>
      <c r="G46" s="41">
        <f ca="1"/>
        <v>-0.25567635847881598</v>
      </c>
      <c r="H46" s="41">
        <f ca="1"/>
        <v>-1.5740778442342225</v>
      </c>
      <c r="I46" s="41">
        <f ca="1"/>
        <v>2.7700292774281254</v>
      </c>
      <c r="J46" s="41">
        <f ca="1"/>
        <v>1.1507834618694768</v>
      </c>
      <c r="K46" s="41">
        <f ca="1"/>
        <v>-8.0562871469315941E-2</v>
      </c>
      <c r="L46" s="41">
        <f ca="1"/>
        <v>-1.07886784316752</v>
      </c>
      <c r="M46" s="37">
        <f>MATCH($A46,'EKHAZAARSTK X standardized'!$A:$A,0)</f>
        <v>884</v>
      </c>
    </row>
    <row r="47" spans="1:13" x14ac:dyDescent="0.3">
      <c r="A47" s="74" t="str">
        <f>'[1]2023.04.25.SBINIFT'!A48</f>
        <v>TATA STEEL LTD</v>
      </c>
      <c r="B47" s="75">
        <f>'[1]2023.04.25.SBINIFT'!B48</f>
        <v>1.1026367131024799</v>
      </c>
      <c r="C47" s="41" cm="1">
        <f t="array" aca="1" ref="C47:L47" ca="1">OFFSET(INDIRECT(ADDRESS(M47,2,1,1,"EKHAZAARSTK X standardized")),,,1,10)</f>
        <v>2.7761800218195969</v>
      </c>
      <c r="D47" s="41">
        <f ca="1"/>
        <v>-5.4633766845492746E-2</v>
      </c>
      <c r="E47" s="41">
        <f ca="1"/>
        <v>-0.31164554012000473</v>
      </c>
      <c r="F47" s="41">
        <f ca="1"/>
        <v>0.74963515326591523</v>
      </c>
      <c r="G47" s="41">
        <f ca="1"/>
        <v>-0.5797036721767761</v>
      </c>
      <c r="H47" s="41">
        <f ca="1"/>
        <v>-0.19171576110258531</v>
      </c>
      <c r="I47" s="41">
        <f ca="1"/>
        <v>2.6336857853674354</v>
      </c>
      <c r="J47" s="41">
        <f ca="1"/>
        <v>1.1439263521212659</v>
      </c>
      <c r="K47" s="41">
        <f ca="1"/>
        <v>1.7248967202959529</v>
      </c>
      <c r="L47" s="41">
        <f ca="1"/>
        <v>-0.18584529589379487</v>
      </c>
      <c r="M47" s="37">
        <f>MATCH($A47,'EKHAZAARSTK X standardized'!$A:$A,0)</f>
        <v>887</v>
      </c>
    </row>
    <row r="48" spans="1:13" x14ac:dyDescent="0.3">
      <c r="A48" s="74" t="str">
        <f>'[1]2023.04.25.SBINIFT'!A49</f>
        <v>TECH MAHINDRA LTD</v>
      </c>
      <c r="B48" s="75">
        <f>'[1]2023.04.25.SBINIFT'!B49</f>
        <v>0.80511030739315403</v>
      </c>
      <c r="C48" s="41" cm="1">
        <f t="array" aca="1" ref="C48:L48" ca="1">OFFSET(INDIRECT(ADDRESS(M48,2,1,1,"EKHAZAARSTK X standardized")),,,1,10)</f>
        <v>0.42509604454598116</v>
      </c>
      <c r="D48" s="41">
        <f ca="1"/>
        <v>-5.8157061849696219E-2</v>
      </c>
      <c r="E48" s="41">
        <f ca="1"/>
        <v>-0.30197177152775467</v>
      </c>
      <c r="F48" s="41">
        <f ca="1"/>
        <v>-0.79558756734117186</v>
      </c>
      <c r="G48" s="41">
        <f ca="1"/>
        <v>-0.87516920967551171</v>
      </c>
      <c r="H48" s="41">
        <f ca="1"/>
        <v>0.61363545492845561</v>
      </c>
      <c r="I48" s="41">
        <f ca="1"/>
        <v>1.803460057774892</v>
      </c>
      <c r="J48" s="41">
        <f ca="1"/>
        <v>4.9356184959590883E-2</v>
      </c>
      <c r="K48" s="41">
        <f ca="1"/>
        <v>6.0414863859605802E-2</v>
      </c>
      <c r="L48" s="41">
        <f ca="1"/>
        <v>-0.55288092535892286</v>
      </c>
      <c r="M48" s="37">
        <f>MATCH($A48,'EKHAZAARSTK X standardized'!$A:$A,0)</f>
        <v>895</v>
      </c>
    </row>
    <row r="49" spans="1:13" x14ac:dyDescent="0.3">
      <c r="A49" s="74" t="str">
        <f>'[1]2023.04.25.SBINIFT'!A50</f>
        <v>TITAN CO LTD</v>
      </c>
      <c r="B49" s="75">
        <f>'[1]2023.04.25.SBINIFT'!B50</f>
        <v>1.40831307838574</v>
      </c>
      <c r="C49" s="41" cm="1">
        <f t="array" aca="1" ref="C49:L49" ca="1">OFFSET(INDIRECT(ADDRESS(M49,2,1,1,"EKHAZAARSTK X standardized")),,,1,10)</f>
        <v>-0.43704618664825334</v>
      </c>
      <c r="D49" s="41">
        <f ca="1"/>
        <v>1.3270579830693789</v>
      </c>
      <c r="E49" s="41">
        <f ca="1"/>
        <v>0.8281789420008876</v>
      </c>
      <c r="F49" s="41">
        <f ca="1"/>
        <v>0.22398187026798963</v>
      </c>
      <c r="G49" s="41">
        <f ca="1"/>
        <v>-0.17547442932408852</v>
      </c>
      <c r="H49" s="41">
        <f ca="1"/>
        <v>0.71726924352009647</v>
      </c>
      <c r="I49" s="41">
        <f ca="1"/>
        <v>1.7886120109187311</v>
      </c>
      <c r="J49" s="41">
        <f ca="1"/>
        <v>-0.57137151524839092</v>
      </c>
      <c r="K49" s="41">
        <f ca="1"/>
        <v>-0.90535256111514995</v>
      </c>
      <c r="L49" s="41">
        <f ca="1"/>
        <v>-1.1998312562701148</v>
      </c>
      <c r="M49" s="37">
        <f>MATCH($A49,'EKHAZAARSTK X standardized'!$A:$A,0)</f>
        <v>917</v>
      </c>
    </row>
    <row r="50" spans="1:13" x14ac:dyDescent="0.3">
      <c r="A50" s="74" t="str">
        <f>'[1]2023.04.25.SBINIFT'!A51</f>
        <v>ULTRATECH CEMENT LTD</v>
      </c>
      <c r="B50" s="75">
        <f>'[1]2023.04.25.SBINIFT'!B51</f>
        <v>1.10280566627901</v>
      </c>
      <c r="C50" s="41" cm="1">
        <f t="array" aca="1" ref="C50:L50" ca="1">OFFSET(INDIRECT(ADDRESS(M50,2,1,1,"EKHAZAARSTK X standardized")),,,1,10)</f>
        <v>-0.28191030473584061</v>
      </c>
      <c r="D50" s="41">
        <f ca="1"/>
        <v>-0.84289169946934006</v>
      </c>
      <c r="E50" s="41">
        <f ca="1"/>
        <v>-0.30142753937109523</v>
      </c>
      <c r="F50" s="41">
        <f ca="1"/>
        <v>-0.35407412346990574</v>
      </c>
      <c r="G50" s="41">
        <f ca="1"/>
        <v>0.16030603464974094</v>
      </c>
      <c r="H50" s="41">
        <f ca="1"/>
        <v>-0.22416758585116101</v>
      </c>
      <c r="I50" s="41">
        <f ca="1"/>
        <v>2.2012849884331329</v>
      </c>
      <c r="J50" s="41">
        <f ca="1"/>
        <v>-0.59494157076107435</v>
      </c>
      <c r="K50" s="41">
        <f ca="1"/>
        <v>-0.44102035289246616</v>
      </c>
      <c r="L50" s="41">
        <f ca="1"/>
        <v>-0.40883163707055037</v>
      </c>
      <c r="M50" s="37">
        <f>MATCH($A50,'EKHAZAARSTK X standardized'!$A:$A,0)</f>
        <v>938</v>
      </c>
    </row>
    <row r="51" spans="1:13" x14ac:dyDescent="0.3">
      <c r="A51" s="74" t="str">
        <f>'[1]2023.04.25.SBINIFT'!A52</f>
        <v>UPL LTD</v>
      </c>
      <c r="B51" s="75">
        <f>'[1]2023.04.25.SBINIFT'!B52</f>
        <v>0.48518639666374702</v>
      </c>
      <c r="C51" s="41" cm="1">
        <f t="array" aca="1" ref="C51:L51" ca="1">OFFSET(INDIRECT(ADDRESS(M51,2,1,1,"EKHAZAARSTK X standardized")),,,1,10)</f>
        <v>0.33750601122824658</v>
      </c>
      <c r="D51" s="41">
        <f ca="1"/>
        <v>-0.83641475440096547</v>
      </c>
      <c r="E51" s="41">
        <f ca="1"/>
        <v>0.18336716578894546</v>
      </c>
      <c r="F51" s="41">
        <f ca="1"/>
        <v>1.1083004529433733</v>
      </c>
      <c r="G51" s="41">
        <f ca="1"/>
        <v>-0.31950136555714209</v>
      </c>
      <c r="H51" s="41">
        <f ca="1"/>
        <v>0.14837461303078095</v>
      </c>
      <c r="I51" s="41">
        <f ca="1"/>
        <v>1.8268265700363564</v>
      </c>
      <c r="J51" s="41">
        <f ca="1"/>
        <v>0.11138412493943049</v>
      </c>
      <c r="K51" s="41">
        <f ca="1"/>
        <v>0.72601225353981769</v>
      </c>
      <c r="L51" s="41">
        <f ca="1"/>
        <v>-0.4607988562869707</v>
      </c>
      <c r="M51" s="37">
        <f>MATCH($A51,'EKHAZAARSTK X standardized'!$A:$A,0)</f>
        <v>946</v>
      </c>
    </row>
    <row r="52" spans="1:13" x14ac:dyDescent="0.3">
      <c r="A52" s="74" t="str">
        <f>'[1]2023.04.25.SBINIFT'!A53</f>
        <v>WIPRO LTD</v>
      </c>
      <c r="B52" s="75">
        <f>'[1]2023.04.25.SBINIFT'!B53</f>
        <v>0.71882067434857499</v>
      </c>
      <c r="C52" s="41" cm="1">
        <f t="array" aca="1" ref="C52:L52" ca="1">OFFSET(INDIRECT(ADDRESS(M52,2,1,1,"EKHAZAARSTK X standardized")),,,1,10)</f>
        <v>-0.44775208359645585</v>
      </c>
      <c r="D52" s="41">
        <f ca="1"/>
        <v>-1.0642708165548218</v>
      </c>
      <c r="E52" s="41">
        <f ca="1"/>
        <v>-0.3476378810518011</v>
      </c>
      <c r="F52" s="41">
        <f ca="1"/>
        <v>-0.57020525549114087</v>
      </c>
      <c r="G52" s="41">
        <f ca="1"/>
        <v>-1.4598832257442917</v>
      </c>
      <c r="H52" s="41">
        <f ca="1"/>
        <v>0.22935245294940976</v>
      </c>
      <c r="I52" s="41">
        <f ca="1"/>
        <v>2.3185246893389468</v>
      </c>
      <c r="J52" s="41">
        <f ca="1"/>
        <v>-0.68771269777388588</v>
      </c>
      <c r="K52" s="41">
        <f ca="1"/>
        <v>8.7652637302977163E-2</v>
      </c>
      <c r="L52" s="41">
        <f ca="1"/>
        <v>-0.28627050417233141</v>
      </c>
      <c r="M52" s="37">
        <f>MATCH($A52,'EKHAZAARSTK X standardized'!$A:$A,0)</f>
        <v>988</v>
      </c>
    </row>
    <row r="54" spans="1:13" ht="15.75" thickBot="1" x14ac:dyDescent="0.35">
      <c r="B54" s="39" t="s">
        <v>2039</v>
      </c>
      <c r="C54" s="40">
        <f ca="1">SUMPRODUCT($B$2:OFFSET($B$1,$A$1-1,0),C$2:OFFSET(C$1,$A$1-1,0))/100</f>
        <v>0.30538824483134697</v>
      </c>
      <c r="D54" s="40">
        <f ca="1">SUMPRODUCT($B$2:OFFSET($B$1,$A$1-1,0),D$2:OFFSET(D$1,$A$1-1,0))/100</f>
        <v>-0.97379549078008498</v>
      </c>
      <c r="E54" s="40">
        <f ca="1">SUMPRODUCT($B$2:OFFSET($B$1,$A$1-1,0),E$2:OFFSET(E$1,$A$1-1,0))/100</f>
        <v>-0.2853109748754647</v>
      </c>
      <c r="F54" s="40">
        <f ca="1">SUMPRODUCT($B$2:OFFSET($B$1,$A$1-1,0),F$2:OFFSET(F$1,$A$1-1,0))/100</f>
        <v>0.19302507229813545</v>
      </c>
      <c r="G54" s="40">
        <f ca="1">SUMPRODUCT($B$2:OFFSET($B$1,$A$1-1,0),G$2:OFFSET(G$1,$A$1-1,0))/100</f>
        <v>-0.10661523919471148</v>
      </c>
      <c r="H54" s="40">
        <f ca="1">SUMPRODUCT($B$2:OFFSET($B$1,$A$1-1,0),H$2:OFFSET(H$1,$A$1-1,0))/100</f>
        <v>0.20579903075461017</v>
      </c>
      <c r="I54" s="40">
        <f ca="1">SUMPRODUCT($B$2:OFFSET($B$1,$A$1-1,0),I$2:OFFSET(I$1,$A$1-1,0))/100</f>
        <v>2.850758366196585</v>
      </c>
      <c r="J54" s="40">
        <f ca="1">SUMPRODUCT($B$2:OFFSET($B$1,$A$1-1,0),J$2:OFFSET(J$1,$A$1-1,0))/100</f>
        <v>-0.43957748011203435</v>
      </c>
      <c r="K54" s="40">
        <f ca="1">SUMPRODUCT($B$2:OFFSET($B$1,$A$1-1,0),K$2:OFFSET(K$1,$A$1-1,0))/100</f>
        <v>-0.14434234845250418</v>
      </c>
      <c r="L54" s="40">
        <f ca="1">SUMPRODUCT($B$2:OFFSET($B$1,$A$1-1,0),L$2:OFFSET(L$1,$A$1-1,0))/100</f>
        <v>-0.29407094690674845</v>
      </c>
    </row>
    <row r="55" spans="1:13" ht="15.75" thickTop="1" x14ac:dyDescent="0.3"/>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92D11-8498-4EF8-8920-F881BE9E3202}">
  <dimension ref="A1:M204"/>
  <sheetViews>
    <sheetView zoomScale="80" zoomScaleNormal="80" workbookViewId="0">
      <pane xSplit="2" ySplit="1" topLeftCell="I193" activePane="bottomRight" state="frozen"/>
      <selection activeCell="A2" sqref="A2"/>
      <selection pane="topRight" activeCell="A2" sqref="A2"/>
      <selection pane="bottomLeft" activeCell="A2" sqref="A2"/>
      <selection pane="bottomRight" activeCell="M201" sqref="M201"/>
    </sheetView>
  </sheetViews>
  <sheetFormatPr defaultRowHeight="15" x14ac:dyDescent="0.3"/>
  <cols>
    <col min="1" max="1" width="32.85546875" style="8" bestFit="1" customWidth="1"/>
    <col min="2" max="2" width="12.7109375" style="36" customWidth="1"/>
    <col min="3" max="12" width="11.7109375" style="12" customWidth="1"/>
    <col min="13" max="13" width="15.7109375" style="12" customWidth="1"/>
    <col min="14" max="14" width="52.28515625" style="12" bestFit="1" customWidth="1"/>
    <col min="15" max="15" width="15.5703125" style="12" bestFit="1" customWidth="1"/>
    <col min="16" max="16" width="15.28515625" style="12" bestFit="1" customWidth="1"/>
    <col min="17" max="16384" width="9.140625" style="12"/>
  </cols>
  <sheetData>
    <row r="1" spans="1:13" x14ac:dyDescent="0.3">
      <c r="A1" s="33" cm="1">
        <f t="array" ref="A1">MATCH(1,--ISBLANK($A$2:$A$2449),0)</f>
        <v>201</v>
      </c>
      <c r="B1" s="34" t="s">
        <v>25</v>
      </c>
      <c r="C1" s="35" t="s">
        <v>1023</v>
      </c>
      <c r="D1" s="35" t="s">
        <v>1022</v>
      </c>
      <c r="E1" s="35" t="s">
        <v>1021</v>
      </c>
      <c r="F1" s="35" t="s">
        <v>1020</v>
      </c>
      <c r="G1" s="35" t="s">
        <v>1019</v>
      </c>
      <c r="H1" s="35" t="s">
        <v>1018</v>
      </c>
      <c r="I1" s="35" t="s">
        <v>1017</v>
      </c>
      <c r="J1" s="35" t="s">
        <v>1016</v>
      </c>
      <c r="K1" s="35" t="s">
        <v>1015</v>
      </c>
      <c r="L1" s="35" t="s">
        <v>1014</v>
      </c>
      <c r="M1" s="30" t="s">
        <v>2038</v>
      </c>
    </row>
    <row r="2" spans="1:13" x14ac:dyDescent="0.3">
      <c r="A2" s="74" t="str">
        <f>'[1]2023.04.25.NIFTY200_20230131'!A3</f>
        <v>ABB INDIA LTD</v>
      </c>
      <c r="B2" s="75">
        <f>'[1]2023.04.25.NIFTY200_20230131'!B3</f>
        <v>0.140294618994388</v>
      </c>
      <c r="C2" s="41" cm="1">
        <f t="array" aca="1" ref="C2:L2" ca="1">OFFSET(INDIRECT(ADDRESS(M2,2,1,1,"EKHAZAARSTK X standardized")),,,1,10)</f>
        <v>-0.52423106888333171</v>
      </c>
      <c r="D2" s="41">
        <f ca="1"/>
        <v>-1.0220821630636767</v>
      </c>
      <c r="E2" s="41">
        <f ca="1"/>
        <v>-0.53722354259140448</v>
      </c>
      <c r="F2" s="41">
        <f ca="1"/>
        <v>-0.89152323043625215</v>
      </c>
      <c r="G2" s="41">
        <f ca="1"/>
        <v>1.0742968857581869</v>
      </c>
      <c r="H2" s="41">
        <f ca="1"/>
        <v>-0.13376804381919105</v>
      </c>
      <c r="I2" s="41">
        <f ca="1"/>
        <v>0.95472978497650529</v>
      </c>
      <c r="J2" s="41">
        <f ca="1"/>
        <v>-0.58344961185057043</v>
      </c>
      <c r="K2" s="41">
        <f ca="1"/>
        <v>-0.95509992452983683</v>
      </c>
      <c r="L2" s="41">
        <f ca="1"/>
        <v>-4.6165835694734016E-2</v>
      </c>
      <c r="M2" s="37">
        <f>MATCH($A2,'EKHAZAARSTK X standardized'!$A:$A,0)</f>
        <v>9</v>
      </c>
    </row>
    <row r="3" spans="1:13" x14ac:dyDescent="0.3">
      <c r="A3" s="74" t="str">
        <f>'[1]2023.04.25.NIFTY200_20230131'!A4</f>
        <v>ABBOTT INDIA LTD</v>
      </c>
      <c r="B3" s="75">
        <f>'[1]2023.04.25.NIFTY200_20230131'!B4</f>
        <v>0.110231485995591</v>
      </c>
      <c r="C3" s="41" cm="1">
        <f t="array" aca="1" ref="C3:L3" ca="1">OFFSET(INDIRECT(ADDRESS(M3,2,1,1,"EKHAZAARSTK X standardized")),,,1,10)</f>
        <v>-0.18591639118043854</v>
      </c>
      <c r="D3" s="41">
        <f ca="1"/>
        <v>-0.11911612778863051</v>
      </c>
      <c r="E3" s="41">
        <f ca="1"/>
        <v>0.16581397976150555</v>
      </c>
      <c r="F3" s="41">
        <f ca="1"/>
        <v>-0.90240488424864596</v>
      </c>
      <c r="G3" s="41">
        <f ca="1"/>
        <v>0.50590612052620132</v>
      </c>
      <c r="H3" s="41">
        <f ca="1"/>
        <v>1.6287131020484553</v>
      </c>
      <c r="I3" s="41">
        <f ca="1"/>
        <v>0.58507230012945899</v>
      </c>
      <c r="J3" s="41">
        <f ca="1"/>
        <v>-0.84811323656620186</v>
      </c>
      <c r="K3" s="41">
        <f ca="1"/>
        <v>-0.81075123276622563</v>
      </c>
      <c r="L3" s="41">
        <f ca="1"/>
        <v>-1.0043946018858381</v>
      </c>
      <c r="M3" s="37">
        <f>MATCH($A3,'EKHAZAARSTK X standardized'!$A:$A,0)</f>
        <v>10</v>
      </c>
    </row>
    <row r="4" spans="1:13" x14ac:dyDescent="0.3">
      <c r="A4" s="74" t="str">
        <f>'[1]2023.04.25.NIFTY200_20230131'!A5</f>
        <v>ACC LTD</v>
      </c>
      <c r="B4" s="75">
        <f>'[1]2023.04.25.NIFTY200_20230131'!B5</f>
        <v>0.15031566299398699</v>
      </c>
      <c r="C4" s="41" cm="1">
        <f t="array" aca="1" ref="C4:L4" ca="1">OFFSET(INDIRECT(ADDRESS(M4,2,1,1,"EKHAZAARSTK X standardized")),,,1,10)</f>
        <v>1.8766929350816604</v>
      </c>
      <c r="D4" s="41">
        <f ca="1"/>
        <v>-1.0124119440712749</v>
      </c>
      <c r="E4" s="41">
        <f ca="1"/>
        <v>-0.8320813090925433</v>
      </c>
      <c r="F4" s="41">
        <f ca="1"/>
        <v>-0.90240488424864596</v>
      </c>
      <c r="G4" s="41">
        <f ca="1"/>
        <v>-0.70673846235936721</v>
      </c>
      <c r="H4" s="41">
        <f ca="1"/>
        <v>-0.64488824317153604</v>
      </c>
      <c r="I4" s="41">
        <f ca="1"/>
        <v>1.1169099156482476</v>
      </c>
      <c r="J4" s="41">
        <f ca="1"/>
        <v>0.20900153485087844</v>
      </c>
      <c r="K4" s="41">
        <f ca="1"/>
        <v>-0.10062827727746386</v>
      </c>
      <c r="L4" s="41">
        <f ca="1"/>
        <v>0.56231452763916412</v>
      </c>
      <c r="M4" s="37">
        <f>MATCH($A4,'EKHAZAARSTK X standardized'!$A:$A,0)</f>
        <v>11</v>
      </c>
    </row>
    <row r="5" spans="1:13" x14ac:dyDescent="0.3">
      <c r="A5" s="74" t="str">
        <f>'[1]2023.04.25.NIFTY200_20230131'!A6</f>
        <v>ADANI ENTERPRISES LTD</v>
      </c>
      <c r="B5" s="75">
        <f>'[1]2023.04.25.NIFTY200_20230131'!B6</f>
        <v>0.78164144696873405</v>
      </c>
      <c r="C5" s="41" cm="1">
        <f t="array" aca="1" ref="C5:L5" ca="1">OFFSET(INDIRECT(ADDRESS(M5,2,1,1,"EKHAZAARSTK X standardized")),,,1,10)</f>
        <v>-0.60980931418856843</v>
      </c>
      <c r="D5" s="41">
        <f ca="1"/>
        <v>0.43229692277710063</v>
      </c>
      <c r="E5" s="41">
        <f ca="1"/>
        <v>1.1975893633326082</v>
      </c>
      <c r="F5" s="41">
        <f ca="1"/>
        <v>0.75520052789682779</v>
      </c>
      <c r="G5" s="41">
        <f ca="1"/>
        <v>-0.12646042366849725</v>
      </c>
      <c r="H5" s="41">
        <f ca="1"/>
        <v>-0.84136821567554765</v>
      </c>
      <c r="I5" s="41">
        <f ca="1"/>
        <v>2.4256565146924665</v>
      </c>
      <c r="J5" s="41">
        <f ca="1"/>
        <v>0.25079192081377849</v>
      </c>
      <c r="K5" s="41">
        <f ca="1"/>
        <v>-0.60673264716360409</v>
      </c>
      <c r="L5" s="41">
        <f ca="1"/>
        <v>1.7845865714581333</v>
      </c>
      <c r="M5" s="37">
        <f>MATCH($A5,'EKHAZAARSTK X standardized'!$A:$A,0)</f>
        <v>14</v>
      </c>
    </row>
    <row r="6" spans="1:13" x14ac:dyDescent="0.3">
      <c r="A6" s="74" t="str">
        <f>'[1]2023.04.25.NIFTY200_20230131'!A7</f>
        <v>ADANI GREEN ENERGY LTD</v>
      </c>
      <c r="B6" s="75">
        <f>'[1]2023.04.25.NIFTY200_20230131'!B7</f>
        <v>0.410862811983565</v>
      </c>
      <c r="C6" s="41" cm="1">
        <f t="array" aca="1" ref="C6:L6" ca="1">OFFSET(INDIRECT(ADDRESS(M6,2,1,1,"EKHAZAARSTK X standardized")),,,1,10)</f>
        <v>-0.64897097360151768</v>
      </c>
      <c r="D6" s="41">
        <f ca="1"/>
        <v>-1.2250018480582474</v>
      </c>
      <c r="E6" s="41">
        <f ca="1"/>
        <v>0.22602569718783122</v>
      </c>
      <c r="F6" s="41">
        <f ca="1"/>
        <v>2.1876417612068915</v>
      </c>
      <c r="G6" s="41">
        <f ca="1"/>
        <v>-1.4206431884880641</v>
      </c>
      <c r="H6" s="41">
        <f ca="1"/>
        <v>-0.25860169644962289</v>
      </c>
      <c r="I6" s="41">
        <f ca="1"/>
        <v>1.614801845333393</v>
      </c>
      <c r="J6" s="41">
        <f ca="1"/>
        <v>-0.72084623880490828</v>
      </c>
      <c r="K6" s="41">
        <f ca="1"/>
        <v>-1.1918913763957013</v>
      </c>
      <c r="L6" s="41">
        <f ca="1"/>
        <v>3.0881159022564106</v>
      </c>
      <c r="M6" s="37">
        <f>MATCH($A6,'EKHAZAARSTK X standardized'!$A:$A,0)</f>
        <v>15</v>
      </c>
    </row>
    <row r="7" spans="1:13" x14ac:dyDescent="0.3">
      <c r="A7" s="74" t="str">
        <f>'[1]2023.04.25.NIFTY200_20230131'!A8</f>
        <v>ADANI PORTS AND SPECIAL ECON</v>
      </c>
      <c r="B7" s="75">
        <f>'[1]2023.04.25.NIFTY200_20230131'!B8</f>
        <v>0.450946988981962</v>
      </c>
      <c r="C7" s="41" cm="1">
        <f t="array" aca="1" ref="C7:L7" ca="1">OFFSET(INDIRECT(ADDRESS(M7,2,1,1,"EKHAZAARSTK X standardized")),,,1,10)</f>
        <v>-9.7636109751359085E-2</v>
      </c>
      <c r="D7" s="41">
        <f ca="1"/>
        <v>-1.3312758345951259</v>
      </c>
      <c r="E7" s="41">
        <f ca="1"/>
        <v>-0.136785008414151</v>
      </c>
      <c r="F7" s="41">
        <f ca="1"/>
        <v>1.0702896302485974</v>
      </c>
      <c r="G7" s="41">
        <f ca="1"/>
        <v>-0.38813485440982454</v>
      </c>
      <c r="H7" s="41">
        <f ca="1"/>
        <v>0.12791834918007775</v>
      </c>
      <c r="I7" s="41">
        <f ca="1"/>
        <v>1.9099954474332503</v>
      </c>
      <c r="J7" s="41">
        <f ca="1"/>
        <v>0.39084275779679067</v>
      </c>
      <c r="K7" s="41">
        <f ca="1"/>
        <v>-0.30497597483509914</v>
      </c>
      <c r="L7" s="41">
        <f ca="1"/>
        <v>1.790438112440133</v>
      </c>
      <c r="M7" s="37">
        <f>MATCH($A7,'EKHAZAARSTK X standardized'!$A:$A,0)</f>
        <v>16</v>
      </c>
    </row>
    <row r="8" spans="1:13" x14ac:dyDescent="0.3">
      <c r="A8" s="74" t="str">
        <f>'[1]2023.04.25.NIFTY200_20230131'!A9</f>
        <v>ADANI TOTAL GAS LTD</v>
      </c>
      <c r="B8" s="75">
        <f>'[1]2023.04.25.NIFTY200_20230131'!B9</f>
        <v>0.56117847497755302</v>
      </c>
      <c r="C8" s="41" cm="1">
        <f t="array" aca="1" ref="C8:L8" ca="1">OFFSET(INDIRECT(ADDRESS(M8,2,1,1,"EKHAZAARSTK X standardized")),,,1,10)</f>
        <v>-0.62946223806179169</v>
      </c>
      <c r="D8" s="41">
        <f ca="1"/>
        <v>0.56733255799717286</v>
      </c>
      <c r="E8" s="41">
        <f ca="1"/>
        <v>1.280809097291046</v>
      </c>
      <c r="F8" s="41">
        <f ca="1"/>
        <v>-0.21736971127378069</v>
      </c>
      <c r="G8" s="41">
        <f ca="1"/>
        <v>-1.7791166378665131</v>
      </c>
      <c r="H8" s="41">
        <f ca="1"/>
        <v>0.28151958314566078</v>
      </c>
      <c r="I8" s="41">
        <f ca="1"/>
        <v>0.79912285981033249</v>
      </c>
      <c r="J8" s="41">
        <f ca="1"/>
        <v>-0.91608054552215057</v>
      </c>
      <c r="K8" s="41">
        <f ca="1"/>
        <v>-1.1643631182770382</v>
      </c>
      <c r="L8" s="41">
        <f ca="1"/>
        <v>3.0881159022564106</v>
      </c>
      <c r="M8" s="37">
        <f>MATCH($A8,'EKHAZAARSTK X standardized'!$A:$A,0)</f>
        <v>18</v>
      </c>
    </row>
    <row r="9" spans="1:13" x14ac:dyDescent="0.3">
      <c r="A9" s="74" t="str">
        <f>'[1]2023.04.25.NIFTY200_20230131'!A10</f>
        <v>ADANI TRANSMISSION  LTD</v>
      </c>
      <c r="B9" s="75">
        <f>'[1]2023.04.25.NIFTY200_20230131'!B10</f>
        <v>0.48101012098076001</v>
      </c>
      <c r="C9" s="41" cm="1">
        <f t="array" aca="1" ref="C9:L9" ca="1">OFFSET(INDIRECT(ADDRESS(M9,2,1,1,"EKHAZAARSTK X standardized")),,,1,10)</f>
        <v>-0.64897097360151768</v>
      </c>
      <c r="D9" s="41">
        <f ca="1"/>
        <v>-1.2902895087184612</v>
      </c>
      <c r="E9" s="41">
        <f ca="1"/>
        <v>-0.63027230533470913</v>
      </c>
      <c r="F9" s="41">
        <f ca="1"/>
        <v>1.8035181393156758</v>
      </c>
      <c r="G9" s="41">
        <f ca="1"/>
        <v>-2.0264260766506652</v>
      </c>
      <c r="H9" s="41">
        <f ca="1"/>
        <v>-0.47350105421696526</v>
      </c>
      <c r="I9" s="41">
        <f ca="1"/>
        <v>1.6172209530972572</v>
      </c>
      <c r="J9" s="41">
        <f ca="1"/>
        <v>-0.8971952985589029</v>
      </c>
      <c r="K9" s="41">
        <f ca="1"/>
        <v>-0.90973066469030928</v>
      </c>
      <c r="L9" s="41">
        <f ca="1"/>
        <v>3.0881159022564106</v>
      </c>
      <c r="M9" s="37">
        <f>MATCH($A9,'EKHAZAARSTK X standardized'!$A:$A,0)</f>
        <v>19</v>
      </c>
    </row>
    <row r="10" spans="1:13" x14ac:dyDescent="0.3">
      <c r="A10" s="74" t="str">
        <f>'[1]2023.04.25.NIFTY200_20230131'!A11</f>
        <v>ADANI WILMAR LTD</v>
      </c>
      <c r="B10" s="75">
        <f>'[1]2023.04.25.NIFTY200_20230131'!B11</f>
        <v>7.0147308997194097E-2</v>
      </c>
      <c r="C10" s="41" cm="1">
        <f t="array" aca="1" ref="C10:L10" ca="1">OFFSET(INDIRECT(ADDRESS(M10,2,1,1,"EKHAZAARSTK X standardized")),,,1,10)</f>
        <v>-0.64897097360151768</v>
      </c>
      <c r="D10" s="41">
        <f ca="1"/>
        <v>0.38135768134401749</v>
      </c>
      <c r="E10" s="41">
        <f ca="1"/>
        <v>1.1613378446718667</v>
      </c>
      <c r="F10" s="41">
        <f ca="1"/>
        <v>-0.85494009434794549</v>
      </c>
      <c r="G10" s="41">
        <f ca="1"/>
        <v>-0.42233577183459259</v>
      </c>
      <c r="H10" s="41">
        <f ca="1"/>
        <v>-0.53310669100540076</v>
      </c>
      <c r="I10" s="41">
        <f ca="1"/>
        <v>1.4564208523834994</v>
      </c>
      <c r="J10" s="41">
        <f ca="1"/>
        <v>0.29886814179364757</v>
      </c>
      <c r="K10" s="41">
        <f ca="1"/>
        <v>-0.43485284596402451</v>
      </c>
      <c r="L10" s="41">
        <f ca="1"/>
        <v>1.7228067922646058</v>
      </c>
      <c r="M10" s="37">
        <f>MATCH($A10,'EKHAZAARSTK X standardized'!$A:$A,0)</f>
        <v>20</v>
      </c>
    </row>
    <row r="11" spans="1:13" x14ac:dyDescent="0.3">
      <c r="A11" s="74" t="str">
        <f>'[1]2023.04.25.NIFTY200_20230131'!A12</f>
        <v>ADITYA BIRLA CAPITAL LTD</v>
      </c>
      <c r="B11" s="75">
        <f>'[1]2023.04.25.NIFTY200_20230131'!B12</f>
        <v>8.0168353996793298E-2</v>
      </c>
      <c r="C11" s="41" cm="1">
        <f t="array" aca="1" ref="C11:L11" ca="1">OFFSET(INDIRECT(ADDRESS(M11,2,1,1,"EKHAZAARSTK X standardized")),,,1,10)</f>
        <v>-0.64897097360151768</v>
      </c>
      <c r="D11" s="41">
        <f ca="1"/>
        <v>-0.83400977294601975</v>
      </c>
      <c r="E11" s="41">
        <f ca="1"/>
        <v>-0.84528316765940814</v>
      </c>
      <c r="F11" s="41">
        <f ca="1"/>
        <v>2.1209981381864056</v>
      </c>
      <c r="G11" s="41">
        <f ca="1"/>
        <v>0.81144987022985493</v>
      </c>
      <c r="H11" s="41">
        <f ca="1"/>
        <v>0.3076182886628791</v>
      </c>
      <c r="I11" s="41">
        <f ca="1"/>
        <v>1.7611698493151324</v>
      </c>
      <c r="J11" s="41">
        <f ca="1"/>
        <v>-0.50724717949947151</v>
      </c>
      <c r="K11" s="41">
        <f ca="1"/>
        <v>-9.7130343075415002E-2</v>
      </c>
      <c r="L11" s="41">
        <f ca="1"/>
        <v>0.66846952940498927</v>
      </c>
      <c r="M11" s="37">
        <f>MATCH($A11,'EKHAZAARSTK X standardized'!$A:$A,0)</f>
        <v>22</v>
      </c>
    </row>
    <row r="12" spans="1:13" x14ac:dyDescent="0.3">
      <c r="A12" s="74" t="str">
        <f>'[1]2023.04.25.NIFTY200_20230131'!A13</f>
        <v>ADITYA BIRLA FASHION AND RET</v>
      </c>
      <c r="B12" s="75">
        <f>'[1]2023.04.25.NIFTY200_20230131'!B13</f>
        <v>8.0168353996793298E-2</v>
      </c>
      <c r="C12" s="41" cm="1">
        <f t="array" aca="1" ref="C12:L12" ca="1">OFFSET(INDIRECT(ADDRESS(M12,2,1,1,"EKHAZAARSTK X standardized")),,,1,10)</f>
        <v>-0.64897097360151768</v>
      </c>
      <c r="D12" s="41">
        <f ca="1"/>
        <v>-0.54808163607455596</v>
      </c>
      <c r="E12" s="41">
        <f ca="1"/>
        <v>-6.5374440133177808E-2</v>
      </c>
      <c r="F12" s="41">
        <f ca="1"/>
        <v>0.51673896249870299</v>
      </c>
      <c r="G12" s="41">
        <f ca="1"/>
        <v>-1.1222946340885358</v>
      </c>
      <c r="H12" s="41">
        <f ca="1"/>
        <v>-0.80465802032929712</v>
      </c>
      <c r="I12" s="41">
        <f ca="1"/>
        <v>0.84859040240516526</v>
      </c>
      <c r="J12" s="41">
        <f ca="1"/>
        <v>-6.1699709371839263E-3</v>
      </c>
      <c r="K12" s="41">
        <f ca="1"/>
        <v>-0.45094184769682488</v>
      </c>
      <c r="L12" s="41">
        <f ca="1"/>
        <v>-0.26473996656929516</v>
      </c>
      <c r="M12" s="37">
        <f>MATCH($A12,'EKHAZAARSTK X standardized'!$A:$A,0)</f>
        <v>23</v>
      </c>
    </row>
    <row r="13" spans="1:13" x14ac:dyDescent="0.3">
      <c r="A13" s="74" t="str">
        <f>'[1]2023.04.25.NIFTY200_20230131'!A14</f>
        <v>ALKEM LABORATORIES LTD</v>
      </c>
      <c r="B13" s="75">
        <f>'[1]2023.04.25.NIFTY200_20230131'!B14</f>
        <v>0.140294618994388</v>
      </c>
      <c r="C13" s="41" cm="1">
        <f t="array" aca="1" ref="C13:L13" ca="1">OFFSET(INDIRECT(ADDRESS(M13,2,1,1,"EKHAZAARSTK X standardized")),,,1,10)</f>
        <v>-0.2361883655286251</v>
      </c>
      <c r="D13" s="41">
        <f ca="1"/>
        <v>-0.6074561897839027</v>
      </c>
      <c r="E13" s="41">
        <f ca="1"/>
        <v>-6.80203771197761E-3</v>
      </c>
      <c r="F13" s="41">
        <f ca="1"/>
        <v>-0.87368774317446496</v>
      </c>
      <c r="G13" s="41">
        <f ca="1"/>
        <v>-0.40730613150126282</v>
      </c>
      <c r="H13" s="41">
        <f ca="1"/>
        <v>-0.20587966677830691</v>
      </c>
      <c r="I13" s="41">
        <f ca="1"/>
        <v>0.9817680621019258</v>
      </c>
      <c r="J13" s="41">
        <f ca="1"/>
        <v>-0.76512604236405524</v>
      </c>
      <c r="K13" s="41">
        <f ca="1"/>
        <v>-0.45490450627082285</v>
      </c>
      <c r="L13" s="41">
        <f ca="1"/>
        <v>-1.3443977633412336</v>
      </c>
      <c r="M13" s="37">
        <f>MATCH($A13,'EKHAZAARSTK X standardized'!$A:$A,0)</f>
        <v>40</v>
      </c>
    </row>
    <row r="14" spans="1:13" x14ac:dyDescent="0.3">
      <c r="A14" s="74" t="str">
        <f>'[1]2023.04.25.NIFTY200_20230131'!A15</f>
        <v>AMBUJA CEMENTS LTD</v>
      </c>
      <c r="B14" s="75">
        <f>'[1]2023.04.25.NIFTY200_20230131'!B15</f>
        <v>0.28058923698877603</v>
      </c>
      <c r="C14" s="41" cm="1">
        <f t="array" aca="1" ref="C14:L14" ca="1">OFFSET(INDIRECT(ADDRESS(M14,2,1,1,"EKHAZAARSTK X standardized")),,,1,10)</f>
        <v>0.60223563719295214</v>
      </c>
      <c r="D14" s="41">
        <f ca="1"/>
        <v>-1.1171658153879174</v>
      </c>
      <c r="E14" s="41">
        <f ca="1"/>
        <v>-1.0202297029820597</v>
      </c>
      <c r="F14" s="41">
        <f ca="1"/>
        <v>-0.85011454414866661</v>
      </c>
      <c r="G14" s="41">
        <f ca="1"/>
        <v>0.60080164069068998</v>
      </c>
      <c r="H14" s="41">
        <f ca="1"/>
        <v>-0.46018536092545026</v>
      </c>
      <c r="I14" s="41">
        <f ca="1"/>
        <v>1.6459476611296251</v>
      </c>
      <c r="J14" s="41">
        <f ca="1"/>
        <v>0.51220192547615206</v>
      </c>
      <c r="K14" s="41">
        <f ca="1"/>
        <v>-0.21654930860709984</v>
      </c>
      <c r="L14" s="41">
        <f ca="1"/>
        <v>1.2046953261568363</v>
      </c>
      <c r="M14" s="37">
        <f>MATCH($A14,'EKHAZAARSTK X standardized'!$A:$A,0)</f>
        <v>46</v>
      </c>
    </row>
    <row r="15" spans="1:13" x14ac:dyDescent="0.3">
      <c r="A15" s="74" t="str">
        <f>'[1]2023.04.25.NIFTY200_20230131'!A16</f>
        <v>APOLLO HOSPITALS ENTERPRISE</v>
      </c>
      <c r="B15" s="75">
        <f>'[1]2023.04.25.NIFTY200_20230131'!B16</f>
        <v>0.42088385598316502</v>
      </c>
      <c r="C15" s="41" cm="1">
        <f t="array" aca="1" ref="C15:L15" ca="1">OFFSET(INDIRECT(ADDRESS(M15,2,1,1,"EKHAZAARSTK X standardized")),,,1,10)</f>
        <v>-0.54814497601088052</v>
      </c>
      <c r="D15" s="41">
        <f ca="1"/>
        <v>-0.4388995188725513</v>
      </c>
      <c r="E15" s="41">
        <f ca="1"/>
        <v>0.34777333382639364</v>
      </c>
      <c r="F15" s="41">
        <f ca="1"/>
        <v>0.28606236554186942</v>
      </c>
      <c r="G15" s="41">
        <f ca="1"/>
        <v>-0.44401916314711198</v>
      </c>
      <c r="H15" s="41">
        <f ca="1"/>
        <v>-0.3503161620726174</v>
      </c>
      <c r="I15" s="41">
        <f ca="1"/>
        <v>1.1641488835216041</v>
      </c>
      <c r="J15" s="41">
        <f ca="1"/>
        <v>0.55078656414327931</v>
      </c>
      <c r="K15" s="41">
        <f ca="1"/>
        <v>-0.720747909114834</v>
      </c>
      <c r="L15" s="41">
        <f ca="1"/>
        <v>-1.0609131607281634</v>
      </c>
      <c r="M15" s="37">
        <f>MATCH($A15,'EKHAZAARSTK X standardized'!$A:$A,0)</f>
        <v>58</v>
      </c>
    </row>
    <row r="16" spans="1:13" x14ac:dyDescent="0.3">
      <c r="A16" s="74" t="str">
        <f>'[1]2023.04.25.NIFTY200_20230131'!A17</f>
        <v>ASHOK LEYLAND LTD</v>
      </c>
      <c r="B16" s="75">
        <f>'[1]2023.04.25.NIFTY200_20230131'!B17</f>
        <v>0.21044192799158201</v>
      </c>
      <c r="C16" s="41" cm="1">
        <f t="array" aca="1" ref="C16:L16" ca="1">OFFSET(INDIRECT(ADDRESS(M16,2,1,1,"EKHAZAARSTK X standardized")),,,1,10)</f>
        <v>-0.12173952209698966</v>
      </c>
      <c r="D16" s="41">
        <f ca="1"/>
        <v>-0.16046912079773668</v>
      </c>
      <c r="E16" s="41">
        <f ca="1"/>
        <v>-0.72777060003752647</v>
      </c>
      <c r="F16" s="41">
        <f ca="1"/>
        <v>1.9273447596705813</v>
      </c>
      <c r="G16" s="41">
        <f ca="1"/>
        <v>0.20084194311819575</v>
      </c>
      <c r="H16" s="41">
        <f ca="1"/>
        <v>-0.55162830836604659</v>
      </c>
      <c r="I16" s="41">
        <f ca="1"/>
        <v>1.5100780386338677</v>
      </c>
      <c r="J16" s="41">
        <f ca="1"/>
        <v>0.64951004170523707</v>
      </c>
      <c r="K16" s="41">
        <f ca="1"/>
        <v>-0.14209244287349843</v>
      </c>
      <c r="L16" s="41">
        <f ca="1"/>
        <v>-1.1844909012125882</v>
      </c>
      <c r="M16" s="37">
        <f>MATCH($A16,'EKHAZAARSTK X standardized'!$A:$A,0)</f>
        <v>71</v>
      </c>
    </row>
    <row r="17" spans="1:13" x14ac:dyDescent="0.3">
      <c r="A17" s="74" t="str">
        <f>'[1]2023.04.25.NIFTY200_20230131'!A18</f>
        <v>ASIAN PAINTS LTD</v>
      </c>
      <c r="B17" s="75">
        <f>'[1]2023.04.25.NIFTY200_20230131'!B18</f>
        <v>1.1824832149527</v>
      </c>
      <c r="C17" s="41" cm="1">
        <f t="array" aca="1" ref="C17:L17" ca="1">OFFSET(INDIRECT(ADDRESS(M17,2,1,1,"EKHAZAARSTK X standardized")),,,1,10)</f>
        <v>-0.13477533197331301</v>
      </c>
      <c r="D17" s="41">
        <f ca="1"/>
        <v>-2.9139260523429238E-2</v>
      </c>
      <c r="E17" s="41">
        <f ca="1"/>
        <v>0.30100642841649056</v>
      </c>
      <c r="F17" s="41">
        <f ca="1"/>
        <v>-0.76780639968152353</v>
      </c>
      <c r="G17" s="41">
        <f ca="1"/>
        <v>-0.46434514071413058</v>
      </c>
      <c r="H17" s="41">
        <f ca="1"/>
        <v>0.80850882335608787</v>
      </c>
      <c r="I17" s="41">
        <f ca="1"/>
        <v>1.8317266545508557</v>
      </c>
      <c r="J17" s="41">
        <f ca="1"/>
        <v>-0.64925484751377338</v>
      </c>
      <c r="K17" s="41">
        <f ca="1"/>
        <v>-0.90503582280127259</v>
      </c>
      <c r="L17" s="41">
        <f ca="1"/>
        <v>-0.66483529060901425</v>
      </c>
      <c r="M17" s="37">
        <f>MATCH($A17,'EKHAZAARSTK X standardized'!$A:$A,0)</f>
        <v>73</v>
      </c>
    </row>
    <row r="18" spans="1:13" x14ac:dyDescent="0.3">
      <c r="A18" s="74" t="str">
        <f>'[1]2023.04.25.NIFTY200_20230131'!A19</f>
        <v>ASTRAL LTD</v>
      </c>
      <c r="B18" s="75">
        <f>'[1]2023.04.25.NIFTY200_20230131'!B19</f>
        <v>0.180378794992785</v>
      </c>
      <c r="C18" s="41" cm="1">
        <f t="array" aca="1" ref="C18:L18" ca="1">OFFSET(INDIRECT(ADDRESS(M18,2,1,1,"EKHAZAARSTK X standardized")),,,1,10)</f>
        <v>-0.53496771726364478</v>
      </c>
      <c r="D18" s="41">
        <f ca="1"/>
        <v>0.68728800560995673</v>
      </c>
      <c r="E18" s="41">
        <f ca="1"/>
        <v>0.88926018931908912</v>
      </c>
      <c r="F18" s="41">
        <f ca="1"/>
        <v>-0.85159327910289473</v>
      </c>
      <c r="G18" s="41">
        <f ca="1"/>
        <v>-0.47559415293597773</v>
      </c>
      <c r="H18" s="41">
        <f ca="1"/>
        <v>0.13400993169051301</v>
      </c>
      <c r="I18" s="41">
        <f ca="1"/>
        <v>0.50944396319229035</v>
      </c>
      <c r="J18" s="41">
        <f ca="1"/>
        <v>-0.33968024797445173</v>
      </c>
      <c r="K18" s="41">
        <f ca="1"/>
        <v>-0.90069933231924004</v>
      </c>
      <c r="L18" s="41">
        <f ca="1"/>
        <v>-0.40964333327301955</v>
      </c>
      <c r="M18" s="37">
        <f>MATCH($A18,'EKHAZAARSTK X standardized'!$A:$A,0)</f>
        <v>78</v>
      </c>
    </row>
    <row r="19" spans="1:13" x14ac:dyDescent="0.3">
      <c r="A19" s="74" t="str">
        <f>'[1]2023.04.25.NIFTY200_20230131'!A20</f>
        <v>AU SMALL FINANCE BANK LTD</v>
      </c>
      <c r="B19" s="75">
        <f>'[1]2023.04.25.NIFTY200_20230131'!B20</f>
        <v>0.29061028198837602</v>
      </c>
      <c r="C19" s="41" cm="1">
        <f t="array" aca="1" ref="C19:L19" ca="1">OFFSET(INDIRECT(ADDRESS(M19,2,1,1,"EKHAZAARSTK X standardized")),,,1,10)</f>
        <v>-0.5954786838172863</v>
      </c>
      <c r="D19" s="41">
        <f ca="1"/>
        <v>-0.87506949966920955</v>
      </c>
      <c r="E19" s="41">
        <f ca="1"/>
        <v>0.5665779983745437</v>
      </c>
      <c r="F19" s="41">
        <f ca="1"/>
        <v>-0.42333479030323967</v>
      </c>
      <c r="G19" s="41">
        <f ca="1"/>
        <v>-0.37559803447542517</v>
      </c>
      <c r="H19" s="41">
        <f ca="1"/>
        <v>-0.52312341018684339</v>
      </c>
      <c r="I19" s="41">
        <f ca="1"/>
        <v>1.404965245056802</v>
      </c>
      <c r="J19" s="41">
        <f ca="1"/>
        <v>0.12716646808341664</v>
      </c>
      <c r="K19" s="41">
        <f ca="1"/>
        <v>-0.20646193976346097</v>
      </c>
      <c r="L19" s="41">
        <f ca="1"/>
        <v>-0.6284700501856878</v>
      </c>
      <c r="M19" s="37">
        <f>MATCH($A19,'EKHAZAARSTK X standardized'!$A:$A,0)</f>
        <v>81</v>
      </c>
    </row>
    <row r="20" spans="1:13" x14ac:dyDescent="0.3">
      <c r="A20" s="74" t="str">
        <f>'[1]2023.04.25.NIFTY200_20230131'!A21</f>
        <v>AUROBINDO PHARMA LTD</v>
      </c>
      <c r="B20" s="75">
        <f>'[1]2023.04.25.NIFTY200_20230131'!B21</f>
        <v>0.110231485995591</v>
      </c>
      <c r="C20" s="41" cm="1">
        <f t="array" aca="1" ref="C20:L20" ca="1">OFFSET(INDIRECT(ADDRESS(M20,2,1,1,"EKHAZAARSTK X standardized")),,,1,10)</f>
        <v>-0.27815407710870466</v>
      </c>
      <c r="D20" s="41">
        <f ca="1"/>
        <v>-0.63733935990520219</v>
      </c>
      <c r="E20" s="41">
        <f ca="1"/>
        <v>-0.5191737610573125</v>
      </c>
      <c r="F20" s="41">
        <f ca="1"/>
        <v>-0.80681251953472566</v>
      </c>
      <c r="G20" s="41">
        <f ca="1"/>
        <v>-0.82393347646647341</v>
      </c>
      <c r="H20" s="41">
        <f ca="1"/>
        <v>-0.43886320217639002</v>
      </c>
      <c r="I20" s="41">
        <f ca="1"/>
        <v>1.3330613299798713</v>
      </c>
      <c r="J20" s="41">
        <f ca="1"/>
        <v>0.16772127852882801</v>
      </c>
      <c r="K20" s="41">
        <f ca="1"/>
        <v>0.61432677336968133</v>
      </c>
      <c r="L20" s="41">
        <f ca="1"/>
        <v>-0.25177911881330844</v>
      </c>
      <c r="M20" s="37">
        <f>MATCH($A20,'EKHAZAARSTK X standardized'!$A:$A,0)</f>
        <v>82</v>
      </c>
    </row>
    <row r="21" spans="1:13" x14ac:dyDescent="0.3">
      <c r="A21" s="74" t="str">
        <f>'[1]2023.04.25.NIFTY200_20230131'!A22</f>
        <v>AVENUE SUPERMARTS LTD</v>
      </c>
      <c r="B21" s="75">
        <f>'[1]2023.04.25.NIFTY200_20230131'!B22</f>
        <v>0.48101012098076001</v>
      </c>
      <c r="C21" s="41" cm="1">
        <f t="array" aca="1" ref="C21:L21" ca="1">OFFSET(INDIRECT(ADDRESS(M21,2,1,1,"EKHAZAARSTK X standardized")),,,1,10)</f>
        <v>-0.64897097360151768</v>
      </c>
      <c r="D21" s="41">
        <f ca="1"/>
        <v>0.70703696552102047</v>
      </c>
      <c r="E21" s="41">
        <f ca="1"/>
        <v>1.7787980996449344</v>
      </c>
      <c r="F21" s="41">
        <f ca="1"/>
        <v>-0.78250130380945915</v>
      </c>
      <c r="G21" s="41">
        <f ca="1"/>
        <v>-0.40848341160646628</v>
      </c>
      <c r="H21" s="41">
        <f ca="1"/>
        <v>0.14626354015922868</v>
      </c>
      <c r="I21" s="41">
        <f ca="1"/>
        <v>1.7298260354005917</v>
      </c>
      <c r="J21" s="41">
        <f ca="1"/>
        <v>-0.91370578993597074</v>
      </c>
      <c r="K21" s="41">
        <f ca="1"/>
        <v>-0.89410840477094766</v>
      </c>
      <c r="L21" s="41">
        <f ca="1"/>
        <v>-0.49757720591321014</v>
      </c>
      <c r="M21" s="37">
        <f>MATCH($A21,'EKHAZAARSTK X standardized'!$A:$A,0)</f>
        <v>86</v>
      </c>
    </row>
    <row r="22" spans="1:13" x14ac:dyDescent="0.3">
      <c r="A22" s="74" t="str">
        <f>'[1]2023.04.25.NIFTY200_20230131'!A23</f>
        <v>AXIS BANK LTD</v>
      </c>
      <c r="B22" s="75">
        <f>'[1]2023.04.25.NIFTY200_20230131'!B23</f>
        <v>2.2747770319090099</v>
      </c>
      <c r="C22" s="41" cm="1">
        <f t="array" aca="1" ref="C22:L22" ca="1">OFFSET(INDIRECT(ADDRESS(M22,2,1,1,"EKHAZAARSTK X standardized")),,,1,10)</f>
        <v>-0.5658477883637375</v>
      </c>
      <c r="D22" s="41">
        <f ca="1"/>
        <v>-1.5150928785992352</v>
      </c>
      <c r="E22" s="41">
        <f ca="1"/>
        <v>-0.4185075684513162</v>
      </c>
      <c r="F22" s="41">
        <f ca="1"/>
        <v>0.96401991558583933</v>
      </c>
      <c r="G22" s="41">
        <f ca="1"/>
        <v>0.14562578822854499</v>
      </c>
      <c r="H22" s="41">
        <f ca="1"/>
        <v>-0.44066526096344516</v>
      </c>
      <c r="I22" s="41">
        <f ca="1"/>
        <v>3.0256902028407482</v>
      </c>
      <c r="J22" s="41">
        <f ca="1"/>
        <v>0.18212798541540345</v>
      </c>
      <c r="K22" s="41">
        <f ca="1"/>
        <v>0.20056794980521256</v>
      </c>
      <c r="L22" s="41">
        <f ca="1"/>
        <v>-0.17640696274705672</v>
      </c>
      <c r="M22" s="37">
        <f>MATCH($A22,'EKHAZAARSTK X standardized'!$A:$A,0)</f>
        <v>88</v>
      </c>
    </row>
    <row r="23" spans="1:13" x14ac:dyDescent="0.3">
      <c r="A23" s="74" t="str">
        <f>'[1]2023.04.25.NIFTY200_20230131'!A24</f>
        <v>BAJAJ AUTO LTD</v>
      </c>
      <c r="B23" s="75">
        <f>'[1]2023.04.25.NIFTY200_20230131'!B24</f>
        <v>0.42088385598316502</v>
      </c>
      <c r="C23" s="41" cm="1">
        <f t="array" aca="1" ref="C23:L23" ca="1">OFFSET(INDIRECT(ADDRESS(M23,2,1,1,"EKHAZAARSTK X standardized")),,,1,10)</f>
        <v>1.7336929110025814</v>
      </c>
      <c r="D23" s="41">
        <f ca="1"/>
        <v>-0.90433829926799403</v>
      </c>
      <c r="E23" s="41">
        <f ca="1"/>
        <v>-0.46998658150002026</v>
      </c>
      <c r="F23" s="41">
        <f ca="1"/>
        <v>-0.90240488424864596</v>
      </c>
      <c r="G23" s="41">
        <f ca="1"/>
        <v>8.4140221154652084E-2</v>
      </c>
      <c r="H23" s="41">
        <f ca="1"/>
        <v>1.8122065701096557</v>
      </c>
      <c r="I23" s="41">
        <f ca="1"/>
        <v>1.7017101506951731</v>
      </c>
      <c r="J23" s="41">
        <f ca="1"/>
        <v>-0.59203985566860551</v>
      </c>
      <c r="K23" s="41">
        <f ca="1"/>
        <v>-0.27719416467001506</v>
      </c>
      <c r="L23" s="41">
        <f ca="1"/>
        <v>-0.28976172295318481</v>
      </c>
      <c r="M23" s="37">
        <f>MATCH($A23,'EKHAZAARSTK X standardized'!$A:$A,0)</f>
        <v>91</v>
      </c>
    </row>
    <row r="24" spans="1:13" x14ac:dyDescent="0.3">
      <c r="A24" s="74" t="str">
        <f>'[1]2023.04.25.NIFTY200_20230131'!A25</f>
        <v>BAJAJ FINANCE LTD</v>
      </c>
      <c r="B24" s="75">
        <f>'[1]2023.04.25.NIFTY200_20230131'!B25</f>
        <v>1.5131776729394699</v>
      </c>
      <c r="C24" s="41" cm="1">
        <f t="array" aca="1" ref="C24:L24" ca="1">OFFSET(INDIRECT(ADDRESS(M24,2,1,1,"EKHAZAARSTK X standardized")),,,1,10)</f>
        <v>-0.40484581033436978</v>
      </c>
      <c r="D24" s="41">
        <f ca="1"/>
        <v>-1.2015682091484201</v>
      </c>
      <c r="E24" s="41">
        <f ca="1"/>
        <v>0.27029768556312989</v>
      </c>
      <c r="F24" s="41">
        <f ca="1"/>
        <v>1.8903069186849455</v>
      </c>
      <c r="G24" s="41">
        <f ca="1"/>
        <v>-0.76658730374726081</v>
      </c>
      <c r="H24" s="41">
        <f ca="1"/>
        <v>0.77207382226106869</v>
      </c>
      <c r="I24" s="41">
        <f ca="1"/>
        <v>2.5082624081806277</v>
      </c>
      <c r="J24" s="41">
        <f ca="1"/>
        <v>-0.3447478846520689</v>
      </c>
      <c r="K24" s="41">
        <f ca="1"/>
        <v>-0.61144916982384978</v>
      </c>
      <c r="L24" s="41">
        <f ca="1"/>
        <v>-0.26957783428244636</v>
      </c>
      <c r="M24" s="37">
        <f>MATCH($A24,'EKHAZAARSTK X standardized'!$A:$A,0)</f>
        <v>94</v>
      </c>
    </row>
    <row r="25" spans="1:13" x14ac:dyDescent="0.3">
      <c r="A25" s="74" t="str">
        <f>'[1]2023.04.25.NIFTY200_20230131'!A26</f>
        <v>BAJAJ FINSERV LTD</v>
      </c>
      <c r="B25" s="75">
        <f>'[1]2023.04.25.NIFTY200_20230131'!B26</f>
        <v>0.70147309297194105</v>
      </c>
      <c r="C25" s="41" cm="1">
        <f t="array" aca="1" ref="C25:L25" ca="1">OFFSET(INDIRECT(ADDRESS(M25,2,1,1,"EKHAZAARSTK X standardized")),,,1,10)</f>
        <v>-0.62715860082409403</v>
      </c>
      <c r="D25" s="41">
        <f ca="1"/>
        <v>-0.97723811705184049</v>
      </c>
      <c r="E25" s="41">
        <f ca="1"/>
        <v>-0.3165295149669749</v>
      </c>
      <c r="F25" s="41">
        <f ca="1"/>
        <v>1.6249778938072015</v>
      </c>
      <c r="G25" s="41">
        <f ca="1"/>
        <v>-0.91817593553129817</v>
      </c>
      <c r="H25" s="41">
        <f ca="1"/>
        <v>0.42908580867708956</v>
      </c>
      <c r="I25" s="41">
        <f ca="1"/>
        <v>2.5738141621221216</v>
      </c>
      <c r="J25" s="41">
        <f ca="1"/>
        <v>-0.46462019187183207</v>
      </c>
      <c r="K25" s="41">
        <f ca="1"/>
        <v>-0.19453557885472389</v>
      </c>
      <c r="L25" s="41">
        <f ca="1"/>
        <v>0.18858588033595292</v>
      </c>
      <c r="M25" s="37">
        <f>MATCH($A25,'EKHAZAARSTK X standardized'!$A:$A,0)</f>
        <v>95</v>
      </c>
    </row>
    <row r="26" spans="1:13" x14ac:dyDescent="0.3">
      <c r="A26" s="74" t="str">
        <f>'[1]2023.04.25.NIFTY200_20230131'!A27</f>
        <v>BAJAJ HOLDINGS AND INVESTMEN</v>
      </c>
      <c r="B26" s="75">
        <f>'[1]2023.04.25.NIFTY200_20230131'!B27</f>
        <v>0.25052610498997901</v>
      </c>
      <c r="C26" s="41" cm="1">
        <f t="array" aca="1" ref="C26:L26" ca="1">OFFSET(INDIRECT(ADDRESS(M26,2,1,1,"EKHAZAARSTK X standardized")),,,1,10)</f>
        <v>1.8800169256721355</v>
      </c>
      <c r="D26" s="41">
        <f ca="1"/>
        <v>-1.3748547762388532</v>
      </c>
      <c r="E26" s="41">
        <f ca="1"/>
        <v>-0.26617059330786358</v>
      </c>
      <c r="F26" s="41">
        <f ca="1"/>
        <v>-0.90240488424864596</v>
      </c>
      <c r="G26" s="41">
        <f ca="1"/>
        <v>0.39513026538901352</v>
      </c>
      <c r="H26" s="41">
        <f ca="1"/>
        <v>0.69504679682190051</v>
      </c>
      <c r="I26" s="41">
        <f ca="1"/>
        <v>0.89967581574893574</v>
      </c>
      <c r="J26" s="41">
        <f ca="1"/>
        <v>-0.9351778932590914</v>
      </c>
      <c r="K26" s="41">
        <f ca="1"/>
        <v>-0.93770207400659211</v>
      </c>
      <c r="L26" s="41">
        <f ca="1"/>
        <v>0.41795389227382612</v>
      </c>
      <c r="M26" s="37">
        <f>MATCH($A26,'EKHAZAARSTK X standardized'!$A:$A,0)</f>
        <v>97</v>
      </c>
    </row>
    <row r="27" spans="1:13" x14ac:dyDescent="0.3">
      <c r="A27" s="74" t="str">
        <f>'[1]2023.04.25.NIFTY200_20230131'!A28</f>
        <v>BALKRISHNA INDUSTRIES LTD</v>
      </c>
      <c r="B27" s="75">
        <f>'[1]2023.04.25.NIFTY200_20230131'!B28</f>
        <v>0.17035775099318601</v>
      </c>
      <c r="C27" s="41" cm="1">
        <f t="array" aca="1" ref="C27:L27" ca="1">OFFSET(INDIRECT(ADDRESS(M27,2,1,1,"EKHAZAARSTK X standardized")),,,1,10)</f>
        <v>-7.5031357067362608E-2</v>
      </c>
      <c r="D27" s="41">
        <f ca="1"/>
        <v>-0.35186734133114528</v>
      </c>
      <c r="E27" s="41">
        <f ca="1"/>
        <v>0.16607474444528131</v>
      </c>
      <c r="F27" s="41">
        <f ca="1"/>
        <v>-8.6741177272068232E-2</v>
      </c>
      <c r="G27" s="41">
        <f ca="1"/>
        <v>-0.37083664317306358</v>
      </c>
      <c r="H27" s="41">
        <f ca="1"/>
        <v>6.205063505484635E-2</v>
      </c>
      <c r="I27" s="41">
        <f ca="1"/>
        <v>0.92409514242400548</v>
      </c>
      <c r="J27" s="41">
        <f ca="1"/>
        <v>-0.47808370794588512</v>
      </c>
      <c r="K27" s="41">
        <f ca="1"/>
        <v>-0.49630914389330238</v>
      </c>
      <c r="L27" s="41">
        <f ca="1"/>
        <v>-0.88236735469295424</v>
      </c>
      <c r="M27" s="37">
        <f>MATCH($A27,'EKHAZAARSTK X standardized'!$A:$A,0)</f>
        <v>99</v>
      </c>
    </row>
    <row r="28" spans="1:13" x14ac:dyDescent="0.3">
      <c r="A28" s="74" t="str">
        <f>'[1]2023.04.25.NIFTY200_20230131'!A29</f>
        <v>BANDHAN BANK LTD</v>
      </c>
      <c r="B28" s="75">
        <f>'[1]2023.04.25.NIFTY200_20230131'!B29</f>
        <v>0.180378794992785</v>
      </c>
      <c r="C28" s="41" cm="1">
        <f t="array" aca="1" ref="C28:L28" ca="1">OFFSET(INDIRECT(ADDRESS(M28,2,1,1,"EKHAZAARSTK X standardized")),,,1,10)</f>
        <v>-0.37345000646475912</v>
      </c>
      <c r="D28" s="41">
        <f ca="1"/>
        <v>-1.224790747223641</v>
      </c>
      <c r="E28" s="41">
        <f ca="1"/>
        <v>-4.5641793548677296E-3</v>
      </c>
      <c r="F28" s="41">
        <f ca="1"/>
        <v>0.77286175982082983</v>
      </c>
      <c r="G28" s="41">
        <f ca="1"/>
        <v>-1.0738531735205312</v>
      </c>
      <c r="H28" s="41">
        <f ca="1"/>
        <v>-1.1650507618723818</v>
      </c>
      <c r="I28" s="41">
        <f ca="1"/>
        <v>1.6293647219492327</v>
      </c>
      <c r="J28" s="41">
        <f ca="1"/>
        <v>0.96844842604250048</v>
      </c>
      <c r="K28" s="41">
        <f ca="1"/>
        <v>0.23347182871879446</v>
      </c>
      <c r="L28" s="41">
        <f ca="1"/>
        <v>0.30475299699966418</v>
      </c>
      <c r="M28" s="37">
        <f>MATCH($A28,'EKHAZAARSTK X standardized'!$A:$A,0)</f>
        <v>103</v>
      </c>
    </row>
    <row r="29" spans="1:13" x14ac:dyDescent="0.3">
      <c r="A29" s="74" t="str">
        <f>'[1]2023.04.25.NIFTY200_20230131'!A30</f>
        <v>BANK OF BARODA</v>
      </c>
      <c r="B29" s="75">
        <f>'[1]2023.04.25.NIFTY200_20230131'!B30</f>
        <v>0.30063132598797498</v>
      </c>
      <c r="C29" s="41" cm="1">
        <f t="array" aca="1" ref="C29:L29" ca="1">OFFSET(INDIRECT(ADDRESS(M29,2,1,1,"EKHAZAARSTK X standardized")),,,1,10)</f>
        <v>0.51835958204418409</v>
      </c>
      <c r="D29" s="41">
        <f ca="1"/>
        <v>-1.4173870870563294</v>
      </c>
      <c r="E29" s="41">
        <f ca="1"/>
        <v>-0.35345416385674538</v>
      </c>
      <c r="F29" s="41">
        <f ca="1"/>
        <v>0.82643509765335377</v>
      </c>
      <c r="G29" s="41">
        <f ca="1"/>
        <v>0.94966455169269826</v>
      </c>
      <c r="H29" s="41">
        <f ca="1"/>
        <v>-0.67432848279691882</v>
      </c>
      <c r="I29" s="41">
        <f ca="1"/>
        <v>2.7807333065651538</v>
      </c>
      <c r="J29" s="41">
        <f ca="1"/>
        <v>1.3672915736782296</v>
      </c>
      <c r="K29" s="41">
        <f ca="1"/>
        <v>0.66893235108523785</v>
      </c>
      <c r="L29" s="41">
        <f ca="1"/>
        <v>0.80265130595483791</v>
      </c>
      <c r="M29" s="37">
        <f>MATCH($A29,'EKHAZAARSTK X standardized'!$A:$A,0)</f>
        <v>104</v>
      </c>
    </row>
    <row r="30" spans="1:13" x14ac:dyDescent="0.3">
      <c r="A30" s="74" t="str">
        <f>'[1]2023.04.25.NIFTY200_20230131'!A31</f>
        <v>BANK OF INDIA</v>
      </c>
      <c r="B30" s="75">
        <f>'[1]2023.04.25.NIFTY200_20230131'!B31</f>
        <v>6.0126264997594901E-2</v>
      </c>
      <c r="C30" s="41" cm="1">
        <f t="array" aca="1" ref="C30:L30" ca="1">OFFSET(INDIRECT(ADDRESS(M30,2,1,1,"EKHAZAARSTK X standardized")),,,1,10)</f>
        <v>1.1626266048797707</v>
      </c>
      <c r="D30" s="41">
        <f ca="1"/>
        <v>-1.5141931799564281</v>
      </c>
      <c r="E30" s="41">
        <f ca="1"/>
        <v>-0.60687616632614017</v>
      </c>
      <c r="F30" s="41">
        <f ca="1"/>
        <v>0.97518974199130581</v>
      </c>
      <c r="G30" s="41">
        <f ca="1"/>
        <v>1.4228440938154887</v>
      </c>
      <c r="H30" s="41">
        <f ca="1"/>
        <v>-0.9555875497731332</v>
      </c>
      <c r="I30" s="41">
        <f ca="1"/>
        <v>2.2300591344188794</v>
      </c>
      <c r="J30" s="41">
        <f ca="1"/>
        <v>-7.5508999444054037E-2</v>
      </c>
      <c r="K30" s="41">
        <f ca="1"/>
        <v>2.7607281397574468</v>
      </c>
      <c r="L30" s="41">
        <f ca="1"/>
        <v>2.199399033559446</v>
      </c>
      <c r="M30" s="37">
        <f>MATCH($A30,'EKHAZAARSTK X standardized'!$A:$A,0)</f>
        <v>105</v>
      </c>
    </row>
    <row r="31" spans="1:13" x14ac:dyDescent="0.3">
      <c r="A31" s="74" t="str">
        <f>'[1]2023.04.25.NIFTY200_20230131'!A32</f>
        <v>BATA INDIA LTD</v>
      </c>
      <c r="B31" s="75">
        <f>'[1]2023.04.25.NIFTY200_20230131'!B32</f>
        <v>9.0189397996392404E-2</v>
      </c>
      <c r="C31" s="41" cm="1">
        <f t="array" aca="1" ref="C31:L31" ca="1">OFFSET(INDIRECT(ADDRESS(M31,2,1,1,"EKHAZAARSTK X standardized")),,,1,10)</f>
        <v>-0.44604368141919687</v>
      </c>
      <c r="D31" s="41">
        <f ca="1"/>
        <v>2.4066251989460303E-4</v>
      </c>
      <c r="E31" s="41">
        <f ca="1"/>
        <v>-0.75065044662948543</v>
      </c>
      <c r="F31" s="41">
        <f ca="1"/>
        <v>0.4805511673920061</v>
      </c>
      <c r="G31" s="41">
        <f ca="1"/>
        <v>-0.97599443163385213</v>
      </c>
      <c r="H31" s="41">
        <f ca="1"/>
        <v>0.34516034723296596</v>
      </c>
      <c r="I31" s="41">
        <f ca="1"/>
        <v>0.17974671508574197</v>
      </c>
      <c r="J31" s="41">
        <f ca="1"/>
        <v>7.1561755711069444E-2</v>
      </c>
      <c r="K31" s="41">
        <f ca="1"/>
        <v>-0.71989158590013147</v>
      </c>
      <c r="L31" s="41">
        <f ca="1"/>
        <v>-1.1252842409149506</v>
      </c>
      <c r="M31" s="37">
        <f>MATCH($A31,'EKHAZAARSTK X standardized'!$A:$A,0)</f>
        <v>110</v>
      </c>
    </row>
    <row r="32" spans="1:13" x14ac:dyDescent="0.3">
      <c r="A32" s="74" t="str">
        <f>'[1]2023.04.25.NIFTY200_20230131'!A33</f>
        <v>BERGER PAINTS INDIA LTD</v>
      </c>
      <c r="B32" s="75">
        <f>'[1]2023.04.25.NIFTY200_20230131'!B33</f>
        <v>0.130273574994789</v>
      </c>
      <c r="C32" s="41" cm="1">
        <f t="array" aca="1" ref="C32:L32" ca="1">OFFSET(INDIRECT(ADDRESS(M32,2,1,1,"EKHAZAARSTK X standardized")),,,1,10)</f>
        <v>-0.2580054841355966</v>
      </c>
      <c r="D32" s="41">
        <f ca="1"/>
        <v>-0.37071128511585333</v>
      </c>
      <c r="E32" s="41">
        <f ca="1"/>
        <v>0.30480771733273138</v>
      </c>
      <c r="F32" s="41">
        <f ca="1"/>
        <v>-0.15745906704686238</v>
      </c>
      <c r="G32" s="41">
        <f ca="1"/>
        <v>-0.62078529011301409</v>
      </c>
      <c r="H32" s="41">
        <f ca="1"/>
        <v>0.33057003003383884</v>
      </c>
      <c r="I32" s="41">
        <f ca="1"/>
        <v>0.92288244735097025</v>
      </c>
      <c r="J32" s="41">
        <f ca="1"/>
        <v>-0.82169807861816768</v>
      </c>
      <c r="K32" s="41">
        <f ca="1"/>
        <v>-0.79328933520048894</v>
      </c>
      <c r="L32" s="41">
        <f ca="1"/>
        <v>-0.82321144208022867</v>
      </c>
      <c r="M32" s="37">
        <f>MATCH($A32,'EKHAZAARSTK X standardized'!$A:$A,0)</f>
        <v>114</v>
      </c>
    </row>
    <row r="33" spans="1:13" x14ac:dyDescent="0.3">
      <c r="A33" s="74" t="str">
        <f>'[1]2023.04.25.NIFTY200_20230131'!A34</f>
        <v>BHARAT ELECTRONICS LTD</v>
      </c>
      <c r="B33" s="75">
        <f>'[1]2023.04.25.NIFTY200_20230131'!B34</f>
        <v>0.33069445798677199</v>
      </c>
      <c r="C33" s="41" cm="1">
        <f t="array" aca="1" ref="C33:L33" ca="1">OFFSET(INDIRECT(ADDRESS(M33,2,1,1,"EKHAZAARSTK X standardized")),,,1,10)</f>
        <v>0.56818496611512637</v>
      </c>
      <c r="D33" s="41">
        <f ca="1"/>
        <v>-0.40041406314189287</v>
      </c>
      <c r="E33" s="41">
        <f ca="1"/>
        <v>-7.939826662213835E-2</v>
      </c>
      <c r="F33" s="41">
        <f ca="1"/>
        <v>-0.90240488424864596</v>
      </c>
      <c r="G33" s="41">
        <f ca="1"/>
        <v>0.76293061199188805</v>
      </c>
      <c r="H33" s="41">
        <f ca="1"/>
        <v>0.31407154650150398</v>
      </c>
      <c r="I33" s="41">
        <f ca="1"/>
        <v>1.4514776049736346</v>
      </c>
      <c r="J33" s="41">
        <f ca="1"/>
        <v>1.1054900337925977E-2</v>
      </c>
      <c r="K33" s="41">
        <f ca="1"/>
        <v>-0.34164712983920992</v>
      </c>
      <c r="L33" s="41">
        <f ca="1"/>
        <v>0.18878656630269508</v>
      </c>
      <c r="M33" s="37">
        <f>MATCH($A33,'EKHAZAARSTK X standardized'!$A:$A,0)</f>
        <v>122</v>
      </c>
    </row>
    <row r="34" spans="1:13" x14ac:dyDescent="0.3">
      <c r="A34" s="74" t="str">
        <f>'[1]2023.04.25.NIFTY200_20230131'!A35</f>
        <v>BHARAT FORGE LTD</v>
      </c>
      <c r="B34" s="75">
        <f>'[1]2023.04.25.NIFTY200_20230131'!B35</f>
        <v>0.22046297199118101</v>
      </c>
      <c r="C34" s="41" cm="1">
        <f t="array" aca="1" ref="C34:L34" ca="1">OFFSET(INDIRECT(ADDRESS(M34,2,1,1,"EKHAZAARSTK X standardized")),,,1,10)</f>
        <v>-0.36993784180351452</v>
      </c>
      <c r="D34" s="41">
        <f ca="1"/>
        <v>-0.36628949850498532</v>
      </c>
      <c r="E34" s="41">
        <f ca="1"/>
        <v>-0.38746049616307021</v>
      </c>
      <c r="F34" s="41">
        <f ca="1"/>
        <v>0.48771667623500781</v>
      </c>
      <c r="G34" s="41">
        <f ca="1"/>
        <v>2.0211505205932834E-2</v>
      </c>
      <c r="H34" s="41">
        <f ca="1"/>
        <v>-0.50745727586710598</v>
      </c>
      <c r="I34" s="41">
        <f ca="1"/>
        <v>1.025365841541477</v>
      </c>
      <c r="J34" s="41">
        <f ca="1"/>
        <v>0.16387485041039754</v>
      </c>
      <c r="K34" s="41">
        <f ca="1"/>
        <v>-0.50596164649903919</v>
      </c>
      <c r="L34" s="41">
        <f ca="1"/>
        <v>-0.79077849635264397</v>
      </c>
      <c r="M34" s="37">
        <f>MATCH($A34,'EKHAZAARSTK X standardized'!$A:$A,0)</f>
        <v>123</v>
      </c>
    </row>
    <row r="35" spans="1:13" x14ac:dyDescent="0.3">
      <c r="A35" s="74" t="str">
        <f>'[1]2023.04.25.NIFTY200_20230131'!A36</f>
        <v>BHARAT HEAVY ELECTRICALS</v>
      </c>
      <c r="B35" s="75">
        <f>'[1]2023.04.25.NIFTY200_20230131'!B36</f>
        <v>0.10021044199599199</v>
      </c>
      <c r="C35" s="41" cm="1">
        <f t="array" aca="1" ref="C35:L35" ca="1">OFFSET(INDIRECT(ADDRESS(M35,2,1,1,"EKHAZAARSTK X standardized")),,,1,10)</f>
        <v>-0.26382630195194706</v>
      </c>
      <c r="D35" s="41">
        <f ca="1"/>
        <v>-0.69714872935516436</v>
      </c>
      <c r="E35" s="41">
        <f ca="1"/>
        <v>-1.238797425838952</v>
      </c>
      <c r="F35" s="41">
        <f ca="1"/>
        <v>-0.8984048148567696</v>
      </c>
      <c r="G35" s="41">
        <f ca="1"/>
        <v>0.68350174455457458</v>
      </c>
      <c r="H35" s="41">
        <f ca="1"/>
        <v>-0.83964615811530396</v>
      </c>
      <c r="I35" s="41">
        <f ca="1"/>
        <v>1.3614091203068708</v>
      </c>
      <c r="J35" s="41">
        <f ca="1"/>
        <v>2.370807944242785</v>
      </c>
      <c r="K35" s="41">
        <f ca="1"/>
        <v>-8.0264680167533686E-2</v>
      </c>
      <c r="L35" s="41">
        <f ca="1"/>
        <v>3.4706884986862384E-2</v>
      </c>
      <c r="M35" s="37">
        <f>MATCH($A35,'EKHAZAARSTK X standardized'!$A:$A,0)</f>
        <v>124</v>
      </c>
    </row>
    <row r="36" spans="1:13" x14ac:dyDescent="0.3">
      <c r="A36" s="74" t="str">
        <f>'[1]2023.04.25.NIFTY200_20230131'!A37</f>
        <v>BHARAT PETROLEUM CORP LTD</v>
      </c>
      <c r="B36" s="75">
        <f>'[1]2023.04.25.NIFTY200_20230131'!B37</f>
        <v>0.32067341398717297</v>
      </c>
      <c r="C36" s="41" cm="1">
        <f t="array" aca="1" ref="C36:L36" ca="1">OFFSET(INDIRECT(ADDRESS(M36,2,1,1,"EKHAZAARSTK X standardized")),,,1,10)</f>
        <v>0.62470924292871299</v>
      </c>
      <c r="D36" s="41">
        <f ca="1"/>
        <v>0.70319588291106139</v>
      </c>
      <c r="E36" s="41">
        <f ca="1"/>
        <v>-8.6722548587478632E-2</v>
      </c>
      <c r="F36" s="41">
        <f ca="1"/>
        <v>1.5685685355388648</v>
      </c>
      <c r="G36" s="41">
        <f ca="1"/>
        <v>-0.41935019014678854</v>
      </c>
      <c r="H36" s="41">
        <f ca="1"/>
        <v>-1.3595964741850948</v>
      </c>
      <c r="I36" s="41">
        <f ca="1"/>
        <v>2.4984445855491257</v>
      </c>
      <c r="J36" s="41">
        <f ca="1"/>
        <v>-0.35227526431563072</v>
      </c>
      <c r="K36" s="41">
        <f ca="1"/>
        <v>0.70088079660853497</v>
      </c>
      <c r="L36" s="41">
        <f ca="1"/>
        <v>-1.1841117233885694</v>
      </c>
      <c r="M36" s="37">
        <f>MATCH($A36,'EKHAZAARSTK X standardized'!$A:$A,0)</f>
        <v>125</v>
      </c>
    </row>
    <row r="37" spans="1:13" x14ac:dyDescent="0.3">
      <c r="A37" s="74" t="str">
        <f>'[1]2023.04.25.NIFTY200_20230131'!A38</f>
        <v>BHARTI AIRTEL LTD</v>
      </c>
      <c r="B37" s="75">
        <f>'[1]2023.04.25.NIFTY200_20230131'!B38</f>
        <v>1.8639142199254399</v>
      </c>
      <c r="C37" s="41" cm="1">
        <f t="array" aca="1" ref="C37:L37" ca="1">OFFSET(INDIRECT(ADDRESS(M37,2,1,1,"EKHAZAARSTK X standardized")),,,1,10)</f>
        <v>-0.36413566004953457</v>
      </c>
      <c r="D37" s="41">
        <f ca="1"/>
        <v>-0.70178467245069387</v>
      </c>
      <c r="E37" s="41">
        <f ca="1"/>
        <v>-0.15785466230582756</v>
      </c>
      <c r="F37" s="41">
        <f ca="1"/>
        <v>1.6777890315010671</v>
      </c>
      <c r="G37" s="41">
        <f ca="1"/>
        <v>-0.19071667696042446</v>
      </c>
      <c r="H37" s="41">
        <f ca="1"/>
        <v>6.1927654975811659E-2</v>
      </c>
      <c r="I37" s="41">
        <f ca="1"/>
        <v>2.9435202784666612</v>
      </c>
      <c r="J37" s="41">
        <f ca="1"/>
        <v>-0.62718526686403142</v>
      </c>
      <c r="K37" s="41">
        <f ca="1"/>
        <v>-0.12498389345987151</v>
      </c>
      <c r="L37" s="41">
        <f ca="1"/>
        <v>-0.62004762038898964</v>
      </c>
      <c r="M37" s="37">
        <f>MATCH($A37,'EKHAZAARSTK X standardized'!$A:$A,0)</f>
        <v>127</v>
      </c>
    </row>
    <row r="38" spans="1:13" x14ac:dyDescent="0.3">
      <c r="A38" s="74" t="str">
        <f>'[1]2023.04.25.NIFTY200_20230131'!A39</f>
        <v>BIOCON LTD</v>
      </c>
      <c r="B38" s="75">
        <f>'[1]2023.04.25.NIFTY200_20230131'!B39</f>
        <v>0.10021044199599199</v>
      </c>
      <c r="C38" s="41" cm="1">
        <f t="array" aca="1" ref="C38:L38" ca="1">OFFSET(INDIRECT(ADDRESS(M38,2,1,1,"EKHAZAARSTK X standardized")),,,1,10)</f>
        <v>-0.49073257314419377</v>
      </c>
      <c r="D38" s="41">
        <f ca="1"/>
        <v>-1.2482003432784061</v>
      </c>
      <c r="E38" s="41">
        <f ca="1"/>
        <v>9.9806871323830884E-2</v>
      </c>
      <c r="F38" s="41">
        <f ca="1"/>
        <v>0.22465203675351772</v>
      </c>
      <c r="G38" s="41">
        <f ca="1"/>
        <v>-1.4390289196242261</v>
      </c>
      <c r="H38" s="41">
        <f ca="1"/>
        <v>-0.67379845597741705</v>
      </c>
      <c r="I38" s="41">
        <f ca="1"/>
        <v>0.98474115879205459</v>
      </c>
      <c r="J38" s="41">
        <f ca="1"/>
        <v>-0.16853105222501752</v>
      </c>
      <c r="K38" s="41">
        <f ca="1"/>
        <v>-0.26927738802432549</v>
      </c>
      <c r="L38" s="41">
        <f ca="1"/>
        <v>-0.34645488968363058</v>
      </c>
      <c r="M38" s="37">
        <f>MATCH($A38,'EKHAZAARSTK X standardized'!$A:$A,0)</f>
        <v>129</v>
      </c>
    </row>
    <row r="39" spans="1:13" x14ac:dyDescent="0.3">
      <c r="A39" s="74" t="str">
        <f>'[1]2023.04.25.NIFTY200_20230131'!A40</f>
        <v>BOSCH LTD</v>
      </c>
      <c r="B39" s="75">
        <f>'[1]2023.04.25.NIFTY200_20230131'!B40</f>
        <v>0.140294618994388</v>
      </c>
      <c r="C39" s="41" cm="1">
        <f t="array" aca="1" ref="C39:L39" ca="1">OFFSET(INDIRECT(ADDRESS(M39,2,1,1,"EKHAZAARSTK X standardized")),,,1,10)</f>
        <v>0.12807062408469536</v>
      </c>
      <c r="D39" s="41">
        <f ca="1"/>
        <v>-0.65053279778241113</v>
      </c>
      <c r="E39" s="41">
        <f ca="1"/>
        <v>-1.1088607568777225</v>
      </c>
      <c r="F39" s="41">
        <f ca="1"/>
        <v>-0.88921978798226986</v>
      </c>
      <c r="G39" s="41">
        <f ca="1"/>
        <v>0.56446797794157755</v>
      </c>
      <c r="H39" s="41">
        <f ca="1"/>
        <v>5.23045167516593E-2</v>
      </c>
      <c r="I39" s="41">
        <f ca="1"/>
        <v>1.1444829873404803</v>
      </c>
      <c r="J39" s="41">
        <f ca="1"/>
        <v>-0.68704270151488356</v>
      </c>
      <c r="K39" s="41">
        <f ca="1"/>
        <v>-0.57499464768689901</v>
      </c>
      <c r="L39" s="41">
        <f ca="1"/>
        <v>-0.47858967577485656</v>
      </c>
      <c r="M39" s="37">
        <f>MATCH($A39,'EKHAZAARSTK X standardized'!$A:$A,0)</f>
        <v>141</v>
      </c>
    </row>
    <row r="40" spans="1:13" x14ac:dyDescent="0.3">
      <c r="A40" s="74" t="str">
        <f>'[1]2023.04.25.NIFTY200_20230131'!A41</f>
        <v>BRITANNIA INDUSTRIES LTD</v>
      </c>
      <c r="B40" s="75">
        <f>'[1]2023.04.25.NIFTY200_20230131'!B41</f>
        <v>0.49103116498035898</v>
      </c>
      <c r="C40" s="41" cm="1">
        <f t="array" aca="1" ref="C40:L40" ca="1">OFFSET(INDIRECT(ADDRESS(M40,2,1,1,"EKHAZAARSTK X standardized")),,,1,10)</f>
        <v>0.56839418774702033</v>
      </c>
      <c r="D40" s="41">
        <f ca="1"/>
        <v>-0.40710721991863191</v>
      </c>
      <c r="E40" s="41">
        <f ca="1"/>
        <v>6.1134863810046791E-2</v>
      </c>
      <c r="F40" s="41">
        <f ca="1"/>
        <v>0.59135159113787117</v>
      </c>
      <c r="G40" s="41">
        <f ca="1"/>
        <v>0.62543632780022762</v>
      </c>
      <c r="H40" s="41">
        <f ca="1"/>
        <v>3.3469787785986549</v>
      </c>
      <c r="I40" s="41">
        <f ca="1"/>
        <v>1.1512621226075237</v>
      </c>
      <c r="J40" s="41">
        <f ca="1"/>
        <v>-0.58496074220758598</v>
      </c>
      <c r="K40" s="41">
        <f ca="1"/>
        <v>-0.8262101202737544</v>
      </c>
      <c r="L40" s="41">
        <f ca="1"/>
        <v>6.5164992452076395E-2</v>
      </c>
      <c r="M40" s="37">
        <f>MATCH($A40,'EKHAZAARSTK X standardized'!$A:$A,0)</f>
        <v>144</v>
      </c>
    </row>
    <row r="41" spans="1:13" x14ac:dyDescent="0.3">
      <c r="A41" s="74" t="str">
        <f>'[1]2023.04.25.NIFTY200_20230131'!A42</f>
        <v>CANARA BANK</v>
      </c>
      <c r="B41" s="75">
        <f>'[1]2023.04.25.NIFTY200_20230131'!B42</f>
        <v>0.20042088399198299</v>
      </c>
      <c r="C41" s="41" cm="1">
        <f t="array" aca="1" ref="C41:L41" ca="1">OFFSET(INDIRECT(ADDRESS(M41,2,1,1,"EKHAZAARSTK X standardized")),,,1,10)</f>
        <v>0.95041388497528279</v>
      </c>
      <c r="D41" s="41">
        <f ca="1"/>
        <v>-1.5158330636097943</v>
      </c>
      <c r="E41" s="41">
        <f ca="1"/>
        <v>-0.50681990580679603</v>
      </c>
      <c r="F41" s="41">
        <f ca="1"/>
        <v>0.57378966396748665</v>
      </c>
      <c r="G41" s="41">
        <f ca="1"/>
        <v>0.58017012879206209</v>
      </c>
      <c r="H41" s="41">
        <f ca="1"/>
        <v>-0.62825861744123179</v>
      </c>
      <c r="I41" s="41">
        <f ca="1"/>
        <v>2.6260485678343795</v>
      </c>
      <c r="J41" s="41">
        <f ca="1"/>
        <v>1.4476788273263348</v>
      </c>
      <c r="K41" s="41">
        <f ca="1"/>
        <v>1.0603581780567866</v>
      </c>
      <c r="L41" s="41">
        <f ca="1"/>
        <v>1.0060070640119723</v>
      </c>
      <c r="M41" s="37">
        <f>MATCH($A41,'EKHAZAARSTK X standardized'!$A:$A,0)</f>
        <v>150</v>
      </c>
    </row>
    <row r="42" spans="1:13" x14ac:dyDescent="0.3">
      <c r="A42" s="74" t="str">
        <f>'[1]2023.04.25.NIFTY200_20230131'!A43</f>
        <v>CHOLAMANDALAM INVESTMENT AND</v>
      </c>
      <c r="B42" s="75">
        <f>'[1]2023.04.25.NIFTY200_20230131'!B43</f>
        <v>0.270568192989177</v>
      </c>
      <c r="C42" s="41" cm="1">
        <f t="array" aca="1" ref="C42:L42" ca="1">OFFSET(INDIRECT(ADDRESS(M42,2,1,1,"EKHAZAARSTK X standardized")),,,1,10)</f>
        <v>-0.47752267234982426</v>
      </c>
      <c r="D42" s="41">
        <f ca="1"/>
        <v>-1.1118457437801752</v>
      </c>
      <c r="E42" s="41">
        <f ca="1"/>
        <v>7.783255049332026E-2</v>
      </c>
      <c r="F42" s="41">
        <f ca="1"/>
        <v>2.5568509801134698</v>
      </c>
      <c r="G42" s="41">
        <f ca="1"/>
        <v>-1.3640356955382437E-2</v>
      </c>
      <c r="H42" s="41">
        <f ca="1"/>
        <v>0.61361038289288794</v>
      </c>
      <c r="I42" s="41">
        <f ca="1"/>
        <v>1.6250480526486379</v>
      </c>
      <c r="J42" s="41">
        <f ca="1"/>
        <v>-0.17163393894075721</v>
      </c>
      <c r="K42" s="41">
        <f ca="1"/>
        <v>-0.75337551959082139</v>
      </c>
      <c r="L42" s="41">
        <f ca="1"/>
        <v>-0.33284319966757359</v>
      </c>
      <c r="M42" s="37">
        <f>MATCH($A42,'EKHAZAARSTK X standardized'!$A:$A,0)</f>
        <v>175</v>
      </c>
    </row>
    <row r="43" spans="1:13" x14ac:dyDescent="0.3">
      <c r="A43" s="74" t="str">
        <f>'[1]2023.04.25.NIFTY200_20230131'!A44</f>
        <v>CIPLA LTD</v>
      </c>
      <c r="B43" s="75">
        <f>'[1]2023.04.25.NIFTY200_20230131'!B44</f>
        <v>0.53111534197875498</v>
      </c>
      <c r="C43" s="41" cm="1">
        <f t="array" aca="1" ref="C43:L43" ca="1">OFFSET(INDIRECT(ADDRESS(M43,2,1,1,"EKHAZAARSTK X standardized")),,,1,10)</f>
        <v>-0.25090226986586756</v>
      </c>
      <c r="D43" s="41">
        <f ca="1"/>
        <v>-0.92701093994944761</v>
      </c>
      <c r="E43" s="41">
        <f ca="1"/>
        <v>-0.37039679235062933</v>
      </c>
      <c r="F43" s="41">
        <f ca="1"/>
        <v>-0.87716367066794898</v>
      </c>
      <c r="G43" s="41">
        <f ca="1"/>
        <v>-0.61249246121239231</v>
      </c>
      <c r="H43" s="41">
        <f ca="1"/>
        <v>3.109422264638213E-2</v>
      </c>
      <c r="I43" s="41">
        <f ca="1"/>
        <v>1.4463039167463303</v>
      </c>
      <c r="J43" s="41">
        <f ca="1"/>
        <v>-0.12322370328388975</v>
      </c>
      <c r="K43" s="41">
        <f ca="1"/>
        <v>-0.21299656724458177</v>
      </c>
      <c r="L43" s="41">
        <f ca="1"/>
        <v>-1.1714339679009595</v>
      </c>
      <c r="M43" s="37">
        <f>MATCH($A43,'EKHAZAARSTK X standardized'!$A:$A,0)</f>
        <v>177</v>
      </c>
    </row>
    <row r="44" spans="1:13" x14ac:dyDescent="0.3">
      <c r="A44" s="74" t="str">
        <f>'[1]2023.04.25.NIFTY200_20230131'!A45</f>
        <v>CLEAN SCIENCE &amp; TECHNOLOGY L</v>
      </c>
      <c r="B44" s="75">
        <f>'[1]2023.04.25.NIFTY200_20230131'!B45</f>
        <v>2.0042087999198301E-2</v>
      </c>
      <c r="C44" s="41" cm="1">
        <f t="array" aca="1" ref="C44:L44" ca="1">OFFSET(INDIRECT(ADDRESS(M44,2,1,1,"EKHAZAARSTK X standardized")),,,1,10)</f>
        <v>-0.5462657046779108</v>
      </c>
      <c r="D44" s="41">
        <f ca="1"/>
        <v>2.6052280063370774</v>
      </c>
      <c r="E44" s="41">
        <f ca="1"/>
        <v>2.2070674620950879</v>
      </c>
      <c r="F44" s="41">
        <f ca="1"/>
        <v>-0.8996169896602576</v>
      </c>
      <c r="G44" s="41">
        <f ca="1"/>
        <v>-1.1384638272334708</v>
      </c>
      <c r="H44" s="41">
        <f ca="1"/>
        <v>1.7525568952627231</v>
      </c>
      <c r="I44" s="41">
        <f ca="1"/>
        <v>-0.39464208273879231</v>
      </c>
      <c r="J44" s="41">
        <f ca="1"/>
        <v>-0.49873070317090828</v>
      </c>
      <c r="K44" s="41">
        <f ca="1"/>
        <v>-0.93672926372027598</v>
      </c>
      <c r="L44" s="41">
        <f ca="1"/>
        <v>-0.8119174893177814</v>
      </c>
      <c r="M44" s="37">
        <f>MATCH($A44,'EKHAZAARSTK X standardized'!$A:$A,0)</f>
        <v>179</v>
      </c>
    </row>
    <row r="45" spans="1:13" x14ac:dyDescent="0.3">
      <c r="A45" s="74" t="str">
        <f>'[1]2023.04.25.NIFTY200_20230131'!A46</f>
        <v>COAL INDIA LTD</v>
      </c>
      <c r="B45" s="75">
        <f>'[1]2023.04.25.NIFTY200_20230131'!B46</f>
        <v>0.450946988981962</v>
      </c>
      <c r="C45" s="41" cm="1">
        <f t="array" aca="1" ref="C45:L45" ca="1">OFFSET(INDIRECT(ADDRESS(M45,2,1,1,"EKHAZAARSTK X standardized")),,,1,10)</f>
        <v>6.0464504841083579</v>
      </c>
      <c r="D45" s="41">
        <f ca="1"/>
        <v>-0.26513892367815906</v>
      </c>
      <c r="E45" s="41">
        <f ca="1"/>
        <v>-0.56404185634217896</v>
      </c>
      <c r="F45" s="41">
        <f ca="1"/>
        <v>-0.72554271633745748</v>
      </c>
      <c r="G45" s="41">
        <f ca="1"/>
        <v>0.56822582506476205</v>
      </c>
      <c r="H45" s="41">
        <f ca="1"/>
        <v>1.4257172165394003</v>
      </c>
      <c r="I45" s="41">
        <f ca="1"/>
        <v>2.4261655612575939</v>
      </c>
      <c r="J45" s="41">
        <f ca="1"/>
        <v>-0.43005323888679892</v>
      </c>
      <c r="K45" s="41">
        <f ca="1"/>
        <v>2.2784374474711502</v>
      </c>
      <c r="L45" s="41">
        <f ca="1"/>
        <v>0.35008206477745835</v>
      </c>
      <c r="M45" s="37">
        <f>MATCH($A45,'EKHAZAARSTK X standardized'!$A:$A,0)</f>
        <v>181</v>
      </c>
    </row>
    <row r="46" spans="1:13" x14ac:dyDescent="0.3">
      <c r="A46" s="74" t="str">
        <f>'[1]2023.04.25.NIFTY200_20230131'!A47</f>
        <v>COFORGE LIMITED</v>
      </c>
      <c r="B46" s="75">
        <f>'[1]2023.04.25.NIFTY200_20230131'!B47</f>
        <v>0.15031566299398699</v>
      </c>
      <c r="C46" s="41" cm="1">
        <f t="array" aca="1" ref="C46:L46" ca="1">OFFSET(INDIRECT(ADDRESS(M46,2,1,1,"EKHAZAARSTK X standardized")),,,1,10)</f>
        <v>0.43017838427590749</v>
      </c>
      <c r="D46" s="41">
        <f ca="1"/>
        <v>0.42476939954806137</v>
      </c>
      <c r="E46" s="41">
        <f ca="1"/>
        <v>0.81845454021450859</v>
      </c>
      <c r="F46" s="41">
        <f ca="1"/>
        <v>-0.43190303904882865</v>
      </c>
      <c r="G46" s="41">
        <f ca="1"/>
        <v>-0.37746403447113652</v>
      </c>
      <c r="H46" s="41">
        <f ca="1"/>
        <v>1.1391567847781439</v>
      </c>
      <c r="I46" s="41">
        <f ca="1"/>
        <v>0.54389576598277845</v>
      </c>
      <c r="J46" s="41">
        <f ca="1"/>
        <v>1.4031582403874565</v>
      </c>
      <c r="K46" s="41">
        <f ca="1"/>
        <v>-0.38270956903621273</v>
      </c>
      <c r="L46" s="41">
        <f ca="1"/>
        <v>-1.073004970385399</v>
      </c>
      <c r="M46" s="37">
        <f>MATCH($A46,'EKHAZAARSTK X standardized'!$A:$A,0)</f>
        <v>183</v>
      </c>
    </row>
    <row r="47" spans="1:13" x14ac:dyDescent="0.3">
      <c r="A47" s="74" t="str">
        <f>'[1]2023.04.25.NIFTY200_20230131'!A48</f>
        <v>COLGATE PALMOLIVE (INDIA)</v>
      </c>
      <c r="B47" s="75">
        <f>'[1]2023.04.25.NIFTY200_20230131'!B48</f>
        <v>0.190399839992384</v>
      </c>
      <c r="C47" s="41" cm="1">
        <f t="array" aca="1" ref="C47:L47" ca="1">OFFSET(INDIRECT(ADDRESS(M47,2,1,1,"EKHAZAARSTK X standardized")),,,1,10)</f>
        <v>1.2028822551714484</v>
      </c>
      <c r="D47" s="41">
        <f ca="1"/>
        <v>-1.3349422657736677E-2</v>
      </c>
      <c r="E47" s="41">
        <f ca="1"/>
        <v>-0.56497103706563379</v>
      </c>
      <c r="F47" s="41">
        <f ca="1"/>
        <v>-0.79145496105270474</v>
      </c>
      <c r="G47" s="41">
        <f ca="1"/>
        <v>-0.19050509475612842</v>
      </c>
      <c r="H47" s="41">
        <f ca="1"/>
        <v>3.4223115849107097</v>
      </c>
      <c r="I47" s="41">
        <f ca="1"/>
        <v>0.45462224679913515</v>
      </c>
      <c r="J47" s="41">
        <f ca="1"/>
        <v>-0.62477001013825739</v>
      </c>
      <c r="K47" s="41">
        <f ca="1"/>
        <v>-0.67475764043595843</v>
      </c>
      <c r="L47" s="41">
        <f ca="1"/>
        <v>-0.28349595239255387</v>
      </c>
      <c r="M47" s="37">
        <f>MATCH($A47,'EKHAZAARSTK X standardized'!$A:$A,0)</f>
        <v>184</v>
      </c>
    </row>
    <row r="48" spans="1:13" x14ac:dyDescent="0.3">
      <c r="A48" s="74" t="str">
        <f>'[1]2023.04.25.NIFTY200_20230131'!A49</f>
        <v>CONTAINER CORP OF INDIA LTD</v>
      </c>
      <c r="B48" s="75">
        <f>'[1]2023.04.25.NIFTY200_20230131'!B49</f>
        <v>0.17035775099318601</v>
      </c>
      <c r="C48" s="41" cm="1">
        <f t="array" aca="1" ref="C48:L48" ca="1">OFFSET(INDIRECT(ADDRESS(M48,2,1,1,"EKHAZAARSTK X standardized")),,,1,10)</f>
        <v>1.2889608382381579</v>
      </c>
      <c r="D48" s="41">
        <f ca="1"/>
        <v>0.43927214541428627</v>
      </c>
      <c r="E48" s="41">
        <f ca="1"/>
        <v>-0.52554859595250669</v>
      </c>
      <c r="F48" s="41">
        <f ca="1"/>
        <v>-0.73097866738828621</v>
      </c>
      <c r="G48" s="41">
        <f ca="1"/>
        <v>-0.49748051379309505</v>
      </c>
      <c r="H48" s="41">
        <f ca="1"/>
        <v>-0.10253272370691133</v>
      </c>
      <c r="I48" s="41">
        <f ca="1"/>
        <v>0.89006314165003209</v>
      </c>
      <c r="J48" s="41">
        <f ca="1"/>
        <v>-7.7423020360308195E-2</v>
      </c>
      <c r="K48" s="41">
        <f ca="1"/>
        <v>-0.38880631756680695</v>
      </c>
      <c r="L48" s="41">
        <f ca="1"/>
        <v>-0.60712882406829283</v>
      </c>
      <c r="M48" s="37">
        <f>MATCH($A48,'EKHAZAARSTK X standardized'!$A:$A,0)</f>
        <v>187</v>
      </c>
    </row>
    <row r="49" spans="1:13" x14ac:dyDescent="0.3">
      <c r="A49" s="74" t="str">
        <f>'[1]2023.04.25.NIFTY200_20230131'!A50</f>
        <v>COROMANDEL INTERNATIONAL LTD</v>
      </c>
      <c r="B49" s="75">
        <f>'[1]2023.04.25.NIFTY200_20230131'!B50</f>
        <v>0.10021044199599199</v>
      </c>
      <c r="C49" s="41" cm="1">
        <f t="array" aca="1" ref="C49:L49" ca="1">OFFSET(INDIRECT(ADDRESS(M49,2,1,1,"EKHAZAARSTK X standardized")),,,1,10)</f>
        <v>0.27122685540706115</v>
      </c>
      <c r="D49" s="41">
        <f ca="1"/>
        <v>1.8204046678722321</v>
      </c>
      <c r="E49" s="41">
        <f ca="1"/>
        <v>0.58885030264712512</v>
      </c>
      <c r="F49" s="41">
        <f ca="1"/>
        <v>-0.53244501460335458</v>
      </c>
      <c r="G49" s="41">
        <f ca="1"/>
        <v>9.8378869695808405E-2</v>
      </c>
      <c r="H49" s="41">
        <f ca="1"/>
        <v>0.55611109616214771</v>
      </c>
      <c r="I49" s="41">
        <f ca="1"/>
        <v>1.1058847797426297</v>
      </c>
      <c r="J49" s="41">
        <f ca="1"/>
        <v>-0.46840092536307476</v>
      </c>
      <c r="K49" s="41">
        <f ca="1"/>
        <v>0.36709679679448703</v>
      </c>
      <c r="L49" s="41">
        <f ca="1"/>
        <v>-1.5065519817878954</v>
      </c>
      <c r="M49" s="37">
        <f>MATCH($A49,'EKHAZAARSTK X standardized'!$A:$A,0)</f>
        <v>188</v>
      </c>
    </row>
    <row r="50" spans="1:13" x14ac:dyDescent="0.3">
      <c r="A50" s="74" t="str">
        <f>'[1]2023.04.25.NIFTY200_20230131'!A51</f>
        <v>CROMPTON GREAVES CONSUMER EL</v>
      </c>
      <c r="B50" s="75">
        <f>'[1]2023.04.25.NIFTY200_20230131'!B51</f>
        <v>0.20042088399198299</v>
      </c>
      <c r="C50" s="41" cm="1">
        <f t="array" aca="1" ref="C50:L50" ca="1">OFFSET(INDIRECT(ADDRESS(M50,2,1,1,"EKHAZAARSTK X standardized")),,,1,10)</f>
        <v>-2.7929307477257991E-2</v>
      </c>
      <c r="D50" s="41">
        <f ca="1"/>
        <v>4.4855349916188711E-2</v>
      </c>
      <c r="E50" s="41">
        <f ca="1"/>
        <v>0.34472790216100568</v>
      </c>
      <c r="F50" s="41">
        <f ca="1"/>
        <v>-5.8796590624670519E-2</v>
      </c>
      <c r="G50" s="41">
        <f ca="1"/>
        <v>-0.75842414983346551</v>
      </c>
      <c r="H50" s="41">
        <f ca="1"/>
        <v>0.58502281677931278</v>
      </c>
      <c r="I50" s="41">
        <f ca="1"/>
        <v>0.46955779128934039</v>
      </c>
      <c r="J50" s="41">
        <f ca="1"/>
        <v>-4.5665269518392615E-2</v>
      </c>
      <c r="K50" s="41">
        <f ca="1"/>
        <v>-0.46540105259739539</v>
      </c>
      <c r="L50" s="41">
        <f ca="1"/>
        <v>-0.83225956436968485</v>
      </c>
      <c r="M50" s="37">
        <f>MATCH($A50,'EKHAZAARSTK X standardized'!$A:$A,0)</f>
        <v>193</v>
      </c>
    </row>
    <row r="51" spans="1:13" x14ac:dyDescent="0.3">
      <c r="A51" s="74" t="str">
        <f>'[1]2023.04.25.NIFTY200_20230131'!A52</f>
        <v>CUMMINS INDIA LTD</v>
      </c>
      <c r="B51" s="75">
        <f>'[1]2023.04.25.NIFTY200_20230131'!B52</f>
        <v>0.190399839992384</v>
      </c>
      <c r="C51" s="41" cm="1">
        <f t="array" aca="1" ref="C51:L51" ca="1">OFFSET(INDIRECT(ADDRESS(M51,2,1,1,"EKHAZAARSTK X standardized")),,,1,10)</f>
        <v>0.43926381193741565</v>
      </c>
      <c r="D51" s="41">
        <f ca="1"/>
        <v>-0.92077820765311147</v>
      </c>
      <c r="E51" s="41">
        <f ca="1"/>
        <v>-0.48911891827444381</v>
      </c>
      <c r="F51" s="41">
        <f ca="1"/>
        <v>-0.89246268875668133</v>
      </c>
      <c r="G51" s="41">
        <f ca="1"/>
        <v>0.7313737719417911</v>
      </c>
      <c r="H51" s="41">
        <f ca="1"/>
        <v>0.46891863134779754</v>
      </c>
      <c r="I51" s="41">
        <f ca="1"/>
        <v>0.75085643491061793</v>
      </c>
      <c r="J51" s="41">
        <f ca="1"/>
        <v>-8.7527934964368809E-2</v>
      </c>
      <c r="K51" s="41">
        <f ca="1"/>
        <v>-0.67781317661854368</v>
      </c>
      <c r="L51" s="41">
        <f ca="1"/>
        <v>-8.6787948994487468E-2</v>
      </c>
      <c r="M51" s="37">
        <f>MATCH($A51,'EKHAZAARSTK X standardized'!$A:$A,0)</f>
        <v>195</v>
      </c>
    </row>
    <row r="52" spans="1:13" x14ac:dyDescent="0.3">
      <c r="A52" s="74" t="str">
        <f>'[1]2023.04.25.NIFTY200_20230131'!A53</f>
        <v>DABUR INDIA LTD</v>
      </c>
      <c r="B52" s="75">
        <f>'[1]2023.04.25.NIFTY200_20230131'!B53</f>
        <v>0.30063132598797498</v>
      </c>
      <c r="C52" s="41" cm="1">
        <f t="array" aca="1" ref="C52:L52" ca="1">OFFSET(INDIRECT(ADDRESS(M52,2,1,1,"EKHAZAARSTK X standardized")),,,1,10)</f>
        <v>7.695694021142481E-2</v>
      </c>
      <c r="D52" s="41">
        <f ca="1"/>
        <v>-1.065120287270207</v>
      </c>
      <c r="E52" s="41">
        <f ca="1"/>
        <v>-0.27384910226148174</v>
      </c>
      <c r="F52" s="41">
        <f ca="1"/>
        <v>-0.77048258646504841</v>
      </c>
      <c r="G52" s="41">
        <f ca="1"/>
        <v>-0.13856748927402532</v>
      </c>
      <c r="H52" s="41">
        <f ca="1"/>
        <v>0.89247950667748543</v>
      </c>
      <c r="I52" s="41">
        <f ca="1"/>
        <v>1.1839925635238855</v>
      </c>
      <c r="J52" s="41">
        <f ca="1"/>
        <v>-0.71123736053974407</v>
      </c>
      <c r="K52" s="41">
        <f ca="1"/>
        <v>-0.80286860468015098</v>
      </c>
      <c r="L52" s="41">
        <f ca="1"/>
        <v>-0.35985218246820366</v>
      </c>
      <c r="M52" s="37">
        <f>MATCH($A52,'EKHAZAARSTK X standardized'!$A:$A,0)</f>
        <v>199</v>
      </c>
    </row>
    <row r="53" spans="1:13" x14ac:dyDescent="0.3">
      <c r="A53" s="74" t="str">
        <f>'[1]2023.04.25.NIFTY200_20230131'!A54</f>
        <v>DALMIA BHARAT LTD</v>
      </c>
      <c r="B53" s="75">
        <f>'[1]2023.04.25.NIFTY200_20230131'!B54</f>
        <v>0.140294618994388</v>
      </c>
      <c r="C53" s="41" cm="1">
        <f t="array" aca="1" ref="C53:L53" ca="1">OFFSET(INDIRECT(ADDRESS(M53,2,1,1,"EKHAZAARSTK X standardized")),,,1,10)</f>
        <v>-0.3306284829148825</v>
      </c>
      <c r="D53" s="41">
        <f ca="1"/>
        <v>-1.0213367475631654</v>
      </c>
      <c r="E53" s="41">
        <f ca="1"/>
        <v>-0.47139271683033968</v>
      </c>
      <c r="F53" s="41">
        <f ca="1"/>
        <v>-0.41583065305383854</v>
      </c>
      <c r="G53" s="41">
        <f ca="1"/>
        <v>0.56858790457343311</v>
      </c>
      <c r="H53" s="41">
        <f ca="1"/>
        <v>-0.49280634714660637</v>
      </c>
      <c r="I53" s="41">
        <f ca="1"/>
        <v>1.1345340159115211</v>
      </c>
      <c r="J53" s="41">
        <f ca="1"/>
        <v>-0.54377057013479313</v>
      </c>
      <c r="K53" s="41">
        <f ca="1"/>
        <v>-0.3245072966328833</v>
      </c>
      <c r="L53" s="41">
        <f ca="1"/>
        <v>0.12974071726647662</v>
      </c>
      <c r="M53" s="37">
        <f>MATCH($A53,'EKHAZAARSTK X standardized'!$A:$A,0)</f>
        <v>200</v>
      </c>
    </row>
    <row r="54" spans="1:13" x14ac:dyDescent="0.3">
      <c r="A54" s="74" t="str">
        <f>'[1]2023.04.25.NIFTY200_20230131'!A55</f>
        <v>DEEPAK NITRITE LTD</v>
      </c>
      <c r="B54" s="75">
        <f>'[1]2023.04.25.NIFTY200_20230131'!B55</f>
        <v>0.130273574994789</v>
      </c>
      <c r="C54" s="41" cm="1">
        <f t="array" aca="1" ref="C54:L54" ca="1">OFFSET(INDIRECT(ADDRESS(M54,2,1,1,"EKHAZAARSTK X standardized")),,,1,10)</f>
        <v>-0.37403875941654718</v>
      </c>
      <c r="D54" s="41">
        <f ca="1"/>
        <v>2.6514773360225852</v>
      </c>
      <c r="E54" s="41">
        <f ca="1"/>
        <v>1.711621144116209</v>
      </c>
      <c r="F54" s="41">
        <f ca="1"/>
        <v>-0.80472128475104465</v>
      </c>
      <c r="G54" s="41">
        <f ca="1"/>
        <v>-0.68107782534170291</v>
      </c>
      <c r="H54" s="41">
        <f ca="1"/>
        <v>1.3598136763196078</v>
      </c>
      <c r="I54" s="41">
        <f ca="1"/>
        <v>0.50225888187086987</v>
      </c>
      <c r="J54" s="41">
        <f ca="1"/>
        <v>0.92033714284296597</v>
      </c>
      <c r="K54" s="41">
        <f ca="1"/>
        <v>-0.29424318611008693</v>
      </c>
      <c r="L54" s="41">
        <f ca="1"/>
        <v>-1.4117473356992454</v>
      </c>
      <c r="M54" s="37">
        <f>MATCH($A54,'EKHAZAARSTK X standardized'!$A:$A,0)</f>
        <v>209</v>
      </c>
    </row>
    <row r="55" spans="1:13" x14ac:dyDescent="0.3">
      <c r="A55" s="74" t="str">
        <f>'[1]2023.04.25.NIFTY200_20230131'!A56</f>
        <v>DELHIVERY LTD</v>
      </c>
      <c r="B55" s="75">
        <f>'[1]2023.04.25.NIFTY200_20230131'!B56</f>
        <v>4.0084176998396601E-2</v>
      </c>
      <c r="C55" s="41" cm="1">
        <f t="array" aca="1" ref="C55:L55" ca="1">OFFSET(INDIRECT(ADDRESS(M55,2,1,1,"EKHAZAARSTK X standardized")),,,1,10)</f>
        <v>-0.64897097360151768</v>
      </c>
      <c r="D55" s="41">
        <f ca="1"/>
        <v>1.9004798044379918</v>
      </c>
      <c r="E55" s="41">
        <f ca="1"/>
        <v>1.3826283059318587</v>
      </c>
      <c r="F55" s="41">
        <f ca="1"/>
        <v>-0.60521472055766812</v>
      </c>
      <c r="G55" s="41">
        <f ca="1"/>
        <v>-1.3347397243764834</v>
      </c>
      <c r="H55" s="41">
        <f ca="1"/>
        <v>-2.0642482643796893</v>
      </c>
      <c r="I55" s="41">
        <f ca="1"/>
        <v>0.72796035263695413</v>
      </c>
      <c r="J55" s="41">
        <f ca="1"/>
        <v>-0.37252904957474714</v>
      </c>
      <c r="K55" s="41">
        <f ca="1"/>
        <v>-1.1848836723348641</v>
      </c>
      <c r="L55" s="41">
        <f ca="1"/>
        <v>-0.14380928977816171</v>
      </c>
      <c r="M55" s="37">
        <f>MATCH($A55,'EKHAZAARSTK X standardized'!$A:$A,0)</f>
        <v>210</v>
      </c>
    </row>
    <row r="56" spans="1:13" x14ac:dyDescent="0.3">
      <c r="A56" s="74" t="str">
        <f>'[1]2023.04.25.NIFTY200_20230131'!A57</f>
        <v>DIVI'S LABORATORIES LTD</v>
      </c>
      <c r="B56" s="75">
        <f>'[1]2023.04.25.NIFTY200_20230131'!B57</f>
        <v>0.410862811983566</v>
      </c>
      <c r="C56" s="41" cm="1">
        <f t="array" aca="1" ref="C56:L56" ca="1">OFFSET(INDIRECT(ADDRESS(M56,2,1,1,"EKHAZAARSTK X standardized")),,,1,10)</f>
        <v>2.6155652960335868E-3</v>
      </c>
      <c r="D56" s="41">
        <f ca="1"/>
        <v>-7.6934248923764686E-2</v>
      </c>
      <c r="E56" s="41">
        <f ca="1"/>
        <v>0.4653161936154856</v>
      </c>
      <c r="F56" s="41">
        <f ca="1"/>
        <v>-0.90168907252594221</v>
      </c>
      <c r="G56" s="41">
        <f ca="1"/>
        <v>-1.2923288920619393</v>
      </c>
      <c r="H56" s="41">
        <f ca="1"/>
        <v>0.79611566134546219</v>
      </c>
      <c r="I56" s="41">
        <f ca="1"/>
        <v>1.1335573170612614</v>
      </c>
      <c r="J56" s="41">
        <f ca="1"/>
        <v>-0.39647023440670903</v>
      </c>
      <c r="K56" s="41">
        <f ca="1"/>
        <v>-0.76049157370926346</v>
      </c>
      <c r="L56" s="41">
        <f ca="1"/>
        <v>-7.9001956627197001E-2</v>
      </c>
      <c r="M56" s="37">
        <f>MATCH($A56,'EKHAZAARSTK X standardized'!$A:$A,0)</f>
        <v>222</v>
      </c>
    </row>
    <row r="57" spans="1:13" x14ac:dyDescent="0.3">
      <c r="A57" s="74" t="str">
        <f>'[1]2023.04.25.NIFTY200_20230131'!A58</f>
        <v>DIXON TECHNOLOGIES INDIA LTD</v>
      </c>
      <c r="B57" s="75">
        <f>'[1]2023.04.25.NIFTY200_20230131'!B58</f>
        <v>0.10021044199599199</v>
      </c>
      <c r="C57" s="41" cm="1">
        <f t="array" aca="1" ref="C57:L57" ca="1">OFFSET(INDIRECT(ADDRESS(M57,2,1,1,"EKHAZAARSTK X standardized")),,,1,10)</f>
        <v>-0.60073833622759398</v>
      </c>
      <c r="D57" s="41">
        <f ca="1"/>
        <v>0.86851801231133918</v>
      </c>
      <c r="E57" s="41">
        <f ca="1"/>
        <v>2.0026228997645323</v>
      </c>
      <c r="F57" s="41">
        <f ca="1"/>
        <v>-0.21485516587470918</v>
      </c>
      <c r="G57" s="41">
        <f ca="1"/>
        <v>-1.1418142159247282</v>
      </c>
      <c r="H57" s="41">
        <f ca="1"/>
        <v>-0.19113292350438776</v>
      </c>
      <c r="I57" s="41">
        <f ca="1"/>
        <v>0.52850025129138212</v>
      </c>
      <c r="J57" s="41">
        <f ca="1"/>
        <v>1.0050362627479197</v>
      </c>
      <c r="K57" s="41">
        <f ca="1"/>
        <v>-0.6062438479898784</v>
      </c>
      <c r="L57" s="41">
        <f ca="1"/>
        <v>-0.97840384854864371</v>
      </c>
      <c r="M57" s="37">
        <f>MATCH($A57,'EKHAZAARSTK X standardized'!$A:$A,0)</f>
        <v>223</v>
      </c>
    </row>
    <row r="58" spans="1:13" x14ac:dyDescent="0.3">
      <c r="A58" s="74" t="str">
        <f>'[1]2023.04.25.NIFTY200_20230131'!A59</f>
        <v>DLF LTD</v>
      </c>
      <c r="B58" s="75">
        <f>'[1]2023.04.25.NIFTY200_20230131'!B59</f>
        <v>0.21044192799158201</v>
      </c>
      <c r="C58" s="41" cm="1">
        <f t="array" aca="1" ref="C58:L58" ca="1">OFFSET(INDIRECT(ADDRESS(M58,2,1,1,"EKHAZAARSTK X standardized")),,,1,10)</f>
        <v>-0.13249168123728827</v>
      </c>
      <c r="D58" s="41">
        <f ca="1"/>
        <v>-1.1524425014602824</v>
      </c>
      <c r="E58" s="41">
        <f ca="1"/>
        <v>-1.0804482909892996</v>
      </c>
      <c r="F58" s="41">
        <f ca="1"/>
        <v>-0.70199825021013207</v>
      </c>
      <c r="G58" s="41">
        <f ca="1"/>
        <v>-0.2976378039936573</v>
      </c>
      <c r="H58" s="41">
        <f ca="1"/>
        <v>-0.4227091725243548</v>
      </c>
      <c r="I58" s="41">
        <f ca="1"/>
        <v>1.4545956738721542</v>
      </c>
      <c r="J58" s="41">
        <f ca="1"/>
        <v>-0.24313553674250504</v>
      </c>
      <c r="K58" s="41">
        <f ca="1"/>
        <v>-0.83399791516020461</v>
      </c>
      <c r="L58" s="41">
        <f ca="1"/>
        <v>-0.26697021848468078</v>
      </c>
      <c r="M58" s="37">
        <f>MATCH($A58,'EKHAZAARSTK X standardized'!$A:$A,0)</f>
        <v>224</v>
      </c>
    </row>
    <row r="59" spans="1:13" x14ac:dyDescent="0.3">
      <c r="A59" s="74" t="str">
        <f>'[1]2023.04.25.NIFTY200_20230131'!A60</f>
        <v>DR LAL PATHLABS LTD</v>
      </c>
      <c r="B59" s="75">
        <f>'[1]2023.04.25.NIFTY200_20230131'!B60</f>
        <v>7.0147308997194097E-2</v>
      </c>
      <c r="C59" s="41" cm="1">
        <f t="array" aca="1" ref="C59:L59" ca="1">OFFSET(INDIRECT(ADDRESS(M59,2,1,1,"EKHAZAARSTK X standardized")),,,1,10)</f>
        <v>-0.42017817728804918</v>
      </c>
      <c r="D59" s="41">
        <f ca="1"/>
        <v>-4.8227166973587844E-2</v>
      </c>
      <c r="E59" s="41">
        <f ca="1"/>
        <v>0.35407206956993958</v>
      </c>
      <c r="F59" s="41">
        <f ca="1"/>
        <v>-0.41900219862250038</v>
      </c>
      <c r="G59" s="41">
        <f ca="1"/>
        <v>-0.96835767506035519</v>
      </c>
      <c r="H59" s="41">
        <f ca="1"/>
        <v>0.43949886555662854</v>
      </c>
      <c r="I59" s="41">
        <f ca="1"/>
        <v>-3.0554727222110164E-2</v>
      </c>
      <c r="J59" s="41">
        <f ca="1"/>
        <v>0.12520979098382318</v>
      </c>
      <c r="K59" s="41">
        <f ca="1"/>
        <v>-0.77769907190315335</v>
      </c>
      <c r="L59" s="41">
        <f ca="1"/>
        <v>0.33713512035062226</v>
      </c>
      <c r="M59" s="37">
        <f>MATCH($A59,'EKHAZAARSTK X standardized'!$A:$A,0)</f>
        <v>227</v>
      </c>
    </row>
    <row r="60" spans="1:13" x14ac:dyDescent="0.3">
      <c r="A60" s="74" t="str">
        <f>'[1]2023.04.25.NIFTY200_20230131'!A61</f>
        <v>DR. REDDY'S LABORATORIES</v>
      </c>
      <c r="B60" s="75">
        <f>'[1]2023.04.25.NIFTY200_20230131'!B61</f>
        <v>0.51107325397955705</v>
      </c>
      <c r="C60" s="41" cm="1">
        <f t="array" aca="1" ref="C60:L60" ca="1">OFFSET(INDIRECT(ADDRESS(M60,2,1,1,"EKHAZAARSTK X standardized")),,,1,10)</f>
        <v>-0.20532911048577671</v>
      </c>
      <c r="D60" s="41">
        <f ca="1"/>
        <v>-0.97014046180265101</v>
      </c>
      <c r="E60" s="41">
        <f ca="1"/>
        <v>-0.33459681834940386</v>
      </c>
      <c r="F60" s="41">
        <f ca="1"/>
        <v>-0.87340848872674126</v>
      </c>
      <c r="G60" s="41">
        <f ca="1"/>
        <v>-5.1743019734763737E-2</v>
      </c>
      <c r="H60" s="41">
        <f ca="1"/>
        <v>0.40587623157654146</v>
      </c>
      <c r="I60" s="41">
        <f ca="1"/>
        <v>1.4964329106393985</v>
      </c>
      <c r="J60" s="41">
        <f ca="1"/>
        <v>-0.10752236241909162</v>
      </c>
      <c r="K60" s="41">
        <f ca="1"/>
        <v>-0.20281759310770225</v>
      </c>
      <c r="L60" s="41">
        <f ca="1"/>
        <v>-1.0796517647224226</v>
      </c>
      <c r="M60" s="37">
        <f>MATCH($A60,'EKHAZAARSTK X standardized'!$A:$A,0)</f>
        <v>228</v>
      </c>
    </row>
    <row r="61" spans="1:13" x14ac:dyDescent="0.3">
      <c r="A61" s="74" t="str">
        <f>'[1]2023.04.25.NIFTY200_20230131'!A62</f>
        <v>EICHER MOTORS LTD</v>
      </c>
      <c r="B61" s="75">
        <f>'[1]2023.04.25.NIFTY200_20230131'!B62</f>
        <v>0.44092594398236301</v>
      </c>
      <c r="C61" s="41" cm="1">
        <f t="array" aca="1" ref="C61:L61" ca="1">OFFSET(INDIRECT(ADDRESS(M61,2,1,1,"EKHAZAARSTK X standardized")),,,1,10)</f>
        <v>-0.18551183814947336</v>
      </c>
      <c r="D61" s="41">
        <f ca="1"/>
        <v>-0.56163118223650643</v>
      </c>
      <c r="E61" s="41">
        <f ca="1"/>
        <v>-0.26302218694401741</v>
      </c>
      <c r="F61" s="41">
        <f ca="1"/>
        <v>-0.87991127291496229</v>
      </c>
      <c r="G61" s="41">
        <f ca="1"/>
        <v>0.23044829490300239</v>
      </c>
      <c r="H61" s="41">
        <f ca="1"/>
        <v>1.1843184866745171</v>
      </c>
      <c r="I61" s="41">
        <f ca="1"/>
        <v>1.280102974659346</v>
      </c>
      <c r="J61" s="41">
        <f ca="1"/>
        <v>-7.3823652614105714E-2</v>
      </c>
      <c r="K61" s="41">
        <f ca="1"/>
        <v>-0.58887877416603573</v>
      </c>
      <c r="L61" s="41">
        <f ca="1"/>
        <v>-0.30446206604925036</v>
      </c>
      <c r="M61" s="37">
        <f>MATCH($A61,'EKHAZAARSTK X standardized'!$A:$A,0)</f>
        <v>235</v>
      </c>
    </row>
    <row r="62" spans="1:13" x14ac:dyDescent="0.3">
      <c r="A62" s="74" t="str">
        <f>'[1]2023.04.25.NIFTY200_20230131'!A63</f>
        <v>EMAMI LTD</v>
      </c>
      <c r="B62" s="75">
        <f>'[1]2023.04.25.NIFTY200_20230131'!B63</f>
        <v>9.0189397996392404E-2</v>
      </c>
      <c r="C62" s="41" cm="1">
        <f t="array" aca="1" ref="C62:L62" ca="1">OFFSET(INDIRECT(ADDRESS(M62,2,1,1,"EKHAZAARSTK X standardized")),,,1,10)</f>
        <v>0.94794454883520285</v>
      </c>
      <c r="D62" s="41">
        <f ca="1"/>
        <v>-0.28301600976403918</v>
      </c>
      <c r="E62" s="41">
        <f ca="1"/>
        <v>-0.23090139968734996</v>
      </c>
      <c r="F62" s="41">
        <f ca="1"/>
        <v>-0.88854414808546323</v>
      </c>
      <c r="G62" s="41">
        <f ca="1"/>
        <v>-0.72112291288669972</v>
      </c>
      <c r="H62" s="41">
        <f ca="1"/>
        <v>2.3735056947144817</v>
      </c>
      <c r="I62" s="41">
        <f ca="1"/>
        <v>0.14578112961657824</v>
      </c>
      <c r="J62" s="41">
        <f ca="1"/>
        <v>-0.82750058521292913</v>
      </c>
      <c r="K62" s="41">
        <f ca="1"/>
        <v>-0.32602750604339475</v>
      </c>
      <c r="L62" s="41">
        <f ca="1"/>
        <v>0.43972092518560713</v>
      </c>
      <c r="M62" s="37">
        <f>MATCH($A62,'EKHAZAARSTK X standardized'!$A:$A,0)</f>
        <v>245</v>
      </c>
    </row>
    <row r="63" spans="1:13" x14ac:dyDescent="0.3">
      <c r="A63" s="74" t="str">
        <f>'[1]2023.04.25.NIFTY200_20230131'!A64</f>
        <v>ESCORTS KUBOTA LTD</v>
      </c>
      <c r="B63" s="75">
        <f>'[1]2023.04.25.NIFTY200_20230131'!B64</f>
        <v>7.0147308997194097E-2</v>
      </c>
      <c r="C63" s="41" cm="1">
        <f t="array" aca="1" ref="C63:L63" ca="1">OFFSET(INDIRECT(ADDRESS(M63,2,1,1,"EKHAZAARSTK X standardized")),,,1,10)</f>
        <v>-0.39363338289589445</v>
      </c>
      <c r="D63" s="41">
        <f ca="1"/>
        <v>-0.2117672325622306</v>
      </c>
      <c r="E63" s="41">
        <f ca="1"/>
        <v>0.18216359124022738</v>
      </c>
      <c r="F63" s="41">
        <f ca="1"/>
        <v>-0.88483026278127785</v>
      </c>
      <c r="G63" s="41">
        <f ca="1"/>
        <v>0.15642420549863803</v>
      </c>
      <c r="H63" s="41">
        <f ca="1"/>
        <v>-0.40581246481675276</v>
      </c>
      <c r="I63" s="41">
        <f ca="1"/>
        <v>0.71968228871725148</v>
      </c>
      <c r="J63" s="41">
        <f ca="1"/>
        <v>0.86447050713795692</v>
      </c>
      <c r="K63" s="41">
        <f ca="1"/>
        <v>-0.5094334750082119</v>
      </c>
      <c r="L63" s="41">
        <f ca="1"/>
        <v>-1.2559313387763247</v>
      </c>
      <c r="M63" s="37">
        <f>MATCH($A63,'EKHAZAARSTK X standardized'!$A:$A,0)</f>
        <v>253</v>
      </c>
    </row>
    <row r="64" spans="1:13" x14ac:dyDescent="0.3">
      <c r="A64" s="74" t="str">
        <f>'[1]2023.04.25.NIFTY200_20230131'!A65</f>
        <v>FEDERAL BANK LTD</v>
      </c>
      <c r="B64" s="75">
        <f>'[1]2023.04.25.NIFTY200_20230131'!B65</f>
        <v>0.270568192989177</v>
      </c>
      <c r="C64" s="41" cm="1">
        <f t="array" aca="1" ref="C64:L64" ca="1">OFFSET(INDIRECT(ADDRESS(M64,2,1,1,"EKHAZAARSTK X standardized")),,,1,10)</f>
        <v>0.34328102986026188</v>
      </c>
      <c r="D64" s="41">
        <f ca="1"/>
        <v>-1.6052902093847996</v>
      </c>
      <c r="E64" s="41">
        <f ca="1"/>
        <v>-0.57488461320286532</v>
      </c>
      <c r="F64" s="41">
        <f ca="1"/>
        <v>0.86836337638004846</v>
      </c>
      <c r="G64" s="41">
        <f ca="1"/>
        <v>0.55186029805884318</v>
      </c>
      <c r="H64" s="41">
        <f ca="1"/>
        <v>-0.54584995184270391</v>
      </c>
      <c r="I64" s="41">
        <f ca="1"/>
        <v>1.7099946055010924</v>
      </c>
      <c r="J64" s="41">
        <f ca="1"/>
        <v>1.6146391311405772</v>
      </c>
      <c r="K64" s="41">
        <f ca="1"/>
        <v>0.42721706427164985</v>
      </c>
      <c r="L64" s="41">
        <f ca="1"/>
        <v>-0.64029900902918846</v>
      </c>
      <c r="M64" s="37">
        <f>MATCH($A64,'EKHAZAARSTK X standardized'!$A:$A,0)</f>
        <v>264</v>
      </c>
    </row>
    <row r="65" spans="1:13" x14ac:dyDescent="0.3">
      <c r="A65" s="74" t="str">
        <f>'[1]2023.04.25.NIFTY200_20230131'!A66</f>
        <v>FORTIS HEALTHCARE LTD</v>
      </c>
      <c r="B65" s="75">
        <f>'[1]2023.04.25.NIFTY200_20230131'!B66</f>
        <v>0.140294618994388</v>
      </c>
      <c r="C65" s="41" cm="1">
        <f t="array" aca="1" ref="C65:L65" ca="1">OFFSET(INDIRECT(ADDRESS(M65,2,1,1,"EKHAZAARSTK X standardized")),,,1,10)</f>
        <v>-0.64897097360151768</v>
      </c>
      <c r="D65" s="41">
        <f ca="1"/>
        <v>-0.20153809059048886</v>
      </c>
      <c r="E65" s="41">
        <f ca="1"/>
        <v>-0.36053827421099588</v>
      </c>
      <c r="F65" s="41">
        <f ca="1"/>
        <v>-0.37166855969039753</v>
      </c>
      <c r="G65" s="41">
        <f ca="1"/>
        <v>-0.44034625277419231</v>
      </c>
      <c r="H65" s="41">
        <f ca="1"/>
        <v>-0.33012138509783517</v>
      </c>
      <c r="I65" s="41">
        <f ca="1"/>
        <v>0.57736063799481896</v>
      </c>
      <c r="J65" s="41">
        <f ca="1"/>
        <v>-0.3686206553968786</v>
      </c>
      <c r="K65" s="41">
        <f ca="1"/>
        <v>-0.37417532079858667</v>
      </c>
      <c r="L65" s="41">
        <f ca="1"/>
        <v>-0.71719673269481221</v>
      </c>
      <c r="M65" s="37">
        <f>MATCH($A65,'EKHAZAARSTK X standardized'!$A:$A,0)</f>
        <v>277</v>
      </c>
    </row>
    <row r="66" spans="1:13" x14ac:dyDescent="0.3">
      <c r="A66" s="74" t="str">
        <f>'[1]2023.04.25.NIFTY200_20230131'!A67</f>
        <v>FSN E-COMMERCE VENTURES LTD</v>
      </c>
      <c r="B66" s="75">
        <f>'[1]2023.04.25.NIFTY200_20230131'!B67</f>
        <v>0.180378794992785</v>
      </c>
      <c r="C66" s="41" cm="1">
        <f t="array" aca="1" ref="C66:L66" ca="1">OFFSET(INDIRECT(ADDRESS(M66,2,1,1,"EKHAZAARSTK X standardized")),,,1,10)</f>
        <v>-0.64897097360151768</v>
      </c>
      <c r="D66" s="41">
        <f ca="1"/>
        <v>2.1589628754547334</v>
      </c>
      <c r="E66" s="41">
        <f ca="1"/>
        <v>0.5318704654087425</v>
      </c>
      <c r="F66" s="41">
        <f ca="1"/>
        <v>-0.90230305871295324</v>
      </c>
      <c r="G66" s="41">
        <f ca="1"/>
        <v>-1.9055771897181122</v>
      </c>
      <c r="H66" s="41">
        <f ca="1"/>
        <v>1.2175717816574909</v>
      </c>
      <c r="I66" s="41">
        <f ca="1"/>
        <v>-5.8716248714333154E-2</v>
      </c>
      <c r="J66" s="41">
        <f ca="1"/>
        <v>0.20170228196092529</v>
      </c>
      <c r="K66" s="41">
        <f ca="1"/>
        <v>-1.0882899860187976</v>
      </c>
      <c r="L66" s="41">
        <f ca="1"/>
        <v>0.47620948162965021</v>
      </c>
      <c r="M66" s="37">
        <f>MATCH($A66,'EKHAZAARSTK X standardized'!$A:$A,0)</f>
        <v>279</v>
      </c>
    </row>
    <row r="67" spans="1:13" x14ac:dyDescent="0.3">
      <c r="A67" s="74" t="str">
        <f>'[1]2023.04.25.NIFTY200_20230131'!A68</f>
        <v>GAIL INDIA LTD</v>
      </c>
      <c r="B67" s="75">
        <f>'[1]2023.04.25.NIFTY200_20230131'!B68</f>
        <v>0.25052610498997901</v>
      </c>
      <c r="C67" s="41" cm="1">
        <f t="array" aca="1" ref="C67:L67" ca="1">OFFSET(INDIRECT(ADDRESS(M67,2,1,1,"EKHAZAARSTK X standardized")),,,1,10)</f>
        <v>2.0336995612674489</v>
      </c>
      <c r="D67" s="41">
        <f ca="1"/>
        <v>-0.25290779808439329</v>
      </c>
      <c r="E67" s="41">
        <f ca="1"/>
        <v>-0.1340892109030602</v>
      </c>
      <c r="F67" s="41">
        <f ca="1"/>
        <v>-0.1816852691455742</v>
      </c>
      <c r="G67" s="41">
        <f ca="1"/>
        <v>-3.3410859158870848E-2</v>
      </c>
      <c r="H67" s="41">
        <f ca="1"/>
        <v>-0.20733104105992123</v>
      </c>
      <c r="I67" s="41">
        <f ca="1"/>
        <v>2.1129162299408071</v>
      </c>
      <c r="J67" s="41">
        <f ca="1"/>
        <v>-0.13655203312173025</v>
      </c>
      <c r="K67" s="41">
        <f ca="1"/>
        <v>1.3315121190332599</v>
      </c>
      <c r="L67" s="41">
        <f ca="1"/>
        <v>-0.49196225627215961</v>
      </c>
      <c r="M67" s="37">
        <f>MATCH($A67,'EKHAZAARSTK X standardized'!$A:$A,0)</f>
        <v>283</v>
      </c>
    </row>
    <row r="68" spans="1:13" x14ac:dyDescent="0.3">
      <c r="A68" s="74" t="str">
        <f>'[1]2023.04.25.NIFTY200_20230131'!A69</f>
        <v>GLAND PHARMA LTD</v>
      </c>
      <c r="B68" s="75">
        <f>'[1]2023.04.25.NIFTY200_20230131'!B69</f>
        <v>8.0168353996793298E-2</v>
      </c>
      <c r="C68" s="41" cm="1">
        <f t="array" aca="1" ref="C68:L68" ca="1">OFFSET(INDIRECT(ADDRESS(M68,2,1,1,"EKHAZAARSTK X standardized")),,,1,10)</f>
        <v>-0.64897097360151768</v>
      </c>
      <c r="D68" s="41">
        <f ca="1"/>
        <v>0.62360505056777427</v>
      </c>
      <c r="E68" s="41">
        <f ca="1"/>
        <v>0.87253402146411807</v>
      </c>
      <c r="F68" s="41">
        <f ca="1"/>
        <v>-0.90048527354815378</v>
      </c>
      <c r="G68" s="41">
        <f ca="1"/>
        <v>-2.5504644817638624</v>
      </c>
      <c r="H68" s="41">
        <f ca="1"/>
        <v>0.26334683094791445</v>
      </c>
      <c r="I68" s="41">
        <f ca="1"/>
        <v>0.53902468459027808</v>
      </c>
      <c r="J68" s="41">
        <f ca="1"/>
        <v>-0.17219147954400324</v>
      </c>
      <c r="K68" s="41">
        <f ca="1"/>
        <v>-0.30834585530099407</v>
      </c>
      <c r="L68" s="41">
        <f ca="1"/>
        <v>1.0653523734722983</v>
      </c>
      <c r="M68" s="37">
        <f>MATCH($A68,'EKHAZAARSTK X standardized'!$A:$A,0)</f>
        <v>301</v>
      </c>
    </row>
    <row r="69" spans="1:13" x14ac:dyDescent="0.3">
      <c r="A69" s="74" t="str">
        <f>'[1]2023.04.25.NIFTY200_20230131'!A70</f>
        <v>GODREJ CONSUMER PRODUCTS LTD</v>
      </c>
      <c r="B69" s="75">
        <f>'[1]2023.04.25.NIFTY200_20230131'!B70</f>
        <v>0.33069445798677199</v>
      </c>
      <c r="C69" s="41" cm="1">
        <f t="array" aca="1" ref="C69:L69" ca="1">OFFSET(INDIRECT(ADDRESS(M69,2,1,1,"EKHAZAARSTK X standardized")),,,1,10)</f>
        <v>-0.64897097360151768</v>
      </c>
      <c r="D69" s="41">
        <f ca="1"/>
        <v>-1.172068963514145</v>
      </c>
      <c r="E69" s="41">
        <f ca="1"/>
        <v>-0.70215420853544042</v>
      </c>
      <c r="F69" s="41">
        <f ca="1"/>
        <v>-0.79411104183736814</v>
      </c>
      <c r="G69" s="41">
        <f ca="1"/>
        <v>0.51073224864263844</v>
      </c>
      <c r="H69" s="41">
        <f ca="1"/>
        <v>0.4935146720772402</v>
      </c>
      <c r="I69" s="41">
        <f ca="1"/>
        <v>1.2926105574584326</v>
      </c>
      <c r="J69" s="41">
        <f ca="1"/>
        <v>-0.669871056399578</v>
      </c>
      <c r="K69" s="41">
        <f ca="1"/>
        <v>-0.81379994999657601</v>
      </c>
      <c r="L69" s="41">
        <f ca="1"/>
        <v>-0.20258482949943551</v>
      </c>
      <c r="M69" s="37">
        <f>MATCH($A69,'EKHAZAARSTK X standardized'!$A:$A,0)</f>
        <v>316</v>
      </c>
    </row>
    <row r="70" spans="1:13" x14ac:dyDescent="0.3">
      <c r="A70" s="74" t="str">
        <f>'[1]2023.04.25.NIFTY200_20230131'!A71</f>
        <v>GODREJ PROPERTIES LTD</v>
      </c>
      <c r="B70" s="75">
        <f>'[1]2023.04.25.NIFTY200_20230131'!B71</f>
        <v>0.130273574994789</v>
      </c>
      <c r="C70" s="41" cm="1">
        <f t="array" aca="1" ref="C70:L70" ca="1">OFFSET(INDIRECT(ADDRESS(M70,2,1,1,"EKHAZAARSTK X standardized")),,,1,10)</f>
        <v>-0.64897097360151768</v>
      </c>
      <c r="D70" s="41">
        <f ca="1"/>
        <v>-0.76547061789773485</v>
      </c>
      <c r="E70" s="41">
        <f ca="1"/>
        <v>0.53267604102093946</v>
      </c>
      <c r="F70" s="41">
        <f ca="1"/>
        <v>-0.28986677104573072</v>
      </c>
      <c r="G70" s="41">
        <f ca="1"/>
        <v>-1.3315994809207945</v>
      </c>
      <c r="H70" s="41">
        <f ca="1"/>
        <v>-0.77092767130177098</v>
      </c>
      <c r="I70" s="41">
        <f ca="1"/>
        <v>0.74418471861394142</v>
      </c>
      <c r="J70" s="41">
        <f ca="1"/>
        <v>-4.9075061829096635E-2</v>
      </c>
      <c r="K70" s="41">
        <f ca="1"/>
        <v>-1.027491750604228</v>
      </c>
      <c r="L70" s="41">
        <f ca="1"/>
        <v>-0.12862188201153696</v>
      </c>
      <c r="M70" s="37">
        <f>MATCH($A70,'EKHAZAARSTK X standardized'!$A:$A,0)</f>
        <v>318</v>
      </c>
    </row>
    <row r="71" spans="1:13" x14ac:dyDescent="0.3">
      <c r="A71" s="74" t="str">
        <f>'[1]2023.04.25.NIFTY200_20230131'!A72</f>
        <v>GRASIM INDUSTRIES LTD</v>
      </c>
      <c r="B71" s="75">
        <f>'[1]2023.04.25.NIFTY200_20230131'!B72</f>
        <v>0.57119951897715204</v>
      </c>
      <c r="C71" s="41" cm="1">
        <f t="array" aca="1" ref="C71:L71" ca="1">OFFSET(INDIRECT(ADDRESS(M71,2,1,1,"EKHAZAARSTK X standardized")),,,1,10)</f>
        <v>-0.43419145442330964</v>
      </c>
      <c r="D71" s="41">
        <f ca="1"/>
        <v>-1.0950861339301925</v>
      </c>
      <c r="E71" s="41">
        <f ca="1"/>
        <v>-0.44745270973121931</v>
      </c>
      <c r="F71" s="41">
        <f ca="1"/>
        <v>0.91641911392560793</v>
      </c>
      <c r="G71" s="41">
        <f ca="1"/>
        <v>-0.23695181391363482</v>
      </c>
      <c r="H71" s="41">
        <f ca="1"/>
        <v>-0.22763264833337249</v>
      </c>
      <c r="I71" s="41">
        <f ca="1"/>
        <v>2.4622198380779334</v>
      </c>
      <c r="J71" s="41">
        <f ca="1"/>
        <v>-0.63705748805416584</v>
      </c>
      <c r="K71" s="41">
        <f ca="1"/>
        <v>0.61017674827973334</v>
      </c>
      <c r="L71" s="41">
        <f ca="1"/>
        <v>-0.39580921133104241</v>
      </c>
      <c r="M71" s="37">
        <f>MATCH($A71,'EKHAZAARSTK X standardized'!$A:$A,0)</f>
        <v>326</v>
      </c>
    </row>
    <row r="72" spans="1:13" x14ac:dyDescent="0.3">
      <c r="A72" s="74" t="str">
        <f>'[1]2023.04.25.NIFTY200_20230131'!A73</f>
        <v>GUJARAT GAS LTD</v>
      </c>
      <c r="B72" s="75">
        <f>'[1]2023.04.25.NIFTY200_20230131'!B73</f>
        <v>8.0168353996793298E-2</v>
      </c>
      <c r="C72" s="41" cm="1">
        <f t="array" aca="1" ref="C72:L72" ca="1">OFFSET(INDIRECT(ADDRESS(M72,2,1,1,"EKHAZAARSTK X standardized")),,,1,10)</f>
        <v>-0.33657952166394711</v>
      </c>
      <c r="D72" s="41">
        <f ca="1"/>
        <v>0.75268752916027504</v>
      </c>
      <c r="E72" s="41">
        <f ca="1"/>
        <v>0.73115654704672384</v>
      </c>
      <c r="F72" s="41">
        <f ca="1"/>
        <v>-0.76823039321795439</v>
      </c>
      <c r="G72" s="41">
        <f ca="1"/>
        <v>-0.34048384562663714</v>
      </c>
      <c r="H72" s="41">
        <f ca="1"/>
        <v>0.68538661130065925</v>
      </c>
      <c r="I72" s="41">
        <f ca="1"/>
        <v>0.92501583150405975</v>
      </c>
      <c r="J72" s="41">
        <f ca="1"/>
        <v>-0.3426743733951414</v>
      </c>
      <c r="K72" s="41">
        <f ca="1"/>
        <v>-6.6053190182674124E-2</v>
      </c>
      <c r="L72" s="41">
        <f ca="1"/>
        <v>-0.53985966267611285</v>
      </c>
      <c r="M72" s="37">
        <f>MATCH($A72,'EKHAZAARSTK X standardized'!$A:$A,0)</f>
        <v>341</v>
      </c>
    </row>
    <row r="73" spans="1:13" x14ac:dyDescent="0.3">
      <c r="A73" s="74" t="str">
        <f>'[1]2023.04.25.NIFTY200_20230131'!A74</f>
        <v>GUJARAT STATE PETRONET LTD</v>
      </c>
      <c r="B73" s="75">
        <f>'[1]2023.04.25.NIFTY200_20230131'!B74</f>
        <v>7.0147308997194097E-2</v>
      </c>
      <c r="C73" s="41" cm="1">
        <f t="array" aca="1" ref="C73:L73" ca="1">OFFSET(INDIRECT(ADDRESS(M73,2,1,1,"EKHAZAARSTK X standardized")),,,1,10)</f>
        <v>-0.10156457626549824</v>
      </c>
      <c r="D73" s="41">
        <f ca="1"/>
        <v>-0.22201183764564031</v>
      </c>
      <c r="E73" s="41">
        <f ca="1"/>
        <v>0.18505567639382386</v>
      </c>
      <c r="F73" s="41">
        <f ca="1"/>
        <v>-0.79458435633304403</v>
      </c>
      <c r="G73" s="41">
        <f ca="1"/>
        <v>-0.1156627843751038</v>
      </c>
      <c r="H73" s="41">
        <f ca="1"/>
        <v>0.73482802991644025</v>
      </c>
      <c r="I73" s="41">
        <f ca="1"/>
        <v>0.86166296558677702</v>
      </c>
      <c r="J73" s="41">
        <f ca="1"/>
        <v>-0.48913118053216198</v>
      </c>
      <c r="K73" s="41">
        <f ca="1"/>
        <v>1.7639713609435799</v>
      </c>
      <c r="L73" s="41">
        <f ca="1"/>
        <v>-0.23919606174949912</v>
      </c>
      <c r="M73" s="37">
        <f>MATCH($A73,'EKHAZAARSTK X standardized'!$A:$A,0)</f>
        <v>347</v>
      </c>
    </row>
    <row r="74" spans="1:13" x14ac:dyDescent="0.3">
      <c r="A74" s="74" t="str">
        <f>'[1]2023.04.25.NIFTY200_20230131'!A75</f>
        <v>HAVELLS INDIA LTD</v>
      </c>
      <c r="B74" s="75">
        <f>'[1]2023.04.25.NIFTY200_20230131'!B75</f>
        <v>0.28058923698877603</v>
      </c>
      <c r="C74" s="41" cm="1">
        <f t="array" aca="1" ref="C74:L74" ca="1">OFFSET(INDIRECT(ADDRESS(M74,2,1,1,"EKHAZAARSTK X standardized")),,,1,10)</f>
        <v>-0.46980074466778798</v>
      </c>
      <c r="D74" s="41">
        <f ca="1"/>
        <v>-3.5941561640401264E-2</v>
      </c>
      <c r="E74" s="41">
        <f ca="1"/>
        <v>0.3666889392460802</v>
      </c>
      <c r="F74" s="41">
        <f ca="1"/>
        <v>-0.82554813689938877</v>
      </c>
      <c r="G74" s="41">
        <f ca="1"/>
        <v>-0.10868378421946985</v>
      </c>
      <c r="H74" s="41">
        <f ca="1"/>
        <v>0.13862152888868612</v>
      </c>
      <c r="I74" s="41">
        <f ca="1"/>
        <v>1.1453135855406398</v>
      </c>
      <c r="J74" s="41">
        <f ca="1"/>
        <v>-0.55462355857481827</v>
      </c>
      <c r="K74" s="41">
        <f ca="1"/>
        <v>-0.76723288134619527</v>
      </c>
      <c r="L74" s="41">
        <f ca="1"/>
        <v>-1.4038534778259046</v>
      </c>
      <c r="M74" s="37">
        <f>MATCH($A74,'EKHAZAARSTK X standardized'!$A:$A,0)</f>
        <v>355</v>
      </c>
    </row>
    <row r="75" spans="1:13" x14ac:dyDescent="0.3">
      <c r="A75" s="74" t="str">
        <f>'[1]2023.04.25.NIFTY200_20230131'!A76</f>
        <v>HCL TECHNOLOGIES LTD</v>
      </c>
      <c r="B75" s="75">
        <f>'[1]2023.04.25.NIFTY200_20230131'!B76</f>
        <v>1.1423990379543001</v>
      </c>
      <c r="C75" s="41" cm="1">
        <f t="array" aca="1" ref="C75:L75" ca="1">OFFSET(INDIRECT(ADDRESS(M75,2,1,1,"EKHAZAARSTK X standardized")),,,1,10)</f>
        <v>2.7059814088436167</v>
      </c>
      <c r="D75" s="41">
        <f ca="1"/>
        <v>0.98708472678206727</v>
      </c>
      <c r="E75" s="41">
        <f ca="1"/>
        <v>-2.1161104256617924</v>
      </c>
      <c r="F75" s="41">
        <f ca="1"/>
        <v>-0.73721896886609561</v>
      </c>
      <c r="G75" s="41">
        <f ca="1"/>
        <v>-0.25017071805492763</v>
      </c>
      <c r="H75" s="41">
        <f ca="1"/>
        <v>0.91782029403004184</v>
      </c>
      <c r="I75" s="41">
        <f ca="1"/>
        <v>0.46150026177092146</v>
      </c>
      <c r="J75" s="41">
        <f ca="1"/>
        <v>-0.62771265395836506</v>
      </c>
      <c r="K75" s="41">
        <f ca="1"/>
        <v>-1.2398483142867511</v>
      </c>
      <c r="L75" s="41">
        <f ca="1"/>
        <v>-0.81852249897563867</v>
      </c>
      <c r="M75" s="37">
        <f>MATCH($A75,'EKHAZAARSTK X standardized'!$A:$A,0)</f>
        <v>358</v>
      </c>
    </row>
    <row r="76" spans="1:13" x14ac:dyDescent="0.3">
      <c r="A76" s="74" t="str">
        <f>'[1]2023.04.25.NIFTY200_20230131'!A77</f>
        <v>HDFC ASSET MANAGEMENT CO LTD</v>
      </c>
      <c r="B76" s="75">
        <f>'[1]2023.04.25.NIFTY200_20230131'!B77</f>
        <v>0.140294618994388</v>
      </c>
      <c r="C76" s="41" cm="1">
        <f t="array" aca="1" ref="C76:L76" ca="1">OFFSET(INDIRECT(ADDRESS(M76,2,1,1,"EKHAZAARSTK X standardized")),,,1,10)</f>
        <v>1.075147867052529</v>
      </c>
      <c r="D76" s="41">
        <f ca="1"/>
        <v>-0.52122175439093077</v>
      </c>
      <c r="E76" s="41">
        <f ca="1"/>
        <v>5.2009324904340199E-3</v>
      </c>
      <c r="F76" s="41">
        <f ca="1"/>
        <v>-0.90240488424864596</v>
      </c>
      <c r="G76" s="41">
        <f ca="1"/>
        <v>-0.69194539101139185</v>
      </c>
      <c r="H76" s="41">
        <f ca="1"/>
        <v>2.3081396705256108</v>
      </c>
      <c r="I76" s="41">
        <f ca="1"/>
        <v>0.46242082064616302</v>
      </c>
      <c r="J76" s="41">
        <f ca="1"/>
        <v>-0.47427593378669558</v>
      </c>
      <c r="K76" s="41">
        <f ca="1"/>
        <v>-0.62263893594549069</v>
      </c>
      <c r="L76" s="41">
        <f ca="1"/>
        <v>0.13467879992005971</v>
      </c>
      <c r="M76" s="37">
        <f>MATCH($A76,'EKHAZAARSTK X standardized'!$A:$A,0)</f>
        <v>359</v>
      </c>
    </row>
    <row r="77" spans="1:13" x14ac:dyDescent="0.3">
      <c r="A77" s="74" t="str">
        <f>'[1]2023.04.25.NIFTY200_20230131'!A78</f>
        <v>HDFC BANK LIMITED</v>
      </c>
      <c r="B77" s="75">
        <f>'[1]2023.04.25.NIFTY200_20230131'!B78</f>
        <v>6.8143100507274301</v>
      </c>
      <c r="C77" s="41" cm="1">
        <f t="array" aca="1" ref="C77:L77" ca="1">OFFSET(INDIRECT(ADDRESS(M77,2,1,1,"EKHAZAARSTK X standardized")),,,1,10)</f>
        <v>0.17914674645337414</v>
      </c>
      <c r="D77" s="41">
        <f ca="1"/>
        <v>-1.5352622241881975</v>
      </c>
      <c r="E77" s="41">
        <f ca="1"/>
        <v>-0.11604582386343333</v>
      </c>
      <c r="F77" s="41">
        <f ca="1"/>
        <v>0.38012274754633496</v>
      </c>
      <c r="G77" s="41">
        <f ca="1"/>
        <v>8.1126540778991049E-2</v>
      </c>
      <c r="H77" s="41">
        <f ca="1"/>
        <v>-0.37102238614273059</v>
      </c>
      <c r="I77" s="41">
        <f ca="1"/>
        <v>3.6290501682332428</v>
      </c>
      <c r="J77" s="41">
        <f ca="1"/>
        <v>-0.54787471411952549</v>
      </c>
      <c r="K77" s="41">
        <f ca="1"/>
        <v>-0.34692179786198601</v>
      </c>
      <c r="L77" s="41">
        <f ca="1"/>
        <v>-0.57966329349761814</v>
      </c>
      <c r="M77" s="37">
        <f>MATCH($A77,'EKHAZAARSTK X standardized'!$A:$A,0)</f>
        <v>360</v>
      </c>
    </row>
    <row r="78" spans="1:13" x14ac:dyDescent="0.3">
      <c r="A78" s="74" t="str">
        <f>'[1]2023.04.25.NIFTY200_20230131'!A79</f>
        <v>HDFC LIFE INSURANCE CO LTD</v>
      </c>
      <c r="B78" s="75">
        <f>'[1]2023.04.25.NIFTY200_20230131'!B79</f>
        <v>0.551157430977954</v>
      </c>
      <c r="C78" s="41" cm="1">
        <f t="array" aca="1" ref="C78:L78" ca="1">OFFSET(INDIRECT(ADDRESS(M78,2,1,1,"EKHAZAARSTK X standardized")),,,1,10)</f>
        <v>-0.41379638698555621</v>
      </c>
      <c r="D78" s="41">
        <f ca="1"/>
        <v>-1.3125972982587872</v>
      </c>
      <c r="E78" s="41">
        <f ca="1"/>
        <v>3.7762538458967258E-2</v>
      </c>
      <c r="F78" s="41">
        <f ca="1"/>
        <v>-0.77512071501060442</v>
      </c>
      <c r="G78" s="41">
        <f ca="1"/>
        <v>-0.37861627287927924</v>
      </c>
      <c r="H78" s="41">
        <f ca="1"/>
        <v>-0.66725001910913695</v>
      </c>
      <c r="I78" s="41">
        <f ca="1"/>
        <v>2.3200800834786559</v>
      </c>
      <c r="J78" s="41">
        <f ca="1"/>
        <v>-0.43650388343971752</v>
      </c>
      <c r="K78" s="41">
        <f ca="1"/>
        <v>-0.27130842706962971</v>
      </c>
      <c r="L78" s="41">
        <f ca="1"/>
        <v>-0.68103201818455394</v>
      </c>
      <c r="M78" s="37">
        <f>MATCH($A78,'EKHAZAARSTK X standardized'!$A:$A,0)</f>
        <v>361</v>
      </c>
    </row>
    <row r="79" spans="1:13" x14ac:dyDescent="0.3">
      <c r="A79" s="74" t="str">
        <f>'[1]2023.04.25.NIFTY200_20230131'!A80</f>
        <v>HERO MOTOCORP LTD</v>
      </c>
      <c r="B79" s="75">
        <f>'[1]2023.04.25.NIFTY200_20230131'!B80</f>
        <v>0.140294618994388</v>
      </c>
      <c r="C79" s="41" cm="1">
        <f t="array" aca="1" ref="C79:L79" ca="1">OFFSET(INDIRECT(ADDRESS(M79,2,1,1,"EKHAZAARSTK X standardized")),,,1,10)</f>
        <v>2.3191914584081714</v>
      </c>
      <c r="D79" s="41">
        <f ca="1"/>
        <v>-9.1171925303338217E-2</v>
      </c>
      <c r="E79" s="41">
        <f ca="1"/>
        <v>-1.2979007393312618</v>
      </c>
      <c r="F79" s="41">
        <f ca="1"/>
        <v>-0.84840965185759443</v>
      </c>
      <c r="G79" s="41">
        <f ca="1"/>
        <v>4.4869980097144914E-2</v>
      </c>
      <c r="H79" s="41">
        <f ca="1"/>
        <v>0.19488469697518612</v>
      </c>
      <c r="I79" s="41">
        <f ca="1"/>
        <v>1.3759546254306338</v>
      </c>
      <c r="J79" s="41">
        <f ca="1"/>
        <v>-2.4050420202428788E-2</v>
      </c>
      <c r="K79" s="41">
        <f ca="1"/>
        <v>0.11936567430365018</v>
      </c>
      <c r="L79" s="41">
        <f ca="1"/>
        <v>-0.67735698309420089</v>
      </c>
      <c r="M79" s="37">
        <f>MATCH($A79,'EKHAZAARSTK X standardized'!$A:$A,0)</f>
        <v>368</v>
      </c>
    </row>
    <row r="80" spans="1:13" x14ac:dyDescent="0.3">
      <c r="A80" s="74" t="str">
        <f>'[1]2023.04.25.NIFTY200_20230131'!A81</f>
        <v>HINDALCO INDUSTRIES LTD</v>
      </c>
      <c r="B80" s="75">
        <f>'[1]2023.04.25.NIFTY200_20230131'!B81</f>
        <v>0.66138891697354396</v>
      </c>
      <c r="C80" s="41" cm="1">
        <f t="array" aca="1" ref="C80:L80" ca="1">OFFSET(INDIRECT(ADDRESS(M80,2,1,1,"EKHAZAARSTK X standardized")),,,1,10)</f>
        <v>2.1619236536729178E-2</v>
      </c>
      <c r="D80" s="41">
        <f ca="1"/>
        <v>-0.74757005441516622</v>
      </c>
      <c r="E80" s="41">
        <f ca="1"/>
        <v>-0.24947310266018685</v>
      </c>
      <c r="F80" s="41">
        <f ca="1"/>
        <v>0.65915237364627921</v>
      </c>
      <c r="G80" s="41">
        <f ca="1"/>
        <v>-1.1191426111503477</v>
      </c>
      <c r="H80" s="41">
        <f ca="1"/>
        <v>-0.37038615208707398</v>
      </c>
      <c r="I80" s="41">
        <f ca="1"/>
        <v>2.4714245479478651</v>
      </c>
      <c r="J80" s="41">
        <f ca="1"/>
        <v>0.61465812694369348</v>
      </c>
      <c r="K80" s="41">
        <f ca="1"/>
        <v>1.3603221518775761</v>
      </c>
      <c r="L80" s="41">
        <f ca="1"/>
        <v>0.10639800928510758</v>
      </c>
      <c r="M80" s="37">
        <f>MATCH($A80,'EKHAZAARSTK X standardized'!$A:$A,0)</f>
        <v>375</v>
      </c>
    </row>
    <row r="81" spans="1:13" x14ac:dyDescent="0.3">
      <c r="A81" s="74" t="str">
        <f>'[1]2023.04.25.NIFTY200_20230131'!A82</f>
        <v>HINDUSTAN AERONAUTICS LTD</v>
      </c>
      <c r="B81" s="75">
        <f>'[1]2023.04.25.NIFTY200_20230131'!B82</f>
        <v>0.21044192799158201</v>
      </c>
      <c r="C81" s="41" cm="1">
        <f t="array" aca="1" ref="C81:L81" ca="1">OFFSET(INDIRECT(ADDRESS(M81,2,1,1,"EKHAZAARSTK X standardized")),,,1,10)</f>
        <v>-0.13427974004138812</v>
      </c>
      <c r="D81" s="41">
        <f ca="1"/>
        <v>0.29163835861942367</v>
      </c>
      <c r="E81" s="41">
        <f ca="1"/>
        <v>-0.41363774550742488</v>
      </c>
      <c r="F81" s="41">
        <f ca="1"/>
        <v>-0.90210336456641882</v>
      </c>
      <c r="G81" s="41">
        <f ca="1"/>
        <v>1.5742021699164261</v>
      </c>
      <c r="H81" s="41">
        <f ca="1"/>
        <v>0.50342611378792079</v>
      </c>
      <c r="I81" s="41">
        <f ca="1"/>
        <v>1.7437016367637035</v>
      </c>
      <c r="J81" s="41">
        <f ca="1"/>
        <v>1.6816461101526865E-2</v>
      </c>
      <c r="K81" s="41">
        <f ca="1"/>
        <v>-2.6925921211386799E-2</v>
      </c>
      <c r="L81" s="41">
        <f ca="1"/>
        <v>0.18621841974094491</v>
      </c>
      <c r="M81" s="37">
        <f>MATCH($A81,'EKHAZAARSTK X standardized'!$A:$A,0)</f>
        <v>377</v>
      </c>
    </row>
    <row r="82" spans="1:13" x14ac:dyDescent="0.3">
      <c r="A82" s="74" t="str">
        <f>'[1]2023.04.25.NIFTY200_20230131'!A83</f>
        <v>HINDUSTAN PETROLEUM CORP</v>
      </c>
      <c r="B82" s="75">
        <f>'[1]2023.04.25.NIFTY200_20230131'!B83</f>
        <v>0.15031566299398699</v>
      </c>
      <c r="C82" s="41" cm="1">
        <f t="array" aca="1" ref="C82:L82" ca="1">OFFSET(INDIRECT(ADDRESS(M82,2,1,1,"EKHAZAARSTK X standardized")),,,1,10)</f>
        <v>3.6171226324237948</v>
      </c>
      <c r="D82" s="41">
        <f ca="1"/>
        <v>0.93311706428915264</v>
      </c>
      <c r="E82" s="41">
        <f ca="1"/>
        <v>-5.4873989429481886E-2</v>
      </c>
      <c r="F82" s="41">
        <f ca="1"/>
        <v>2.0773953772408422</v>
      </c>
      <c r="G82" s="41">
        <f ca="1"/>
        <v>-0.44204449353546393</v>
      </c>
      <c r="H82" s="41">
        <f ca="1"/>
        <v>-2.3959726286011196</v>
      </c>
      <c r="I82" s="41">
        <f ca="1"/>
        <v>2.2231122411012461</v>
      </c>
      <c r="J82" s="41">
        <f ca="1"/>
        <v>6.4359000891044321E-2</v>
      </c>
      <c r="K82" s="41">
        <f ca="1"/>
        <v>0.29981021400656971</v>
      </c>
      <c r="L82" s="41">
        <f ca="1"/>
        <v>-0.98099986579016474</v>
      </c>
      <c r="M82" s="37">
        <f>MATCH($A82,'EKHAZAARSTK X standardized'!$A:$A,0)</f>
        <v>382</v>
      </c>
    </row>
    <row r="83" spans="1:13" x14ac:dyDescent="0.3">
      <c r="A83" s="74" t="str">
        <f>'[1]2023.04.25.NIFTY200_20230131'!A84</f>
        <v>HINDUSTAN UNILEVER LTD</v>
      </c>
      <c r="B83" s="75">
        <f>'[1]2023.04.25.NIFTY200_20230131'!B84</f>
        <v>2.2146507669114102</v>
      </c>
      <c r="C83" s="41" cm="1">
        <f t="array" aca="1" ref="C83:L83" ca="1">OFFSET(INDIRECT(ADDRESS(M83,2,1,1,"EKHAZAARSTK X standardized")),,,1,10)</f>
        <v>0.38341635601011193</v>
      </c>
      <c r="D83" s="41">
        <f ca="1"/>
        <v>-1.0296911775436579</v>
      </c>
      <c r="E83" s="41">
        <f ca="1"/>
        <v>0.4887725342223101</v>
      </c>
      <c r="F83" s="41">
        <f ca="1"/>
        <v>-0.85763047182896845</v>
      </c>
      <c r="G83" s="41">
        <f ca="1"/>
        <v>0.42963974667818589</v>
      </c>
      <c r="H83" s="41">
        <f ca="1"/>
        <v>1.5157174502673285</v>
      </c>
      <c r="I83" s="41">
        <f ca="1"/>
        <v>2.4140257094003963</v>
      </c>
      <c r="J83" s="41">
        <f ca="1"/>
        <v>-0.8750291514251457</v>
      </c>
      <c r="K83" s="41">
        <f ca="1"/>
        <v>-0.88180445951300512</v>
      </c>
      <c r="L83" s="41">
        <f ca="1"/>
        <v>-0.11462928559178145</v>
      </c>
      <c r="M83" s="37">
        <f>MATCH($A83,'EKHAZAARSTK X standardized'!$A:$A,0)</f>
        <v>383</v>
      </c>
    </row>
    <row r="84" spans="1:13" x14ac:dyDescent="0.3">
      <c r="A84" s="74" t="str">
        <f>'[1]2023.04.25.NIFTY200_20230131'!A85</f>
        <v>HINDUSTAN ZINC LTD</v>
      </c>
      <c r="B84" s="75">
        <f>'[1]2023.04.25.NIFTY200_20230131'!B85</f>
        <v>8.0168353996793298E-2</v>
      </c>
      <c r="C84" s="41" cm="1">
        <f t="array" aca="1" ref="C84:L84" ca="1">OFFSET(INDIRECT(ADDRESS(M84,2,1,1,"EKHAZAARSTK X standardized")),,,1,10)</f>
        <v>5.1688564106661774</v>
      </c>
      <c r="D84" s="41">
        <f ca="1"/>
        <v>-0.56036775249511839</v>
      </c>
      <c r="E84" s="41">
        <f ca="1"/>
        <v>-0.8539955590151963</v>
      </c>
      <c r="F84" s="41">
        <f ca="1"/>
        <v>-0.90197358948285833</v>
      </c>
      <c r="G84" s="41">
        <f ca="1"/>
        <v>0.40905575542690437</v>
      </c>
      <c r="H84" s="41">
        <f ca="1"/>
        <v>1.9005303419921229</v>
      </c>
      <c r="I84" s="41">
        <f ca="1"/>
        <v>1.7866605879912025</v>
      </c>
      <c r="J84" s="41">
        <f ca="1"/>
        <v>-1.0521689240949224</v>
      </c>
      <c r="K84" s="41">
        <f ca="1"/>
        <v>0.3859591215446887</v>
      </c>
      <c r="L84" s="41">
        <f ca="1"/>
        <v>0.906177170038863</v>
      </c>
      <c r="M84" s="37">
        <f>MATCH($A84,'EKHAZAARSTK X standardized'!$A:$A,0)</f>
        <v>384</v>
      </c>
    </row>
    <row r="85" spans="1:13" x14ac:dyDescent="0.3">
      <c r="A85" s="74" t="str">
        <f>'[1]2023.04.25.NIFTY200_20230131'!A86</f>
        <v>HONEYWELL AUTOMATION INDIA</v>
      </c>
      <c r="B85" s="75">
        <f>'[1]2023.04.25.NIFTY200_20230131'!B86</f>
        <v>8.0168353996793298E-2</v>
      </c>
      <c r="C85" s="41" cm="1">
        <f t="array" aca="1" ref="C85:L85" ca="1">OFFSET(INDIRECT(ADDRESS(M85,2,1,1,"EKHAZAARSTK X standardized")),,,1,10)</f>
        <v>-0.464489331848225</v>
      </c>
      <c r="D85" s="41">
        <f ca="1"/>
        <v>-1.2081544181732222</v>
      </c>
      <c r="E85" s="41">
        <f ca="1"/>
        <v>-0.55674922945819771</v>
      </c>
      <c r="F85" s="41">
        <f ca="1"/>
        <v>-0.87529756883955168</v>
      </c>
      <c r="G85" s="41">
        <f ca="1"/>
        <v>-0.40589394819610869</v>
      </c>
      <c r="H85" s="41">
        <f ca="1"/>
        <v>-5.6716457255716717E-2</v>
      </c>
      <c r="I85" s="41">
        <f ca="1"/>
        <v>0.3847405318157639</v>
      </c>
      <c r="J85" s="41">
        <f ca="1"/>
        <v>-0.89713560726786279</v>
      </c>
      <c r="K85" s="41">
        <f ca="1"/>
        <v>-0.92981133580572906</v>
      </c>
      <c r="L85" s="41">
        <f ca="1"/>
        <v>-0.36296784063807125</v>
      </c>
      <c r="M85" s="37">
        <f>MATCH($A85,'EKHAZAARSTK X standardized'!$A:$A,0)</f>
        <v>391</v>
      </c>
    </row>
    <row r="86" spans="1:13" x14ac:dyDescent="0.3">
      <c r="A86" s="74" t="str">
        <f>'[1]2023.04.25.NIFTY200_20230131'!A87</f>
        <v>HOUSING DEVELOPMENT FINANCE</v>
      </c>
      <c r="B86" s="75">
        <f>'[1]2023.04.25.NIFTY200_20230131'!B87</f>
        <v>4.5595751078176203</v>
      </c>
      <c r="C86" s="41" cm="1">
        <f t="array" aca="1" ref="C86:L86" ca="1">OFFSET(INDIRECT(ADDRESS(M86,2,1,1,"EKHAZAARSTK X standardized")),,,1,10)</f>
        <v>0.14452696166961265</v>
      </c>
      <c r="D86" s="41">
        <f ca="1"/>
        <v>-1.4412151875524821</v>
      </c>
      <c r="E86" s="41">
        <f ca="1"/>
        <v>-0.57237133416736652</v>
      </c>
      <c r="F86" s="41">
        <f ca="1"/>
        <v>1.5093855938951157</v>
      </c>
      <c r="G86" s="41">
        <f ca="1"/>
        <v>0.13357046264987532</v>
      </c>
      <c r="H86" s="41">
        <f ca="1"/>
        <v>-3.3748790406896337E-2</v>
      </c>
      <c r="I86" s="41">
        <f ca="1"/>
        <v>3.206578095879546</v>
      </c>
      <c r="J86" s="41">
        <f ca="1"/>
        <v>-0.42174446772682944</v>
      </c>
      <c r="K86" s="41">
        <f ca="1"/>
        <v>-0.16010900235279329</v>
      </c>
      <c r="L86" s="41">
        <f ca="1"/>
        <v>-0.4330636352755578</v>
      </c>
      <c r="M86" s="37">
        <f>MATCH($A86,'EKHAZAARSTK X standardized'!$A:$A,0)</f>
        <v>393</v>
      </c>
    </row>
    <row r="87" spans="1:13" x14ac:dyDescent="0.3">
      <c r="A87" s="74" t="str">
        <f>'[1]2023.04.25.NIFTY200_20230131'!A88</f>
        <v>ICICI BANK LTD</v>
      </c>
      <c r="B87" s="75">
        <f>'[1]2023.04.25.NIFTY200_20230131'!B88</f>
        <v>5.5917426597763296</v>
      </c>
      <c r="C87" s="41" cm="1">
        <f t="array" aca="1" ref="C87:L87" ca="1">OFFSET(INDIRECT(ADDRESS(M87,2,1,1,"EKHAZAARSTK X standardized")),,,1,10)</f>
        <v>-0.24197594324615099</v>
      </c>
      <c r="D87" s="41">
        <f ca="1"/>
        <v>-1.4783007423382133</v>
      </c>
      <c r="E87" s="41">
        <f ca="1"/>
        <v>-0.55997502320761339</v>
      </c>
      <c r="F87" s="41">
        <f ca="1"/>
        <v>0.38439486054318622</v>
      </c>
      <c r="G87" s="41">
        <f ca="1"/>
        <v>0.25451905873731873</v>
      </c>
      <c r="H87" s="41">
        <f ca="1"/>
        <v>-0.39785019941395849</v>
      </c>
      <c r="I87" s="41">
        <f ca="1"/>
        <v>3.4564807568580478</v>
      </c>
      <c r="J87" s="41">
        <f ca="1"/>
        <v>-0.3210916273895737</v>
      </c>
      <c r="K87" s="41">
        <f ca="1"/>
        <v>-0.139448357157925</v>
      </c>
      <c r="L87" s="41">
        <f ca="1"/>
        <v>-0.47574368670523759</v>
      </c>
      <c r="M87" s="37">
        <f>MATCH($A87,'EKHAZAARSTK X standardized'!$A:$A,0)</f>
        <v>396</v>
      </c>
    </row>
    <row r="88" spans="1:13" x14ac:dyDescent="0.3">
      <c r="A88" s="74" t="str">
        <f>'[1]2023.04.25.NIFTY200_20230131'!A89</f>
        <v>ICICI LOMBARD GENERAL INSURA</v>
      </c>
      <c r="B88" s="75">
        <f>'[1]2023.04.25.NIFTY200_20230131'!B89</f>
        <v>0.28058923698877603</v>
      </c>
      <c r="C88" s="41" cm="1">
        <f t="array" aca="1" ref="C88:L88" ca="1">OFFSET(INDIRECT(ADDRESS(M88,2,1,1,"EKHAZAARSTK X standardized")),,,1,10)</f>
        <v>2.5622710308111644E-2</v>
      </c>
      <c r="D88" s="41">
        <f ca="1"/>
        <v>-1.013083241028095</v>
      </c>
      <c r="E88" s="41">
        <f ca="1"/>
        <v>5.9252186751835197E-3</v>
      </c>
      <c r="F88" s="41">
        <f ca="1"/>
        <v>-0.8948657874677578</v>
      </c>
      <c r="G88" s="41">
        <f ca="1"/>
        <v>-0.70576390467675099</v>
      </c>
      <c r="H88" s="41">
        <f ca="1"/>
        <v>-0.29773347410195666</v>
      </c>
      <c r="I88" s="41">
        <f ca="1"/>
        <v>1.545908536783011</v>
      </c>
      <c r="J88" s="41">
        <f ca="1"/>
        <v>-0.5813702511891915</v>
      </c>
      <c r="K88" s="41">
        <f ca="1"/>
        <v>-0.27603503693732367</v>
      </c>
      <c r="L88" s="41">
        <f ca="1"/>
        <v>-0.39441633889768507</v>
      </c>
      <c r="M88" s="37">
        <f>MATCH($A88,'EKHAZAARSTK X standardized'!$A:$A,0)</f>
        <v>397</v>
      </c>
    </row>
    <row r="89" spans="1:13" x14ac:dyDescent="0.3">
      <c r="A89" s="74" t="str">
        <f>'[1]2023.04.25.NIFTY200_20230131'!A90</f>
        <v>ICICI PRUDENTIAL LIFE INSURA</v>
      </c>
      <c r="B89" s="75">
        <f>'[1]2023.04.25.NIFTY200_20230131'!B90</f>
        <v>0.17035775099318601</v>
      </c>
      <c r="C89" s="41" cm="1">
        <f t="array" aca="1" ref="C89:L89" ca="1">OFFSET(INDIRECT(ADDRESS(M89,2,1,1,"EKHAZAARSTK X standardized")),,,1,10)</f>
        <v>-0.55936170556313314</v>
      </c>
      <c r="D89" s="41">
        <f ca="1"/>
        <v>-1.2828026223728983</v>
      </c>
      <c r="E89" s="41">
        <f ca="1"/>
        <v>-0.31939765577268403</v>
      </c>
      <c r="F89" s="41">
        <f ca="1"/>
        <v>-0.70629684648320601</v>
      </c>
      <c r="G89" s="41">
        <f ca="1"/>
        <v>-0.5325964141906222</v>
      </c>
      <c r="H89" s="41">
        <f ca="1"/>
        <v>-0.86991330138691081</v>
      </c>
      <c r="I89" s="41">
        <f ca="1"/>
        <v>2.1229413060827111</v>
      </c>
      <c r="J89" s="41">
        <f ca="1"/>
        <v>-0.67797887828205994</v>
      </c>
      <c r="K89" s="41">
        <f ca="1"/>
        <v>-0.15595704051901524</v>
      </c>
      <c r="L89" s="41">
        <f ca="1"/>
        <v>-0.26370161302391143</v>
      </c>
      <c r="M89" s="37">
        <f>MATCH($A89,'EKHAZAARSTK X standardized'!$A:$A,0)</f>
        <v>398</v>
      </c>
    </row>
    <row r="90" spans="1:13" x14ac:dyDescent="0.3">
      <c r="A90" s="74" t="str">
        <f>'[1]2023.04.25.NIFTY200_20230131'!A91</f>
        <v>ICICI SECURITIES LTD</v>
      </c>
      <c r="B90" s="75">
        <f>'[1]2023.04.25.NIFTY200_20230131'!B91</f>
        <v>4.0084176998396601E-2</v>
      </c>
      <c r="C90" s="41" cm="1">
        <f t="array" aca="1" ref="C90:L90" ca="1">OFFSET(INDIRECT(ADDRESS(M90,2,1,1,"EKHAZAARSTK X standardized")),,,1,10)</f>
        <v>2.3428859191491096</v>
      </c>
      <c r="D90" s="41">
        <f ca="1"/>
        <v>0.81841541003824858</v>
      </c>
      <c r="E90" s="41">
        <f ca="1"/>
        <v>0.58588557230239446</v>
      </c>
      <c r="F90" s="41">
        <f ca="1"/>
        <v>-0.90240488424864596</v>
      </c>
      <c r="G90" s="41">
        <f ca="1"/>
        <v>-0.88917423639010496</v>
      </c>
      <c r="H90" s="41">
        <f ca="1"/>
        <v>1.6016007112045334</v>
      </c>
      <c r="I90" s="41">
        <f ca="1"/>
        <v>0.51259498475879051</v>
      </c>
      <c r="J90" s="41">
        <f ca="1"/>
        <v>-0.64711795060509947</v>
      </c>
      <c r="K90" s="41">
        <f ca="1"/>
        <v>-0.1980193371679054</v>
      </c>
      <c r="L90" s="41">
        <f ca="1"/>
        <v>-0.11988848926669082</v>
      </c>
      <c r="M90" s="37">
        <f>MATCH($A90,'EKHAZAARSTK X standardized'!$A:$A,0)</f>
        <v>399</v>
      </c>
    </row>
    <row r="91" spans="1:13" x14ac:dyDescent="0.3">
      <c r="A91" s="74" t="str">
        <f>'[1]2023.04.25.NIFTY200_20230131'!A92</f>
        <v>IDFC FIRST BANK LTD</v>
      </c>
      <c r="B91" s="75">
        <f>'[1]2023.04.25.NIFTY200_20230131'!B92</f>
        <v>0.17035775099318601</v>
      </c>
      <c r="C91" s="41" cm="1">
        <f t="array" aca="1" ref="C91:L91" ca="1">OFFSET(INDIRECT(ADDRESS(M91,2,1,1,"EKHAZAARSTK X standardized")),,,1,10)</f>
        <v>-0.64897097360151768</v>
      </c>
      <c r="D91" s="41">
        <f ca="1"/>
        <v>-0.97026133940412851</v>
      </c>
      <c r="E91" s="41">
        <f ca="1"/>
        <v>-0.1249216622317592</v>
      </c>
      <c r="F91" s="41">
        <f ca="1"/>
        <v>1.6365766247548146</v>
      </c>
      <c r="G91" s="41">
        <f ca="1"/>
        <v>0.79984849863174823</v>
      </c>
      <c r="H91" s="41">
        <f ca="1"/>
        <v>-0.75952684849611551</v>
      </c>
      <c r="I91" s="41">
        <f ca="1"/>
        <v>1.8022692479607689</v>
      </c>
      <c r="J91" s="41">
        <f ca="1"/>
        <v>0.99938770495277218</v>
      </c>
      <c r="K91" s="41">
        <f ca="1"/>
        <v>0.19293997663357329</v>
      </c>
      <c r="L91" s="41">
        <f ca="1"/>
        <v>0.41701995774537864</v>
      </c>
      <c r="M91" s="37">
        <f>MATCH($A91,'EKHAZAARSTK X standardized'!$A:$A,0)</f>
        <v>402</v>
      </c>
    </row>
    <row r="92" spans="1:13" x14ac:dyDescent="0.3">
      <c r="A92" s="74" t="str">
        <f>'[1]2023.04.25.NIFTY200_20230131'!A93</f>
        <v>INDIAMART INTERMESH LTD</v>
      </c>
      <c r="B92" s="75">
        <f>'[1]2023.04.25.NIFTY200_20230131'!B93</f>
        <v>7.0147308997194097E-2</v>
      </c>
      <c r="C92" s="41" cm="1">
        <f t="array" aca="1" ref="C92:L92" ca="1">OFFSET(INDIRECT(ADDRESS(M92,2,1,1,"EKHAZAARSTK X standardized")),,,1,10)</f>
        <v>-0.62207193968840058</v>
      </c>
      <c r="D92" s="41">
        <f ca="1"/>
        <v>0.2969053206368803</v>
      </c>
      <c r="E92" s="41">
        <f ca="1"/>
        <v>1.2217607484460502</v>
      </c>
      <c r="F92" s="41">
        <f ca="1"/>
        <v>-0.83672472221456251</v>
      </c>
      <c r="G92" s="41">
        <f ca="1"/>
        <v>0.18186785108577705</v>
      </c>
      <c r="H92" s="41">
        <f ca="1"/>
        <v>0.22276742985030121</v>
      </c>
      <c r="I92" s="41">
        <f ca="1"/>
        <v>-9.3341245606335638E-2</v>
      </c>
      <c r="J92" s="41">
        <f ca="1"/>
        <v>0.53255065238471389</v>
      </c>
      <c r="K92" s="41">
        <f ca="1"/>
        <v>-0.95762089251610083</v>
      </c>
      <c r="L92" s="41">
        <f ca="1"/>
        <v>-1.2549113273819847</v>
      </c>
      <c r="M92" s="37">
        <f>MATCH($A92,'EKHAZAARSTK X standardized'!$A:$A,0)</f>
        <v>416</v>
      </c>
    </row>
    <row r="93" spans="1:13" x14ac:dyDescent="0.3">
      <c r="A93" s="74" t="str">
        <f>'[1]2023.04.25.NIFTY200_20230131'!A94</f>
        <v>INDIAN BANK</v>
      </c>
      <c r="B93" s="75">
        <f>'[1]2023.04.25.NIFTY200_20230131'!B94</f>
        <v>7.0147308997194097E-2</v>
      </c>
      <c r="C93" s="41" cm="1">
        <f t="array" aca="1" ref="C93:L93" ca="1">OFFSET(INDIRECT(ADDRESS(M93,2,1,1,"EKHAZAARSTK X standardized")),,,1,10)</f>
        <v>0.82571186972551913</v>
      </c>
      <c r="D93" s="41">
        <f ca="1"/>
        <v>-1.4497061866043095</v>
      </c>
      <c r="E93" s="41">
        <f ca="1"/>
        <v>-7.0001206942198732E-2</v>
      </c>
      <c r="F93" s="41">
        <f ca="1"/>
        <v>0.18026637713600296</v>
      </c>
      <c r="G93" s="41">
        <f ca="1"/>
        <v>1.6491770292217325</v>
      </c>
      <c r="H93" s="41">
        <f ca="1"/>
        <v>-0.7184705428889534</v>
      </c>
      <c r="I93" s="41">
        <f ca="1"/>
        <v>2.2417304551084594</v>
      </c>
      <c r="J93" s="41">
        <f ca="1"/>
        <v>-0.38189045698316054</v>
      </c>
      <c r="K93" s="41">
        <f ca="1"/>
        <v>1.5216692138502586</v>
      </c>
      <c r="L93" s="41">
        <f ca="1"/>
        <v>1.3574035929018764</v>
      </c>
      <c r="M93" s="37">
        <f>MATCH($A93,'EKHAZAARSTK X standardized'!$A:$A,0)</f>
        <v>417</v>
      </c>
    </row>
    <row r="94" spans="1:13" x14ac:dyDescent="0.3">
      <c r="A94" s="74" t="str">
        <f>'[1]2023.04.25.NIFTY200_20230131'!A95</f>
        <v>INDIAN ENERGY EXCHANGE LTD</v>
      </c>
      <c r="B94" s="75">
        <f>'[1]2023.04.25.NIFTY200_20230131'!B95</f>
        <v>0.10021044199599199</v>
      </c>
      <c r="C94" s="41" cm="1">
        <f t="array" aca="1" ref="C94:L94" ca="1">OFFSET(INDIRECT(ADDRESS(M94,2,1,1,"EKHAZAARSTK X standardized")),,,1,10)</f>
        <v>-0.17399700876725085</v>
      </c>
      <c r="D94" s="41">
        <f ca="1"/>
        <v>0.99235460308498602</v>
      </c>
      <c r="E94" s="41">
        <f ca="1"/>
        <v>0.37087131202735196</v>
      </c>
      <c r="F94" s="41">
        <f ca="1"/>
        <v>-0.90240488424864596</v>
      </c>
      <c r="G94" s="41">
        <f ca="1"/>
        <v>-1.4407610161009319</v>
      </c>
      <c r="H94" s="41">
        <f ca="1"/>
        <v>2.7993592905610853</v>
      </c>
      <c r="I94" s="41">
        <f ca="1"/>
        <v>-0.52671944666696535</v>
      </c>
      <c r="J94" s="41">
        <f ca="1"/>
        <v>3.3241735221521922</v>
      </c>
      <c r="K94" s="41">
        <f ca="1"/>
        <v>-0.92913137732605255</v>
      </c>
      <c r="L94" s="41">
        <f ca="1"/>
        <v>-0.58835595791754647</v>
      </c>
      <c r="M94" s="37">
        <f>MATCH($A94,'EKHAZAARSTK X standardized'!$A:$A,0)</f>
        <v>418</v>
      </c>
    </row>
    <row r="95" spans="1:13" x14ac:dyDescent="0.3">
      <c r="A95" s="74" t="str">
        <f>'[1]2023.04.25.NIFTY200_20230131'!A96</f>
        <v>INDIAN HOTELS CO LTD</v>
      </c>
      <c r="B95" s="75">
        <f>'[1]2023.04.25.NIFTY200_20230131'!B96</f>
        <v>0.25052610498997901</v>
      </c>
      <c r="C95" s="41" cm="1">
        <f t="array" aca="1" ref="C95:L95" ca="1">OFFSET(INDIRECT(ADDRESS(M95,2,1,1,"EKHAZAARSTK X standardized")),,,1,10)</f>
        <v>-0.56111766249582018</v>
      </c>
      <c r="D95" s="41">
        <f ca="1"/>
        <v>-0.44381112292503078</v>
      </c>
      <c r="E95" s="41">
        <f ca="1"/>
        <v>-0.73114256166188174</v>
      </c>
      <c r="F95" s="41">
        <f ca="1"/>
        <v>-0.10197723606666342</v>
      </c>
      <c r="G95" s="41">
        <f ca="1"/>
        <v>0.59884881849530081</v>
      </c>
      <c r="H95" s="41">
        <f ca="1"/>
        <v>-0.1832634694936951</v>
      </c>
      <c r="I95" s="41">
        <f ca="1"/>
        <v>0.85108885915188714</v>
      </c>
      <c r="J95" s="41">
        <f ca="1"/>
        <v>0.45895666103798471</v>
      </c>
      <c r="K95" s="41">
        <f ca="1"/>
        <v>-0.82376176673150825</v>
      </c>
      <c r="L95" s="41">
        <f ca="1"/>
        <v>-0.31533382923034475</v>
      </c>
      <c r="M95" s="37">
        <f>MATCH($A95,'EKHAZAARSTK X standardized'!$A:$A,0)</f>
        <v>419</v>
      </c>
    </row>
    <row r="96" spans="1:13" x14ac:dyDescent="0.3">
      <c r="A96" s="74" t="str">
        <f>'[1]2023.04.25.NIFTY200_20230131'!A97</f>
        <v>INDIAN OIL CORP LTD</v>
      </c>
      <c r="B96" s="75">
        <f>'[1]2023.04.25.NIFTY200_20230131'!B97</f>
        <v>0.30063132598797498</v>
      </c>
      <c r="C96" s="41" cm="1">
        <f t="array" aca="1" ref="C96:L96" ca="1">OFFSET(INDIRECT(ADDRESS(M96,2,1,1,"EKHAZAARSTK X standardized")),,,1,10)</f>
        <v>1.5692271719149586</v>
      </c>
      <c r="D96" s="41">
        <f ca="1"/>
        <v>0.28637322346748068</v>
      </c>
      <c r="E96" s="41">
        <f ca="1"/>
        <v>-0.29925758401068414</v>
      </c>
      <c r="F96" s="41">
        <f ca="1"/>
        <v>1.4391370516481901</v>
      </c>
      <c r="G96" s="41">
        <f ca="1"/>
        <v>-0.18488334359798819</v>
      </c>
      <c r="H96" s="41">
        <f ca="1"/>
        <v>-0.83732260846519058</v>
      </c>
      <c r="I96" s="41">
        <f ca="1"/>
        <v>2.9219394709575321</v>
      </c>
      <c r="J96" s="41">
        <f ca="1"/>
        <v>-0.70271679646947338</v>
      </c>
      <c r="K96" s="41">
        <f ca="1"/>
        <v>1.5378054909619669</v>
      </c>
      <c r="L96" s="41">
        <f ca="1"/>
        <v>-0.76527155326130369</v>
      </c>
      <c r="M96" s="37">
        <f>MATCH($A96,'EKHAZAARSTK X standardized'!$A:$A,0)</f>
        <v>421</v>
      </c>
    </row>
    <row r="97" spans="1:13" x14ac:dyDescent="0.3">
      <c r="A97" s="74" t="str">
        <f>'[1]2023.04.25.NIFTY200_20230131'!A98</f>
        <v>INDIAN RAILWAY CATERING &amp; TO</v>
      </c>
      <c r="B97" s="75">
        <f>'[1]2023.04.25.NIFTY200_20230131'!B98</f>
        <v>0.190399839992384</v>
      </c>
      <c r="C97" s="41" cm="1">
        <f t="array" aca="1" ref="C97:L97" ca="1">OFFSET(INDIRECT(ADDRESS(M97,2,1,1,"EKHAZAARSTK X standardized")),,,1,10)</f>
        <v>-0.23014912380113553</v>
      </c>
      <c r="D97" s="41">
        <f ca="1"/>
        <v>0.44726651977562426</v>
      </c>
      <c r="E97" s="41">
        <f ca="1"/>
        <v>0.31821760700784929</v>
      </c>
      <c r="F97" s="41">
        <f ca="1"/>
        <v>-0.75916431511993565</v>
      </c>
      <c r="G97" s="41">
        <f ca="1"/>
        <v>-1.0514847691476608</v>
      </c>
      <c r="H97" s="41">
        <f ca="1"/>
        <v>1.7820676157197017</v>
      </c>
      <c r="I97" s="41">
        <f ca="1"/>
        <v>0.52465179849677412</v>
      </c>
      <c r="J97" s="41">
        <f ca="1"/>
        <v>0.85954606114474918</v>
      </c>
      <c r="K97" s="41">
        <f ca="1"/>
        <v>-0.92606302366520288</v>
      </c>
      <c r="L97" s="41">
        <f ca="1"/>
        <v>-0.12421409986099072</v>
      </c>
      <c r="M97" s="37">
        <f>MATCH($A97,'EKHAZAARSTK X standardized'!$A:$A,0)</f>
        <v>423</v>
      </c>
    </row>
    <row r="98" spans="1:13" x14ac:dyDescent="0.3">
      <c r="A98" s="74" t="str">
        <f>'[1]2023.04.25.NIFTY200_20230131'!A99</f>
        <v>INDRAPRASTHA GAS LTD</v>
      </c>
      <c r="B98" s="75">
        <f>'[1]2023.04.25.NIFTY200_20230131'!B99</f>
        <v>0.140294618994388</v>
      </c>
      <c r="C98" s="41" cm="1">
        <f t="array" aca="1" ref="C98:L98" ca="1">OFFSET(INDIRECT(ADDRESS(M98,2,1,1,"EKHAZAARSTK X standardized")),,,1,10)</f>
        <v>0.84178408449691489</v>
      </c>
      <c r="D98" s="41">
        <f ca="1"/>
        <v>0.12440469718843965</v>
      </c>
      <c r="E98" s="41">
        <f ca="1"/>
        <v>0.57387888675867316</v>
      </c>
      <c r="F98" s="41">
        <f ca="1"/>
        <v>-0.87493206548162705</v>
      </c>
      <c r="G98" s="41">
        <f ca="1"/>
        <v>0.3651482332322929</v>
      </c>
      <c r="H98" s="41">
        <f ca="1"/>
        <v>0.44737963438257738</v>
      </c>
      <c r="I98" s="41">
        <f ca="1"/>
        <v>0.9359456466364785</v>
      </c>
      <c r="J98" s="41">
        <f ca="1"/>
        <v>0.2122668366095172</v>
      </c>
      <c r="K98" s="41">
        <f ca="1"/>
        <v>-0.1376033531171876</v>
      </c>
      <c r="L98" s="41">
        <f ca="1"/>
        <v>-0.46509312837189581</v>
      </c>
      <c r="M98" s="37">
        <f>MATCH($A98,'EKHAZAARSTK X standardized'!$A:$A,0)</f>
        <v>430</v>
      </c>
    </row>
    <row r="99" spans="1:13" x14ac:dyDescent="0.3">
      <c r="A99" s="74" t="str">
        <f>'[1]2023.04.25.NIFTY200_20230131'!A100</f>
        <v>INDUS TOWERS LTD</v>
      </c>
      <c r="B99" s="75">
        <f>'[1]2023.04.25.NIFTY200_20230131'!B100</f>
        <v>0.12025252999519</v>
      </c>
      <c r="C99" s="41" cm="1">
        <f t="array" aca="1" ref="C99:L99" ca="1">OFFSET(INDIRECT(ADDRESS(M99,2,1,1,"EKHAZAARSTK X standardized")),,,1,10)</f>
        <v>5.1908644428065038</v>
      </c>
      <c r="D99" s="41">
        <f ca="1"/>
        <v>7.5462295881023933E-2</v>
      </c>
      <c r="E99" s="41">
        <f ca="1"/>
        <v>0.38022474911950305</v>
      </c>
      <c r="F99" s="41">
        <f ca="1"/>
        <v>1.2313804799139811</v>
      </c>
      <c r="G99" s="41">
        <f ca="1"/>
        <v>-1.1562770681980488</v>
      </c>
      <c r="H99" s="41">
        <f ca="1"/>
        <v>-0.11369367990588544</v>
      </c>
      <c r="I99" s="41">
        <f ca="1"/>
        <v>1.4353137408328862</v>
      </c>
      <c r="J99" s="41">
        <f ca="1"/>
        <v>-0.5944637496728824</v>
      </c>
      <c r="K99" s="41">
        <f ca="1"/>
        <v>1.2833275868429561</v>
      </c>
      <c r="L99" s="41">
        <f ca="1"/>
        <v>0.25281431001820076</v>
      </c>
      <c r="M99" s="37">
        <f>MATCH($A99,'EKHAZAARSTK X standardized'!$A:$A,0)</f>
        <v>431</v>
      </c>
    </row>
    <row r="100" spans="1:13" x14ac:dyDescent="0.3">
      <c r="A100" s="74" t="str">
        <f>'[1]2023.04.25.NIFTY200_20230131'!A101</f>
        <v>INDUSIND BANK LTD</v>
      </c>
      <c r="B100" s="75">
        <f>'[1]2023.04.25.NIFTY200_20230131'!B101</f>
        <v>0.681431004972743</v>
      </c>
      <c r="C100" s="41" cm="1">
        <f t="array" aca="1" ref="C100:L100" ca="1">OFFSET(INDIRECT(ADDRESS(M100,2,1,1,"EKHAZAARSTK X standardized")),,,1,10)</f>
        <v>-9.8187262614575291E-2</v>
      </c>
      <c r="D100" s="41">
        <f ca="1"/>
        <v>-1.3327368376669604</v>
      </c>
      <c r="E100" s="41">
        <f ca="1"/>
        <v>-0.21602255927570066</v>
      </c>
      <c r="F100" s="41">
        <f ca="1"/>
        <v>0.55745844085528518</v>
      </c>
      <c r="G100" s="41">
        <f ca="1"/>
        <v>0.24269343764371282</v>
      </c>
      <c r="H100" s="41">
        <f ca="1"/>
        <v>-0.55045030899312253</v>
      </c>
      <c r="I100" s="41">
        <f ca="1"/>
        <v>2.3024700561855407</v>
      </c>
      <c r="J100" s="41">
        <f ca="1"/>
        <v>0.84006937439807161</v>
      </c>
      <c r="K100" s="41">
        <f ca="1"/>
        <v>0.658014078789666</v>
      </c>
      <c r="L100" s="41">
        <f ca="1"/>
        <v>0.2486431939003183</v>
      </c>
      <c r="M100" s="37">
        <f>MATCH($A100,'EKHAZAARSTK X standardized'!$A:$A,0)</f>
        <v>432</v>
      </c>
    </row>
    <row r="101" spans="1:13" x14ac:dyDescent="0.3">
      <c r="A101" s="74" t="str">
        <f>'[1]2023.04.25.NIFTY200_20230131'!A102</f>
        <v>INFO EDGE INDIA LTD</v>
      </c>
      <c r="B101" s="75">
        <f>'[1]2023.04.25.NIFTY200_20230131'!B102</f>
        <v>0.270568192989177</v>
      </c>
      <c r="C101" s="41" cm="1">
        <f t="array" aca="1" ref="C101:L101" ca="1">OFFSET(INDIRECT(ADDRESS(M101,2,1,1,"EKHAZAARSTK X standardized")),,,1,10)</f>
        <v>-0.44806945612446764</v>
      </c>
      <c r="D101" s="41">
        <f ca="1"/>
        <v>0.57308101869363459</v>
      </c>
      <c r="E101" s="41">
        <f ca="1"/>
        <v>1.5827180681712687</v>
      </c>
      <c r="F101" s="41">
        <f ca="1"/>
        <v>0.48766938395297049</v>
      </c>
      <c r="G101" s="41">
        <f ca="1"/>
        <v>-0.66107396673899599</v>
      </c>
      <c r="H101" s="41">
        <f ca="1"/>
        <v>0.59320664321212402</v>
      </c>
      <c r="I101" s="41">
        <f ca="1"/>
        <v>0.78454533515307934</v>
      </c>
      <c r="J101" s="41">
        <f ca="1"/>
        <v>0.11475635791628798</v>
      </c>
      <c r="K101" s="41">
        <f ca="1"/>
        <v>-1.0433504950150081</v>
      </c>
      <c r="L101" s="41">
        <f ca="1"/>
        <v>-1.0628147264185637</v>
      </c>
      <c r="M101" s="37">
        <f>MATCH($A101,'EKHAZAARSTK X standardized'!$A:$A,0)</f>
        <v>434</v>
      </c>
    </row>
    <row r="102" spans="1:13" x14ac:dyDescent="0.3">
      <c r="A102" s="74" t="str">
        <f>'[1]2023.04.25.NIFTY200_20230131'!A103</f>
        <v>INFOSYS LTD</v>
      </c>
      <c r="B102" s="75">
        <f>'[1]2023.04.25.NIFTY200_20230131'!B103</f>
        <v>5.4113638637835502</v>
      </c>
      <c r="C102" s="41" cm="1">
        <f t="array" aca="1" ref="C102:L102" ca="1">OFFSET(INDIRECT(ADDRESS(M102,2,1,1,"EKHAZAARSTK X standardized")),,,1,10)</f>
        <v>1.3542689510330868</v>
      </c>
      <c r="D102" s="41">
        <f ca="1"/>
        <v>-0.63984575414454692</v>
      </c>
      <c r="E102" s="41">
        <f ca="1"/>
        <v>4.3757064296488873E-2</v>
      </c>
      <c r="F102" s="41">
        <f ca="1"/>
        <v>-0.65382249933470526</v>
      </c>
      <c r="G102" s="41">
        <f ca="1"/>
        <v>-0.92308460239923185</v>
      </c>
      <c r="H102" s="41">
        <f ca="1"/>
        <v>1.450751706360021</v>
      </c>
      <c r="I102" s="41">
        <f ca="1"/>
        <v>2.6751355651636861</v>
      </c>
      <c r="J102" s="41">
        <f ca="1"/>
        <v>-0.52109814165258861</v>
      </c>
      <c r="K102" s="41">
        <f ca="1"/>
        <v>-0.24591559041894615</v>
      </c>
      <c r="L102" s="41">
        <f ca="1"/>
        <v>1.2580679199725542E-3</v>
      </c>
      <c r="M102" s="37">
        <f>MATCH($A102,'EKHAZAARSTK X standardized'!$A:$A,0)</f>
        <v>436</v>
      </c>
    </row>
    <row r="103" spans="1:13" x14ac:dyDescent="0.3">
      <c r="A103" s="74" t="str">
        <f>'[1]2023.04.25.NIFTY200_20230131'!A104</f>
        <v>INTERGLOBE AVIATION LTD</v>
      </c>
      <c r="B103" s="75">
        <f>'[1]2023.04.25.NIFTY200_20230131'!B104</f>
        <v>0.22046297199118101</v>
      </c>
      <c r="C103" s="41" cm="1">
        <f t="array" aca="1" ref="C103:L103" ca="1">OFFSET(INDIRECT(ADDRESS(M103,2,1,1,"EKHAZAARSTK X standardized")),,,1,10)</f>
        <v>-0.64897097360151768</v>
      </c>
      <c r="D103" s="41">
        <f ca="1"/>
        <v>0.79954845644743</v>
      </c>
      <c r="E103" s="41">
        <f ca="1"/>
        <v>-0.25085808481611527</v>
      </c>
      <c r="F103" s="41">
        <f ca="1"/>
        <v>2.1824554278392312</v>
      </c>
      <c r="G103" s="41">
        <f ca="1"/>
        <v>-0.29028345296212327</v>
      </c>
      <c r="H103" s="41">
        <f ca="1"/>
        <v>-1.6448146797559584</v>
      </c>
      <c r="I103" s="41">
        <f ca="1"/>
        <v>1.7465501925506131</v>
      </c>
      <c r="J103" s="41">
        <f ca="1"/>
        <v>-0.36215612278426818</v>
      </c>
      <c r="K103" s="41">
        <f ca="1"/>
        <v>-0.59939739130250524</v>
      </c>
      <c r="L103" s="41">
        <f ca="1"/>
        <v>-0.75384893868542724</v>
      </c>
      <c r="M103" s="37">
        <f>MATCH($A103,'EKHAZAARSTK X standardized'!$A:$A,0)</f>
        <v>443</v>
      </c>
    </row>
    <row r="104" spans="1:13" x14ac:dyDescent="0.3">
      <c r="A104" s="74" t="str">
        <f>'[1]2023.04.25.NIFTY200_20230131'!A105</f>
        <v>IPCA LABORATORIES LTD</v>
      </c>
      <c r="B104" s="75">
        <f>'[1]2023.04.25.NIFTY200_20230131'!B105</f>
        <v>0.110231485995591</v>
      </c>
      <c r="C104" s="41" cm="1">
        <f t="array" aca="1" ref="C104:L104" ca="1">OFFSET(INDIRECT(ADDRESS(M104,2,1,1,"EKHAZAARSTK X standardized")),,,1,10)</f>
        <v>-0.29902934147033761</v>
      </c>
      <c r="D104" s="41">
        <f ca="1"/>
        <v>-0.38177991528785288</v>
      </c>
      <c r="E104" s="41">
        <f ca="1"/>
        <v>0.20512884400716538</v>
      </c>
      <c r="F104" s="41">
        <f ca="1"/>
        <v>-0.64875534573152471</v>
      </c>
      <c r="G104" s="41">
        <f ca="1"/>
        <v>-0.97595281445675597</v>
      </c>
      <c r="H104" s="41">
        <f ca="1"/>
        <v>-0.34183319086553254</v>
      </c>
      <c r="I104" s="41">
        <f ca="1"/>
        <v>0.55668648999719039</v>
      </c>
      <c r="J104" s="41">
        <f ca="1"/>
        <v>-0.54438920451786588</v>
      </c>
      <c r="K104" s="41">
        <f ca="1"/>
        <v>-0.3897341792567332</v>
      </c>
      <c r="L104" s="41">
        <f ca="1"/>
        <v>-1.5465530868324175</v>
      </c>
      <c r="M104" s="37">
        <f>MATCH($A104,'EKHAZAARSTK X standardized'!$A:$A,0)</f>
        <v>446</v>
      </c>
    </row>
    <row r="105" spans="1:13" x14ac:dyDescent="0.3">
      <c r="A105" s="74" t="str">
        <f>'[1]2023.04.25.NIFTY200_20230131'!A106</f>
        <v>ITC LTD</v>
      </c>
      <c r="B105" s="75">
        <f>'[1]2023.04.25.NIFTY200_20230131'!B106</f>
        <v>2.99629221388015</v>
      </c>
      <c r="C105" s="41" cm="1">
        <f t="array" aca="1" ref="C105:L105" ca="1">OFFSET(INDIRECT(ADDRESS(M105,2,1,1,"EKHAZAARSTK X standardized")),,,1,10)</f>
        <v>1.5813668109783385</v>
      </c>
      <c r="D105" s="41">
        <f ca="1"/>
        <v>-0.9870363797431807</v>
      </c>
      <c r="E105" s="41">
        <f ca="1"/>
        <v>-0.38341293986218394</v>
      </c>
      <c r="F105" s="41">
        <f ca="1"/>
        <v>-0.89211776341657245</v>
      </c>
      <c r="G105" s="41">
        <f ca="1"/>
        <v>0.96890830875454026</v>
      </c>
      <c r="H105" s="41">
        <f ca="1"/>
        <v>1.4832208024014877</v>
      </c>
      <c r="I105" s="41">
        <f ca="1"/>
        <v>2.4393393478305745</v>
      </c>
      <c r="J105" s="41">
        <f ca="1"/>
        <v>-0.62076804259268659</v>
      </c>
      <c r="K105" s="41">
        <f ca="1"/>
        <v>-0.51951785803844608</v>
      </c>
      <c r="L105" s="41">
        <f ca="1"/>
        <v>0.23392038993866404</v>
      </c>
      <c r="M105" s="37">
        <f>MATCH($A105,'EKHAZAARSTK X standardized'!$A:$A,0)</f>
        <v>451</v>
      </c>
    </row>
    <row r="106" spans="1:13" x14ac:dyDescent="0.3">
      <c r="A106" s="74" t="str">
        <f>'[1]2023.04.25.NIFTY200_20230131'!A107</f>
        <v>JINDAL STEEL &amp; POWER LTD</v>
      </c>
      <c r="B106" s="75">
        <f>'[1]2023.04.25.NIFTY200_20230131'!B107</f>
        <v>0.21044192799158201</v>
      </c>
      <c r="C106" s="41" cm="1">
        <f t="array" aca="1" ref="C106:L106" ca="1">OFFSET(INDIRECT(ADDRESS(M106,2,1,1,"EKHAZAARSTK X standardized")),,,1,10)</f>
        <v>-0.39856215838516829</v>
      </c>
      <c r="D106" s="41">
        <f ca="1"/>
        <v>0.68735489281099027</v>
      </c>
      <c r="E106" s="41">
        <f ca="1"/>
        <v>0.31237693177365367</v>
      </c>
      <c r="F106" s="41">
        <f ca="1"/>
        <v>-0.14162831458464326</v>
      </c>
      <c r="G106" s="41">
        <f ca="1"/>
        <v>1.6324111233260875E-2</v>
      </c>
      <c r="H106" s="41">
        <f ca="1"/>
        <v>-0.2827814940358902</v>
      </c>
      <c r="I106" s="41">
        <f ca="1"/>
        <v>1.7853652128621877</v>
      </c>
      <c r="J106" s="41">
        <f ca="1"/>
        <v>0.93493780366661761</v>
      </c>
      <c r="K106" s="41">
        <f ca="1"/>
        <v>1.1357716338471271</v>
      </c>
      <c r="L106" s="41">
        <f ca="1"/>
        <v>-0.30015346382537722</v>
      </c>
      <c r="M106" s="37">
        <f>MATCH($A106,'EKHAZAARSTK X standardized'!$A:$A,0)</f>
        <v>468</v>
      </c>
    </row>
    <row r="107" spans="1:13" x14ac:dyDescent="0.3">
      <c r="A107" s="74" t="str">
        <f>'[1]2023.04.25.NIFTY200_20230131'!A108</f>
        <v>JSW ENERGY LTD</v>
      </c>
      <c r="B107" s="75">
        <f>'[1]2023.04.25.NIFTY200_20230131'!B108</f>
        <v>9.0189397996392404E-2</v>
      </c>
      <c r="C107" s="41" cm="1">
        <f t="array" aca="1" ref="C107:L107" ca="1">OFFSET(INDIRECT(ADDRESS(M107,2,1,1,"EKHAZAARSTK X standardized")),,,1,10)</f>
        <v>-6.3606949242418762E-2</v>
      </c>
      <c r="D107" s="41">
        <f ca="1"/>
        <v>-1.0604187401291831</v>
      </c>
      <c r="E107" s="41">
        <f ca="1"/>
        <v>-0.56121734745928675</v>
      </c>
      <c r="F107" s="41">
        <f ca="1"/>
        <v>0.38451912204364236</v>
      </c>
      <c r="G107" s="41">
        <f ca="1"/>
        <v>-0.33454402098302322</v>
      </c>
      <c r="H107" s="41">
        <f ca="1"/>
        <v>-4.7898826711053916E-2</v>
      </c>
      <c r="I107" s="41">
        <f ca="1"/>
        <v>1.1956084929161201</v>
      </c>
      <c r="J107" s="41">
        <f ca="1"/>
        <v>-0.78791205533445396</v>
      </c>
      <c r="K107" s="41">
        <f ca="1"/>
        <v>-0.1524593215107253</v>
      </c>
      <c r="L107" s="41">
        <f ca="1"/>
        <v>2.2967802236926103</v>
      </c>
      <c r="M107" s="37">
        <f>MATCH($A107,'EKHAZAARSTK X standardized'!$A:$A,0)</f>
        <v>476</v>
      </c>
    </row>
    <row r="108" spans="1:13" x14ac:dyDescent="0.3">
      <c r="A108" s="74" t="str">
        <f>'[1]2023.04.25.NIFTY200_20230131'!A109</f>
        <v>JSW STEEL LTD</v>
      </c>
      <c r="B108" s="75">
        <f>'[1]2023.04.25.NIFTY200_20230131'!B109</f>
        <v>0.65136787297394505</v>
      </c>
      <c r="C108" s="41" cm="1">
        <f t="array" aca="1" ref="C108:L108" ca="1">OFFSET(INDIRECT(ADDRESS(M108,2,1,1,"EKHAZAARSTK X standardized")),,,1,10)</f>
        <v>1.0947904311271051</v>
      </c>
      <c r="D108" s="41">
        <f ca="1"/>
        <v>9.2536736467993585E-4</v>
      </c>
      <c r="E108" s="41">
        <f ca="1"/>
        <v>9.3310139627579142E-2</v>
      </c>
      <c r="F108" s="41">
        <f ca="1"/>
        <v>1.0179103396831255</v>
      </c>
      <c r="G108" s="41">
        <f ca="1"/>
        <v>-0.21831269119007218</v>
      </c>
      <c r="H108" s="41">
        <f ca="1"/>
        <v>-0.778972156033927</v>
      </c>
      <c r="I108" s="41">
        <f ca="1"/>
        <v>2.5353856656470493</v>
      </c>
      <c r="J108" s="41">
        <f ca="1"/>
        <v>-0.55926701080857077</v>
      </c>
      <c r="K108" s="41">
        <f ca="1"/>
        <v>0.22841571685739867</v>
      </c>
      <c r="L108" s="41">
        <f ca="1"/>
        <v>-0.55579524667710711</v>
      </c>
      <c r="M108" s="37">
        <f>MATCH($A108,'EKHAZAARSTK X standardized'!$A:$A,0)</f>
        <v>479</v>
      </c>
    </row>
    <row r="109" spans="1:13" x14ac:dyDescent="0.3">
      <c r="A109" s="74" t="str">
        <f>'[1]2023.04.25.NIFTY200_20230131'!A110</f>
        <v>JUBILANT FOODWORKS LTD</v>
      </c>
      <c r="B109" s="75">
        <f>'[1]2023.04.25.NIFTY200_20230131'!B110</f>
        <v>0.180378794992785</v>
      </c>
      <c r="C109" s="41" cm="1">
        <f t="array" aca="1" ref="C109:L109" ca="1">OFFSET(INDIRECT(ADDRESS(M109,2,1,1,"EKHAZAARSTK X standardized")),,,1,10)</f>
        <v>-0.44995389771076605</v>
      </c>
      <c r="D109" s="41">
        <f ca="1"/>
        <v>-0.2734664835117237</v>
      </c>
      <c r="E109" s="41">
        <f ca="1"/>
        <v>0.39844098354528273</v>
      </c>
      <c r="F109" s="41">
        <f ca="1"/>
        <v>0.79637713150324929</v>
      </c>
      <c r="G109" s="41">
        <f ca="1"/>
        <v>-0.61972056035457823</v>
      </c>
      <c r="H109" s="41">
        <f ca="1"/>
        <v>0.12740713884850211</v>
      </c>
      <c r="I109" s="41">
        <f ca="1"/>
        <v>0.50139108849592062</v>
      </c>
      <c r="J109" s="41">
        <f ca="1"/>
        <v>0.75384925540403092</v>
      </c>
      <c r="K109" s="41">
        <f ca="1"/>
        <v>-0.72726499830460478</v>
      </c>
      <c r="L109" s="41">
        <f ca="1"/>
        <v>0.14550690045887907</v>
      </c>
      <c r="M109" s="37">
        <f>MATCH($A109,'EKHAZAARSTK X standardized'!$A:$A,0)</f>
        <v>482</v>
      </c>
    </row>
    <row r="110" spans="1:13" x14ac:dyDescent="0.3">
      <c r="A110" s="74" t="str">
        <f>'[1]2023.04.25.NIFTY200_20230131'!A111</f>
        <v>KOTAK MAHINDRA BANK LTD</v>
      </c>
      <c r="B110" s="75">
        <f>'[1]2023.04.25.NIFTY200_20230131'!B111</f>
        <v>2.4150716499034002</v>
      </c>
      <c r="C110" s="41" cm="1">
        <f t="array" aca="1" ref="C110:L110" ca="1">OFFSET(INDIRECT(ADDRESS(M110,2,1,1,"EKHAZAARSTK X standardized")),,,1,10)</f>
        <v>-0.60660279252539628</v>
      </c>
      <c r="D110" s="41">
        <f ca="1"/>
        <v>-1.1825440798782423</v>
      </c>
      <c r="E110" s="41">
        <f ca="1"/>
        <v>-0.26834424533952744</v>
      </c>
      <c r="F110" s="41">
        <f ca="1"/>
        <v>-0.40857981925263148</v>
      </c>
      <c r="G110" s="41">
        <f ca="1"/>
        <v>-0.27550455909541516</v>
      </c>
      <c r="H110" s="41">
        <f ca="1"/>
        <v>-0.21352058145882469</v>
      </c>
      <c r="I110" s="41">
        <f ca="1"/>
        <v>2.7819494954673263</v>
      </c>
      <c r="J110" s="41">
        <f ca="1"/>
        <v>-0.50505124123358536</v>
      </c>
      <c r="K110" s="41">
        <f ca="1"/>
        <v>-0.3676071499902977</v>
      </c>
      <c r="L110" s="41">
        <f ca="1"/>
        <v>-0.83832201341307466</v>
      </c>
      <c r="M110" s="37">
        <f>MATCH($A110,'EKHAZAARSTK X standardized'!$A:$A,0)</f>
        <v>519</v>
      </c>
    </row>
    <row r="111" spans="1:13" x14ac:dyDescent="0.3">
      <c r="A111" s="74" t="str">
        <f>'[1]2023.04.25.NIFTY200_20230131'!A112</f>
        <v>L&amp;T FINANCE HOLDINGS LTD</v>
      </c>
      <c r="B111" s="75">
        <f>'[1]2023.04.25.NIFTY200_20230131'!B112</f>
        <v>6.0126264997594901E-2</v>
      </c>
      <c r="C111" s="41" cm="1">
        <f t="array" aca="1" ref="C111:L111" ca="1">OFFSET(INDIRECT(ADDRESS(M111,2,1,1,"EKHAZAARSTK X standardized")),,,1,10)</f>
        <v>-0.23553263078744704</v>
      </c>
      <c r="D111" s="41">
        <f ca="1"/>
        <v>-0.58602445837670314</v>
      </c>
      <c r="E111" s="41">
        <f ca="1"/>
        <v>-0.56184187019535314</v>
      </c>
      <c r="F111" s="41">
        <f ca="1"/>
        <v>2.862468027894705</v>
      </c>
      <c r="G111" s="41">
        <f ca="1"/>
        <v>-3.7636700453879617E-2</v>
      </c>
      <c r="H111" s="41">
        <f ca="1"/>
        <v>-0.47163348663717686</v>
      </c>
      <c r="I111" s="41">
        <f ca="1"/>
        <v>1.3690240185649722</v>
      </c>
      <c r="J111" s="41">
        <f ca="1"/>
        <v>0.17142448175580557</v>
      </c>
      <c r="K111" s="41">
        <f ca="1"/>
        <v>0.41088931851296256</v>
      </c>
      <c r="L111" s="41">
        <f ca="1"/>
        <v>-0.70445397407505705</v>
      </c>
      <c r="M111" s="37">
        <f>MATCH($A111,'EKHAZAARSTK X standardized'!$A:$A,0)</f>
        <v>530</v>
      </c>
    </row>
    <row r="112" spans="1:13" x14ac:dyDescent="0.3">
      <c r="A112" s="74" t="str">
        <f>'[1]2023.04.25.NIFTY200_20230131'!A113</f>
        <v>L&amp;T TECHNOLOGY SERVICES LTD</v>
      </c>
      <c r="B112" s="75">
        <f>'[1]2023.04.25.NIFTY200_20230131'!B113</f>
        <v>9.0189397996392404E-2</v>
      </c>
      <c r="C112" s="41" cm="1">
        <f t="array" aca="1" ref="C112:L112" ca="1">OFFSET(INDIRECT(ADDRESS(M112,2,1,1,"EKHAZAARSTK X standardized")),,,1,10)</f>
        <v>-1.4930287425925148E-2</v>
      </c>
      <c r="D112" s="41">
        <f ca="1"/>
        <v>-0.30005073686099742</v>
      </c>
      <c r="E112" s="41">
        <f ca="1"/>
        <v>0.24196903889485535</v>
      </c>
      <c r="F112" s="41">
        <f ca="1"/>
        <v>-0.65278984237819482</v>
      </c>
      <c r="G112" s="41">
        <f ca="1"/>
        <v>-1.0037419316559169</v>
      </c>
      <c r="H112" s="41">
        <f ca="1"/>
        <v>0.84358099981399781</v>
      </c>
      <c r="I112" s="41">
        <f ca="1"/>
        <v>0.6917822944414681</v>
      </c>
      <c r="J112" s="41">
        <f ca="1"/>
        <v>5.003151751739101E-2</v>
      </c>
      <c r="K112" s="41">
        <f ca="1"/>
        <v>-0.51696213626011989</v>
      </c>
      <c r="L112" s="41">
        <f ca="1"/>
        <v>-0.14046064681013304</v>
      </c>
      <c r="M112" s="37">
        <f>MATCH($A112,'EKHAZAARSTK X standardized'!$A:$A,0)</f>
        <v>531</v>
      </c>
    </row>
    <row r="113" spans="1:13" x14ac:dyDescent="0.3">
      <c r="A113" s="74" t="str">
        <f>'[1]2023.04.25.NIFTY200_20230131'!A114</f>
        <v>LARSEN &amp; TOUBRO LTD</v>
      </c>
      <c r="B113" s="75">
        <f>'[1]2023.04.25.NIFTY200_20230131'!B114</f>
        <v>2.4751979159009898</v>
      </c>
      <c r="C113" s="41" cm="1">
        <f t="array" aca="1" ref="C113:L113" ca="1">OFFSET(INDIRECT(ADDRESS(M113,2,1,1,"EKHAZAARSTK X standardized")),,,1,10)</f>
        <v>7.06158752998889E-2</v>
      </c>
      <c r="D113" s="41">
        <f ca="1"/>
        <v>-1.076591578174944</v>
      </c>
      <c r="E113" s="41">
        <f ca="1"/>
        <v>-0.51783244816431473</v>
      </c>
      <c r="F113" s="41">
        <f ca="1"/>
        <v>0.70073065533984569</v>
      </c>
      <c r="G113" s="41">
        <f ca="1"/>
        <v>0.40975950399671546</v>
      </c>
      <c r="H113" s="41">
        <f ca="1"/>
        <v>-0.13700163857741124</v>
      </c>
      <c r="I113" s="41">
        <f ca="1"/>
        <v>2.8300528822409063</v>
      </c>
      <c r="J113" s="41">
        <f ca="1"/>
        <v>-0.52273674455749031</v>
      </c>
      <c r="K113" s="41">
        <f ca="1"/>
        <v>-0.17641803970406639</v>
      </c>
      <c r="L113" s="41">
        <f ca="1"/>
        <v>-0.28980076537940291</v>
      </c>
      <c r="M113" s="37">
        <f>MATCH($A113,'EKHAZAARSTK X standardized'!$A:$A,0)</f>
        <v>536</v>
      </c>
    </row>
    <row r="114" spans="1:13" x14ac:dyDescent="0.3">
      <c r="A114" s="74" t="str">
        <f>'[1]2023.04.25.NIFTY200_20230131'!A115</f>
        <v>LAURUS LABS LTD</v>
      </c>
      <c r="B114" s="75">
        <f>'[1]2023.04.25.NIFTY200_20230131'!B115</f>
        <v>0.12025252999519</v>
      </c>
      <c r="C114" s="41" cm="1">
        <f t="array" aca="1" ref="C114:L114" ca="1">OFFSET(INDIRECT(ADDRESS(M114,2,1,1,"EKHAZAARSTK X standardized")),,,1,10)</f>
        <v>-0.18351320727417728</v>
      </c>
      <c r="D114" s="41">
        <f ca="1"/>
        <v>0.74790637200482013</v>
      </c>
      <c r="E114" s="41">
        <f ca="1"/>
        <v>1.018427455903234</v>
      </c>
      <c r="F114" s="41">
        <f ca="1"/>
        <v>0.29159800297866173</v>
      </c>
      <c r="G114" s="41">
        <f ca="1"/>
        <v>-1.8840809979048561</v>
      </c>
      <c r="H114" s="41">
        <f ca="1"/>
        <v>0.59637216216005273</v>
      </c>
      <c r="I114" s="41">
        <f ca="1"/>
        <v>0.47925634631253244</v>
      </c>
      <c r="J114" s="41">
        <f ca="1"/>
        <v>0.34653779495709364</v>
      </c>
      <c r="K114" s="41">
        <f ca="1"/>
        <v>-2.9285614924967271E-2</v>
      </c>
      <c r="L114" s="41">
        <f ca="1"/>
        <v>-0.19804362660621894</v>
      </c>
      <c r="M114" s="37">
        <f>MATCH($A114,'EKHAZAARSTK X standardized'!$A:$A,0)</f>
        <v>538</v>
      </c>
    </row>
    <row r="115" spans="1:13" x14ac:dyDescent="0.3">
      <c r="A115" s="74" t="str">
        <f>'[1]2023.04.25.NIFTY200_20230131'!A116</f>
        <v>LIC HOUSING FINANCE LTD</v>
      </c>
      <c r="B115" s="75">
        <f>'[1]2023.04.25.NIFTY200_20230131'!B116</f>
        <v>0.12025252999519</v>
      </c>
      <c r="C115" s="41" cm="1">
        <f t="array" aca="1" ref="C115:L115" ca="1">OFFSET(INDIRECT(ADDRESS(M115,2,1,1,"EKHAZAARSTK X standardized")),,,1,10)</f>
        <v>1.2159370483659631</v>
      </c>
      <c r="D115" s="41">
        <f ca="1"/>
        <v>-1.5027151687964089</v>
      </c>
      <c r="E115" s="41">
        <f ca="1"/>
        <v>-0.53975200971813642</v>
      </c>
      <c r="F115" s="41">
        <f ca="1"/>
        <v>3.0695773812989295</v>
      </c>
      <c r="G115" s="41">
        <f ca="1"/>
        <v>-0.3670912436770733</v>
      </c>
      <c r="H115" s="41">
        <f ca="1"/>
        <v>0.49615339166949024</v>
      </c>
      <c r="I115" s="41">
        <f ca="1"/>
        <v>1.6428739269697841</v>
      </c>
      <c r="J115" s="41">
        <f ca="1"/>
        <v>0.70733472279158249</v>
      </c>
      <c r="K115" s="41">
        <f ca="1"/>
        <v>1.5055433601862469</v>
      </c>
      <c r="L115" s="41">
        <f ca="1"/>
        <v>-2.3874669681488648E-2</v>
      </c>
      <c r="M115" s="37">
        <f>MATCH($A115,'EKHAZAARSTK X standardized'!$A:$A,0)</f>
        <v>541</v>
      </c>
    </row>
    <row r="116" spans="1:13" x14ac:dyDescent="0.3">
      <c r="A116" s="74" t="str">
        <f>'[1]2023.04.25.NIFTY200_20230131'!A117</f>
        <v>LIFE INSURANCE CORPORATION</v>
      </c>
      <c r="B116" s="75">
        <f>'[1]2023.04.25.NIFTY200_20230131'!B117</f>
        <v>0.16033670699358599</v>
      </c>
      <c r="C116" s="41" cm="1">
        <f t="array" aca="1" ref="C116:L116" ca="1">OFFSET(INDIRECT(ADDRESS(M116,2,1,1,"EKHAZAARSTK X standardized")),,,1,10)</f>
        <v>-0.44970350697214428</v>
      </c>
      <c r="D116" s="41">
        <f ca="1"/>
        <v>-1.4997849308837294</v>
      </c>
      <c r="E116" s="41">
        <f ca="1"/>
        <v>-0.81310808787747257</v>
      </c>
      <c r="F116" s="41">
        <f ca="1"/>
        <v>-0.90240488424864596</v>
      </c>
      <c r="G116" s="41">
        <f ca="1"/>
        <v>-1.5707305998218424</v>
      </c>
      <c r="H116" s="41">
        <f ca="1"/>
        <v>1.7517351131903649</v>
      </c>
      <c r="I116" s="41">
        <f ca="1"/>
        <v>3.7988043345527434</v>
      </c>
      <c r="J116" s="41">
        <f ca="1"/>
        <v>-1.0601897403620686</v>
      </c>
      <c r="K116" s="41">
        <f ca="1"/>
        <v>1.545231424093221</v>
      </c>
      <c r="L116" s="41">
        <f ca="1"/>
        <v>1.2198881223971532</v>
      </c>
      <c r="M116" s="37">
        <f>MATCH($A116,'EKHAZAARSTK X standardized'!$A:$A,0)</f>
        <v>542</v>
      </c>
    </row>
    <row r="117" spans="1:13" x14ac:dyDescent="0.3">
      <c r="A117" s="74" t="str">
        <f>'[1]2023.04.25.NIFTY200_20230131'!A118</f>
        <v>LINDE INDIA LTD</v>
      </c>
      <c r="B117" s="75">
        <f>'[1]2023.04.25.NIFTY200_20230131'!B118</f>
        <v>7.0147308997194097E-2</v>
      </c>
      <c r="C117" s="41" cm="1">
        <f t="array" aca="1" ref="C117:L117" ca="1">OFFSET(INDIRECT(ADDRESS(M117,2,1,1,"EKHAZAARSTK X standardized")),,,1,10)</f>
        <v>-0.58591668612602443</v>
      </c>
      <c r="D117" s="41">
        <f ca="1"/>
        <v>-0.14923315844405888</v>
      </c>
      <c r="E117" s="41">
        <f ca="1"/>
        <v>-0.73354386703152941</v>
      </c>
      <c r="F117" s="41">
        <f ca="1"/>
        <v>-0.87907777782829311</v>
      </c>
      <c r="G117" s="41">
        <f ca="1"/>
        <v>6.3386393013509484E-2</v>
      </c>
      <c r="H117" s="41">
        <f ca="1"/>
        <v>3.6394852217657404E-2</v>
      </c>
      <c r="I117" s="41">
        <f ca="1"/>
        <v>0.37040863853741596</v>
      </c>
      <c r="J117" s="41">
        <f ca="1"/>
        <v>-0.76830389381579178</v>
      </c>
      <c r="K117" s="41">
        <f ca="1"/>
        <v>-0.98875501795650977</v>
      </c>
      <c r="L117" s="41">
        <f ca="1"/>
        <v>-0.26217859561307888</v>
      </c>
      <c r="M117" s="37">
        <f>MATCH($A117,'EKHAZAARSTK X standardized'!$A:$A,0)</f>
        <v>543</v>
      </c>
    </row>
    <row r="118" spans="1:13" x14ac:dyDescent="0.3">
      <c r="A118" s="74" t="str">
        <f>'[1]2023.04.25.NIFTY200_20230131'!A119</f>
        <v>LTIMINDTREE LTD</v>
      </c>
      <c r="B118" s="75">
        <f>'[1]2023.04.25.NIFTY200_20230131'!B119</f>
        <v>0.39082072398436701</v>
      </c>
      <c r="C118" s="41" cm="1">
        <f t="array" aca="1" ref="C118:L118" ca="1">OFFSET(INDIRECT(ADDRESS(M118,2,1,1,"EKHAZAARSTK X standardized")),,,1,10)</f>
        <v>0.21643499929832305</v>
      </c>
      <c r="D118" s="41">
        <f ca="1"/>
        <v>0.60148645035009185</v>
      </c>
      <c r="E118" s="41">
        <f ca="1"/>
        <v>1.2922972033361952</v>
      </c>
      <c r="F118" s="41">
        <f ca="1"/>
        <v>-0.67049980272701004</v>
      </c>
      <c r="G118" s="41">
        <f ca="1"/>
        <v>-0.82167875354829556</v>
      </c>
      <c r="H118" s="41">
        <f ca="1"/>
        <v>0.38368004073269002</v>
      </c>
      <c r="I118" s="41">
        <f ca="1"/>
        <v>1.5252470295026024</v>
      </c>
      <c r="J118" s="41">
        <f ca="1"/>
        <v>-0.31708868494326103</v>
      </c>
      <c r="K118" s="41">
        <f ca="1"/>
        <v>-0.61471117096848737</v>
      </c>
      <c r="L118" s="41">
        <f ca="1"/>
        <v>-0.7079670881985175</v>
      </c>
      <c r="M118" s="37">
        <f>MATCH($A118,'EKHAZAARSTK X standardized'!$A:$A,0)</f>
        <v>547</v>
      </c>
    </row>
    <row r="119" spans="1:13" x14ac:dyDescent="0.3">
      <c r="A119" s="74" t="str">
        <f>'[1]2023.04.25.NIFTY200_20230131'!A120</f>
        <v>LUPIN LTD</v>
      </c>
      <c r="B119" s="75">
        <f>'[1]2023.04.25.NIFTY200_20230131'!B120</f>
        <v>0.17035775099318601</v>
      </c>
      <c r="C119" s="41" cm="1">
        <f t="array" aca="1" ref="C119:L119" ca="1">OFFSET(INDIRECT(ADDRESS(M119,2,1,1,"EKHAZAARSTK X standardized")),,,1,10)</f>
        <v>-0.22617256235584729</v>
      </c>
      <c r="D119" s="41">
        <f ca="1"/>
        <v>-1.0292931818424995</v>
      </c>
      <c r="E119" s="41">
        <f ca="1"/>
        <v>-0.90278708272809982</v>
      </c>
      <c r="F119" s="41">
        <f ca="1"/>
        <v>-0.13300153548872218</v>
      </c>
      <c r="G119" s="41">
        <f ca="1"/>
        <v>-0.50718170933670925</v>
      </c>
      <c r="H119" s="41">
        <f ca="1"/>
        <v>-1.0524354025273659</v>
      </c>
      <c r="I119" s="41">
        <f ca="1"/>
        <v>1.0965801485294546</v>
      </c>
      <c r="J119" s="41">
        <f ca="1"/>
        <v>-7.4664649883944653E-2</v>
      </c>
      <c r="K119" s="41">
        <f ca="1"/>
        <v>-0.45317272104648537</v>
      </c>
      <c r="L119" s="41">
        <f ca="1"/>
        <v>-0.76484384716331932</v>
      </c>
      <c r="M119" s="37">
        <f>MATCH($A119,'EKHAZAARSTK X standardized'!$A:$A,0)</f>
        <v>550</v>
      </c>
    </row>
    <row r="120" spans="1:13" x14ac:dyDescent="0.3">
      <c r="A120" s="74" t="str">
        <f>'[1]2023.04.25.NIFTY200_20230131'!A121</f>
        <v>MAHINDRA &amp; MAHINDRA FIN SECS</v>
      </c>
      <c r="B120" s="75">
        <f>'[1]2023.04.25.NIFTY200_20230131'!B121</f>
        <v>0.130273574994789</v>
      </c>
      <c r="C120" s="41" cm="1">
        <f t="array" aca="1" ref="C120:L120" ca="1">OFFSET(INDIRECT(ADDRESS(M120,2,1,1,"EKHAZAARSTK X standardized")),,,1,10)</f>
        <v>0.35240515725377364</v>
      </c>
      <c r="D120" s="41">
        <f ca="1"/>
        <v>-1.4866146659256234</v>
      </c>
      <c r="E120" s="41">
        <f ca="1"/>
        <v>-0.34470156653356915</v>
      </c>
      <c r="F120" s="41">
        <f ca="1"/>
        <v>2.5602932034450263</v>
      </c>
      <c r="G120" s="41">
        <f ca="1"/>
        <v>1.0731479697681847</v>
      </c>
      <c r="H120" s="41">
        <f ca="1"/>
        <v>0.20371839007146261</v>
      </c>
      <c r="I120" s="41">
        <f ca="1"/>
        <v>1.4384728784993692</v>
      </c>
      <c r="J120" s="41">
        <f ca="1"/>
        <v>0.45804547091472769</v>
      </c>
      <c r="K120" s="41">
        <f ca="1"/>
        <v>0.22812182943079434</v>
      </c>
      <c r="L120" s="41">
        <f ca="1"/>
        <v>0.35922011589122882</v>
      </c>
      <c r="M120" s="37">
        <f>MATCH($A120,'EKHAZAARSTK X standardized'!$A:$A,0)</f>
        <v>561</v>
      </c>
    </row>
    <row r="121" spans="1:13" x14ac:dyDescent="0.3">
      <c r="A121" s="74" t="str">
        <f>'[1]2023.04.25.NIFTY200_20230131'!A122</f>
        <v>MAHINDRA &amp; MAHINDRA LTD</v>
      </c>
      <c r="B121" s="75">
        <f>'[1]2023.04.25.NIFTY200_20230131'!B122</f>
        <v>1.2726726119490901</v>
      </c>
      <c r="C121" s="41" cm="1">
        <f t="array" aca="1" ref="C121:L121" ca="1">OFFSET(INDIRECT(ADDRESS(M121,2,1,1,"EKHAZAARSTK X standardized")),,,1,10)</f>
        <v>4.0891124314835797E-2</v>
      </c>
      <c r="D121" s="41">
        <f ca="1"/>
        <v>-0.76449410390976413</v>
      </c>
      <c r="E121" s="41">
        <f ca="1"/>
        <v>-0.71515303023425469</v>
      </c>
      <c r="F121" s="41">
        <f ca="1"/>
        <v>1.0011233069483825</v>
      </c>
      <c r="G121" s="41">
        <f ca="1"/>
        <v>0.80352118934065875</v>
      </c>
      <c r="H121" s="41">
        <f ca="1"/>
        <v>0.15999976326401605</v>
      </c>
      <c r="I121" s="41">
        <f ca="1"/>
        <v>2.4265235268385408</v>
      </c>
      <c r="J121" s="41">
        <f ca="1"/>
        <v>-0.10719729288398845</v>
      </c>
      <c r="K121" s="41">
        <f ca="1"/>
        <v>0.25928501947826443</v>
      </c>
      <c r="L121" s="41">
        <f ca="1"/>
        <v>-0.20512023974972432</v>
      </c>
      <c r="M121" s="37">
        <f>MATCH($A121,'EKHAZAARSTK X standardized'!$A:$A,0)</f>
        <v>562</v>
      </c>
    </row>
    <row r="122" spans="1:13" x14ac:dyDescent="0.3">
      <c r="A122" s="74" t="str">
        <f>'[1]2023.04.25.NIFTY200_20230131'!A123</f>
        <v>MARICO LTD</v>
      </c>
      <c r="B122" s="75">
        <f>'[1]2023.04.25.NIFTY200_20230131'!B123</f>
        <v>0.25052610498997901</v>
      </c>
      <c r="C122" s="41" cm="1">
        <f t="array" aca="1" ref="C122:L122" ca="1">OFFSET(INDIRECT(ADDRESS(M122,2,1,1,"EKHAZAARSTK X standardized")),,,1,10)</f>
        <v>4.8880091722891178E-2</v>
      </c>
      <c r="D122" s="41">
        <f ca="1"/>
        <v>-0.24954773568866218</v>
      </c>
      <c r="E122" s="41">
        <f ca="1"/>
        <v>-0.19256558388694384</v>
      </c>
      <c r="F122" s="41">
        <f ca="1"/>
        <v>-0.83450209543132869</v>
      </c>
      <c r="G122" s="41">
        <f ca="1"/>
        <v>-0.28728471889176199</v>
      </c>
      <c r="H122" s="41">
        <f ca="1"/>
        <v>1.3753342133910482</v>
      </c>
      <c r="I122" s="41">
        <f ca="1"/>
        <v>0.89305441276191488</v>
      </c>
      <c r="J122" s="41">
        <f ca="1"/>
        <v>-0.67013906858599637</v>
      </c>
      <c r="K122" s="41">
        <f ca="1"/>
        <v>-0.75468115392449209</v>
      </c>
      <c r="L122" s="41">
        <f ca="1"/>
        <v>-1.2747784484913305</v>
      </c>
      <c r="M122" s="37">
        <f>MATCH($A122,'EKHAZAARSTK X standardized'!$A:$A,0)</f>
        <v>575</v>
      </c>
    </row>
    <row r="123" spans="1:13" x14ac:dyDescent="0.3">
      <c r="A123" s="74" t="str">
        <f>'[1]2023.04.25.NIFTY200_20230131'!A124</f>
        <v>MARUTI SUZUKI INDIA LTD</v>
      </c>
      <c r="B123" s="75">
        <f>'[1]2023.04.25.NIFTY200_20230131'!B124</f>
        <v>1.1423990379543001</v>
      </c>
      <c r="C123" s="41" cm="1">
        <f t="array" aca="1" ref="C123:L123" ca="1">OFFSET(INDIRECT(ADDRESS(M123,2,1,1,"EKHAZAARSTK X standardized")),,,1,10)</f>
        <v>-0.14712633407948039</v>
      </c>
      <c r="D123" s="41">
        <f ca="1"/>
        <v>-5.9587921640557838E-2</v>
      </c>
      <c r="E123" s="41">
        <f ca="1"/>
        <v>-0.52302423623827776</v>
      </c>
      <c r="F123" s="41">
        <f ca="1"/>
        <v>-0.90068472666373267</v>
      </c>
      <c r="G123" s="41">
        <f ca="1"/>
        <v>2.8352756787467001E-2</v>
      </c>
      <c r="H123" s="41">
        <f ca="1"/>
        <v>0.28970056841340763</v>
      </c>
      <c r="I123" s="41">
        <f ca="1"/>
        <v>2.335929795957886</v>
      </c>
      <c r="J123" s="41">
        <f ca="1"/>
        <v>-0.33171493263550755</v>
      </c>
      <c r="K123" s="41">
        <f ca="1"/>
        <v>-0.43957655071597329</v>
      </c>
      <c r="L123" s="41">
        <f ca="1"/>
        <v>-1.3132455244322467</v>
      </c>
      <c r="M123" s="37">
        <f>MATCH($A123,'EKHAZAARSTK X standardized'!$A:$A,0)</f>
        <v>577</v>
      </c>
    </row>
    <row r="124" spans="1:13" x14ac:dyDescent="0.3">
      <c r="A124" s="74" t="str">
        <f>'[1]2023.04.25.NIFTY200_20230131'!A125</f>
        <v>MAX FINANCIAL SERVICES LTD</v>
      </c>
      <c r="B124" s="75">
        <f>'[1]2023.04.25.NIFTY200_20230131'!B125</f>
        <v>0.17035775099318601</v>
      </c>
      <c r="C124" s="41" cm="1">
        <f t="array" aca="1" ref="C124:L124" ca="1">OFFSET(INDIRECT(ADDRESS(M124,2,1,1,"EKHAZAARSTK X standardized")),,,1,10)</f>
        <v>-0.64897097360151768</v>
      </c>
      <c r="D124" s="41">
        <f ca="1"/>
        <v>-1.3410082431343835</v>
      </c>
      <c r="E124" s="41">
        <f ca="1"/>
        <v>-5.4376964511522699E-2</v>
      </c>
      <c r="F124" s="41">
        <f ca="1"/>
        <v>-0.90240488424864596</v>
      </c>
      <c r="G124" s="41">
        <f ca="1"/>
        <v>-0.64437761658239689</v>
      </c>
      <c r="H124" s="41">
        <f ca="1"/>
        <v>-0.53501184171604022</v>
      </c>
      <c r="I124" s="41">
        <f ca="1"/>
        <v>1.5572887629132983</v>
      </c>
      <c r="J124" s="41">
        <f ca="1"/>
        <v>-0.26281543043154609</v>
      </c>
      <c r="K124" s="41">
        <f ca="1"/>
        <v>0.29537924001477112</v>
      </c>
      <c r="L124" s="41">
        <f ca="1"/>
        <v>-0.32601788146253824</v>
      </c>
      <c r="M124" s="37">
        <f>MATCH($A124,'EKHAZAARSTK X standardized'!$A:$A,0)</f>
        <v>581</v>
      </c>
    </row>
    <row r="125" spans="1:13" x14ac:dyDescent="0.3">
      <c r="A125" s="74" t="str">
        <f>'[1]2023.04.25.NIFTY200_20230131'!A126</f>
        <v>MAX HEALTHCARE INSTITUTE LTD</v>
      </c>
      <c r="B125" s="75">
        <f>'[1]2023.04.25.NIFTY200_20230131'!B126</f>
        <v>0.31065236998757401</v>
      </c>
      <c r="C125" s="41" cm="1">
        <f t="array" aca="1" ref="C125:L125" ca="1">OFFSET(INDIRECT(ADDRESS(M125,2,1,1,"EKHAZAARSTK X standardized")),,,1,10)</f>
        <v>-0.64897097360151768</v>
      </c>
      <c r="D125" s="41">
        <f ca="1"/>
        <v>-0.29250776139448975</v>
      </c>
      <c r="E125" s="41">
        <f ca="1"/>
        <v>0.78784269495610715</v>
      </c>
      <c r="F125" s="41">
        <f ca="1"/>
        <v>-0.6035261078990406</v>
      </c>
      <c r="G125" s="41">
        <f ca="1"/>
        <v>0.18734977694932747</v>
      </c>
      <c r="H125" s="41">
        <f ca="1"/>
        <v>0.51032310428784344</v>
      </c>
      <c r="I125" s="41">
        <f ca="1"/>
        <v>0.74535595430457557</v>
      </c>
      <c r="J125" s="41">
        <f ca="1"/>
        <v>-0.35917569728453075</v>
      </c>
      <c r="K125" s="41">
        <f ca="1"/>
        <v>-0.80480677416888113</v>
      </c>
      <c r="L125" s="41">
        <f ca="1"/>
        <v>-0.69324060300236068</v>
      </c>
      <c r="M125" s="37">
        <f>MATCH($A125,'EKHAZAARSTK X standardized'!$A:$A,0)</f>
        <v>582</v>
      </c>
    </row>
    <row r="126" spans="1:13" x14ac:dyDescent="0.3">
      <c r="A126" s="74" t="str">
        <f>'[1]2023.04.25.NIFTY200_20230131'!A127</f>
        <v>MOTHERSON SUMI WIRING INDIA</v>
      </c>
      <c r="B126" s="75">
        <f>'[1]2023.04.25.NIFTY200_20230131'!B127</f>
        <v>8.0168353996793298E-2</v>
      </c>
      <c r="C126" s="41" cm="1">
        <f t="array" aca="1" ref="C126:L126" ca="1">OFFSET(INDIRECT(ADDRESS(M126,2,1,1,"EKHAZAARSTK X standardized")),,,1,10)</f>
        <v>0.23348012841900845</v>
      </c>
      <c r="D126" s="41">
        <f ca="1"/>
        <v>-5.8774237915678484E-2</v>
      </c>
      <c r="E126" s="41">
        <f ca="1"/>
        <v>-0.59263131436937133</v>
      </c>
      <c r="F126" s="41">
        <f ca="1"/>
        <v>-0.28744423921387652</v>
      </c>
      <c r="G126" s="41">
        <f ca="1"/>
        <v>0.17133775340305013</v>
      </c>
      <c r="H126" s="41">
        <f ca="1"/>
        <v>0.91052360892731865</v>
      </c>
      <c r="I126" s="41">
        <f ca="1"/>
        <v>0.32722437873217292</v>
      </c>
      <c r="J126" s="41">
        <f ca="1"/>
        <v>-0.64724903199608286</v>
      </c>
      <c r="K126" s="41">
        <f ca="1"/>
        <v>-0.60636100754198818</v>
      </c>
      <c r="L126" s="41">
        <f ca="1"/>
        <v>-0.2498630629302861</v>
      </c>
      <c r="M126" s="37">
        <f>MATCH($A126,'EKHAZAARSTK X standardized'!$A:$A,0)</f>
        <v>600</v>
      </c>
    </row>
    <row r="127" spans="1:13" x14ac:dyDescent="0.3">
      <c r="A127" s="74" t="str">
        <f>'[1]2023.04.25.NIFTY200_20230131'!A128</f>
        <v>MPHASIS LTD</v>
      </c>
      <c r="B127" s="75">
        <f>'[1]2023.04.25.NIFTY200_20230131'!B128</f>
        <v>0.17035775099318601</v>
      </c>
      <c r="C127" s="41" cm="1">
        <f t="array" aca="1" ref="C127:L127" ca="1">OFFSET(INDIRECT(ADDRESS(M127,2,1,1,"EKHAZAARSTK X standardized")),,,1,10)</f>
        <v>1.2229438026855333</v>
      </c>
      <c r="D127" s="41">
        <f ca="1"/>
        <v>-0.47555362891950748</v>
      </c>
      <c r="E127" s="41">
        <f ca="1"/>
        <v>0.18797502916542377</v>
      </c>
      <c r="F127" s="41">
        <f ca="1"/>
        <v>-0.65512889715583478</v>
      </c>
      <c r="G127" s="41">
        <f ca="1"/>
        <v>-1.7664830925466832</v>
      </c>
      <c r="H127" s="41">
        <f ca="1"/>
        <v>0.99588419518268856</v>
      </c>
      <c r="I127" s="41">
        <f ca="1"/>
        <v>0.91481884160796478</v>
      </c>
      <c r="J127" s="41">
        <f ca="1"/>
        <v>9.479844648058261E-2</v>
      </c>
      <c r="K127" s="41">
        <f ca="1"/>
        <v>-0.10555355133344996</v>
      </c>
      <c r="L127" s="41">
        <f ca="1"/>
        <v>-9.8673524157614489E-2</v>
      </c>
      <c r="M127" s="37">
        <f>MATCH($A127,'EKHAZAARSTK X standardized'!$A:$A,0)</f>
        <v>602</v>
      </c>
    </row>
    <row r="128" spans="1:13" x14ac:dyDescent="0.3">
      <c r="A128" s="74" t="str">
        <f>'[1]2023.04.25.NIFTY200_20230131'!A129</f>
        <v>MRF LTD</v>
      </c>
      <c r="B128" s="75">
        <f>'[1]2023.04.25.NIFTY200_20230131'!B129</f>
        <v>0.180378794992785</v>
      </c>
      <c r="C128" s="41" cm="1">
        <f t="array" aca="1" ref="C128:L128" ca="1">OFFSET(INDIRECT(ADDRESS(M128,2,1,1,"EKHAZAARSTK X standardized")),,,1,10)</f>
        <v>-0.52210335530273333</v>
      </c>
      <c r="D128" s="41">
        <f ca="1"/>
        <v>-0.36076883053933956</v>
      </c>
      <c r="E128" s="41">
        <f ca="1"/>
        <v>-0.57175102152911561</v>
      </c>
      <c r="F128" s="41">
        <f ca="1"/>
        <v>-0.62706398584691891</v>
      </c>
      <c r="G128" s="41">
        <f ca="1"/>
        <v>0.43063999589722363</v>
      </c>
      <c r="H128" s="41">
        <f ca="1"/>
        <v>-0.80905999437522358</v>
      </c>
      <c r="I128" s="41">
        <f ca="1"/>
        <v>1.223089791916296</v>
      </c>
      <c r="J128" s="41">
        <f ca="1"/>
        <v>-0.13191022282606951</v>
      </c>
      <c r="K128" s="41">
        <f ca="1"/>
        <v>-0.36311590829639795</v>
      </c>
      <c r="L128" s="41">
        <f ca="1"/>
        <v>-1.0966525165943233</v>
      </c>
      <c r="M128" s="37">
        <f>MATCH($A128,'EKHAZAARSTK X standardized'!$A:$A,0)</f>
        <v>604</v>
      </c>
    </row>
    <row r="129" spans="1:13" x14ac:dyDescent="0.3">
      <c r="A129" s="74" t="str">
        <f>'[1]2023.04.25.NIFTY200_20230131'!A130</f>
        <v>MUTHOOT FINANCE LTD</v>
      </c>
      <c r="B129" s="75">
        <f>'[1]2023.04.25.NIFTY200_20230131'!B130</f>
        <v>0.110231485995591</v>
      </c>
      <c r="C129" s="41" cm="1">
        <f t="array" aca="1" ref="C129:L129" ca="1">OFFSET(INDIRECT(ADDRESS(M129,2,1,1,"EKHAZAARSTK X standardized")),,,1,10)</f>
        <v>0.88369863371943036</v>
      </c>
      <c r="D129" s="41">
        <f ca="1"/>
        <v>-1.2674533961961465</v>
      </c>
      <c r="E129" s="41">
        <f ca="1"/>
        <v>-0.13456214211267742</v>
      </c>
      <c r="F129" s="41">
        <f ca="1"/>
        <v>2.1069452501370005</v>
      </c>
      <c r="G129" s="41">
        <f ca="1"/>
        <v>-0.93156269958636828</v>
      </c>
      <c r="H129" s="41">
        <f ca="1"/>
        <v>0.82060036080363363</v>
      </c>
      <c r="I129" s="41">
        <f ca="1"/>
        <v>1.4179396121089372</v>
      </c>
      <c r="J129" s="41">
        <f ca="1"/>
        <v>-0.3881835952039332</v>
      </c>
      <c r="K129" s="41">
        <f ca="1"/>
        <v>0.41611605212594421</v>
      </c>
      <c r="L129" s="41">
        <f ca="1"/>
        <v>-0.79438465501193989</v>
      </c>
      <c r="M129" s="37">
        <f>MATCH($A129,'EKHAZAARSTK X standardized'!$A:$A,0)</f>
        <v>610</v>
      </c>
    </row>
    <row r="130" spans="1:13" x14ac:dyDescent="0.3">
      <c r="A130" s="74" t="str">
        <f>'[1]2023.04.25.NIFTY200_20230131'!A131</f>
        <v>NATIONAL ALUMINIUM CO LTD</v>
      </c>
      <c r="B130" s="75">
        <f>'[1]2023.04.25.NIFTY200_20230131'!B131</f>
        <v>7.0147308997194097E-2</v>
      </c>
      <c r="C130" s="41" cm="1">
        <f t="array" aca="1" ref="C130:L130" ca="1">OFFSET(INDIRECT(ADDRESS(M130,2,1,1,"EKHAZAARSTK X standardized")),,,1,10)</f>
        <v>3.6775945519896118</v>
      </c>
      <c r="D130" s="41">
        <f ca="1"/>
        <v>0.1773010987932688</v>
      </c>
      <c r="E130" s="41">
        <f ca="1"/>
        <v>-0.59068165634455205</v>
      </c>
      <c r="F130" s="41">
        <f ca="1"/>
        <v>-0.90240488424864596</v>
      </c>
      <c r="G130" s="41">
        <f ca="1"/>
        <v>-0.98356867549136751</v>
      </c>
      <c r="H130" s="41">
        <f ca="1"/>
        <v>0.19025065706525479</v>
      </c>
      <c r="I130" s="41">
        <f ca="1"/>
        <v>0.84458853579015136</v>
      </c>
      <c r="J130" s="41">
        <f ca="1"/>
        <v>3.021101425043851</v>
      </c>
      <c r="K130" s="41">
        <f ca="1"/>
        <v>1.8919990586526894</v>
      </c>
      <c r="L130" s="41">
        <f ca="1"/>
        <v>-0.82740907375677519</v>
      </c>
      <c r="M130" s="37">
        <f>MATCH($A130,'EKHAZAARSTK X standardized'!$A:$A,0)</f>
        <v>615</v>
      </c>
    </row>
    <row r="131" spans="1:13" x14ac:dyDescent="0.3">
      <c r="A131" s="74" t="str">
        <f>'[1]2023.04.25.NIFTY200_20230131'!A132</f>
        <v>NAVIN FLUORINE INTERNATIONAL</v>
      </c>
      <c r="B131" s="75">
        <f>'[1]2023.04.25.NIFTY200_20230131'!B132</f>
        <v>0.130273574994789</v>
      </c>
      <c r="C131" s="41" cm="1">
        <f t="array" aca="1" ref="C131:L131" ca="1">OFFSET(INDIRECT(ADDRESS(M131,2,1,1,"EKHAZAARSTK X standardized")),,,1,10)</f>
        <v>-0.47692990666410962</v>
      </c>
      <c r="D131" s="41">
        <f ca="1"/>
        <v>-0.23301945268432833</v>
      </c>
      <c r="E131" s="41">
        <f ca="1"/>
        <v>0.71303779832269365</v>
      </c>
      <c r="F131" s="41">
        <f ca="1"/>
        <v>-0.21759005373882617</v>
      </c>
      <c r="G131" s="41">
        <f ca="1"/>
        <v>-6.8040945141818729E-2</v>
      </c>
      <c r="H131" s="41">
        <f ca="1"/>
        <v>0.13369791444469784</v>
      </c>
      <c r="I131" s="41">
        <f ca="1"/>
        <v>0.11639688728075258</v>
      </c>
      <c r="J131" s="41">
        <f ca="1"/>
        <v>0.24933671897300977</v>
      </c>
      <c r="K131" s="41">
        <f ca="1"/>
        <v>-0.9569970458090572</v>
      </c>
      <c r="L131" s="41">
        <f ca="1"/>
        <v>-1.0642190693652265</v>
      </c>
      <c r="M131" s="37">
        <f>MATCH($A131,'EKHAZAARSTK X standardized'!$A:$A,0)</f>
        <v>619</v>
      </c>
    </row>
    <row r="132" spans="1:13" x14ac:dyDescent="0.3">
      <c r="A132" s="74" t="str">
        <f>'[1]2023.04.25.NIFTY200_20230131'!A133</f>
        <v>NESTLE INDIA LTD</v>
      </c>
      <c r="B132" s="75">
        <f>'[1]2023.04.25.NIFTY200_20230131'!B133</f>
        <v>0.65136787297394505</v>
      </c>
      <c r="C132" s="41" cm="1">
        <f t="array" aca="1" ref="C132:L132" ca="1">OFFSET(INDIRECT(ADDRESS(M132,2,1,1,"EKHAZAARSTK X standardized")),,,1,10)</f>
        <v>0.13270531247792566</v>
      </c>
      <c r="D132" s="41">
        <f ca="1"/>
        <v>-0.85426603601146711</v>
      </c>
      <c r="E132" s="41">
        <f ca="1"/>
        <v>-0.14829860842190468</v>
      </c>
      <c r="F132" s="41">
        <f ca="1"/>
        <v>-0.71179978405371802</v>
      </c>
      <c r="G132" s="41">
        <f ca="1"/>
        <v>0.1214762748468928</v>
      </c>
      <c r="H132" s="41">
        <f ca="1"/>
        <v>2.7542919950968501</v>
      </c>
      <c r="I132" s="41">
        <f ca="1"/>
        <v>1.3645944725422838</v>
      </c>
      <c r="J132" s="41">
        <f ca="1"/>
        <v>-0.89691112354439473</v>
      </c>
      <c r="K132" s="41">
        <f ca="1"/>
        <v>-1.0058600166731151</v>
      </c>
      <c r="L132" s="41">
        <f ca="1"/>
        <v>0.15469570992780651</v>
      </c>
      <c r="M132" s="37">
        <f>MATCH($A132,'EKHAZAARSTK X standardized'!$A:$A,0)</f>
        <v>627</v>
      </c>
    </row>
    <row r="133" spans="1:13" x14ac:dyDescent="0.3">
      <c r="A133" s="74" t="str">
        <f>'[1]2023.04.25.NIFTY200_20230131'!A134</f>
        <v>NIPPON LIFE INDIA ASSET MANA</v>
      </c>
      <c r="B133" s="75">
        <f>'[1]2023.04.25.NIFTY200_20230131'!B134</f>
        <v>4.0084176998396601E-2</v>
      </c>
      <c r="C133" s="41" cm="1">
        <f t="array" aca="1" ref="C133:L133" ca="1">OFFSET(INDIRECT(ADDRESS(M133,2,1,1,"EKHAZAARSTK X standardized")),,,1,10)</f>
        <v>0.60355904841713803</v>
      </c>
      <c r="D133" s="41">
        <f ca="1"/>
        <v>-0.44069898140336278</v>
      </c>
      <c r="E133" s="41">
        <f ca="1"/>
        <v>-0.58485552508462868</v>
      </c>
      <c r="F133" s="41">
        <f ca="1"/>
        <v>-0.90240488424864596</v>
      </c>
      <c r="G133" s="41">
        <f ca="1"/>
        <v>-1.2904451358921423</v>
      </c>
      <c r="H133" s="41">
        <f ca="1"/>
        <v>1.5521492612822754</v>
      </c>
      <c r="I133" s="41">
        <f ca="1"/>
        <v>-1.541067057498194E-2</v>
      </c>
      <c r="J133" s="41">
        <f ca="1"/>
        <v>-0.74579054518973775</v>
      </c>
      <c r="K133" s="41">
        <f ca="1"/>
        <v>-0.3786510281930161</v>
      </c>
      <c r="L133" s="41">
        <f ca="1"/>
        <v>3.7768402333928447E-2</v>
      </c>
      <c r="M133" s="37">
        <f>MATCH($A133,'EKHAZAARSTK X standardized'!$A:$A,0)</f>
        <v>636</v>
      </c>
    </row>
    <row r="134" spans="1:13" x14ac:dyDescent="0.3">
      <c r="A134" s="74" t="str">
        <f>'[1]2023.04.25.NIFTY200_20230131'!A135</f>
        <v>NTPC LTD</v>
      </c>
      <c r="B134" s="75">
        <f>'[1]2023.04.25.NIFTY200_20230131'!B135</f>
        <v>0.78164144696873405</v>
      </c>
      <c r="C134" s="41" cm="1">
        <f t="array" aca="1" ref="C134:L134" ca="1">OFFSET(INDIRECT(ADDRESS(M134,2,1,1,"EKHAZAARSTK X standardized")),,,1,10)</f>
        <v>2.500929393339153</v>
      </c>
      <c r="D134" s="41">
        <f ca="1"/>
        <v>-1.2560868020840532</v>
      </c>
      <c r="E134" s="41">
        <f ca="1"/>
        <v>-0.48147457552482853</v>
      </c>
      <c r="F134" s="41">
        <f ca="1"/>
        <v>1.8963708055893278</v>
      </c>
      <c r="G134" s="41">
        <f ca="1"/>
        <v>0.56601519054378502</v>
      </c>
      <c r="H134" s="41">
        <f ca="1"/>
        <v>-0.33973560106678558</v>
      </c>
      <c r="I134" s="41">
        <f ca="1"/>
        <v>2.7260466234130303</v>
      </c>
      <c r="J134" s="41">
        <f ca="1"/>
        <v>-0.56198884816239503</v>
      </c>
      <c r="K134" s="41">
        <f ca="1"/>
        <v>1.1189260377572627</v>
      </c>
      <c r="L134" s="41">
        <f ca="1"/>
        <v>-0.22511583060809043</v>
      </c>
      <c r="M134" s="37">
        <f>MATCH($A134,'EKHAZAARSTK X standardized'!$A:$A,0)</f>
        <v>645</v>
      </c>
    </row>
    <row r="135" spans="1:13" x14ac:dyDescent="0.3">
      <c r="A135" s="74" t="str">
        <f>'[1]2023.04.25.NIFTY200_20230131'!A136</f>
        <v>OBEROI REALTY LTD</v>
      </c>
      <c r="B135" s="75">
        <f>'[1]2023.04.25.NIFTY200_20230131'!B136</f>
        <v>9.0189397996392404E-2</v>
      </c>
      <c r="C135" s="41" cm="1">
        <f t="array" aca="1" ref="C135:L135" ca="1">OFFSET(INDIRECT(ADDRESS(M135,2,1,1,"EKHAZAARSTK X standardized")),,,1,10)</f>
        <v>-0.41310426755117824</v>
      </c>
      <c r="D135" s="41">
        <f ca="1"/>
        <v>-0.76585108438932314</v>
      </c>
      <c r="E135" s="41">
        <f ca="1"/>
        <v>-0.20594603088243735</v>
      </c>
      <c r="F135" s="41">
        <f ca="1"/>
        <v>-0.24817377870331514</v>
      </c>
      <c r="G135" s="41">
        <f ca="1"/>
        <v>-0.39699436153845102</v>
      </c>
      <c r="H135" s="41">
        <f ca="1"/>
        <v>0.39275123279809432</v>
      </c>
      <c r="I135" s="41">
        <f ca="1"/>
        <v>0.79357219609944696</v>
      </c>
      <c r="J135" s="41">
        <f ca="1"/>
        <v>-0.2504316254809274</v>
      </c>
      <c r="K135" s="41">
        <f ca="1"/>
        <v>-0.35606739811902993</v>
      </c>
      <c r="L135" s="41">
        <f ca="1"/>
        <v>-0.38257139602727147</v>
      </c>
      <c r="M135" s="37">
        <f>MATCH($A135,'EKHAZAARSTK X standardized'!$A:$A,0)</f>
        <v>648</v>
      </c>
    </row>
    <row r="136" spans="1:13" x14ac:dyDescent="0.3">
      <c r="A136" s="74" t="str">
        <f>'[1]2023.04.25.NIFTY200_20230131'!A137</f>
        <v>OIL &amp; NATURAL GAS CORP LTD</v>
      </c>
      <c r="B136" s="75">
        <f>'[1]2023.04.25.NIFTY200_20230131'!B137</f>
        <v>0.54113638597835501</v>
      </c>
      <c r="C136" s="41" cm="1">
        <f t="array" aca="1" ref="C136:L136" ca="1">OFFSET(INDIRECT(ADDRESS(M136,2,1,1,"EKHAZAARSTK X standardized")),,,1,10)</f>
        <v>5.699541340598274</v>
      </c>
      <c r="D136" s="41">
        <f ca="1"/>
        <v>-0.6070224288406374</v>
      </c>
      <c r="E136" s="41">
        <f ca="1"/>
        <v>-0.62413748335512187</v>
      </c>
      <c r="F136" s="41">
        <f ca="1"/>
        <v>0.4541825716893334</v>
      </c>
      <c r="G136" s="41">
        <f ca="1"/>
        <v>7.2463500179251921E-4</v>
      </c>
      <c r="H136" s="41">
        <f ca="1"/>
        <v>-0.25480446687988995</v>
      </c>
      <c r="I136" s="41">
        <f ca="1"/>
        <v>3.1279637936766065</v>
      </c>
      <c r="J136" s="41">
        <f ca="1"/>
        <v>-0.55882507290908989</v>
      </c>
      <c r="K136" s="41">
        <f ca="1"/>
        <v>3.246003569479651</v>
      </c>
      <c r="L136" s="41">
        <f ca="1"/>
        <v>0.84136432037126685</v>
      </c>
      <c r="M136" s="37">
        <f>MATCH($A136,'EKHAZAARSTK X standardized'!$A:$A,0)</f>
        <v>649</v>
      </c>
    </row>
    <row r="137" spans="1:13" x14ac:dyDescent="0.3">
      <c r="A137" s="74" t="str">
        <f>'[1]2023.04.25.NIFTY200_20230131'!A138</f>
        <v>OIL INDIA LTD</v>
      </c>
      <c r="B137" s="75">
        <f>'[1]2023.04.25.NIFTY200_20230131'!B138</f>
        <v>8.0168353996793298E-2</v>
      </c>
      <c r="C137" s="41" cm="1">
        <f t="array" aca="1" ref="C137:L137" ca="1">OFFSET(INDIRECT(ADDRESS(M137,2,1,1,"EKHAZAARSTK X standardized")),,,1,10)</f>
        <v>5.4430238324903204</v>
      </c>
      <c r="D137" s="41">
        <f ca="1"/>
        <v>-0.41424867644334784</v>
      </c>
      <c r="E137" s="41">
        <f ca="1"/>
        <v>0.10983940372816905</v>
      </c>
      <c r="F137" s="41">
        <f ca="1"/>
        <v>0.67616287220553095</v>
      </c>
      <c r="G137" s="41">
        <f ca="1"/>
        <v>0.66990406643990352</v>
      </c>
      <c r="H137" s="41">
        <f ca="1"/>
        <v>1.0757508155686553</v>
      </c>
      <c r="I137" s="41">
        <f ca="1"/>
        <v>1.5411650344060235</v>
      </c>
      <c r="J137" s="41">
        <f ca="1"/>
        <v>-0.44998096260654846</v>
      </c>
      <c r="K137" s="41">
        <f ca="1"/>
        <v>3.9080192069887234</v>
      </c>
      <c r="L137" s="41">
        <f ca="1"/>
        <v>1.5911033081439074</v>
      </c>
      <c r="M137" s="37">
        <f>MATCH($A137,'EKHAZAARSTK X standardized'!$A:$A,0)</f>
        <v>650</v>
      </c>
    </row>
    <row r="138" spans="1:13" x14ac:dyDescent="0.3">
      <c r="A138" s="74" t="str">
        <f>'[1]2023.04.25.NIFTY200_20230131'!A139</f>
        <v>ONE 97 COMMUNICATIONS LTD</v>
      </c>
      <c r="B138" s="75">
        <f>'[1]2023.04.25.NIFTY200_20230131'!B139</f>
        <v>5.0105220997995803E-2</v>
      </c>
      <c r="C138" s="41" cm="1">
        <f t="array" aca="1" ref="C138:L138" ca="1">OFFSET(INDIRECT(ADDRESS(M138,2,1,1,"EKHAZAARSTK X standardized")),,,1,10)</f>
        <v>-0.64897097360151768</v>
      </c>
      <c r="D138" s="41">
        <f ca="1"/>
        <v>1.3645406636203095</v>
      </c>
      <c r="E138" s="41">
        <f ca="1"/>
        <v>0.59583042078482007</v>
      </c>
      <c r="F138" s="41">
        <f ca="1"/>
        <v>-0.85014859981407087</v>
      </c>
      <c r="G138" s="41">
        <f ca="1"/>
        <v>0.55742907358007276</v>
      </c>
      <c r="H138" s="41">
        <f ca="1"/>
        <v>-2.9296325879288454</v>
      </c>
      <c r="I138" s="41">
        <f ca="1"/>
        <v>0.97263695050229704</v>
      </c>
      <c r="J138" s="41">
        <f ca="1"/>
        <v>1.7660972988082864</v>
      </c>
      <c r="K138" s="41">
        <f ca="1"/>
        <v>-1.5582663902971141</v>
      </c>
      <c r="L138" s="41">
        <f ca="1"/>
        <v>-0.74660354360753611</v>
      </c>
      <c r="M138" s="37">
        <f>MATCH($A138,'EKHAZAARSTK X standardized'!$A:$A,0)</f>
        <v>652</v>
      </c>
    </row>
    <row r="139" spans="1:13" x14ac:dyDescent="0.3">
      <c r="A139" s="74" t="str">
        <f>'[1]2023.04.25.NIFTY200_20230131'!A140</f>
        <v>ORACLE FINANCIAL SERVICES</v>
      </c>
      <c r="B139" s="75">
        <f>'[1]2023.04.25.NIFTY200_20230131'!B140</f>
        <v>7.0147308997194097E-2</v>
      </c>
      <c r="C139" s="41" cm="1">
        <f t="array" aca="1" ref="C139:L139" ca="1">OFFSET(INDIRECT(ADDRESS(M139,2,1,1,"EKHAZAARSTK X standardized")),,,1,10)</f>
        <v>3.543912231132023</v>
      </c>
      <c r="D139" s="41">
        <f ca="1"/>
        <v>-1.0998844723208341</v>
      </c>
      <c r="E139" s="41">
        <f ca="1"/>
        <v>-0.46971591235109506</v>
      </c>
      <c r="F139" s="41">
        <f ca="1"/>
        <v>-0.87621595703729793</v>
      </c>
      <c r="G139" s="41">
        <f ca="1"/>
        <v>-0.32805219898935967</v>
      </c>
      <c r="H139" s="41">
        <f ca="1"/>
        <v>1.4932519842661298</v>
      </c>
      <c r="I139" s="41">
        <f ca="1"/>
        <v>0.62806047148697797</v>
      </c>
      <c r="J139" s="41">
        <f ca="1"/>
        <v>-0.73855992873271992</v>
      </c>
      <c r="K139" s="41">
        <f ca="1"/>
        <v>9.98805305042E-3</v>
      </c>
      <c r="L139" s="41">
        <f ca="1"/>
        <v>-0.44341552278291702</v>
      </c>
      <c r="M139" s="37">
        <f>MATCH($A139,'EKHAZAARSTK X standardized'!$A:$A,0)</f>
        <v>654</v>
      </c>
    </row>
    <row r="140" spans="1:13" x14ac:dyDescent="0.3">
      <c r="A140" s="74" t="str">
        <f>'[1]2023.04.25.NIFTY200_20230131'!A141</f>
        <v>PAGE INDUSTRIES LTD</v>
      </c>
      <c r="B140" s="75">
        <f>'[1]2023.04.25.NIFTY200_20230131'!B141</f>
        <v>0.230484015990781</v>
      </c>
      <c r="C140" s="41" cm="1">
        <f t="array" aca="1" ref="C140:L140" ca="1">OFFSET(INDIRECT(ADDRESS(M140,2,1,1,"EKHAZAARSTK X standardized")),,,1,10)</f>
        <v>-0.19067524282151296</v>
      </c>
      <c r="D140" s="41">
        <f ca="1"/>
        <v>1.6226835896771543</v>
      </c>
      <c r="E140" s="41">
        <f ca="1"/>
        <v>0.7429509540442627</v>
      </c>
      <c r="F140" s="41">
        <f ca="1"/>
        <v>-0.90240488424864596</v>
      </c>
      <c r="G140" s="41">
        <f ca="1"/>
        <v>-0.50914967004340639</v>
      </c>
      <c r="H140" s="41">
        <f ca="1"/>
        <v>2.3179354842949227</v>
      </c>
      <c r="I140" s="41">
        <f ca="1"/>
        <v>0.40943711878879169</v>
      </c>
      <c r="J140" s="41">
        <f ca="1"/>
        <v>-0.33724923890511094</v>
      </c>
      <c r="K140" s="41">
        <f ca="1"/>
        <v>-0.86106946487443758</v>
      </c>
      <c r="L140" s="41">
        <f ca="1"/>
        <v>-1.0864187700388868</v>
      </c>
      <c r="M140" s="37">
        <f>MATCH($A140,'EKHAZAARSTK X standardized'!$A:$A,0)</f>
        <v>661</v>
      </c>
    </row>
    <row r="141" spans="1:13" x14ac:dyDescent="0.3">
      <c r="A141" s="74" t="str">
        <f>'[1]2023.04.25.NIFTY200_20230131'!A142</f>
        <v>PATANJALI FOODS LTD</v>
      </c>
      <c r="B141" s="75">
        <f>'[1]2023.04.25.NIFTY200_20230131'!B142</f>
        <v>7.0147308997194097E-2</v>
      </c>
      <c r="C141" s="41" cm="1">
        <f t="array" aca="1" ref="C141:L141" ca="1">OFFSET(INDIRECT(ADDRESS(M141,2,1,1,"EKHAZAARSTK X standardized")),,,1,10)</f>
        <v>-0.26884754394944305</v>
      </c>
      <c r="D141" s="41">
        <f ca="1"/>
        <v>1.6803183693366637</v>
      </c>
      <c r="E141" s="41">
        <f ca="1"/>
        <v>2.0970365090074718</v>
      </c>
      <c r="F141" s="41">
        <f ca="1"/>
        <v>-0.8750383199611248</v>
      </c>
      <c r="G141" s="41">
        <f ca="1"/>
        <v>0.10183860530036454</v>
      </c>
      <c r="H141" s="41">
        <f ca="1"/>
        <v>-0.41953645097376308</v>
      </c>
      <c r="I141" s="41">
        <f ca="1"/>
        <v>1.070851308652806</v>
      </c>
      <c r="J141" s="41">
        <f ca="1"/>
        <v>-0.68376361431768373</v>
      </c>
      <c r="K141" s="41">
        <f ca="1"/>
        <v>-0.28227213214754887</v>
      </c>
      <c r="L141" s="41">
        <f ca="1"/>
        <v>0.34355168281267812</v>
      </c>
      <c r="M141" s="37">
        <f>MATCH($A141,'EKHAZAARSTK X standardized'!$A:$A,0)</f>
        <v>666</v>
      </c>
    </row>
    <row r="142" spans="1:13" x14ac:dyDescent="0.3">
      <c r="A142" s="74" t="str">
        <f>'[1]2023.04.25.NIFTY200_20230131'!A143</f>
        <v>PB FINTECH LTD</v>
      </c>
      <c r="B142" s="75">
        <f>'[1]2023.04.25.NIFTY200_20230131'!B143</f>
        <v>5.0105220997995803E-2</v>
      </c>
      <c r="C142" s="41" cm="1">
        <f t="array" aca="1" ref="C142:L142" ca="1">OFFSET(INDIRECT(ADDRESS(M142,2,1,1,"EKHAZAARSTK X standardized")),,,1,10)</f>
        <v>-0.64897097360151768</v>
      </c>
      <c r="D142" s="41">
        <f ca="1"/>
        <v>1.3094835803261695</v>
      </c>
      <c r="E142" s="41">
        <f ca="1"/>
        <v>1.418983760798985</v>
      </c>
      <c r="F142" s="41">
        <f ca="1"/>
        <v>-0.76988936911202621</v>
      </c>
      <c r="G142" s="41">
        <f ca="1"/>
        <v>-0.41129041560737239</v>
      </c>
      <c r="H142" s="41">
        <f ca="1"/>
        <v>-2.6475025792479099</v>
      </c>
      <c r="I142" s="41">
        <f ca="1"/>
        <v>0.3615866657140217</v>
      </c>
      <c r="J142" s="41">
        <f ca="1"/>
        <v>0.6895448366742053</v>
      </c>
      <c r="K142" s="41">
        <f ca="1"/>
        <v>-1.3589326266241304</v>
      </c>
      <c r="L142" s="41">
        <f ca="1"/>
        <v>-0.92609653661540225</v>
      </c>
      <c r="M142" s="37">
        <f>MATCH($A142,'EKHAZAARSTK X standardized'!$A:$A,0)</f>
        <v>669</v>
      </c>
    </row>
    <row r="143" spans="1:13" x14ac:dyDescent="0.3">
      <c r="A143" s="74" t="str">
        <f>'[1]2023.04.25.NIFTY200_20230131'!A144</f>
        <v>PERSISTENT SYSTEMS LTD</v>
      </c>
      <c r="B143" s="75">
        <f>'[1]2023.04.25.NIFTY200_20230131'!B144</f>
        <v>0.230484015990781</v>
      </c>
      <c r="C143" s="41" cm="1">
        <f t="array" aca="1" ref="C143:L143" ca="1">OFFSET(INDIRECT(ADDRESS(M143,2,1,1,"EKHAZAARSTK X standardized")),,,1,10)</f>
        <v>6.8383504100965964E-3</v>
      </c>
      <c r="D143" s="41">
        <f ca="1"/>
        <v>0.71429316659870445</v>
      </c>
      <c r="E143" s="41">
        <f ca="1"/>
        <v>1.0725853887316523</v>
      </c>
      <c r="F143" s="41">
        <f ca="1"/>
        <v>-0.59921476711420085</v>
      </c>
      <c r="G143" s="41">
        <f ca="1"/>
        <v>-0.21290127747350865</v>
      </c>
      <c r="H143" s="41">
        <f ca="1"/>
        <v>0.80360044902119465</v>
      </c>
      <c r="I143" s="41">
        <f ca="1"/>
        <v>0.69072837328695591</v>
      </c>
      <c r="J143" s="41">
        <f ca="1"/>
        <v>0.60471083839643147</v>
      </c>
      <c r="K143" s="41">
        <f ca="1"/>
        <v>-0.56191761885011715</v>
      </c>
      <c r="L143" s="41">
        <f ca="1"/>
        <v>-0.4205374719577431</v>
      </c>
      <c r="M143" s="37">
        <f>MATCH($A143,'EKHAZAARSTK X standardized'!$A:$A,0)</f>
        <v>673</v>
      </c>
    </row>
    <row r="144" spans="1:13" x14ac:dyDescent="0.3">
      <c r="A144" s="74" t="str">
        <f>'[1]2023.04.25.NIFTY200_20230131'!A145</f>
        <v>PETRONET LNG LTD</v>
      </c>
      <c r="B144" s="75">
        <f>'[1]2023.04.25.NIFTY200_20230131'!B145</f>
        <v>0.16033670699358701</v>
      </c>
      <c r="C144" s="41" cm="1">
        <f t="array" aca="1" ref="C144:L144" ca="1">OFFSET(INDIRECT(ADDRESS(M144,2,1,1,"EKHAZAARSTK X standardized")),,,1,10)</f>
        <v>0.74777539388373693</v>
      </c>
      <c r="D144" s="41">
        <f ca="1"/>
        <v>9.0236614005192312E-2</v>
      </c>
      <c r="E144" s="41">
        <f ca="1"/>
        <v>0.27335260161738861</v>
      </c>
      <c r="F144" s="41">
        <f ca="1"/>
        <v>-0.22702885608047438</v>
      </c>
      <c r="G144" s="41">
        <f ca="1"/>
        <v>0.35702348390945782</v>
      </c>
      <c r="H144" s="41">
        <f ca="1"/>
        <v>0.4401174669431358</v>
      </c>
      <c r="I144" s="41">
        <f ca="1"/>
        <v>1.3795833142024327</v>
      </c>
      <c r="J144" s="41">
        <f ca="1"/>
        <v>-0.50742941752412285</v>
      </c>
      <c r="K144" s="41">
        <f ca="1"/>
        <v>0.80013254278489332</v>
      </c>
      <c r="L144" s="41">
        <f ca="1"/>
        <v>-1.0867055435417667</v>
      </c>
      <c r="M144" s="37">
        <f>MATCH($A144,'EKHAZAARSTK X standardized'!$A:$A,0)</f>
        <v>674</v>
      </c>
    </row>
    <row r="145" spans="1:13" x14ac:dyDescent="0.3">
      <c r="A145" s="74" t="str">
        <f>'[1]2023.04.25.NIFTY200_20230131'!A146</f>
        <v>PI INDUSTRIES LTD</v>
      </c>
      <c r="B145" s="75">
        <f>'[1]2023.04.25.NIFTY200_20230131'!B146</f>
        <v>0.230484015990781</v>
      </c>
      <c r="C145" s="41" cm="1">
        <f t="array" aca="1" ref="C145:L145" ca="1">OFFSET(INDIRECT(ADDRESS(M145,2,1,1,"EKHAZAARSTK X standardized")),,,1,10)</f>
        <v>-0.47630619662638418</v>
      </c>
      <c r="D145" s="41">
        <f ca="1"/>
        <v>-0.53336283073875956</v>
      </c>
      <c r="E145" s="41">
        <f ca="1"/>
        <v>0.9607729201510482</v>
      </c>
      <c r="F145" s="41">
        <f ca="1"/>
        <v>-0.82300585285453554</v>
      </c>
      <c r="G145" s="41">
        <f ca="1"/>
        <v>-2.1663237093902322E-2</v>
      </c>
      <c r="H145" s="41">
        <f ca="1"/>
        <v>0.35489245909083589</v>
      </c>
      <c r="I145" s="41">
        <f ca="1"/>
        <v>0.80339039849498595</v>
      </c>
      <c r="J145" s="41">
        <f ca="1"/>
        <v>-0.32664934838050497</v>
      </c>
      <c r="K145" s="41">
        <f ca="1"/>
        <v>-0.72067404385709255</v>
      </c>
      <c r="L145" s="41">
        <f ca="1"/>
        <v>-0.33369548548177641</v>
      </c>
      <c r="M145" s="37">
        <f>MATCH($A145,'EKHAZAARSTK X standardized'!$A:$A,0)</f>
        <v>678</v>
      </c>
    </row>
    <row r="146" spans="1:13" x14ac:dyDescent="0.3">
      <c r="A146" s="74" t="str">
        <f>'[1]2023.04.25.NIFTY200_20230131'!A147</f>
        <v>PIDILITE INDUSTRIES LTD</v>
      </c>
      <c r="B146" s="75">
        <f>'[1]2023.04.25.NIFTY200_20230131'!B147</f>
        <v>0.33069445798677199</v>
      </c>
      <c r="C146" s="41" cm="1">
        <f t="array" aca="1" ref="C146:L146" ca="1">OFFSET(INDIRECT(ADDRESS(M146,2,1,1,"EKHAZAARSTK X standardized")),,,1,10)</f>
        <v>-0.34755203391438799</v>
      </c>
      <c r="D146" s="41">
        <f ca="1"/>
        <v>-0.45245302324311426</v>
      </c>
      <c r="E146" s="41">
        <f ca="1"/>
        <v>0.14364486489303588</v>
      </c>
      <c r="F146" s="41">
        <f ca="1"/>
        <v>-0.76704580641590114</v>
      </c>
      <c r="G146" s="41">
        <f ca="1"/>
        <v>-0.36833786438788074</v>
      </c>
      <c r="H146" s="41">
        <f ca="1"/>
        <v>0.54170395934216853</v>
      </c>
      <c r="I146" s="41">
        <f ca="1"/>
        <v>1.2014007733575238</v>
      </c>
      <c r="J146" s="41">
        <f ca="1"/>
        <v>-0.826347995983156</v>
      </c>
      <c r="K146" s="41">
        <f ca="1"/>
        <v>-0.98191999343757819</v>
      </c>
      <c r="L146" s="41">
        <f ca="1"/>
        <v>-0.8243579492282761</v>
      </c>
      <c r="M146" s="37">
        <f>MATCH($A146,'EKHAZAARSTK X standardized'!$A:$A,0)</f>
        <v>679</v>
      </c>
    </row>
    <row r="147" spans="1:13" x14ac:dyDescent="0.3">
      <c r="A147" s="74" t="str">
        <f>'[1]2023.04.25.NIFTY200_20230131'!A148</f>
        <v>POLYCAB INDIA LTD</v>
      </c>
      <c r="B147" s="75">
        <f>'[1]2023.04.25.NIFTY200_20230131'!B148</f>
        <v>0.12025252999519</v>
      </c>
      <c r="C147" s="41" cm="1">
        <f t="array" aca="1" ref="C147:L147" ca="1">OFFSET(INDIRECT(ADDRESS(M147,2,1,1,"EKHAZAARSTK X standardized")),,,1,10)</f>
        <v>-0.32515914586491984</v>
      </c>
      <c r="D147" s="41">
        <f ca="1"/>
        <v>0.23711717762431334</v>
      </c>
      <c r="E147" s="41">
        <f ca="1"/>
        <v>0.56341074458832541</v>
      </c>
      <c r="F147" s="41">
        <f ca="1"/>
        <v>-0.90089537767578054</v>
      </c>
      <c r="G147" s="41">
        <f ca="1"/>
        <v>0.38890493244930535</v>
      </c>
      <c r="H147" s="41">
        <f ca="1"/>
        <v>0.40960426382345744</v>
      </c>
      <c r="I147" s="41">
        <f ca="1"/>
        <v>0.92585962379189279</v>
      </c>
      <c r="J147" s="41">
        <f ca="1"/>
        <v>-0.1640672724876483</v>
      </c>
      <c r="K147" s="41">
        <f ca="1"/>
        <v>-0.59402471597216133</v>
      </c>
      <c r="L147" s="41">
        <f ca="1"/>
        <v>-0.89983517519640521</v>
      </c>
      <c r="M147" s="37">
        <f>MATCH($A147,'EKHAZAARSTK X standardized'!$A:$A,0)</f>
        <v>688</v>
      </c>
    </row>
    <row r="148" spans="1:13" x14ac:dyDescent="0.3">
      <c r="A148" s="74" t="str">
        <f>'[1]2023.04.25.NIFTY200_20230131'!A149</f>
        <v>POONAWALLA FINCORP LTD</v>
      </c>
      <c r="B148" s="75">
        <f>'[1]2023.04.25.NIFTY200_20230131'!B149</f>
        <v>9.0189397996392404E-2</v>
      </c>
      <c r="C148" s="41" cm="1">
        <f t="array" aca="1" ref="C148:L148" ca="1">OFFSET(INDIRECT(ADDRESS(M148,2,1,1,"EKHAZAARSTK X standardized")),,,1,10)</f>
        <v>-0.55562507859786936</v>
      </c>
      <c r="D148" s="41">
        <f ca="1"/>
        <v>-1.1332936124994109</v>
      </c>
      <c r="E148" s="41">
        <f ca="1"/>
        <v>-0.19556624475604811</v>
      </c>
      <c r="F148" s="41">
        <f ca="1"/>
        <v>1.6839442691375395</v>
      </c>
      <c r="G148" s="41">
        <f ca="1"/>
        <v>0.17070342781284642</v>
      </c>
      <c r="H148" s="41">
        <f ca="1"/>
        <v>0.21062644616163578</v>
      </c>
      <c r="I148" s="41">
        <f ca="1"/>
        <v>0.65471717255877304</v>
      </c>
      <c r="J148" s="41">
        <f ca="1"/>
        <v>0.61718583932522375</v>
      </c>
      <c r="K148" s="41">
        <f ca="1"/>
        <v>-0.66340943790932916</v>
      </c>
      <c r="L148" s="41">
        <f ca="1"/>
        <v>0.23183855046008275</v>
      </c>
      <c r="M148" s="37">
        <f>MATCH($A148,'EKHAZAARSTK X standardized'!$A:$A,0)</f>
        <v>690</v>
      </c>
    </row>
    <row r="149" spans="1:13" x14ac:dyDescent="0.3">
      <c r="A149" s="74" t="str">
        <f>'[1]2023.04.25.NIFTY200_20230131'!A150</f>
        <v>POWER FINANCE CORPORATION</v>
      </c>
      <c r="B149" s="75">
        <f>'[1]2023.04.25.NIFTY200_20230131'!B150</f>
        <v>0.17035775099318601</v>
      </c>
      <c r="C149" s="41" cm="1">
        <f t="array" aca="1" ref="C149:L149" ca="1">OFFSET(INDIRECT(ADDRESS(M149,2,1,1,"EKHAZAARSTK X standardized")),,,1,10)</f>
        <v>5.1931646846539552</v>
      </c>
      <c r="D149" s="41">
        <f ca="1"/>
        <v>-1.2054758636076277</v>
      </c>
      <c r="E149" s="41">
        <f ca="1"/>
        <v>-0.66891532758526118</v>
      </c>
      <c r="F149" s="41">
        <f ca="1"/>
        <v>3.0695773812989295</v>
      </c>
      <c r="G149" s="41">
        <f ca="1"/>
        <v>0.87745918875870954</v>
      </c>
      <c r="H149" s="41">
        <f ca="1"/>
        <v>1.0959538668136251</v>
      </c>
      <c r="I149" s="41">
        <f ca="1"/>
        <v>2.375909422365055</v>
      </c>
      <c r="J149" s="41">
        <f ca="1"/>
        <v>-0.17118834088761384</v>
      </c>
      <c r="K149" s="41">
        <f ca="1"/>
        <v>1.7614198354435522</v>
      </c>
      <c r="L149" s="41">
        <f ca="1"/>
        <v>1.1053917740258929</v>
      </c>
      <c r="M149" s="37">
        <f>MATCH($A149,'EKHAZAARSTK X standardized'!$A:$A,0)</f>
        <v>691</v>
      </c>
    </row>
    <row r="150" spans="1:13" x14ac:dyDescent="0.3">
      <c r="A150" s="74" t="str">
        <f>'[1]2023.04.25.NIFTY200_20230131'!A151</f>
        <v>POWER GRID CORP OF INDIA LTD</v>
      </c>
      <c r="B150" s="75">
        <f>'[1]2023.04.25.NIFTY200_20230131'!B151</f>
        <v>0.71149413797154004</v>
      </c>
      <c r="C150" s="41" cm="1">
        <f t="array" aca="1" ref="C150:L150" ca="1">OFFSET(INDIRECT(ADDRESS(M150,2,1,1,"EKHAZAARSTK X standardized")),,,1,10)</f>
        <v>3.2185966699404127</v>
      </c>
      <c r="D150" s="41">
        <f ca="1"/>
        <v>-1.4679781909928937</v>
      </c>
      <c r="E150" s="41">
        <f ca="1"/>
        <v>-0.86949445068430076</v>
      </c>
      <c r="F150" s="41">
        <f ca="1"/>
        <v>1.7011358924168045</v>
      </c>
      <c r="G150" s="41">
        <f ca="1"/>
        <v>-3.4304150356501882E-5</v>
      </c>
      <c r="H150" s="41">
        <f ca="1"/>
        <v>0.53669852432882748</v>
      </c>
      <c r="I150" s="41">
        <f ca="1"/>
        <v>2.3365248211009106</v>
      </c>
      <c r="J150" s="41">
        <f ca="1"/>
        <v>-0.51198329861427139</v>
      </c>
      <c r="K150" s="41">
        <f ca="1"/>
        <v>0.54641389604571278</v>
      </c>
      <c r="L150" s="41">
        <f ca="1"/>
        <v>-0.2412179557920342</v>
      </c>
      <c r="M150" s="37">
        <f>MATCH($A150,'EKHAZAARSTK X standardized'!$A:$A,0)</f>
        <v>692</v>
      </c>
    </row>
    <row r="151" spans="1:13" x14ac:dyDescent="0.3">
      <c r="A151" s="74" t="str">
        <f>'[1]2023.04.25.NIFTY200_20230131'!A152</f>
        <v>PRESTIGE ESTATES PROJECTS</v>
      </c>
      <c r="B151" s="75">
        <f>'[1]2023.04.25.NIFTY200_20230131'!B152</f>
        <v>6.0126264997594901E-2</v>
      </c>
      <c r="C151" s="41" cm="1">
        <f t="array" aca="1" ref="C151:L151" ca="1">OFFSET(INDIRECT(ADDRESS(M151,2,1,1,"EKHAZAARSTK X standardized")),,,1,10)</f>
        <v>-0.40734757630969315</v>
      </c>
      <c r="D151" s="41">
        <f ca="1"/>
        <v>-1.1813960797643897</v>
      </c>
      <c r="E151" s="41">
        <f ca="1"/>
        <v>-0.30467416890393567</v>
      </c>
      <c r="F151" s="41">
        <f ca="1"/>
        <v>0.42271727600553294</v>
      </c>
      <c r="G151" s="41">
        <f ca="1"/>
        <v>-0.58998260237019662</v>
      </c>
      <c r="H151" s="41">
        <f ca="1"/>
        <v>7.7888983853483404E-2</v>
      </c>
      <c r="I151" s="41">
        <f ca="1"/>
        <v>0.93253890281809926</v>
      </c>
      <c r="J151" s="41">
        <f ca="1"/>
        <v>-0.54123935153129632</v>
      </c>
      <c r="K151" s="41">
        <f ca="1"/>
        <v>0.26048265344418853</v>
      </c>
      <c r="L151" s="41">
        <f ca="1"/>
        <v>-0.61368540148438888</v>
      </c>
      <c r="M151" s="37">
        <f>MATCH($A151,'EKHAZAARSTK X standardized'!$A:$A,0)</f>
        <v>697</v>
      </c>
    </row>
    <row r="152" spans="1:13" x14ac:dyDescent="0.3">
      <c r="A152" s="74" t="str">
        <f>'[1]2023.04.25.NIFTY200_20230131'!A153</f>
        <v>PROCTER &amp; GAMBLE HYGIENE</v>
      </c>
      <c r="B152" s="75">
        <f>'[1]2023.04.25.NIFTY200_20230131'!B153</f>
        <v>0.130273574994789</v>
      </c>
      <c r="C152" s="41" cm="1">
        <f t="array" aca="1" ref="C152:L152" ca="1">OFFSET(INDIRECT(ADDRESS(M152,2,1,1,"EKHAZAARSTK X standardized")),,,1,10)</f>
        <v>9.891398362209633E-2</v>
      </c>
      <c r="D152" s="41">
        <f ca="1"/>
        <v>0.22556378651346287</v>
      </c>
      <c r="E152" s="41">
        <f ca="1"/>
        <v>-0.17574544963593622</v>
      </c>
      <c r="F152" s="41">
        <f ca="1"/>
        <v>-0.89864802513370712</v>
      </c>
      <c r="G152" s="41">
        <f ca="1"/>
        <v>-0.21607717972004148</v>
      </c>
      <c r="H152" s="41">
        <f ca="1"/>
        <v>2.718336889211447</v>
      </c>
      <c r="I152" s="41">
        <f ca="1"/>
        <v>0.33079267417174324</v>
      </c>
      <c r="J152" s="41">
        <f ca="1"/>
        <v>-1.0611765793621941</v>
      </c>
      <c r="K152" s="41">
        <f ca="1"/>
        <v>-0.96459693619516029</v>
      </c>
      <c r="L152" s="41">
        <f ca="1"/>
        <v>-0.47271450020032524</v>
      </c>
      <c r="M152" s="37">
        <f>MATCH($A152,'EKHAZAARSTK X standardized'!$A:$A,0)</f>
        <v>705</v>
      </c>
    </row>
    <row r="153" spans="1:13" x14ac:dyDescent="0.3">
      <c r="A153" s="74" t="str">
        <f>'[1]2023.04.25.NIFTY200_20230131'!A154</f>
        <v>PUNJAB NATIONAL BANK</v>
      </c>
      <c r="B153" s="75">
        <f>'[1]2023.04.25.NIFTY200_20230131'!B154</f>
        <v>0.15031566299398699</v>
      </c>
      <c r="C153" s="41" cm="1">
        <f t="array" aca="1" ref="C153:L153" ca="1">OFFSET(INDIRECT(ADDRESS(M153,2,1,1,"EKHAZAARSTK X standardized")),,,1,10)</f>
        <v>0.30805997162318177</v>
      </c>
      <c r="D153" s="41">
        <f ca="1"/>
        <v>-1.3722906182518431</v>
      </c>
      <c r="E153" s="41">
        <f ca="1"/>
        <v>-0.43804071400581396</v>
      </c>
      <c r="F153" s="41">
        <f ca="1"/>
        <v>0.79708426611155914</v>
      </c>
      <c r="G153" s="41">
        <f ca="1"/>
        <v>0.71297303958432678</v>
      </c>
      <c r="H153" s="41">
        <f ca="1"/>
        <v>-1.118079200446277</v>
      </c>
      <c r="I153" s="41">
        <f ca="1"/>
        <v>2.6178221735244636</v>
      </c>
      <c r="J153" s="41">
        <f ca="1"/>
        <v>1.4756221336355639</v>
      </c>
      <c r="K153" s="41">
        <f ca="1"/>
        <v>1.8335035847528622</v>
      </c>
      <c r="L153" s="41">
        <f ca="1"/>
        <v>0.82754291736125241</v>
      </c>
      <c r="M153" s="37">
        <f>MATCH($A153,'EKHAZAARSTK X standardized'!$A:$A,0)</f>
        <v>711</v>
      </c>
    </row>
    <row r="154" spans="1:13" x14ac:dyDescent="0.3">
      <c r="A154" s="74" t="str">
        <f>'[1]2023.04.25.NIFTY200_20230131'!A155</f>
        <v>RAMCO CEMENTS LTD/THE</v>
      </c>
      <c r="B154" s="75">
        <f>'[1]2023.04.25.NIFTY200_20230131'!B155</f>
        <v>8.0168353996793298E-2</v>
      </c>
      <c r="C154" s="41" cm="1">
        <f t="array" aca="1" ref="C154:L154" ca="1">OFFSET(INDIRECT(ADDRESS(M154,2,1,1,"EKHAZAARSTK X standardized")),,,1,10)</f>
        <v>-0.35577674944063109</v>
      </c>
      <c r="D154" s="41">
        <f ca="1"/>
        <v>-0.86793786254662864</v>
      </c>
      <c r="E154" s="41">
        <f ca="1"/>
        <v>-0.28568952161408356</v>
      </c>
      <c r="F154" s="41">
        <f ca="1"/>
        <v>0.74758522516221282</v>
      </c>
      <c r="G154" s="41">
        <f ca="1"/>
        <v>-0.22471165937646906</v>
      </c>
      <c r="H154" s="41">
        <f ca="1"/>
        <v>-0.78597367150121633</v>
      </c>
      <c r="I154" s="41">
        <f ca="1"/>
        <v>0.68685198070965137</v>
      </c>
      <c r="J154" s="41">
        <f ca="1"/>
        <v>-0.34285579045074699</v>
      </c>
      <c r="K154" s="41">
        <f ca="1"/>
        <v>-0.33012702784805148</v>
      </c>
      <c r="L154" s="41">
        <f ca="1"/>
        <v>-0.69586644357847582</v>
      </c>
      <c r="M154" s="37">
        <f>MATCH($A154,'EKHAZAARSTK X standardized'!$A:$A,0)</f>
        <v>727</v>
      </c>
    </row>
    <row r="155" spans="1:13" x14ac:dyDescent="0.3">
      <c r="A155" s="74" t="str">
        <f>'[1]2023.04.25.NIFTY200_20230131'!A156</f>
        <v>REC LTD</v>
      </c>
      <c r="B155" s="75">
        <f>'[1]2023.04.25.NIFTY200_20230131'!B156</f>
        <v>0.140294618994388</v>
      </c>
      <c r="C155" s="41" cm="1">
        <f t="array" aca="1" ref="C155:L155" ca="1">OFFSET(INDIRECT(ADDRESS(M155,2,1,1,"EKHAZAARSTK X standardized")),,,1,10)</f>
        <v>1.2716578330867183</v>
      </c>
      <c r="D155" s="41">
        <f ca="1"/>
        <v>-1.0490360087050534</v>
      </c>
      <c r="E155" s="41">
        <f ca="1"/>
        <v>-0.51911575319073477</v>
      </c>
      <c r="F155" s="41">
        <f ca="1"/>
        <v>3.0695773812989295</v>
      </c>
      <c r="G155" s="41">
        <f ca="1"/>
        <v>0.70611072678096909</v>
      </c>
      <c r="H155" s="41">
        <f ca="1"/>
        <v>0.91141973481886018</v>
      </c>
      <c r="I155" s="41">
        <f ca="1"/>
        <v>2.0220949661501937</v>
      </c>
      <c r="J155" s="41">
        <f ca="1"/>
        <v>-4.1779759852676485E-2</v>
      </c>
      <c r="K155" s="41">
        <f ca="1"/>
        <v>1.0287223821659477</v>
      </c>
      <c r="L155" s="41">
        <f ca="1"/>
        <v>1.6650950832724975E-3</v>
      </c>
      <c r="M155" s="37">
        <f>MATCH($A155,'EKHAZAARSTK X standardized'!$A:$A,0)</f>
        <v>739</v>
      </c>
    </row>
    <row r="156" spans="1:13" x14ac:dyDescent="0.3">
      <c r="A156" s="74" t="str">
        <f>'[1]2023.04.25.NIFTY200_20230131'!A157</f>
        <v>RELIANCE INDUSTRIES LTD</v>
      </c>
      <c r="B156" s="75">
        <f>'[1]2023.04.25.NIFTY200_20230131'!B157</f>
        <v>7.8264355146869402</v>
      </c>
      <c r="C156" s="41" cm="1">
        <f t="array" aca="1" ref="C156:L156" ca="1">OFFSET(INDIRECT(ADDRESS(M156,2,1,1,"EKHAZAARSTK X standardized")),,,1,10)</f>
        <v>-0.40203299960376498</v>
      </c>
      <c r="D156" s="41">
        <f ca="1"/>
        <v>-1.0707406390225338</v>
      </c>
      <c r="E156" s="41">
        <f ca="1"/>
        <v>-0.39918658942265989</v>
      </c>
      <c r="F156" s="41">
        <f ca="1"/>
        <v>-0.18502372865083841</v>
      </c>
      <c r="G156" s="41">
        <f ca="1"/>
        <v>-0.56926591575196073</v>
      </c>
      <c r="H156" s="41">
        <f ca="1"/>
        <v>-0.41123355729450572</v>
      </c>
      <c r="I156" s="41">
        <f ca="1"/>
        <v>3.9647179363191962</v>
      </c>
      <c r="J156" s="41">
        <f ca="1"/>
        <v>-0.75591396580437298</v>
      </c>
      <c r="K156" s="41">
        <f ca="1"/>
        <v>3.5176025242633198E-2</v>
      </c>
      <c r="L156" s="41">
        <f ca="1"/>
        <v>0.2017586925075783</v>
      </c>
      <c r="M156" s="37">
        <f>MATCH($A156,'EKHAZAARSTK X standardized'!$A:$A,0)</f>
        <v>743</v>
      </c>
    </row>
    <row r="157" spans="1:13" x14ac:dyDescent="0.3">
      <c r="A157" s="74" t="str">
        <f>'[1]2023.04.25.NIFTY200_20230131'!A158</f>
        <v>SAMVARDHANA MOTHERSON INTERN</v>
      </c>
      <c r="B157" s="75">
        <f>'[1]2023.04.25.NIFTY200_20230131'!B158</f>
        <v>0.140294618994388</v>
      </c>
      <c r="C157" s="41" cm="1">
        <f t="array" aca="1" ref="C157:L157" ca="1">OFFSET(INDIRECT(ADDRESS(M157,2,1,1,"EKHAZAARSTK X standardized")),,,1,10)</f>
        <v>-0.19303037038060525</v>
      </c>
      <c r="D157" s="41">
        <f ca="1"/>
        <v>-0.94238474181703569</v>
      </c>
      <c r="E157" s="41">
        <f ca="1"/>
        <v>-0.6626933724504378</v>
      </c>
      <c r="F157" s="41">
        <f ca="1"/>
        <v>0.20849625404796529</v>
      </c>
      <c r="G157" s="41">
        <f ca="1"/>
        <v>-0.86883355963979692</v>
      </c>
      <c r="H157" s="41">
        <f ca="1"/>
        <v>-0.78131277759692708</v>
      </c>
      <c r="I157" s="41">
        <f ca="1"/>
        <v>1.7250825438740049</v>
      </c>
      <c r="J157" s="41">
        <f ca="1"/>
        <v>-0.23972035682243778</v>
      </c>
      <c r="K157" s="41">
        <f ca="1"/>
        <v>0.16808898441818365</v>
      </c>
      <c r="L157" s="41">
        <f ca="1"/>
        <v>0.55180838040077607</v>
      </c>
      <c r="M157" s="37">
        <f>MATCH($A157,'EKHAZAARSTK X standardized'!$A:$A,0)</f>
        <v>764</v>
      </c>
    </row>
    <row r="158" spans="1:13" x14ac:dyDescent="0.3">
      <c r="A158" s="74" t="str">
        <f>'[1]2023.04.25.NIFTY200_20230131'!A159</f>
        <v>SBI CARDS &amp; PAYMENT SERVICES</v>
      </c>
      <c r="B158" s="75">
        <f>'[1]2023.04.25.NIFTY200_20230131'!B159</f>
        <v>0.20042088399198299</v>
      </c>
      <c r="C158" s="41" cm="1">
        <f t="array" aca="1" ref="C158:L158" ca="1">OFFSET(INDIRECT(ADDRESS(M158,2,1,1,"EKHAZAARSTK X standardized")),,,1,10)</f>
        <v>-0.40988854360876098</v>
      </c>
      <c r="D158" s="41">
        <f ca="1"/>
        <v>-0.8584073117724148</v>
      </c>
      <c r="E158" s="41">
        <f ca="1"/>
        <v>0.46979146224834134</v>
      </c>
      <c r="F158" s="41">
        <f ca="1"/>
        <v>2.0530483583757451</v>
      </c>
      <c r="G158" s="41">
        <f ca="1"/>
        <v>-0.61958248321939591</v>
      </c>
      <c r="H158" s="41">
        <f ca="1"/>
        <v>0.37425208307170721</v>
      </c>
      <c r="I158" s="41">
        <f ca="1"/>
        <v>1.4394838537665371</v>
      </c>
      <c r="J158" s="41">
        <f ca="1"/>
        <v>-0.5314518440845778</v>
      </c>
      <c r="K158" s="41">
        <f ca="1"/>
        <v>-0.5371389317377171</v>
      </c>
      <c r="L158" s="41">
        <f ca="1"/>
        <v>-1.0256368081302341</v>
      </c>
      <c r="M158" s="37">
        <f>MATCH($A158,'EKHAZAARSTK X standardized'!$A:$A,0)</f>
        <v>779</v>
      </c>
    </row>
    <row r="159" spans="1:13" x14ac:dyDescent="0.3">
      <c r="A159" s="74" t="str">
        <f>'[1]2023.04.25.NIFTY200_20230131'!A160</f>
        <v>SBI LIFE INSURANCE CO LTD</v>
      </c>
      <c r="B159" s="75">
        <f>'[1]2023.04.25.NIFTY200_20230131'!B160</f>
        <v>0.53111534197875498</v>
      </c>
      <c r="C159" s="41" cm="1">
        <f t="array" aca="1" ref="C159:L159" ca="1">OFFSET(INDIRECT(ADDRESS(M159,2,1,1,"EKHAZAARSTK X standardized")),,,1,10)</f>
        <v>-0.48740835104983826</v>
      </c>
      <c r="D159" s="41">
        <f ca="1"/>
        <v>-1.25448022610371</v>
      </c>
      <c r="E159" s="41">
        <f ca="1"/>
        <v>0.12546018286330274</v>
      </c>
      <c r="F159" s="41">
        <f ca="1"/>
        <v>-0.90240488424864596</v>
      </c>
      <c r="G159" s="41">
        <f ca="1"/>
        <v>-0.25436530299194565</v>
      </c>
      <c r="H159" s="41">
        <f ca="1"/>
        <v>-0.63184305870114632</v>
      </c>
      <c r="I159" s="41">
        <f ca="1"/>
        <v>2.4040349313762026</v>
      </c>
      <c r="J159" s="41">
        <f ca="1"/>
        <v>-0.66213646756955424</v>
      </c>
      <c r="K159" s="41">
        <f ca="1"/>
        <v>-7.4771819122845529E-2</v>
      </c>
      <c r="L159" s="41">
        <f ca="1"/>
        <v>-0.77090845159618604</v>
      </c>
      <c r="M159" s="37">
        <f>MATCH($A159,'EKHAZAARSTK X standardized'!$A:$A,0)</f>
        <v>780</v>
      </c>
    </row>
    <row r="160" spans="1:13" x14ac:dyDescent="0.3">
      <c r="A160" s="74" t="str">
        <f>'[1]2023.04.25.NIFTY200_20230131'!A161</f>
        <v>SHREE CEMENT LTD</v>
      </c>
      <c r="B160" s="75">
        <f>'[1]2023.04.25.NIFTY200_20230131'!B161</f>
        <v>0.30063132598797498</v>
      </c>
      <c r="C160" s="41" cm="1">
        <f t="array" aca="1" ref="C160:L160" ca="1">OFFSET(INDIRECT(ADDRESS(M160,2,1,1,"EKHAZAARSTK X standardized")),,,1,10)</f>
        <v>-0.51701910566579379</v>
      </c>
      <c r="D160" s="41">
        <f ca="1"/>
        <v>-0.77199493097906702</v>
      </c>
      <c r="E160" s="41">
        <f ca="1"/>
        <v>-0.16034381029287081</v>
      </c>
      <c r="F160" s="41">
        <f ca="1"/>
        <v>-0.68628572343152805</v>
      </c>
      <c r="G160" s="41">
        <f ca="1"/>
        <v>4.5695596428785089E-2</v>
      </c>
      <c r="H160" s="41">
        <f ca="1"/>
        <v>-0.36575005607084615</v>
      </c>
      <c r="I160" s="41">
        <f ca="1"/>
        <v>1.4197393138786234</v>
      </c>
      <c r="J160" s="41">
        <f ca="1"/>
        <v>-0.60548960340761915</v>
      </c>
      <c r="K160" s="41">
        <f ca="1"/>
        <v>-0.62719435917798172</v>
      </c>
      <c r="L160" s="41">
        <f ca="1"/>
        <v>-0.36672649843798172</v>
      </c>
      <c r="M160" s="37">
        <f>MATCH($A160,'EKHAZAARSTK X standardized'!$A:$A,0)</f>
        <v>801</v>
      </c>
    </row>
    <row r="161" spans="1:13" x14ac:dyDescent="0.3">
      <c r="A161" s="74" t="str">
        <f>'[1]2023.04.25.NIFTY200_20230131'!A162</f>
        <v>SHRIRAM FINANCE LTD</v>
      </c>
      <c r="B161" s="75">
        <f>'[1]2023.04.25.NIFTY200_20230131'!B162</f>
        <v>0.25052610498997901</v>
      </c>
      <c r="C161" s="41" cm="1">
        <f t="array" aca="1" ref="C161:L161" ca="1">OFFSET(INDIRECT(ADDRESS(M161,2,1,1,"EKHAZAARSTK X standardized")),,,1,10)</f>
        <v>1.7417133050623983</v>
      </c>
      <c r="D161" s="41">
        <f ca="1"/>
        <v>-1.207448247658653</v>
      </c>
      <c r="E161" s="41">
        <f ca="1"/>
        <v>-0.44387888745239401</v>
      </c>
      <c r="F161" s="41">
        <f ca="1"/>
        <v>2.7943896681123044</v>
      </c>
      <c r="G161" s="41">
        <f ca="1"/>
        <v>0.15800625315165437</v>
      </c>
      <c r="H161" s="41">
        <f ca="1"/>
        <v>0.46190211253516839</v>
      </c>
      <c r="I161" s="41">
        <f ca="1"/>
        <v>1.7700665488505387</v>
      </c>
      <c r="J161" s="41">
        <f ca="1"/>
        <v>0.22748960383116459</v>
      </c>
      <c r="K161" s="41">
        <f ca="1"/>
        <v>-9.3335710478286218E-2</v>
      </c>
      <c r="L161" s="41">
        <f ca="1"/>
        <v>-0.66763157767772485</v>
      </c>
      <c r="M161" s="37">
        <f>MATCH($A161,'EKHAZAARSTK X standardized'!$A:$A,0)</f>
        <v>803</v>
      </c>
    </row>
    <row r="162" spans="1:13" x14ac:dyDescent="0.3">
      <c r="A162" s="74" t="str">
        <f>'[1]2023.04.25.NIFTY200_20230131'!A163</f>
        <v>SIEMENS LTD</v>
      </c>
      <c r="B162" s="75">
        <f>'[1]2023.04.25.NIFTY200_20230131'!B163</f>
        <v>0.25052610498997901</v>
      </c>
      <c r="C162" s="41" cm="1">
        <f t="array" aca="1" ref="C162:L162" ca="1">OFFSET(INDIRECT(ADDRESS(M162,2,1,1,"EKHAZAARSTK X standardized")),,,1,10)</f>
        <v>-0.42639174143746539</v>
      </c>
      <c r="D162" s="41">
        <f ca="1"/>
        <v>-0.83825633270638322</v>
      </c>
      <c r="E162" s="41">
        <f ca="1"/>
        <v>-0.21984639228556632</v>
      </c>
      <c r="F162" s="41">
        <f ca="1"/>
        <v>-0.90240488424864596</v>
      </c>
      <c r="G162" s="41">
        <f ca="1"/>
        <v>0.7098714752996097</v>
      </c>
      <c r="H162" s="41">
        <f ca="1"/>
        <v>-0.14005667608033828</v>
      </c>
      <c r="I162" s="41">
        <f ca="1"/>
        <v>1.4299363363259214</v>
      </c>
      <c r="J162" s="41">
        <f ca="1"/>
        <v>-0.755399833939425</v>
      </c>
      <c r="K162" s="41">
        <f ca="1"/>
        <v>-0.87624631406171138</v>
      </c>
      <c r="L162" s="41">
        <f ca="1"/>
        <v>-0.54993657797149065</v>
      </c>
      <c r="M162" s="37">
        <f>MATCH($A162,'EKHAZAARSTK X standardized'!$A:$A,0)</f>
        <v>807</v>
      </c>
    </row>
    <row r="163" spans="1:13" x14ac:dyDescent="0.3">
      <c r="A163" s="74" t="str">
        <f>'[1]2023.04.25.NIFTY200_20230131'!A164</f>
        <v>SONA BLW PRECISION FORGINGS</v>
      </c>
      <c r="B163" s="75">
        <f>'[1]2023.04.25.NIFTY200_20230131'!B164</f>
        <v>0.12025252999519</v>
      </c>
      <c r="C163" s="41" cm="1">
        <f t="array" aca="1" ref="C163:L163" ca="1">OFFSET(INDIRECT(ADDRESS(M163,2,1,1,"EKHAZAARSTK X standardized")),,,1,10)</f>
        <v>-0.44901891141387867</v>
      </c>
      <c r="D163" s="41">
        <f ca="1"/>
        <v>0.76545730822554037</v>
      </c>
      <c r="E163" s="41">
        <f ca="1"/>
        <v>1.314039856766503</v>
      </c>
      <c r="F163" s="41">
        <f ca="1"/>
        <v>-0.74244055301098089</v>
      </c>
      <c r="G163" s="41">
        <f ca="1"/>
        <v>-1.3949691336604981</v>
      </c>
      <c r="H163" s="41">
        <f ca="1"/>
        <v>0.48947432351450215</v>
      </c>
      <c r="I163" s="41">
        <f ca="1"/>
        <v>0.20256595481918993</v>
      </c>
      <c r="J163" s="41">
        <f ca="1"/>
        <v>0.15822802007095077</v>
      </c>
      <c r="K163" s="41">
        <f ca="1"/>
        <v>-0.8924540220517635</v>
      </c>
      <c r="L163" s="41">
        <f ca="1"/>
        <v>-0.95460977853626883</v>
      </c>
      <c r="M163" s="37">
        <f>MATCH($A163,'EKHAZAARSTK X standardized'!$A:$A,0)</f>
        <v>821</v>
      </c>
    </row>
    <row r="164" spans="1:13" x14ac:dyDescent="0.3">
      <c r="A164" s="74" t="str">
        <f>'[1]2023.04.25.NIFTY200_20230131'!A165</f>
        <v>SRF LTD</v>
      </c>
      <c r="B164" s="75">
        <f>'[1]2023.04.25.NIFTY200_20230131'!B165</f>
        <v>0.30063132598797498</v>
      </c>
      <c r="C164" s="41" cm="1">
        <f t="array" aca="1" ref="C164:L164" ca="1">OFFSET(INDIRECT(ADDRESS(M164,2,1,1,"EKHAZAARSTK X standardized")),,,1,10)</f>
        <v>-0.43738263895440649</v>
      </c>
      <c r="D164" s="41">
        <f ca="1"/>
        <v>-3.2070270504272198E-2</v>
      </c>
      <c r="E164" s="41">
        <f ca="1"/>
        <v>0.49532327839297757</v>
      </c>
      <c r="F164" s="41">
        <f ca="1"/>
        <v>-7.8300634761006072E-2</v>
      </c>
      <c r="G164" s="41">
        <f ca="1"/>
        <v>-0.52139074899994464</v>
      </c>
      <c r="H164" s="41">
        <f ca="1"/>
        <v>0.52960634080448499</v>
      </c>
      <c r="I164" s="41">
        <f ca="1"/>
        <v>1.2407817180365153</v>
      </c>
      <c r="J164" s="41">
        <f ca="1"/>
        <v>-0.16060242394030866</v>
      </c>
      <c r="K164" s="41">
        <f ca="1"/>
        <v>-0.5457996601071351</v>
      </c>
      <c r="L164" s="41">
        <f ca="1"/>
        <v>-0.43349280319709832</v>
      </c>
      <c r="M164" s="37">
        <f>MATCH($A164,'EKHAZAARSTK X standardized'!$A:$A,0)</f>
        <v>827</v>
      </c>
    </row>
    <row r="165" spans="1:13" x14ac:dyDescent="0.3">
      <c r="A165" s="74" t="str">
        <f>'[1]2023.04.25.NIFTY200_20230131'!A166</f>
        <v>STATE BANK OF INDIA</v>
      </c>
      <c r="B165" s="75">
        <f>'[1]2023.04.25.NIFTY200_20230131'!B166</f>
        <v>2.0442930149182299</v>
      </c>
      <c r="C165" s="41" cm="1">
        <f t="array" aca="1" ref="C165:L165" ca="1">OFFSET(INDIRECT(ADDRESS(M165,2,1,1,"EKHAZAARSTK X standardized")),,,1,10)</f>
        <v>0.3050515979896255</v>
      </c>
      <c r="D165" s="41">
        <f ca="1"/>
        <v>-1.3874046354937299</v>
      </c>
      <c r="E165" s="41">
        <f ca="1"/>
        <v>-0.42357975614121196</v>
      </c>
      <c r="F165" s="41">
        <f ca="1"/>
        <v>1.0560012449128271</v>
      </c>
      <c r="G165" s="41">
        <f ca="1"/>
        <v>-3.6448116804863949E-2</v>
      </c>
      <c r="H165" s="41">
        <f ca="1"/>
        <v>-0.565786506789139</v>
      </c>
      <c r="I165" s="41">
        <f ca="1"/>
        <v>3.8398767482509752</v>
      </c>
      <c r="J165" s="41">
        <f ca="1"/>
        <v>-0.3846907823984701</v>
      </c>
      <c r="K165" s="41">
        <f ca="1"/>
        <v>0.55566592306614149</v>
      </c>
      <c r="L165" s="41">
        <f ca="1"/>
        <v>-6.9892235013729626E-2</v>
      </c>
      <c r="M165" s="37">
        <f>MATCH($A165,'EKHAZAARSTK X standardized'!$A:$A,0)</f>
        <v>830</v>
      </c>
    </row>
    <row r="166" spans="1:13" x14ac:dyDescent="0.3">
      <c r="A166" s="74" t="str">
        <f>'[1]2023.04.25.NIFTY200_20230131'!A167</f>
        <v>STEEL AUTHORITY OF INDIA</v>
      </c>
      <c r="B166" s="75">
        <f>'[1]2023.04.25.NIFTY200_20230131'!B167</f>
        <v>0.130273574994789</v>
      </c>
      <c r="C166" s="41" cm="1">
        <f t="array" aca="1" ref="C166:L166" ca="1">OFFSET(INDIRECT(ADDRESS(M166,2,1,1,"EKHAZAARSTK X standardized")),,,1,10)</f>
        <v>0.22942919635214795</v>
      </c>
      <c r="D166" s="41">
        <f ca="1"/>
        <v>0.21269697696619111</v>
      </c>
      <c r="E166" s="41">
        <f ca="1"/>
        <v>-0.58083518039157556</v>
      </c>
      <c r="F166" s="41">
        <f ca="1"/>
        <v>0.85502887105020475</v>
      </c>
      <c r="G166" s="41">
        <f ca="1"/>
        <v>-0.47522214278355251</v>
      </c>
      <c r="H166" s="41">
        <f ca="1"/>
        <v>-0.71794081513945851</v>
      </c>
      <c r="I166" s="41">
        <f ca="1"/>
        <v>1.9215673892996399</v>
      </c>
      <c r="J166" s="41">
        <f ca="1"/>
        <v>1.6579196614392586</v>
      </c>
      <c r="K166" s="41">
        <f ca="1"/>
        <v>2.4997157561030243</v>
      </c>
      <c r="L166" s="41">
        <f ca="1"/>
        <v>-0.97651379605252864</v>
      </c>
      <c r="M166" s="37">
        <f>MATCH($A166,'EKHAZAARSTK X standardized'!$A:$A,0)</f>
        <v>831</v>
      </c>
    </row>
    <row r="167" spans="1:13" x14ac:dyDescent="0.3">
      <c r="A167" s="74" t="str">
        <f>'[1]2023.04.25.NIFTY200_20230131'!A168</f>
        <v>SUN PHARMACEUTICAL INDUS</v>
      </c>
      <c r="B167" s="75">
        <f>'[1]2023.04.25.NIFTY200_20230131'!B168</f>
        <v>1.0722517289571101</v>
      </c>
      <c r="C167" s="41" cm="1">
        <f t="array" aca="1" ref="C167:L167" ca="1">OFFSET(INDIRECT(ADDRESS(M167,2,1,1,"EKHAZAARSTK X standardized")),,,1,10)</f>
        <v>0.11677250162649912</v>
      </c>
      <c r="D167" s="41">
        <f ca="1"/>
        <v>-0.9920104886943012</v>
      </c>
      <c r="E167" s="41">
        <f ca="1"/>
        <v>-0.56773423348188889</v>
      </c>
      <c r="F167" s="41">
        <f ca="1"/>
        <v>-0.87466239201438001</v>
      </c>
      <c r="G167" s="41">
        <f ca="1"/>
        <v>-3.3552249559526882E-2</v>
      </c>
      <c r="H167" s="41">
        <f ca="1"/>
        <v>-0.27387928898556241</v>
      </c>
      <c r="I167" s="41">
        <f ca="1"/>
        <v>2.1223551674181436</v>
      </c>
      <c r="J167" s="41">
        <f ca="1"/>
        <v>-0.66051491687587527</v>
      </c>
      <c r="K167" s="41">
        <f ca="1"/>
        <v>-0.50930219336567439</v>
      </c>
      <c r="L167" s="41">
        <f ca="1"/>
        <v>-0.97278425735104634</v>
      </c>
      <c r="M167" s="37">
        <f>MATCH($A167,'EKHAZAARSTK X standardized'!$A:$A,0)</f>
        <v>847</v>
      </c>
    </row>
    <row r="168" spans="1:13" x14ac:dyDescent="0.3">
      <c r="A168" s="74" t="str">
        <f>'[1]2023.04.25.NIFTY200_20230131'!A169</f>
        <v>SUN TV NETWORK LTD</v>
      </c>
      <c r="B168" s="75">
        <f>'[1]2023.04.25.NIFTY200_20230131'!B169</f>
        <v>4.0084176998396601E-2</v>
      </c>
      <c r="C168" s="41" cm="1">
        <f t="array" aca="1" ref="C168:L168" ca="1">OFFSET(INDIRECT(ADDRESS(M168,2,1,1,"EKHAZAARSTK X standardized")),,,1,10)</f>
        <v>-0.21693235505831465</v>
      </c>
      <c r="D168" s="41">
        <f ca="1"/>
        <v>-1.0717775265660463</v>
      </c>
      <c r="E168" s="41">
        <f ca="1"/>
        <v>-0.51822502344932597</v>
      </c>
      <c r="F168" s="41">
        <f ca="1"/>
        <v>-0.87875913490527746</v>
      </c>
      <c r="G168" s="41">
        <f ca="1"/>
        <v>-0.50266118877321764</v>
      </c>
      <c r="H168" s="41">
        <f ca="1"/>
        <v>1.2381511128159808</v>
      </c>
      <c r="I168" s="41">
        <f ca="1"/>
        <v>0.45938440101552297</v>
      </c>
      <c r="J168" s="41">
        <f ca="1"/>
        <v>-7.3471208242446729E-3</v>
      </c>
      <c r="K168" s="41">
        <f ca="1"/>
        <v>0.79489490153825759</v>
      </c>
      <c r="L168" s="41">
        <f ca="1"/>
        <v>-0.54140510894179916</v>
      </c>
      <c r="M168" s="37">
        <f>MATCH($A168,'EKHAZAARSTK X standardized'!$A:$A,0)</f>
        <v>848</v>
      </c>
    </row>
    <row r="169" spans="1:13" x14ac:dyDescent="0.3">
      <c r="A169" s="74" t="str">
        <f>'[1]2023.04.25.NIFTY200_20230131'!A170</f>
        <v>SYNGENE INTERNATIONAL LTD</v>
      </c>
      <c r="B169" s="75">
        <f>'[1]2023.04.25.NIFTY200_20230131'!B170</f>
        <v>7.0147308997194097E-2</v>
      </c>
      <c r="C169" s="41" cm="1">
        <f t="array" aca="1" ref="C169:L169" ca="1">OFFSET(INDIRECT(ADDRESS(M169,2,1,1,"EKHAZAARSTK X standardized")),,,1,10)</f>
        <v>-0.59002825291755467</v>
      </c>
      <c r="D169" s="41">
        <f ca="1"/>
        <v>-1.1576905967416318</v>
      </c>
      <c r="E169" s="41">
        <f ca="1"/>
        <v>3.8124149454722311E-2</v>
      </c>
      <c r="F169" s="41">
        <f ca="1"/>
        <v>-0.31688648174549988</v>
      </c>
      <c r="G169" s="41">
        <f ca="1"/>
        <v>-0.23346648745199464</v>
      </c>
      <c r="H169" s="41">
        <f ca="1"/>
        <v>-8.4464833952113058E-3</v>
      </c>
      <c r="I169" s="41">
        <f ca="1"/>
        <v>0.37290011847626481</v>
      </c>
      <c r="J169" s="41">
        <f ca="1"/>
        <v>-0.66261372424152731</v>
      </c>
      <c r="K169" s="41">
        <f ca="1"/>
        <v>-0.74376723930253807</v>
      </c>
      <c r="L169" s="41">
        <f ca="1"/>
        <v>-0.86893638661536543</v>
      </c>
      <c r="M169" s="37">
        <f>MATCH($A169,'EKHAZAARSTK X standardized'!$A:$A,0)</f>
        <v>866</v>
      </c>
    </row>
    <row r="170" spans="1:13" x14ac:dyDescent="0.3">
      <c r="A170" s="74" t="str">
        <f>'[1]2023.04.25.NIFTY200_20230131'!A171</f>
        <v>TATA CHEMICALS LTD</v>
      </c>
      <c r="B170" s="75">
        <f>'[1]2023.04.25.NIFTY200_20230131'!B171</f>
        <v>0.15031566299398699</v>
      </c>
      <c r="C170" s="41" cm="1">
        <f t="array" aca="1" ref="C170:L170" ca="1">OFFSET(INDIRECT(ADDRESS(M170,2,1,1,"EKHAZAARSTK X standardized")),,,1,10)</f>
        <v>0.32327797565995303</v>
      </c>
      <c r="D170" s="41">
        <f ca="1"/>
        <v>-0.66200227269583423</v>
      </c>
      <c r="E170" s="41">
        <f ca="1"/>
        <v>-0.73475222111479654</v>
      </c>
      <c r="F170" s="41">
        <f ca="1"/>
        <v>-2.4599610779868348E-2</v>
      </c>
      <c r="G170" s="41">
        <f ca="1"/>
        <v>-0.17252359116042287</v>
      </c>
      <c r="H170" s="41">
        <f ca="1"/>
        <v>-5.4286002539432485E-2</v>
      </c>
      <c r="I170" s="41">
        <f ca="1"/>
        <v>1.1421874656445432</v>
      </c>
      <c r="J170" s="41">
        <f ca="1"/>
        <v>1.2344132866957649</v>
      </c>
      <c r="K170" s="41">
        <f ca="1"/>
        <v>0.6664927397894469</v>
      </c>
      <c r="L170" s="41">
        <f ca="1"/>
        <v>-0.16120587572642497</v>
      </c>
      <c r="M170" s="37">
        <f>MATCH($A170,'EKHAZAARSTK X standardized'!$A:$A,0)</f>
        <v>876</v>
      </c>
    </row>
    <row r="171" spans="1:13" x14ac:dyDescent="0.3">
      <c r="A171" s="74" t="str">
        <f>'[1]2023.04.25.NIFTY200_20230131'!A172</f>
        <v>TATA COMMUNICATIONS LTD</v>
      </c>
      <c r="B171" s="75">
        <f>'[1]2023.04.25.NIFTY200_20230131'!B172</f>
        <v>0.140294618994388</v>
      </c>
      <c r="C171" s="41" cm="1">
        <f t="array" aca="1" ref="C171:L171" ca="1">OFFSET(INDIRECT(ADDRESS(M171,2,1,1,"EKHAZAARSTK X standardized")),,,1,10)</f>
        <v>0.62871196431248411</v>
      </c>
      <c r="D171" s="41">
        <f ca="1"/>
        <v>-0.79631305552662168</v>
      </c>
      <c r="E171" s="41">
        <f ca="1"/>
        <v>-0.61296185805117354</v>
      </c>
      <c r="F171" s="41">
        <f ca="1"/>
        <v>1.4682556799933431</v>
      </c>
      <c r="G171" s="41">
        <f ca="1"/>
        <v>0.14273940314627623</v>
      </c>
      <c r="H171" s="41">
        <f ca="1"/>
        <v>1.545929788960194</v>
      </c>
      <c r="I171" s="41">
        <f ca="1"/>
        <v>1.1243394131036566</v>
      </c>
      <c r="J171" s="41">
        <f ca="1"/>
        <v>-0.40154933044392416</v>
      </c>
      <c r="K171" s="41">
        <f ca="1"/>
        <v>5.692937054674322E-2</v>
      </c>
      <c r="L171" s="41">
        <f ca="1"/>
        <v>0.80889131854419516</v>
      </c>
      <c r="M171" s="37">
        <f>MATCH($A171,'EKHAZAARSTK X standardized'!$A:$A,0)</f>
        <v>878</v>
      </c>
    </row>
    <row r="172" spans="1:13" x14ac:dyDescent="0.3">
      <c r="A172" s="74" t="str">
        <f>'[1]2023.04.25.NIFTY200_20230131'!A173</f>
        <v>TATA CONSULTANCY SVCS LTD</v>
      </c>
      <c r="B172" s="75">
        <f>'[1]2023.04.25.NIFTY200_20230131'!B173</f>
        <v>3.3169656278673201</v>
      </c>
      <c r="C172" s="41" cm="1">
        <f t="array" aca="1" ref="C172:L172" ca="1">OFFSET(INDIRECT(ADDRESS(M172,2,1,1,"EKHAZAARSTK X standardized")),,,1,10)</f>
        <v>0.47893850324127835</v>
      </c>
      <c r="D172" s="41">
        <f ca="1"/>
        <v>-0.7902055287631583</v>
      </c>
      <c r="E172" s="41">
        <f ca="1"/>
        <v>-0.15225952632406098</v>
      </c>
      <c r="F172" s="41">
        <f ca="1"/>
        <v>-0.73289313609506346</v>
      </c>
      <c r="G172" s="41">
        <f ca="1"/>
        <v>-0.52944078510161485</v>
      </c>
      <c r="H172" s="41">
        <f ca="1"/>
        <v>1.8047190658813619</v>
      </c>
      <c r="I172" s="41">
        <f ca="1"/>
        <v>3.0245067387481335</v>
      </c>
      <c r="J172" s="41">
        <f ca="1"/>
        <v>-0.90571615338904399</v>
      </c>
      <c r="K172" s="41">
        <f ca="1"/>
        <v>-0.46880341387127383</v>
      </c>
      <c r="L172" s="41">
        <f ca="1"/>
        <v>-0.23869018543711903</v>
      </c>
      <c r="M172" s="37">
        <f>MATCH($A172,'EKHAZAARSTK X standardized'!$A:$A,0)</f>
        <v>879</v>
      </c>
    </row>
    <row r="173" spans="1:13" x14ac:dyDescent="0.3">
      <c r="A173" s="74" t="str">
        <f>'[1]2023.04.25.NIFTY200_20230131'!A174</f>
        <v>TATA CONSUMER PRODUCTS LTD</v>
      </c>
      <c r="B173" s="75">
        <f>'[1]2023.04.25.NIFTY200_20230131'!B174</f>
        <v>0.42088385598316502</v>
      </c>
      <c r="C173" s="41" cm="1">
        <f t="array" aca="1" ref="C173:L173" ca="1">OFFSET(INDIRECT(ADDRESS(M173,2,1,1,"EKHAZAARSTK X standardized")),,,1,10)</f>
        <v>-2.2262497617330661E-2</v>
      </c>
      <c r="D173" s="41">
        <f ca="1"/>
        <v>-0.94641993976200522</v>
      </c>
      <c r="E173" s="41">
        <f ca="1"/>
        <v>3.3179804978985164E-2</v>
      </c>
      <c r="F173" s="41">
        <f ca="1"/>
        <v>-0.77479680957839625</v>
      </c>
      <c r="G173" s="41">
        <f ca="1"/>
        <v>-0.37012754029302564</v>
      </c>
      <c r="H173" s="41">
        <f ca="1"/>
        <v>-0.22599760768384927</v>
      </c>
      <c r="I173" s="41">
        <f ca="1"/>
        <v>1.2463212600863272</v>
      </c>
      <c r="J173" s="41">
        <f ca="1"/>
        <v>-0.427778367867861</v>
      </c>
      <c r="K173" s="41">
        <f ca="1"/>
        <v>-0.67490876025314406</v>
      </c>
      <c r="L173" s="41">
        <f ca="1"/>
        <v>-0.73859819234486679</v>
      </c>
      <c r="M173" s="37">
        <f>MATCH($A173,'EKHAZAARSTK X standardized'!$A:$A,0)</f>
        <v>880</v>
      </c>
    </row>
    <row r="174" spans="1:13" x14ac:dyDescent="0.3">
      <c r="A174" s="74" t="str">
        <f>'[1]2023.04.25.NIFTY200_20230131'!A175</f>
        <v>TATA ELXSI LTD</v>
      </c>
      <c r="B174" s="75">
        <f>'[1]2023.04.25.NIFTY200_20230131'!B175</f>
        <v>0.22046297199118101</v>
      </c>
      <c r="C174" s="41" cm="1">
        <f t="array" aca="1" ref="C174:L174" ca="1">OFFSET(INDIRECT(ADDRESS(M174,2,1,1,"EKHAZAARSTK X standardized")),,,1,10)</f>
        <v>-0.15976968700258845</v>
      </c>
      <c r="D174" s="41">
        <f ca="1"/>
        <v>1.4622743257364963</v>
      </c>
      <c r="E174" s="41">
        <f ca="1"/>
        <v>1.2834848711661841</v>
      </c>
      <c r="F174" s="41">
        <f ca="1"/>
        <v>-0.61495189913616688</v>
      </c>
      <c r="G174" s="41">
        <f ca="1"/>
        <v>-1.0747516816925924</v>
      </c>
      <c r="H174" s="41">
        <f ca="1"/>
        <v>2.1926920559102121</v>
      </c>
      <c r="I174" s="41">
        <f ca="1"/>
        <v>0.28046019185743687</v>
      </c>
      <c r="J174" s="41">
        <f ca="1"/>
        <v>0.66984222950822969</v>
      </c>
      <c r="K174" s="41">
        <f ca="1"/>
        <v>-0.92044066977609817</v>
      </c>
      <c r="L174" s="41">
        <f ca="1"/>
        <v>6.401648996822612E-2</v>
      </c>
      <c r="M174" s="37">
        <f>MATCH($A174,'EKHAZAARSTK X standardized'!$A:$A,0)</f>
        <v>881</v>
      </c>
    </row>
    <row r="175" spans="1:13" x14ac:dyDescent="0.3">
      <c r="A175" s="74" t="str">
        <f>'[1]2023.04.25.NIFTY200_20230131'!A176</f>
        <v>TATA MOTORS LTD</v>
      </c>
      <c r="B175" s="75">
        <f>'[1]2023.04.25.NIFTY200_20230131'!B176</f>
        <v>0.78164144696873405</v>
      </c>
      <c r="C175" s="41" cm="1">
        <f t="array" aca="1" ref="C175:L175" ca="1">OFFSET(INDIRECT(ADDRESS(M175,2,1,1,"EKHAZAARSTK X standardized")),,,1,10)</f>
        <v>-0.64897097360151768</v>
      </c>
      <c r="D175" s="41">
        <f ca="1"/>
        <v>-0.76178579753437814</v>
      </c>
      <c r="E175" s="41">
        <f ca="1"/>
        <v>-0.70751256152143227</v>
      </c>
      <c r="F175" s="41">
        <f ca="1"/>
        <v>1.5129634674397701</v>
      </c>
      <c r="G175" s="41">
        <f ca="1"/>
        <v>-0.25567635847881598</v>
      </c>
      <c r="H175" s="41">
        <f ca="1"/>
        <v>-1.5740778442342225</v>
      </c>
      <c r="I175" s="41">
        <f ca="1"/>
        <v>2.7700292774281254</v>
      </c>
      <c r="J175" s="41">
        <f ca="1"/>
        <v>1.1507834618694768</v>
      </c>
      <c r="K175" s="41">
        <f ca="1"/>
        <v>-8.0562871469315941E-2</v>
      </c>
      <c r="L175" s="41">
        <f ca="1"/>
        <v>-1.07886784316752</v>
      </c>
      <c r="M175" s="37">
        <f>MATCH($A175,'EKHAZAARSTK X standardized'!$A:$A,0)</f>
        <v>884</v>
      </c>
    </row>
    <row r="176" spans="1:13" x14ac:dyDescent="0.3">
      <c r="A176" s="74" t="str">
        <f>'[1]2023.04.25.NIFTY200_20230131'!A177</f>
        <v>TATA POWER CO LTD</v>
      </c>
      <c r="B176" s="75">
        <f>'[1]2023.04.25.NIFTY200_20230131'!B177</f>
        <v>0.35073654698597101</v>
      </c>
      <c r="C176" s="41" cm="1">
        <f t="array" aca="1" ref="C176:L176" ca="1">OFFSET(INDIRECT(ADDRESS(M176,2,1,1,"EKHAZAARSTK X standardized")),,,1,10)</f>
        <v>7.7858186245344354E-3</v>
      </c>
      <c r="D176" s="41">
        <f ca="1"/>
        <v>-1.0653809962028649</v>
      </c>
      <c r="E176" s="41">
        <f ca="1"/>
        <v>-0.42218511223087291</v>
      </c>
      <c r="F176" s="41">
        <f ca="1"/>
        <v>1.4547808042608583</v>
      </c>
      <c r="G176" s="41">
        <f ca="1"/>
        <v>-0.69902886886145155</v>
      </c>
      <c r="H176" s="41">
        <f ca="1"/>
        <v>-0.41927254661528734</v>
      </c>
      <c r="I176" s="41">
        <f ca="1"/>
        <v>1.9384614311788564</v>
      </c>
      <c r="J176" s="41">
        <f ca="1"/>
        <v>1.5759251385381672</v>
      </c>
      <c r="K176" s="41">
        <f ca="1"/>
        <v>0.13986891871349488</v>
      </c>
      <c r="L176" s="41">
        <f ca="1"/>
        <v>-0.76210328011366046</v>
      </c>
      <c r="M176" s="37">
        <f>MATCH($A176,'EKHAZAARSTK X standardized'!$A:$A,0)</f>
        <v>885</v>
      </c>
    </row>
    <row r="177" spans="1:13" x14ac:dyDescent="0.3">
      <c r="A177" s="74" t="str">
        <f>'[1]2023.04.25.NIFTY200_20230131'!A178</f>
        <v>TATA STEEL LTD</v>
      </c>
      <c r="B177" s="75">
        <f>'[1]2023.04.25.NIFTY200_20230131'!B178</f>
        <v>0.93195710996272196</v>
      </c>
      <c r="C177" s="41" cm="1">
        <f t="array" aca="1" ref="C177:L177" ca="1">OFFSET(INDIRECT(ADDRESS(M177,2,1,1,"EKHAZAARSTK X standardized")),,,1,10)</f>
        <v>2.7761800218195969</v>
      </c>
      <c r="D177" s="41">
        <f ca="1"/>
        <v>-5.4633766845492746E-2</v>
      </c>
      <c r="E177" s="41">
        <f ca="1"/>
        <v>-0.31164554012000473</v>
      </c>
      <c r="F177" s="41">
        <f ca="1"/>
        <v>0.74963515326591523</v>
      </c>
      <c r="G177" s="41">
        <f ca="1"/>
        <v>-0.5797036721767761</v>
      </c>
      <c r="H177" s="41">
        <f ca="1"/>
        <v>-0.19171576110258531</v>
      </c>
      <c r="I177" s="41">
        <f ca="1"/>
        <v>2.6336857853674354</v>
      </c>
      <c r="J177" s="41">
        <f ca="1"/>
        <v>1.1439263521212659</v>
      </c>
      <c r="K177" s="41">
        <f ca="1"/>
        <v>1.7248967202959529</v>
      </c>
      <c r="L177" s="41">
        <f ca="1"/>
        <v>-0.18584529589379487</v>
      </c>
      <c r="M177" s="37">
        <f>MATCH($A177,'EKHAZAARSTK X standardized'!$A:$A,0)</f>
        <v>887</v>
      </c>
    </row>
    <row r="178" spans="1:13" x14ac:dyDescent="0.3">
      <c r="A178" s="74" t="str">
        <f>'[1]2023.04.25.NIFTY200_20230131'!A179</f>
        <v>TATA TELESERVICES MAHARASHTR</v>
      </c>
      <c r="B178" s="75">
        <f>'[1]2023.04.25.NIFTY200_20230131'!B179</f>
        <v>4.0084176998396601E-2</v>
      </c>
      <c r="C178" s="41" cm="1">
        <f t="array" aca="1" ref="C178:L178" ca="1">OFFSET(INDIRECT(ADDRESS(M178,2,1,1,"EKHAZAARSTK X standardized")),,,1,10)</f>
        <v>-0.64897097360151768</v>
      </c>
      <c r="D178" s="41">
        <f ca="1"/>
        <v>2.1344956330096387</v>
      </c>
      <c r="E178" s="41">
        <f ca="1"/>
        <v>-0.85558934708673628</v>
      </c>
      <c r="F178" s="41">
        <f ca="1"/>
        <v>2.7193341852644468</v>
      </c>
      <c r="G178" s="41">
        <f ca="1"/>
        <v>-2.2946548512543044</v>
      </c>
      <c r="H178" s="41">
        <f ca="1"/>
        <v>-1.9576038501811273</v>
      </c>
      <c r="I178" s="41">
        <f ca="1"/>
        <v>-0.36140485214072093</v>
      </c>
      <c r="J178" s="41">
        <f ca="1"/>
        <v>-0.36694023438120527</v>
      </c>
      <c r="K178" s="41">
        <f ca="1"/>
        <v>-2.2246959745918122</v>
      </c>
      <c r="L178" s="41">
        <f ca="1"/>
        <v>1.5297163220069363</v>
      </c>
      <c r="M178" s="37">
        <f>MATCH($A178,'EKHAZAARSTK X standardized'!$A:$A,0)</f>
        <v>888</v>
      </c>
    </row>
    <row r="179" spans="1:13" x14ac:dyDescent="0.3">
      <c r="A179" s="74" t="str">
        <f>'[1]2023.04.25.NIFTY200_20230131'!A180</f>
        <v>TECH MAHINDRA LTD</v>
      </c>
      <c r="B179" s="75">
        <f>'[1]2023.04.25.NIFTY200_20230131'!B180</f>
        <v>0.61128369597554899</v>
      </c>
      <c r="C179" s="41" cm="1">
        <f t="array" aca="1" ref="C179:L179" ca="1">OFFSET(INDIRECT(ADDRESS(M179,2,1,1,"EKHAZAARSTK X standardized")),,,1,10)</f>
        <v>0.42509604454598116</v>
      </c>
      <c r="D179" s="41">
        <f ca="1"/>
        <v>-5.8157061849696219E-2</v>
      </c>
      <c r="E179" s="41">
        <f ca="1"/>
        <v>-0.30197177152775467</v>
      </c>
      <c r="F179" s="41">
        <f ca="1"/>
        <v>-0.79558756734117186</v>
      </c>
      <c r="G179" s="41">
        <f ca="1"/>
        <v>-0.87516920967551171</v>
      </c>
      <c r="H179" s="41">
        <f ca="1"/>
        <v>0.61363545492845561</v>
      </c>
      <c r="I179" s="41">
        <f ca="1"/>
        <v>1.803460057774892</v>
      </c>
      <c r="J179" s="41">
        <f ca="1"/>
        <v>4.9356184959590883E-2</v>
      </c>
      <c r="K179" s="41">
        <f ca="1"/>
        <v>6.0414863859605802E-2</v>
      </c>
      <c r="L179" s="41">
        <f ca="1"/>
        <v>-0.55288092535892286</v>
      </c>
      <c r="M179" s="37">
        <f>MATCH($A179,'EKHAZAARSTK X standardized'!$A:$A,0)</f>
        <v>895</v>
      </c>
    </row>
    <row r="180" spans="1:13" x14ac:dyDescent="0.3">
      <c r="A180" s="74" t="str">
        <f>'[1]2023.04.25.NIFTY200_20230131'!A181</f>
        <v>TITAN CO LTD</v>
      </c>
      <c r="B180" s="75">
        <f>'[1]2023.04.25.NIFTY200_20230131'!B181</f>
        <v>0.95199919796192001</v>
      </c>
      <c r="C180" s="41" cm="1">
        <f t="array" aca="1" ref="C180:L180" ca="1">OFFSET(INDIRECT(ADDRESS(M180,2,1,1,"EKHAZAARSTK X standardized")),,,1,10)</f>
        <v>-0.43704618664825334</v>
      </c>
      <c r="D180" s="41">
        <f ca="1"/>
        <v>1.3270579830693789</v>
      </c>
      <c r="E180" s="41">
        <f ca="1"/>
        <v>0.8281789420008876</v>
      </c>
      <c r="F180" s="41">
        <f ca="1"/>
        <v>0.22398187026798963</v>
      </c>
      <c r="G180" s="41">
        <f ca="1"/>
        <v>-0.17547442932408852</v>
      </c>
      <c r="H180" s="41">
        <f ca="1"/>
        <v>0.71726924352009647</v>
      </c>
      <c r="I180" s="41">
        <f ca="1"/>
        <v>1.7886120109187311</v>
      </c>
      <c r="J180" s="41">
        <f ca="1"/>
        <v>-0.57137151524839092</v>
      </c>
      <c r="K180" s="41">
        <f ca="1"/>
        <v>-0.90535256111514995</v>
      </c>
      <c r="L180" s="41">
        <f ca="1"/>
        <v>-1.1998312562701148</v>
      </c>
      <c r="M180" s="37">
        <f>MATCH($A180,'EKHAZAARSTK X standardized'!$A:$A,0)</f>
        <v>917</v>
      </c>
    </row>
    <row r="181" spans="1:13" x14ac:dyDescent="0.3">
      <c r="A181" s="74" t="str">
        <f>'[1]2023.04.25.NIFTY200_20230131'!A182</f>
        <v>TORRENT PHARMACEUTICALS LTD</v>
      </c>
      <c r="B181" s="75">
        <f>'[1]2023.04.25.NIFTY200_20230131'!B182</f>
        <v>0.130273574994789</v>
      </c>
      <c r="C181" s="41" cm="1">
        <f t="array" aca="1" ref="C181:L181" ca="1">OFFSET(INDIRECT(ADDRESS(M181,2,1,1,"EKHAZAARSTK X standardized")),,,1,10)</f>
        <v>0.17118523154713389</v>
      </c>
      <c r="D181" s="41">
        <f ca="1"/>
        <v>-1.1931750235209622</v>
      </c>
      <c r="E181" s="41">
        <f ca="1"/>
        <v>-0.67991468888265638</v>
      </c>
      <c r="F181" s="41">
        <f ca="1"/>
        <v>0.21897312649966355</v>
      </c>
      <c r="G181" s="41">
        <f ca="1"/>
        <v>6.4816176897409178E-2</v>
      </c>
      <c r="H181" s="41">
        <f ca="1"/>
        <v>-9.2615986986684506E-3</v>
      </c>
      <c r="I181" s="41">
        <f ca="1"/>
        <v>1.0115847797226891</v>
      </c>
      <c r="J181" s="41">
        <f ca="1"/>
        <v>-0.78105320102702058</v>
      </c>
      <c r="K181" s="41">
        <f ca="1"/>
        <v>-0.63889101419870553</v>
      </c>
      <c r="L181" s="41">
        <f ca="1"/>
        <v>-1.0468352557001506</v>
      </c>
      <c r="M181" s="37">
        <f>MATCH($A181,'EKHAZAARSTK X standardized'!$A:$A,0)</f>
        <v>918</v>
      </c>
    </row>
    <row r="182" spans="1:13" x14ac:dyDescent="0.3">
      <c r="A182" s="74" t="str">
        <f>'[1]2023.04.25.NIFTY200_20230131'!A183</f>
        <v>TORRENT POWER LTD</v>
      </c>
      <c r="B182" s="75">
        <f>'[1]2023.04.25.NIFTY200_20230131'!B183</f>
        <v>7.0147308997194097E-2</v>
      </c>
      <c r="C182" s="41" cm="1">
        <f t="array" aca="1" ref="C182:L182" ca="1">OFFSET(INDIRECT(ADDRESS(M182,2,1,1,"EKHAZAARSTK X standardized")),,,1,10)</f>
        <v>0.57599704526658091</v>
      </c>
      <c r="D182" s="41">
        <f ca="1"/>
        <v>-1.0373138500181927</v>
      </c>
      <c r="E182" s="41">
        <f ca="1"/>
        <v>-0.65390708500970773</v>
      </c>
      <c r="F182" s="41">
        <f ca="1"/>
        <v>0.88482626265162767</v>
      </c>
      <c r="G182" s="41">
        <f ca="1"/>
        <v>0.1102215330554696</v>
      </c>
      <c r="H182" s="41">
        <f ca="1"/>
        <v>-0.48009547309878653</v>
      </c>
      <c r="I182" s="41">
        <f ca="1"/>
        <v>1.1913959223631716</v>
      </c>
      <c r="J182" s="41">
        <f ca="1"/>
        <v>-0.56781151980934452</v>
      </c>
      <c r="K182" s="41">
        <f ca="1"/>
        <v>0.29905051278961192</v>
      </c>
      <c r="L182" s="41">
        <f ca="1"/>
        <v>-5.9663044652880783E-2</v>
      </c>
      <c r="M182" s="37">
        <f>MATCH($A182,'EKHAZAARSTK X standardized'!$A:$A,0)</f>
        <v>919</v>
      </c>
    </row>
    <row r="183" spans="1:13" x14ac:dyDescent="0.3">
      <c r="A183" s="74" t="str">
        <f>'[1]2023.04.25.NIFTY200_20230131'!A184</f>
        <v>TRENT LTD</v>
      </c>
      <c r="B183" s="75">
        <f>'[1]2023.04.25.NIFTY200_20230131'!B184</f>
        <v>0.26054714898957798</v>
      </c>
      <c r="C183" s="41" cm="1">
        <f t="array" aca="1" ref="C183:L183" ca="1">OFFSET(INDIRECT(ADDRESS(M183,2,1,1,"EKHAZAARSTK X standardized")),,,1,10)</f>
        <v>-0.59022464537607744</v>
      </c>
      <c r="D183" s="41">
        <f ca="1"/>
        <v>-0.28659576361196992</v>
      </c>
      <c r="E183" s="41">
        <f ca="1"/>
        <v>0.89513666438726047</v>
      </c>
      <c r="F183" s="41">
        <f ca="1"/>
        <v>1.8702967999289148</v>
      </c>
      <c r="G183" s="41">
        <f ca="1"/>
        <v>6.2960244835457632E-2</v>
      </c>
      <c r="H183" s="41">
        <f ca="1"/>
        <v>-0.55999945231309933</v>
      </c>
      <c r="I183" s="41">
        <f ca="1"/>
        <v>0.81403085513227924</v>
      </c>
      <c r="J183" s="41">
        <f ca="1"/>
        <v>-0.36995071076872432</v>
      </c>
      <c r="K183" s="41">
        <f ca="1"/>
        <v>-0.98253133200738607</v>
      </c>
      <c r="L183" s="41">
        <f ca="1"/>
        <v>-0.77981583335494631</v>
      </c>
      <c r="M183" s="37">
        <f>MATCH($A183,'EKHAZAARSTK X standardized'!$A:$A,0)</f>
        <v>921</v>
      </c>
    </row>
    <row r="184" spans="1:13" x14ac:dyDescent="0.3">
      <c r="A184" s="74" t="str">
        <f>'[1]2023.04.25.NIFTY200_20230131'!A185</f>
        <v>TRIDENT LTD</v>
      </c>
      <c r="B184" s="75">
        <f>'[1]2023.04.25.NIFTY200_20230131'!B185</f>
        <v>4.0084176998396601E-2</v>
      </c>
      <c r="C184" s="41" cm="1">
        <f t="array" aca="1" ref="C184:L184" ca="1">OFFSET(INDIRECT(ADDRESS(M184,2,1,1,"EKHAZAARSTK X standardized")),,,1,10)</f>
        <v>0.19276552168447597</v>
      </c>
      <c r="D184" s="41">
        <f ca="1"/>
        <v>-0.59756655119428848</v>
      </c>
      <c r="E184" s="41">
        <f ca="1"/>
        <v>-0.73903469340577421</v>
      </c>
      <c r="F184" s="41">
        <f ca="1"/>
        <v>-0.31553841569795849</v>
      </c>
      <c r="G184" s="41">
        <f ca="1"/>
        <v>-1.7096243634167854</v>
      </c>
      <c r="H184" s="41">
        <f ca="1"/>
        <v>-0.17095834621631295</v>
      </c>
      <c r="I184" s="41">
        <f ca="1"/>
        <v>0.42999161941407327</v>
      </c>
      <c r="J184" s="41">
        <f ca="1"/>
        <v>-0.23306857485329208</v>
      </c>
      <c r="K184" s="41">
        <f ca="1"/>
        <v>-0.22734938573059729</v>
      </c>
      <c r="L184" s="41">
        <f ca="1"/>
        <v>0.7411334279232461</v>
      </c>
      <c r="M184" s="37">
        <f>MATCH($A184,'EKHAZAARSTK X standardized'!$A:$A,0)</f>
        <v>922</v>
      </c>
    </row>
    <row r="185" spans="1:13" x14ac:dyDescent="0.3">
      <c r="A185" s="74" t="str">
        <f>'[1]2023.04.25.NIFTY200_20230131'!A186</f>
        <v>TUBE INVESTMENTS OF INDIA LT</v>
      </c>
      <c r="B185" s="75">
        <f>'[1]2023.04.25.NIFTY200_20230131'!B186</f>
        <v>0.26054714898957798</v>
      </c>
      <c r="C185" s="41" cm="1">
        <f t="array" aca="1" ref="C185:L185" ca="1">OFFSET(INDIRECT(ADDRESS(M185,2,1,1,"EKHAZAARSTK X standardized")),,,1,10)</f>
        <v>-0.55562934212766635</v>
      </c>
      <c r="D185" s="41">
        <f ca="1"/>
        <v>1.4369884626799552</v>
      </c>
      <c r="E185" s="41">
        <f ca="1"/>
        <v>1.8804584074320483</v>
      </c>
      <c r="F185" s="41">
        <f ca="1"/>
        <v>-0.70521373371336882</v>
      </c>
      <c r="G185" s="41">
        <f ca="1"/>
        <v>1.0700122019666853</v>
      </c>
      <c r="H185" s="41">
        <f ca="1"/>
        <v>0.66475763452104519</v>
      </c>
      <c r="I185" s="41">
        <f ca="1"/>
        <v>0.99531539543175696</v>
      </c>
      <c r="J185" s="41">
        <f ca="1"/>
        <v>-0.61553802507921396</v>
      </c>
      <c r="K185" s="41">
        <f ca="1"/>
        <v>-0.6666367928587843</v>
      </c>
      <c r="L185" s="41">
        <f ca="1"/>
        <v>-0.2640548941634725</v>
      </c>
      <c r="M185" s="37">
        <f>MATCH($A185,'EKHAZAARSTK X standardized'!$A:$A,0)</f>
        <v>927</v>
      </c>
    </row>
    <row r="186" spans="1:13" x14ac:dyDescent="0.3">
      <c r="A186" s="74" t="str">
        <f>'[1]2023.04.25.NIFTY200_20230131'!A187</f>
        <v>TVS MOTOR CO LTD</v>
      </c>
      <c r="B186" s="75">
        <f>'[1]2023.04.25.NIFTY200_20230131'!B187</f>
        <v>0.230484015990781</v>
      </c>
      <c r="C186" s="41" cm="1">
        <f t="array" aca="1" ref="C186:L186" ca="1">OFFSET(INDIRECT(ADDRESS(M186,2,1,1,"EKHAZAARSTK X standardized")),,,1,10)</f>
        <v>-0.33875529159171447</v>
      </c>
      <c r="D186" s="41">
        <f ca="1"/>
        <v>-0.39022363332031851</v>
      </c>
      <c r="E186" s="41">
        <f ca="1"/>
        <v>0.32648470817316028</v>
      </c>
      <c r="F186" s="41">
        <f ca="1"/>
        <v>1.667324783045657</v>
      </c>
      <c r="G186" s="41">
        <f ca="1"/>
        <v>1.2755517147941093</v>
      </c>
      <c r="H186" s="41">
        <f ca="1"/>
        <v>0.23386674024412943</v>
      </c>
      <c r="I186" s="41">
        <f ca="1"/>
        <v>1.4579691937625274</v>
      </c>
      <c r="J186" s="41">
        <f ca="1"/>
        <v>0.29487903609646143</v>
      </c>
      <c r="K186" s="41">
        <f ca="1"/>
        <v>-0.54999601910329576</v>
      </c>
      <c r="L186" s="41">
        <f ca="1"/>
        <v>-0.68006231699508357</v>
      </c>
      <c r="M186" s="37">
        <f>MATCH($A186,'EKHAZAARSTK X standardized'!$A:$A,0)</f>
        <v>930</v>
      </c>
    </row>
    <row r="187" spans="1:13" x14ac:dyDescent="0.3">
      <c r="A187" s="74" t="str">
        <f>'[1]2023.04.25.NIFTY200_20230131'!A188</f>
        <v>ULTRATECH CEMENT LTD</v>
      </c>
      <c r="B187" s="75">
        <f>'[1]2023.04.25.NIFTY200_20230131'!B188</f>
        <v>0.79166249096833297</v>
      </c>
      <c r="C187" s="41" cm="1">
        <f t="array" aca="1" ref="C187:L187" ca="1">OFFSET(INDIRECT(ADDRESS(M187,2,1,1,"EKHAZAARSTK X standardized")),,,1,10)</f>
        <v>-0.28191030473584061</v>
      </c>
      <c r="D187" s="41">
        <f ca="1"/>
        <v>-0.84289169946934006</v>
      </c>
      <c r="E187" s="41">
        <f ca="1"/>
        <v>-0.30142753937109523</v>
      </c>
      <c r="F187" s="41">
        <f ca="1"/>
        <v>-0.35407412346990574</v>
      </c>
      <c r="G187" s="41">
        <f ca="1"/>
        <v>0.16030603464974094</v>
      </c>
      <c r="H187" s="41">
        <f ca="1"/>
        <v>-0.22416758585116101</v>
      </c>
      <c r="I187" s="41">
        <f ca="1"/>
        <v>2.2012849884331329</v>
      </c>
      <c r="J187" s="41">
        <f ca="1"/>
        <v>-0.59494157076107435</v>
      </c>
      <c r="K187" s="41">
        <f ca="1"/>
        <v>-0.44102035289246616</v>
      </c>
      <c r="L187" s="41">
        <f ca="1"/>
        <v>-0.40883163707055037</v>
      </c>
      <c r="M187" s="37">
        <f>MATCH($A187,'EKHAZAARSTK X standardized'!$A:$A,0)</f>
        <v>938</v>
      </c>
    </row>
    <row r="188" spans="1:13" x14ac:dyDescent="0.3">
      <c r="A188" s="74" t="str">
        <f>'[1]2023.04.25.NIFTY200_20230131'!A189</f>
        <v>UNION BANK OF INDIA</v>
      </c>
      <c r="B188" s="75">
        <f>'[1]2023.04.25.NIFTY200_20230131'!B189</f>
        <v>9.0189397996392404E-2</v>
      </c>
      <c r="C188" s="41" cm="1">
        <f t="array" aca="1" ref="C188:L188" ca="1">OFFSET(INDIRECT(ADDRESS(M188,2,1,1,"EKHAZAARSTK X standardized")),,,1,10)</f>
        <v>1.2523325064962241</v>
      </c>
      <c r="D188" s="41">
        <f ca="1"/>
        <v>-1.4254235336954755</v>
      </c>
      <c r="E188" s="41">
        <f ca="1"/>
        <v>-4.1648681271235791E-2</v>
      </c>
      <c r="F188" s="41">
        <f ca="1"/>
        <v>0.64346546644964098</v>
      </c>
      <c r="G188" s="41">
        <f ca="1"/>
        <v>1.5439334579222284</v>
      </c>
      <c r="H188" s="41">
        <f ca="1"/>
        <v>-0.77026906930185779</v>
      </c>
      <c r="I188" s="41">
        <f ca="1"/>
        <v>2.5600495278105191</v>
      </c>
      <c r="J188" s="41">
        <f ca="1"/>
        <v>-0.1353146446309321</v>
      </c>
      <c r="K188" s="41">
        <f ca="1"/>
        <v>3.0359185104183903</v>
      </c>
      <c r="L188" s="41">
        <f ca="1"/>
        <v>2.5162945525293958</v>
      </c>
      <c r="M188" s="37">
        <f>MATCH($A188,'EKHAZAARSTK X standardized'!$A:$A,0)</f>
        <v>940</v>
      </c>
    </row>
    <row r="189" spans="1:13" x14ac:dyDescent="0.3">
      <c r="A189" s="74" t="str">
        <f>'[1]2023.04.25.NIFTY200_20230131'!A190</f>
        <v>UNITED BREWERIES LTD</v>
      </c>
      <c r="B189" s="75">
        <f>'[1]2023.04.25.NIFTY200_20230131'!B190</f>
        <v>0.110231485995591</v>
      </c>
      <c r="C189" s="41" cm="1">
        <f t="array" aca="1" ref="C189:L189" ca="1">OFFSET(INDIRECT(ADDRESS(M189,2,1,1,"EKHAZAARSTK X standardized")),,,1,10)</f>
        <v>-0.10858350383077869</v>
      </c>
      <c r="D189" s="41">
        <f ca="1"/>
        <v>-0.73075337676628527</v>
      </c>
      <c r="E189" s="41">
        <f ca="1"/>
        <v>-0.29819378284244058</v>
      </c>
      <c r="F189" s="41">
        <f ca="1"/>
        <v>-0.8963022114463598</v>
      </c>
      <c r="G189" s="41">
        <f ca="1"/>
        <v>-0.28616478024565417</v>
      </c>
      <c r="H189" s="41">
        <f ca="1"/>
        <v>-0.23467108648524795</v>
      </c>
      <c r="I189" s="41">
        <f ca="1"/>
        <v>0.72469188632951975</v>
      </c>
      <c r="J189" s="41">
        <f ca="1"/>
        <v>-0.70144345637587679</v>
      </c>
      <c r="K189" s="41">
        <f ca="1"/>
        <v>-0.74019223883558394</v>
      </c>
      <c r="L189" s="41">
        <f ca="1"/>
        <v>-0.72553406728815184</v>
      </c>
      <c r="M189" s="37">
        <f>MATCH($A189,'EKHAZAARSTK X standardized'!$A:$A,0)</f>
        <v>942</v>
      </c>
    </row>
    <row r="190" spans="1:13" x14ac:dyDescent="0.3">
      <c r="A190" s="74" t="str">
        <f>'[1]2023.04.25.NIFTY200_20230131'!A191</f>
        <v>UNITED SPIRITS LTD</v>
      </c>
      <c r="B190" s="75">
        <f>'[1]2023.04.25.NIFTY200_20230131'!B191</f>
        <v>0.22046297199118101</v>
      </c>
      <c r="C190" s="41" cm="1">
        <f t="array" aca="1" ref="C190:L190" ca="1">OFFSET(INDIRECT(ADDRESS(M190,2,1,1,"EKHAZAARSTK X standardized")),,,1,10)</f>
        <v>-0.64897097360151768</v>
      </c>
      <c r="D190" s="41">
        <f ca="1"/>
        <v>-0.65594972588496814</v>
      </c>
      <c r="E190" s="41">
        <f ca="1"/>
        <v>-0.64237930509379004</v>
      </c>
      <c r="F190" s="41">
        <f ca="1"/>
        <v>-0.84851404839014444</v>
      </c>
      <c r="G190" s="41">
        <f ca="1"/>
        <v>-0.6053192506145314</v>
      </c>
      <c r="H190" s="41">
        <f ca="1"/>
        <v>0.53238837723623034</v>
      </c>
      <c r="I190" s="41">
        <f ca="1"/>
        <v>0.97799184042708887</v>
      </c>
      <c r="J190" s="41">
        <f ca="1"/>
        <v>-0.30082628014972862</v>
      </c>
      <c r="K190" s="41">
        <f ca="1"/>
        <v>-0.72809748881050962</v>
      </c>
      <c r="L190" s="41">
        <f ca="1"/>
        <v>-8.3217300910336051E-2</v>
      </c>
      <c r="M190" s="37">
        <f>MATCH($A190,'EKHAZAARSTK X standardized'!$A:$A,0)</f>
        <v>943</v>
      </c>
    </row>
    <row r="191" spans="1:13" x14ac:dyDescent="0.3">
      <c r="A191" s="74" t="str">
        <f>'[1]2023.04.25.NIFTY200_20230131'!A192</f>
        <v>UPL LTD</v>
      </c>
      <c r="B191" s="75">
        <f>'[1]2023.04.25.NIFTY200_20230131'!B192</f>
        <v>0.39082072398436701</v>
      </c>
      <c r="C191" s="41" cm="1">
        <f t="array" aca="1" ref="C191:L191" ca="1">OFFSET(INDIRECT(ADDRESS(M191,2,1,1,"EKHAZAARSTK X standardized")),,,1,10)</f>
        <v>0.33750601122824658</v>
      </c>
      <c r="D191" s="41">
        <f ca="1"/>
        <v>-0.83641475440096547</v>
      </c>
      <c r="E191" s="41">
        <f ca="1"/>
        <v>0.18336716578894546</v>
      </c>
      <c r="F191" s="41">
        <f ca="1"/>
        <v>1.1083004529433733</v>
      </c>
      <c r="G191" s="41">
        <f ca="1"/>
        <v>-0.31950136555714209</v>
      </c>
      <c r="H191" s="41">
        <f ca="1"/>
        <v>0.14837461303078095</v>
      </c>
      <c r="I191" s="41">
        <f ca="1"/>
        <v>1.8268265700363564</v>
      </c>
      <c r="J191" s="41">
        <f ca="1"/>
        <v>0.11138412493943049</v>
      </c>
      <c r="K191" s="41">
        <f ca="1"/>
        <v>0.72601225353981769</v>
      </c>
      <c r="L191" s="41">
        <f ca="1"/>
        <v>-0.4607988562869707</v>
      </c>
      <c r="M191" s="37">
        <f>MATCH($A191,'EKHAZAARSTK X standardized'!$A:$A,0)</f>
        <v>946</v>
      </c>
    </row>
    <row r="192" spans="1:13" x14ac:dyDescent="0.3">
      <c r="A192" s="74" t="str">
        <f>'[1]2023.04.25.NIFTY200_20230131'!A193</f>
        <v>VARUN BEVERAGES LTD</v>
      </c>
      <c r="B192" s="75">
        <f>'[1]2023.04.25.NIFTY200_20230131'!B193</f>
        <v>0.26054714898957798</v>
      </c>
      <c r="C192" s="41" cm="1">
        <f t="array" aca="1" ref="C192:L192" ca="1">OFFSET(INDIRECT(ADDRESS(M192,2,1,1,"EKHAZAARSTK X standardized")),,,1,10)</f>
        <v>-0.59855618065112626</v>
      </c>
      <c r="D192" s="41">
        <f ca="1"/>
        <v>6.7096802968445585E-3</v>
      </c>
      <c r="E192" s="41">
        <f ca="1"/>
        <v>0.62193845089346933</v>
      </c>
      <c r="F192" s="41">
        <f ca="1"/>
        <v>0.41188776522315357</v>
      </c>
      <c r="G192" s="41">
        <f ca="1"/>
        <v>1.9711344306546768</v>
      </c>
      <c r="H192" s="41">
        <f ca="1"/>
        <v>0.7574935239071684</v>
      </c>
      <c r="I192" s="41">
        <f ca="1"/>
        <v>1.184180177808392</v>
      </c>
      <c r="J192" s="41">
        <f ca="1"/>
        <v>-0.26665496583069603</v>
      </c>
      <c r="K192" s="41">
        <f ca="1"/>
        <v>-0.8159657944822194</v>
      </c>
      <c r="L192" s="41">
        <f ca="1"/>
        <v>0.52742034053383557</v>
      </c>
      <c r="M192" s="37">
        <f>MATCH($A192,'EKHAZAARSTK X standardized'!$A:$A,0)</f>
        <v>959</v>
      </c>
    </row>
    <row r="193" spans="1:13" x14ac:dyDescent="0.3">
      <c r="A193" s="74" t="str">
        <f>'[1]2023.04.25.NIFTY200_20230131'!A194</f>
        <v>VEDANTA LTD</v>
      </c>
      <c r="B193" s="75">
        <f>'[1]2023.04.25.NIFTY200_20230131'!B194</f>
        <v>0.36075759098556998</v>
      </c>
      <c r="C193" s="41" cm="1">
        <f t="array" aca="1" ref="C193:L193" ca="1">OFFSET(INDIRECT(ADDRESS(M193,2,1,1,"EKHAZAARSTK X standardized")),,,1,10)</f>
        <v>6.0464504841083579</v>
      </c>
      <c r="D193" s="41">
        <f ca="1"/>
        <v>-0.47753138482507851</v>
      </c>
      <c r="E193" s="41">
        <f ca="1"/>
        <v>-0.6774982514319462</v>
      </c>
      <c r="F193" s="41">
        <f ca="1"/>
        <v>0.54766128574072204</v>
      </c>
      <c r="G193" s="41">
        <f ca="1"/>
        <v>-0.24932699774785386</v>
      </c>
      <c r="H193" s="41">
        <f ca="1"/>
        <v>0.59256820351516737</v>
      </c>
      <c r="I193" s="41">
        <f ca="1"/>
        <v>2.3838096753202955</v>
      </c>
      <c r="J193" s="41">
        <f ca="1"/>
        <v>0.25233017735634977</v>
      </c>
      <c r="K193" s="41">
        <f ca="1"/>
        <v>2.2507769931364745</v>
      </c>
      <c r="L193" s="41">
        <f ca="1"/>
        <v>1.2940007520810035</v>
      </c>
      <c r="M193" s="37">
        <f>MATCH($A193,'EKHAZAARSTK X standardized'!$A:$A,0)</f>
        <v>961</v>
      </c>
    </row>
    <row r="194" spans="1:13" x14ac:dyDescent="0.3">
      <c r="A194" s="74" t="str">
        <f>'[1]2023.04.25.NIFTY200_20230131'!A195</f>
        <v>VODAFONE IDEA LTD</v>
      </c>
      <c r="B194" s="75">
        <f>'[1]2023.04.25.NIFTY200_20230131'!B195</f>
        <v>5.0105220997995803E-2</v>
      </c>
      <c r="C194" s="41" cm="1">
        <f t="array" aca="1" ref="C194:L194" ca="1">OFFSET(INDIRECT(ADDRESS(M194,2,1,1,"EKHAZAARSTK X standardized")),,,1,10)</f>
        <v>-0.64897097360151768</v>
      </c>
      <c r="D194" s="41">
        <f ca="1"/>
        <v>-0.14531834876159005</v>
      </c>
      <c r="E194" s="41">
        <f ca="1"/>
        <v>-1.4775350458736334</v>
      </c>
      <c r="F194" s="41">
        <f ca="1"/>
        <v>3.0695773812989295</v>
      </c>
      <c r="G194" s="41">
        <f ca="1"/>
        <v>-1.308817989225759</v>
      </c>
      <c r="H194" s="41">
        <f ca="1"/>
        <v>-2.5612534560024205</v>
      </c>
      <c r="I194" s="41">
        <f ca="1"/>
        <v>1.8335968730769474</v>
      </c>
      <c r="J194" s="41">
        <f ca="1"/>
        <v>1.3573753964370998</v>
      </c>
      <c r="K194" s="41">
        <f ca="1"/>
        <v>-2.2585965368493377</v>
      </c>
      <c r="L194" s="41">
        <f ca="1"/>
        <v>-0.63709447838925526</v>
      </c>
      <c r="M194" s="37">
        <f>MATCH($A194,'EKHAZAARSTK X standardized'!$A:$A,0)</f>
        <v>972</v>
      </c>
    </row>
    <row r="195" spans="1:13" x14ac:dyDescent="0.3">
      <c r="A195" s="74" t="str">
        <f>'[1]2023.04.25.NIFTY200_20230131'!A196</f>
        <v>VOLTAS LTD</v>
      </c>
      <c r="B195" s="75">
        <f>'[1]2023.04.25.NIFTY200_20230131'!B196</f>
        <v>0.180378794992785</v>
      </c>
      <c r="C195" s="41" cm="1">
        <f t="array" aca="1" ref="C195:L195" ca="1">OFFSET(INDIRECT(ADDRESS(M195,2,1,1,"EKHAZAARSTK X standardized")),,,1,10)</f>
        <v>-0.17978732594736119</v>
      </c>
      <c r="D195" s="41">
        <f ca="1"/>
        <v>-0.75520148062028658</v>
      </c>
      <c r="E195" s="41">
        <f ca="1"/>
        <v>-0.46853423777904118</v>
      </c>
      <c r="F195" s="41">
        <f ca="1"/>
        <v>-0.89154496339406253</v>
      </c>
      <c r="G195" s="41">
        <f ca="1"/>
        <v>-1.3021560557622227</v>
      </c>
      <c r="H195" s="41">
        <f ca="1"/>
        <v>-0.83126029743166807</v>
      </c>
      <c r="I195" s="41">
        <f ca="1"/>
        <v>0.75083560214060729</v>
      </c>
      <c r="J195" s="41">
        <f ca="1"/>
        <v>0.36321425890959236</v>
      </c>
      <c r="K195" s="41">
        <f ca="1"/>
        <v>-0.6709169025759858</v>
      </c>
      <c r="L195" s="41">
        <f ca="1"/>
        <v>-0.49035136939428536</v>
      </c>
      <c r="M195" s="37">
        <f>MATCH($A195,'EKHAZAARSTK X standardized'!$A:$A,0)</f>
        <v>974</v>
      </c>
    </row>
    <row r="196" spans="1:13" x14ac:dyDescent="0.3">
      <c r="A196" s="74" t="str">
        <f>'[1]2023.04.25.NIFTY200_20230131'!A197</f>
        <v>WHIRLPOOL OF INDIA LTD</v>
      </c>
      <c r="B196" s="75">
        <f>'[1]2023.04.25.NIFTY200_20230131'!B197</f>
        <v>4.0084176998396601E-2</v>
      </c>
      <c r="C196" s="41" cm="1">
        <f t="array" aca="1" ref="C196:L196" ca="1">OFFSET(INDIRECT(ADDRESS(M196,2,1,1,"EKHAZAARSTK X standardized")),,,1,10)</f>
        <v>-0.37556668502705942</v>
      </c>
      <c r="D196" s="41">
        <f ca="1"/>
        <v>-0.70711006154198452</v>
      </c>
      <c r="E196" s="41">
        <f ca="1"/>
        <v>-0.28187289524615516</v>
      </c>
      <c r="F196" s="41">
        <f ca="1"/>
        <v>-0.81837766683588897</v>
      </c>
      <c r="G196" s="41">
        <f ca="1"/>
        <v>-0.68375272889901317</v>
      </c>
      <c r="H196" s="41">
        <f ca="1"/>
        <v>-0.59599080797557269</v>
      </c>
      <c r="I196" s="41">
        <f ca="1"/>
        <v>0.42067127682018202</v>
      </c>
      <c r="J196" s="41">
        <f ca="1"/>
        <v>-0.70127698779831393</v>
      </c>
      <c r="K196" s="41">
        <f ca="1"/>
        <v>-0.62127154100301629</v>
      </c>
      <c r="L196" s="41">
        <f ca="1"/>
        <v>-0.85507179045385318</v>
      </c>
      <c r="M196" s="37">
        <f>MATCH($A196,'EKHAZAARSTK X standardized'!$A:$A,0)</f>
        <v>987</v>
      </c>
    </row>
    <row r="197" spans="1:13" x14ac:dyDescent="0.3">
      <c r="A197" s="74" t="str">
        <f>'[1]2023.04.25.NIFTY200_20230131'!A198</f>
        <v>WIPRO LTD</v>
      </c>
      <c r="B197" s="75">
        <f>'[1]2023.04.25.NIFTY200_20230131'!B198</f>
        <v>0.57119951897715204</v>
      </c>
      <c r="C197" s="41" cm="1">
        <f t="array" aca="1" ref="C197:L197" ca="1">OFFSET(INDIRECT(ADDRESS(M197,2,1,1,"EKHAZAARSTK X standardized")),,,1,10)</f>
        <v>-0.44775208359645585</v>
      </c>
      <c r="D197" s="41">
        <f ca="1"/>
        <v>-1.0642708165548218</v>
      </c>
      <c r="E197" s="41">
        <f ca="1"/>
        <v>-0.3476378810518011</v>
      </c>
      <c r="F197" s="41">
        <f ca="1"/>
        <v>-0.57020525549114087</v>
      </c>
      <c r="G197" s="41">
        <f ca="1"/>
        <v>-1.4598832257442917</v>
      </c>
      <c r="H197" s="41">
        <f ca="1"/>
        <v>0.22935245294940976</v>
      </c>
      <c r="I197" s="41">
        <f ca="1"/>
        <v>2.3185246893389468</v>
      </c>
      <c r="J197" s="41">
        <f ca="1"/>
        <v>-0.68771269777388588</v>
      </c>
      <c r="K197" s="41">
        <f ca="1"/>
        <v>8.7652637302977163E-2</v>
      </c>
      <c r="L197" s="41">
        <f ca="1"/>
        <v>-0.28627050417233141</v>
      </c>
      <c r="M197" s="37">
        <f>MATCH($A197,'EKHAZAARSTK X standardized'!$A:$A,0)</f>
        <v>988</v>
      </c>
    </row>
    <row r="198" spans="1:13" x14ac:dyDescent="0.3">
      <c r="A198" s="74" t="str">
        <f>'[1]2023.04.25.NIFTY200_20230131'!A199</f>
        <v>YES BANK LTD</v>
      </c>
      <c r="B198" s="75">
        <f>'[1]2023.04.25.NIFTY200_20230131'!B199</f>
        <v>0.21044192799158201</v>
      </c>
      <c r="C198" s="41" cm="1">
        <f t="array" aca="1" ref="C198:L198" ca="1">OFFSET(INDIRECT(ADDRESS(M198,2,1,1,"EKHAZAARSTK X standardized")),,,1,10)</f>
        <v>-0.64897097360151768</v>
      </c>
      <c r="D198" s="41">
        <f ca="1"/>
        <v>-1.1169463849165056</v>
      </c>
      <c r="E198" s="41">
        <f ca="1"/>
        <v>-1.2887521220975886</v>
      </c>
      <c r="F198" s="41">
        <f ca="1"/>
        <v>1.371313692573628</v>
      </c>
      <c r="G198" s="41">
        <f ca="1"/>
        <v>0.55987358620229022</v>
      </c>
      <c r="H198" s="41">
        <f ca="1"/>
        <v>-1.0852694885895975</v>
      </c>
      <c r="I198" s="41">
        <f ca="1"/>
        <v>1.9760563455934808</v>
      </c>
      <c r="J198" s="41">
        <f ca="1"/>
        <v>1.1913045441699224</v>
      </c>
      <c r="K198" s="41">
        <f ca="1"/>
        <v>0.21768559115515287</v>
      </c>
      <c r="L198" s="41">
        <f ca="1"/>
        <v>0.73088581004939401</v>
      </c>
      <c r="M198" s="37">
        <f>MATCH($A198,'EKHAZAARSTK X standardized'!$A:$A,0)</f>
        <v>994</v>
      </c>
    </row>
    <row r="199" spans="1:13" x14ac:dyDescent="0.3">
      <c r="A199" s="74" t="str">
        <f>'[1]2023.04.25.NIFTY200_20230131'!A200</f>
        <v>ZEE ENTERTAINMENT ENTERPRISE</v>
      </c>
      <c r="B199" s="75">
        <f>'[1]2023.04.25.NIFTY200_20230131'!B200</f>
        <v>0.20042088399198299</v>
      </c>
      <c r="C199" s="41" cm="1">
        <f t="array" aca="1" ref="C199:L199" ca="1">OFFSET(INDIRECT(ADDRESS(M199,2,1,1,"EKHAZAARSTK X standardized")),,,1,10)</f>
        <v>0.45074785130354755</v>
      </c>
      <c r="D199" s="41">
        <f ca="1"/>
        <v>-0.56480750328353591</v>
      </c>
      <c r="E199" s="41">
        <f ca="1"/>
        <v>-0.90741068496248778</v>
      </c>
      <c r="F199" s="41">
        <f ca="1"/>
        <v>-0.81605638809120828</v>
      </c>
      <c r="G199" s="41">
        <f ca="1"/>
        <v>-0.98866910903942462</v>
      </c>
      <c r="H199" s="41">
        <f ca="1"/>
        <v>-0.70371963755743994</v>
      </c>
      <c r="I199" s="41">
        <f ca="1"/>
        <v>0.73327805823735726</v>
      </c>
      <c r="J199" s="41">
        <f ca="1"/>
        <v>3.524605418105597</v>
      </c>
      <c r="K199" s="41">
        <f ca="1"/>
        <v>-9.8355535292087903E-2</v>
      </c>
      <c r="L199" s="41">
        <f ca="1"/>
        <v>-1.7882047914421968</v>
      </c>
      <c r="M199" s="37">
        <f>MATCH($A199,'EKHAZAARSTK X standardized'!$A:$A,0)</f>
        <v>995</v>
      </c>
    </row>
    <row r="200" spans="1:13" x14ac:dyDescent="0.3">
      <c r="A200" s="74" t="str">
        <f>'[1]2023.04.25.NIFTY200_20230131'!A201</f>
        <v>ZOMATO LTD</v>
      </c>
      <c r="B200" s="75">
        <f>'[1]2023.04.25.NIFTY200_20230131'!B201</f>
        <v>0.16033670699358701</v>
      </c>
      <c r="C200" s="41" cm="1">
        <f t="array" aca="1" ref="C200:L200" ca="1">OFFSET(INDIRECT(ADDRESS(M200,2,1,1,"EKHAZAARSTK X standardized")),,,1,10)</f>
        <v>-0.64897097360151768</v>
      </c>
      <c r="D200" s="41">
        <f ca="1"/>
        <v>0.24497116607029723</v>
      </c>
      <c r="E200" s="41">
        <f ca="1"/>
        <v>1.2378794206567858</v>
      </c>
      <c r="F200" s="41">
        <f ca="1"/>
        <v>-0.82978807226369655</v>
      </c>
      <c r="G200" s="41">
        <f ca="1"/>
        <v>-1.1028395327917411</v>
      </c>
      <c r="H200" s="41">
        <f ca="1"/>
        <v>-2.0725600678528986</v>
      </c>
      <c r="I200" s="41">
        <f ca="1"/>
        <v>1.0257132713830068</v>
      </c>
      <c r="J200" s="41">
        <f ca="1"/>
        <v>2.4116075231885046</v>
      </c>
      <c r="K200" s="41">
        <f ca="1"/>
        <v>-1.2926903253497031</v>
      </c>
      <c r="L200" s="41">
        <f ca="1"/>
        <v>-2.5227626489133501E-3</v>
      </c>
      <c r="M200" s="37">
        <f>MATCH($A200,'EKHAZAARSTK X standardized'!$A:$A,0)</f>
        <v>999</v>
      </c>
    </row>
    <row r="201" spans="1:13" x14ac:dyDescent="0.3">
      <c r="A201" s="74" t="str">
        <f>'[1]2023.04.25.NIFTY200_20230131'!A202</f>
        <v>ZYDUS LIFESCIENCES LTD</v>
      </c>
      <c r="B201" s="75">
        <f>'[1]2023.04.25.NIFTY200_20230131'!B202</f>
        <v>0.110231485995591</v>
      </c>
      <c r="C201" s="41" cm="1">
        <f t="array" aca="1" ref="C201:L201" ca="1">OFFSET(INDIRECT(ADDRESS(M201,2,1,1,"EKHAZAARSTK X standardized")),,,1,10)</f>
        <v>-0.29797615315052589</v>
      </c>
      <c r="D201" s="41">
        <f ca="1"/>
        <v>-0.71226795533860432</v>
      </c>
      <c r="E201" s="41">
        <f ca="1"/>
        <v>-0.56745141012596589</v>
      </c>
      <c r="F201" s="41">
        <f ca="1"/>
        <v>-0.62253900124900197</v>
      </c>
      <c r="G201" s="41">
        <f ca="1"/>
        <v>0.65145123710156561</v>
      </c>
      <c r="H201" s="41">
        <f ca="1"/>
        <v>8.4247448961211863E-2</v>
      </c>
      <c r="I201" s="41">
        <f ca="1"/>
        <v>1.2721426430335072</v>
      </c>
      <c r="J201" s="41">
        <f ca="1"/>
        <v>-0.5256758479485879</v>
      </c>
      <c r="K201" s="41">
        <f ca="1"/>
        <v>-0.22620416489457465</v>
      </c>
      <c r="L201" s="41">
        <f ca="1"/>
        <v>-0.49766920476504184</v>
      </c>
      <c r="M201" s="37">
        <f>MATCH($A201,'EKHAZAARSTK X standardized'!$A:$A,0)</f>
        <v>1000</v>
      </c>
    </row>
    <row r="203" spans="1:13" ht="15.75" thickBot="1" x14ac:dyDescent="0.35">
      <c r="B203" s="39" t="s">
        <v>2039</v>
      </c>
      <c r="C203" s="40">
        <f ca="1">SUMPRODUCT($B$2:OFFSET($B$1,$A$1-1,0),C$2:OFFSET(C$1,$A$1-1,0))/100</f>
        <v>0.27307105989554264</v>
      </c>
      <c r="D203" s="40">
        <f ca="1">SUMPRODUCT($B$2:OFFSET($B$1,$A$1-1,0),D$2:OFFSET(D$1,$A$1-1,0))/100</f>
        <v>-0.80195731262532421</v>
      </c>
      <c r="E203" s="40">
        <f ca="1">SUMPRODUCT($B$2:OFFSET($B$1,$A$1-1,0),E$2:OFFSET(E$1,$A$1-1,0))/100</f>
        <v>-0.18989801982658489</v>
      </c>
      <c r="F203" s="40">
        <f ca="1">SUMPRODUCT($B$2:OFFSET($B$1,$A$1-1,0),F$2:OFFSET(F$1,$A$1-1,0))/100</f>
        <v>0.15257705472342334</v>
      </c>
      <c r="G203" s="40">
        <f ca="1">SUMPRODUCT($B$2:OFFSET($B$1,$A$1-1,0),G$2:OFFSET(G$1,$A$1-1,0))/100</f>
        <v>-0.16229945313978714</v>
      </c>
      <c r="H203" s="40">
        <f ca="1">SUMPRODUCT($B$2:OFFSET($B$1,$A$1-1,0),H$2:OFFSET(H$1,$A$1-1,0))/100</f>
        <v>0.20148074574759309</v>
      </c>
      <c r="I203" s="40">
        <f ca="1">SUMPRODUCT($B$2:OFFSET($B$1,$A$1-1,0),I$2:OFFSET(I$1,$A$1-1,0))/100</f>
        <v>2.4428093965356807</v>
      </c>
      <c r="J203" s="40">
        <f ca="1">SUMPRODUCT($B$2:OFFSET($B$1,$A$1-1,0),J$2:OFFSET(J$1,$A$1-1,0))/100</f>
        <v>-0.33215955938749159</v>
      </c>
      <c r="K203" s="40">
        <f ca="1">SUMPRODUCT($B$2:OFFSET($B$1,$A$1-1,0),K$2:OFFSET(K$1,$A$1-1,0))/100</f>
        <v>-0.17303763185823154</v>
      </c>
      <c r="L203" s="40">
        <f ca="1">SUMPRODUCT($B$2:OFFSET($B$1,$A$1-1,0),L$2:OFFSET(L$1,$A$1-1,0))/100</f>
        <v>-0.23310215856859517</v>
      </c>
    </row>
    <row r="204" spans="1:13" ht="15.75" thickTop="1" x14ac:dyDescent="0.3"/>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K1005"/>
  <sheetViews>
    <sheetView zoomScale="80" zoomScaleNormal="80" workbookViewId="0">
      <pane xSplit="1" ySplit="1" topLeftCell="B2" activePane="bottomRight" state="frozen"/>
      <selection activeCell="A2" sqref="A2"/>
      <selection pane="topRight" activeCell="A2" sqref="A2"/>
      <selection pane="bottomLeft" activeCell="A2" sqref="A2"/>
      <selection pane="bottomRight" activeCell="A2" sqref="A2"/>
    </sheetView>
  </sheetViews>
  <sheetFormatPr defaultRowHeight="15" x14ac:dyDescent="0.3"/>
  <cols>
    <col min="1" max="1" width="37.7109375" style="12" bestFit="1" customWidth="1"/>
    <col min="2" max="11" width="13.42578125" style="12" bestFit="1" customWidth="1"/>
    <col min="12" max="16384" width="9.140625" style="12"/>
  </cols>
  <sheetData>
    <row r="1" spans="1:11" s="8" customFormat="1" x14ac:dyDescent="0.25">
      <c r="A1" s="71" t="str">
        <f>'[1]2023.04.25.EKHAZAARSTK_X'!A1</f>
        <v>Securities</v>
      </c>
      <c r="B1" s="72" t="str">
        <f>'[1]2023.04.25.EKHAZAARSTK_X'!B1</f>
        <v>GL DivYld</v>
      </c>
      <c r="C1" s="72" t="str">
        <f>'[1]2023.04.25.EKHAZAARSTK_X'!C1</f>
        <v>GL EarnVariab</v>
      </c>
      <c r="D1" s="72" t="str">
        <f>'[1]2023.04.25.EKHAZAARSTK_X'!D1</f>
        <v>GL Growth</v>
      </c>
      <c r="E1" s="72" t="str">
        <f>'[1]2023.04.25.EKHAZAARSTK_X'!E1</f>
        <v>GL Leverage</v>
      </c>
      <c r="F1" s="72" t="str">
        <f>'[1]2023.04.25.EKHAZAARSTK_X'!F1</f>
        <v>GL Momentum</v>
      </c>
      <c r="G1" s="72" t="str">
        <f>'[1]2023.04.25.EKHAZAARSTK_X'!G1</f>
        <v>GL Profit</v>
      </c>
      <c r="H1" s="72" t="str">
        <f>'[1]2023.04.25.EKHAZAARSTK_X'!H1</f>
        <v>GL Size</v>
      </c>
      <c r="I1" s="72" t="str">
        <f>'[1]2023.04.25.EKHAZAARSTK_X'!I1</f>
        <v>GL TradeAct</v>
      </c>
      <c r="J1" s="72" t="str">
        <f>'[1]2023.04.25.EKHAZAARSTK_X'!J1</f>
        <v>GL Value</v>
      </c>
      <c r="K1" s="72" t="str">
        <f>'[1]2023.04.25.EKHAZAARSTK_X'!K1</f>
        <v>GL Volatility</v>
      </c>
    </row>
    <row r="2" spans="1:11" x14ac:dyDescent="0.3">
      <c r="A2" s="73" t="str">
        <f>'[1]2023.04.25.EKHAZAARSTK_X'!A2</f>
        <v>360 ONE WAM LTD</v>
      </c>
      <c r="B2" s="115">
        <f>'[1]2023.04.25.EKHAZAARSTK_X'!B2</f>
        <v>-8.5264939999999997E-2</v>
      </c>
      <c r="C2" s="115">
        <f>'[1]2023.04.25.EKHAZAARSTK_X'!C2</f>
        <v>-0.49336648</v>
      </c>
      <c r="D2" s="115">
        <f>'[1]2023.04.25.EKHAZAARSTK_X'!D2</f>
        <v>-0.68443394000000002</v>
      </c>
      <c r="E2" s="115">
        <f>'[1]2023.04.25.EKHAZAARSTK_X'!E2</f>
        <v>1.4520039600000001</v>
      </c>
      <c r="F2" s="115">
        <f>'[1]2023.04.25.EKHAZAARSTK_X'!F2</f>
        <v>0.14386825</v>
      </c>
      <c r="G2" s="115">
        <f>'[1]2023.04.25.EKHAZAARSTK_X'!G2</f>
        <v>0.40864213999999999</v>
      </c>
      <c r="H2" s="115">
        <f>'[1]2023.04.25.EKHAZAARSTK_X'!H2</f>
        <v>-1.5128728199999999</v>
      </c>
      <c r="I2" s="115">
        <f>'[1]2023.04.25.EKHAZAARSTK_X'!I2</f>
        <v>-0.30911242999999999</v>
      </c>
      <c r="J2" s="115">
        <f>'[1]2023.04.25.EKHAZAARSTK_X'!J2</f>
        <v>-0.15286690999999999</v>
      </c>
      <c r="K2" s="115">
        <f>'[1]2023.04.25.EKHAZAARSTK_X'!K2</f>
        <v>0.23692431999999999</v>
      </c>
    </row>
    <row r="3" spans="1:11" x14ac:dyDescent="0.3">
      <c r="A3" s="73" t="str">
        <f>'[1]2023.04.25.EKHAZAARSTK_X'!A3</f>
        <v>3M INDIA LTD</v>
      </c>
      <c r="B3" s="115">
        <f>'[1]2023.04.25.EKHAZAARSTK_X'!B3</f>
        <v>0.93377840999999995</v>
      </c>
      <c r="C3" s="115">
        <f>'[1]2023.04.25.EKHAZAARSTK_X'!C3</f>
        <v>0.30273204999999997</v>
      </c>
      <c r="D3" s="115">
        <f>'[1]2023.04.25.EKHAZAARSTK_X'!D3</f>
        <v>-0.10261445</v>
      </c>
      <c r="E3" s="115">
        <f>'[1]2023.04.25.EKHAZAARSTK_X'!E3</f>
        <v>-0.95499277000000005</v>
      </c>
      <c r="F3" s="115">
        <f>'[1]2023.04.25.EKHAZAARSTK_X'!F3</f>
        <v>0.47393869999999999</v>
      </c>
      <c r="G3" s="115">
        <f>'[1]2023.04.25.EKHAZAARSTK_X'!G3</f>
        <v>3.3982199999999997E-2</v>
      </c>
      <c r="H3" s="115">
        <f>'[1]2023.04.25.EKHAZAARSTK_X'!H3</f>
        <v>-1.51409471</v>
      </c>
      <c r="I3" s="115">
        <f>'[1]2023.04.25.EKHAZAARSTK_X'!I3</f>
        <v>-0.38731989</v>
      </c>
      <c r="J3" s="115">
        <f>'[1]2023.04.25.EKHAZAARSTK_X'!J3</f>
        <v>-0.52001028999999999</v>
      </c>
      <c r="K3" s="115">
        <f>'[1]2023.04.25.EKHAZAARSTK_X'!K3</f>
        <v>-0.2010393</v>
      </c>
    </row>
    <row r="4" spans="1:11" x14ac:dyDescent="0.3">
      <c r="A4" s="73" t="str">
        <f>'[1]2023.04.25.EKHAZAARSTK_X'!A4</f>
        <v>AARTI DRUGS LTD</v>
      </c>
      <c r="B4" s="115">
        <f>'[1]2023.04.25.EKHAZAARSTK_X'!B4</f>
        <v>-0.38226410999999999</v>
      </c>
      <c r="C4" s="115">
        <f>'[1]2023.04.25.EKHAZAARSTK_X'!C4</f>
        <v>0.33223024000000001</v>
      </c>
      <c r="D4" s="115">
        <f>'[1]2023.04.25.EKHAZAARSTK_X'!D4</f>
        <v>0.35666734</v>
      </c>
      <c r="E4" s="115">
        <f>'[1]2023.04.25.EKHAZAARSTK_X'!E4</f>
        <v>0.26064688000000003</v>
      </c>
      <c r="F4" s="115">
        <f>'[1]2023.04.25.EKHAZAARSTK_X'!F4</f>
        <v>-0.46109682000000002</v>
      </c>
      <c r="G4" s="115">
        <f>'[1]2023.04.25.EKHAZAARSTK_X'!G4</f>
        <v>-0.34469450000000001</v>
      </c>
      <c r="H4" s="115">
        <f>'[1]2023.04.25.EKHAZAARSTK_X'!H4</f>
        <v>-2.1178731900000001</v>
      </c>
      <c r="I4" s="115">
        <f>'[1]2023.04.25.EKHAZAARSTK_X'!I4</f>
        <v>6.3348799999999997E-2</v>
      </c>
      <c r="J4" s="115">
        <f>'[1]2023.04.25.EKHAZAARSTK_X'!J4</f>
        <v>1.017759E-2</v>
      </c>
      <c r="K4" s="115">
        <f>'[1]2023.04.25.EKHAZAARSTK_X'!K4</f>
        <v>1.382E-3</v>
      </c>
    </row>
    <row r="5" spans="1:11" x14ac:dyDescent="0.3">
      <c r="A5" s="73" t="str">
        <f>'[1]2023.04.25.EKHAZAARSTK_X'!A5</f>
        <v>AARTI INDUSTRIES LIMITED</v>
      </c>
      <c r="B5" s="115">
        <f>'[1]2023.04.25.EKHAZAARSTK_X'!B5</f>
        <v>-0.29788914</v>
      </c>
      <c r="C5" s="115">
        <f>'[1]2023.04.25.EKHAZAARSTK_X'!C5</f>
        <v>0.47157061</v>
      </c>
      <c r="D5" s="115">
        <f>'[1]2023.04.25.EKHAZAARSTK_X'!D5</f>
        <v>0.64410228000000003</v>
      </c>
      <c r="E5" s="115">
        <f>'[1]2023.04.25.EKHAZAARSTK_X'!E5</f>
        <v>0.34505761000000001</v>
      </c>
      <c r="F5" s="115">
        <f>'[1]2023.04.25.EKHAZAARSTK_X'!F5</f>
        <v>-1.2973148800000001</v>
      </c>
      <c r="G5" s="115">
        <f>'[1]2023.04.25.EKHAZAARSTK_X'!G5</f>
        <v>-0.31636027</v>
      </c>
      <c r="H5" s="115">
        <f>'[1]2023.04.25.EKHAZAARSTK_X'!H5</f>
        <v>-1.2489353400000001</v>
      </c>
      <c r="I5" s="115">
        <f>'[1]2023.04.25.EKHAZAARSTK_X'!I5</f>
        <v>6.744493E-2</v>
      </c>
      <c r="J5" s="115">
        <f>'[1]2023.04.25.EKHAZAARSTK_X'!J5</f>
        <v>-0.20634358999999999</v>
      </c>
      <c r="K5" s="115">
        <f>'[1]2023.04.25.EKHAZAARSTK_X'!K5</f>
        <v>-0.18804322000000001</v>
      </c>
    </row>
    <row r="6" spans="1:11" x14ac:dyDescent="0.3">
      <c r="A6" s="73" t="str">
        <f>'[1]2023.04.25.EKHAZAARSTK_X'!A6</f>
        <v>AARTI PHARMALABS LTD</v>
      </c>
      <c r="B6" s="115">
        <f>'[1]2023.04.25.EKHAZAARSTK_X'!B6</f>
        <v>-0.47056088000000001</v>
      </c>
      <c r="C6" s="115">
        <f>'[1]2023.04.25.EKHAZAARSTK_X'!C6</f>
        <v>0.9511404</v>
      </c>
      <c r="D6" s="115">
        <f>'[1]2023.04.25.EKHAZAARSTK_X'!D6</f>
        <v>4.0484840000000001E-2</v>
      </c>
      <c r="E6" s="115">
        <f>'[1]2023.04.25.EKHAZAARSTK_X'!E6</f>
        <v>-0.54619538999999995</v>
      </c>
      <c r="F6" s="115">
        <f>'[1]2023.04.25.EKHAZAARSTK_X'!F6</f>
        <v>8.6670159999999996E-2</v>
      </c>
      <c r="G6" s="115">
        <f>'[1]2023.04.25.EKHAZAARSTK_X'!G6</f>
        <v>-0.93569612999999996</v>
      </c>
      <c r="H6" s="115">
        <f>'[1]2023.04.25.EKHAZAARSTK_X'!H6</f>
        <v>-2.82842064</v>
      </c>
      <c r="I6" s="115">
        <f>'[1]2023.04.25.EKHAZAARSTK_X'!I6</f>
        <v>-0.28022701</v>
      </c>
      <c r="J6" s="115">
        <f>'[1]2023.04.25.EKHAZAARSTK_X'!J6</f>
        <v>-0.75837147000000005</v>
      </c>
      <c r="K6" s="115">
        <f>'[1]2023.04.25.EKHAZAARSTK_X'!K6</f>
        <v>0.2490686</v>
      </c>
    </row>
    <row r="7" spans="1:11" x14ac:dyDescent="0.3">
      <c r="A7" s="73" t="str">
        <f>'[1]2023.04.25.EKHAZAARSTK_X'!A7</f>
        <v>AAVAS FINANCIERS LTD</v>
      </c>
      <c r="B7" s="115">
        <f>'[1]2023.04.25.EKHAZAARSTK_X'!B7</f>
        <v>-0.47056088000000001</v>
      </c>
      <c r="C7" s="115">
        <f>'[1]2023.04.25.EKHAZAARSTK_X'!C7</f>
        <v>-0.66392594999999999</v>
      </c>
      <c r="D7" s="115">
        <f>'[1]2023.04.25.EKHAZAARSTK_X'!D7</f>
        <v>0.17884623999999999</v>
      </c>
      <c r="E7" s="115">
        <f>'[1]2023.04.25.EKHAZAARSTK_X'!E7</f>
        <v>1.8753750300000001</v>
      </c>
      <c r="F7" s="115">
        <f>'[1]2023.04.25.EKHAZAARSTK_X'!F7</f>
        <v>-1.21355116</v>
      </c>
      <c r="G7" s="115">
        <f>'[1]2023.04.25.EKHAZAARSTK_X'!G7</f>
        <v>0.21824104999999999</v>
      </c>
      <c r="H7" s="115">
        <f>'[1]2023.04.25.EKHAZAARSTK_X'!H7</f>
        <v>-1.51847613</v>
      </c>
      <c r="I7" s="115">
        <f>'[1]2023.04.25.EKHAZAARSTK_X'!I7</f>
        <v>-0.14844118000000001</v>
      </c>
      <c r="J7" s="115">
        <f>'[1]2023.04.25.EKHAZAARSTK_X'!J7</f>
        <v>-0.51791030000000005</v>
      </c>
      <c r="K7" s="115">
        <f>'[1]2023.04.25.EKHAZAARSTK_X'!K7</f>
        <v>-0.75551122000000004</v>
      </c>
    </row>
    <row r="8" spans="1:11" x14ac:dyDescent="0.3">
      <c r="A8" s="73" t="str">
        <f>'[1]2023.04.25.EKHAZAARSTK_X'!A8</f>
        <v>ABANS HOLDINGS LTD</v>
      </c>
      <c r="B8" s="115">
        <f>'[1]2023.04.25.EKHAZAARSTK_X'!B8</f>
        <v>-0.47056088000000001</v>
      </c>
      <c r="C8" s="115">
        <f>'[1]2023.04.25.EKHAZAARSTK_X'!C8</f>
        <v>1.3607968100000001</v>
      </c>
      <c r="D8" s="115">
        <f>'[1]2023.04.25.EKHAZAARSTK_X'!D8</f>
        <v>-2.1901807799999999</v>
      </c>
      <c r="E8" s="115">
        <f>'[1]2023.04.25.EKHAZAARSTK_X'!E8</f>
        <v>-0.77120303999999995</v>
      </c>
      <c r="F8" s="115">
        <f>'[1]2023.04.25.EKHAZAARSTK_X'!F8</f>
        <v>-0.21513331999999999</v>
      </c>
      <c r="G8" s="115">
        <f>'[1]2023.04.25.EKHAZAARSTK_X'!G8</f>
        <v>-0.55297898999999995</v>
      </c>
      <c r="H8" s="115">
        <f>'[1]2023.04.25.EKHAZAARSTK_X'!H8</f>
        <v>-2.77890229</v>
      </c>
      <c r="I8" s="115">
        <f>'[1]2023.04.25.EKHAZAARSTK_X'!I8</f>
        <v>-0.12390994</v>
      </c>
      <c r="J8" s="115">
        <f>'[1]2023.04.25.EKHAZAARSTK_X'!J8</f>
        <v>8.3489690000000005E-2</v>
      </c>
      <c r="K8" s="115">
        <f>'[1]2023.04.25.EKHAZAARSTK_X'!K8</f>
        <v>5.5721130000000001E-2</v>
      </c>
    </row>
    <row r="9" spans="1:11" x14ac:dyDescent="0.3">
      <c r="A9" s="73" t="str">
        <f>'[1]2023.04.25.EKHAZAARSTK_X'!A9</f>
        <v>ABB INDIA LTD</v>
      </c>
      <c r="B9" s="115">
        <f>'[1]2023.04.25.EKHAZAARSTK_X'!B9</f>
        <v>-0.40590197</v>
      </c>
      <c r="C9" s="115">
        <f>'[1]2023.04.25.EKHAZAARSTK_X'!C9</f>
        <v>-0.37802342</v>
      </c>
      <c r="D9" s="115">
        <f>'[1]2023.04.25.EKHAZAARSTK_X'!D9</f>
        <v>-0.45564869000000002</v>
      </c>
      <c r="E9" s="115">
        <f>'[1]2023.04.25.EKHAZAARSTK_X'!E9</f>
        <v>-0.94415766000000001</v>
      </c>
      <c r="F9" s="115">
        <f>'[1]2023.04.25.EKHAZAARSTK_X'!F9</f>
        <v>1.3298670100000001</v>
      </c>
      <c r="G9" s="115">
        <f>'[1]2023.04.25.EKHAZAARSTK_X'!G9</f>
        <v>-0.30697103999999997</v>
      </c>
      <c r="H9" s="115">
        <f>'[1]2023.04.25.EKHAZAARSTK_X'!H9</f>
        <v>-0.91509932000000005</v>
      </c>
      <c r="I9" s="115">
        <f>'[1]2023.04.25.EKHAZAARSTK_X'!I9</f>
        <v>-0.13984822999999999</v>
      </c>
      <c r="J9" s="115">
        <f>'[1]2023.04.25.EKHAZAARSTK_X'!J9</f>
        <v>-0.6157918</v>
      </c>
      <c r="K9" s="115">
        <f>'[1]2023.04.25.EKHAZAARSTK_X'!K9</f>
        <v>6.2591729999999998E-2</v>
      </c>
    </row>
    <row r="10" spans="1:11" x14ac:dyDescent="0.3">
      <c r="A10" s="73" t="str">
        <f>'[1]2023.04.25.EKHAZAARSTK_X'!A10</f>
        <v>ABBOTT INDIA LTD</v>
      </c>
      <c r="B10" s="115">
        <f>'[1]2023.04.25.EKHAZAARSTK_X'!B10</f>
        <v>-0.23053661</v>
      </c>
      <c r="C10" s="115">
        <f>'[1]2023.04.25.EKHAZAARSTK_X'!C10</f>
        <v>0.45235130000000001</v>
      </c>
      <c r="D10" s="115">
        <f>'[1]2023.04.25.EKHAZAARSTK_X'!D10</f>
        <v>0.29746901999999997</v>
      </c>
      <c r="E10" s="115">
        <f>'[1]2023.04.25.EKHAZAARSTK_X'!E10</f>
        <v>-0.95499277000000005</v>
      </c>
      <c r="F10" s="115">
        <f>'[1]2023.04.25.EKHAZAARSTK_X'!F10</f>
        <v>0.70885593000000002</v>
      </c>
      <c r="G10" s="115">
        <f>'[1]2023.04.25.EKHAZAARSTK_X'!G10</f>
        <v>1.10739839</v>
      </c>
      <c r="H10" s="115">
        <f>'[1]2023.04.25.EKHAZAARSTK_X'!H10</f>
        <v>-1.2557848700000001</v>
      </c>
      <c r="I10" s="115">
        <f>'[1]2023.04.25.EKHAZAARSTK_X'!I10</f>
        <v>-0.29459041000000002</v>
      </c>
      <c r="J10" s="115">
        <f>'[1]2023.04.25.EKHAZAARSTK_X'!J10</f>
        <v>-0.50846623999999996</v>
      </c>
      <c r="K10" s="115">
        <f>'[1]2023.04.25.EKHAZAARSTK_X'!K10</f>
        <v>-0.83544647999999999</v>
      </c>
    </row>
    <row r="11" spans="1:11" x14ac:dyDescent="0.3">
      <c r="A11" s="73" t="str">
        <f>'[1]2023.04.25.EKHAZAARSTK_X'!A11</f>
        <v>ACC LTD</v>
      </c>
      <c r="B11" s="115">
        <f>'[1]2023.04.25.EKHAZAARSTK_X'!B11</f>
        <v>0.83861660999999998</v>
      </c>
      <c r="C11" s="115">
        <f>'[1]2023.04.25.EKHAZAARSTK_X'!C11</f>
        <v>-0.36913061000000003</v>
      </c>
      <c r="D11" s="115">
        <f>'[1]2023.04.25.EKHAZAARSTK_X'!D11</f>
        <v>-0.77151035999999995</v>
      </c>
      <c r="E11" s="115">
        <f>'[1]2023.04.25.EKHAZAARSTK_X'!E11</f>
        <v>-0.95499277000000005</v>
      </c>
      <c r="F11" s="115">
        <f>'[1]2023.04.25.EKHAZAARSTK_X'!F11</f>
        <v>-0.61605251000000005</v>
      </c>
      <c r="G11" s="115">
        <f>'[1]2023.04.25.EKHAZAARSTK_X'!G11</f>
        <v>-0.71713870999999996</v>
      </c>
      <c r="H11" s="115">
        <f>'[1]2023.04.25.EKHAZAARSTK_X'!H11</f>
        <v>-0.76563007000000005</v>
      </c>
      <c r="I11" s="115">
        <f>'[1]2023.04.25.EKHAZAARSTK_X'!I11</f>
        <v>0.32347807000000001</v>
      </c>
      <c r="J11" s="115">
        <f>'[1]2023.04.25.EKHAZAARSTK_X'!J11</f>
        <v>1.9521529999999999E-2</v>
      </c>
      <c r="K11" s="115">
        <f>'[1]2023.04.25.EKHAZAARSTK_X'!K11</f>
        <v>0.63285077000000001</v>
      </c>
    </row>
    <row r="12" spans="1:11" x14ac:dyDescent="0.3">
      <c r="A12" s="73" t="str">
        <f>'[1]2023.04.25.EKHAZAARSTK_X'!A12</f>
        <v>ACCELYA SOLUTIONS INDIA LTD</v>
      </c>
      <c r="B12" s="115">
        <f>'[1]2023.04.25.EKHAZAARSTK_X'!B12</f>
        <v>1.6925131099999999</v>
      </c>
      <c r="C12" s="115">
        <f>'[1]2023.04.25.EKHAZAARSTK_X'!C12</f>
        <v>1.04738295</v>
      </c>
      <c r="D12" s="115">
        <f>'[1]2023.04.25.EKHAZAARSTK_X'!D12</f>
        <v>-1.4257197399999999</v>
      </c>
      <c r="E12" s="115">
        <f>'[1]2023.04.25.EKHAZAARSTK_X'!E12</f>
        <v>-0.87142317999999996</v>
      </c>
      <c r="F12" s="115">
        <f>'[1]2023.04.25.EKHAZAARSTK_X'!F12</f>
        <v>1.19823492</v>
      </c>
      <c r="G12" s="115">
        <f>'[1]2023.04.25.EKHAZAARSTK_X'!G12</f>
        <v>2.0876657999999999</v>
      </c>
      <c r="H12" s="115">
        <f>'[1]2023.04.25.EKHAZAARSTK_X'!H12</f>
        <v>-3</v>
      </c>
      <c r="I12" s="115">
        <f>'[1]2023.04.25.EKHAZAARSTK_X'!I12</f>
        <v>0.11519276000000001</v>
      </c>
      <c r="J12" s="115">
        <f>'[1]2023.04.25.EKHAZAARSTK_X'!J12</f>
        <v>-5.3890260000000002E-2</v>
      </c>
      <c r="K12" s="115">
        <f>'[1]2023.04.25.EKHAZAARSTK_X'!K12</f>
        <v>1.6047109399999999</v>
      </c>
    </row>
    <row r="13" spans="1:11" x14ac:dyDescent="0.3">
      <c r="A13" s="73" t="str">
        <f>'[1]2023.04.25.EKHAZAARSTK_X'!A13</f>
        <v>ACTION CONSTRUCTION EQUIPMEN</v>
      </c>
      <c r="B13" s="115">
        <f>'[1]2023.04.25.EKHAZAARSTK_X'!B13</f>
        <v>-0.41594246000000001</v>
      </c>
      <c r="C13" s="115">
        <f>'[1]2023.04.25.EKHAZAARSTK_X'!C13</f>
        <v>0.12964030000000001</v>
      </c>
      <c r="D13" s="115">
        <f>'[1]2023.04.25.EKHAZAARSTK_X'!D13</f>
        <v>0.25058745999999998</v>
      </c>
      <c r="E13" s="115">
        <f>'[1]2023.04.25.EKHAZAARSTK_X'!E13</f>
        <v>-0.95160085000000005</v>
      </c>
      <c r="F13" s="115">
        <f>'[1]2023.04.25.EKHAZAARSTK_X'!F13</f>
        <v>1.74934638</v>
      </c>
      <c r="G13" s="115">
        <f>'[1]2023.04.25.EKHAZAARSTK_X'!G13</f>
        <v>-0.33572869999999999</v>
      </c>
      <c r="H13" s="115">
        <f>'[1]2023.04.25.EKHAZAARSTK_X'!H13</f>
        <v>-2.2419075999999998</v>
      </c>
      <c r="I13" s="115">
        <f>'[1]2023.04.25.EKHAZAARSTK_X'!I13</f>
        <v>0.75214236999999995</v>
      </c>
      <c r="J13" s="115">
        <f>'[1]2023.04.25.EKHAZAARSTK_X'!J13</f>
        <v>-0.28707597000000001</v>
      </c>
      <c r="K13" s="115">
        <f>'[1]2023.04.25.EKHAZAARSTK_X'!K13</f>
        <v>0.18726370000000001</v>
      </c>
    </row>
    <row r="14" spans="1:11" x14ac:dyDescent="0.3">
      <c r="A14" s="73" t="str">
        <f>'[1]2023.04.25.EKHAZAARSTK_X'!A14</f>
        <v>ADANI ENTERPRISES LTD</v>
      </c>
      <c r="B14" s="115">
        <f>'[1]2023.04.25.EKHAZAARSTK_X'!B14</f>
        <v>-0.45026144000000001</v>
      </c>
      <c r="C14" s="115">
        <f>'[1]2023.04.25.EKHAZAARSTK_X'!C14</f>
        <v>0.95943511000000004</v>
      </c>
      <c r="D14" s="115">
        <f>'[1]2023.04.25.EKHAZAARSTK_X'!D14</f>
        <v>1.40274191</v>
      </c>
      <c r="E14" s="115">
        <f>'[1]2023.04.25.EKHAZAARSTK_X'!E14</f>
        <v>0.69552261000000004</v>
      </c>
      <c r="F14" s="115">
        <f>'[1]2023.04.25.EKHAZAARSTK_X'!F14</f>
        <v>1.7946340000000002E-2</v>
      </c>
      <c r="G14" s="115">
        <f>'[1]2023.04.25.EKHAZAARSTK_X'!G14</f>
        <v>-0.87481147000000004</v>
      </c>
      <c r="H14" s="115">
        <f>'[1]2023.04.25.EKHAZAARSTK_X'!H14</f>
        <v>0.44054341000000002</v>
      </c>
      <c r="I14" s="115">
        <f>'[1]2023.04.25.EKHAZAARSTK_X'!I14</f>
        <v>0.34791186000000002</v>
      </c>
      <c r="J14" s="115">
        <f>'[1]2023.04.25.EKHAZAARSTK_X'!J14</f>
        <v>-0.35677515999999998</v>
      </c>
      <c r="K14" s="115">
        <f>'[1]2023.04.25.EKHAZAARSTK_X'!K14</f>
        <v>1.77834654</v>
      </c>
    </row>
    <row r="15" spans="1:11" x14ac:dyDescent="0.3">
      <c r="A15" s="73" t="str">
        <f>'[1]2023.04.25.EKHAZAARSTK_X'!A15</f>
        <v>ADANI GREEN ENERGY LTD</v>
      </c>
      <c r="B15" s="115">
        <f>'[1]2023.04.25.EKHAZAARSTK_X'!B15</f>
        <v>-0.47056088000000001</v>
      </c>
      <c r="C15" s="115">
        <f>'[1]2023.04.25.EKHAZAARSTK_X'!C15</f>
        <v>-0.56462997000000004</v>
      </c>
      <c r="D15" s="115">
        <f>'[1]2023.04.25.EKHAZAARSTK_X'!D15</f>
        <v>0.36196985999999998</v>
      </c>
      <c r="E15" s="115">
        <f>'[1]2023.04.25.EKHAZAARSTK_X'!E15</f>
        <v>2.1218368999999999</v>
      </c>
      <c r="F15" s="115">
        <f>'[1]2023.04.25.EKHAZAARSTK_X'!F15</f>
        <v>-1.3960489</v>
      </c>
      <c r="G15" s="115">
        <f>'[1]2023.04.25.EKHAZAARSTK_X'!G15</f>
        <v>-0.40714851000000002</v>
      </c>
      <c r="H15" s="115">
        <f>'[1]2023.04.25.EKHAZAARSTK_X'!H15</f>
        <v>-0.30676046000000001</v>
      </c>
      <c r="I15" s="115">
        <f>'[1]2023.04.25.EKHAZAARSTK_X'!I15</f>
        <v>-0.22018059000000001</v>
      </c>
      <c r="J15" s="115">
        <f>'[1]2023.04.25.EKHAZAARSTK_X'!J15</f>
        <v>-0.79185002999999998</v>
      </c>
      <c r="K15" s="115">
        <f>'[1]2023.04.25.EKHAZAARSTK_X'!K15</f>
        <v>2.99999547</v>
      </c>
    </row>
    <row r="16" spans="1:11" x14ac:dyDescent="0.3">
      <c r="A16" s="73" t="str">
        <f>'[1]2023.04.25.EKHAZAARSTK_X'!A16</f>
        <v>ADANI PORTS AND SPECIAL ECON</v>
      </c>
      <c r="B16" s="115">
        <f>'[1]2023.04.25.EKHAZAARSTK_X'!B16</f>
        <v>-0.18477653999999999</v>
      </c>
      <c r="C16" s="115">
        <f>'[1]2023.04.25.EKHAZAARSTK_X'!C16</f>
        <v>-0.66236037000000003</v>
      </c>
      <c r="D16" s="115">
        <f>'[1]2023.04.25.EKHAZAARSTK_X'!D16</f>
        <v>-2.668531E-2</v>
      </c>
      <c r="E16" s="115">
        <f>'[1]2023.04.25.EKHAZAARSTK_X'!E16</f>
        <v>1.00926399</v>
      </c>
      <c r="F16" s="115">
        <f>'[1]2023.04.25.EKHAZAARSTK_X'!F16</f>
        <v>-0.26795331</v>
      </c>
      <c r="G16" s="115">
        <f>'[1]2023.04.25.EKHAZAARSTK_X'!G16</f>
        <v>-9.6970929999999997E-2</v>
      </c>
      <c r="H16" s="115">
        <f>'[1]2023.04.25.EKHAZAARSTK_X'!H16</f>
        <v>-3.470268E-2</v>
      </c>
      <c r="I16" s="115">
        <f>'[1]2023.04.25.EKHAZAARSTK_X'!I16</f>
        <v>0.42979606999999997</v>
      </c>
      <c r="J16" s="115">
        <f>'[1]2023.04.25.EKHAZAARSTK_X'!J16</f>
        <v>-0.13241425000000001</v>
      </c>
      <c r="K16" s="115">
        <f>'[1]2023.04.25.EKHAZAARSTK_X'!K16</f>
        <v>1.78383052</v>
      </c>
    </row>
    <row r="17" spans="1:11" x14ac:dyDescent="0.3">
      <c r="A17" s="73" t="str">
        <f>'[1]2023.04.25.EKHAZAARSTK_X'!A17</f>
        <v>ADANI POWER LTD</v>
      </c>
      <c r="B17" s="115">
        <f>'[1]2023.04.25.EKHAZAARSTK_X'!B17</f>
        <v>-0.47056088000000001</v>
      </c>
      <c r="C17" s="115">
        <f>'[1]2023.04.25.EKHAZAARSTK_X'!C17</f>
        <v>0.24289173</v>
      </c>
      <c r="D17" s="115">
        <f>'[1]2023.04.25.EKHAZAARSTK_X'!D17</f>
        <v>-9.2276250000000004E-2</v>
      </c>
      <c r="E17" s="115">
        <f>'[1]2023.04.25.EKHAZAARSTK_X'!E17</f>
        <v>1.59255719</v>
      </c>
      <c r="F17" s="115">
        <f>'[1]2023.04.25.EKHAZAARSTK_X'!F17</f>
        <v>0.91485905999999995</v>
      </c>
      <c r="G17" s="115">
        <f>'[1]2023.04.25.EKHAZAARSTK_X'!G17</f>
        <v>0.54857069000000003</v>
      </c>
      <c r="H17" s="115">
        <f>'[1]2023.04.25.EKHAZAARSTK_X'!H17</f>
        <v>-0.10477551</v>
      </c>
      <c r="I17" s="115">
        <f>'[1]2023.04.25.EKHAZAARSTK_X'!I17</f>
        <v>0.28709965999999998</v>
      </c>
      <c r="J17" s="115">
        <f>'[1]2023.04.25.EKHAZAARSTK_X'!J17</f>
        <v>0.63324630000000004</v>
      </c>
      <c r="K17" s="115">
        <f>'[1]2023.04.25.EKHAZAARSTK_X'!K17</f>
        <v>2.99999547</v>
      </c>
    </row>
    <row r="18" spans="1:11" x14ac:dyDescent="0.3">
      <c r="A18" s="73" t="str">
        <f>'[1]2023.04.25.EKHAZAARSTK_X'!A18</f>
        <v>ADANI TOTAL GAS LTD</v>
      </c>
      <c r="B18" s="115">
        <f>'[1]2023.04.25.EKHAZAARSTK_X'!B18</f>
        <v>-0.46044853000000002</v>
      </c>
      <c r="C18" s="115">
        <f>'[1]2023.04.25.EKHAZAARSTK_X'!C18</f>
        <v>1.0836149500000001</v>
      </c>
      <c r="D18" s="115">
        <f>'[1]2023.04.25.EKHAZAARSTK_X'!D18</f>
        <v>1.4918897200000001</v>
      </c>
      <c r="E18" s="115">
        <f>'[1]2023.04.25.EKHAZAARSTK_X'!E18</f>
        <v>-0.27288768000000002</v>
      </c>
      <c r="F18" s="115">
        <f>'[1]2023.04.25.EKHAZAARSTK_X'!F18</f>
        <v>-1.787709</v>
      </c>
      <c r="G18" s="115">
        <f>'[1]2023.04.25.EKHAZAARSTK_X'!G18</f>
        <v>2.629217E-2</v>
      </c>
      <c r="H18" s="115">
        <f>'[1]2023.04.25.EKHAZAARSTK_X'!H18</f>
        <v>-1.0585105400000001</v>
      </c>
      <c r="I18" s="115">
        <f>'[1]2023.04.25.EKHAZAARSTK_X'!I18</f>
        <v>-0.33432919</v>
      </c>
      <c r="J18" s="115">
        <f>'[1]2023.04.25.EKHAZAARSTK_X'!J18</f>
        <v>-0.77138233</v>
      </c>
      <c r="K18" s="115">
        <f>'[1]2023.04.25.EKHAZAARSTK_X'!K18</f>
        <v>2.99999547</v>
      </c>
    </row>
    <row r="19" spans="1:11" x14ac:dyDescent="0.3">
      <c r="A19" s="73" t="str">
        <f>'[1]2023.04.25.EKHAZAARSTK_X'!A19</f>
        <v>ADANI TRANSMISSION  LTD</v>
      </c>
      <c r="B19" s="115">
        <f>'[1]2023.04.25.EKHAZAARSTK_X'!B19</f>
        <v>-0.47056088000000001</v>
      </c>
      <c r="C19" s="115">
        <f>'[1]2023.04.25.EKHAZAARSTK_X'!C19</f>
        <v>-0.62466902000000002</v>
      </c>
      <c r="D19" s="115">
        <f>'[1]2023.04.25.EKHAZAARSTK_X'!D19</f>
        <v>-0.55532568999999998</v>
      </c>
      <c r="E19" s="115">
        <f>'[1]2023.04.25.EKHAZAARSTK_X'!E19</f>
        <v>1.73935628</v>
      </c>
      <c r="F19" s="115">
        <f>'[1]2023.04.25.EKHAZAARSTK_X'!F19</f>
        <v>-2.0579137799999998</v>
      </c>
      <c r="G19" s="115">
        <f>'[1]2023.04.25.EKHAZAARSTK_X'!G19</f>
        <v>-0.57960259999999997</v>
      </c>
      <c r="H19" s="115">
        <f>'[1]2023.04.25.EKHAZAARSTK_X'!H19</f>
        <v>-0.30453095000000002</v>
      </c>
      <c r="I19" s="115">
        <f>'[1]2023.04.25.EKHAZAARSTK_X'!I19</f>
        <v>-0.32328746000000003</v>
      </c>
      <c r="J19" s="115">
        <f>'[1]2023.04.25.EKHAZAARSTK_X'!J19</f>
        <v>-0.58205903000000003</v>
      </c>
      <c r="K19" s="115">
        <f>'[1]2023.04.25.EKHAZAARSTK_X'!K19</f>
        <v>2.99999547</v>
      </c>
    </row>
    <row r="20" spans="1:11" x14ac:dyDescent="0.3">
      <c r="A20" s="73" t="str">
        <f>'[1]2023.04.25.EKHAZAARSTK_X'!A20</f>
        <v>ADANI WILMAR LTD</v>
      </c>
      <c r="B20" s="115">
        <f>'[1]2023.04.25.EKHAZAARSTK_X'!B20</f>
        <v>-0.47056088000000001</v>
      </c>
      <c r="C20" s="115">
        <f>'[1]2023.04.25.EKHAZAARSTK_X'!C20</f>
        <v>0.91259098000000005</v>
      </c>
      <c r="D20" s="115">
        <f>'[1]2023.04.25.EKHAZAARSTK_X'!D20</f>
        <v>1.36390805</v>
      </c>
      <c r="E20" s="115">
        <f>'[1]2023.04.25.EKHAZAARSTK_X'!E20</f>
        <v>-0.90773099999999995</v>
      </c>
      <c r="F20" s="115">
        <f>'[1]2023.04.25.EKHAZAARSTK_X'!F20</f>
        <v>-0.30532047000000001</v>
      </c>
      <c r="G20" s="115">
        <f>'[1]2023.04.25.EKHAZAARSTK_X'!G20</f>
        <v>-0.62743539000000004</v>
      </c>
      <c r="H20" s="115">
        <f>'[1]2023.04.25.EKHAZAARSTK_X'!H20</f>
        <v>-0.45272833000000001</v>
      </c>
      <c r="I20" s="115">
        <f>'[1]2023.04.25.EKHAZAARSTK_X'!I20</f>
        <v>0.37602081999999998</v>
      </c>
      <c r="J20" s="115">
        <f>'[1]2023.04.25.EKHAZAARSTK_X'!J20</f>
        <v>-0.22897977999999999</v>
      </c>
      <c r="K20" s="115">
        <f>'[1]2023.04.25.EKHAZAARSTK_X'!K20</f>
        <v>1.7204474199999999</v>
      </c>
    </row>
    <row r="21" spans="1:11" x14ac:dyDescent="0.3">
      <c r="A21" s="73" t="str">
        <f>'[1]2023.04.25.EKHAZAARSTK_X'!A21</f>
        <v>ADF FOODS LTD</v>
      </c>
      <c r="B21" s="115">
        <f>'[1]2023.04.25.EKHAZAARSTK_X'!B21</f>
        <v>-0.27036363000000002</v>
      </c>
      <c r="C21" s="115">
        <f>'[1]2023.04.25.EKHAZAARSTK_X'!C21</f>
        <v>0.13138282000000001</v>
      </c>
      <c r="D21" s="115">
        <f>'[1]2023.04.25.EKHAZAARSTK_X'!D21</f>
        <v>0.27503886999999999</v>
      </c>
      <c r="E21" s="115">
        <f>'[1]2023.04.25.EKHAZAARSTK_X'!E21</f>
        <v>-0.49990392</v>
      </c>
      <c r="F21" s="115">
        <f>'[1]2023.04.25.EKHAZAARSTK_X'!F21</f>
        <v>-2.6686060000000001E-2</v>
      </c>
      <c r="G21" s="115">
        <f>'[1]2023.04.25.EKHAZAARSTK_X'!G21</f>
        <v>-0.22308513999999999</v>
      </c>
      <c r="H21" s="115">
        <f>'[1]2023.04.25.EKHAZAARSTK_X'!H21</f>
        <v>-2.9874582300000001</v>
      </c>
      <c r="I21" s="115">
        <f>'[1]2023.04.25.EKHAZAARSTK_X'!I21</f>
        <v>-0.24234048</v>
      </c>
      <c r="J21" s="115">
        <f>'[1]2023.04.25.EKHAZAARSTK_X'!J21</f>
        <v>-0.24605564999999999</v>
      </c>
      <c r="K21" s="115">
        <f>'[1]2023.04.25.EKHAZAARSTK_X'!K21</f>
        <v>-0.21920677999999999</v>
      </c>
    </row>
    <row r="22" spans="1:11" x14ac:dyDescent="0.3">
      <c r="A22" s="73" t="str">
        <f>'[1]2023.04.25.EKHAZAARSTK_X'!A22</f>
        <v>ADITYA BIRLA CAPITAL LTD</v>
      </c>
      <c r="B22" s="115">
        <f>'[1]2023.04.25.EKHAZAARSTK_X'!B22</f>
        <v>-0.47056088000000001</v>
      </c>
      <c r="C22" s="115">
        <f>'[1]2023.04.25.EKHAZAARSTK_X'!C22</f>
        <v>-0.20507056000000001</v>
      </c>
      <c r="D22" s="115">
        <f>'[1]2023.04.25.EKHAZAARSTK_X'!D22</f>
        <v>-0.78565264000000001</v>
      </c>
      <c r="E22" s="115">
        <f>'[1]2023.04.25.EKHAZAARSTK_X'!E22</f>
        <v>2.0554783300000001</v>
      </c>
      <c r="F22" s="115">
        <f>'[1]2023.04.25.EKHAZAARSTK_X'!F22</f>
        <v>1.04268622</v>
      </c>
      <c r="G22" s="115">
        <f>'[1]2023.04.25.EKHAZAARSTK_X'!G22</f>
        <v>4.7236060000000003E-2</v>
      </c>
      <c r="H22" s="115">
        <f>'[1]2023.04.25.EKHAZAARSTK_X'!H22</f>
        <v>-0.17186406000000001</v>
      </c>
      <c r="I22" s="115">
        <f>'[1]2023.04.25.EKHAZAARSTK_X'!I22</f>
        <v>-9.5294580000000004E-2</v>
      </c>
      <c r="J22" s="115">
        <f>'[1]2023.04.25.EKHAZAARSTK_X'!J22</f>
        <v>2.2122300000000001E-2</v>
      </c>
      <c r="K22" s="115">
        <f>'[1]2023.04.25.EKHAZAARSTK_X'!K22</f>
        <v>0.73233771000000003</v>
      </c>
    </row>
    <row r="23" spans="1:11" x14ac:dyDescent="0.3">
      <c r="A23" s="73" t="str">
        <f>'[1]2023.04.25.EKHAZAARSTK_X'!A23</f>
        <v>ADITYA BIRLA FASHION AND RET</v>
      </c>
      <c r="B23" s="115">
        <f>'[1]2023.04.25.EKHAZAARSTK_X'!B23</f>
        <v>-0.47056088000000001</v>
      </c>
      <c r="C23" s="115">
        <f>'[1]2023.04.25.EKHAZAARSTK_X'!C23</f>
        <v>5.7871220000000001E-2</v>
      </c>
      <c r="D23" s="115">
        <f>'[1]2023.04.25.EKHAZAARSTK_X'!D23</f>
        <v>4.9812120000000001E-2</v>
      </c>
      <c r="E23" s="115">
        <f>'[1]2023.04.25.EKHAZAARSTK_X'!E23</f>
        <v>0.45808101000000001</v>
      </c>
      <c r="F23" s="115">
        <f>'[1]2023.04.25.EKHAZAARSTK_X'!F23</f>
        <v>-1.07007992</v>
      </c>
      <c r="G23" s="115">
        <f>'[1]2023.04.25.EKHAZAARSTK_X'!G23</f>
        <v>-0.84535199000000005</v>
      </c>
      <c r="H23" s="115">
        <f>'[1]2023.04.25.EKHAZAARSTK_X'!H23</f>
        <v>-1.0129200199999999</v>
      </c>
      <c r="I23" s="115">
        <f>'[1]2023.04.25.EKHAZAARSTK_X'!I23</f>
        <v>0.19767269000000001</v>
      </c>
      <c r="J23" s="115">
        <f>'[1]2023.04.25.EKHAZAARSTK_X'!J23</f>
        <v>-0.24094220999999999</v>
      </c>
      <c r="K23" s="115">
        <f>'[1]2023.04.25.EKHAZAARSTK_X'!K23</f>
        <v>-0.14225280000000001</v>
      </c>
    </row>
    <row r="24" spans="1:11" x14ac:dyDescent="0.3">
      <c r="A24" s="73" t="str">
        <f>'[1]2023.04.25.EKHAZAARSTK_X'!A24</f>
        <v>ADITYA BIRLA SUN LIFE AMC LT</v>
      </c>
      <c r="B24" s="115">
        <f>'[1]2023.04.25.EKHAZAARSTK_X'!B24</f>
        <v>7.0674269999999997E-2</v>
      </c>
      <c r="C24" s="115">
        <f>'[1]2023.04.25.EKHAZAARSTK_X'!C24</f>
        <v>0.39145783000000001</v>
      </c>
      <c r="D24" s="115">
        <f>'[1]2023.04.25.EKHAZAARSTK_X'!D24</f>
        <v>-2.424109E-2</v>
      </c>
      <c r="E24" s="115">
        <f>'[1]2023.04.25.EKHAZAARSTK_X'!E24</f>
        <v>-0.86425889</v>
      </c>
      <c r="F24" s="115">
        <f>'[1]2023.04.25.EKHAZAARSTK_X'!F24</f>
        <v>-1.2100232799999999</v>
      </c>
      <c r="G24" s="115">
        <f>'[1]2023.04.25.EKHAZAARSTK_X'!G24</f>
        <v>1.8203707899999999</v>
      </c>
      <c r="H24" s="115">
        <f>'[1]2023.04.25.EKHAZAARSTK_X'!H24</f>
        <v>-1.9696210599999999</v>
      </c>
      <c r="I24" s="115">
        <f>'[1]2023.04.25.EKHAZAARSTK_X'!I24</f>
        <v>-0.34821531</v>
      </c>
      <c r="J24" s="115">
        <f>'[1]2023.04.25.EKHAZAARSTK_X'!J24</f>
        <v>8.9904769999999995E-2</v>
      </c>
      <c r="K24" s="115">
        <f>'[1]2023.04.25.EKHAZAARSTK_X'!K24</f>
        <v>0.12586462000000001</v>
      </c>
    </row>
    <row r="25" spans="1:11" x14ac:dyDescent="0.3">
      <c r="A25" s="73" t="str">
        <f>'[1]2023.04.25.EKHAZAARSTK_X'!A25</f>
        <v>ADITYA VISION LTD</v>
      </c>
      <c r="B25" s="115">
        <f>'[1]2023.04.25.EKHAZAARSTK_X'!B25</f>
        <v>-0.31223223</v>
      </c>
      <c r="C25" s="115">
        <f>'[1]2023.04.25.EKHAZAARSTK_X'!C25</f>
        <v>2.2870664600000001</v>
      </c>
      <c r="D25" s="115">
        <f>'[1]2023.04.25.EKHAZAARSTK_X'!D25</f>
        <v>3.0000224100000001</v>
      </c>
      <c r="E25" s="115">
        <f>'[1]2023.04.25.EKHAZAARSTK_X'!E25</f>
        <v>4.406239E-2</v>
      </c>
      <c r="F25" s="115">
        <f>'[1]2023.04.25.EKHAZAARSTK_X'!F25</f>
        <v>2.4165604100000002</v>
      </c>
      <c r="G25" s="115">
        <f>'[1]2023.04.25.EKHAZAARSTK_X'!G25</f>
        <v>-3.9954780000000002E-2</v>
      </c>
      <c r="H25" s="115">
        <f>'[1]2023.04.25.EKHAZAARSTK_X'!H25</f>
        <v>-2.8486139800000001</v>
      </c>
      <c r="I25" s="115">
        <f>'[1]2023.04.25.EKHAZAARSTK_X'!I25</f>
        <v>-0.28955540000000002</v>
      </c>
      <c r="J25" s="115">
        <f>'[1]2023.04.25.EKHAZAARSTK_X'!J25</f>
        <v>-0.21044587000000001</v>
      </c>
      <c r="K25" s="115">
        <f>'[1]2023.04.25.EKHAZAARSTK_X'!K25</f>
        <v>8.5777110000000004E-2</v>
      </c>
    </row>
    <row r="26" spans="1:11" x14ac:dyDescent="0.3">
      <c r="A26" s="73" t="str">
        <f>'[1]2023.04.25.EKHAZAARSTK_X'!A26</f>
        <v>ADOR WELDING LTD</v>
      </c>
      <c r="B26" s="115">
        <f>'[1]2023.04.25.EKHAZAARSTK_X'!B26</f>
        <v>-8.9308600000000005E-3</v>
      </c>
      <c r="C26" s="115">
        <f>'[1]2023.04.25.EKHAZAARSTK_X'!C26</f>
        <v>1.0661063200000001</v>
      </c>
      <c r="D26" s="115">
        <f>'[1]2023.04.25.EKHAZAARSTK_X'!D26</f>
        <v>-0.28856018</v>
      </c>
      <c r="E26" s="115">
        <f>'[1]2023.04.25.EKHAZAARSTK_X'!E26</f>
        <v>-0.81866877999999998</v>
      </c>
      <c r="F26" s="115">
        <f>'[1]2023.04.25.EKHAZAARSTK_X'!F26</f>
        <v>1.56567729</v>
      </c>
      <c r="G26" s="115">
        <f>'[1]2023.04.25.EKHAZAARSTK_X'!G26</f>
        <v>-9.3450100000000008E-3</v>
      </c>
      <c r="H26" s="115">
        <f>'[1]2023.04.25.EKHAZAARSTK_X'!H26</f>
        <v>-2.9890294100000001</v>
      </c>
      <c r="I26" s="115">
        <f>'[1]2023.04.25.EKHAZAARSTK_X'!I26</f>
        <v>-7.149693E-2</v>
      </c>
      <c r="J26" s="115">
        <f>'[1]2023.04.25.EKHAZAARSTK_X'!J26</f>
        <v>-0.13344449999999999</v>
      </c>
      <c r="K26" s="115">
        <f>'[1]2023.04.25.EKHAZAARSTK_X'!K26</f>
        <v>-2.6903440000000001E-2</v>
      </c>
    </row>
    <row r="27" spans="1:11" x14ac:dyDescent="0.3">
      <c r="A27" s="73" t="str">
        <f>'[1]2023.04.25.EKHAZAARSTK_X'!A27</f>
        <v>ADVANCED ENZYME TECHNOLOGIES</v>
      </c>
      <c r="B27" s="115">
        <f>'[1]2023.04.25.EKHAZAARSTK_X'!B27</f>
        <v>-0.32042292</v>
      </c>
      <c r="C27" s="115">
        <f>'[1]2023.04.25.EKHAZAARSTK_X'!C27</f>
        <v>-0.65319073000000005</v>
      </c>
      <c r="D27" s="115">
        <f>'[1]2023.04.25.EKHAZAARSTK_X'!D27</f>
        <v>-0.13570288999999999</v>
      </c>
      <c r="E27" s="115">
        <f>'[1]2023.04.25.EKHAZAARSTK_X'!E27</f>
        <v>-0.86823832999999995</v>
      </c>
      <c r="F27" s="115">
        <f>'[1]2023.04.25.EKHAZAARSTK_X'!F27</f>
        <v>-0.45124438</v>
      </c>
      <c r="G27" s="115">
        <f>'[1]2023.04.25.EKHAZAARSTK_X'!G27</f>
        <v>-6.9812799999999994E-2</v>
      </c>
      <c r="H27" s="115">
        <f>'[1]2023.04.25.EKHAZAARSTK_X'!H27</f>
        <v>-2.58605003</v>
      </c>
      <c r="I27" s="115">
        <f>'[1]2023.04.25.EKHAZAARSTK_X'!I27</f>
        <v>-0.15022342999999999</v>
      </c>
      <c r="J27" s="115">
        <f>'[1]2023.04.25.EKHAZAARSTK_X'!J27</f>
        <v>-1.6750589999999999E-2</v>
      </c>
      <c r="K27" s="115">
        <f>'[1]2023.04.25.EKHAZAARSTK_X'!K27</f>
        <v>-0.12879415</v>
      </c>
    </row>
    <row r="28" spans="1:11" x14ac:dyDescent="0.3">
      <c r="A28" s="73" t="str">
        <f>'[1]2023.04.25.EKHAZAARSTK_X'!A28</f>
        <v>AEGIS LOGISTICS LTD</v>
      </c>
      <c r="B28" s="115">
        <f>'[1]2023.04.25.EKHAZAARSTK_X'!B28</f>
        <v>-0.27816784</v>
      </c>
      <c r="C28" s="115">
        <f>'[1]2023.04.25.EKHAZAARSTK_X'!C28</f>
        <v>1.45401037</v>
      </c>
      <c r="D28" s="115">
        <f>'[1]2023.04.25.EKHAZAARSTK_X'!D28</f>
        <v>0.29237297000000001</v>
      </c>
      <c r="E28" s="115">
        <f>'[1]2023.04.25.EKHAZAARSTK_X'!E28</f>
        <v>8.6897730000000006E-2</v>
      </c>
      <c r="F28" s="115">
        <f>'[1]2023.04.25.EKHAZAARSTK_X'!F28</f>
        <v>1.9276768</v>
      </c>
      <c r="G28" s="115">
        <f>'[1]2023.04.25.EKHAZAARSTK_X'!G28</f>
        <v>-0.46887824</v>
      </c>
      <c r="H28" s="115">
        <f>'[1]2023.04.25.EKHAZAARSTK_X'!H28</f>
        <v>-1.3750597200000001</v>
      </c>
      <c r="I28" s="115">
        <f>'[1]2023.04.25.EKHAZAARSTK_X'!I28</f>
        <v>6.8728209999999998E-2</v>
      </c>
      <c r="J28" s="115">
        <f>'[1]2023.04.25.EKHAZAARSTK_X'!J28</f>
        <v>-0.16953339000000001</v>
      </c>
      <c r="K28" s="115">
        <f>'[1]2023.04.25.EKHAZAARSTK_X'!K28</f>
        <v>0.28816161000000001</v>
      </c>
    </row>
    <row r="29" spans="1:11" x14ac:dyDescent="0.3">
      <c r="A29" s="73" t="str">
        <f>'[1]2023.04.25.EKHAZAARSTK_X'!A29</f>
        <v>AETHER INDUSTRIES LTD</v>
      </c>
      <c r="B29" s="115">
        <f>'[1]2023.04.25.EKHAZAARSTK_X'!B29</f>
        <v>-0.47056088000000001</v>
      </c>
      <c r="C29" s="115">
        <f>'[1]2023.04.25.EKHAZAARSTK_X'!C29</f>
        <v>1.3545041099999999</v>
      </c>
      <c r="D29" s="115">
        <f>'[1]2023.04.25.EKHAZAARSTK_X'!D29</f>
        <v>3.0000224100000001</v>
      </c>
      <c r="E29" s="115">
        <f>'[1]2023.04.25.EKHAZAARSTK_X'!E29</f>
        <v>-0.93892312</v>
      </c>
      <c r="F29" s="115">
        <f>'[1]2023.04.25.EKHAZAARSTK_X'!F29</f>
        <v>0.43908428999999999</v>
      </c>
      <c r="G29" s="115">
        <f>'[1]2023.04.25.EKHAZAARSTK_X'!G29</f>
        <v>-0.29290982999999998</v>
      </c>
      <c r="H29" s="115">
        <f>'[1]2023.04.25.EKHAZAARSTK_X'!H29</f>
        <v>-2.21341133</v>
      </c>
      <c r="I29" s="115">
        <f>'[1]2023.04.25.EKHAZAARSTK_X'!I29</f>
        <v>-0.30336982000000001</v>
      </c>
      <c r="J29" s="115">
        <f>'[1]2023.04.25.EKHAZAARSTK_X'!J29</f>
        <v>-0.70369470000000001</v>
      </c>
      <c r="K29" s="115">
        <f>'[1]2023.04.25.EKHAZAARSTK_X'!K29</f>
        <v>-1.92468393</v>
      </c>
    </row>
    <row r="30" spans="1:11" x14ac:dyDescent="0.3">
      <c r="A30" s="73" t="str">
        <f>'[1]2023.04.25.EKHAZAARSTK_X'!A30</f>
        <v>AFFLE INDIA LTD</v>
      </c>
      <c r="B30" s="115">
        <f>'[1]2023.04.25.EKHAZAARSTK_X'!B30</f>
        <v>-0.47056088000000001</v>
      </c>
      <c r="C30" s="115">
        <f>'[1]2023.04.25.EKHAZAARSTK_X'!C30</f>
        <v>1.38463676</v>
      </c>
      <c r="D30" s="115">
        <f>'[1]2023.04.25.EKHAZAARSTK_X'!D30</f>
        <v>3.0000224100000001</v>
      </c>
      <c r="E30" s="115">
        <f>'[1]2023.04.25.EKHAZAARSTK_X'!E30</f>
        <v>-0.78816037999999999</v>
      </c>
      <c r="F30" s="115">
        <f>'[1]2023.04.25.EKHAZAARSTK_X'!F30</f>
        <v>-0.71937620999999996</v>
      </c>
      <c r="G30" s="115">
        <f>'[1]2023.04.25.EKHAZAARSTK_X'!G30</f>
        <v>0.60202533000000003</v>
      </c>
      <c r="H30" s="115">
        <f>'[1]2023.04.25.EKHAZAARSTK_X'!H30</f>
        <v>-1.9987015699999999</v>
      </c>
      <c r="I30" s="115">
        <f>'[1]2023.04.25.EKHAZAARSTK_X'!I30</f>
        <v>0.10837558999999999</v>
      </c>
      <c r="J30" s="115">
        <f>'[1]2023.04.25.EKHAZAARSTK_X'!J30</f>
        <v>-0.50196540000000001</v>
      </c>
      <c r="K30" s="115">
        <f>'[1]2023.04.25.EKHAZAARSTK_X'!K30</f>
        <v>-1.1864157900000001</v>
      </c>
    </row>
    <row r="31" spans="1:11" x14ac:dyDescent="0.3">
      <c r="A31" s="73" t="str">
        <f>'[1]2023.04.25.EKHAZAARSTK_X'!A31</f>
        <v>AGI GREENPAC LTD</v>
      </c>
      <c r="B31" s="115">
        <f>'[1]2023.04.25.EKHAZAARSTK_X'!B31</f>
        <v>1.116057E-2</v>
      </c>
      <c r="C31" s="115">
        <f>'[1]2023.04.25.EKHAZAARSTK_X'!C31</f>
        <v>-0.14435956999999999</v>
      </c>
      <c r="D31" s="115">
        <f>'[1]2023.04.25.EKHAZAARSTK_X'!D31</f>
        <v>-1.5544034200000001</v>
      </c>
      <c r="E31" s="115">
        <f>'[1]2023.04.25.EKHAZAARSTK_X'!E31</f>
        <v>0.70208442000000004</v>
      </c>
      <c r="F31" s="115">
        <f>'[1]2023.04.25.EKHAZAARSTK_X'!F31</f>
        <v>0.71259718999999999</v>
      </c>
      <c r="G31" s="115">
        <f>'[1]2023.04.25.EKHAZAARSTK_X'!G31</f>
        <v>-0.65778404000000001</v>
      </c>
      <c r="H31" s="115">
        <f>'[1]2023.04.25.EKHAZAARSTK_X'!H31</f>
        <v>-2.1917433700000002</v>
      </c>
      <c r="I31" s="115">
        <f>'[1]2023.04.25.EKHAZAARSTK_X'!I31</f>
        <v>0.47682109</v>
      </c>
      <c r="J31" s="115">
        <f>'[1]2023.04.25.EKHAZAARSTK_X'!J31</f>
        <v>0.20240563</v>
      </c>
      <c r="K31" s="115">
        <f>'[1]2023.04.25.EKHAZAARSTK_X'!K31</f>
        <v>1.6788471899999999</v>
      </c>
    </row>
    <row r="32" spans="1:11" x14ac:dyDescent="0.3">
      <c r="A32" s="73" t="str">
        <f>'[1]2023.04.25.EKHAZAARSTK_X'!A32</f>
        <v>AGRO TECH FOODS LTD</v>
      </c>
      <c r="B32" s="115">
        <f>'[1]2023.04.25.EKHAZAARSTK_X'!B32</f>
        <v>-0.33588001000000001</v>
      </c>
      <c r="C32" s="115">
        <f>'[1]2023.04.25.EKHAZAARSTK_X'!C32</f>
        <v>5.1123349999999998E-2</v>
      </c>
      <c r="D32" s="115">
        <f>'[1]2023.04.25.EKHAZAARSTK_X'!D32</f>
        <v>-0.66355050000000004</v>
      </c>
      <c r="E32" s="115">
        <f>'[1]2023.04.25.EKHAZAARSTK_X'!E32</f>
        <v>-0.68268245000000005</v>
      </c>
      <c r="F32" s="115">
        <f>'[1]2023.04.25.EKHAZAARSTK_X'!F32</f>
        <v>0.15326202999999999</v>
      </c>
      <c r="G32" s="115">
        <f>'[1]2023.04.25.EKHAZAARSTK_X'!G32</f>
        <v>-0.89130854999999998</v>
      </c>
      <c r="H32" s="115">
        <f>'[1]2023.04.25.EKHAZAARSTK_X'!H32</f>
        <v>-2.77636671</v>
      </c>
      <c r="I32" s="115">
        <f>'[1]2023.04.25.EKHAZAARSTK_X'!I32</f>
        <v>-0.38853788</v>
      </c>
      <c r="J32" s="115">
        <f>'[1]2023.04.25.EKHAZAARSTK_X'!J32</f>
        <v>-0.43979629999999997</v>
      </c>
      <c r="K32" s="115">
        <f>'[1]2023.04.25.EKHAZAARSTK_X'!K32</f>
        <v>-0.68538827000000002</v>
      </c>
    </row>
    <row r="33" spans="1:11" x14ac:dyDescent="0.3">
      <c r="A33" s="73" t="str">
        <f>'[1]2023.04.25.EKHAZAARSTK_X'!A33</f>
        <v>AHLUWALIA CONTRACTS LTD</v>
      </c>
      <c r="B33" s="115">
        <f>'[1]2023.04.25.EKHAZAARSTK_X'!B33</f>
        <v>-0.44908546999999999</v>
      </c>
      <c r="C33" s="115">
        <f>'[1]2023.04.25.EKHAZAARSTK_X'!C33</f>
        <v>0.23462647</v>
      </c>
      <c r="D33" s="115">
        <f>'[1]2023.04.25.EKHAZAARSTK_X'!D33</f>
        <v>0.33340386</v>
      </c>
      <c r="E33" s="115">
        <f>'[1]2023.04.25.EKHAZAARSTK_X'!E33</f>
        <v>-0.81797945000000005</v>
      </c>
      <c r="F33" s="115">
        <f>'[1]2023.04.25.EKHAZAARSTK_X'!F33</f>
        <v>0.49442035000000001</v>
      </c>
      <c r="G33" s="115">
        <f>'[1]2023.04.25.EKHAZAARSTK_X'!G33</f>
        <v>-0.29147371999999999</v>
      </c>
      <c r="H33" s="115">
        <f>'[1]2023.04.25.EKHAZAARSTK_X'!H33</f>
        <v>-2.1597628599999998</v>
      </c>
      <c r="I33" s="115">
        <f>'[1]2023.04.25.EKHAZAARSTK_X'!I33</f>
        <v>-0.34987435</v>
      </c>
      <c r="J33" s="115">
        <f>'[1]2023.04.25.EKHAZAARSTK_X'!J33</f>
        <v>0.11271061</v>
      </c>
      <c r="K33" s="115">
        <f>'[1]2023.04.25.EKHAZAARSTK_X'!K33</f>
        <v>-0.32587000999999999</v>
      </c>
    </row>
    <row r="34" spans="1:11" x14ac:dyDescent="0.3">
      <c r="A34" s="73" t="str">
        <f>'[1]2023.04.25.EKHAZAARSTK_X'!A34</f>
        <v>AIA ENGINEERING LTD</v>
      </c>
      <c r="B34" s="115">
        <f>'[1]2023.04.25.EKHAZAARSTK_X'!B34</f>
        <v>-0.34721294000000003</v>
      </c>
      <c r="C34" s="115">
        <f>'[1]2023.04.25.EKHAZAARSTK_X'!C34</f>
        <v>0.23285984000000001</v>
      </c>
      <c r="D34" s="115">
        <f>'[1]2023.04.25.EKHAZAARSTK_X'!D34</f>
        <v>-5.3593099999999998E-2</v>
      </c>
      <c r="E34" s="115">
        <f>'[1]2023.04.25.EKHAZAARSTK_X'!E34</f>
        <v>-0.95216869999999998</v>
      </c>
      <c r="F34" s="115">
        <f>'[1]2023.04.25.EKHAZAARSTK_X'!F34</f>
        <v>1.7342736700000001</v>
      </c>
      <c r="G34" s="115">
        <f>'[1]2023.04.25.EKHAZAARSTK_X'!G34</f>
        <v>0.26706945999999998</v>
      </c>
      <c r="H34" s="115">
        <f>'[1]2023.04.25.EKHAZAARSTK_X'!H34</f>
        <v>-1.33649302</v>
      </c>
      <c r="I34" s="115">
        <f>'[1]2023.04.25.EKHAZAARSTK_X'!I34</f>
        <v>-0.31713668</v>
      </c>
      <c r="J34" s="115">
        <f>'[1]2023.04.25.EKHAZAARSTK_X'!J34</f>
        <v>-0.31088072</v>
      </c>
      <c r="K34" s="115">
        <f>'[1]2023.04.25.EKHAZAARSTK_X'!K34</f>
        <v>4.2546819999999999E-2</v>
      </c>
    </row>
    <row r="35" spans="1:11" x14ac:dyDescent="0.3">
      <c r="A35" s="73" t="str">
        <f>'[1]2023.04.25.EKHAZAARSTK_X'!A35</f>
        <v>AJANTA PHARMA LTD</v>
      </c>
      <c r="B35" s="115">
        <f>'[1]2023.04.25.EKHAZAARSTK_X'!B35</f>
        <v>-0.26819124999999999</v>
      </c>
      <c r="C35" s="115">
        <f>'[1]2023.04.25.EKHAZAARSTK_X'!C35</f>
        <v>-8.5745279999999993E-2</v>
      </c>
      <c r="D35" s="115">
        <f>'[1]2023.04.25.EKHAZAARSTK_X'!D35</f>
        <v>0.23907407</v>
      </c>
      <c r="E35" s="115">
        <f>'[1]2023.04.25.EKHAZAARSTK_X'!E35</f>
        <v>-0.93359172000000001</v>
      </c>
      <c r="F35" s="115">
        <f>'[1]2023.04.25.EKHAZAARSTK_X'!F35</f>
        <v>-2.4004029999999999E-2</v>
      </c>
      <c r="G35" s="115">
        <f>'[1]2023.04.25.EKHAZAARSTK_X'!G35</f>
        <v>8.2271189999999994E-2</v>
      </c>
      <c r="H35" s="115">
        <f>'[1]2023.04.25.EKHAZAARSTK_X'!H35</f>
        <v>-1.55350506</v>
      </c>
      <c r="I35" s="115">
        <f>'[1]2023.04.25.EKHAZAARSTK_X'!I35</f>
        <v>-0.29095580999999998</v>
      </c>
      <c r="J35" s="115">
        <f>'[1]2023.04.25.EKHAZAARSTK_X'!J35</f>
        <v>-0.19963755999999999</v>
      </c>
      <c r="K35" s="115">
        <f>'[1]2023.04.25.EKHAZAARSTK_X'!K35</f>
        <v>-0.95439731999999999</v>
      </c>
    </row>
    <row r="36" spans="1:11" x14ac:dyDescent="0.3">
      <c r="A36" s="73" t="str">
        <f>'[1]2023.04.25.EKHAZAARSTK_X'!A36</f>
        <v>AKZO NOBEL INDIA LTD</v>
      </c>
      <c r="B36" s="115">
        <f>'[1]2023.04.25.EKHAZAARSTK_X'!B36</f>
        <v>0.50857001999999996</v>
      </c>
      <c r="C36" s="115">
        <f>'[1]2023.04.25.EKHAZAARSTK_X'!C36</f>
        <v>0.28875336000000001</v>
      </c>
      <c r="D36" s="115">
        <f>'[1]2023.04.25.EKHAZAARSTK_X'!D36</f>
        <v>-0.86308604</v>
      </c>
      <c r="E36" s="115">
        <f>'[1]2023.04.25.EKHAZAARSTK_X'!E36</f>
        <v>-0.95499277000000005</v>
      </c>
      <c r="F36" s="115">
        <f>'[1]2023.04.25.EKHAZAARSTK_X'!F36</f>
        <v>0.34974632</v>
      </c>
      <c r="G36" s="115">
        <f>'[1]2023.04.25.EKHAZAARSTK_X'!G36</f>
        <v>0.23363253</v>
      </c>
      <c r="H36" s="115">
        <f>'[1]2023.04.25.EKHAZAARSTK_X'!H36</f>
        <v>-1.7858178600000001</v>
      </c>
      <c r="I36" s="115">
        <f>'[1]2023.04.25.EKHAZAARSTK_X'!I36</f>
        <v>-0.40443465000000001</v>
      </c>
      <c r="J36" s="115">
        <f>'[1]2023.04.25.EKHAZAARSTK_X'!J36</f>
        <v>-0.24353473</v>
      </c>
      <c r="K36" s="115">
        <f>'[1]2023.04.25.EKHAZAARSTK_X'!K36</f>
        <v>-0.73573560000000005</v>
      </c>
    </row>
    <row r="37" spans="1:11" x14ac:dyDescent="0.3">
      <c r="A37" s="73" t="str">
        <f>'[1]2023.04.25.EKHAZAARSTK_X'!A37</f>
        <v>ALEMBIC LTD</v>
      </c>
      <c r="B37" s="115">
        <f>'[1]2023.04.25.EKHAZAARSTK_X'!B37</f>
        <v>0.62374836</v>
      </c>
      <c r="C37" s="115">
        <f>'[1]2023.04.25.EKHAZAARSTK_X'!C37</f>
        <v>-0.37125707000000002</v>
      </c>
      <c r="D37" s="115">
        <f>'[1]2023.04.25.EKHAZAARSTK_X'!D37</f>
        <v>-0.29717209999999999</v>
      </c>
      <c r="E37" s="115">
        <f>'[1]2023.04.25.EKHAZAARSTK_X'!E37</f>
        <v>-0.95499277000000005</v>
      </c>
      <c r="F37" s="115">
        <f>'[1]2023.04.25.EKHAZAARSTK_X'!F37</f>
        <v>-0.49655744000000002</v>
      </c>
      <c r="G37" s="115">
        <f>'[1]2023.04.25.EKHAZAARSTK_X'!G37</f>
        <v>-0.12223376</v>
      </c>
      <c r="H37" s="115">
        <f>'[1]2023.04.25.EKHAZAARSTK_X'!H37</f>
        <v>-2.85218024</v>
      </c>
      <c r="I37" s="115">
        <f>'[1]2023.04.25.EKHAZAARSTK_X'!I37</f>
        <v>-0.18347651000000001</v>
      </c>
      <c r="J37" s="115">
        <f>'[1]2023.04.25.EKHAZAARSTK_X'!J37</f>
        <v>0.12392466000000001</v>
      </c>
      <c r="K37" s="115">
        <f>'[1]2023.04.25.EKHAZAARSTK_X'!K37</f>
        <v>0.25268554999999998</v>
      </c>
    </row>
    <row r="38" spans="1:11" x14ac:dyDescent="0.3">
      <c r="A38" s="73" t="str">
        <f>'[1]2023.04.25.EKHAZAARSTK_X'!A38</f>
        <v>ALEMBIC PHARMACEUTICALS LTD</v>
      </c>
      <c r="B38" s="115">
        <f>'[1]2023.04.25.EKHAZAARSTK_X'!B38</f>
        <v>0.23927746999999999</v>
      </c>
      <c r="C38" s="115">
        <f>'[1]2023.04.25.EKHAZAARSTK_X'!C38</f>
        <v>0.31131214000000001</v>
      </c>
      <c r="D38" s="115">
        <f>'[1]2023.04.25.EKHAZAARSTK_X'!D38</f>
        <v>-0.29380318999999999</v>
      </c>
      <c r="E38" s="115">
        <f>'[1]2023.04.25.EKHAZAARSTK_X'!E38</f>
        <v>-0.52833337000000002</v>
      </c>
      <c r="F38" s="115">
        <f>'[1]2023.04.25.EKHAZAARSTK_X'!F38</f>
        <v>-1.2137131699999999</v>
      </c>
      <c r="G38" s="115">
        <f>'[1]2023.04.25.EKHAZAARSTK_X'!G38</f>
        <v>-0.81122178</v>
      </c>
      <c r="H38" s="115">
        <f>'[1]2023.04.25.EKHAZAARSTK_X'!H38</f>
        <v>-1.4882108000000001</v>
      </c>
      <c r="I38" s="115">
        <f>'[1]2023.04.25.EKHAZAARSTK_X'!I38</f>
        <v>-0.23733139</v>
      </c>
      <c r="J38" s="115">
        <f>'[1]2023.04.25.EKHAZAARSTK_X'!J38</f>
        <v>6.6827400000000004E-3</v>
      </c>
      <c r="K38" s="115">
        <f>'[1]2023.04.25.EKHAZAARSTK_X'!K38</f>
        <v>-0.68582553000000002</v>
      </c>
    </row>
    <row r="39" spans="1:11" x14ac:dyDescent="0.3">
      <c r="A39" s="73" t="str">
        <f>'[1]2023.04.25.EKHAZAARSTK_X'!A39</f>
        <v>ALICON CASTALLOY LTD</v>
      </c>
      <c r="B39" s="115">
        <f>'[1]2023.04.25.EKHAZAARSTK_X'!B39</f>
        <v>-0.36495825999999998</v>
      </c>
      <c r="C39" s="115">
        <f>'[1]2023.04.25.EKHAZAARSTK_X'!C39</f>
        <v>0.29213064999999999</v>
      </c>
      <c r="D39" s="115">
        <f>'[1]2023.04.25.EKHAZAARSTK_X'!D39</f>
        <v>-0.16496083</v>
      </c>
      <c r="E39" s="115">
        <f>'[1]2023.04.25.EKHAZAARSTK_X'!E39</f>
        <v>0.33376046999999998</v>
      </c>
      <c r="F39" s="115">
        <f>'[1]2023.04.25.EKHAZAARSTK_X'!F39</f>
        <v>0.22692831999999999</v>
      </c>
      <c r="G39" s="115">
        <f>'[1]2023.04.25.EKHAZAARSTK_X'!G39</f>
        <v>-0.56102627999999999</v>
      </c>
      <c r="H39" s="115">
        <f>'[1]2023.04.25.EKHAZAARSTK_X'!H39</f>
        <v>-2.67675638</v>
      </c>
      <c r="I39" s="115">
        <f>'[1]2023.04.25.EKHAZAARSTK_X'!I39</f>
        <v>-0.16185905</v>
      </c>
      <c r="J39" s="115">
        <f>'[1]2023.04.25.EKHAZAARSTK_X'!J39</f>
        <v>0.24581396999999999</v>
      </c>
      <c r="K39" s="115">
        <f>'[1]2023.04.25.EKHAZAARSTK_X'!K39</f>
        <v>0.33048818000000002</v>
      </c>
    </row>
    <row r="40" spans="1:11" x14ac:dyDescent="0.3">
      <c r="A40" s="73" t="str">
        <f>'[1]2023.04.25.EKHAZAARSTK_X'!A40</f>
        <v>ALKEM LABORATORIES LTD</v>
      </c>
      <c r="B40" s="115">
        <f>'[1]2023.04.25.EKHAZAARSTK_X'!B40</f>
        <v>-0.25659507999999998</v>
      </c>
      <c r="C40" s="115">
        <f>'[1]2023.04.25.EKHAZAARSTK_X'!C40</f>
        <v>3.26991E-3</v>
      </c>
      <c r="D40" s="115">
        <f>'[1]2023.04.25.EKHAZAARSTK_X'!D40</f>
        <v>0.11255687</v>
      </c>
      <c r="E40" s="115">
        <f>'[1]2023.04.25.EKHAZAARSTK_X'!E40</f>
        <v>-0.92639846000000003</v>
      </c>
      <c r="F40" s="115">
        <f>'[1]2023.04.25.EKHAZAARSTK_X'!F40</f>
        <v>-0.28889942000000002</v>
      </c>
      <c r="G40" s="115">
        <f>'[1]2023.04.25.EKHAZAARSTK_X'!G40</f>
        <v>-0.36483972999999997</v>
      </c>
      <c r="H40" s="115">
        <f>'[1]2023.04.25.EKHAZAARSTK_X'!H40</f>
        <v>-0.89018017000000005</v>
      </c>
      <c r="I40" s="115">
        <f>'[1]2023.04.25.EKHAZAARSTK_X'!I40</f>
        <v>-0.24606987999999999</v>
      </c>
      <c r="J40" s="115">
        <f>'[1]2023.04.25.EKHAZAARSTK_X'!J40</f>
        <v>-0.24388851</v>
      </c>
      <c r="K40" s="115">
        <f>'[1]2023.04.25.EKHAZAARSTK_X'!K40</f>
        <v>-1.1540925500000001</v>
      </c>
    </row>
    <row r="41" spans="1:11" x14ac:dyDescent="0.3">
      <c r="A41" s="73" t="str">
        <f>'[1]2023.04.25.EKHAZAARSTK_X'!A41</f>
        <v>ALKYL AMINES CHEMICALS LTD</v>
      </c>
      <c r="B41" s="115">
        <f>'[1]2023.04.25.EKHAZAARSTK_X'!B41</f>
        <v>-0.31653619</v>
      </c>
      <c r="C41" s="115">
        <f>'[1]2023.04.25.EKHAZAARSTK_X'!C41</f>
        <v>2.374511</v>
      </c>
      <c r="D41" s="115">
        <f>'[1]2023.04.25.EKHAZAARSTK_X'!D41</f>
        <v>1.55077624</v>
      </c>
      <c r="E41" s="115">
        <f>'[1]2023.04.25.EKHAZAARSTK_X'!E41</f>
        <v>-0.82506668999999999</v>
      </c>
      <c r="F41" s="115">
        <f>'[1]2023.04.25.EKHAZAARSTK_X'!F41</f>
        <v>-0.80418730000000005</v>
      </c>
      <c r="G41" s="115">
        <f>'[1]2023.04.25.EKHAZAARSTK_X'!G41</f>
        <v>0.30352341999999999</v>
      </c>
      <c r="H41" s="115">
        <f>'[1]2023.04.25.EKHAZAARSTK_X'!H41</f>
        <v>-2.0239269700000002</v>
      </c>
      <c r="I41" s="115">
        <f>'[1]2023.04.25.EKHAZAARSTK_X'!I41</f>
        <v>-0.24932415999999999</v>
      </c>
      <c r="J41" s="115">
        <f>'[1]2023.04.25.EKHAZAARSTK_X'!J41</f>
        <v>-0.48057296999999999</v>
      </c>
      <c r="K41" s="115">
        <f>'[1]2023.04.25.EKHAZAARSTK_X'!K41</f>
        <v>-1.2841150800000001</v>
      </c>
    </row>
    <row r="42" spans="1:11" x14ac:dyDescent="0.3">
      <c r="A42" s="73" t="str">
        <f>'[1]2023.04.25.EKHAZAARSTK_X'!A42</f>
        <v>ALLCARGO LOGISTICS LTD</v>
      </c>
      <c r="B42" s="115">
        <f>'[1]2023.04.25.EKHAZAARSTK_X'!B42</f>
        <v>-3.3291460000000002E-2</v>
      </c>
      <c r="C42" s="115">
        <f>'[1]2023.04.25.EKHAZAARSTK_X'!C42</f>
        <v>1.3425985600000001</v>
      </c>
      <c r="D42" s="115">
        <f>'[1]2023.04.25.EKHAZAARSTK_X'!D42</f>
        <v>1.5083566900000001</v>
      </c>
      <c r="E42" s="115">
        <f>'[1]2023.04.25.EKHAZAARSTK_X'!E42</f>
        <v>-7.1177039999999997E-2</v>
      </c>
      <c r="F42" s="115">
        <f>'[1]2023.04.25.EKHAZAARSTK_X'!F42</f>
        <v>0.21528637</v>
      </c>
      <c r="G42" s="115">
        <f>'[1]2023.04.25.EKHAZAARSTK_X'!G42</f>
        <v>4.4481069999999998E-2</v>
      </c>
      <c r="H42" s="115">
        <f>'[1]2023.04.25.EKHAZAARSTK_X'!H42</f>
        <v>-1.2954473500000001</v>
      </c>
      <c r="I42" s="115">
        <f>'[1]2023.04.25.EKHAZAARSTK_X'!I42</f>
        <v>0.24280028000000001</v>
      </c>
      <c r="J42" s="115">
        <f>'[1]2023.04.25.EKHAZAARSTK_X'!J42</f>
        <v>1.0950493800000001</v>
      </c>
      <c r="K42" s="115">
        <f>'[1]2023.04.25.EKHAZAARSTK_X'!K42</f>
        <v>0.99564958000000003</v>
      </c>
    </row>
    <row r="43" spans="1:11" x14ac:dyDescent="0.3">
      <c r="A43" s="73" t="str">
        <f>'[1]2023.04.25.EKHAZAARSTK_X'!A43</f>
        <v>ALOK INDUSTRIES LTD</v>
      </c>
      <c r="B43" s="115">
        <f>'[1]2023.04.25.EKHAZAARSTK_X'!B43</f>
        <v>-0.47056088000000001</v>
      </c>
      <c r="C43" s="115">
        <f>'[1]2023.04.25.EKHAZAARSTK_X'!C43</f>
        <v>1.4892607899999999</v>
      </c>
      <c r="D43" s="115">
        <f>'[1]2023.04.25.EKHAZAARSTK_X'!D43</f>
        <v>-0.47607558999999999</v>
      </c>
      <c r="E43" s="115">
        <f>'[1]2023.04.25.EKHAZAARSTK_X'!E43</f>
        <v>2.6382784799999999</v>
      </c>
      <c r="F43" s="115">
        <f>'[1]2023.04.25.EKHAZAARSTK_X'!F43</f>
        <v>-1.8523014799999999</v>
      </c>
      <c r="G43" s="115">
        <f>'[1]2023.04.25.EKHAZAARSTK_X'!G43</f>
        <v>-1.80929363</v>
      </c>
      <c r="H43" s="115">
        <f>'[1]2023.04.25.EKHAZAARSTK_X'!H43</f>
        <v>-1.55979669</v>
      </c>
      <c r="I43" s="115">
        <f>'[1]2023.04.25.EKHAZAARSTK_X'!I43</f>
        <v>-8.8474070000000002E-2</v>
      </c>
      <c r="J43" s="115">
        <f>'[1]2023.04.25.EKHAZAARSTK_X'!J43</f>
        <v>-1.50574791</v>
      </c>
      <c r="K43" s="115">
        <f>'[1]2023.04.25.EKHAZAARSTK_X'!K43</f>
        <v>0.99224829999999997</v>
      </c>
    </row>
    <row r="44" spans="1:11" x14ac:dyDescent="0.3">
      <c r="A44" s="73" t="str">
        <f>'[1]2023.04.25.EKHAZAARSTK_X'!A44</f>
        <v>AMARA RAJA BATTERIES LTD</v>
      </c>
      <c r="B44" s="115">
        <f>'[1]2023.04.25.EKHAZAARSTK_X'!B44</f>
        <v>-0.29247171</v>
      </c>
      <c r="C44" s="115">
        <f>'[1]2023.04.25.EKHAZAARSTK_X'!C44</f>
        <v>0.17985475000000001</v>
      </c>
      <c r="D44" s="115">
        <f>'[1]2023.04.25.EKHAZAARSTK_X'!D44</f>
        <v>1.01774681</v>
      </c>
      <c r="E44" s="115">
        <f>'[1]2023.04.25.EKHAZAARSTK_X'!E44</f>
        <v>-0.88965547</v>
      </c>
      <c r="F44" s="115">
        <f>'[1]2023.04.25.EKHAZAARSTK_X'!F44</f>
        <v>0.19761698999999999</v>
      </c>
      <c r="G44" s="115">
        <f>'[1]2023.04.25.EKHAZAARSTK_X'!G44</f>
        <v>-0.29291070000000002</v>
      </c>
      <c r="H44" s="115">
        <f>'[1]2023.04.25.EKHAZAARSTK_X'!H44</f>
        <v>-1.39413297</v>
      </c>
      <c r="I44" s="115">
        <f>'[1]2023.04.25.EKHAZAARSTK_X'!I44</f>
        <v>0.49794801999999999</v>
      </c>
      <c r="J44" s="115">
        <f>'[1]2023.04.25.EKHAZAARSTK_X'!J44</f>
        <v>0.43288453999999998</v>
      </c>
      <c r="K44" s="115">
        <f>'[1]2023.04.25.EKHAZAARSTK_X'!K44</f>
        <v>-0.86314142000000005</v>
      </c>
    </row>
    <row r="45" spans="1:11" x14ac:dyDescent="0.3">
      <c r="A45" s="73" t="str">
        <f>'[1]2023.04.25.EKHAZAARSTK_X'!A45</f>
        <v>AMBER ENTERPRISES INDIA LTD</v>
      </c>
      <c r="B45" s="115">
        <f>'[1]2023.04.25.EKHAZAARSTK_X'!B45</f>
        <v>-0.47056088000000001</v>
      </c>
      <c r="C45" s="115">
        <f>'[1]2023.04.25.EKHAZAARSTK_X'!C45</f>
        <v>0.96575498999999998</v>
      </c>
      <c r="D45" s="115">
        <f>'[1]2023.04.25.EKHAZAARSTK_X'!D45</f>
        <v>1.3422299600000001</v>
      </c>
      <c r="E45" s="115">
        <f>'[1]2023.04.25.EKHAZAARSTK_X'!E45</f>
        <v>0.11981411</v>
      </c>
      <c r="F45" s="115">
        <f>'[1]2023.04.25.EKHAZAARSTK_X'!F45</f>
        <v>-1.73594797</v>
      </c>
      <c r="G45" s="115">
        <f>'[1]2023.04.25.EKHAZAARSTK_X'!G45</f>
        <v>-0.79049015</v>
      </c>
      <c r="H45" s="115">
        <f>'[1]2023.04.25.EKHAZAARSTK_X'!H45</f>
        <v>-1.72155583</v>
      </c>
      <c r="I45" s="115">
        <f>'[1]2023.04.25.EKHAZAARSTK_X'!I45</f>
        <v>5.2743289999999998E-2</v>
      </c>
      <c r="J45" s="115">
        <f>'[1]2023.04.25.EKHAZAARSTK_X'!J45</f>
        <v>-0.10868535</v>
      </c>
      <c r="K45" s="115">
        <f>'[1]2023.04.25.EKHAZAARSTK_X'!K45</f>
        <v>0.1335305</v>
      </c>
    </row>
    <row r="46" spans="1:11" x14ac:dyDescent="0.3">
      <c r="A46" s="73" t="str">
        <f>'[1]2023.04.25.EKHAZAARSTK_X'!A46</f>
        <v>AMBUJA CEMENTS LTD</v>
      </c>
      <c r="B46" s="115">
        <f>'[1]2023.04.25.EKHAZAARSTK_X'!B46</f>
        <v>0.17800187000000001</v>
      </c>
      <c r="C46" s="115">
        <f>'[1]2023.04.25.EKHAZAARSTK_X'!C46</f>
        <v>-0.46546310000000002</v>
      </c>
      <c r="D46" s="115">
        <f>'[1]2023.04.25.EKHAZAARSTK_X'!D46</f>
        <v>-0.97306132000000001</v>
      </c>
      <c r="E46" s="115">
        <f>'[1]2023.04.25.EKHAZAARSTK_X'!E46</f>
        <v>-0.90292609000000001</v>
      </c>
      <c r="F46" s="115">
        <f>'[1]2023.04.25.EKHAZAARSTK_X'!F46</f>
        <v>0.81253666000000002</v>
      </c>
      <c r="G46" s="115">
        <f>'[1]2023.04.25.EKHAZAARSTK_X'!G46</f>
        <v>-0.56891692000000005</v>
      </c>
      <c r="H46" s="115">
        <f>'[1]2023.04.25.EKHAZAARSTK_X'!H46</f>
        <v>-0.27805570000000002</v>
      </c>
      <c r="I46" s="115">
        <f>'[1]2023.04.25.EKHAZAARSTK_X'!I46</f>
        <v>0.50075172999999995</v>
      </c>
      <c r="J46" s="115">
        <f>'[1]2023.04.25.EKHAZAARSTK_X'!J46</f>
        <v>-6.6667610000000002E-2</v>
      </c>
      <c r="K46" s="115">
        <f>'[1]2023.04.25.EKHAZAARSTK_X'!K46</f>
        <v>1.2348808099999999</v>
      </c>
    </row>
    <row r="47" spans="1:11" x14ac:dyDescent="0.3">
      <c r="A47" s="73" t="str">
        <f>'[1]2023.04.25.EKHAZAARSTK_X'!A47</f>
        <v>AMI ORGANICS LTD</v>
      </c>
      <c r="B47" s="115">
        <f>'[1]2023.04.25.EKHAZAARSTK_X'!B47</f>
        <v>-0.36368191</v>
      </c>
      <c r="C47" s="115">
        <f>'[1]2023.04.25.EKHAZAARSTK_X'!C47</f>
        <v>0.69740652999999997</v>
      </c>
      <c r="D47" s="115">
        <f>'[1]2023.04.25.EKHAZAARSTK_X'!D47</f>
        <v>2.0324063300000001</v>
      </c>
      <c r="E47" s="115">
        <f>'[1]2023.04.25.EKHAZAARSTK_X'!E47</f>
        <v>-0.95223325000000003</v>
      </c>
      <c r="F47" s="115">
        <f>'[1]2023.04.25.EKHAZAARSTK_X'!F47</f>
        <v>-8.4040260000000006E-2</v>
      </c>
      <c r="G47" s="115">
        <f>'[1]2023.04.25.EKHAZAARSTK_X'!G47</f>
        <v>-0.10242745</v>
      </c>
      <c r="H47" s="115">
        <f>'[1]2023.04.25.EKHAZAARSTK_X'!H47</f>
        <v>-2.66011095</v>
      </c>
      <c r="I47" s="115">
        <f>'[1]2023.04.25.EKHAZAARSTK_X'!I47</f>
        <v>0.60067760999999997</v>
      </c>
      <c r="J47" s="115">
        <f>'[1]2023.04.25.EKHAZAARSTK_X'!J47</f>
        <v>-0.46894521</v>
      </c>
      <c r="K47" s="115">
        <f>'[1]2023.04.25.EKHAZAARSTK_X'!K47</f>
        <v>-1.06055224</v>
      </c>
    </row>
    <row r="48" spans="1:11" x14ac:dyDescent="0.3">
      <c r="A48" s="73" t="str">
        <f>'[1]2023.04.25.EKHAZAARSTK_X'!A48</f>
        <v>AMRUTANJAN HEALTH CARE LTD</v>
      </c>
      <c r="B48" s="115">
        <f>'[1]2023.04.25.EKHAZAARSTK_X'!B48</f>
        <v>-0.19314490000000001</v>
      </c>
      <c r="C48" s="115">
        <f>'[1]2023.04.25.EKHAZAARSTK_X'!C48</f>
        <v>0.76822352000000005</v>
      </c>
      <c r="D48" s="115">
        <f>'[1]2023.04.25.EKHAZAARSTK_X'!D48</f>
        <v>0.89958393999999997</v>
      </c>
      <c r="E48" s="115">
        <f>'[1]2023.04.25.EKHAZAARSTK_X'!E48</f>
        <v>-0.95290321</v>
      </c>
      <c r="F48" s="115">
        <f>'[1]2023.04.25.EKHAZAARSTK_X'!F48</f>
        <v>-0.82842760999999998</v>
      </c>
      <c r="G48" s="115">
        <f>'[1]2023.04.25.EKHAZAARSTK_X'!G48</f>
        <v>0.15600121</v>
      </c>
      <c r="H48" s="115">
        <f>'[1]2023.04.25.EKHAZAARSTK_X'!H48</f>
        <v>-3</v>
      </c>
      <c r="I48" s="115">
        <f>'[1]2023.04.25.EKHAZAARSTK_X'!I48</f>
        <v>-0.18856637000000001</v>
      </c>
      <c r="J48" s="115">
        <f>'[1]2023.04.25.EKHAZAARSTK_X'!J48</f>
        <v>-0.29645532000000002</v>
      </c>
      <c r="K48" s="115">
        <f>'[1]2023.04.25.EKHAZAARSTK_X'!K48</f>
        <v>-0.97372037</v>
      </c>
    </row>
    <row r="49" spans="1:11" x14ac:dyDescent="0.3">
      <c r="A49" s="73" t="str">
        <f>'[1]2023.04.25.EKHAZAARSTK_X'!A49</f>
        <v>ANAND RATHI WEALTH LTD</v>
      </c>
      <c r="B49" s="115">
        <f>'[1]2023.04.25.EKHAZAARSTK_X'!B49</f>
        <v>-0.25162971000000001</v>
      </c>
      <c r="C49" s="115">
        <f>'[1]2023.04.25.EKHAZAARSTK_X'!C49</f>
        <v>1.2355250099999999</v>
      </c>
      <c r="D49" s="115">
        <f>'[1]2023.04.25.EKHAZAARSTK_X'!D49</f>
        <v>1.50609064</v>
      </c>
      <c r="E49" s="115">
        <f>'[1]2023.04.25.EKHAZAARSTK_X'!E49</f>
        <v>-0.80813813000000001</v>
      </c>
      <c r="F49" s="115">
        <f>'[1]2023.04.25.EKHAZAARSTK_X'!F49</f>
        <v>0.74323594999999998</v>
      </c>
      <c r="G49" s="115">
        <f>'[1]2023.04.25.EKHAZAARSTK_X'!G49</f>
        <v>1.68598044</v>
      </c>
      <c r="H49" s="115">
        <f>'[1]2023.04.25.EKHAZAARSTK_X'!H49</f>
        <v>-2.7215457000000001</v>
      </c>
      <c r="I49" s="115">
        <f>'[1]2023.04.25.EKHAZAARSTK_X'!I49</f>
        <v>0.18178129000000001</v>
      </c>
      <c r="J49" s="115">
        <f>'[1]2023.04.25.EKHAZAARSTK_X'!J49</f>
        <v>-0.16110485999999999</v>
      </c>
      <c r="K49" s="115">
        <f>'[1]2023.04.25.EKHAZAARSTK_X'!K49</f>
        <v>-1.4918302299999999</v>
      </c>
    </row>
    <row r="50" spans="1:11" x14ac:dyDescent="0.3">
      <c r="A50" s="73" t="str">
        <f>'[1]2023.04.25.EKHAZAARSTK_X'!A50</f>
        <v>ANANT RAJ LTD</v>
      </c>
      <c r="B50" s="115">
        <f>'[1]2023.04.25.EKHAZAARSTK_X'!B50</f>
        <v>-0.43723357000000002</v>
      </c>
      <c r="C50" s="115">
        <f>'[1]2023.04.25.EKHAZAARSTK_X'!C50</f>
        <v>0.18411296999999999</v>
      </c>
      <c r="D50" s="115">
        <f>'[1]2023.04.25.EKHAZAARSTK_X'!D50</f>
        <v>-1.6016811099999999</v>
      </c>
      <c r="E50" s="115">
        <f>'[1]2023.04.25.EKHAZAARSTK_X'!E50</f>
        <v>2.7444799999999998E-2</v>
      </c>
      <c r="F50" s="115">
        <f>'[1]2023.04.25.EKHAZAARSTK_X'!F50</f>
        <v>2.3616554700000001</v>
      </c>
      <c r="G50" s="115">
        <f>'[1]2023.04.25.EKHAZAARSTK_X'!G50</f>
        <v>-0.74750422999999999</v>
      </c>
      <c r="H50" s="115">
        <f>'[1]2023.04.25.EKHAZAARSTK_X'!H50</f>
        <v>-2.1157567500000001</v>
      </c>
      <c r="I50" s="115">
        <f>'[1]2023.04.25.EKHAZAARSTK_X'!I50</f>
        <v>0.80749744000000001</v>
      </c>
      <c r="J50" s="115">
        <f>'[1]2023.04.25.EKHAZAARSTK_X'!J50</f>
        <v>-7.1456640000000002E-2</v>
      </c>
      <c r="K50" s="115">
        <f>'[1]2023.04.25.EKHAZAARSTK_X'!K50</f>
        <v>2.0325152900000001</v>
      </c>
    </row>
    <row r="51" spans="1:11" x14ac:dyDescent="0.3">
      <c r="A51" s="73" t="str">
        <f>'[1]2023.04.25.EKHAZAARSTK_X'!A51</f>
        <v>ANDHRA PAPER LTD</v>
      </c>
      <c r="B51" s="115">
        <f>'[1]2023.04.25.EKHAZAARSTK_X'!B51</f>
        <v>0.14555044</v>
      </c>
      <c r="C51" s="115">
        <f>'[1]2023.04.25.EKHAZAARSTK_X'!C51</f>
        <v>1.1428704300000001</v>
      </c>
      <c r="D51" s="115">
        <f>'[1]2023.04.25.EKHAZAARSTK_X'!D51</f>
        <v>4.0628530000000003E-2</v>
      </c>
      <c r="E51" s="115">
        <f>'[1]2023.04.25.EKHAZAARSTK_X'!E51</f>
        <v>-0.91066210999999997</v>
      </c>
      <c r="F51" s="115">
        <f>'[1]2023.04.25.EKHAZAARSTK_X'!F51</f>
        <v>1.2294591699999999</v>
      </c>
      <c r="G51" s="115">
        <f>'[1]2023.04.25.EKHAZAARSTK_X'!G51</f>
        <v>1.1733094500000001</v>
      </c>
      <c r="H51" s="115">
        <f>'[1]2023.04.25.EKHAZAARSTK_X'!H51</f>
        <v>-2.43229747</v>
      </c>
      <c r="I51" s="115">
        <f>'[1]2023.04.25.EKHAZAARSTK_X'!I51</f>
        <v>-1.260652E-2</v>
      </c>
      <c r="J51" s="115">
        <f>'[1]2023.04.25.EKHAZAARSTK_X'!J51</f>
        <v>1.80573535</v>
      </c>
      <c r="K51" s="115">
        <f>'[1]2023.04.25.EKHAZAARSTK_X'!K51</f>
        <v>0.38579720000000001</v>
      </c>
    </row>
    <row r="52" spans="1:11" x14ac:dyDescent="0.3">
      <c r="A52" s="73" t="str">
        <f>'[1]2023.04.25.EKHAZAARSTK_X'!A52</f>
        <v>ANDHRA SUGARS LTD</v>
      </c>
      <c r="B52" s="115">
        <f>'[1]2023.04.25.EKHAZAARSTK_X'!B52</f>
        <v>0.84237695000000001</v>
      </c>
      <c r="C52" s="115">
        <f>'[1]2023.04.25.EKHAZAARSTK_X'!C52</f>
        <v>-0.11638482999999999</v>
      </c>
      <c r="D52" s="115">
        <f>'[1]2023.04.25.EKHAZAARSTK_X'!D52</f>
        <v>-0.23390401999999999</v>
      </c>
      <c r="E52" s="115">
        <f>'[1]2023.04.25.EKHAZAARSTK_X'!E52</f>
        <v>-0.93624163000000005</v>
      </c>
      <c r="F52" s="115">
        <f>'[1]2023.04.25.EKHAZAARSTK_X'!F52</f>
        <v>-0.77772467999999995</v>
      </c>
      <c r="G52" s="115">
        <f>'[1]2023.04.25.EKHAZAARSTK_X'!G52</f>
        <v>-0.11055443</v>
      </c>
      <c r="H52" s="115">
        <f>'[1]2023.04.25.EKHAZAARSTK_X'!H52</f>
        <v>-2.38671422</v>
      </c>
      <c r="I52" s="115">
        <f>'[1]2023.04.25.EKHAZAARSTK_X'!I52</f>
        <v>0.17843875000000001</v>
      </c>
      <c r="J52" s="115">
        <f>'[1]2023.04.25.EKHAZAARSTK_X'!J52</f>
        <v>1.37277234</v>
      </c>
      <c r="K52" s="115">
        <f>'[1]2023.04.25.EKHAZAARSTK_X'!K52</f>
        <v>0.48625740000000001</v>
      </c>
    </row>
    <row r="53" spans="1:11" x14ac:dyDescent="0.3">
      <c r="A53" s="73" t="str">
        <f>'[1]2023.04.25.EKHAZAARSTK_X'!A53</f>
        <v>ANGEL ONE LTD</v>
      </c>
      <c r="B53" s="115">
        <f>'[1]2023.04.25.EKHAZAARSTK_X'!B53</f>
        <v>-0.35126438999999998</v>
      </c>
      <c r="C53" s="115">
        <f>'[1]2023.04.25.EKHAZAARSTK_X'!C53</f>
        <v>1.8819793499999999</v>
      </c>
      <c r="D53" s="115">
        <f>'[1]2023.04.25.EKHAZAARSTK_X'!D53</f>
        <v>1.3499285000000001</v>
      </c>
      <c r="E53" s="115">
        <f>'[1]2023.04.25.EKHAZAARSTK_X'!E53</f>
        <v>-0.95499277000000005</v>
      </c>
      <c r="F53" s="115">
        <f>'[1]2023.04.25.EKHAZAARSTK_X'!F53</f>
        <v>-0.38573267999999999</v>
      </c>
      <c r="G53" s="115">
        <f>'[1]2023.04.25.EKHAZAARSTK_X'!G53</f>
        <v>0.81045526000000001</v>
      </c>
      <c r="H53" s="115">
        <f>'[1]2023.04.25.EKHAZAARSTK_X'!H53</f>
        <v>-1.53389263</v>
      </c>
      <c r="I53" s="115">
        <f>'[1]2023.04.25.EKHAZAARSTK_X'!I53</f>
        <v>1.18175673</v>
      </c>
      <c r="J53" s="115">
        <f>'[1]2023.04.25.EKHAZAARSTK_X'!J53</f>
        <v>0.26071497999999999</v>
      </c>
      <c r="K53" s="115">
        <f>'[1]2023.04.25.EKHAZAARSTK_X'!K53</f>
        <v>0.98529655000000005</v>
      </c>
    </row>
    <row r="54" spans="1:11" x14ac:dyDescent="0.3">
      <c r="A54" s="73" t="str">
        <f>'[1]2023.04.25.EKHAZAARSTK_X'!A54</f>
        <v>ANUPAM RASAYAN INDIA LTD</v>
      </c>
      <c r="B54" s="115">
        <f>'[1]2023.04.25.EKHAZAARSTK_X'!B54</f>
        <v>-0.42680900999999999</v>
      </c>
      <c r="C54" s="115">
        <f>'[1]2023.04.25.EKHAZAARSTK_X'!C54</f>
        <v>0.50821309999999997</v>
      </c>
      <c r="D54" s="115">
        <f>'[1]2023.04.25.EKHAZAARSTK_X'!D54</f>
        <v>1.1678388099999999</v>
      </c>
      <c r="E54" s="115">
        <f>'[1]2023.04.25.EKHAZAARSTK_X'!E54</f>
        <v>-0.10295439000000001</v>
      </c>
      <c r="F54" s="115">
        <f>'[1]2023.04.25.EKHAZAARSTK_X'!F54</f>
        <v>0.23241640999999999</v>
      </c>
      <c r="G54" s="115">
        <f>'[1]2023.04.25.EKHAZAARSTK_X'!G54</f>
        <v>-0.38382192999999998</v>
      </c>
      <c r="H54" s="115">
        <f>'[1]2023.04.25.EKHAZAARSTK_X'!H54</f>
        <v>-1.89644265</v>
      </c>
      <c r="I54" s="115">
        <f>'[1]2023.04.25.EKHAZAARSTK_X'!I54</f>
        <v>-6.8616679999999999E-2</v>
      </c>
      <c r="J54" s="115">
        <f>'[1]2023.04.25.EKHAZAARSTK_X'!J54</f>
        <v>-0.51103938000000004</v>
      </c>
      <c r="K54" s="115">
        <f>'[1]2023.04.25.EKHAZAARSTK_X'!K54</f>
        <v>-0.34855082999999998</v>
      </c>
    </row>
    <row r="55" spans="1:11" x14ac:dyDescent="0.3">
      <c r="A55" s="73" t="str">
        <f>'[1]2023.04.25.EKHAZAARSTK_X'!A55</f>
        <v>APAR INDUSTRIES LTD</v>
      </c>
      <c r="B55" s="115">
        <f>'[1]2023.04.25.EKHAZAARSTK_X'!B55</f>
        <v>-0.25817024999999999</v>
      </c>
      <c r="C55" s="115">
        <f>'[1]2023.04.25.EKHAZAARSTK_X'!C55</f>
        <v>0.86975652000000003</v>
      </c>
      <c r="D55" s="115">
        <f>'[1]2023.04.25.EKHAZAARSTK_X'!D55</f>
        <v>0.40598735000000002</v>
      </c>
      <c r="E55" s="115">
        <f>'[1]2023.04.25.EKHAZAARSTK_X'!E55</f>
        <v>-0.73459715000000003</v>
      </c>
      <c r="F55" s="115">
        <f>'[1]2023.04.25.EKHAZAARSTK_X'!F55</f>
        <v>3.0000844</v>
      </c>
      <c r="G55" s="115">
        <f>'[1]2023.04.25.EKHAZAARSTK_X'!G55</f>
        <v>-4.3717060000000002E-2</v>
      </c>
      <c r="H55" s="115">
        <f>'[1]2023.04.25.EKHAZAARSTK_X'!H55</f>
        <v>-1.3438446500000001</v>
      </c>
      <c r="I55" s="115">
        <f>'[1]2023.04.25.EKHAZAARSTK_X'!I55</f>
        <v>0.47078188999999998</v>
      </c>
      <c r="J55" s="115">
        <f>'[1]2023.04.25.EKHAZAARSTK_X'!J55</f>
        <v>0.14518733</v>
      </c>
      <c r="K55" s="115">
        <f>'[1]2023.04.25.EKHAZAARSTK_X'!K55</f>
        <v>1.75569558</v>
      </c>
    </row>
    <row r="56" spans="1:11" x14ac:dyDescent="0.3">
      <c r="A56" s="73" t="str">
        <f>'[1]2023.04.25.EKHAZAARSTK_X'!A56</f>
        <v>APCOTEX INDUSTRIES LTD</v>
      </c>
      <c r="B56" s="115">
        <f>'[1]2023.04.25.EKHAZAARSTK_X'!B56</f>
        <v>-0.11607633000000001</v>
      </c>
      <c r="C56" s="115">
        <f>'[1]2023.04.25.EKHAZAARSTK_X'!C56</f>
        <v>1.6929318900000001</v>
      </c>
      <c r="D56" s="115">
        <f>'[1]2023.04.25.EKHAZAARSTK_X'!D56</f>
        <v>1.1156641199999999</v>
      </c>
      <c r="E56" s="115">
        <f>'[1]2023.04.25.EKHAZAARSTK_X'!E56</f>
        <v>-0.30019184999999998</v>
      </c>
      <c r="F56" s="115">
        <f>'[1]2023.04.25.EKHAZAARSTK_X'!F56</f>
        <v>0.93159663999999998</v>
      </c>
      <c r="G56" s="115">
        <f>'[1]2023.04.25.EKHAZAARSTK_X'!G56</f>
        <v>0.33108770999999998</v>
      </c>
      <c r="H56" s="115">
        <f>'[1]2023.04.25.EKHAZAARSTK_X'!H56</f>
        <v>-2.60681129</v>
      </c>
      <c r="I56" s="115">
        <f>'[1]2023.04.25.EKHAZAARSTK_X'!I56</f>
        <v>6.8443260000000006E-2</v>
      </c>
      <c r="J56" s="115">
        <f>'[1]2023.04.25.EKHAZAARSTK_X'!J56</f>
        <v>-0.12973261</v>
      </c>
      <c r="K56" s="115">
        <f>'[1]2023.04.25.EKHAZAARSTK_X'!K56</f>
        <v>-0.90716945999999998</v>
      </c>
    </row>
    <row r="57" spans="1:11" x14ac:dyDescent="0.3">
      <c r="A57" s="73" t="str">
        <f>'[1]2023.04.25.EKHAZAARSTK_X'!A57</f>
        <v>APL APOLLO TUBES LTD</v>
      </c>
      <c r="B57" s="115">
        <f>'[1]2023.04.25.EKHAZAARSTK_X'!B57</f>
        <v>-0.36349079000000001</v>
      </c>
      <c r="C57" s="115">
        <f>'[1]2023.04.25.EKHAZAARSTK_X'!C57</f>
        <v>2.0081283999999999</v>
      </c>
      <c r="D57" s="115">
        <f>'[1]2023.04.25.EKHAZAARSTK_X'!D57</f>
        <v>1.7590718299999999</v>
      </c>
      <c r="E57" s="115">
        <f>'[1]2023.04.25.EKHAZAARSTK_X'!E57</f>
        <v>-0.53794456000000002</v>
      </c>
      <c r="F57" s="115">
        <f>'[1]2023.04.25.EKHAZAARSTK_X'!F57</f>
        <v>0.71469693999999995</v>
      </c>
      <c r="G57" s="115">
        <f>'[1]2023.04.25.EKHAZAARSTK_X'!G57</f>
        <v>7.8590419999999994E-2</v>
      </c>
      <c r="H57" s="115">
        <f>'[1]2023.04.25.EKHAZAARSTK_X'!H57</f>
        <v>-1.1127395600000001</v>
      </c>
      <c r="I57" s="115">
        <f>'[1]2023.04.25.EKHAZAARSTK_X'!I57</f>
        <v>-4.019739E-2</v>
      </c>
      <c r="J57" s="115">
        <f>'[1]2023.04.25.EKHAZAARSTK_X'!J57</f>
        <v>-0.34966153</v>
      </c>
      <c r="K57" s="115">
        <f>'[1]2023.04.25.EKHAZAARSTK_X'!K57</f>
        <v>-0.74428391000000005</v>
      </c>
    </row>
    <row r="58" spans="1:11" x14ac:dyDescent="0.3">
      <c r="A58" s="73" t="str">
        <f>'[1]2023.04.25.EKHAZAARSTK_X'!A58</f>
        <v>APOLLO HOSPITALS ENTERPRISE</v>
      </c>
      <c r="B58" s="115">
        <f>'[1]2023.04.25.EKHAZAARSTK_X'!B58</f>
        <v>-0.41829773999999997</v>
      </c>
      <c r="C58" s="115">
        <f>'[1]2023.04.25.EKHAZAARSTK_X'!C58</f>
        <v>0.15827595999999999</v>
      </c>
      <c r="D58" s="115">
        <f>'[1]2023.04.25.EKHAZAARSTK_X'!D58</f>
        <v>0.49239007000000001</v>
      </c>
      <c r="E58" s="115">
        <f>'[1]2023.04.25.EKHAZAARSTK_X'!E58</f>
        <v>0.22839108</v>
      </c>
      <c r="F58" s="115">
        <f>'[1]2023.04.25.EKHAZAARSTK_X'!F58</f>
        <v>-0.32901126000000003</v>
      </c>
      <c r="G58" s="115">
        <f>'[1]2023.04.25.EKHAZAARSTK_X'!G58</f>
        <v>-0.48074823999999999</v>
      </c>
      <c r="H58" s="115">
        <f>'[1]2023.04.25.EKHAZAARSTK_X'!H58</f>
        <v>-0.72209345999999996</v>
      </c>
      <c r="I58" s="115">
        <f>'[1]2023.04.25.EKHAZAARSTK_X'!I58</f>
        <v>0.52331119999999998</v>
      </c>
      <c r="J58" s="115">
        <f>'[1]2023.04.25.EKHAZAARSTK_X'!J58</f>
        <v>-0.44154733000000002</v>
      </c>
      <c r="K58" s="115">
        <f>'[1]2023.04.25.EKHAZAARSTK_X'!K58</f>
        <v>-0.88841486000000003</v>
      </c>
    </row>
    <row r="59" spans="1:11" x14ac:dyDescent="0.3">
      <c r="A59" s="73" t="str">
        <f>'[1]2023.04.25.EKHAZAARSTK_X'!A59</f>
        <v>APOLLO PIPES LTD</v>
      </c>
      <c r="B59" s="115">
        <f>'[1]2023.04.25.EKHAZAARSTK_X'!B59</f>
        <v>-0.40661511</v>
      </c>
      <c r="C59" s="115">
        <f>'[1]2023.04.25.EKHAZAARSTK_X'!C59</f>
        <v>0.53414112000000002</v>
      </c>
      <c r="D59" s="115">
        <f>'[1]2023.04.25.EKHAZAARSTK_X'!D59</f>
        <v>1.0191679</v>
      </c>
      <c r="E59" s="115">
        <f>'[1]2023.04.25.EKHAZAARSTK_X'!E59</f>
        <v>-0.62945317999999995</v>
      </c>
      <c r="F59" s="115">
        <f>'[1]2023.04.25.EKHAZAARSTK_X'!F59</f>
        <v>0.25191810999999997</v>
      </c>
      <c r="G59" s="115">
        <f>'[1]2023.04.25.EKHAZAARSTK_X'!G59</f>
        <v>-0.32861888</v>
      </c>
      <c r="H59" s="115">
        <f>'[1]2023.04.25.EKHAZAARSTK_X'!H59</f>
        <v>-2.75563169</v>
      </c>
      <c r="I59" s="115">
        <f>'[1]2023.04.25.EKHAZAARSTK_X'!I59</f>
        <v>0.11639366</v>
      </c>
      <c r="J59" s="115">
        <f>'[1]2023.04.25.EKHAZAARSTK_X'!J59</f>
        <v>-0.29011577</v>
      </c>
      <c r="K59" s="115">
        <f>'[1]2023.04.25.EKHAZAARSTK_X'!K59</f>
        <v>-0.96748029999999996</v>
      </c>
    </row>
    <row r="60" spans="1:11" x14ac:dyDescent="0.3">
      <c r="A60" s="73" t="str">
        <f>'[1]2023.04.25.EKHAZAARSTK_X'!A60</f>
        <v>APOLLO TYRES LTD</v>
      </c>
      <c r="B60" s="115">
        <f>'[1]2023.04.25.EKHAZAARSTK_X'!B60</f>
        <v>-0.10272852</v>
      </c>
      <c r="C60" s="115">
        <f>'[1]2023.04.25.EKHAZAARSTK_X'!C60</f>
        <v>-0.39647427000000002</v>
      </c>
      <c r="D60" s="115">
        <f>'[1]2023.04.25.EKHAZAARSTK_X'!D60</f>
        <v>-0.42107581999999999</v>
      </c>
      <c r="E60" s="115">
        <f>'[1]2023.04.25.EKHAZAARSTK_X'!E60</f>
        <v>0.43221577999999999</v>
      </c>
      <c r="F60" s="115">
        <f>'[1]2023.04.25.EKHAZAARSTK_X'!F60</f>
        <v>1.5321075900000001</v>
      </c>
      <c r="G60" s="115">
        <f>'[1]2023.04.25.EKHAZAARSTK_X'!G60</f>
        <v>-0.74663913000000004</v>
      </c>
      <c r="H60" s="115">
        <f>'[1]2023.04.25.EKHAZAARSTK_X'!H60</f>
        <v>-0.77006918000000002</v>
      </c>
      <c r="I60" s="115">
        <f>'[1]2023.04.25.EKHAZAARSTK_X'!I60</f>
        <v>0.75869595999999995</v>
      </c>
      <c r="J60" s="115">
        <f>'[1]2023.04.25.EKHAZAARSTK_X'!J60</f>
        <v>0.35977787</v>
      </c>
      <c r="K60" s="115">
        <f>'[1]2023.04.25.EKHAZAARSTK_X'!K60</f>
        <v>-0.33524390999999998</v>
      </c>
    </row>
    <row r="61" spans="1:11" x14ac:dyDescent="0.3">
      <c r="A61" s="73" t="str">
        <f>'[1]2023.04.25.EKHAZAARSTK_X'!A61</f>
        <v>APTECH LTD</v>
      </c>
      <c r="B61" s="115">
        <f>'[1]2023.04.25.EKHAZAARSTK_X'!B61</f>
        <v>-5.3677320000000001E-2</v>
      </c>
      <c r="C61" s="115">
        <f>'[1]2023.04.25.EKHAZAARSTK_X'!C61</f>
        <v>0.90193557999999996</v>
      </c>
      <c r="D61" s="115">
        <f>'[1]2023.04.25.EKHAZAARSTK_X'!D61</f>
        <v>-0.68398112</v>
      </c>
      <c r="E61" s="115">
        <f>'[1]2023.04.25.EKHAZAARSTK_X'!E61</f>
        <v>-0.95499277000000005</v>
      </c>
      <c r="F61" s="115">
        <f>'[1]2023.04.25.EKHAZAARSTK_X'!F61</f>
        <v>0.49268352999999998</v>
      </c>
      <c r="G61" s="115">
        <f>'[1]2023.04.25.EKHAZAARSTK_X'!G61</f>
        <v>0.83219891999999995</v>
      </c>
      <c r="H61" s="115">
        <f>'[1]2023.04.25.EKHAZAARSTK_X'!H61</f>
        <v>-3</v>
      </c>
      <c r="I61" s="115">
        <f>'[1]2023.04.25.EKHAZAARSTK_X'!I61</f>
        <v>1.12560236</v>
      </c>
      <c r="J61" s="115">
        <f>'[1]2023.04.25.EKHAZAARSTK_X'!J61</f>
        <v>-0.37305659000000002</v>
      </c>
      <c r="K61" s="115">
        <f>'[1]2023.04.25.EKHAZAARSTK_X'!K61</f>
        <v>1.29765379</v>
      </c>
    </row>
    <row r="62" spans="1:11" x14ac:dyDescent="0.3">
      <c r="A62" s="73" t="str">
        <f>'[1]2023.04.25.EKHAZAARSTK_X'!A62</f>
        <v>APTUS VALUE HOUSING FINANCE</v>
      </c>
      <c r="B62" s="115">
        <f>'[1]2023.04.25.EKHAZAARSTK_X'!B62</f>
        <v>-0.17747614</v>
      </c>
      <c r="C62" s="115">
        <f>'[1]2023.04.25.EKHAZAARSTK_X'!C62</f>
        <v>-0.26378793</v>
      </c>
      <c r="D62" s="115">
        <f>'[1]2023.04.25.EKHAZAARSTK_X'!D62</f>
        <v>0.99511099000000003</v>
      </c>
      <c r="E62" s="115">
        <f>'[1]2023.04.25.EKHAZAARSTK_X'!E62</f>
        <v>1.1066037399999999</v>
      </c>
      <c r="F62" s="115">
        <f>'[1]2023.04.25.EKHAZAARSTK_X'!F62</f>
        <v>-0.97951679999999997</v>
      </c>
      <c r="G62" s="115">
        <f>'[1]2023.04.25.EKHAZAARSTK_X'!G62</f>
        <v>0.50985539000000002</v>
      </c>
      <c r="H62" s="115">
        <f>'[1]2023.04.25.EKHAZAARSTK_X'!H62</f>
        <v>-1.7414157400000001</v>
      </c>
      <c r="I62" s="115">
        <f>'[1]2023.04.25.EKHAZAARSTK_X'!I62</f>
        <v>-0.24601223</v>
      </c>
      <c r="J62" s="115">
        <f>'[1]2023.04.25.EKHAZAARSTK_X'!J62</f>
        <v>-0.45262328000000002</v>
      </c>
      <c r="K62" s="115">
        <f>'[1]2023.04.25.EKHAZAARSTK_X'!K62</f>
        <v>0.33911850999999998</v>
      </c>
    </row>
    <row r="63" spans="1:11" x14ac:dyDescent="0.3">
      <c r="A63" s="73" t="str">
        <f>'[1]2023.04.25.EKHAZAARSTK_X'!A63</f>
        <v>ARCHEAN CHEMICAL INDUSTRIES</v>
      </c>
      <c r="B63" s="115">
        <f>'[1]2023.04.25.EKHAZAARSTK_X'!B63</f>
        <v>-0.47056088000000001</v>
      </c>
      <c r="C63" s="115">
        <f>'[1]2023.04.25.EKHAZAARSTK_X'!C63</f>
        <v>0.67571044000000002</v>
      </c>
      <c r="D63" s="115">
        <f>'[1]2023.04.25.EKHAZAARSTK_X'!D63</f>
        <v>0.56594080000000002</v>
      </c>
      <c r="E63" s="115">
        <f>'[1]2023.04.25.EKHAZAARSTK_X'!E63</f>
        <v>1.5770911000000001</v>
      </c>
      <c r="F63" s="115">
        <f>'[1]2023.04.25.EKHAZAARSTK_X'!F63</f>
        <v>-0.15083346</v>
      </c>
      <c r="G63" s="115">
        <f>'[1]2023.04.25.EKHAZAARSTK_X'!G63</f>
        <v>1.05506444</v>
      </c>
      <c r="H63" s="115">
        <f>'[1]2023.04.25.EKHAZAARSTK_X'!H63</f>
        <v>-2.2004129899999998</v>
      </c>
      <c r="I63" s="115">
        <f>'[1]2023.04.25.EKHAZAARSTK_X'!I63</f>
        <v>1.3639419999999999E-2</v>
      </c>
      <c r="J63" s="115">
        <f>'[1]2023.04.25.EKHAZAARSTK_X'!J63</f>
        <v>-6.162335E-2</v>
      </c>
      <c r="K63" s="115">
        <f>'[1]2023.04.25.EKHAZAARSTK_X'!K63</f>
        <v>0.17195615</v>
      </c>
    </row>
    <row r="64" spans="1:11" x14ac:dyDescent="0.3">
      <c r="A64" s="73" t="str">
        <f>'[1]2023.04.25.EKHAZAARSTK_X'!A64</f>
        <v>ARMAN FINANCIAL SERVICES LTD</v>
      </c>
      <c r="B64" s="115">
        <f>'[1]2023.04.25.EKHAZAARSTK_X'!B64</f>
        <v>-0.47056088000000001</v>
      </c>
      <c r="C64" s="115">
        <f>'[1]2023.04.25.EKHAZAARSTK_X'!C64</f>
        <v>0.68155222999999998</v>
      </c>
      <c r="D64" s="115">
        <f>'[1]2023.04.25.EKHAZAARSTK_X'!D64</f>
        <v>0.33482783999999999</v>
      </c>
      <c r="E64" s="115">
        <f>'[1]2023.04.25.EKHAZAARSTK_X'!E64</f>
        <v>1.59715629</v>
      </c>
      <c r="F64" s="115">
        <f>'[1]2023.04.25.EKHAZAARSTK_X'!F64</f>
        <v>1.1148884299999999</v>
      </c>
      <c r="G64" s="115">
        <f>'[1]2023.04.25.EKHAZAARSTK_X'!G64</f>
        <v>0.40271410000000002</v>
      </c>
      <c r="H64" s="115">
        <f>'[1]2023.04.25.EKHAZAARSTK_X'!H64</f>
        <v>-2.8032240900000001</v>
      </c>
      <c r="I64" s="115">
        <f>'[1]2023.04.25.EKHAZAARSTK_X'!I64</f>
        <v>-2.5983500000000001E-3</v>
      </c>
      <c r="J64" s="115">
        <f>'[1]2023.04.25.EKHAZAARSTK_X'!J64</f>
        <v>-0.39314884</v>
      </c>
      <c r="K64" s="115">
        <f>'[1]2023.04.25.EKHAZAARSTK_X'!K64</f>
        <v>0.23303484999999999</v>
      </c>
    </row>
    <row r="65" spans="1:11" x14ac:dyDescent="0.3">
      <c r="A65" s="73" t="str">
        <f>'[1]2023.04.25.EKHAZAARSTK_X'!A65</f>
        <v>ARVIND FASHIONS LTD</v>
      </c>
      <c r="B65" s="115">
        <f>'[1]2023.04.25.EKHAZAARSTK_X'!B65</f>
        <v>-0.47056088000000001</v>
      </c>
      <c r="C65" s="115">
        <f>'[1]2023.04.25.EKHAZAARSTK_X'!C65</f>
        <v>1.14497709</v>
      </c>
      <c r="D65" s="115">
        <f>'[1]2023.04.25.EKHAZAARSTK_X'!D65</f>
        <v>-0.94571917999999999</v>
      </c>
      <c r="E65" s="115">
        <f>'[1]2023.04.25.EKHAZAARSTK_X'!E65</f>
        <v>-0.11898930000000001</v>
      </c>
      <c r="F65" s="115">
        <f>'[1]2023.04.25.EKHAZAARSTK_X'!F65</f>
        <v>0.12972961</v>
      </c>
      <c r="G65" s="115">
        <f>'[1]2023.04.25.EKHAZAARSTK_X'!G65</f>
        <v>-0.66646004000000003</v>
      </c>
      <c r="H65" s="115">
        <f>'[1]2023.04.25.EKHAZAARSTK_X'!H65</f>
        <v>-1.9270134000000001</v>
      </c>
      <c r="I65" s="115">
        <f>'[1]2023.04.25.EKHAZAARSTK_X'!I65</f>
        <v>7.8965930000000004E-2</v>
      </c>
      <c r="J65" s="115">
        <f>'[1]2023.04.25.EKHAZAARSTK_X'!J65</f>
        <v>7.3030819999999996E-2</v>
      </c>
      <c r="K65" s="115">
        <f>'[1]2023.04.25.EKHAZAARSTK_X'!K65</f>
        <v>-0.18832456</v>
      </c>
    </row>
    <row r="66" spans="1:11" x14ac:dyDescent="0.3">
      <c r="A66" s="73" t="str">
        <f>'[1]2023.04.25.EKHAZAARSTK_X'!A66</f>
        <v>ARVIND LTD</v>
      </c>
      <c r="B66" s="115">
        <f>'[1]2023.04.25.EKHAZAARSTK_X'!B66</f>
        <v>-0.47056088000000001</v>
      </c>
      <c r="C66" s="115">
        <f>'[1]2023.04.25.EKHAZAARSTK_X'!C66</f>
        <v>0.98099535999999998</v>
      </c>
      <c r="D66" s="115">
        <f>'[1]2023.04.25.EKHAZAARSTK_X'!D66</f>
        <v>-1.09987557</v>
      </c>
      <c r="E66" s="115">
        <f>'[1]2023.04.25.EKHAZAARSTK_X'!E66</f>
        <v>0.75837856999999997</v>
      </c>
      <c r="F66" s="115">
        <f>'[1]2023.04.25.EKHAZAARSTK_X'!F66</f>
        <v>-0.74727637000000002</v>
      </c>
      <c r="G66" s="115">
        <f>'[1]2023.04.25.EKHAZAARSTK_X'!G66</f>
        <v>-0.47925106000000001</v>
      </c>
      <c r="H66" s="115">
        <f>'[1]2023.04.25.EKHAZAARSTK_X'!H66</f>
        <v>-1.75692034</v>
      </c>
      <c r="I66" s="115">
        <f>'[1]2023.04.25.EKHAZAARSTK_X'!I66</f>
        <v>0.78926187999999997</v>
      </c>
      <c r="J66" s="115">
        <f>'[1]2023.04.25.EKHAZAARSTK_X'!J66</f>
        <v>1.6822789899999999</v>
      </c>
      <c r="K66" s="115">
        <f>'[1]2023.04.25.EKHAZAARSTK_X'!K66</f>
        <v>-0.24557358000000001</v>
      </c>
    </row>
    <row r="67" spans="1:11" x14ac:dyDescent="0.3">
      <c r="A67" s="73" t="str">
        <f>'[1]2023.04.25.EKHAZAARSTK_X'!A67</f>
        <v>ARVIND SMARTSPACES LTD</v>
      </c>
      <c r="B67" s="115">
        <f>'[1]2023.04.25.EKHAZAARSTK_X'!B67</f>
        <v>-0.47056088000000001</v>
      </c>
      <c r="C67" s="115">
        <f>'[1]2023.04.25.EKHAZAARSTK_X'!C67</f>
        <v>0.45482763999999998</v>
      </c>
      <c r="D67" s="115">
        <f>'[1]2023.04.25.EKHAZAARSTK_X'!D67</f>
        <v>5.4525219999999999E-2</v>
      </c>
      <c r="E67" s="115">
        <f>'[1]2023.04.25.EKHAZAARSTK_X'!E67</f>
        <v>-0.39172548000000001</v>
      </c>
      <c r="F67" s="115">
        <f>'[1]2023.04.25.EKHAZAARSTK_X'!F67</f>
        <v>1.15073705</v>
      </c>
      <c r="G67" s="115">
        <f>'[1]2023.04.25.EKHAZAARSTK_X'!G67</f>
        <v>-0.72285074000000005</v>
      </c>
      <c r="H67" s="115">
        <f>'[1]2023.04.25.EKHAZAARSTK_X'!H67</f>
        <v>-2.8483796099999998</v>
      </c>
      <c r="I67" s="115">
        <f>'[1]2023.04.25.EKHAZAARSTK_X'!I67</f>
        <v>0.15339865</v>
      </c>
      <c r="J67" s="115">
        <f>'[1]2023.04.25.EKHAZAARSTK_X'!J67</f>
        <v>-0.13612007000000001</v>
      </c>
      <c r="K67" s="115">
        <f>'[1]2023.04.25.EKHAZAARSTK_X'!K67</f>
        <v>0.80024432999999995</v>
      </c>
    </row>
    <row r="68" spans="1:11" x14ac:dyDescent="0.3">
      <c r="A68" s="73" t="str">
        <f>'[1]2023.04.25.EKHAZAARSTK_X'!A68</f>
        <v>ASAHI INDIA GLASS LTD</v>
      </c>
      <c r="B68" s="115">
        <f>'[1]2023.04.25.EKHAZAARSTK_X'!B68</f>
        <v>-0.31133905000000001</v>
      </c>
      <c r="C68" s="115">
        <f>'[1]2023.04.25.EKHAZAARSTK_X'!C68</f>
        <v>-8.1086820000000004E-2</v>
      </c>
      <c r="D68" s="115">
        <f>'[1]2023.04.25.EKHAZAARSTK_X'!D68</f>
        <v>-0.18810457</v>
      </c>
      <c r="E68" s="115">
        <f>'[1]2023.04.25.EKHAZAARSTK_X'!E68</f>
        <v>0.29662486999999998</v>
      </c>
      <c r="F68" s="115">
        <f>'[1]2023.04.25.EKHAZAARSTK_X'!F68</f>
        <v>0.10741006</v>
      </c>
      <c r="G68" s="115">
        <f>'[1]2023.04.25.EKHAZAARSTK_X'!G68</f>
        <v>2.4653660000000001E-2</v>
      </c>
      <c r="H68" s="115">
        <f>'[1]2023.04.25.EKHAZAARSTK_X'!H68</f>
        <v>-1.65693545</v>
      </c>
      <c r="I68" s="115">
        <f>'[1]2023.04.25.EKHAZAARSTK_X'!I68</f>
        <v>-0.28331134000000002</v>
      </c>
      <c r="J68" s="115">
        <f>'[1]2023.04.25.EKHAZAARSTK_X'!J68</f>
        <v>-0.13544281999999999</v>
      </c>
      <c r="K68" s="115">
        <f>'[1]2023.04.25.EKHAZAARSTK_X'!K68</f>
        <v>-0.18343598</v>
      </c>
    </row>
    <row r="69" spans="1:11" x14ac:dyDescent="0.3">
      <c r="A69" s="73" t="str">
        <f>'[1]2023.04.25.EKHAZAARSTK_X'!A69</f>
        <v>ASHAPURA MINECHEM LTD</v>
      </c>
      <c r="B69" s="115">
        <f>'[1]2023.04.25.EKHAZAARSTK_X'!B69</f>
        <v>-0.32720055999999997</v>
      </c>
      <c r="C69" s="115">
        <f>'[1]2023.04.25.EKHAZAARSTK_X'!C69</f>
        <v>1.4414740800000001</v>
      </c>
      <c r="D69" s="115">
        <f>'[1]2023.04.25.EKHAZAARSTK_X'!D69</f>
        <v>1.8562386</v>
      </c>
      <c r="E69" s="115">
        <f>'[1]2023.04.25.EKHAZAARSTK_X'!E69</f>
        <v>0.79480313999999996</v>
      </c>
      <c r="F69" s="115">
        <f>'[1]2023.04.25.EKHAZAARSTK_X'!F69</f>
        <v>4.3441250000000001E-2</v>
      </c>
      <c r="G69" s="115">
        <f>'[1]2023.04.25.EKHAZAARSTK_X'!G69</f>
        <v>-0.59227644999999995</v>
      </c>
      <c r="H69" s="115">
        <f>'[1]2023.04.25.EKHAZAARSTK_X'!H69</f>
        <v>-2.4814097899999998</v>
      </c>
      <c r="I69" s="115">
        <f>'[1]2023.04.25.EKHAZAARSTK_X'!I69</f>
        <v>0.24049613</v>
      </c>
      <c r="J69" s="115">
        <f>'[1]2023.04.25.EKHAZAARSTK_X'!J69</f>
        <v>0.30028227000000002</v>
      </c>
      <c r="K69" s="115">
        <f>'[1]2023.04.25.EKHAZAARSTK_X'!K69</f>
        <v>-0.84343009999999996</v>
      </c>
    </row>
    <row r="70" spans="1:11" x14ac:dyDescent="0.3">
      <c r="A70" s="73" t="str">
        <f>'[1]2023.04.25.EKHAZAARSTK_X'!A70</f>
        <v>ASHIANA HOUSING LTD</v>
      </c>
      <c r="B70" s="115">
        <f>'[1]2023.04.25.EKHAZAARSTK_X'!B70</f>
        <v>-0.36349948999999998</v>
      </c>
      <c r="C70" s="115">
        <f>'[1]2023.04.25.EKHAZAARSTK_X'!C70</f>
        <v>-4.0544759999999999E-2</v>
      </c>
      <c r="D70" s="115">
        <f>'[1]2023.04.25.EKHAZAARSTK_X'!D70</f>
        <v>-0.58809840999999996</v>
      </c>
      <c r="E70" s="115">
        <f>'[1]2023.04.25.EKHAZAARSTK_X'!E70</f>
        <v>-0.36029196000000002</v>
      </c>
      <c r="F70" s="115">
        <f>'[1]2023.04.25.EKHAZAARSTK_X'!F70</f>
        <v>0.43676615000000002</v>
      </c>
      <c r="G70" s="115">
        <f>'[1]2023.04.25.EKHAZAARSTK_X'!G70</f>
        <v>-0.95017260000000003</v>
      </c>
      <c r="H70" s="115">
        <f>'[1]2023.04.25.EKHAZAARSTK_X'!H70</f>
        <v>-2.6711907400000001</v>
      </c>
      <c r="I70" s="115">
        <f>'[1]2023.04.25.EKHAZAARSTK_X'!I70</f>
        <v>-0.28444596999999999</v>
      </c>
      <c r="J70" s="115">
        <f>'[1]2023.04.25.EKHAZAARSTK_X'!J70</f>
        <v>-0.47997617999999997</v>
      </c>
      <c r="K70" s="115">
        <f>'[1]2023.04.25.EKHAZAARSTK_X'!K70</f>
        <v>-0.68434185000000003</v>
      </c>
    </row>
    <row r="71" spans="1:11" x14ac:dyDescent="0.3">
      <c r="A71" s="73" t="str">
        <f>'[1]2023.04.25.EKHAZAARSTK_X'!A71</f>
        <v>ASHOK LEYLAND LTD</v>
      </c>
      <c r="B71" s="115">
        <f>'[1]2023.04.25.EKHAZAARSTK_X'!B71</f>
        <v>-0.19727053999999999</v>
      </c>
      <c r="C71" s="115">
        <f>'[1]2023.04.25.EKHAZAARSTK_X'!C71</f>
        <v>0.41432276000000001</v>
      </c>
      <c r="D71" s="115">
        <f>'[1]2023.04.25.EKHAZAARSTK_X'!D71</f>
        <v>-0.65976917999999996</v>
      </c>
      <c r="E71" s="115">
        <f>'[1]2023.04.25.EKHAZAARSTK_X'!E71</f>
        <v>1.8626532600000001</v>
      </c>
      <c r="F71" s="115">
        <f>'[1]2023.04.25.EKHAZAARSTK_X'!F71</f>
        <v>0.37554960999999998</v>
      </c>
      <c r="G71" s="115">
        <f>'[1]2023.04.25.EKHAZAARSTK_X'!G71</f>
        <v>-0.64229875999999997</v>
      </c>
      <c r="H71" s="115">
        <f>'[1]2023.04.25.EKHAZAARSTK_X'!H71</f>
        <v>-0.40327653000000002</v>
      </c>
      <c r="I71" s="115">
        <f>'[1]2023.04.25.EKHAZAARSTK_X'!I71</f>
        <v>0.58103234000000004</v>
      </c>
      <c r="J71" s="115">
        <f>'[1]2023.04.25.EKHAZAARSTK_X'!J71</f>
        <v>-1.130774E-2</v>
      </c>
      <c r="K71" s="115">
        <f>'[1]2023.04.25.EKHAZAARSTK_X'!K71</f>
        <v>-1.00423014</v>
      </c>
    </row>
    <row r="72" spans="1:11" x14ac:dyDescent="0.3">
      <c r="A72" s="73" t="str">
        <f>'[1]2023.04.25.EKHAZAARSTK_X'!A72</f>
        <v>ASHOKA BUILDCON LTD</v>
      </c>
      <c r="B72" s="115">
        <f>'[1]2023.04.25.EKHAZAARSTK_X'!B72</f>
        <v>-0.47056088000000001</v>
      </c>
      <c r="C72" s="115">
        <f>'[1]2023.04.25.EKHAZAARSTK_X'!C72</f>
        <v>-0.21384170999999999</v>
      </c>
      <c r="D72" s="115">
        <f>'[1]2023.04.25.EKHAZAARSTK_X'!D72</f>
        <v>4.6619140000000003E-2</v>
      </c>
      <c r="E72" s="115">
        <f>'[1]2023.04.25.EKHAZAARSTK_X'!E72</f>
        <v>1.4277409299999999</v>
      </c>
      <c r="F72" s="115">
        <f>'[1]2023.04.25.EKHAZAARSTK_X'!F72</f>
        <v>-0.29984576000000002</v>
      </c>
      <c r="G72" s="115">
        <f>'[1]2023.04.25.EKHAZAARSTK_X'!G72</f>
        <v>-9.6728620000000001E-2</v>
      </c>
      <c r="H72" s="115">
        <f>'[1]2023.04.25.EKHAZAARSTK_X'!H72</f>
        <v>-1.6012351499999999</v>
      </c>
      <c r="I72" s="115">
        <f>'[1]2023.04.25.EKHAZAARSTK_X'!I72</f>
        <v>0.58401835000000002</v>
      </c>
      <c r="J72" s="115">
        <f>'[1]2023.04.25.EKHAZAARSTK_X'!J72</f>
        <v>1.8942284599999999</v>
      </c>
      <c r="K72" s="115">
        <f>'[1]2023.04.25.EKHAZAARSTK_X'!K72</f>
        <v>0.11026315</v>
      </c>
    </row>
    <row r="73" spans="1:11" x14ac:dyDescent="0.3">
      <c r="A73" s="73" t="str">
        <f>'[1]2023.04.25.EKHAZAARSTK_X'!A73</f>
        <v>ASIAN PAINTS LTD</v>
      </c>
      <c r="B73" s="115">
        <f>'[1]2023.04.25.EKHAZAARSTK_X'!B73</f>
        <v>-0.20402765</v>
      </c>
      <c r="C73" s="115">
        <f>'[1]2023.04.25.EKHAZAARSTK_X'!C73</f>
        <v>0.53509474000000001</v>
      </c>
      <c r="D73" s="115">
        <f>'[1]2023.04.25.EKHAZAARSTK_X'!D73</f>
        <v>0.44229176999999997</v>
      </c>
      <c r="E73" s="115">
        <f>'[1]2023.04.25.EKHAZAARSTK_X'!E73</f>
        <v>-0.82096999999999998</v>
      </c>
      <c r="F73" s="115">
        <f>'[1]2023.04.25.EKHAZAARSTK_X'!F73</f>
        <v>-0.35121897000000002</v>
      </c>
      <c r="G73" s="115">
        <f>'[1]2023.04.25.EKHAZAARSTK_X'!G73</f>
        <v>0.44919455000000003</v>
      </c>
      <c r="H73" s="115">
        <f>'[1]2023.04.25.EKHAZAARSTK_X'!H73</f>
        <v>-0.10683715000000001</v>
      </c>
      <c r="I73" s="115">
        <f>'[1]2023.04.25.EKHAZAARSTK_X'!I73</f>
        <v>-0.17832290000000001</v>
      </c>
      <c r="J73" s="115">
        <f>'[1]2023.04.25.EKHAZAARSTK_X'!J73</f>
        <v>-0.57856834000000001</v>
      </c>
      <c r="K73" s="115">
        <f>'[1]2023.04.25.EKHAZAARSTK_X'!K73</f>
        <v>-0.51721638000000003</v>
      </c>
    </row>
    <row r="74" spans="1:11" x14ac:dyDescent="0.3">
      <c r="A74" s="73" t="str">
        <f>'[1]2023.04.25.EKHAZAARSTK_X'!A74</f>
        <v>ASIAN STAR CO LTD</v>
      </c>
      <c r="B74" s="115">
        <f>'[1]2023.04.25.EKHAZAARSTK_X'!B74</f>
        <v>-0.38791355</v>
      </c>
      <c r="C74" s="115">
        <f>'[1]2023.04.25.EKHAZAARSTK_X'!C74</f>
        <v>0.84336871000000002</v>
      </c>
      <c r="D74" s="115">
        <f>'[1]2023.04.25.EKHAZAARSTK_X'!D74</f>
        <v>-0.36789667999999998</v>
      </c>
      <c r="E74" s="115">
        <f>'[1]2023.04.25.EKHAZAARSTK_X'!E74</f>
        <v>-1.500804E-2</v>
      </c>
      <c r="F74" s="115">
        <f>'[1]2023.04.25.EKHAZAARSTK_X'!F74</f>
        <v>-0.58058721000000002</v>
      </c>
      <c r="G74" s="115">
        <f>'[1]2023.04.25.EKHAZAARSTK_X'!G74</f>
        <v>-0.80647712999999999</v>
      </c>
      <c r="H74" s="115">
        <f>'[1]2023.04.25.EKHAZAARSTK_X'!H74</f>
        <v>-2.2991545200000001</v>
      </c>
      <c r="I74" s="115">
        <f>'[1]2023.04.25.EKHAZAARSTK_X'!I74</f>
        <v>-0.47280544000000002</v>
      </c>
      <c r="J74" s="115">
        <f>'[1]2023.04.25.EKHAZAARSTK_X'!J74</f>
        <v>0.46324861000000001</v>
      </c>
      <c r="K74" s="115">
        <f>'[1]2023.04.25.EKHAZAARSTK_X'!K74</f>
        <v>-0.96012527000000003</v>
      </c>
    </row>
    <row r="75" spans="1:11" x14ac:dyDescent="0.3">
      <c r="A75" s="73" t="str">
        <f>'[1]2023.04.25.EKHAZAARSTK_X'!A75</f>
        <v>ASTEC LIFESCIENCES LTD</v>
      </c>
      <c r="B75" s="115">
        <f>'[1]2023.04.25.EKHAZAARSTK_X'!B75</f>
        <v>-0.42876911000000001</v>
      </c>
      <c r="C75" s="115">
        <f>'[1]2023.04.25.EKHAZAARSTK_X'!C75</f>
        <v>0.74864244000000002</v>
      </c>
      <c r="D75" s="115">
        <f>'[1]2023.04.25.EKHAZAARSTK_X'!D75</f>
        <v>0.68719171999999995</v>
      </c>
      <c r="E75" s="115">
        <f>'[1]2023.04.25.EKHAZAARSTK_X'!E75</f>
        <v>0.25170018999999999</v>
      </c>
      <c r="F75" s="115">
        <f>'[1]2023.04.25.EKHAZAARSTK_X'!F75</f>
        <v>-0.83131968999999994</v>
      </c>
      <c r="G75" s="115">
        <f>'[1]2023.04.25.EKHAZAARSTK_X'!G75</f>
        <v>-0.15128036</v>
      </c>
      <c r="H75" s="115">
        <f>'[1]2023.04.25.EKHAZAARSTK_X'!H75</f>
        <v>-2.6249318100000001</v>
      </c>
      <c r="I75" s="115">
        <f>'[1]2023.04.25.EKHAZAARSTK_X'!I75</f>
        <v>-0.12899046</v>
      </c>
      <c r="J75" s="115">
        <f>'[1]2023.04.25.EKHAZAARSTK_X'!J75</f>
        <v>-0.28667006</v>
      </c>
      <c r="K75" s="115">
        <f>'[1]2023.04.25.EKHAZAARSTK_X'!K75</f>
        <v>3.8136709999999997E-2</v>
      </c>
    </row>
    <row r="76" spans="1:11" x14ac:dyDescent="0.3">
      <c r="A76" s="73" t="str">
        <f>'[1]2023.04.25.EKHAZAARSTK_X'!A76</f>
        <v>ASTER DM HEALTHCARE LTD</v>
      </c>
      <c r="B76" s="115">
        <f>'[1]2023.04.25.EKHAZAARSTK_X'!B76</f>
        <v>-0.47056088000000001</v>
      </c>
      <c r="C76" s="115">
        <f>'[1]2023.04.25.EKHAZAARSTK_X'!C76</f>
        <v>-0.36989883000000001</v>
      </c>
      <c r="D76" s="115">
        <f>'[1]2023.04.25.EKHAZAARSTK_X'!D76</f>
        <v>-0.23768601</v>
      </c>
      <c r="E76" s="115">
        <f>'[1]2023.04.25.EKHAZAARSTK_X'!E76</f>
        <v>1.0330075000000001</v>
      </c>
      <c r="F76" s="115">
        <f>'[1]2023.04.25.EKHAZAARSTK_X'!F76</f>
        <v>0.60008245999999998</v>
      </c>
      <c r="G76" s="115">
        <f>'[1]2023.04.25.EKHAZAARSTK_X'!G76</f>
        <v>-0.5608303</v>
      </c>
      <c r="H76" s="115">
        <f>'[1]2023.04.25.EKHAZAARSTK_X'!H76</f>
        <v>-1.1678845899999999</v>
      </c>
      <c r="I76" s="115">
        <f>'[1]2023.04.25.EKHAZAARSTK_X'!I76</f>
        <v>-0.17673509000000001</v>
      </c>
      <c r="J76" s="115">
        <f>'[1]2023.04.25.EKHAZAARSTK_X'!J76</f>
        <v>0.18842907</v>
      </c>
      <c r="K76" s="115">
        <f>'[1]2023.04.25.EKHAZAARSTK_X'!K76</f>
        <v>0.32206884000000002</v>
      </c>
    </row>
    <row r="77" spans="1:11" x14ac:dyDescent="0.3">
      <c r="A77" s="73" t="str">
        <f>'[1]2023.04.25.EKHAZAARSTK_X'!A77</f>
        <v>ASTRA MICROWAVE PRODUCTS LTD</v>
      </c>
      <c r="B77" s="115">
        <f>'[1]2023.04.25.EKHAZAARSTK_X'!B77</f>
        <v>-0.26679017999999999</v>
      </c>
      <c r="C77" s="115">
        <f>'[1]2023.04.25.EKHAZAARSTK_X'!C77</f>
        <v>0.89108699999999996</v>
      </c>
      <c r="D77" s="115">
        <f>'[1]2023.04.25.EKHAZAARSTK_X'!D77</f>
        <v>0.36902624000000001</v>
      </c>
      <c r="E77" s="115">
        <f>'[1]2023.04.25.EKHAZAARSTK_X'!E77</f>
        <v>-0.54274350000000005</v>
      </c>
      <c r="F77" s="115">
        <f>'[1]2023.04.25.EKHAZAARSTK_X'!F77</f>
        <v>0.48102139999999999</v>
      </c>
      <c r="G77" s="115">
        <f>'[1]2023.04.25.EKHAZAARSTK_X'!G77</f>
        <v>-0.41327124999999998</v>
      </c>
      <c r="H77" s="115">
        <f>'[1]2023.04.25.EKHAZAARSTK_X'!H77</f>
        <v>-2.64580679</v>
      </c>
      <c r="I77" s="115">
        <f>'[1]2023.04.25.EKHAZAARSTK_X'!I77</f>
        <v>1.06993151</v>
      </c>
      <c r="J77" s="115">
        <f>'[1]2023.04.25.EKHAZAARSTK_X'!J77</f>
        <v>-9.8799629999999999E-2</v>
      </c>
      <c r="K77" s="115">
        <f>'[1]2023.04.25.EKHAZAARSTK_X'!K77</f>
        <v>-8.4347909999999998E-2</v>
      </c>
    </row>
    <row r="78" spans="1:11" x14ac:dyDescent="0.3">
      <c r="A78" s="73" t="str">
        <f>'[1]2023.04.25.EKHAZAARSTK_X'!A78</f>
        <v>ASTRAL LTD</v>
      </c>
      <c r="B78" s="115">
        <f>'[1]2023.04.25.EKHAZAARSTK_X'!B78</f>
        <v>-0.41146730999999998</v>
      </c>
      <c r="C78" s="115">
        <f>'[1]2023.04.25.EKHAZAARSTK_X'!C78</f>
        <v>1.1939269299999999</v>
      </c>
      <c r="D78" s="115">
        <f>'[1]2023.04.25.EKHAZAARSTK_X'!D78</f>
        <v>1.07244921</v>
      </c>
      <c r="E78" s="115">
        <f>'[1]2023.04.25.EKHAZAARSTK_X'!E78</f>
        <v>-0.90439849999999999</v>
      </c>
      <c r="F78" s="115">
        <f>'[1]2023.04.25.EKHAZAARSTK_X'!F78</f>
        <v>-0.36350938999999999</v>
      </c>
      <c r="G78" s="115">
        <f>'[1]2023.04.25.EKHAZAARSTK_X'!G78</f>
        <v>-9.2082510000000006E-2</v>
      </c>
      <c r="H78" s="115">
        <f>'[1]2023.04.25.EKHAZAARSTK_X'!H78</f>
        <v>-1.3254858300000001</v>
      </c>
      <c r="I78" s="115">
        <f>'[1]2023.04.25.EKHAZAARSTK_X'!I78</f>
        <v>2.6776E-3</v>
      </c>
      <c r="J78" s="115">
        <f>'[1]2023.04.25.EKHAZAARSTK_X'!J78</f>
        <v>-0.57534408999999997</v>
      </c>
      <c r="K78" s="115">
        <f>'[1]2023.04.25.EKHAZAARSTK_X'!K78</f>
        <v>-0.27805415</v>
      </c>
    </row>
    <row r="79" spans="1:11" x14ac:dyDescent="0.3">
      <c r="A79" s="73" t="str">
        <f>'[1]2023.04.25.EKHAZAARSTK_X'!A79</f>
        <v>ASTRAZENECA PHARMA INDIA LTD</v>
      </c>
      <c r="B79" s="115">
        <f>'[1]2023.04.25.EKHAZAARSTK_X'!B79</f>
        <v>-0.37635260999999998</v>
      </c>
      <c r="C79" s="115">
        <f>'[1]2023.04.25.EKHAZAARSTK_X'!C79</f>
        <v>-3.156871E-2</v>
      </c>
      <c r="D79" s="115">
        <f>'[1]2023.04.25.EKHAZAARSTK_X'!D79</f>
        <v>-5.5993149999999998E-2</v>
      </c>
      <c r="E79" s="115">
        <f>'[1]2023.04.25.EKHAZAARSTK_X'!E79</f>
        <v>-0.93734967999999996</v>
      </c>
      <c r="F79" s="115">
        <f>'[1]2023.04.25.EKHAZAARSTK_X'!F79</f>
        <v>0.59171224</v>
      </c>
      <c r="G79" s="115">
        <f>'[1]2023.04.25.EKHAZAARSTK_X'!G79</f>
        <v>0.10168478</v>
      </c>
      <c r="H79" s="115">
        <f>'[1]2023.04.25.EKHAZAARSTK_X'!H79</f>
        <v>-2.33790064</v>
      </c>
      <c r="I79" s="115">
        <f>'[1]2023.04.25.EKHAZAARSTK_X'!I79</f>
        <v>-0.36564752</v>
      </c>
      <c r="J79" s="115">
        <f>'[1]2023.04.25.EKHAZAARSTK_X'!J79</f>
        <v>-0.54528874000000005</v>
      </c>
      <c r="K79" s="115">
        <f>'[1]2023.04.25.EKHAZAARSTK_X'!K79</f>
        <v>-0.78524004999999997</v>
      </c>
    </row>
    <row r="80" spans="1:11" x14ac:dyDescent="0.3">
      <c r="A80" s="73" t="str">
        <f>'[1]2023.04.25.EKHAZAARSTK_X'!A80</f>
        <v>ATUL LTD</v>
      </c>
      <c r="B80" s="115">
        <f>'[1]2023.04.25.EKHAZAARSTK_X'!B80</f>
        <v>-0.33470794999999998</v>
      </c>
      <c r="C80" s="115">
        <f>'[1]2023.04.25.EKHAZAARSTK_X'!C80</f>
        <v>0.24227478</v>
      </c>
      <c r="D80" s="115">
        <f>'[1]2023.04.25.EKHAZAARSTK_X'!D80</f>
        <v>0.27980908999999998</v>
      </c>
      <c r="E80" s="115">
        <f>'[1]2023.04.25.EKHAZAARSTK_X'!E80</f>
        <v>-0.91599410999999997</v>
      </c>
      <c r="F80" s="115">
        <f>'[1]2023.04.25.EKHAZAARSTK_X'!F80</f>
        <v>-1.21400559</v>
      </c>
      <c r="G80" s="115">
        <f>'[1]2023.04.25.EKHAZAARSTK_X'!G80</f>
        <v>-0.26049548</v>
      </c>
      <c r="H80" s="115">
        <f>'[1]2023.04.25.EKHAZAARSTK_X'!H80</f>
        <v>-1.3733229600000001</v>
      </c>
      <c r="I80" s="115">
        <f>'[1]2023.04.25.EKHAZAARSTK_X'!I80</f>
        <v>-0.20179562000000001</v>
      </c>
      <c r="J80" s="115">
        <f>'[1]2023.04.25.EKHAZAARSTK_X'!J80</f>
        <v>-0.28598913999999998</v>
      </c>
      <c r="K80" s="115">
        <f>'[1]2023.04.25.EKHAZAARSTK_X'!K80</f>
        <v>-0.64892751000000004</v>
      </c>
    </row>
    <row r="81" spans="1:11" x14ac:dyDescent="0.3">
      <c r="A81" s="73" t="str">
        <f>'[1]2023.04.25.EKHAZAARSTK_X'!A81</f>
        <v>AU SMALL FINANCE BANK LTD</v>
      </c>
      <c r="B81" s="115">
        <f>'[1]2023.04.25.EKHAZAARSTK_X'!B81</f>
        <v>-0.44283316</v>
      </c>
      <c r="C81" s="115">
        <f>'[1]2023.04.25.EKHAZAARSTK_X'!C81</f>
        <v>-0.24282941</v>
      </c>
      <c r="D81" s="115">
        <f>'[1]2023.04.25.EKHAZAARSTK_X'!D81</f>
        <v>0.72678107000000003</v>
      </c>
      <c r="E81" s="115">
        <f>'[1]2023.04.25.EKHAZAARSTK_X'!E81</f>
        <v>-0.47797179000000001</v>
      </c>
      <c r="F81" s="115">
        <f>'[1]2023.04.25.EKHAZAARSTK_X'!F81</f>
        <v>-0.25425586</v>
      </c>
      <c r="G81" s="115">
        <f>'[1]2023.04.25.EKHAZAARSTK_X'!G81</f>
        <v>-0.61942392999999996</v>
      </c>
      <c r="H81" s="115">
        <f>'[1]2023.04.25.EKHAZAARSTK_X'!H81</f>
        <v>-0.50015109999999996</v>
      </c>
      <c r="I81" s="115">
        <f>'[1]2023.04.25.EKHAZAARSTK_X'!I81</f>
        <v>0.27563115999999999</v>
      </c>
      <c r="J81" s="115">
        <f>'[1]2023.04.25.EKHAZAARSTK_X'!J81</f>
        <v>-5.9167490000000003E-2</v>
      </c>
      <c r="K81" s="115">
        <f>'[1]2023.04.25.EKHAZAARSTK_X'!K81</f>
        <v>-0.48313539999999999</v>
      </c>
    </row>
    <row r="82" spans="1:11" x14ac:dyDescent="0.3">
      <c r="A82" s="73" t="str">
        <f>'[1]2023.04.25.EKHAZAARSTK_X'!A82</f>
        <v>AUROBINDO PHARMA LTD</v>
      </c>
      <c r="B82" s="115">
        <f>'[1]2023.04.25.EKHAZAARSTK_X'!B82</f>
        <v>-0.27834799999999998</v>
      </c>
      <c r="C82" s="115">
        <f>'[1]2023.04.25.EKHAZAARSTK_X'!C82</f>
        <v>-2.4210889999999999E-2</v>
      </c>
      <c r="D82" s="115">
        <f>'[1]2023.04.25.EKHAZAARSTK_X'!D82</f>
        <v>-0.43631314999999998</v>
      </c>
      <c r="E82" s="115">
        <f>'[1]2023.04.25.EKHAZAARSTK_X'!E82</f>
        <v>-0.85980928000000001</v>
      </c>
      <c r="F82" s="115">
        <f>'[1]2023.04.25.EKHAZAARSTK_X'!F82</f>
        <v>-0.74409716999999997</v>
      </c>
      <c r="G82" s="115">
        <f>'[1]2023.04.25.EKHAZAARSTK_X'!G82</f>
        <v>-0.55180615</v>
      </c>
      <c r="H82" s="115">
        <f>'[1]2023.04.25.EKHAZAARSTK_X'!H82</f>
        <v>-0.56641954000000005</v>
      </c>
      <c r="I82" s="115">
        <f>'[1]2023.04.25.EKHAZAARSTK_X'!I82</f>
        <v>0.29934253999999999</v>
      </c>
      <c r="J82" s="115">
        <f>'[1]2023.04.25.EKHAZAARSTK_X'!J82</f>
        <v>0.55110203999999996</v>
      </c>
      <c r="K82" s="115">
        <f>'[1]2023.04.25.EKHAZAARSTK_X'!K82</f>
        <v>-0.13010608000000001</v>
      </c>
    </row>
    <row r="83" spans="1:11" x14ac:dyDescent="0.3">
      <c r="A83" s="73" t="str">
        <f>'[1]2023.04.25.EKHAZAARSTK_X'!A83</f>
        <v>AUTHUM INVESTMENT INFRASTUCT</v>
      </c>
      <c r="B83" s="115">
        <f>'[1]2023.04.25.EKHAZAARSTK_X'!B83</f>
        <v>-0.47056088000000001</v>
      </c>
      <c r="C83" s="115">
        <f>'[1]2023.04.25.EKHAZAARSTK_X'!C83</f>
        <v>2.5430030800000001</v>
      </c>
      <c r="D83" s="115">
        <f>'[1]2023.04.25.EKHAZAARSTK_X'!D83</f>
        <v>1.2995342000000001</v>
      </c>
      <c r="E83" s="115">
        <f>'[1]2023.04.25.EKHAZAARSTK_X'!E83</f>
        <v>-0.65144776999999998</v>
      </c>
      <c r="F83" s="115">
        <f>'[1]2023.04.25.EKHAZAARSTK_X'!F83</f>
        <v>0.43602875000000002</v>
      </c>
      <c r="G83" s="115">
        <f>'[1]2023.04.25.EKHAZAARSTK_X'!G83</f>
        <v>-0.91874045000000004</v>
      </c>
      <c r="H83" s="115">
        <f>'[1]2023.04.25.EKHAZAARSTK_X'!H83</f>
        <v>-2.3597149800000001</v>
      </c>
      <c r="I83" s="115">
        <f>'[1]2023.04.25.EKHAZAARSTK_X'!I83</f>
        <v>-0.45044771</v>
      </c>
      <c r="J83" s="115">
        <f>'[1]2023.04.25.EKHAZAARSTK_X'!J83</f>
        <v>1.49947572</v>
      </c>
      <c r="K83" s="115">
        <f>'[1]2023.04.25.EKHAZAARSTK_X'!K83</f>
        <v>0.72025907</v>
      </c>
    </row>
    <row r="84" spans="1:11" x14ac:dyDescent="0.3">
      <c r="A84" s="73" t="str">
        <f>'[1]2023.04.25.EKHAZAARSTK_X'!A84</f>
        <v>AUTOMOTIVE AXLES LTD</v>
      </c>
      <c r="B84" s="115">
        <f>'[1]2023.04.25.EKHAZAARSTK_X'!B84</f>
        <v>-0.23216185</v>
      </c>
      <c r="C84" s="115">
        <f>'[1]2023.04.25.EKHAZAARSTK_X'!C84</f>
        <v>1.93150365</v>
      </c>
      <c r="D84" s="115">
        <f>'[1]2023.04.25.EKHAZAARSTK_X'!D84</f>
        <v>-0.80897032999999996</v>
      </c>
      <c r="E84" s="115">
        <f>'[1]2023.04.25.EKHAZAARSTK_X'!E84</f>
        <v>-0.83947033000000004</v>
      </c>
      <c r="F84" s="115">
        <f>'[1]2023.04.25.EKHAZAARSTK_X'!F84</f>
        <v>0.98784667000000004</v>
      </c>
      <c r="G84" s="115">
        <f>'[1]2023.04.25.EKHAZAARSTK_X'!G84</f>
        <v>0.20329048999999999</v>
      </c>
      <c r="H84" s="115">
        <f>'[1]2023.04.25.EKHAZAARSTK_X'!H84</f>
        <v>-2.3677074899999999</v>
      </c>
      <c r="I84" s="115">
        <f>'[1]2023.04.25.EKHAZAARSTK_X'!I84</f>
        <v>-7.2626499999999998E-3</v>
      </c>
      <c r="J84" s="115">
        <f>'[1]2023.04.25.EKHAZAARSTK_X'!J84</f>
        <v>-4.5034280000000003E-2</v>
      </c>
      <c r="K84" s="115">
        <f>'[1]2023.04.25.EKHAZAARSTK_X'!K84</f>
        <v>-0.35071733999999999</v>
      </c>
    </row>
    <row r="85" spans="1:11" x14ac:dyDescent="0.3">
      <c r="A85" s="73" t="str">
        <f>'[1]2023.04.25.EKHAZAARSTK_X'!A85</f>
        <v>AVANTI FEEDS LTD</v>
      </c>
      <c r="B85" s="115">
        <f>'[1]2023.04.25.EKHAZAARSTK_X'!B85</f>
        <v>0.17594956</v>
      </c>
      <c r="C85" s="115">
        <f>'[1]2023.04.25.EKHAZAARSTK_X'!C85</f>
        <v>0.89388603</v>
      </c>
      <c r="D85" s="115">
        <f>'[1]2023.04.25.EKHAZAARSTK_X'!D85</f>
        <v>0.37252930000000001</v>
      </c>
      <c r="E85" s="115">
        <f>'[1]2023.04.25.EKHAZAARSTK_X'!E85</f>
        <v>-0.95499277000000005</v>
      </c>
      <c r="F85" s="115">
        <f>'[1]2023.04.25.EKHAZAARSTK_X'!F85</f>
        <v>-0.30711269000000002</v>
      </c>
      <c r="G85" s="115">
        <f>'[1]2023.04.25.EKHAZAARSTK_X'!G85</f>
        <v>-0.16958986000000001</v>
      </c>
      <c r="H85" s="115">
        <f>'[1]2023.04.25.EKHAZAARSTK_X'!H85</f>
        <v>-1.91131926</v>
      </c>
      <c r="I85" s="115">
        <f>'[1]2023.04.25.EKHAZAARSTK_X'!I85</f>
        <v>-1.159195E-2</v>
      </c>
      <c r="J85" s="115">
        <f>'[1]2023.04.25.EKHAZAARSTK_X'!J85</f>
        <v>0.12989519999999999</v>
      </c>
      <c r="K85" s="115">
        <f>'[1]2023.04.25.EKHAZAARSTK_X'!K85</f>
        <v>6.812443E-2</v>
      </c>
    </row>
    <row r="86" spans="1:11" x14ac:dyDescent="0.3">
      <c r="A86" s="73" t="str">
        <f>'[1]2023.04.25.EKHAZAARSTK_X'!A86</f>
        <v>AVENUE SUPERMARTS LTD</v>
      </c>
      <c r="B86" s="115">
        <f>'[1]2023.04.25.EKHAZAARSTK_X'!B86</f>
        <v>-0.47056088000000001</v>
      </c>
      <c r="C86" s="115">
        <f>'[1]2023.04.25.EKHAZAARSTK_X'!C86</f>
        <v>1.21208823</v>
      </c>
      <c r="D86" s="115">
        <f>'[1]2023.04.25.EKHAZAARSTK_X'!D86</f>
        <v>2.02535248</v>
      </c>
      <c r="E86" s="115">
        <f>'[1]2023.04.25.EKHAZAARSTK_X'!E86</f>
        <v>-0.83560204999999999</v>
      </c>
      <c r="F86" s="115">
        <f>'[1]2023.04.25.EKHAZAARSTK_X'!F86</f>
        <v>-0.29018569</v>
      </c>
      <c r="G86" s="115">
        <f>'[1]2023.04.25.EKHAZAARSTK_X'!G86</f>
        <v>-8.2249139999999998E-2</v>
      </c>
      <c r="H86" s="115">
        <f>'[1]2023.04.25.EKHAZAARSTK_X'!H86</f>
        <v>-0.20075129999999999</v>
      </c>
      <c r="I86" s="115">
        <f>'[1]2023.04.25.EKHAZAARSTK_X'!I86</f>
        <v>-0.33294073000000002</v>
      </c>
      <c r="J86" s="115">
        <f>'[1]2023.04.25.EKHAZAARSTK_X'!J86</f>
        <v>-0.57044362999999998</v>
      </c>
      <c r="K86" s="115">
        <f>'[1]2023.04.25.EKHAZAARSTK_X'!K86</f>
        <v>-0.36046451000000002</v>
      </c>
    </row>
    <row r="87" spans="1:11" x14ac:dyDescent="0.3">
      <c r="A87" s="73" t="str">
        <f>'[1]2023.04.25.EKHAZAARSTK_X'!A87</f>
        <v>AVT NATURAL PRODUCTS LTD</v>
      </c>
      <c r="B87" s="115">
        <f>'[1]2023.04.25.EKHAZAARSTK_X'!B87</f>
        <v>-2.2293070000000002E-2</v>
      </c>
      <c r="C87" s="115">
        <f>'[1]2023.04.25.EKHAZAARSTK_X'!C87</f>
        <v>0.94423425000000005</v>
      </c>
      <c r="D87" s="115">
        <f>'[1]2023.04.25.EKHAZAARSTK_X'!D87</f>
        <v>0.68783671000000002</v>
      </c>
      <c r="E87" s="115">
        <f>'[1]2023.04.25.EKHAZAARSTK_X'!E87</f>
        <v>-0.71693534000000003</v>
      </c>
      <c r="F87" s="115">
        <f>'[1]2023.04.25.EKHAZAARSTK_X'!F87</f>
        <v>-1.0047033999999999</v>
      </c>
      <c r="G87" s="115">
        <f>'[1]2023.04.25.EKHAZAARSTK_X'!G87</f>
        <v>0.1083134</v>
      </c>
      <c r="H87" s="115">
        <f>'[1]2023.04.25.EKHAZAARSTK_X'!H87</f>
        <v>-2.9606449600000002</v>
      </c>
      <c r="I87" s="115">
        <f>'[1]2023.04.25.EKHAZAARSTK_X'!I87</f>
        <v>-9.5591410000000002E-2</v>
      </c>
      <c r="J87" s="115">
        <f>'[1]2023.04.25.EKHAZAARSTK_X'!J87</f>
        <v>0.16664319</v>
      </c>
      <c r="K87" s="115">
        <f>'[1]2023.04.25.EKHAZAARSTK_X'!K87</f>
        <v>0.16687408000000001</v>
      </c>
    </row>
    <row r="88" spans="1:11" x14ac:dyDescent="0.3">
      <c r="A88" s="73" t="str">
        <f>'[1]2023.04.25.EKHAZAARSTK_X'!A88</f>
        <v>AXIS BANK LTD</v>
      </c>
      <c r="B88" s="115">
        <f>'[1]2023.04.25.EKHAZAARSTK_X'!B88</f>
        <v>-0.42747399000000003</v>
      </c>
      <c r="C88" s="115">
        <f>'[1]2023.04.25.EKHAZAARSTK_X'!C88</f>
        <v>-0.83139998000000004</v>
      </c>
      <c r="D88" s="115">
        <f>'[1]2023.04.25.EKHAZAARSTK_X'!D88</f>
        <v>-0.32847609999999999</v>
      </c>
      <c r="E88" s="115">
        <f>'[1]2023.04.25.EKHAZAARSTK_X'!E88</f>
        <v>0.90344882000000004</v>
      </c>
      <c r="F88" s="115">
        <f>'[1]2023.04.25.EKHAZAARSTK_X'!F88</f>
        <v>0.31522167000000001</v>
      </c>
      <c r="G88" s="115">
        <f>'[1]2023.04.25.EKHAZAARSTK_X'!G88</f>
        <v>-0.55325228000000004</v>
      </c>
      <c r="H88" s="115">
        <f>'[1]2023.04.25.EKHAZAARSTK_X'!H88</f>
        <v>0.99354940999999997</v>
      </c>
      <c r="I88" s="115">
        <f>'[1]2023.04.25.EKHAZAARSTK_X'!I88</f>
        <v>0.30776577999999999</v>
      </c>
      <c r="J88" s="115">
        <f>'[1]2023.04.25.EKHAZAARSTK_X'!J88</f>
        <v>0.24346574000000001</v>
      </c>
      <c r="K88" s="115">
        <f>'[1]2023.04.25.EKHAZAARSTK_X'!K88</f>
        <v>-5.9468380000000001E-2</v>
      </c>
    </row>
    <row r="89" spans="1:11" x14ac:dyDescent="0.3">
      <c r="A89" s="73" t="str">
        <f>'[1]2023.04.25.EKHAZAARSTK_X'!A89</f>
        <v>AXISCADES TECHNOLOGIES LTD</v>
      </c>
      <c r="B89" s="115">
        <f>'[1]2023.04.25.EKHAZAARSTK_X'!B89</f>
        <v>-0.47056088000000001</v>
      </c>
      <c r="C89" s="115">
        <f>'[1]2023.04.25.EKHAZAARSTK_X'!C89</f>
        <v>-2.7936869999999999E-2</v>
      </c>
      <c r="D89" s="115">
        <f>'[1]2023.04.25.EKHAZAARSTK_X'!D89</f>
        <v>-0.71263188</v>
      </c>
      <c r="E89" s="115">
        <f>'[1]2023.04.25.EKHAZAARSTK_X'!E89</f>
        <v>-0.17253599999999999</v>
      </c>
      <c r="F89" s="115">
        <f>'[1]2023.04.25.EKHAZAARSTK_X'!F89</f>
        <v>2.9039878799999999</v>
      </c>
      <c r="G89" s="115">
        <f>'[1]2023.04.25.EKHAZAARSTK_X'!G89</f>
        <v>-1.27556443</v>
      </c>
      <c r="H89" s="115">
        <f>'[1]2023.04.25.EKHAZAARSTK_X'!H89</f>
        <v>-2.8721375500000002</v>
      </c>
      <c r="I89" s="115">
        <f>'[1]2023.04.25.EKHAZAARSTK_X'!I89</f>
        <v>0.37294414999999997</v>
      </c>
      <c r="J89" s="115">
        <f>'[1]2023.04.25.EKHAZAARSTK_X'!J89</f>
        <v>7.3115699999999999E-3</v>
      </c>
      <c r="K89" s="115">
        <f>'[1]2023.04.25.EKHAZAARSTK_X'!K89</f>
        <v>2.6469819499999998</v>
      </c>
    </row>
    <row r="90" spans="1:11" x14ac:dyDescent="0.3">
      <c r="A90" s="73" t="str">
        <f>'[1]2023.04.25.EKHAZAARSTK_X'!A90</f>
        <v>AXITA COTTON LTD</v>
      </c>
      <c r="B90" s="115">
        <f>'[1]2023.04.25.EKHAZAARSTK_X'!B90</f>
        <v>-0.44422632000000001</v>
      </c>
      <c r="C90" s="115">
        <f>'[1]2023.04.25.EKHAZAARSTK_X'!C90</f>
        <v>1.4308992599999999</v>
      </c>
      <c r="D90" s="115">
        <f>'[1]2023.04.25.EKHAZAARSTK_X'!D90</f>
        <v>2.1357448099999998</v>
      </c>
      <c r="E90" s="115">
        <f>'[1]2023.04.25.EKHAZAARSTK_X'!E90</f>
        <v>-0.95499277000000005</v>
      </c>
      <c r="F90" s="115">
        <f>'[1]2023.04.25.EKHAZAARSTK_X'!F90</f>
        <v>3.0000844</v>
      </c>
      <c r="G90" s="115">
        <f>'[1]2023.04.25.EKHAZAARSTK_X'!G90</f>
        <v>0.63194996000000003</v>
      </c>
      <c r="H90" s="115">
        <f>'[1]2023.04.25.EKHAZAARSTK_X'!H90</f>
        <v>-3</v>
      </c>
      <c r="I90" s="115">
        <f>'[1]2023.04.25.EKHAZAARSTK_X'!I90</f>
        <v>0.56212127000000001</v>
      </c>
      <c r="J90" s="115">
        <f>'[1]2023.04.25.EKHAZAARSTK_X'!J90</f>
        <v>-0.40713072</v>
      </c>
      <c r="K90" s="115">
        <f>'[1]2023.04.25.EKHAZAARSTK_X'!K90</f>
        <v>1.2910275499999999</v>
      </c>
    </row>
    <row r="91" spans="1:11" x14ac:dyDescent="0.3">
      <c r="A91" s="73" t="str">
        <f>'[1]2023.04.25.EKHAZAARSTK_X'!A91</f>
        <v>BAJAJ AUTO LTD</v>
      </c>
      <c r="B91" s="115">
        <f>'[1]2023.04.25.EKHAZAARSTK_X'!B91</f>
        <v>0.76449257000000004</v>
      </c>
      <c r="C91" s="115">
        <f>'[1]2023.04.25.EKHAZAARSTK_X'!C91</f>
        <v>-0.26974523</v>
      </c>
      <c r="D91" s="115">
        <f>'[1]2023.04.25.EKHAZAARSTK_X'!D91</f>
        <v>-0.38362216999999998</v>
      </c>
      <c r="E91" s="115">
        <f>'[1]2023.04.25.EKHAZAARSTK_X'!E91</f>
        <v>-0.95499277000000005</v>
      </c>
      <c r="F91" s="115">
        <f>'[1]2023.04.25.EKHAZAARSTK_X'!F91</f>
        <v>0.24804391000000001</v>
      </c>
      <c r="G91" s="115">
        <f>'[1]2023.04.25.EKHAZAARSTK_X'!G91</f>
        <v>1.25464964</v>
      </c>
      <c r="H91" s="115">
        <f>'[1]2023.04.25.EKHAZAARSTK_X'!H91</f>
        <v>-0.22666359999999999</v>
      </c>
      <c r="I91" s="115">
        <f>'[1]2023.04.25.EKHAZAARSTK_X'!I91</f>
        <v>-0.14487073</v>
      </c>
      <c r="J91" s="115">
        <f>'[1]2023.04.25.EKHAZAARSTK_X'!J91</f>
        <v>-0.11175802999999999</v>
      </c>
      <c r="K91" s="115">
        <f>'[1]2023.04.25.EKHAZAARSTK_X'!K91</f>
        <v>-0.16570283</v>
      </c>
    </row>
    <row r="92" spans="1:11" x14ac:dyDescent="0.3">
      <c r="A92" s="73" t="str">
        <f>'[1]2023.04.25.EKHAZAARSTK_X'!A92</f>
        <v>BAJAJ CONSUMER CARE LTD</v>
      </c>
      <c r="B92" s="115">
        <f>'[1]2023.04.25.EKHAZAARSTK_X'!B92</f>
        <v>0.49996342999999999</v>
      </c>
      <c r="C92" s="115">
        <f>'[1]2023.04.25.EKHAZAARSTK_X'!C92</f>
        <v>7.4628899999999998E-3</v>
      </c>
      <c r="D92" s="115">
        <f>'[1]2023.04.25.EKHAZAARSTK_X'!D92</f>
        <v>-0.87912095000000001</v>
      </c>
      <c r="E92" s="115">
        <f>'[1]2023.04.25.EKHAZAARSTK_X'!E92</f>
        <v>-0.95499277000000005</v>
      </c>
      <c r="F92" s="115">
        <f>'[1]2023.04.25.EKHAZAARSTK_X'!F92</f>
        <v>0.11466558</v>
      </c>
      <c r="G92" s="115">
        <f>'[1]2023.04.25.EKHAZAARSTK_X'!G92</f>
        <v>2.0091919999999999E-2</v>
      </c>
      <c r="H92" s="115">
        <f>'[1]2023.04.25.EKHAZAARSTK_X'!H92</f>
        <v>-2.6363029500000001</v>
      </c>
      <c r="I92" s="115">
        <f>'[1]2023.04.25.EKHAZAARSTK_X'!I92</f>
        <v>0.37341338000000002</v>
      </c>
      <c r="J92" s="115">
        <f>'[1]2023.04.25.EKHAZAARSTK_X'!J92</f>
        <v>0.16956652999999999</v>
      </c>
      <c r="K92" s="115">
        <f>'[1]2023.04.25.EKHAZAARSTK_X'!K92</f>
        <v>-0.12008302</v>
      </c>
    </row>
    <row r="93" spans="1:11" x14ac:dyDescent="0.3">
      <c r="A93" s="73" t="str">
        <f>'[1]2023.04.25.EKHAZAARSTK_X'!A93</f>
        <v>BAJAJ ELECTRICALS LTD</v>
      </c>
      <c r="B93" s="115">
        <f>'[1]2023.04.25.EKHAZAARSTK_X'!B93</f>
        <v>-0.36568746000000002</v>
      </c>
      <c r="C93" s="115">
        <f>'[1]2023.04.25.EKHAZAARSTK_X'!C93</f>
        <v>1.0686693199999999</v>
      </c>
      <c r="D93" s="115">
        <f>'[1]2023.04.25.EKHAZAARSTK_X'!D93</f>
        <v>-0.86472534999999995</v>
      </c>
      <c r="E93" s="115">
        <f>'[1]2023.04.25.EKHAZAARSTK_X'!E93</f>
        <v>-0.91232358999999996</v>
      </c>
      <c r="F93" s="115">
        <f>'[1]2023.04.25.EKHAZAARSTK_X'!F93</f>
        <v>-0.12006938</v>
      </c>
      <c r="G93" s="115">
        <f>'[1]2023.04.25.EKHAZAARSTK_X'!G93</f>
        <v>-0.50379609999999997</v>
      </c>
      <c r="H93" s="115">
        <f>'[1]2023.04.25.EKHAZAARSTK_X'!H93</f>
        <v>-1.57655656</v>
      </c>
      <c r="I93" s="115">
        <f>'[1]2023.04.25.EKHAZAARSTK_X'!I93</f>
        <v>-0.24037169999999999</v>
      </c>
      <c r="J93" s="115">
        <f>'[1]2023.04.25.EKHAZAARSTK_X'!J93</f>
        <v>-0.26794373999999999</v>
      </c>
      <c r="K93" s="115">
        <f>'[1]2023.04.25.EKHAZAARSTK_X'!K93</f>
        <v>-0.79502898</v>
      </c>
    </row>
    <row r="94" spans="1:11" x14ac:dyDescent="0.3">
      <c r="A94" s="73" t="str">
        <f>'[1]2023.04.25.EKHAZAARSTK_X'!A94</f>
        <v>BAJAJ FINANCE LTD</v>
      </c>
      <c r="B94" s="115">
        <f>'[1]2023.04.25.EKHAZAARSTK_X'!B94</f>
        <v>-0.34401863999999999</v>
      </c>
      <c r="C94" s="115">
        <f>'[1]2023.04.25.EKHAZAARSTK_X'!C94</f>
        <v>-0.54308020999999995</v>
      </c>
      <c r="D94" s="115">
        <f>'[1]2023.04.25.EKHAZAARSTK_X'!D94</f>
        <v>0.40939552000000001</v>
      </c>
      <c r="E94" s="115">
        <f>'[1]2023.04.25.EKHAZAARSTK_X'!E94</f>
        <v>1.8257738400000001</v>
      </c>
      <c r="F94" s="115">
        <f>'[1]2023.04.25.EKHAZAARSTK_X'!F94</f>
        <v>-0.68144201999999998</v>
      </c>
      <c r="G94" s="115">
        <f>'[1]2023.04.25.EKHAZAARSTK_X'!G94</f>
        <v>0.41995590999999999</v>
      </c>
      <c r="H94" s="115">
        <f>'[1]2023.04.25.EKHAZAARSTK_X'!H94</f>
        <v>0.51667505999999996</v>
      </c>
      <c r="I94" s="115">
        <f>'[1]2023.04.25.EKHAZAARSTK_X'!I94</f>
        <v>-2.8531999999999999E-4</v>
      </c>
      <c r="J94" s="115">
        <f>'[1]2023.04.25.EKHAZAARSTK_X'!J94</f>
        <v>-0.36028197000000001</v>
      </c>
      <c r="K94" s="115">
        <f>'[1]2023.04.25.EKHAZAARSTK_X'!K94</f>
        <v>-0.14678678000000001</v>
      </c>
    </row>
    <row r="95" spans="1:11" x14ac:dyDescent="0.3">
      <c r="A95" s="73" t="str">
        <f>'[1]2023.04.25.EKHAZAARSTK_X'!A95</f>
        <v>BAJAJ FINSERV LTD</v>
      </c>
      <c r="B95" s="115">
        <f>'[1]2023.04.25.EKHAZAARSTK_X'!B95</f>
        <v>-0.45925443999999999</v>
      </c>
      <c r="C95" s="115">
        <f>'[1]2023.04.25.EKHAZAARSTK_X'!C95</f>
        <v>-0.33678448</v>
      </c>
      <c r="D95" s="115">
        <f>'[1]2023.04.25.EKHAZAARSTK_X'!D95</f>
        <v>-0.21923374000000001</v>
      </c>
      <c r="E95" s="115">
        <f>'[1]2023.04.25.EKHAZAARSTK_X'!E95</f>
        <v>1.5615797</v>
      </c>
      <c r="F95" s="115">
        <f>'[1]2023.04.25.EKHAZAARSTK_X'!F95</f>
        <v>-0.84706437999999995</v>
      </c>
      <c r="G95" s="115">
        <f>'[1]2023.04.25.EKHAZAARSTK_X'!G95</f>
        <v>0.14471224999999999</v>
      </c>
      <c r="H95" s="115">
        <f>'[1]2023.04.25.EKHAZAARSTK_X'!H95</f>
        <v>0.57708919000000003</v>
      </c>
      <c r="I95" s="115">
        <f>'[1]2023.04.25.EKHAZAARSTK_X'!I95</f>
        <v>-7.0371649999999994E-2</v>
      </c>
      <c r="J95" s="115">
        <f>'[1]2023.04.25.EKHAZAARSTK_X'!J95</f>
        <v>-5.0300049999999999E-2</v>
      </c>
      <c r="K95" s="115">
        <f>'[1]2023.04.25.EKHAZAARSTK_X'!K95</f>
        <v>0.28259765999999997</v>
      </c>
    </row>
    <row r="96" spans="1:11" x14ac:dyDescent="0.3">
      <c r="A96" s="73" t="str">
        <f>'[1]2023.04.25.EKHAZAARSTK_X'!A96</f>
        <v>BAJAJ HINDUSTHAN SUGAR LTD</v>
      </c>
      <c r="B96" s="115">
        <f>'[1]2023.04.25.EKHAZAARSTK_X'!B96</f>
        <v>-0.47056088000000001</v>
      </c>
      <c r="C96" s="115">
        <f>'[1]2023.04.25.EKHAZAARSTK_X'!C96</f>
        <v>-0.54020685000000002</v>
      </c>
      <c r="D96" s="115">
        <f>'[1]2023.04.25.EKHAZAARSTK_X'!D96</f>
        <v>-1.4234640599999999</v>
      </c>
      <c r="E96" s="115">
        <f>'[1]2023.04.25.EKHAZAARSTK_X'!E96</f>
        <v>1.82077336</v>
      </c>
      <c r="F96" s="115">
        <f>'[1]2023.04.25.EKHAZAARSTK_X'!F96</f>
        <v>0.20781021</v>
      </c>
      <c r="G96" s="115">
        <f>'[1]2023.04.25.EKHAZAARSTK_X'!G96</f>
        <v>-1.39751351</v>
      </c>
      <c r="H96" s="115">
        <f>'[1]2023.04.25.EKHAZAARSTK_X'!H96</f>
        <v>-1.7950000800000001</v>
      </c>
      <c r="I96" s="115">
        <f>'[1]2023.04.25.EKHAZAARSTK_X'!I96</f>
        <v>1.4742568700000001</v>
      </c>
      <c r="J96" s="115">
        <f>'[1]2023.04.25.EKHAZAARSTK_X'!J96</f>
        <v>0.17895680999999999</v>
      </c>
      <c r="K96" s="115">
        <f>'[1]2023.04.25.EKHAZAARSTK_X'!K96</f>
        <v>2.1064372100000002</v>
      </c>
    </row>
    <row r="97" spans="1:11" x14ac:dyDescent="0.3">
      <c r="A97" s="73" t="str">
        <f>'[1]2023.04.25.EKHAZAARSTK_X'!A97</f>
        <v>BAJAJ HOLDINGS AND INVESTMEN</v>
      </c>
      <c r="B97" s="115">
        <f>'[1]2023.04.25.EKHAZAARSTK_X'!B97</f>
        <v>0.84033959999999996</v>
      </c>
      <c r="C97" s="115">
        <f>'[1]2023.04.25.EKHAZAARSTK_X'!C97</f>
        <v>-0.70243591000000005</v>
      </c>
      <c r="D97" s="115">
        <f>'[1]2023.04.25.EKHAZAARSTK_X'!D97</f>
        <v>-0.16528755000000001</v>
      </c>
      <c r="E97" s="115">
        <f>'[1]2023.04.25.EKHAZAARSTK_X'!E97</f>
        <v>-0.95499277000000005</v>
      </c>
      <c r="F97" s="115">
        <f>'[1]2023.04.25.EKHAZAARSTK_X'!F97</f>
        <v>0.58782469999999998</v>
      </c>
      <c r="G97" s="115">
        <f>'[1]2023.04.25.EKHAZAARSTK_X'!G97</f>
        <v>0.35814267</v>
      </c>
      <c r="H97" s="115">
        <f>'[1]2023.04.25.EKHAZAARSTK_X'!H97</f>
        <v>-0.96583843000000003</v>
      </c>
      <c r="I97" s="115">
        <f>'[1]2023.04.25.EKHAZAARSTK_X'!I97</f>
        <v>-0.34549492999999998</v>
      </c>
      <c r="J97" s="115">
        <f>'[1]2023.04.25.EKHAZAARSTK_X'!J97</f>
        <v>-0.60285622000000005</v>
      </c>
      <c r="K97" s="115">
        <f>'[1]2023.04.25.EKHAZAARSTK_X'!K97</f>
        <v>0.49755806000000002</v>
      </c>
    </row>
    <row r="98" spans="1:11" x14ac:dyDescent="0.3">
      <c r="A98" s="73" t="str">
        <f>'[1]2023.04.25.EKHAZAARSTK_X'!A98</f>
        <v>BALAJI AMINES LTD</v>
      </c>
      <c r="B98" s="115">
        <f>'[1]2023.04.25.EKHAZAARSTK_X'!B98</f>
        <v>-0.37432334</v>
      </c>
      <c r="C98" s="115">
        <f>'[1]2023.04.25.EKHAZAARSTK_X'!C98</f>
        <v>1.81137109</v>
      </c>
      <c r="D98" s="115">
        <f>'[1]2023.04.25.EKHAZAARSTK_X'!D98</f>
        <v>2.1090600500000001</v>
      </c>
      <c r="E98" s="115">
        <f>'[1]2023.04.25.EKHAZAARSTK_X'!E98</f>
        <v>-0.85831809000000003</v>
      </c>
      <c r="F98" s="115">
        <f>'[1]2023.04.25.EKHAZAARSTK_X'!F98</f>
        <v>-0.88808905999999999</v>
      </c>
      <c r="G98" s="115">
        <f>'[1]2023.04.25.EKHAZAARSTK_X'!G98</f>
        <v>0.93606246000000004</v>
      </c>
      <c r="H98" s="115">
        <f>'[1]2023.04.25.EKHAZAARSTK_X'!H98</f>
        <v>-1.98130882</v>
      </c>
      <c r="I98" s="115">
        <f>'[1]2023.04.25.EKHAZAARSTK_X'!I98</f>
        <v>0.14299238</v>
      </c>
      <c r="J98" s="115">
        <f>'[1]2023.04.25.EKHAZAARSTK_X'!J98</f>
        <v>9.0255379999999996E-2</v>
      </c>
      <c r="K98" s="115">
        <f>'[1]2023.04.25.EKHAZAARSTK_X'!K98</f>
        <v>0.11704920000000001</v>
      </c>
    </row>
    <row r="99" spans="1:11" x14ac:dyDescent="0.3">
      <c r="A99" s="73" t="str">
        <f>'[1]2023.04.25.EKHAZAARSTK_X'!A99</f>
        <v>BALKRISHNA INDUSTRIES LTD</v>
      </c>
      <c r="B99" s="115">
        <f>'[1]2023.04.25.EKHAZAARSTK_X'!B99</f>
        <v>-0.17305936999999999</v>
      </c>
      <c r="C99" s="115">
        <f>'[1]2023.04.25.EKHAZAARSTK_X'!C99</f>
        <v>0.23831144000000001</v>
      </c>
      <c r="D99" s="115">
        <f>'[1]2023.04.25.EKHAZAARSTK_X'!D99</f>
        <v>0.29774835999999999</v>
      </c>
      <c r="E99" s="115">
        <f>'[1]2023.04.25.EKHAZAARSTK_X'!E99</f>
        <v>-0.14281788000000001</v>
      </c>
      <c r="F99" s="115">
        <f>'[1]2023.04.25.EKHAZAARSTK_X'!F99</f>
        <v>-0.24905367</v>
      </c>
      <c r="G99" s="115">
        <f>'[1]2023.04.25.EKHAZAARSTK_X'!G99</f>
        <v>-0.14982896000000001</v>
      </c>
      <c r="H99" s="115">
        <f>'[1]2023.04.25.EKHAZAARSTK_X'!H99</f>
        <v>-0.94333297000000005</v>
      </c>
      <c r="I99" s="115">
        <f>'[1]2023.04.25.EKHAZAARSTK_X'!I99</f>
        <v>-7.8243430000000003E-2</v>
      </c>
      <c r="J99" s="115">
        <f>'[1]2023.04.25.EKHAZAARSTK_X'!J99</f>
        <v>-0.27467352</v>
      </c>
      <c r="K99" s="115">
        <f>'[1]2023.04.25.EKHAZAARSTK_X'!K99</f>
        <v>-0.72108430000000001</v>
      </c>
    </row>
    <row r="100" spans="1:11" x14ac:dyDescent="0.3">
      <c r="A100" s="73" t="str">
        <f>'[1]2023.04.25.EKHAZAARSTK_X'!A100</f>
        <v>BALMER LAWRIE &amp; CO LTD</v>
      </c>
      <c r="B100" s="115">
        <f>'[1]2023.04.25.EKHAZAARSTK_X'!B100</f>
        <v>1.66296303</v>
      </c>
      <c r="C100" s="115">
        <f>'[1]2023.04.25.EKHAZAARSTK_X'!C100</f>
        <v>-0.15236574</v>
      </c>
      <c r="D100" s="115">
        <f>'[1]2023.04.25.EKHAZAARSTK_X'!D100</f>
        <v>-0.92365164</v>
      </c>
      <c r="E100" s="115">
        <f>'[1]2023.04.25.EKHAZAARSTK_X'!E100</f>
        <v>-0.74355304</v>
      </c>
      <c r="F100" s="115">
        <f>'[1]2023.04.25.EKHAZAARSTK_X'!F100</f>
        <v>2.614785E-2</v>
      </c>
      <c r="G100" s="115">
        <f>'[1]2023.04.25.EKHAZAARSTK_X'!G100</f>
        <v>-0.47681477999999999</v>
      </c>
      <c r="H100" s="115">
        <f>'[1]2023.04.25.EKHAZAARSTK_X'!H100</f>
        <v>-2.2933118299999999</v>
      </c>
      <c r="I100" s="115">
        <f>'[1]2023.04.25.EKHAZAARSTK_X'!I100</f>
        <v>-8.4008559999999996E-2</v>
      </c>
      <c r="J100" s="115">
        <f>'[1]2023.04.25.EKHAZAARSTK_X'!J100</f>
        <v>0.48715782000000002</v>
      </c>
      <c r="K100" s="115">
        <f>'[1]2023.04.25.EKHAZAARSTK_X'!K100</f>
        <v>-0.55899142999999996</v>
      </c>
    </row>
    <row r="101" spans="1:11" x14ac:dyDescent="0.3">
      <c r="A101" s="73" t="str">
        <f>'[1]2023.04.25.EKHAZAARSTK_X'!A101</f>
        <v>BALRAMPUR CHINI MILLS LTD</v>
      </c>
      <c r="B101" s="115">
        <f>'[1]2023.04.25.EKHAZAARSTK_X'!B101</f>
        <v>-0.24680014</v>
      </c>
      <c r="C101" s="115">
        <f>'[1]2023.04.25.EKHAZAARSTK_X'!C101</f>
        <v>1.47255504</v>
      </c>
      <c r="D101" s="115">
        <f>'[1]2023.04.25.EKHAZAARSTK_X'!D101</f>
        <v>-1.1959418100000001</v>
      </c>
      <c r="E101" s="115">
        <f>'[1]2023.04.25.EKHAZAARSTK_X'!E101</f>
        <v>-0.53496432000000005</v>
      </c>
      <c r="F101" s="115">
        <f>'[1]2023.04.25.EKHAZAARSTK_X'!F101</f>
        <v>-0.35697317000000001</v>
      </c>
      <c r="G101" s="115">
        <f>'[1]2023.04.25.EKHAZAARSTK_X'!G101</f>
        <v>-0.46474715999999999</v>
      </c>
      <c r="H101" s="115">
        <f>'[1]2023.04.25.EKHAZAARSTK_X'!H101</f>
        <v>-1.73809338</v>
      </c>
      <c r="I101" s="115">
        <f>'[1]2023.04.25.EKHAZAARSTK_X'!I101</f>
        <v>2.2810719000000002</v>
      </c>
      <c r="J101" s="115">
        <f>'[1]2023.04.25.EKHAZAARSTK_X'!J101</f>
        <v>8.1714049999999996E-2</v>
      </c>
      <c r="K101" s="115">
        <f>'[1]2023.04.25.EKHAZAARSTK_X'!K101</f>
        <v>-0.40280189999999999</v>
      </c>
    </row>
    <row r="102" spans="1:11" x14ac:dyDescent="0.3">
      <c r="A102" s="73" t="str">
        <f>'[1]2023.04.25.EKHAZAARSTK_X'!A102</f>
        <v>BANCO PRODUCTS (INDIA) LTD</v>
      </c>
      <c r="B102" s="115">
        <f>'[1]2023.04.25.EKHAZAARSTK_X'!B102</f>
        <v>0.76226729000000004</v>
      </c>
      <c r="C102" s="115">
        <f>'[1]2023.04.25.EKHAZAARSTK_X'!C102</f>
        <v>-4.0292929999999998E-2</v>
      </c>
      <c r="D102" s="115">
        <f>'[1]2023.04.25.EKHAZAARSTK_X'!D102</f>
        <v>-4.8585679999999999E-2</v>
      </c>
      <c r="E102" s="115">
        <f>'[1]2023.04.25.EKHAZAARSTK_X'!E102</f>
        <v>-0.55843043000000003</v>
      </c>
      <c r="F102" s="115">
        <f>'[1]2023.04.25.EKHAZAARSTK_X'!F102</f>
        <v>2.0139615499999999</v>
      </c>
      <c r="G102" s="115">
        <f>'[1]2023.04.25.EKHAZAARSTK_X'!G102</f>
        <v>-0.19986254000000001</v>
      </c>
      <c r="H102" s="115">
        <f>'[1]2023.04.25.EKHAZAARSTK_X'!H102</f>
        <v>-2.4029228699999998</v>
      </c>
      <c r="I102" s="115">
        <f>'[1]2023.04.25.EKHAZAARSTK_X'!I102</f>
        <v>0.15857039000000001</v>
      </c>
      <c r="J102" s="115">
        <f>'[1]2023.04.25.EKHAZAARSTK_X'!J102</f>
        <v>0.63532566999999995</v>
      </c>
      <c r="K102" s="115">
        <f>'[1]2023.04.25.EKHAZAARSTK_X'!K102</f>
        <v>1.7311973599999999</v>
      </c>
    </row>
    <row r="103" spans="1:11" x14ac:dyDescent="0.3">
      <c r="A103" s="73" t="str">
        <f>'[1]2023.04.25.EKHAZAARSTK_X'!A103</f>
        <v>BANDHAN BANK LTD</v>
      </c>
      <c r="B103" s="115">
        <f>'[1]2023.04.25.EKHAZAARSTK_X'!B103</f>
        <v>-0.32774462999999998</v>
      </c>
      <c r="C103" s="115">
        <f>'[1]2023.04.25.EKHAZAARSTK_X'!C103</f>
        <v>-0.56443584000000002</v>
      </c>
      <c r="D103" s="115">
        <f>'[1]2023.04.25.EKHAZAARSTK_X'!D103</f>
        <v>0.11495414</v>
      </c>
      <c r="E103" s="115">
        <f>'[1]2023.04.25.EKHAZAARSTK_X'!E103</f>
        <v>0.71310830000000003</v>
      </c>
      <c r="F103" s="115">
        <f>'[1]2023.04.25.EKHAZAARSTK_X'!F103</f>
        <v>-1.0171538600000001</v>
      </c>
      <c r="G103" s="115">
        <f>'[1]2023.04.25.EKHAZAARSTK_X'!G103</f>
        <v>-1.1345627300000001</v>
      </c>
      <c r="H103" s="115">
        <f>'[1]2023.04.25.EKHAZAARSTK_X'!H103</f>
        <v>-0.29333894999999999</v>
      </c>
      <c r="I103" s="115">
        <f>'[1]2023.04.25.EKHAZAARSTK_X'!I103</f>
        <v>0.76750761000000001</v>
      </c>
      <c r="J103" s="115">
        <f>'[1]2023.04.25.EKHAZAARSTK_X'!J103</f>
        <v>0.26793030000000001</v>
      </c>
      <c r="K103" s="115">
        <f>'[1]2023.04.25.EKHAZAARSTK_X'!K103</f>
        <v>0.39146781000000003</v>
      </c>
    </row>
    <row r="104" spans="1:11" x14ac:dyDescent="0.3">
      <c r="A104" s="73" t="str">
        <f>'[1]2023.04.25.EKHAZAARSTK_X'!A104</f>
        <v>BANK OF BARODA</v>
      </c>
      <c r="B104" s="115">
        <f>'[1]2023.04.25.EKHAZAARSTK_X'!B104</f>
        <v>0.13452473000000001</v>
      </c>
      <c r="C104" s="115">
        <f>'[1]2023.04.25.EKHAZAARSTK_X'!C104</f>
        <v>-0.74154896000000003</v>
      </c>
      <c r="D104" s="115">
        <f>'[1]2023.04.25.EKHAZAARSTK_X'!D104</f>
        <v>-0.25878867999999999</v>
      </c>
      <c r="E104" s="115">
        <f>'[1]2023.04.25.EKHAZAARSTK_X'!E104</f>
        <v>0.76645249000000004</v>
      </c>
      <c r="F104" s="115">
        <f>'[1]2023.04.25.EKHAZAARSTK_X'!F104</f>
        <v>1.1936964999999999</v>
      </c>
      <c r="G104" s="115">
        <f>'[1]2023.04.25.EKHAZAARSTK_X'!G104</f>
        <v>-0.74076414000000002</v>
      </c>
      <c r="H104" s="115">
        <f>'[1]2023.04.25.EKHAZAARSTK_X'!H104</f>
        <v>0.76779103000000004</v>
      </c>
      <c r="I104" s="115">
        <f>'[1]2023.04.25.EKHAZAARSTK_X'!I104</f>
        <v>1.00070119</v>
      </c>
      <c r="J104" s="115">
        <f>'[1]2023.04.25.EKHAZAARSTK_X'!J104</f>
        <v>0.59170215999999998</v>
      </c>
      <c r="K104" s="115">
        <f>'[1]2023.04.25.EKHAZAARSTK_X'!K104</f>
        <v>0.85809093999999997</v>
      </c>
    </row>
    <row r="105" spans="1:11" x14ac:dyDescent="0.3">
      <c r="A105" s="73" t="str">
        <f>'[1]2023.04.25.EKHAZAARSTK_X'!A105</f>
        <v>BANK OF INDIA</v>
      </c>
      <c r="B105" s="115">
        <f>'[1]2023.04.25.EKHAZAARSTK_X'!B105</f>
        <v>0.46848044</v>
      </c>
      <c r="C105" s="115">
        <f>'[1]2023.04.25.EKHAZAARSTK_X'!C105</f>
        <v>-0.83057261000000004</v>
      </c>
      <c r="D105" s="115">
        <f>'[1]2023.04.25.EKHAZAARSTK_X'!D105</f>
        <v>-0.53026295000000001</v>
      </c>
      <c r="E105" s="115">
        <f>'[1]2023.04.25.EKHAZAARSTK_X'!E105</f>
        <v>0.91457087000000004</v>
      </c>
      <c r="F105" s="115">
        <f>'[1]2023.04.25.EKHAZAARSTK_X'!F105</f>
        <v>1.7106819200000001</v>
      </c>
      <c r="G105" s="115">
        <f>'[1]2023.04.25.EKHAZAARSTK_X'!G105</f>
        <v>-0.96647108000000004</v>
      </c>
      <c r="H105" s="115">
        <f>'[1]2023.04.25.EKHAZAARSTK_X'!H105</f>
        <v>0.26027599000000001</v>
      </c>
      <c r="I105" s="115">
        <f>'[1]2023.04.25.EKHAZAARSTK_X'!I105</f>
        <v>0.15713189999999999</v>
      </c>
      <c r="J105" s="115">
        <f>'[1]2023.04.25.EKHAZAARSTK_X'!J105</f>
        <v>2.1469857700000001</v>
      </c>
      <c r="K105" s="115">
        <f>'[1]2023.04.25.EKHAZAARSTK_X'!K105</f>
        <v>2.1671028099999998</v>
      </c>
    </row>
    <row r="106" spans="1:11" x14ac:dyDescent="0.3">
      <c r="A106" s="73" t="str">
        <f>'[1]2023.04.25.EKHAZAARSTK_X'!A106</f>
        <v>BANK OF MAHARASHTRA</v>
      </c>
      <c r="B106" s="115">
        <f>'[1]2023.04.25.EKHAZAARSTK_X'!B106</f>
        <v>0.1873426</v>
      </c>
      <c r="C106" s="115">
        <f>'[1]2023.04.25.EKHAZAARSTK_X'!C106</f>
        <v>-0.40429061999999999</v>
      </c>
      <c r="D106" s="115">
        <f>'[1]2023.04.25.EKHAZAARSTK_X'!D106</f>
        <v>-0.49054672999999999</v>
      </c>
      <c r="E106" s="115">
        <f>'[1]2023.04.25.EKHAZAARSTK_X'!E106</f>
        <v>0.70426648999999997</v>
      </c>
      <c r="F106" s="115">
        <f>'[1]2023.04.25.EKHAZAARSTK_X'!F106</f>
        <v>1.3617452400000001</v>
      </c>
      <c r="G106" s="115">
        <f>'[1]2023.04.25.EKHAZAARSTK_X'!G106</f>
        <v>-0.67419046000000005</v>
      </c>
      <c r="H106" s="115">
        <f>'[1]2023.04.25.EKHAZAARSTK_X'!H106</f>
        <v>-0.31464072999999998</v>
      </c>
      <c r="I106" s="115">
        <f>'[1]2023.04.25.EKHAZAARSTK_X'!I106</f>
        <v>-4.5422450000000003E-2</v>
      </c>
      <c r="J106" s="115">
        <f>'[1]2023.04.25.EKHAZAARSTK_X'!J106</f>
        <v>1.21280682</v>
      </c>
      <c r="K106" s="115">
        <f>'[1]2023.04.25.EKHAZAARSTK_X'!K106</f>
        <v>1.9463962299999999</v>
      </c>
    </row>
    <row r="107" spans="1:11" x14ac:dyDescent="0.3">
      <c r="A107" s="73" t="str">
        <f>'[1]2023.04.25.EKHAZAARSTK_X'!A107</f>
        <v>BANNARI AMMAN SUGARS LTD</v>
      </c>
      <c r="B107" s="115">
        <f>'[1]2023.04.25.EKHAZAARSTK_X'!B107</f>
        <v>-0.33533230000000003</v>
      </c>
      <c r="C107" s="115">
        <f>'[1]2023.04.25.EKHAZAARSTK_X'!C107</f>
        <v>0.86534429000000002</v>
      </c>
      <c r="D107" s="115">
        <f>'[1]2023.04.25.EKHAZAARSTK_X'!D107</f>
        <v>-2.2954499999999999E-2</v>
      </c>
      <c r="E107" s="115">
        <f>'[1]2023.04.25.EKHAZAARSTK_X'!E107</f>
        <v>0.56378096</v>
      </c>
      <c r="F107" s="115">
        <f>'[1]2023.04.25.EKHAZAARSTK_X'!F107</f>
        <v>9.5434389999999994E-2</v>
      </c>
      <c r="G107" s="115">
        <f>'[1]2023.04.25.EKHAZAARSTK_X'!G107</f>
        <v>-0.63815606000000002</v>
      </c>
      <c r="H107" s="115">
        <f>'[1]2023.04.25.EKHAZAARSTK_X'!H107</f>
        <v>-2.1435332300000001</v>
      </c>
      <c r="I107" s="115">
        <f>'[1]2023.04.25.EKHAZAARSTK_X'!I107</f>
        <v>-0.42271905999999998</v>
      </c>
      <c r="J107" s="115">
        <f>'[1]2023.04.25.EKHAZAARSTK_X'!J107</f>
        <v>-4.3945339999999999E-2</v>
      </c>
      <c r="K107" s="115">
        <f>'[1]2023.04.25.EKHAZAARSTK_X'!K107</f>
        <v>-0.25091347000000003</v>
      </c>
    </row>
    <row r="108" spans="1:11" x14ac:dyDescent="0.3">
      <c r="A108" s="73" t="str">
        <f>'[1]2023.04.25.EKHAZAARSTK_X'!A108</f>
        <v>BARBEQUE NATION HOSPITALITY</v>
      </c>
      <c r="B108" s="115">
        <f>'[1]2023.04.25.EKHAZAARSTK_X'!B108</f>
        <v>-0.47056088000000001</v>
      </c>
      <c r="C108" s="115">
        <f>'[1]2023.04.25.EKHAZAARSTK_X'!C108</f>
        <v>0.23613134</v>
      </c>
      <c r="D108" s="115">
        <f>'[1]2023.04.25.EKHAZAARSTK_X'!D108</f>
        <v>0.40448393999999999</v>
      </c>
      <c r="E108" s="115">
        <f>'[1]2023.04.25.EKHAZAARSTK_X'!E108</f>
        <v>-0.89195548999999996</v>
      </c>
      <c r="F108" s="115">
        <f>'[1]2023.04.25.EKHAZAARSTK_X'!F108</f>
        <v>-2.0735735900000001</v>
      </c>
      <c r="G108" s="115">
        <f>'[1]2023.04.25.EKHAZAARSTK_X'!G108</f>
        <v>-0.62116194000000002</v>
      </c>
      <c r="H108" s="115">
        <f>'[1]2023.04.25.EKHAZAARSTK_X'!H108</f>
        <v>-2.50873876</v>
      </c>
      <c r="I108" s="115">
        <f>'[1]2023.04.25.EKHAZAARSTK_X'!I108</f>
        <v>0.26484844000000002</v>
      </c>
      <c r="J108" s="115">
        <f>'[1]2023.04.25.EKHAZAARSTK_X'!J108</f>
        <v>-0.13924354</v>
      </c>
      <c r="K108" s="115">
        <f>'[1]2023.04.25.EKHAZAARSTK_X'!K108</f>
        <v>0.66784768999999999</v>
      </c>
    </row>
    <row r="109" spans="1:11" x14ac:dyDescent="0.3">
      <c r="A109" s="73" t="str">
        <f>'[1]2023.04.25.EKHAZAARSTK_X'!A109</f>
        <v>BASF INDIA LTD</v>
      </c>
      <c r="B109" s="115">
        <f>'[1]2023.04.25.EKHAZAARSTK_X'!B109</f>
        <v>-0.37504596000000001</v>
      </c>
      <c r="C109" s="115">
        <f>'[1]2023.04.25.EKHAZAARSTK_X'!C109</f>
        <v>1.67352974</v>
      </c>
      <c r="D109" s="115">
        <f>'[1]2023.04.25.EKHAZAARSTK_X'!D109</f>
        <v>1.16880238</v>
      </c>
      <c r="E109" s="115">
        <f>'[1]2023.04.25.EKHAZAARSTK_X'!E109</f>
        <v>-0.95125645000000003</v>
      </c>
      <c r="F109" s="115">
        <f>'[1]2023.04.25.EKHAZAARSTK_X'!F109</f>
        <v>-0.88182651999999995</v>
      </c>
      <c r="G109" s="115">
        <f>'[1]2023.04.25.EKHAZAARSTK_X'!G109</f>
        <v>-0.23375056999999999</v>
      </c>
      <c r="H109" s="115">
        <f>'[1]2023.04.25.EKHAZAARSTK_X'!H109</f>
        <v>-1.37359488</v>
      </c>
      <c r="I109" s="115">
        <f>'[1]2023.04.25.EKHAZAARSTK_X'!I109</f>
        <v>-0.29943076000000002</v>
      </c>
      <c r="J109" s="115">
        <f>'[1]2023.04.25.EKHAZAARSTK_X'!J109</f>
        <v>0.15261053999999999</v>
      </c>
      <c r="K109" s="115">
        <f>'[1]2023.04.25.EKHAZAARSTK_X'!K109</f>
        <v>-0.88048702000000001</v>
      </c>
    </row>
    <row r="110" spans="1:11" x14ac:dyDescent="0.3">
      <c r="A110" s="73" t="str">
        <f>'[1]2023.04.25.EKHAZAARSTK_X'!A110</f>
        <v>BATA INDIA LTD</v>
      </c>
      <c r="B110" s="115">
        <f>'[1]2023.04.25.EKHAZAARSTK_X'!B110</f>
        <v>-0.36537354999999999</v>
      </c>
      <c r="C110" s="115">
        <f>'[1]2023.04.25.EKHAZAARSTK_X'!C110</f>
        <v>0.56211275000000005</v>
      </c>
      <c r="D110" s="115">
        <f>'[1]2023.04.25.EKHAZAARSTK_X'!D110</f>
        <v>-0.68427884999999999</v>
      </c>
      <c r="E110" s="115">
        <f>'[1]2023.04.25.EKHAZAARSTK_X'!E110</f>
        <v>0.42204799999999998</v>
      </c>
      <c r="F110" s="115">
        <f>'[1]2023.04.25.EKHAZAARSTK_X'!F110</f>
        <v>-0.91023558000000004</v>
      </c>
      <c r="G110" s="115">
        <f>'[1]2023.04.25.EKHAZAARSTK_X'!G110</f>
        <v>7.7363100000000004E-2</v>
      </c>
      <c r="H110" s="115">
        <f>'[1]2023.04.25.EKHAZAARSTK_X'!H110</f>
        <v>-1.62934303</v>
      </c>
      <c r="I110" s="115">
        <f>'[1]2023.04.25.EKHAZAARSTK_X'!I110</f>
        <v>0.24312048</v>
      </c>
      <c r="J110" s="115">
        <f>'[1]2023.04.25.EKHAZAARSTK_X'!J110</f>
        <v>-0.44091064000000002</v>
      </c>
      <c r="K110" s="115">
        <f>'[1]2023.04.25.EKHAZAARSTK_X'!K110</f>
        <v>-0.94874250999999998</v>
      </c>
    </row>
    <row r="111" spans="1:11" x14ac:dyDescent="0.3">
      <c r="A111" s="73" t="str">
        <f>'[1]2023.04.25.EKHAZAARSTK_X'!A111</f>
        <v>BAYER CROPSCIENCE LTD</v>
      </c>
      <c r="B111" s="115">
        <f>'[1]2023.04.25.EKHAZAARSTK_X'!B111</f>
        <v>0.44596466000000001</v>
      </c>
      <c r="C111" s="115">
        <f>'[1]2023.04.25.EKHAZAARSTK_X'!C111</f>
        <v>0.34455441999999997</v>
      </c>
      <c r="D111" s="115">
        <f>'[1]2023.04.25.EKHAZAARSTK_X'!D111</f>
        <v>0.36445530999999998</v>
      </c>
      <c r="E111" s="115">
        <f>'[1]2023.04.25.EKHAZAARSTK_X'!E111</f>
        <v>-0.90673798000000005</v>
      </c>
      <c r="F111" s="115">
        <f>'[1]2023.04.25.EKHAZAARSTK_X'!F111</f>
        <v>-0.52712649</v>
      </c>
      <c r="G111" s="115">
        <f>'[1]2023.04.25.EKHAZAARSTK_X'!G111</f>
        <v>0.45316318</v>
      </c>
      <c r="H111" s="115">
        <f>'[1]2023.04.25.EKHAZAARSTK_X'!H111</f>
        <v>-1.4659487</v>
      </c>
      <c r="I111" s="115">
        <f>'[1]2023.04.25.EKHAZAARSTK_X'!I111</f>
        <v>-0.38996934999999999</v>
      </c>
      <c r="J111" s="115">
        <f>'[1]2023.04.25.EKHAZAARSTK_X'!J111</f>
        <v>-0.21771025999999999</v>
      </c>
      <c r="K111" s="115">
        <f>'[1]2023.04.25.EKHAZAARSTK_X'!K111</f>
        <v>-0.73436725000000003</v>
      </c>
    </row>
    <row r="112" spans="1:11" x14ac:dyDescent="0.3">
      <c r="A112" s="73" t="str">
        <f>'[1]2023.04.25.EKHAZAARSTK_X'!A112</f>
        <v>BEML LTD</v>
      </c>
      <c r="B112" s="115">
        <f>'[1]2023.04.25.EKHAZAARSTK_X'!B112</f>
        <v>-0.16584767</v>
      </c>
      <c r="C112" s="115">
        <f>'[1]2023.04.25.EKHAZAARSTK_X'!C112</f>
        <v>-0.26632243</v>
      </c>
      <c r="D112" s="115">
        <f>'[1]2023.04.25.EKHAZAARSTK_X'!D112</f>
        <v>-0.44494548</v>
      </c>
      <c r="E112" s="115">
        <f>'[1]2023.04.25.EKHAZAARSTK_X'!E112</f>
        <v>-0.19770609</v>
      </c>
      <c r="F112" s="115">
        <f>'[1]2023.04.25.EKHAZAARSTK_X'!F112</f>
        <v>-0.13088876999999999</v>
      </c>
      <c r="G112" s="115">
        <f>'[1]2023.04.25.EKHAZAARSTK_X'!G112</f>
        <v>-0.81668359000000001</v>
      </c>
      <c r="H112" s="115">
        <f>'[1]2023.04.25.EKHAZAARSTK_X'!H112</f>
        <v>-1.7893788799999999</v>
      </c>
      <c r="I112" s="115">
        <f>'[1]2023.04.25.EKHAZAARSTK_X'!I112</f>
        <v>0.68189268999999997</v>
      </c>
      <c r="J112" s="115">
        <f>'[1]2023.04.25.EKHAZAARSTK_X'!J112</f>
        <v>-7.0897249999999995E-2</v>
      </c>
      <c r="K112" s="115">
        <f>'[1]2023.04.25.EKHAZAARSTK_X'!K112</f>
        <v>0.33778967999999998</v>
      </c>
    </row>
    <row r="113" spans="1:11" x14ac:dyDescent="0.3">
      <c r="A113" s="73" t="str">
        <f>'[1]2023.04.25.EKHAZAARSTK_X'!A113</f>
        <v>BENGAL &amp; ASSAM CO LTD</v>
      </c>
      <c r="B113" s="115">
        <f>'[1]2023.04.25.EKHAZAARSTK_X'!B113</f>
        <v>-0.31493852</v>
      </c>
      <c r="C113" s="115">
        <f>'[1]2023.04.25.EKHAZAARSTK_X'!C113</f>
        <v>0.4004761</v>
      </c>
      <c r="D113" s="115">
        <f>'[1]2023.04.25.EKHAZAARSTK_X'!D113</f>
        <v>1.2659208799999999</v>
      </c>
      <c r="E113" s="115">
        <f>'[1]2023.04.25.EKHAZAARSTK_X'!E113</f>
        <v>1.350595</v>
      </c>
      <c r="F113" s="115">
        <f>'[1]2023.04.25.EKHAZAARSTK_X'!F113</f>
        <v>1.25863755</v>
      </c>
      <c r="G113" s="115">
        <f>'[1]2023.04.25.EKHAZAARSTK_X'!G113</f>
        <v>-0.43315505999999998</v>
      </c>
      <c r="H113" s="115">
        <f>'[1]2023.04.25.EKHAZAARSTK_X'!H113</f>
        <v>-1.3478456700000001</v>
      </c>
      <c r="I113" s="115">
        <f>'[1]2023.04.25.EKHAZAARSTK_X'!I113</f>
        <v>-0.42501327</v>
      </c>
      <c r="J113" s="115">
        <f>'[1]2023.04.25.EKHAZAARSTK_X'!J113</f>
        <v>1.0337307499999999</v>
      </c>
      <c r="K113" s="115">
        <f>'[1]2023.04.25.EKHAZAARSTK_X'!K113</f>
        <v>0.14241827000000001</v>
      </c>
    </row>
    <row r="114" spans="1:11" x14ac:dyDescent="0.3">
      <c r="A114" s="73" t="str">
        <f>'[1]2023.04.25.EKHAZAARSTK_X'!A114</f>
        <v>BERGER PAINTS INDIA LTD</v>
      </c>
      <c r="B114" s="115">
        <f>'[1]2023.04.25.EKHAZAARSTK_X'!B114</f>
        <v>-0.26790397999999999</v>
      </c>
      <c r="C114" s="115">
        <f>'[1]2023.04.25.EKHAZAARSTK_X'!C114</f>
        <v>0.2209824</v>
      </c>
      <c r="D114" s="115">
        <f>'[1]2023.04.25.EKHAZAARSTK_X'!D114</f>
        <v>0.44636384000000001</v>
      </c>
      <c r="E114" s="115">
        <f>'[1]2023.04.25.EKHAZAARSTK_X'!E114</f>
        <v>-0.21323328999999999</v>
      </c>
      <c r="F114" s="115">
        <f>'[1]2023.04.25.EKHAZAARSTK_X'!F114</f>
        <v>-0.52214198999999994</v>
      </c>
      <c r="G114" s="115">
        <f>'[1]2023.04.25.EKHAZAARSTK_X'!G114</f>
        <v>6.5654550000000006E-2</v>
      </c>
      <c r="H114" s="115">
        <f>'[1]2023.04.25.EKHAZAARSTK_X'!H114</f>
        <v>-0.94445062000000002</v>
      </c>
      <c r="I114" s="115">
        <f>'[1]2023.04.25.EKHAZAARSTK_X'!I114</f>
        <v>-0.27914612999999999</v>
      </c>
      <c r="J114" s="115">
        <f>'[1]2023.04.25.EKHAZAARSTK_X'!J114</f>
        <v>-0.49548303999999999</v>
      </c>
      <c r="K114" s="115">
        <f>'[1]2023.04.25.EKHAZAARSTK_X'!K114</f>
        <v>-0.66564422999999995</v>
      </c>
    </row>
    <row r="115" spans="1:11" x14ac:dyDescent="0.3">
      <c r="A115" s="73" t="str">
        <f>'[1]2023.04.25.EKHAZAARSTK_X'!A115</f>
        <v>BEST AGROLIFE LTD</v>
      </c>
      <c r="B115" s="115">
        <f>'[1]2023.04.25.EKHAZAARSTK_X'!B115</f>
        <v>-0.40319231</v>
      </c>
      <c r="C115" s="115">
        <f>'[1]2023.04.25.EKHAZAARSTK_X'!C115</f>
        <v>2.9440786800000001</v>
      </c>
      <c r="D115" s="115">
        <f>'[1]2023.04.25.EKHAZAARSTK_X'!D115</f>
        <v>3.0000224100000001</v>
      </c>
      <c r="E115" s="115">
        <f>'[1]2023.04.25.EKHAZAARSTK_X'!E115</f>
        <v>0.22310805</v>
      </c>
      <c r="F115" s="115">
        <f>'[1]2023.04.25.EKHAZAARSTK_X'!F115</f>
        <v>0.56929737000000002</v>
      </c>
      <c r="G115" s="115">
        <f>'[1]2023.04.25.EKHAZAARSTK_X'!G115</f>
        <v>0.97533035000000001</v>
      </c>
      <c r="H115" s="115">
        <f>'[1]2023.04.25.EKHAZAARSTK_X'!H115</f>
        <v>-2.3308894599999999</v>
      </c>
      <c r="I115" s="115">
        <f>'[1]2023.04.25.EKHAZAARSTK_X'!I115</f>
        <v>0.42392807999999998</v>
      </c>
      <c r="J115" s="115">
        <f>'[1]2023.04.25.EKHAZAARSTK_X'!J115</f>
        <v>0.25022745000000002</v>
      </c>
      <c r="K115" s="115">
        <f>'[1]2023.04.25.EKHAZAARSTK_X'!K115</f>
        <v>-0.35428863999999999</v>
      </c>
    </row>
    <row r="116" spans="1:11" x14ac:dyDescent="0.3">
      <c r="A116" s="73" t="str">
        <f>'[1]2023.04.25.EKHAZAARSTK_X'!A116</f>
        <v>BF INVESTMENT LTD</v>
      </c>
      <c r="B116" s="115">
        <f>'[1]2023.04.25.EKHAZAARSTK_X'!B116</f>
        <v>-0.47056088000000001</v>
      </c>
      <c r="C116" s="115">
        <f>'[1]2023.04.25.EKHAZAARSTK_X'!C116</f>
        <v>-0.77295440000000004</v>
      </c>
      <c r="D116" s="115">
        <f>'[1]2023.04.25.EKHAZAARSTK_X'!D116</f>
        <v>-0.22257932</v>
      </c>
      <c r="E116" s="115">
        <f>'[1]2023.04.25.EKHAZAARSTK_X'!E116</f>
        <v>-0.95499277000000005</v>
      </c>
      <c r="F116" s="115">
        <f>'[1]2023.04.25.EKHAZAARSTK_X'!F116</f>
        <v>1.70124531</v>
      </c>
      <c r="G116" s="115">
        <f>'[1]2023.04.25.EKHAZAARSTK_X'!G116</f>
        <v>0.23950055000000001</v>
      </c>
      <c r="H116" s="115">
        <f>'[1]2023.04.25.EKHAZAARSTK_X'!H116</f>
        <v>-2.9611921300000001</v>
      </c>
      <c r="I116" s="115">
        <f>'[1]2023.04.25.EKHAZAARSTK_X'!I116</f>
        <v>-0.17171131000000001</v>
      </c>
      <c r="J116" s="115">
        <f>'[1]2023.04.25.EKHAZAARSTK_X'!J116</f>
        <v>0.36691847</v>
      </c>
      <c r="K116" s="115">
        <f>'[1]2023.04.25.EKHAZAARSTK_X'!K116</f>
        <v>2.9089972999999998</v>
      </c>
    </row>
    <row r="117" spans="1:11" x14ac:dyDescent="0.3">
      <c r="A117" s="73" t="str">
        <f>'[1]2023.04.25.EKHAZAARSTK_X'!A117</f>
        <v>BF UTILITIES LTD</v>
      </c>
      <c r="B117" s="115">
        <f>'[1]2023.04.25.EKHAZAARSTK_X'!B117</f>
        <v>-0.47056088000000001</v>
      </c>
      <c r="C117" s="115">
        <f>'[1]2023.04.25.EKHAZAARSTK_X'!C117</f>
        <v>-0.32453141000000002</v>
      </c>
      <c r="D117" s="115">
        <f>'[1]2023.04.25.EKHAZAARSTK_X'!D117</f>
        <v>-0.71038413</v>
      </c>
      <c r="E117" s="115">
        <f>'[1]2023.04.25.EKHAZAARSTK_X'!E117</f>
        <v>2.74258208</v>
      </c>
      <c r="F117" s="115">
        <f>'[1]2023.04.25.EKHAZAARSTK_X'!F117</f>
        <v>0.12635304</v>
      </c>
      <c r="G117" s="115">
        <f>'[1]2023.04.25.EKHAZAARSTK_X'!G117</f>
        <v>1.8269145499999999</v>
      </c>
      <c r="H117" s="115">
        <f>'[1]2023.04.25.EKHAZAARSTK_X'!H117</f>
        <v>-2.6322448299999999</v>
      </c>
      <c r="I117" s="115">
        <f>'[1]2023.04.25.EKHAZAARSTK_X'!I117</f>
        <v>1.5571274799999999</v>
      </c>
      <c r="J117" s="115">
        <f>'[1]2023.04.25.EKHAZAARSTK_X'!J117</f>
        <v>0.71974134000000001</v>
      </c>
      <c r="K117" s="115">
        <f>'[1]2023.04.25.EKHAZAARSTK_X'!K117</f>
        <v>0.89432197999999996</v>
      </c>
    </row>
    <row r="118" spans="1:11" x14ac:dyDescent="0.3">
      <c r="A118" s="73" t="str">
        <f>'[1]2023.04.25.EKHAZAARSTK_X'!A118</f>
        <v>BHAGIRADHA CHEMICALS &amp; INDUS</v>
      </c>
      <c r="B118" s="115">
        <f>'[1]2023.04.25.EKHAZAARSTK_X'!B118</f>
        <v>-0.4455595</v>
      </c>
      <c r="C118" s="115">
        <f>'[1]2023.04.25.EKHAZAARSTK_X'!C118</f>
        <v>1.7812442799999999</v>
      </c>
      <c r="D118" s="115">
        <f>'[1]2023.04.25.EKHAZAARSTK_X'!D118</f>
        <v>1.33291352</v>
      </c>
      <c r="E118" s="115">
        <f>'[1]2023.04.25.EKHAZAARSTK_X'!E118</f>
        <v>-0.80752193999999999</v>
      </c>
      <c r="F118" s="115">
        <f>'[1]2023.04.25.EKHAZAARSTK_X'!F118</f>
        <v>1.1615504000000001</v>
      </c>
      <c r="G118" s="115">
        <f>'[1]2023.04.25.EKHAZAARSTK_X'!G118</f>
        <v>-7.5007229999999994E-2</v>
      </c>
      <c r="H118" s="115">
        <f>'[1]2023.04.25.EKHAZAARSTK_X'!H118</f>
        <v>-3</v>
      </c>
      <c r="I118" s="115">
        <f>'[1]2023.04.25.EKHAZAARSTK_X'!I118</f>
        <v>-0.27420824999999999</v>
      </c>
      <c r="J118" s="115">
        <f>'[1]2023.04.25.EKHAZAARSTK_X'!J118</f>
        <v>-0.23543058</v>
      </c>
      <c r="K118" s="115">
        <f>'[1]2023.04.25.EKHAZAARSTK_X'!K118</f>
        <v>4.7654719999999998E-2</v>
      </c>
    </row>
    <row r="119" spans="1:11" x14ac:dyDescent="0.3">
      <c r="A119" s="73" t="str">
        <f>'[1]2023.04.25.EKHAZAARSTK_X'!A119</f>
        <v>BHANSALI ENGINEERNG POLYMER</v>
      </c>
      <c r="B119" s="115">
        <f>'[1]2023.04.25.EKHAZAARSTK_X'!B119</f>
        <v>-0.10359764</v>
      </c>
      <c r="C119" s="115">
        <f>'[1]2023.04.25.EKHAZAARSTK_X'!C119</f>
        <v>2.05242038</v>
      </c>
      <c r="D119" s="115">
        <f>'[1]2023.04.25.EKHAZAARSTK_X'!D119</f>
        <v>1.1188214999999999</v>
      </c>
      <c r="E119" s="115">
        <f>'[1]2023.04.25.EKHAZAARSTK_X'!E119</f>
        <v>-0.95499277000000005</v>
      </c>
      <c r="F119" s="115">
        <f>'[1]2023.04.25.EKHAZAARSTK_X'!F119</f>
        <v>-0.59513247000000002</v>
      </c>
      <c r="G119" s="115">
        <f>'[1]2023.04.25.EKHAZAARSTK_X'!G119</f>
        <v>0.26834223000000001</v>
      </c>
      <c r="H119" s="115">
        <f>'[1]2023.04.25.EKHAZAARSTK_X'!H119</f>
        <v>-2.5820214699999999</v>
      </c>
      <c r="I119" s="115">
        <f>'[1]2023.04.25.EKHAZAARSTK_X'!I119</f>
        <v>0.28435135</v>
      </c>
      <c r="J119" s="115">
        <f>'[1]2023.04.25.EKHAZAARSTK_X'!J119</f>
        <v>0.95910424000000005</v>
      </c>
      <c r="K119" s="115">
        <f>'[1]2023.04.25.EKHAZAARSTK_X'!K119</f>
        <v>-0.65508378</v>
      </c>
    </row>
    <row r="120" spans="1:11" x14ac:dyDescent="0.3">
      <c r="A120" s="73" t="str">
        <f>'[1]2023.04.25.EKHAZAARSTK_X'!A120</f>
        <v>BHARAT BIJLEE LTD</v>
      </c>
      <c r="B120" s="115">
        <f>'[1]2023.04.25.EKHAZAARSTK_X'!B120</f>
        <v>-5.2093430000000003E-2</v>
      </c>
      <c r="C120" s="115">
        <f>'[1]2023.04.25.EKHAZAARSTK_X'!C120</f>
        <v>-0.11663654</v>
      </c>
      <c r="D120" s="115">
        <f>'[1]2023.04.25.EKHAZAARSTK_X'!D120</f>
        <v>-0.18027918000000001</v>
      </c>
      <c r="E120" s="115">
        <f>'[1]2023.04.25.EKHAZAARSTK_X'!E120</f>
        <v>-0.21475653</v>
      </c>
      <c r="F120" s="115">
        <f>'[1]2023.04.25.EKHAZAARSTK_X'!F120</f>
        <v>1.1661945600000001</v>
      </c>
      <c r="G120" s="115">
        <f>'[1]2023.04.25.EKHAZAARSTK_X'!G120</f>
        <v>-0.51403505000000005</v>
      </c>
      <c r="H120" s="115">
        <f>'[1]2023.04.25.EKHAZAARSTK_X'!H120</f>
        <v>-2.5189111199999998</v>
      </c>
      <c r="I120" s="115">
        <f>'[1]2023.04.25.EKHAZAARSTK_X'!I120</f>
        <v>0.39857148999999997</v>
      </c>
      <c r="J120" s="115">
        <f>'[1]2023.04.25.EKHAZAARSTK_X'!J120</f>
        <v>0.10860976999999999</v>
      </c>
      <c r="K120" s="115">
        <f>'[1]2023.04.25.EKHAZAARSTK_X'!K120</f>
        <v>3.1855679999999997E-2</v>
      </c>
    </row>
    <row r="121" spans="1:11" x14ac:dyDescent="0.3">
      <c r="A121" s="73" t="str">
        <f>'[1]2023.04.25.EKHAZAARSTK_X'!A121</f>
        <v>BHARAT DYNAMICS LTD</v>
      </c>
      <c r="B121" s="115">
        <f>'[1]2023.04.25.EKHAZAARSTK_X'!B121</f>
        <v>-0.11610772</v>
      </c>
      <c r="C121" s="115">
        <f>'[1]2023.04.25.EKHAZAARSTK_X'!C121</f>
        <v>0.36541474000000002</v>
      </c>
      <c r="D121" s="115">
        <f>'[1]2023.04.25.EKHAZAARSTK_X'!D121</f>
        <v>-0.68438463999999999</v>
      </c>
      <c r="E121" s="115">
        <f>'[1]2023.04.25.EKHAZAARSTK_X'!E121</f>
        <v>-0.95108998</v>
      </c>
      <c r="F121" s="115">
        <f>'[1]2023.04.25.EKHAZAARSTK_X'!F121</f>
        <v>1.79238319</v>
      </c>
      <c r="G121" s="115">
        <f>'[1]2023.04.25.EKHAZAARSTK_X'!G121</f>
        <v>-0.29874134000000002</v>
      </c>
      <c r="H121" s="115">
        <f>'[1]2023.04.25.EKHAZAARSTK_X'!H121</f>
        <v>-1.46962237</v>
      </c>
      <c r="I121" s="115">
        <f>'[1]2023.04.25.EKHAZAARSTK_X'!I121</f>
        <v>0.64019172999999996</v>
      </c>
      <c r="J121" s="115">
        <f>'[1]2023.04.25.EKHAZAARSTK_X'!J121</f>
        <v>-0.33843278999999998</v>
      </c>
      <c r="K121" s="115">
        <f>'[1]2023.04.25.EKHAZAARSTK_X'!K121</f>
        <v>0.71150952999999995</v>
      </c>
    </row>
    <row r="122" spans="1:11" x14ac:dyDescent="0.3">
      <c r="A122" s="73" t="str">
        <f>'[1]2023.04.25.EKHAZAARSTK_X'!A122</f>
        <v>BHARAT ELECTRONICS LTD</v>
      </c>
      <c r="B122" s="115">
        <f>'[1]2023.04.25.EKHAZAARSTK_X'!B122</f>
        <v>0.16035171000000001</v>
      </c>
      <c r="C122" s="115">
        <f>'[1]2023.04.25.EKHAZAARSTK_X'!C122</f>
        <v>0.19366749</v>
      </c>
      <c r="D122" s="115">
        <f>'[1]2023.04.25.EKHAZAARSTK_X'!D122</f>
        <v>3.4789319999999999E-2</v>
      </c>
      <c r="E122" s="115">
        <f>'[1]2023.04.25.EKHAZAARSTK_X'!E122</f>
        <v>-0.95499277000000005</v>
      </c>
      <c r="F122" s="115">
        <f>'[1]2023.04.25.EKHAZAARSTK_X'!F122</f>
        <v>0.98967516</v>
      </c>
      <c r="G122" s="115">
        <f>'[1]2023.04.25.EKHAZAARSTK_X'!G122</f>
        <v>5.2414719999999998E-2</v>
      </c>
      <c r="H122" s="115">
        <f>'[1]2023.04.25.EKHAZAARSTK_X'!H122</f>
        <v>-0.45728415</v>
      </c>
      <c r="I122" s="115">
        <f>'[1]2023.04.25.EKHAZAARSTK_X'!I122</f>
        <v>0.20774364000000001</v>
      </c>
      <c r="J122" s="115">
        <f>'[1]2023.04.25.EKHAZAARSTK_X'!J122</f>
        <v>-0.15967983999999999</v>
      </c>
      <c r="K122" s="115">
        <f>'[1]2023.04.25.EKHAZAARSTK_X'!K122</f>
        <v>0.28278574000000001</v>
      </c>
    </row>
    <row r="123" spans="1:11" x14ac:dyDescent="0.3">
      <c r="A123" s="73" t="str">
        <f>'[1]2023.04.25.EKHAZAARSTK_X'!A123</f>
        <v>BHARAT FORGE LTD</v>
      </c>
      <c r="B123" s="115">
        <f>'[1]2023.04.25.EKHAZAARSTK_X'!B123</f>
        <v>-0.32592409999999999</v>
      </c>
      <c r="C123" s="115">
        <f>'[1]2023.04.25.EKHAZAARSTK_X'!C123</f>
        <v>0.22504871000000001</v>
      </c>
      <c r="D123" s="115">
        <f>'[1]2023.04.25.EKHAZAARSTK_X'!D123</f>
        <v>-0.29521742000000001</v>
      </c>
      <c r="E123" s="115">
        <f>'[1]2023.04.25.EKHAZAARSTK_X'!E123</f>
        <v>0.42918286</v>
      </c>
      <c r="F123" s="115">
        <f>'[1]2023.04.25.EKHAZAARSTK_X'!F123</f>
        <v>0.17819682000000001</v>
      </c>
      <c r="G123" s="115">
        <f>'[1]2023.04.25.EKHAZAARSTK_X'!G123</f>
        <v>-0.60685204999999998</v>
      </c>
      <c r="H123" s="115">
        <f>'[1]2023.04.25.EKHAZAARSTK_X'!H123</f>
        <v>-0.84999937000000003</v>
      </c>
      <c r="I123" s="115">
        <f>'[1]2023.04.25.EKHAZAARSTK_X'!I123</f>
        <v>0.29709363</v>
      </c>
      <c r="J123" s="115">
        <f>'[1]2023.04.25.EKHAZAARSTK_X'!J123</f>
        <v>-0.28185030999999999</v>
      </c>
      <c r="K123" s="115">
        <f>'[1]2023.04.25.EKHAZAARSTK_X'!K123</f>
        <v>-0.63524853999999997</v>
      </c>
    </row>
    <row r="124" spans="1:11" x14ac:dyDescent="0.3">
      <c r="A124" s="73" t="str">
        <f>'[1]2023.04.25.EKHAZAARSTK_X'!A124</f>
        <v>BHARAT HEAVY ELECTRICALS</v>
      </c>
      <c r="B124" s="115">
        <f>'[1]2023.04.25.EKHAZAARSTK_X'!B124</f>
        <v>-0.27092119999999997</v>
      </c>
      <c r="C124" s="115">
        <f>'[1]2023.04.25.EKHAZAARSTK_X'!C124</f>
        <v>-7.9212060000000001E-2</v>
      </c>
      <c r="D124" s="115">
        <f>'[1]2023.04.25.EKHAZAARSTK_X'!D124</f>
        <v>-1.2071985000000001</v>
      </c>
      <c r="E124" s="115">
        <f>'[1]2023.04.25.EKHAZAARSTK_X'!E124</f>
        <v>-0.95100980999999996</v>
      </c>
      <c r="F124" s="115">
        <f>'[1]2023.04.25.EKHAZAARSTK_X'!F124</f>
        <v>0.90289295000000003</v>
      </c>
      <c r="G124" s="115">
        <f>'[1]2023.04.25.EKHAZAARSTK_X'!G124</f>
        <v>-0.87342953999999995</v>
      </c>
      <c r="H124" s="115">
        <f>'[1]2023.04.25.EKHAZAARSTK_X'!H124</f>
        <v>-0.54029351000000003</v>
      </c>
      <c r="I124" s="115">
        <f>'[1]2023.04.25.EKHAZAARSTK_X'!I124</f>
        <v>1.58743203</v>
      </c>
      <c r="J124" s="115">
        <f>'[1]2023.04.25.EKHAZAARSTK_X'!J124</f>
        <v>3.4662190000000002E-2</v>
      </c>
      <c r="K124" s="115">
        <f>'[1]2023.04.25.EKHAZAARSTK_X'!K124</f>
        <v>0.13838448</v>
      </c>
    </row>
    <row r="125" spans="1:11" x14ac:dyDescent="0.3">
      <c r="A125" s="73" t="str">
        <f>'[1]2023.04.25.EKHAZAARSTK_X'!A125</f>
        <v>BHARAT PETROLEUM CORP LTD</v>
      </c>
      <c r="B125" s="115">
        <f>'[1]2023.04.25.EKHAZAARSTK_X'!B125</f>
        <v>0.18965106000000001</v>
      </c>
      <c r="C125" s="115">
        <f>'[1]2023.04.25.EKHAZAARSTK_X'!C125</f>
        <v>1.2085559400000001</v>
      </c>
      <c r="D125" s="115">
        <f>'[1]2023.04.25.EKHAZAARSTK_X'!D125</f>
        <v>2.69433E-2</v>
      </c>
      <c r="E125" s="115">
        <f>'[1]2023.04.25.EKHAZAARSTK_X'!E125</f>
        <v>1.5054116200000001</v>
      </c>
      <c r="F125" s="115">
        <f>'[1]2023.04.25.EKHAZAARSTK_X'!F125</f>
        <v>-0.30205849000000001</v>
      </c>
      <c r="G125" s="115">
        <f>'[1]2023.04.25.EKHAZAARSTK_X'!G125</f>
        <v>-1.2906832699999999</v>
      </c>
      <c r="H125" s="115">
        <f>'[1]2023.04.25.EKHAZAARSTK_X'!H125</f>
        <v>0.50762671000000004</v>
      </c>
      <c r="I125" s="115">
        <f>'[1]2023.04.25.EKHAZAARSTK_X'!I125</f>
        <v>-4.6863900000000003E-3</v>
      </c>
      <c r="J125" s="115">
        <f>'[1]2023.04.25.EKHAZAARSTK_X'!J125</f>
        <v>0.61545634000000005</v>
      </c>
      <c r="K125" s="115">
        <f>'[1]2023.04.25.EKHAZAARSTK_X'!K125</f>
        <v>-1.0038747800000001</v>
      </c>
    </row>
    <row r="126" spans="1:11" x14ac:dyDescent="0.3">
      <c r="A126" s="73" t="str">
        <f>'[1]2023.04.25.EKHAZAARSTK_X'!A126</f>
        <v>BHARAT RASAYAN LTD</v>
      </c>
      <c r="B126" s="115">
        <f>'[1]2023.04.25.EKHAZAARSTK_X'!B126</f>
        <v>-0.46457507999999997</v>
      </c>
      <c r="C126" s="115">
        <f>'[1]2023.04.25.EKHAZAARSTK_X'!C126</f>
        <v>1.0152154</v>
      </c>
      <c r="D126" s="115">
        <f>'[1]2023.04.25.EKHAZAARSTK_X'!D126</f>
        <v>-0.21544112000000001</v>
      </c>
      <c r="E126" s="115">
        <f>'[1]2023.04.25.EKHAZAARSTK_X'!E126</f>
        <v>-0.94982575999999996</v>
      </c>
      <c r="F126" s="115">
        <f>'[1]2023.04.25.EKHAZAARSTK_X'!F126</f>
        <v>-0.74488114999999999</v>
      </c>
      <c r="G126" s="115">
        <f>'[1]2023.04.25.EKHAZAARSTK_X'!G126</f>
        <v>0.19138719000000001</v>
      </c>
      <c r="H126" s="115">
        <f>'[1]2023.04.25.EKHAZAARSTK_X'!H126</f>
        <v>-2.4071965199999998</v>
      </c>
      <c r="I126" s="115">
        <f>'[1]2023.04.25.EKHAZAARSTK_X'!I126</f>
        <v>-0.34557571999999998</v>
      </c>
      <c r="J126" s="115">
        <f>'[1]2023.04.25.EKHAZAARSTK_X'!J126</f>
        <v>-0.18898182999999999</v>
      </c>
      <c r="K126" s="115">
        <f>'[1]2023.04.25.EKHAZAARSTK_X'!K126</f>
        <v>5.2530180000000003E-2</v>
      </c>
    </row>
    <row r="127" spans="1:11" x14ac:dyDescent="0.3">
      <c r="A127" s="73" t="str">
        <f>'[1]2023.04.25.EKHAZAARSTK_X'!A127</f>
        <v>BHARTI AIRTEL LTD</v>
      </c>
      <c r="B127" s="115">
        <f>'[1]2023.04.25.EKHAZAARSTK_X'!B127</f>
        <v>-0.32291653999999997</v>
      </c>
      <c r="C127" s="115">
        <f>'[1]2023.04.25.EKHAZAARSTK_X'!C127</f>
        <v>-8.3475309999999997E-2</v>
      </c>
      <c r="D127" s="115">
        <f>'[1]2023.04.25.EKHAZAARSTK_X'!D127</f>
        <v>-4.9255840000000002E-2</v>
      </c>
      <c r="E127" s="115">
        <f>'[1]2023.04.25.EKHAZAARSTK_X'!E127</f>
        <v>1.6141649499999999</v>
      </c>
      <c r="F127" s="115">
        <f>'[1]2023.04.25.EKHAZAARSTK_X'!F127</f>
        <v>-5.2258609999999997E-2</v>
      </c>
      <c r="G127" s="115">
        <f>'[1]2023.04.25.EKHAZAARSTK_X'!G127</f>
        <v>-0.14992765</v>
      </c>
      <c r="H127" s="115">
        <f>'[1]2023.04.25.EKHAZAARSTK_X'!H127</f>
        <v>0.91781955999999998</v>
      </c>
      <c r="I127" s="115">
        <f>'[1]2023.04.25.EKHAZAARSTK_X'!I127</f>
        <v>-0.16541937000000001</v>
      </c>
      <c r="J127" s="115">
        <f>'[1]2023.04.25.EKHAZAARSTK_X'!J127</f>
        <v>1.41274E-3</v>
      </c>
      <c r="K127" s="115">
        <f>'[1]2023.04.25.EKHAZAARSTK_X'!K127</f>
        <v>-0.47524201999999999</v>
      </c>
    </row>
    <row r="128" spans="1:11" x14ac:dyDescent="0.3">
      <c r="A128" s="73" t="str">
        <f>'[1]2023.04.25.EKHAZAARSTK_X'!A128</f>
        <v>BIKAJI FOODS INTERNATIONAL L</v>
      </c>
      <c r="B128" s="115">
        <f>'[1]2023.04.25.EKHAZAARSTK_X'!B128</f>
        <v>-0.47056088000000001</v>
      </c>
      <c r="C128" s="115">
        <f>'[1]2023.04.25.EKHAZAARSTK_X'!C128</f>
        <v>0.57389265</v>
      </c>
      <c r="D128" s="115">
        <f>'[1]2023.04.25.EKHAZAARSTK_X'!D128</f>
        <v>1.44825089</v>
      </c>
      <c r="E128" s="115">
        <f>'[1]2023.04.25.EKHAZAARSTK_X'!E128</f>
        <v>-0.65528595000000001</v>
      </c>
      <c r="F128" s="115">
        <f>'[1]2023.04.25.EKHAZAARSTK_X'!F128</f>
        <v>0.15412066999999999</v>
      </c>
      <c r="G128" s="115">
        <f>'[1]2023.04.25.EKHAZAARSTK_X'!G128</f>
        <v>-0.53038465999999995</v>
      </c>
      <c r="H128" s="115">
        <f>'[1]2023.04.25.EKHAZAARSTK_X'!H128</f>
        <v>-2.1270256000000001</v>
      </c>
      <c r="I128" s="115">
        <f>'[1]2023.04.25.EKHAZAARSTK_X'!I128</f>
        <v>-7.9443349999999996E-2</v>
      </c>
      <c r="J128" s="115">
        <f>'[1]2023.04.25.EKHAZAARSTK_X'!J128</f>
        <v>-0.55160213000000002</v>
      </c>
      <c r="K128" s="115">
        <f>'[1]2023.04.25.EKHAZAARSTK_X'!K128</f>
        <v>-0.59767186999999999</v>
      </c>
    </row>
    <row r="129" spans="1:11" x14ac:dyDescent="0.3">
      <c r="A129" s="73" t="str">
        <f>'[1]2023.04.25.EKHAZAARSTK_X'!A129</f>
        <v>BIOCON LTD</v>
      </c>
      <c r="B129" s="115">
        <f>'[1]2023.04.25.EKHAZAARSTK_X'!B129</f>
        <v>-0.38853802999999998</v>
      </c>
      <c r="C129" s="115">
        <f>'[1]2023.04.25.EKHAZAARSTK_X'!C129</f>
        <v>-0.58596349000000003</v>
      </c>
      <c r="D129" s="115">
        <f>'[1]2023.04.25.EKHAZAARSTK_X'!D129</f>
        <v>0.22675996000000001</v>
      </c>
      <c r="E129" s="115">
        <f>'[1]2023.04.25.EKHAZAARSTK_X'!E129</f>
        <v>0.16724342</v>
      </c>
      <c r="F129" s="115">
        <f>'[1]2023.04.25.EKHAZAARSTK_X'!F129</f>
        <v>-1.41613674</v>
      </c>
      <c r="G129" s="115">
        <f>'[1]2023.04.25.EKHAZAARSTK_X'!G129</f>
        <v>-0.74033879999999996</v>
      </c>
      <c r="H129" s="115">
        <f>'[1]2023.04.25.EKHAZAARSTK_X'!H129</f>
        <v>-0.88744009000000001</v>
      </c>
      <c r="I129" s="115">
        <f>'[1]2023.04.25.EKHAZAARSTK_X'!I129</f>
        <v>0.10274424</v>
      </c>
      <c r="J129" s="115">
        <f>'[1]2023.04.25.EKHAZAARSTK_X'!J129</f>
        <v>-0.10587178</v>
      </c>
      <c r="K129" s="115">
        <f>'[1]2023.04.25.EKHAZAARSTK_X'!K129</f>
        <v>-0.21883485</v>
      </c>
    </row>
    <row r="130" spans="1:11" x14ac:dyDescent="0.3">
      <c r="A130" s="73" t="str">
        <f>'[1]2023.04.25.EKHAZAARSTK_X'!A130</f>
        <v>BIRLA CORP LTD</v>
      </c>
      <c r="B130" s="115">
        <f>'[1]2023.04.25.EKHAZAARSTK_X'!B130</f>
        <v>-5.7135110000000003E-2</v>
      </c>
      <c r="C130" s="115">
        <f>'[1]2023.04.25.EKHAZAARSTK_X'!C130</f>
        <v>-0.58006911999999999</v>
      </c>
      <c r="D130" s="115">
        <f>'[1]2023.04.25.EKHAZAARSTK_X'!D130</f>
        <v>-0.4046768</v>
      </c>
      <c r="E130" s="115">
        <f>'[1]2023.04.25.EKHAZAARSTK_X'!E130</f>
        <v>0.86840640999999996</v>
      </c>
      <c r="F130" s="115">
        <f>'[1]2023.04.25.EKHAZAARSTK_X'!F130</f>
        <v>-0.49260524</v>
      </c>
      <c r="G130" s="115">
        <f>'[1]2023.04.25.EKHAZAARSTK_X'!G130</f>
        <v>-1.0186924900000001</v>
      </c>
      <c r="H130" s="115">
        <f>'[1]2023.04.25.EKHAZAARSTK_X'!H130</f>
        <v>-1.3527530400000001</v>
      </c>
      <c r="I130" s="115">
        <f>'[1]2023.04.25.EKHAZAARSTK_X'!I130</f>
        <v>-5.2026629999999997E-2</v>
      </c>
      <c r="J130" s="115">
        <f>'[1]2023.04.25.EKHAZAARSTK_X'!J130</f>
        <v>0.26599696</v>
      </c>
      <c r="K130" s="115">
        <f>'[1]2023.04.25.EKHAZAARSTK_X'!K130</f>
        <v>0.13172227</v>
      </c>
    </row>
    <row r="131" spans="1:11" x14ac:dyDescent="0.3">
      <c r="A131" s="73" t="str">
        <f>'[1]2023.04.25.EKHAZAARSTK_X'!A131</f>
        <v>BIRLASOFT LTD</v>
      </c>
      <c r="B131" s="115">
        <f>'[1]2023.04.25.EKHAZAARSTK_X'!B131</f>
        <v>0.18555830000000001</v>
      </c>
      <c r="C131" s="115">
        <f>'[1]2023.04.25.EKHAZAARSTK_X'!C131</f>
        <v>0.27279225000000001</v>
      </c>
      <c r="D131" s="115">
        <f>'[1]2023.04.25.EKHAZAARSTK_X'!D131</f>
        <v>-0.28807431</v>
      </c>
      <c r="E131" s="115">
        <f>'[1]2023.04.25.EKHAZAARSTK_X'!E131</f>
        <v>0.47393647</v>
      </c>
      <c r="F131" s="115">
        <f>'[1]2023.04.25.EKHAZAARSTK_X'!F131</f>
        <v>-1.47909486</v>
      </c>
      <c r="G131" s="115">
        <f>'[1]2023.04.25.EKHAZAARSTK_X'!G131</f>
        <v>0.18169335</v>
      </c>
      <c r="H131" s="115">
        <f>'[1]2023.04.25.EKHAZAARSTK_X'!H131</f>
        <v>-1.8313573599999999</v>
      </c>
      <c r="I131" s="115">
        <f>'[1]2023.04.25.EKHAZAARSTK_X'!I131</f>
        <v>1.5709291700000001</v>
      </c>
      <c r="J131" s="115">
        <f>'[1]2023.04.25.EKHAZAARSTK_X'!J131</f>
        <v>0.10677283999999999</v>
      </c>
      <c r="K131" s="115">
        <f>'[1]2023.04.25.EKHAZAARSTK_X'!K131</f>
        <v>-0.73733103</v>
      </c>
    </row>
    <row r="132" spans="1:11" x14ac:dyDescent="0.3">
      <c r="A132" s="73" t="str">
        <f>'[1]2023.04.25.EKHAZAARSTK_X'!A132</f>
        <v>BLACK BOX LTD</v>
      </c>
      <c r="B132" s="115">
        <f>'[1]2023.04.25.EKHAZAARSTK_X'!B132</f>
        <v>-0.47056088000000001</v>
      </c>
      <c r="C132" s="115">
        <f>'[1]2023.04.25.EKHAZAARSTK_X'!C132</f>
        <v>2.4904096099999999</v>
      </c>
      <c r="D132" s="115">
        <f>'[1]2023.04.25.EKHAZAARSTK_X'!D132</f>
        <v>1.46459103</v>
      </c>
      <c r="E132" s="115">
        <f>'[1]2023.04.25.EKHAZAARSTK_X'!E132</f>
        <v>0.26051860999999998</v>
      </c>
      <c r="F132" s="115">
        <f>'[1]2023.04.25.EKHAZAARSTK_X'!F132</f>
        <v>-1.0581113099999999</v>
      </c>
      <c r="G132" s="115">
        <f>'[1]2023.04.25.EKHAZAARSTK_X'!G132</f>
        <v>-0.92493736999999998</v>
      </c>
      <c r="H132" s="115">
        <f>'[1]2023.04.25.EKHAZAARSTK_X'!H132</f>
        <v>-2.0476295900000001</v>
      </c>
      <c r="I132" s="115">
        <f>'[1]2023.04.25.EKHAZAARSTK_X'!I132</f>
        <v>-0.40667083999999998</v>
      </c>
      <c r="J132" s="115">
        <f>'[1]2023.04.25.EKHAZAARSTK_X'!J132</f>
        <v>0.2763989</v>
      </c>
      <c r="K132" s="115">
        <f>'[1]2023.04.25.EKHAZAARSTK_X'!K132</f>
        <v>0.19983649000000001</v>
      </c>
    </row>
    <row r="133" spans="1:11" x14ac:dyDescent="0.3">
      <c r="A133" s="73" t="str">
        <f>'[1]2023.04.25.EKHAZAARSTK_X'!A133</f>
        <v>BLS INTERNATIONAL LTD</v>
      </c>
      <c r="B133" s="115">
        <f>'[1]2023.04.25.EKHAZAARSTK_X'!B133</f>
        <v>-0.33163558999999998</v>
      </c>
      <c r="C133" s="115">
        <f>'[1]2023.04.25.EKHAZAARSTK_X'!C133</f>
        <v>1.57150865</v>
      </c>
      <c r="D133" s="115">
        <f>'[1]2023.04.25.EKHAZAARSTK_X'!D133</f>
        <v>1.151894E-2</v>
      </c>
      <c r="E133" s="115">
        <f>'[1]2023.04.25.EKHAZAARSTK_X'!E133</f>
        <v>-0.95499277000000005</v>
      </c>
      <c r="F133" s="115">
        <f>'[1]2023.04.25.EKHAZAARSTK_X'!F133</f>
        <v>3.0000844</v>
      </c>
      <c r="G133" s="115">
        <f>'[1]2023.04.25.EKHAZAARSTK_X'!G133</f>
        <v>0.17795204000000001</v>
      </c>
      <c r="H133" s="115">
        <f>'[1]2023.04.25.EKHAZAARSTK_X'!H133</f>
        <v>-2.41665983</v>
      </c>
      <c r="I133" s="115">
        <f>'[1]2023.04.25.EKHAZAARSTK_X'!I133</f>
        <v>1.2592591</v>
      </c>
      <c r="J133" s="115">
        <f>'[1]2023.04.25.EKHAZAARSTK_X'!J133</f>
        <v>-0.46225417000000002</v>
      </c>
      <c r="K133" s="115">
        <f>'[1]2023.04.25.EKHAZAARSTK_X'!K133</f>
        <v>0.71801006999999994</v>
      </c>
    </row>
    <row r="134" spans="1:11" x14ac:dyDescent="0.3">
      <c r="A134" s="73" t="str">
        <f>'[1]2023.04.25.EKHAZAARSTK_X'!A134</f>
        <v>BLUE DART EXPRESS LTD</v>
      </c>
      <c r="B134" s="115">
        <f>'[1]2023.04.25.EKHAZAARSTK_X'!B134</f>
        <v>-0.25352546999999998</v>
      </c>
      <c r="C134" s="115">
        <f>'[1]2023.04.25.EKHAZAARSTK_X'!C134</f>
        <v>1.2451868100000001</v>
      </c>
      <c r="D134" s="115">
        <f>'[1]2023.04.25.EKHAZAARSTK_X'!D134</f>
        <v>0.65833783000000001</v>
      </c>
      <c r="E134" s="115">
        <f>'[1]2023.04.25.EKHAZAARSTK_X'!E134</f>
        <v>0.14995243999999999</v>
      </c>
      <c r="F134" s="115">
        <f>'[1]2023.04.25.EKHAZAARSTK_X'!F134</f>
        <v>-0.32043665999999998</v>
      </c>
      <c r="G134" s="115">
        <f>'[1]2023.04.25.EKHAZAARSTK_X'!G134</f>
        <v>0.71638137000000002</v>
      </c>
      <c r="H134" s="115">
        <f>'[1]2023.04.25.EKHAZAARSTK_X'!H134</f>
        <v>-1.62259793</v>
      </c>
      <c r="I134" s="115">
        <f>'[1]2023.04.25.EKHAZAARSTK_X'!I134</f>
        <v>-0.22528374000000001</v>
      </c>
      <c r="J134" s="115">
        <f>'[1]2023.04.25.EKHAZAARSTK_X'!J134</f>
        <v>-0.1601254</v>
      </c>
      <c r="K134" s="115">
        <f>'[1]2023.04.25.EKHAZAARSTK_X'!K134</f>
        <v>-0.27321285000000001</v>
      </c>
    </row>
    <row r="135" spans="1:11" x14ac:dyDescent="0.3">
      <c r="A135" s="73" t="str">
        <f>'[1]2023.04.25.EKHAZAARSTK_X'!A135</f>
        <v>BLUE STAR LTD</v>
      </c>
      <c r="B135" s="115">
        <f>'[1]2023.04.25.EKHAZAARSTK_X'!B135</f>
        <v>-0.21432501000000001</v>
      </c>
      <c r="C135" s="115">
        <f>'[1]2023.04.25.EKHAZAARSTK_X'!C135</f>
        <v>0.72127110000000005</v>
      </c>
      <c r="D135" s="115">
        <f>'[1]2023.04.25.EKHAZAARSTK_X'!D135</f>
        <v>0.12031041000000001</v>
      </c>
      <c r="E135" s="115">
        <f>'[1]2023.04.25.EKHAZAARSTK_X'!E135</f>
        <v>-0.32930344</v>
      </c>
      <c r="F135" s="115">
        <f>'[1]2023.04.25.EKHAZAARSTK_X'!F135</f>
        <v>0.83479630999999999</v>
      </c>
      <c r="G135" s="115">
        <f>'[1]2023.04.25.EKHAZAARSTK_X'!G135</f>
        <v>-8.6566569999999995E-2</v>
      </c>
      <c r="H135" s="115">
        <f>'[1]2023.04.25.EKHAZAARSTK_X'!H135</f>
        <v>-1.47517824</v>
      </c>
      <c r="I135" s="115">
        <f>'[1]2023.04.25.EKHAZAARSTK_X'!I135</f>
        <v>-0.20503001000000001</v>
      </c>
      <c r="J135" s="115">
        <f>'[1]2023.04.25.EKHAZAARSTK_X'!J135</f>
        <v>-0.35039641999999999</v>
      </c>
      <c r="K135" s="115">
        <f>'[1]2023.04.25.EKHAZAARSTK_X'!K135</f>
        <v>-0.68544346</v>
      </c>
    </row>
    <row r="136" spans="1:11" x14ac:dyDescent="0.3">
      <c r="A136" s="73" t="str">
        <f>'[1]2023.04.25.EKHAZAARSTK_X'!A136</f>
        <v>BOMBAY BURMAH TRADING CORP</v>
      </c>
      <c r="B136" s="115">
        <f>'[1]2023.04.25.EKHAZAARSTK_X'!B136</f>
        <v>-0.42165627999999999</v>
      </c>
      <c r="C136" s="115">
        <f>'[1]2023.04.25.EKHAZAARSTK_X'!C136</f>
        <v>-0.23131463999999999</v>
      </c>
      <c r="D136" s="115">
        <f>'[1]2023.04.25.EKHAZAARSTK_X'!D136</f>
        <v>-0.35325723999999997</v>
      </c>
      <c r="E136" s="115">
        <f>'[1]2023.04.25.EKHAZAARSTK_X'!E136</f>
        <v>0.85917323999999995</v>
      </c>
      <c r="F136" s="115">
        <f>'[1]2023.04.25.EKHAZAARSTK_X'!F136</f>
        <v>1.8482740000000001E-2</v>
      </c>
      <c r="G136" s="115">
        <f>'[1]2023.04.25.EKHAZAARSTK_X'!G136</f>
        <v>-0.37317412999999999</v>
      </c>
      <c r="H136" s="115">
        <f>'[1]2023.04.25.EKHAZAARSTK_X'!H136</f>
        <v>-1.2524816999999999</v>
      </c>
      <c r="I136" s="115">
        <f>'[1]2023.04.25.EKHAZAARSTK_X'!I136</f>
        <v>-0.26022729</v>
      </c>
      <c r="J136" s="115">
        <f>'[1]2023.04.25.EKHAZAARSTK_X'!J136</f>
        <v>1.4569132300000001</v>
      </c>
      <c r="K136" s="115">
        <f>'[1]2023.04.25.EKHAZAARSTK_X'!K136</f>
        <v>0.62406205999999997</v>
      </c>
    </row>
    <row r="137" spans="1:11" x14ac:dyDescent="0.3">
      <c r="A137" s="73" t="str">
        <f>'[1]2023.04.25.EKHAZAARSTK_X'!A137</f>
        <v>BOMBAY DYEING &amp; MFG CO LTD</v>
      </c>
      <c r="B137" s="115">
        <f>'[1]2023.04.25.EKHAZAARSTK_X'!B137</f>
        <v>-0.47056088000000001</v>
      </c>
      <c r="C137" s="115">
        <f>'[1]2023.04.25.EKHAZAARSTK_X'!C137</f>
        <v>2.2256324300000001</v>
      </c>
      <c r="D137" s="115">
        <f>'[1]2023.04.25.EKHAZAARSTK_X'!D137</f>
        <v>-2.5525557999999999</v>
      </c>
      <c r="E137" s="115">
        <f>'[1]2023.04.25.EKHAZAARSTK_X'!E137</f>
        <v>2.9589514700000001</v>
      </c>
      <c r="F137" s="115">
        <f>'[1]2023.04.25.EKHAZAARSTK_X'!F137</f>
        <v>-0.99047141999999999</v>
      </c>
      <c r="G137" s="115">
        <f>'[1]2023.04.25.EKHAZAARSTK_X'!G137</f>
        <v>-2.2457339799999998</v>
      </c>
      <c r="H137" s="115">
        <f>'[1]2023.04.25.EKHAZAARSTK_X'!H137</f>
        <v>-2.20312047</v>
      </c>
      <c r="I137" s="115">
        <f>'[1]2023.04.25.EKHAZAARSTK_X'!I137</f>
        <v>2.8752563000000002</v>
      </c>
      <c r="J137" s="115">
        <f>'[1]2023.04.25.EKHAZAARSTK_X'!J137</f>
        <v>-1.17681217</v>
      </c>
      <c r="K137" s="115">
        <f>'[1]2023.04.25.EKHAZAARSTK_X'!K137</f>
        <v>-8.6201799999999999E-3</v>
      </c>
    </row>
    <row r="138" spans="1:11" x14ac:dyDescent="0.3">
      <c r="A138" s="73" t="str">
        <f>'[1]2023.04.25.EKHAZAARSTK_X'!A138</f>
        <v>BOMBAY SUPER HYBRID SEEDS LT</v>
      </c>
      <c r="B138" s="115">
        <f>'[1]2023.04.25.EKHAZAARSTK_X'!B138</f>
        <v>-0.47056088000000001</v>
      </c>
      <c r="C138" s="115">
        <f>'[1]2023.04.25.EKHAZAARSTK_X'!C138</f>
        <v>0.75286728000000003</v>
      </c>
      <c r="D138" s="115">
        <f>'[1]2023.04.25.EKHAZAARSTK_X'!D138</f>
        <v>0.23210481999999999</v>
      </c>
      <c r="E138" s="115">
        <f>'[1]2023.04.25.EKHAZAARSTK_X'!E138</f>
        <v>-0.12018458</v>
      </c>
      <c r="F138" s="115">
        <f>'[1]2023.04.25.EKHAZAARSTK_X'!F138</f>
        <v>3.0000844</v>
      </c>
      <c r="G138" s="115">
        <f>'[1]2023.04.25.EKHAZAARSTK_X'!G138</f>
        <v>-0.18073784000000001</v>
      </c>
      <c r="H138" s="115">
        <f>'[1]2023.04.25.EKHAZAARSTK_X'!H138</f>
        <v>-2.7537004899999999</v>
      </c>
      <c r="I138" s="115">
        <f>'[1]2023.04.25.EKHAZAARSTK_X'!I138</f>
        <v>-0.33576718</v>
      </c>
      <c r="J138" s="115">
        <f>'[1]2023.04.25.EKHAZAARSTK_X'!J138</f>
        <v>0.19721347</v>
      </c>
      <c r="K138" s="115">
        <f>'[1]2023.04.25.EKHAZAARSTK_X'!K138</f>
        <v>2.2215180399999999</v>
      </c>
    </row>
    <row r="139" spans="1:11" x14ac:dyDescent="0.3">
      <c r="A139" s="73" t="str">
        <f>'[1]2023.04.25.EKHAZAARSTK_X'!A139</f>
        <v>BOROSIL LTD</v>
      </c>
      <c r="B139" s="115">
        <f>'[1]2023.04.25.EKHAZAARSTK_X'!B139</f>
        <v>-0.33225849000000002</v>
      </c>
      <c r="C139" s="115">
        <f>'[1]2023.04.25.EKHAZAARSTK_X'!C139</f>
        <v>0.97887259999999998</v>
      </c>
      <c r="D139" s="115">
        <f>'[1]2023.04.25.EKHAZAARSTK_X'!D139</f>
        <v>1.9884179799999999</v>
      </c>
      <c r="E139" s="115">
        <f>'[1]2023.04.25.EKHAZAARSTK_X'!E139</f>
        <v>-0.85690694999999995</v>
      </c>
      <c r="F139" s="115">
        <f>'[1]2023.04.25.EKHAZAARSTK_X'!F139</f>
        <v>0.10315941000000001</v>
      </c>
      <c r="G139" s="115">
        <f>'[1]2023.04.25.EKHAZAARSTK_X'!G139</f>
        <v>-0.31912634000000001</v>
      </c>
      <c r="H139" s="115">
        <f>'[1]2023.04.25.EKHAZAARSTK_X'!H139</f>
        <v>-2.4448041900000002</v>
      </c>
      <c r="I139" s="115">
        <f>'[1]2023.04.25.EKHAZAARSTK_X'!I139</f>
        <v>-9.6312229999999999E-2</v>
      </c>
      <c r="J139" s="115">
        <f>'[1]2023.04.25.EKHAZAARSTK_X'!J139</f>
        <v>-0.35340524000000001</v>
      </c>
      <c r="K139" s="115">
        <f>'[1]2023.04.25.EKHAZAARSTK_X'!K139</f>
        <v>-0.13346589</v>
      </c>
    </row>
    <row r="140" spans="1:11" x14ac:dyDescent="0.3">
      <c r="A140" s="73" t="str">
        <f>'[1]2023.04.25.EKHAZAARSTK_X'!A140</f>
        <v>BOROSIL RENEWABLES LTD</v>
      </c>
      <c r="B140" s="115">
        <f>'[1]2023.04.25.EKHAZAARSTK_X'!B140</f>
        <v>-0.47056088000000001</v>
      </c>
      <c r="C140" s="115">
        <f>'[1]2023.04.25.EKHAZAARSTK_X'!C140</f>
        <v>0.74870318000000002</v>
      </c>
      <c r="D140" s="115">
        <f>'[1]2023.04.25.EKHAZAARSTK_X'!D140</f>
        <v>-0.10527091</v>
      </c>
      <c r="E140" s="115">
        <f>'[1]2023.04.25.EKHAZAARSTK_X'!E140</f>
        <v>0.84668648000000002</v>
      </c>
      <c r="F140" s="115">
        <f>'[1]2023.04.25.EKHAZAARSTK_X'!F140</f>
        <v>-0.79607797000000002</v>
      </c>
      <c r="G140" s="115">
        <f>'[1]2023.04.25.EKHAZAARSTK_X'!G140</f>
        <v>-0.20917694000000001</v>
      </c>
      <c r="H140" s="115">
        <f>'[1]2023.04.25.EKHAZAARSTK_X'!H140</f>
        <v>-2.3440821199999999</v>
      </c>
      <c r="I140" s="115">
        <f>'[1]2023.04.25.EKHAZAARSTK_X'!I140</f>
        <v>0.28988796</v>
      </c>
      <c r="J140" s="115">
        <f>'[1]2023.04.25.EKHAZAARSTK_X'!J140</f>
        <v>-0.35577035000000001</v>
      </c>
      <c r="K140" s="115">
        <f>'[1]2023.04.25.EKHAZAARSTK_X'!K140</f>
        <v>-0.25396246</v>
      </c>
    </row>
    <row r="141" spans="1:11" x14ac:dyDescent="0.3">
      <c r="A141" s="73" t="str">
        <f>'[1]2023.04.25.EKHAZAARSTK_X'!A141</f>
        <v>BOSCH LTD</v>
      </c>
      <c r="B141" s="115">
        <f>'[1]2023.04.25.EKHAZAARSTK_X'!B141</f>
        <v>-6.778149E-2</v>
      </c>
      <c r="C141" s="115">
        <f>'[1]2023.04.25.EKHAZAARSTK_X'!C141</f>
        <v>-3.6343680000000003E-2</v>
      </c>
      <c r="D141" s="115">
        <f>'[1]2023.04.25.EKHAZAARSTK_X'!D141</f>
        <v>-1.0680059200000001</v>
      </c>
      <c r="E141" s="115">
        <f>'[1]2023.04.25.EKHAZAARSTK_X'!E141</f>
        <v>-0.94186407000000005</v>
      </c>
      <c r="F141" s="115">
        <f>'[1]2023.04.25.EKHAZAARSTK_X'!F141</f>
        <v>0.77283930999999995</v>
      </c>
      <c r="G141" s="115">
        <f>'[1]2023.04.25.EKHAZAARSTK_X'!G141</f>
        <v>-0.15765009999999999</v>
      </c>
      <c r="H141" s="115">
        <f>'[1]2023.04.25.EKHAZAARSTK_X'!H141</f>
        <v>-0.74021804000000002</v>
      </c>
      <c r="I141" s="115">
        <f>'[1]2023.04.25.EKHAZAARSTK_X'!I141</f>
        <v>-0.20041650999999999</v>
      </c>
      <c r="J141" s="115">
        <f>'[1]2023.04.25.EKHAZAARSTK_X'!J141</f>
        <v>-0.33317744999999999</v>
      </c>
      <c r="K141" s="115">
        <f>'[1]2023.04.25.EKHAZAARSTK_X'!K141</f>
        <v>-0.34266966999999998</v>
      </c>
    </row>
    <row r="142" spans="1:11" x14ac:dyDescent="0.3">
      <c r="A142" s="73" t="str">
        <f>'[1]2023.04.25.EKHAZAARSTK_X'!A142</f>
        <v>BRIGADE ENTERPRISES LTD</v>
      </c>
      <c r="B142" s="115">
        <f>'[1]2023.04.25.EKHAZAARSTK_X'!B142</f>
        <v>-0.35733628000000001</v>
      </c>
      <c r="C142" s="115">
        <f>'[1]2023.04.25.EKHAZAARSTK_X'!C142</f>
        <v>-0.56283528000000005</v>
      </c>
      <c r="D142" s="115">
        <f>'[1]2023.04.25.EKHAZAARSTK_X'!D142</f>
        <v>-0.25212845</v>
      </c>
      <c r="E142" s="115">
        <f>'[1]2023.04.25.EKHAZAARSTK_X'!E142</f>
        <v>0.87351900000000005</v>
      </c>
      <c r="F142" s="115">
        <f>'[1]2023.04.25.EKHAZAARSTK_X'!F142</f>
        <v>-0.38003643999999998</v>
      </c>
      <c r="G142" s="115">
        <f>'[1]2023.04.25.EKHAZAARSTK_X'!G142</f>
        <v>-0.79659086000000001</v>
      </c>
      <c r="H142" s="115">
        <f>'[1]2023.04.25.EKHAZAARSTK_X'!H142</f>
        <v>-1.35655499</v>
      </c>
      <c r="I142" s="115">
        <f>'[1]2023.04.25.EKHAZAARSTK_X'!I142</f>
        <v>-0.14089392000000001</v>
      </c>
      <c r="J142" s="115">
        <f>'[1]2023.04.25.EKHAZAARSTK_X'!J142</f>
        <v>-0.22595960000000001</v>
      </c>
      <c r="K142" s="115">
        <f>'[1]2023.04.25.EKHAZAARSTK_X'!K142</f>
        <v>-0.60543035999999995</v>
      </c>
    </row>
    <row r="143" spans="1:11" x14ac:dyDescent="0.3">
      <c r="A143" s="73" t="str">
        <f>'[1]2023.04.25.EKHAZAARSTK_X'!A143</f>
        <v>BRIGHTCOM GROUP LTD</v>
      </c>
      <c r="B143" s="115">
        <f>'[1]2023.04.25.EKHAZAARSTK_X'!B143</f>
        <v>0.37828305000000001</v>
      </c>
      <c r="C143" s="115">
        <f>'[1]2023.04.25.EKHAZAARSTK_X'!C143</f>
        <v>2.4587860099999999</v>
      </c>
      <c r="D143" s="115">
        <f>'[1]2023.04.25.EKHAZAARSTK_X'!D143</f>
        <v>3.0000224100000001</v>
      </c>
      <c r="E143" s="115">
        <f>'[1]2023.04.25.EKHAZAARSTK_X'!E143</f>
        <v>-0.95499277000000005</v>
      </c>
      <c r="F143" s="115">
        <f>'[1]2023.04.25.EKHAZAARSTK_X'!F143</f>
        <v>-3.0000829699999998</v>
      </c>
      <c r="G143" s="115">
        <f>'[1]2023.04.25.EKHAZAARSTK_X'!G143</f>
        <v>1.39524209</v>
      </c>
      <c r="H143" s="115">
        <f>'[1]2023.04.25.EKHAZAARSTK_X'!H143</f>
        <v>-1.7061275199999999</v>
      </c>
      <c r="I143" s="115">
        <f>'[1]2023.04.25.EKHAZAARSTK_X'!I143</f>
        <v>1.7134097800000001</v>
      </c>
      <c r="J143" s="115">
        <f>'[1]2023.04.25.EKHAZAARSTK_X'!J143</f>
        <v>3.0000150200000002</v>
      </c>
      <c r="K143" s="115">
        <f>'[1]2023.04.25.EKHAZAARSTK_X'!K143</f>
        <v>2.6647279300000002</v>
      </c>
    </row>
    <row r="144" spans="1:11" x14ac:dyDescent="0.3">
      <c r="A144" s="73" t="str">
        <f>'[1]2023.04.25.EKHAZAARSTK_X'!A144</f>
        <v>BRITANNIA INDUSTRIES LTD</v>
      </c>
      <c r="B144" s="115">
        <f>'[1]2023.04.25.EKHAZAARSTK_X'!B144</f>
        <v>0.16046015999999999</v>
      </c>
      <c r="C144" s="115">
        <f>'[1]2023.04.25.EKHAZAARSTK_X'!C144</f>
        <v>0.18751240999999999</v>
      </c>
      <c r="D144" s="115">
        <f>'[1]2023.04.25.EKHAZAARSTK_X'!D144</f>
        <v>0.18533319000000001</v>
      </c>
      <c r="E144" s="115">
        <f>'[1]2023.04.25.EKHAZAARSTK_X'!E144</f>
        <v>0.53237449999999997</v>
      </c>
      <c r="F144" s="115">
        <f>'[1]2023.04.25.EKHAZAARSTK_X'!F144</f>
        <v>0.83945197000000005</v>
      </c>
      <c r="G144" s="115">
        <f>'[1]2023.04.25.EKHAZAARSTK_X'!G144</f>
        <v>2.48628545</v>
      </c>
      <c r="H144" s="115">
        <f>'[1]2023.04.25.EKHAZAARSTK_X'!H144</f>
        <v>-0.73397022000000001</v>
      </c>
      <c r="I144" s="115">
        <f>'[1]2023.04.25.EKHAZAARSTK_X'!I144</f>
        <v>-0.14073174999999999</v>
      </c>
      <c r="J144" s="115">
        <f>'[1]2023.04.25.EKHAZAARSTK_X'!J144</f>
        <v>-0.51996017000000005</v>
      </c>
      <c r="K144" s="115">
        <f>'[1]2023.04.25.EKHAZAARSTK_X'!K144</f>
        <v>0.16692937999999999</v>
      </c>
    </row>
    <row r="145" spans="1:11" x14ac:dyDescent="0.3">
      <c r="A145" s="73" t="str">
        <f>'[1]2023.04.25.EKHAZAARSTK_X'!A145</f>
        <v>BSE LTD</v>
      </c>
      <c r="B145" s="115">
        <f>'[1]2023.04.25.EKHAZAARSTK_X'!B145</f>
        <v>0.64746963999999996</v>
      </c>
      <c r="C145" s="115">
        <f>'[1]2023.04.25.EKHAZAARSTK_X'!C145</f>
        <v>0.49756961999999999</v>
      </c>
      <c r="D145" s="115">
        <f>'[1]2023.04.25.EKHAZAARSTK_X'!D145</f>
        <v>-0.39072921999999999</v>
      </c>
      <c r="E145" s="115">
        <f>'[1]2023.04.25.EKHAZAARSTK_X'!E145</f>
        <v>-0.95497191000000003</v>
      </c>
      <c r="F145" s="115">
        <f>'[1]2023.04.25.EKHAZAARSTK_X'!F145</f>
        <v>-2.0107595900000002</v>
      </c>
      <c r="G145" s="115">
        <f>'[1]2023.04.25.EKHAZAARSTK_X'!G145</f>
        <v>-0.4902243</v>
      </c>
      <c r="H145" s="115">
        <f>'[1]2023.04.25.EKHAZAARSTK_X'!H145</f>
        <v>-1.98203576</v>
      </c>
      <c r="I145" s="115">
        <f>'[1]2023.04.25.EKHAZAARSTK_X'!I145</f>
        <v>1.8680754900000001</v>
      </c>
      <c r="J145" s="115">
        <f>'[1]2023.04.25.EKHAZAARSTK_X'!J145</f>
        <v>4.7831140000000001E-2</v>
      </c>
      <c r="K145" s="115">
        <f>'[1]2023.04.25.EKHAZAARSTK_X'!K145</f>
        <v>-0.16783408999999999</v>
      </c>
    </row>
    <row r="146" spans="1:11" x14ac:dyDescent="0.3">
      <c r="A146" s="73" t="str">
        <f>'[1]2023.04.25.EKHAZAARSTK_X'!A146</f>
        <v>BUTTERFLY GANDHIMATHI APPLIA</v>
      </c>
      <c r="B146" s="115">
        <f>'[1]2023.04.25.EKHAZAARSTK_X'!B146</f>
        <v>-0.40026869999999998</v>
      </c>
      <c r="C146" s="115">
        <f>'[1]2023.04.25.EKHAZAARSTK_X'!C146</f>
        <v>1.4326617699999999</v>
      </c>
      <c r="D146" s="115">
        <f>'[1]2023.04.25.EKHAZAARSTK_X'!D146</f>
        <v>0.47657432999999999</v>
      </c>
      <c r="E146" s="115">
        <f>'[1]2023.04.25.EKHAZAARSTK_X'!E146</f>
        <v>-0.95499277000000005</v>
      </c>
      <c r="F146" s="115">
        <f>'[1]2023.04.25.EKHAZAARSTK_X'!F146</f>
        <v>-0.39372670999999998</v>
      </c>
      <c r="G146" s="115">
        <f>'[1]2023.04.25.EKHAZAARSTK_X'!G146</f>
        <v>-0.58734816000000001</v>
      </c>
      <c r="H146" s="115">
        <f>'[1]2023.04.25.EKHAZAARSTK_X'!H146</f>
        <v>-2.7138745800000001</v>
      </c>
      <c r="I146" s="115">
        <f>'[1]2023.04.25.EKHAZAARSTK_X'!I146</f>
        <v>-8.0205029999999997E-2</v>
      </c>
      <c r="J146" s="115">
        <f>'[1]2023.04.25.EKHAZAARSTK_X'!J146</f>
        <v>-0.32951760000000002</v>
      </c>
      <c r="K146" s="115">
        <f>'[1]2023.04.25.EKHAZAARSTK_X'!K146</f>
        <v>-1.07704377</v>
      </c>
    </row>
    <row r="147" spans="1:11" x14ac:dyDescent="0.3">
      <c r="A147" s="73" t="str">
        <f>'[1]2023.04.25.EKHAZAARSTK_X'!A147</f>
        <v>CAMLIN FINE SCIENCES LTD</v>
      </c>
      <c r="B147" s="115">
        <f>'[1]2023.04.25.EKHAZAARSTK_X'!B147</f>
        <v>-0.47056088000000001</v>
      </c>
      <c r="C147" s="115">
        <f>'[1]2023.04.25.EKHAZAARSTK_X'!C147</f>
        <v>0.21750232999999999</v>
      </c>
      <c r="D147" s="115">
        <f>'[1]2023.04.25.EKHAZAARSTK_X'!D147</f>
        <v>0.54790782999999998</v>
      </c>
      <c r="E147" s="115">
        <f>'[1]2023.04.25.EKHAZAARSTK_X'!E147</f>
        <v>0.69637764000000002</v>
      </c>
      <c r="F147" s="115">
        <f>'[1]2023.04.25.EKHAZAARSTK_X'!F147</f>
        <v>9.5509709999999998E-2</v>
      </c>
      <c r="G147" s="115">
        <f>'[1]2023.04.25.EKHAZAARSTK_X'!G147</f>
        <v>-0.76743214999999998</v>
      </c>
      <c r="H147" s="115">
        <f>'[1]2023.04.25.EKHAZAARSTK_X'!H147</f>
        <v>-2.3272111400000002</v>
      </c>
      <c r="I147" s="115">
        <f>'[1]2023.04.25.EKHAZAARSTK_X'!I147</f>
        <v>0.30378013999999998</v>
      </c>
      <c r="J147" s="115">
        <f>'[1]2023.04.25.EKHAZAARSTK_X'!J147</f>
        <v>-4.2886880000000002E-2</v>
      </c>
      <c r="K147" s="115">
        <f>'[1]2023.04.25.EKHAZAARSTK_X'!K147</f>
        <v>1.693E-4</v>
      </c>
    </row>
    <row r="148" spans="1:11" x14ac:dyDescent="0.3">
      <c r="A148" s="73" t="str">
        <f>'[1]2023.04.25.EKHAZAARSTK_X'!A148</f>
        <v>CAMPUS ACTIVEWEAR LTD</v>
      </c>
      <c r="B148" s="115">
        <f>'[1]2023.04.25.EKHAZAARSTK_X'!B148</f>
        <v>-0.47056088000000001</v>
      </c>
      <c r="C148" s="115">
        <f>'[1]2023.04.25.EKHAZAARSTK_X'!C148</f>
        <v>1.0696780699999999</v>
      </c>
      <c r="D148" s="115">
        <f>'[1]2023.04.25.EKHAZAARSTK_X'!D148</f>
        <v>1.1416077600000001</v>
      </c>
      <c r="E148" s="115">
        <f>'[1]2023.04.25.EKHAZAARSTK_X'!E148</f>
        <v>0.41532092999999998</v>
      </c>
      <c r="F148" s="115">
        <f>'[1]2023.04.25.EKHAZAARSTK_X'!F148</f>
        <v>-4.5990169999999997E-2</v>
      </c>
      <c r="G148" s="115">
        <f>'[1]2023.04.25.EKHAZAARSTK_X'!G148</f>
        <v>1.7414849999999999E-2</v>
      </c>
      <c r="H148" s="115">
        <f>'[1]2023.04.25.EKHAZAARSTK_X'!H148</f>
        <v>-2.1381506899999998</v>
      </c>
      <c r="I148" s="115">
        <f>'[1]2023.04.25.EKHAZAARSTK_X'!I148</f>
        <v>0.31942028</v>
      </c>
      <c r="J148" s="115">
        <f>'[1]2023.04.25.EKHAZAARSTK_X'!J148</f>
        <v>-0.59660959000000002</v>
      </c>
      <c r="K148" s="115">
        <f>'[1]2023.04.25.EKHAZAARSTK_X'!K148</f>
        <v>6.276052E-2</v>
      </c>
    </row>
    <row r="149" spans="1:11" x14ac:dyDescent="0.3">
      <c r="A149" s="73" t="str">
        <f>'[1]2023.04.25.EKHAZAARSTK_X'!A149</f>
        <v>CAN FIN HOMES LTD</v>
      </c>
      <c r="B149" s="115">
        <f>'[1]2023.04.25.EKHAZAARSTK_X'!B149</f>
        <v>-0.27058524</v>
      </c>
      <c r="C149" s="115">
        <f>'[1]2023.04.25.EKHAZAARSTK_X'!C149</f>
        <v>-0.49667447999999997</v>
      </c>
      <c r="D149" s="115">
        <f>'[1]2023.04.25.EKHAZAARSTK_X'!D149</f>
        <v>-8.7296929999999995E-2</v>
      </c>
      <c r="E149" s="115">
        <f>'[1]2023.04.25.EKHAZAARSTK_X'!E149</f>
        <v>2.9211418600000001</v>
      </c>
      <c r="F149" s="115">
        <f>'[1]2023.04.25.EKHAZAARSTK_X'!F149</f>
        <v>-0.20885909999999999</v>
      </c>
      <c r="G149" s="115">
        <f>'[1]2023.04.25.EKHAZAARSTK_X'!G149</f>
        <v>0.34377572000000001</v>
      </c>
      <c r="H149" s="115">
        <f>'[1]2023.04.25.EKHAZAARSTK_X'!H149</f>
        <v>-1.3948671800000001</v>
      </c>
      <c r="I149" s="115">
        <f>'[1]2023.04.25.EKHAZAARSTK_X'!I149</f>
        <v>1.0081931399999999</v>
      </c>
      <c r="J149" s="115">
        <f>'[1]2023.04.25.EKHAZAARSTK_X'!J149</f>
        <v>-0.70453363999999996</v>
      </c>
      <c r="K149" s="115">
        <f>'[1]2023.04.25.EKHAZAARSTK_X'!K149</f>
        <v>0.34324612999999998</v>
      </c>
    </row>
    <row r="150" spans="1:11" x14ac:dyDescent="0.3">
      <c r="A150" s="73" t="str">
        <f>'[1]2023.04.25.EKHAZAARSTK_X'!A150</f>
        <v>CANARA BANK</v>
      </c>
      <c r="B150" s="115">
        <f>'[1]2023.04.25.EKHAZAARSTK_X'!B150</f>
        <v>0.35848001000000002</v>
      </c>
      <c r="C150" s="115">
        <f>'[1]2023.04.25.EKHAZAARSTK_X'!C150</f>
        <v>-0.83208066000000003</v>
      </c>
      <c r="D150" s="115">
        <f>'[1]2023.04.25.EKHAZAARSTK_X'!D150</f>
        <v>-0.42307928</v>
      </c>
      <c r="E150" s="115">
        <f>'[1]2023.04.25.EKHAZAARSTK_X'!E150</f>
        <v>0.51488769000000001</v>
      </c>
      <c r="F150" s="115">
        <f>'[1]2023.04.25.EKHAZAARSTK_X'!F150</f>
        <v>0.78999512999999999</v>
      </c>
      <c r="G150" s="115">
        <f>'[1]2023.04.25.EKHAZAARSTK_X'!G150</f>
        <v>-0.70379364</v>
      </c>
      <c r="H150" s="115">
        <f>'[1]2023.04.25.EKHAZAARSTK_X'!H150</f>
        <v>0.62522971999999999</v>
      </c>
      <c r="I150" s="115">
        <f>'[1]2023.04.25.EKHAZAARSTK_X'!I150</f>
        <v>1.0477015999999999</v>
      </c>
      <c r="J150" s="115">
        <f>'[1]2023.04.25.EKHAZAARSTK_X'!J150</f>
        <v>0.88273352000000005</v>
      </c>
      <c r="K150" s="115">
        <f>'[1]2023.04.25.EKHAZAARSTK_X'!K150</f>
        <v>1.04867303</v>
      </c>
    </row>
    <row r="151" spans="1:11" x14ac:dyDescent="0.3">
      <c r="A151" s="73" t="str">
        <f>'[1]2023.04.25.EKHAZAARSTK_X'!A151</f>
        <v>CANTABIL RETAIL INDIA LTD</v>
      </c>
      <c r="B151" s="115">
        <f>'[1]2023.04.25.EKHAZAARSTK_X'!B151</f>
        <v>-0.39257097000000002</v>
      </c>
      <c r="C151" s="115">
        <f>'[1]2023.04.25.EKHAZAARSTK_X'!C151</f>
        <v>0.62593918999999998</v>
      </c>
      <c r="D151" s="115">
        <f>'[1]2023.04.25.EKHAZAARSTK_X'!D151</f>
        <v>0.73369437000000004</v>
      </c>
      <c r="E151" s="115">
        <f>'[1]2023.04.25.EKHAZAARSTK_X'!E151</f>
        <v>1.2156182499999999</v>
      </c>
      <c r="F151" s="115">
        <f>'[1]2023.04.25.EKHAZAARSTK_X'!F151</f>
        <v>0.11232212</v>
      </c>
      <c r="G151" s="115">
        <f>'[1]2023.04.25.EKHAZAARSTK_X'!G151</f>
        <v>0.21409223999999999</v>
      </c>
      <c r="H151" s="115">
        <f>'[1]2023.04.25.EKHAZAARSTK_X'!H151</f>
        <v>-2.9281275299999998</v>
      </c>
      <c r="I151" s="115">
        <f>'[1]2023.04.25.EKHAZAARSTK_X'!I151</f>
        <v>-6.5140110000000001E-2</v>
      </c>
      <c r="J151" s="115">
        <f>'[1]2023.04.25.EKHAZAARSTK_X'!J151</f>
        <v>-5.2307569999999998E-2</v>
      </c>
      <c r="K151" s="115">
        <f>'[1]2023.04.25.EKHAZAARSTK_X'!K151</f>
        <v>0.57794756000000003</v>
      </c>
    </row>
    <row r="152" spans="1:11" x14ac:dyDescent="0.3">
      <c r="A152" s="73" t="str">
        <f>'[1]2023.04.25.EKHAZAARSTK_X'!A152</f>
        <v>CAPLIN POINT LABORATORIES</v>
      </c>
      <c r="B152" s="115">
        <f>'[1]2023.04.25.EKHAZAARSTK_X'!B152</f>
        <v>-0.24805041999999999</v>
      </c>
      <c r="C152" s="115">
        <f>'[1]2023.04.25.EKHAZAARSTK_X'!C152</f>
        <v>0.9427489</v>
      </c>
      <c r="D152" s="115">
        <f>'[1]2023.04.25.EKHAZAARSTK_X'!D152</f>
        <v>1.0401707899999999</v>
      </c>
      <c r="E152" s="115">
        <f>'[1]2023.04.25.EKHAZAARSTK_X'!E152</f>
        <v>-0.95218068</v>
      </c>
      <c r="F152" s="115">
        <f>'[1]2023.04.25.EKHAZAARSTK_X'!F152</f>
        <v>-0.37111557000000001</v>
      </c>
      <c r="G152" s="115">
        <f>'[1]2023.04.25.EKHAZAARSTK_X'!G152</f>
        <v>0.43001412999999999</v>
      </c>
      <c r="H152" s="115">
        <f>'[1]2023.04.25.EKHAZAARSTK_X'!H152</f>
        <v>-2.1878550099999998</v>
      </c>
      <c r="I152" s="115">
        <f>'[1]2023.04.25.EKHAZAARSTK_X'!I152</f>
        <v>-0.1166276</v>
      </c>
      <c r="J152" s="115">
        <f>'[1]2023.04.25.EKHAZAARSTK_X'!J152</f>
        <v>0.19010551000000001</v>
      </c>
      <c r="K152" s="115">
        <f>'[1]2023.04.25.EKHAZAARSTK_X'!K152</f>
        <v>-0.84112465000000003</v>
      </c>
    </row>
    <row r="153" spans="1:11" x14ac:dyDescent="0.3">
      <c r="A153" s="73" t="str">
        <f>'[1]2023.04.25.EKHAZAARSTK_X'!A153</f>
        <v>CAPRI GLOBAL CAPITAL LTD</v>
      </c>
      <c r="B153" s="115">
        <f>'[1]2023.04.25.EKHAZAARSTK_X'!B153</f>
        <v>-0.44215605000000002</v>
      </c>
      <c r="C153" s="115">
        <f>'[1]2023.04.25.EKHAZAARSTK_X'!C153</f>
        <v>-0.22608798999999999</v>
      </c>
      <c r="D153" s="115">
        <f>'[1]2023.04.25.EKHAZAARSTK_X'!D153</f>
        <v>-9.4559740000000003E-2</v>
      </c>
      <c r="E153" s="115">
        <f>'[1]2023.04.25.EKHAZAARSTK_X'!E153</f>
        <v>1.9250211699999999</v>
      </c>
      <c r="F153" s="115">
        <f>'[1]2023.04.25.EKHAZAARSTK_X'!F153</f>
        <v>-7.5798999999999997E-3</v>
      </c>
      <c r="G153" s="115">
        <f>'[1]2023.04.25.EKHAZAARSTK_X'!G153</f>
        <v>-5.0613749999999999E-2</v>
      </c>
      <c r="H153" s="115">
        <f>'[1]2023.04.25.EKHAZAARSTK_X'!H153</f>
        <v>-1.69785678</v>
      </c>
      <c r="I153" s="115">
        <f>'[1]2023.04.25.EKHAZAARSTK_X'!I153</f>
        <v>-0.28983714999999999</v>
      </c>
      <c r="J153" s="115">
        <f>'[1]2023.04.25.EKHAZAARSTK_X'!J153</f>
        <v>-0.44028764999999997</v>
      </c>
      <c r="K153" s="115">
        <f>'[1]2023.04.25.EKHAZAARSTK_X'!K153</f>
        <v>-1.3291149099999999</v>
      </c>
    </row>
    <row r="154" spans="1:11" x14ac:dyDescent="0.3">
      <c r="A154" s="73" t="str">
        <f>'[1]2023.04.25.EKHAZAARSTK_X'!A154</f>
        <v>CARBORUNDUM UNIVERSAL LTD</v>
      </c>
      <c r="B154" s="115">
        <f>'[1]2023.04.25.EKHAZAARSTK_X'!B154</f>
        <v>-0.33642748</v>
      </c>
      <c r="C154" s="115">
        <f>'[1]2023.04.25.EKHAZAARSTK_X'!C154</f>
        <v>0.23624638000000001</v>
      </c>
      <c r="D154" s="115">
        <f>'[1]2023.04.25.EKHAZAARSTK_X'!D154</f>
        <v>0.30138304999999999</v>
      </c>
      <c r="E154" s="115">
        <f>'[1]2023.04.25.EKHAZAARSTK_X'!E154</f>
        <v>-0.82015461000000001</v>
      </c>
      <c r="F154" s="115">
        <f>'[1]2023.04.25.EKHAZAARSTK_X'!F154</f>
        <v>0.61348796000000005</v>
      </c>
      <c r="G154" s="115">
        <f>'[1]2023.04.25.EKHAZAARSTK_X'!G154</f>
        <v>-0.27764791</v>
      </c>
      <c r="H154" s="115">
        <f>'[1]2023.04.25.EKHAZAARSTK_X'!H154</f>
        <v>-1.52882516</v>
      </c>
      <c r="I154" s="115">
        <f>'[1]2023.04.25.EKHAZAARSTK_X'!I154</f>
        <v>-0.25486898000000002</v>
      </c>
      <c r="J154" s="115">
        <f>'[1]2023.04.25.EKHAZAARSTK_X'!J154</f>
        <v>-0.40159382999999998</v>
      </c>
      <c r="K154" s="115">
        <f>'[1]2023.04.25.EKHAZAARSTK_X'!K154</f>
        <v>-0.55604058999999995</v>
      </c>
    </row>
    <row r="155" spans="1:11" x14ac:dyDescent="0.3">
      <c r="A155" s="73" t="str">
        <f>'[1]2023.04.25.EKHAZAARSTK_X'!A155</f>
        <v>CARE RATINGS LTD</v>
      </c>
      <c r="B155" s="115">
        <f>'[1]2023.04.25.EKHAZAARSTK_X'!B155</f>
        <v>0.10358025</v>
      </c>
      <c r="C155" s="115">
        <f>'[1]2023.04.25.EKHAZAARSTK_X'!C155</f>
        <v>0.53296255999999997</v>
      </c>
      <c r="D155" s="115">
        <f>'[1]2023.04.25.EKHAZAARSTK_X'!D155</f>
        <v>-0.71816557999999997</v>
      </c>
      <c r="E155" s="115">
        <f>'[1]2023.04.25.EKHAZAARSTK_X'!E155</f>
        <v>-0.92963289999999998</v>
      </c>
      <c r="F155" s="115">
        <f>'[1]2023.04.25.EKHAZAARSTK_X'!F155</f>
        <v>0.82991349999999997</v>
      </c>
      <c r="G155" s="115">
        <f>'[1]2023.04.25.EKHAZAARSTK_X'!G155</f>
        <v>-2.04258E-3</v>
      </c>
      <c r="H155" s="115">
        <f>'[1]2023.04.25.EKHAZAARSTK_X'!H155</f>
        <v>-2.9274020200000002</v>
      </c>
      <c r="I155" s="115">
        <f>'[1]2023.04.25.EKHAZAARSTK_X'!I155</f>
        <v>0.70824127999999997</v>
      </c>
      <c r="J155" s="115">
        <f>'[1]2023.04.25.EKHAZAARSTK_X'!J155</f>
        <v>-0.16604584</v>
      </c>
      <c r="K155" s="115">
        <f>'[1]2023.04.25.EKHAZAARSTK_X'!K155</f>
        <v>-0.43027216000000001</v>
      </c>
    </row>
    <row r="156" spans="1:11" x14ac:dyDescent="0.3">
      <c r="A156" s="73" t="str">
        <f>'[1]2023.04.25.EKHAZAARSTK_X'!A156</f>
        <v>CARTRADE TECH LTD</v>
      </c>
      <c r="B156" s="115">
        <f>'[1]2023.04.25.EKHAZAARSTK_X'!B156</f>
        <v>-0.47056088000000001</v>
      </c>
      <c r="C156" s="115">
        <f>'[1]2023.04.25.EKHAZAARSTK_X'!C156</f>
        <v>-0.65047920000000004</v>
      </c>
      <c r="D156" s="115">
        <f>'[1]2023.04.25.EKHAZAARSTK_X'!D156</f>
        <v>0.21596593</v>
      </c>
      <c r="E156" s="115">
        <f>'[1]2023.04.25.EKHAZAARSTK_X'!E156</f>
        <v>-0.79509567999999997</v>
      </c>
      <c r="F156" s="115">
        <f>'[1]2023.04.25.EKHAZAARSTK_X'!F156</f>
        <v>-1.08588481</v>
      </c>
      <c r="G156" s="115">
        <f>'[1]2023.04.25.EKHAZAARSTK_X'!G156</f>
        <v>-1.16339517</v>
      </c>
      <c r="H156" s="115">
        <f>'[1]2023.04.25.EKHAZAARSTK_X'!H156</f>
        <v>-2.6397025599999999</v>
      </c>
      <c r="I156" s="115">
        <f>'[1]2023.04.25.EKHAZAARSTK_X'!I156</f>
        <v>0.39424941000000002</v>
      </c>
      <c r="J156" s="115">
        <f>'[1]2023.04.25.EKHAZAARSTK_X'!J156</f>
        <v>-0.24007115000000001</v>
      </c>
      <c r="K156" s="115">
        <f>'[1]2023.04.25.EKHAZAARSTK_X'!K156</f>
        <v>-0.38127169</v>
      </c>
    </row>
    <row r="157" spans="1:11" x14ac:dyDescent="0.3">
      <c r="A157" s="73" t="str">
        <f>'[1]2023.04.25.EKHAZAARSTK_X'!A157</f>
        <v>CARYSIL LTD</v>
      </c>
      <c r="B157" s="115">
        <f>'[1]2023.04.25.EKHAZAARSTK_X'!B157</f>
        <v>-0.39804623</v>
      </c>
      <c r="C157" s="115">
        <f>'[1]2023.04.25.EKHAZAARSTK_X'!C157</f>
        <v>0.92947506999999996</v>
      </c>
      <c r="D157" s="115">
        <f>'[1]2023.04.25.EKHAZAARSTK_X'!D157</f>
        <v>1.4468772400000001</v>
      </c>
      <c r="E157" s="115">
        <f>'[1]2023.04.25.EKHAZAARSTK_X'!E157</f>
        <v>0.38299945000000002</v>
      </c>
      <c r="F157" s="115">
        <f>'[1]2023.04.25.EKHAZAARSTK_X'!F157</f>
        <v>-0.84728216999999995</v>
      </c>
      <c r="G157" s="115">
        <f>'[1]2023.04.25.EKHAZAARSTK_X'!G157</f>
        <v>-3.4365E-2</v>
      </c>
      <c r="H157" s="115">
        <f>'[1]2023.04.25.EKHAZAARSTK_X'!H157</f>
        <v>-2.8635590099999999</v>
      </c>
      <c r="I157" s="115">
        <f>'[1]2023.04.25.EKHAZAARSTK_X'!I157</f>
        <v>0.62935989999999997</v>
      </c>
      <c r="J157" s="115">
        <f>'[1]2023.04.25.EKHAZAARSTK_X'!J157</f>
        <v>-0.15470882999999999</v>
      </c>
      <c r="K157" s="115">
        <f>'[1]2023.04.25.EKHAZAARSTK_X'!K157</f>
        <v>0.80632037000000001</v>
      </c>
    </row>
    <row r="158" spans="1:11" x14ac:dyDescent="0.3">
      <c r="A158" s="73" t="str">
        <f>'[1]2023.04.25.EKHAZAARSTK_X'!A158</f>
        <v>CASTROL INDIA LTD</v>
      </c>
      <c r="B158" s="115">
        <f>'[1]2023.04.25.EKHAZAARSTK_X'!B158</f>
        <v>1.6218986500000001</v>
      </c>
      <c r="C158" s="115">
        <f>'[1]2023.04.25.EKHAZAARSTK_X'!C158</f>
        <v>1.4614342499999999</v>
      </c>
      <c r="D158" s="115">
        <f>'[1]2023.04.25.EKHAZAARSTK_X'!D158</f>
        <v>-0.54806869999999996</v>
      </c>
      <c r="E158" s="115">
        <f>'[1]2023.04.25.EKHAZAARSTK_X'!E158</f>
        <v>-0.95499277000000005</v>
      </c>
      <c r="F158" s="115">
        <f>'[1]2023.04.25.EKHAZAARSTK_X'!F158</f>
        <v>0.39181736</v>
      </c>
      <c r="G158" s="115">
        <f>'[1]2023.04.25.EKHAZAARSTK_X'!G158</f>
        <v>1.5898452999999999</v>
      </c>
      <c r="H158" s="115">
        <f>'[1]2023.04.25.EKHAZAARSTK_X'!H158</f>
        <v>-1.6915662300000001</v>
      </c>
      <c r="I158" s="115">
        <f>'[1]2023.04.25.EKHAZAARSTK_X'!I158</f>
        <v>-0.24381791</v>
      </c>
      <c r="J158" s="115">
        <f>'[1]2023.04.25.EKHAZAARSTK_X'!J158</f>
        <v>0.10266205</v>
      </c>
      <c r="K158" s="115">
        <f>'[1]2023.04.25.EKHAZAARSTK_X'!K158</f>
        <v>-0.40052038000000001</v>
      </c>
    </row>
    <row r="159" spans="1:11" x14ac:dyDescent="0.3">
      <c r="A159" s="73" t="str">
        <f>'[1]2023.04.25.EKHAZAARSTK_X'!A159</f>
        <v>CCL PRODUCTS INDIA LTD</v>
      </c>
      <c r="B159" s="115">
        <f>'[1]2023.04.25.EKHAZAARSTK_X'!B159</f>
        <v>-6.6638719999999999E-2</v>
      </c>
      <c r="C159" s="115">
        <f>'[1]2023.04.25.EKHAZAARSTK_X'!C159</f>
        <v>-0.23421675</v>
      </c>
      <c r="D159" s="115">
        <f>'[1]2023.04.25.EKHAZAARSTK_X'!D159</f>
        <v>0.3655099</v>
      </c>
      <c r="E159" s="115">
        <f>'[1]2023.04.25.EKHAZAARSTK_X'!E159</f>
        <v>0.36450707999999998</v>
      </c>
      <c r="F159" s="115">
        <f>'[1]2023.04.25.EKHAZAARSTK_X'!F159</f>
        <v>0.91704732</v>
      </c>
      <c r="G159" s="115">
        <f>'[1]2023.04.25.EKHAZAARSTK_X'!G159</f>
        <v>-9.3237700000000007E-2</v>
      </c>
      <c r="H159" s="115">
        <f>'[1]2023.04.25.EKHAZAARSTK_X'!H159</f>
        <v>-2.0121290699999999</v>
      </c>
      <c r="I159" s="115">
        <f>'[1]2023.04.25.EKHAZAARSTK_X'!I159</f>
        <v>0.10368901</v>
      </c>
      <c r="J159" s="115">
        <f>'[1]2023.04.25.EKHAZAARSTK_X'!J159</f>
        <v>-0.26630723000000001</v>
      </c>
      <c r="K159" s="115">
        <f>'[1]2023.04.25.EKHAZAARSTK_X'!K159</f>
        <v>0.19617243000000001</v>
      </c>
    </row>
    <row r="160" spans="1:11" x14ac:dyDescent="0.3">
      <c r="A160" s="73" t="str">
        <f>'[1]2023.04.25.EKHAZAARSTK_X'!A160</f>
        <v>CE INFO SYSTEMS LTD</v>
      </c>
      <c r="B160" s="115">
        <f>'[1]2023.04.25.EKHAZAARSTK_X'!B160</f>
        <v>-0.39471268999999998</v>
      </c>
      <c r="C160" s="115">
        <f>'[1]2023.04.25.EKHAZAARSTK_X'!C160</f>
        <v>0.51826912000000003</v>
      </c>
      <c r="D160" s="115">
        <f>'[1]2023.04.25.EKHAZAARSTK_X'!D160</f>
        <v>1.4349133999999999</v>
      </c>
      <c r="E160" s="115">
        <f>'[1]2023.04.25.EKHAZAARSTK_X'!E160</f>
        <v>-0.93802976999999998</v>
      </c>
      <c r="F160" s="115">
        <f>'[1]2023.04.25.EKHAZAARSTK_X'!F160</f>
        <v>-1.1302621399999999</v>
      </c>
      <c r="G160" s="115">
        <f>'[1]2023.04.25.EKHAZAARSTK_X'!G160</f>
        <v>0.67028493</v>
      </c>
      <c r="H160" s="115">
        <f>'[1]2023.04.25.EKHAZAARSTK_X'!H160</f>
        <v>-2.7477433699999998</v>
      </c>
      <c r="I160" s="115">
        <f>'[1]2023.04.25.EKHAZAARSTK_X'!I160</f>
        <v>0.24529224999999999</v>
      </c>
      <c r="J160" s="115">
        <f>'[1]2023.04.25.EKHAZAARSTK_X'!J160</f>
        <v>-0.61150371999999997</v>
      </c>
      <c r="K160" s="115">
        <f>'[1]2023.04.25.EKHAZAARSTK_X'!K160</f>
        <v>-0.52685749999999998</v>
      </c>
    </row>
    <row r="161" spans="1:11" x14ac:dyDescent="0.3">
      <c r="A161" s="73" t="str">
        <f>'[1]2023.04.25.EKHAZAARSTK_X'!A161</f>
        <v>CEAT LTD</v>
      </c>
      <c r="B161" s="115">
        <f>'[1]2023.04.25.EKHAZAARSTK_X'!B161</f>
        <v>-0.39147695999999998</v>
      </c>
      <c r="C161" s="115">
        <f>'[1]2023.04.25.EKHAZAARSTK_X'!C161</f>
        <v>-1.075019E-2</v>
      </c>
      <c r="D161" s="115">
        <f>'[1]2023.04.25.EKHAZAARSTK_X'!D161</f>
        <v>-2.1554600000000001E-3</v>
      </c>
      <c r="E161" s="115">
        <f>'[1]2023.04.25.EKHAZAARSTK_X'!E161</f>
        <v>0.59846705</v>
      </c>
      <c r="F161" s="115">
        <f>'[1]2023.04.25.EKHAZAARSTK_X'!F161</f>
        <v>1.1861522200000001</v>
      </c>
      <c r="G161" s="115">
        <f>'[1]2023.04.25.EKHAZAARSTK_X'!G161</f>
        <v>-0.99983268999999997</v>
      </c>
      <c r="H161" s="115">
        <f>'[1]2023.04.25.EKHAZAARSTK_X'!H161</f>
        <v>-1.4459723200000001</v>
      </c>
      <c r="I161" s="115">
        <f>'[1]2023.04.25.EKHAZAARSTK_X'!I161</f>
        <v>0.39971429000000003</v>
      </c>
      <c r="J161" s="115">
        <f>'[1]2023.04.25.EKHAZAARSTK_X'!J161</f>
        <v>0.31885766999999998</v>
      </c>
      <c r="K161" s="115">
        <f>'[1]2023.04.25.EKHAZAARSTK_X'!K161</f>
        <v>-0.15342511</v>
      </c>
    </row>
    <row r="162" spans="1:11" x14ac:dyDescent="0.3">
      <c r="A162" s="73" t="str">
        <f>'[1]2023.04.25.EKHAZAARSTK_X'!A162</f>
        <v>CENTRAL BANK OF INDIA</v>
      </c>
      <c r="B162" s="115">
        <f>'[1]2023.04.25.EKHAZAARSTK_X'!B162</f>
        <v>-0.47056088000000001</v>
      </c>
      <c r="C162" s="115">
        <f>'[1]2023.04.25.EKHAZAARSTK_X'!C162</f>
        <v>-0.29942200000000002</v>
      </c>
      <c r="D162" s="115">
        <f>'[1]2023.04.25.EKHAZAARSTK_X'!D162</f>
        <v>-0.82437300999999996</v>
      </c>
      <c r="E162" s="115">
        <f>'[1]2023.04.25.EKHAZAARSTK_X'!E162</f>
        <v>0.13272935</v>
      </c>
      <c r="F162" s="115">
        <f>'[1]2023.04.25.EKHAZAARSTK_X'!F162</f>
        <v>1.0702093800000001</v>
      </c>
      <c r="G162" s="115">
        <f>'[1]2023.04.25.EKHAZAARSTK_X'!G162</f>
        <v>-1.0155050800000001</v>
      </c>
      <c r="H162" s="115">
        <f>'[1]2023.04.25.EKHAZAARSTK_X'!H162</f>
        <v>-8.0478179999999996E-2</v>
      </c>
      <c r="I162" s="115">
        <f>'[1]2023.04.25.EKHAZAARSTK_X'!I162</f>
        <v>-0.23039691000000001</v>
      </c>
      <c r="J162" s="115">
        <f>'[1]2023.04.25.EKHAZAARSTK_X'!J162</f>
        <v>1.8483788999999999</v>
      </c>
      <c r="K162" s="115">
        <f>'[1]2023.04.25.EKHAZAARSTK_X'!K162</f>
        <v>2.7021820499999998</v>
      </c>
    </row>
    <row r="163" spans="1:11" x14ac:dyDescent="0.3">
      <c r="A163" s="73" t="str">
        <f>'[1]2023.04.25.EKHAZAARSTK_X'!A163</f>
        <v>CENTRAL DEPOSITORY SERVICES</v>
      </c>
      <c r="B163" s="115">
        <f>'[1]2023.04.25.EKHAZAARSTK_X'!B163</f>
        <v>8.9885110000000004E-2</v>
      </c>
      <c r="C163" s="115">
        <f>'[1]2023.04.25.EKHAZAARSTK_X'!C163</f>
        <v>4.2511630000000002E-2</v>
      </c>
      <c r="D163" s="115">
        <f>'[1]2023.04.25.EKHAZAARSTK_X'!D163</f>
        <v>0.36738709000000003</v>
      </c>
      <c r="E163" s="115">
        <f>'[1]2023.04.25.EKHAZAARSTK_X'!E163</f>
        <v>-0.9496327</v>
      </c>
      <c r="F163" s="115">
        <f>'[1]2023.04.25.EKHAZAARSTK_X'!F163</f>
        <v>-1.17727458</v>
      </c>
      <c r="G163" s="115">
        <f>'[1]2023.04.25.EKHAZAARSTK_X'!G163</f>
        <v>-0.11076728</v>
      </c>
      <c r="H163" s="115">
        <f>'[1]2023.04.25.EKHAZAARSTK_X'!H163</f>
        <v>-2.3337213999999999</v>
      </c>
      <c r="I163" s="115">
        <f>'[1]2023.04.25.EKHAZAARSTK_X'!I163</f>
        <v>0.56121105000000004</v>
      </c>
      <c r="J163" s="115">
        <f>'[1]2023.04.25.EKHAZAARSTK_X'!J163</f>
        <v>-0.44171326999999999</v>
      </c>
      <c r="K163" s="115">
        <f>'[1]2023.04.25.EKHAZAARSTK_X'!K163</f>
        <v>-0.20846566999999999</v>
      </c>
    </row>
    <row r="164" spans="1:11" x14ac:dyDescent="0.3">
      <c r="A164" s="73" t="str">
        <f>'[1]2023.04.25.EKHAZAARSTK_X'!A164</f>
        <v>CENTURY PLYBOARDS INDIA LTD</v>
      </c>
      <c r="B164" s="115">
        <f>'[1]2023.04.25.EKHAZAARSTK_X'!B164</f>
        <v>-0.36263978000000002</v>
      </c>
      <c r="C164" s="115">
        <f>'[1]2023.04.25.EKHAZAARSTK_X'!C164</f>
        <v>0.40233459999999999</v>
      </c>
      <c r="D164" s="115">
        <f>'[1]2023.04.25.EKHAZAARSTK_X'!D164</f>
        <v>0.34568703000000001</v>
      </c>
      <c r="E164" s="115">
        <f>'[1]2023.04.25.EKHAZAARSTK_X'!E164</f>
        <v>-0.95088523999999996</v>
      </c>
      <c r="F164" s="115">
        <f>'[1]2023.04.25.EKHAZAARSTK_X'!F164</f>
        <v>-1.1364373000000001</v>
      </c>
      <c r="G164" s="115">
        <f>'[1]2023.04.25.EKHAZAARSTK_X'!G164</f>
        <v>0.20454</v>
      </c>
      <c r="H164" s="115">
        <f>'[1]2023.04.25.EKHAZAARSTK_X'!H164</f>
        <v>-1.7938308700000001</v>
      </c>
      <c r="I164" s="115">
        <f>'[1]2023.04.25.EKHAZAARSTK_X'!I164</f>
        <v>-0.25679728000000002</v>
      </c>
      <c r="J164" s="115">
        <f>'[1]2023.04.25.EKHAZAARSTK_X'!J164</f>
        <v>-0.24805495</v>
      </c>
      <c r="K164" s="115">
        <f>'[1]2023.04.25.EKHAZAARSTK_X'!K164</f>
        <v>7.2593260000000007E-2</v>
      </c>
    </row>
    <row r="165" spans="1:11" x14ac:dyDescent="0.3">
      <c r="A165" s="73" t="str">
        <f>'[1]2023.04.25.EKHAZAARSTK_X'!A165</f>
        <v>CENTURY TEXTILES &amp; INDS LTD</v>
      </c>
      <c r="B165" s="115">
        <f>'[1]2023.04.25.EKHAZAARSTK_X'!B165</f>
        <v>-0.25008732</v>
      </c>
      <c r="C165" s="115">
        <f>'[1]2023.04.25.EKHAZAARSTK_X'!C165</f>
        <v>1.8751757099999999</v>
      </c>
      <c r="D165" s="115">
        <f>'[1]2023.04.25.EKHAZAARSTK_X'!D165</f>
        <v>-1.80112863</v>
      </c>
      <c r="E165" s="115">
        <f>'[1]2023.04.25.EKHAZAARSTK_X'!E165</f>
        <v>-0.12845319999999999</v>
      </c>
      <c r="F165" s="115">
        <f>'[1]2023.04.25.EKHAZAARSTK_X'!F165</f>
        <v>-0.86567348</v>
      </c>
      <c r="G165" s="115">
        <f>'[1]2023.04.25.EKHAZAARSTK_X'!G165</f>
        <v>-0.78048622999999995</v>
      </c>
      <c r="H165" s="115">
        <f>'[1]2023.04.25.EKHAZAARSTK_X'!H165</f>
        <v>-1.5601438299999999</v>
      </c>
      <c r="I165" s="115">
        <f>'[1]2023.04.25.EKHAZAARSTK_X'!I165</f>
        <v>0.15141197000000001</v>
      </c>
      <c r="J165" s="115">
        <f>'[1]2023.04.25.EKHAZAARSTK_X'!J165</f>
        <v>-7.6199859999999994E-2</v>
      </c>
      <c r="K165" s="115">
        <f>'[1]2023.04.25.EKHAZAARSTK_X'!K165</f>
        <v>-0.49944231</v>
      </c>
    </row>
    <row r="166" spans="1:11" x14ac:dyDescent="0.3">
      <c r="A166" s="73" t="str">
        <f>'[1]2023.04.25.EKHAZAARSTK_X'!A166</f>
        <v>CERA SANITARYWARE LTD</v>
      </c>
      <c r="B166" s="115">
        <f>'[1]2023.04.25.EKHAZAARSTK_X'!B166</f>
        <v>-0.35183740000000002</v>
      </c>
      <c r="C166" s="115">
        <f>'[1]2023.04.25.EKHAZAARSTK_X'!C166</f>
        <v>0.18019561000000001</v>
      </c>
      <c r="D166" s="115">
        <f>'[1]2023.04.25.EKHAZAARSTK_X'!D166</f>
        <v>-0.15281807</v>
      </c>
      <c r="E166" s="115">
        <f>'[1]2023.04.25.EKHAZAARSTK_X'!E166</f>
        <v>-0.94082016000000002</v>
      </c>
      <c r="F166" s="115">
        <f>'[1]2023.04.25.EKHAZAARSTK_X'!F166</f>
        <v>0.81440628000000004</v>
      </c>
      <c r="G166" s="115">
        <f>'[1]2023.04.25.EKHAZAARSTK_X'!G166</f>
        <v>7.3703740000000004E-2</v>
      </c>
      <c r="H166" s="115">
        <f>'[1]2023.04.25.EKHAZAARSTK_X'!H166</f>
        <v>-2.1148056999999998</v>
      </c>
      <c r="I166" s="115">
        <f>'[1]2023.04.25.EKHAZAARSTK_X'!I166</f>
        <v>-0.14606954</v>
      </c>
      <c r="J166" s="115">
        <f>'[1]2023.04.25.EKHAZAARSTK_X'!J166</f>
        <v>-0.40793278999999999</v>
      </c>
      <c r="K166" s="115">
        <f>'[1]2023.04.25.EKHAZAARSTK_X'!K166</f>
        <v>-0.35611780999999998</v>
      </c>
    </row>
    <row r="167" spans="1:11" x14ac:dyDescent="0.3">
      <c r="A167" s="73" t="str">
        <f>'[1]2023.04.25.EKHAZAARSTK_X'!A167</f>
        <v>CESC LTD</v>
      </c>
      <c r="B167" s="115">
        <f>'[1]2023.04.25.EKHAZAARSTK_X'!B167</f>
        <v>2.0016195799999998</v>
      </c>
      <c r="C167" s="115">
        <f>'[1]2023.04.25.EKHAZAARSTK_X'!C167</f>
        <v>-0.79866725000000005</v>
      </c>
      <c r="D167" s="115">
        <f>'[1]2023.04.25.EKHAZAARSTK_X'!D167</f>
        <v>-0.79232769999999997</v>
      </c>
      <c r="E167" s="115">
        <f>'[1]2023.04.25.EKHAZAARSTK_X'!E167</f>
        <v>1.21947384</v>
      </c>
      <c r="F167" s="115">
        <f>'[1]2023.04.25.EKHAZAARSTK_X'!F167</f>
        <v>-0.25257030000000003</v>
      </c>
      <c r="G167" s="115">
        <f>'[1]2023.04.25.EKHAZAARSTK_X'!G167</f>
        <v>-0.58218932000000001</v>
      </c>
      <c r="H167" s="115">
        <f>'[1]2023.04.25.EKHAZAARSTK_X'!H167</f>
        <v>-0.97416961000000002</v>
      </c>
      <c r="I167" s="115">
        <f>'[1]2023.04.25.EKHAZAARSTK_X'!I167</f>
        <v>1.0782419999999999E-2</v>
      </c>
      <c r="J167" s="115">
        <f>'[1]2023.04.25.EKHAZAARSTK_X'!J167</f>
        <v>1.27992058</v>
      </c>
      <c r="K167" s="115">
        <f>'[1]2023.04.25.EKHAZAARSTK_X'!K167</f>
        <v>-0.21796127000000001</v>
      </c>
    </row>
    <row r="168" spans="1:11" x14ac:dyDescent="0.3">
      <c r="A168" s="73" t="str">
        <f>'[1]2023.04.25.EKHAZAARSTK_X'!A168</f>
        <v>CG POWER AND INDUSTRIAL SOLU</v>
      </c>
      <c r="B168" s="115">
        <f>'[1]2023.04.25.EKHAZAARSTK_X'!B168</f>
        <v>-0.28151828000000001</v>
      </c>
      <c r="C168" s="115">
        <f>'[1]2023.04.25.EKHAZAARSTK_X'!C168</f>
        <v>1.32245111</v>
      </c>
      <c r="D168" s="115">
        <f>'[1]2023.04.25.EKHAZAARSTK_X'!D168</f>
        <v>-0.74798083000000004</v>
      </c>
      <c r="E168" s="115">
        <f>'[1]2023.04.25.EKHAZAARSTK_X'!E168</f>
        <v>-0.62955402999999999</v>
      </c>
      <c r="F168" s="115">
        <f>'[1]2023.04.25.EKHAZAARSTK_X'!F168</f>
        <v>1.21390843</v>
      </c>
      <c r="G168" s="115">
        <f>'[1]2023.04.25.EKHAZAARSTK_X'!G168</f>
        <v>1.3199296</v>
      </c>
      <c r="H168" s="115">
        <f>'[1]2023.04.25.EKHAZAARSTK_X'!H168</f>
        <v>-1.2067984300000001</v>
      </c>
      <c r="I168" s="115">
        <f>'[1]2023.04.25.EKHAZAARSTK_X'!I168</f>
        <v>-0.12844649</v>
      </c>
      <c r="J168" s="115">
        <f>'[1]2023.04.25.EKHAZAARSTK_X'!J168</f>
        <v>-0.56234961999999999</v>
      </c>
      <c r="K168" s="115">
        <f>'[1]2023.04.25.EKHAZAARSTK_X'!K168</f>
        <v>0.78555523999999999</v>
      </c>
    </row>
    <row r="169" spans="1:11" x14ac:dyDescent="0.3">
      <c r="A169" s="73" t="str">
        <f>'[1]2023.04.25.EKHAZAARSTK_X'!A169</f>
        <v>CHALET HOTELS LTD</v>
      </c>
      <c r="B169" s="115">
        <f>'[1]2023.04.25.EKHAZAARSTK_X'!B169</f>
        <v>-0.47056088000000001</v>
      </c>
      <c r="C169" s="115">
        <f>'[1]2023.04.25.EKHAZAARSTK_X'!C169</f>
        <v>-0.41215381000000001</v>
      </c>
      <c r="D169" s="115">
        <f>'[1]2023.04.25.EKHAZAARSTK_X'!D169</f>
        <v>-0.39741873999999999</v>
      </c>
      <c r="E169" s="115">
        <f>'[1]2023.04.25.EKHAZAARSTK_X'!E169</f>
        <v>1.56736231</v>
      </c>
      <c r="F169" s="115">
        <f>'[1]2023.04.25.EKHAZAARSTK_X'!F169</f>
        <v>0.40465151999999999</v>
      </c>
      <c r="G169" s="115">
        <f>'[1]2023.04.25.EKHAZAARSTK_X'!G169</f>
        <v>-0.48649176999999999</v>
      </c>
      <c r="H169" s="115">
        <f>'[1]2023.04.25.EKHAZAARSTK_X'!H169</f>
        <v>-1.9732198700000001</v>
      </c>
      <c r="I169" s="115">
        <f>'[1]2023.04.25.EKHAZAARSTK_X'!I169</f>
        <v>-0.12738753999999999</v>
      </c>
      <c r="J169" s="115">
        <f>'[1]2023.04.25.EKHAZAARSTK_X'!J169</f>
        <v>-0.50702727000000003</v>
      </c>
      <c r="K169" s="115">
        <f>'[1]2023.04.25.EKHAZAARSTK_X'!K169</f>
        <v>-0.80817877999999999</v>
      </c>
    </row>
    <row r="170" spans="1:11" x14ac:dyDescent="0.3">
      <c r="A170" s="73" t="str">
        <f>'[1]2023.04.25.EKHAZAARSTK_X'!A170</f>
        <v>CHAMBAL FERTILISERS &amp; CHEM</v>
      </c>
      <c r="B170" s="115">
        <f>'[1]2023.04.25.EKHAZAARSTK_X'!B170</f>
        <v>0.12984457999999999</v>
      </c>
      <c r="C170" s="115">
        <f>'[1]2023.04.25.EKHAZAARSTK_X'!C170</f>
        <v>2.2616078900000001</v>
      </c>
      <c r="D170" s="115">
        <f>'[1]2023.04.25.EKHAZAARSTK_X'!D170</f>
        <v>0.90010100999999998</v>
      </c>
      <c r="E170" s="115">
        <f>'[1]2023.04.25.EKHAZAARSTK_X'!E170</f>
        <v>1.09533966</v>
      </c>
      <c r="F170" s="115">
        <f>'[1]2023.04.25.EKHAZAARSTK_X'!F170</f>
        <v>-1.15459299</v>
      </c>
      <c r="G170" s="115">
        <f>'[1]2023.04.25.EKHAZAARSTK_X'!G170</f>
        <v>-0.37347054000000002</v>
      </c>
      <c r="H170" s="115">
        <f>'[1]2023.04.25.EKHAZAARSTK_X'!H170</f>
        <v>-0.96400850999999999</v>
      </c>
      <c r="I170" s="115">
        <f>'[1]2023.04.25.EKHAZAARSTK_X'!I170</f>
        <v>0.65279746000000005</v>
      </c>
      <c r="J170" s="115">
        <f>'[1]2023.04.25.EKHAZAARSTK_X'!J170</f>
        <v>0.68195152000000003</v>
      </c>
      <c r="K170" s="115">
        <f>'[1]2023.04.25.EKHAZAARSTK_X'!K170</f>
        <v>-0.53189671000000005</v>
      </c>
    </row>
    <row r="171" spans="1:11" x14ac:dyDescent="0.3">
      <c r="A171" s="73" t="str">
        <f>'[1]2023.04.25.EKHAZAARSTK_X'!A171</f>
        <v>CHEMPLAST SANMAR LTD</v>
      </c>
      <c r="B171" s="115">
        <f>'[1]2023.04.25.EKHAZAARSTK_X'!B171</f>
        <v>-0.47056088000000001</v>
      </c>
      <c r="C171" s="115">
        <f>'[1]2023.04.25.EKHAZAARSTK_X'!C171</f>
        <v>1.5822744399999999</v>
      </c>
      <c r="D171" s="115">
        <f>'[1]2023.04.25.EKHAZAARSTK_X'!D171</f>
        <v>0.75197011000000002</v>
      </c>
      <c r="E171" s="115">
        <f>'[1]2023.04.25.EKHAZAARSTK_X'!E171</f>
        <v>-7.2006539999999994E-2</v>
      </c>
      <c r="F171" s="115">
        <f>'[1]2023.04.25.EKHAZAARSTK_X'!F171</f>
        <v>-1.70023334</v>
      </c>
      <c r="G171" s="115">
        <f>'[1]2023.04.25.EKHAZAARSTK_X'!G171</f>
        <v>1.5185248899999999</v>
      </c>
      <c r="H171" s="115">
        <f>'[1]2023.04.25.EKHAZAARSTK_X'!H171</f>
        <v>-1.7671924800000001</v>
      </c>
      <c r="I171" s="115">
        <f>'[1]2023.04.25.EKHAZAARSTK_X'!I171</f>
        <v>6.0358330000000002E-2</v>
      </c>
      <c r="J171" s="115">
        <f>'[1]2023.04.25.EKHAZAARSTK_X'!J171</f>
        <v>0.63805526000000001</v>
      </c>
      <c r="K171" s="115">
        <f>'[1]2023.04.25.EKHAZAARSTK_X'!K171</f>
        <v>0.68801749000000001</v>
      </c>
    </row>
    <row r="172" spans="1:11" x14ac:dyDescent="0.3">
      <c r="A172" s="73" t="str">
        <f>'[1]2023.04.25.EKHAZAARSTK_X'!A172</f>
        <v>CHENNAI PETROLEUM CORP LTD</v>
      </c>
      <c r="B172" s="115">
        <f>'[1]2023.04.25.EKHAZAARSTK_X'!B172</f>
        <v>-0.18378564999999999</v>
      </c>
      <c r="C172" s="115">
        <f>'[1]2023.04.25.EKHAZAARSTK_X'!C172</f>
        <v>2.4546897400000001</v>
      </c>
      <c r="D172" s="115">
        <f>'[1]2023.04.25.EKHAZAARSTK_X'!D172</f>
        <v>1.39929199</v>
      </c>
      <c r="E172" s="115">
        <f>'[1]2023.04.25.EKHAZAARSTK_X'!E172</f>
        <v>1.6219973599999999</v>
      </c>
      <c r="F172" s="115">
        <f>'[1]2023.04.25.EKHAZAARSTK_X'!F172</f>
        <v>2.3748018700000002</v>
      </c>
      <c r="G172" s="115">
        <f>'[1]2023.04.25.EKHAZAARSTK_X'!G172</f>
        <v>1.30382431</v>
      </c>
      <c r="H172" s="115">
        <f>'[1]2023.04.25.EKHAZAARSTK_X'!H172</f>
        <v>-1.0246809699999999</v>
      </c>
      <c r="I172" s="115">
        <f>'[1]2023.04.25.EKHAZAARSTK_X'!I172</f>
        <v>1.7749417999999999</v>
      </c>
      <c r="J172" s="115">
        <f>'[1]2023.04.25.EKHAZAARSTK_X'!J172</f>
        <v>3.0000150200000002</v>
      </c>
      <c r="K172" s="115">
        <f>'[1]2023.04.25.EKHAZAARSTK_X'!K172</f>
        <v>0.78835845000000004</v>
      </c>
    </row>
    <row r="173" spans="1:11" x14ac:dyDescent="0.3">
      <c r="A173" s="73" t="str">
        <f>'[1]2023.04.25.EKHAZAARSTK_X'!A173</f>
        <v>CHOICE INTERNATIONAL LTD</v>
      </c>
      <c r="B173" s="115">
        <f>'[1]2023.04.25.EKHAZAARSTK_X'!B173</f>
        <v>-0.47056088000000001</v>
      </c>
      <c r="C173" s="115">
        <f>'[1]2023.04.25.EKHAZAARSTK_X'!C173</f>
        <v>1.17672E-2</v>
      </c>
      <c r="D173" s="115">
        <f>'[1]2023.04.25.EKHAZAARSTK_X'!D173</f>
        <v>0.47121257</v>
      </c>
      <c r="E173" s="115">
        <f>'[1]2023.04.25.EKHAZAARSTK_X'!E173</f>
        <v>-0.44376188999999999</v>
      </c>
      <c r="F173" s="115">
        <f>'[1]2023.04.25.EKHAZAARSTK_X'!F173</f>
        <v>2.5924632500000002</v>
      </c>
      <c r="G173" s="115">
        <f>'[1]2023.04.25.EKHAZAARSTK_X'!G173</f>
        <v>-0.44134067999999999</v>
      </c>
      <c r="H173" s="115">
        <f>'[1]2023.04.25.EKHAZAARSTK_X'!H173</f>
        <v>-2.6853947599999999</v>
      </c>
      <c r="I173" s="115">
        <f>'[1]2023.04.25.EKHAZAARSTK_X'!I173</f>
        <v>-0.27847153000000002</v>
      </c>
      <c r="J173" s="115">
        <f>'[1]2023.04.25.EKHAZAARSTK_X'!J173</f>
        <v>-0.58804469999999998</v>
      </c>
      <c r="K173" s="115">
        <f>'[1]2023.04.25.EKHAZAARSTK_X'!K173</f>
        <v>-0.71086150000000004</v>
      </c>
    </row>
    <row r="174" spans="1:11" x14ac:dyDescent="0.3">
      <c r="A174" s="73" t="str">
        <f>'[1]2023.04.25.EKHAZAARSTK_X'!A174</f>
        <v>CHOLAMANDALAM FINANCIAL HOLD</v>
      </c>
      <c r="B174" s="115">
        <f>'[1]2023.04.25.EKHAZAARSTK_X'!B174</f>
        <v>-0.43455558999999999</v>
      </c>
      <c r="C174" s="115">
        <f>'[1]2023.04.25.EKHAZAARSTK_X'!C174</f>
        <v>-0.56992047999999995</v>
      </c>
      <c r="D174" s="115">
        <f>'[1]2023.04.25.EKHAZAARSTK_X'!D174</f>
        <v>0.10235785999999999</v>
      </c>
      <c r="E174" s="115">
        <f>'[1]2023.04.25.EKHAZAARSTK_X'!E174</f>
        <v>2.22240496</v>
      </c>
      <c r="F174" s="115">
        <f>'[1]2023.04.25.EKHAZAARSTK_X'!F174</f>
        <v>-0.32876778000000001</v>
      </c>
      <c r="G174" s="115">
        <f>'[1]2023.04.25.EKHAZAARSTK_X'!G174</f>
        <v>0.23108508</v>
      </c>
      <c r="H174" s="115">
        <f>'[1]2023.04.25.EKHAZAARSTK_X'!H174</f>
        <v>-0.65653861000000002</v>
      </c>
      <c r="I174" s="115">
        <f>'[1]2023.04.25.EKHAZAARSTK_X'!I174</f>
        <v>-0.32347800999999998</v>
      </c>
      <c r="J174" s="115">
        <f>'[1]2023.04.25.EKHAZAARSTK_X'!J174</f>
        <v>0.44359079000000001</v>
      </c>
      <c r="K174" s="115">
        <f>'[1]2023.04.25.EKHAZAARSTK_X'!K174</f>
        <v>-0.54350007</v>
      </c>
    </row>
    <row r="175" spans="1:11" x14ac:dyDescent="0.3">
      <c r="A175" s="73" t="str">
        <f>'[1]2023.04.25.EKHAZAARSTK_X'!A175</f>
        <v>CHOLAMANDALAM INVESTMENT AND</v>
      </c>
      <c r="B175" s="115">
        <f>'[1]2023.04.25.EKHAZAARSTK_X'!B175</f>
        <v>-0.38169068</v>
      </c>
      <c r="C175" s="115">
        <f>'[1]2023.04.25.EKHAZAARSTK_X'!C175</f>
        <v>-0.46057071999999999</v>
      </c>
      <c r="D175" s="115">
        <f>'[1]2023.04.25.EKHAZAARSTK_X'!D175</f>
        <v>0.20322032000000001</v>
      </c>
      <c r="E175" s="115">
        <f>'[1]2023.04.25.EKHAZAARSTK_X'!E175</f>
        <v>2.48946691</v>
      </c>
      <c r="F175" s="115">
        <f>'[1]2023.04.25.EKHAZAARSTK_X'!F175</f>
        <v>0.14121102999999999</v>
      </c>
      <c r="G175" s="115">
        <f>'[1]2023.04.25.EKHAZAARSTK_X'!G175</f>
        <v>0.29279094999999999</v>
      </c>
      <c r="H175" s="115">
        <f>'[1]2023.04.25.EKHAZAARSTK_X'!H175</f>
        <v>-0.29731730000000001</v>
      </c>
      <c r="I175" s="115">
        <f>'[1]2023.04.25.EKHAZAARSTK_X'!I175</f>
        <v>0.10093006</v>
      </c>
      <c r="J175" s="115">
        <f>'[1]2023.04.25.EKHAZAARSTK_X'!J175</f>
        <v>-0.46580648000000002</v>
      </c>
      <c r="K175" s="115">
        <f>'[1]2023.04.25.EKHAZAARSTK_X'!K175</f>
        <v>-0.20607817</v>
      </c>
    </row>
    <row r="176" spans="1:11" x14ac:dyDescent="0.3">
      <c r="A176" s="73" t="str">
        <f>'[1]2023.04.25.EKHAZAARSTK_X'!A176</f>
        <v>CIGNITI TECHNOLOGIES LTD</v>
      </c>
      <c r="B176" s="115">
        <f>'[1]2023.04.25.EKHAZAARSTK_X'!B176</f>
        <v>-0.35175773999999999</v>
      </c>
      <c r="C176" s="115">
        <f>'[1]2023.04.25.EKHAZAARSTK_X'!C176</f>
        <v>1.5854306199999999</v>
      </c>
      <c r="D176" s="115">
        <f>'[1]2023.04.25.EKHAZAARSTK_X'!D176</f>
        <v>1.5040081700000001</v>
      </c>
      <c r="E176" s="115">
        <f>'[1]2023.04.25.EKHAZAARSTK_X'!E176</f>
        <v>-0.84191072</v>
      </c>
      <c r="F176" s="115">
        <f>'[1]2023.04.25.EKHAZAARSTK_X'!F176</f>
        <v>1.8146309899999999</v>
      </c>
      <c r="G176" s="115">
        <f>'[1]2023.04.25.EKHAZAARSTK_X'!G176</f>
        <v>0.61799782999999997</v>
      </c>
      <c r="H176" s="115">
        <f>'[1]2023.04.25.EKHAZAARSTK_X'!H176</f>
        <v>-2.6162416899999998</v>
      </c>
      <c r="I176" s="115">
        <f>'[1]2023.04.25.EKHAZAARSTK_X'!I176</f>
        <v>0.69647861</v>
      </c>
      <c r="J176" s="115">
        <f>'[1]2023.04.25.EKHAZAARSTK_X'!J176</f>
        <v>0.15978137000000001</v>
      </c>
      <c r="K176" s="115">
        <f>'[1]2023.04.25.EKHAZAARSTK_X'!K176</f>
        <v>-0.83229131000000001</v>
      </c>
    </row>
    <row r="177" spans="1:11" x14ac:dyDescent="0.3">
      <c r="A177" s="73" t="str">
        <f>'[1]2023.04.25.EKHAZAARSTK_X'!A177</f>
        <v>CIPLA LTD</v>
      </c>
      <c r="B177" s="115">
        <f>'[1]2023.04.25.EKHAZAARSTK_X'!B177</f>
        <v>-0.26422203</v>
      </c>
      <c r="C177" s="115">
        <f>'[1]2023.04.25.EKHAZAARSTK_X'!C177</f>
        <v>-0.29059517000000001</v>
      </c>
      <c r="D177" s="115">
        <f>'[1]2023.04.25.EKHAZAARSTK_X'!D177</f>
        <v>-0.27693820000000002</v>
      </c>
      <c r="E177" s="115">
        <f>'[1]2023.04.25.EKHAZAARSTK_X'!E177</f>
        <v>-0.92985952000000005</v>
      </c>
      <c r="F177" s="115">
        <f>'[1]2023.04.25.EKHAZAARSTK_X'!F177</f>
        <v>-0.51308142999999995</v>
      </c>
      <c r="G177" s="115">
        <f>'[1]2023.04.25.EKHAZAARSTK_X'!G177</f>
        <v>-0.1746711</v>
      </c>
      <c r="H177" s="115">
        <f>'[1]2023.04.25.EKHAZAARSTK_X'!H177</f>
        <v>-0.46205235</v>
      </c>
      <c r="I177" s="115">
        <f>'[1]2023.04.25.EKHAZAARSTK_X'!I177</f>
        <v>0.12923430999999999</v>
      </c>
      <c r="J177" s="115">
        <f>'[1]2023.04.25.EKHAZAARSTK_X'!J177</f>
        <v>-6.4026089999999994E-2</v>
      </c>
      <c r="K177" s="115">
        <f>'[1]2023.04.25.EKHAZAARSTK_X'!K177</f>
        <v>-0.99199336999999999</v>
      </c>
    </row>
    <row r="178" spans="1:11" x14ac:dyDescent="0.3">
      <c r="A178" s="73" t="str">
        <f>'[1]2023.04.25.EKHAZAARSTK_X'!A178</f>
        <v>CITY UNION BANK LTD</v>
      </c>
      <c r="B178" s="115">
        <f>'[1]2023.04.25.EKHAZAARSTK_X'!B178</f>
        <v>-0.17815933</v>
      </c>
      <c r="C178" s="115">
        <f>'[1]2023.04.25.EKHAZAARSTK_X'!C178</f>
        <v>-0.9172188</v>
      </c>
      <c r="D178" s="115">
        <f>'[1]2023.04.25.EKHAZAARSTK_X'!D178</f>
        <v>-0.26983267</v>
      </c>
      <c r="E178" s="115">
        <f>'[1]2023.04.25.EKHAZAARSTK_X'!E178</f>
        <v>0.41183543</v>
      </c>
      <c r="F178" s="115">
        <f>'[1]2023.04.25.EKHAZAARSTK_X'!F178</f>
        <v>4.565201E-2</v>
      </c>
      <c r="G178" s="115">
        <f>'[1]2023.04.25.EKHAZAARSTK_X'!G178</f>
        <v>-0.64230931000000002</v>
      </c>
      <c r="H178" s="115">
        <f>'[1]2023.04.25.EKHAZAARSTK_X'!H178</f>
        <v>-1.0033778</v>
      </c>
      <c r="I178" s="115">
        <f>'[1]2023.04.25.EKHAZAARSTK_X'!I178</f>
        <v>0.50015830999999999</v>
      </c>
      <c r="J178" s="115">
        <f>'[1]2023.04.25.EKHAZAARSTK_X'!J178</f>
        <v>0.78447098000000004</v>
      </c>
      <c r="K178" s="115">
        <f>'[1]2023.04.25.EKHAZAARSTK_X'!K178</f>
        <v>0.67149842000000004</v>
      </c>
    </row>
    <row r="179" spans="1:11" x14ac:dyDescent="0.3">
      <c r="A179" s="73" t="str">
        <f>'[1]2023.04.25.EKHAZAARSTK_X'!A179</f>
        <v>CLEAN SCIENCE &amp; TECHNOLOGY L</v>
      </c>
      <c r="B179" s="115">
        <f>'[1]2023.04.25.EKHAZAARSTK_X'!B179</f>
        <v>-0.41732362000000001</v>
      </c>
      <c r="C179" s="115">
        <f>'[1]2023.04.25.EKHAZAARSTK_X'!C179</f>
        <v>2.9576797500000001</v>
      </c>
      <c r="D179" s="115">
        <f>'[1]2023.04.25.EKHAZAARSTK_X'!D179</f>
        <v>2.48412919</v>
      </c>
      <c r="E179" s="115">
        <f>'[1]2023.04.25.EKHAZAARSTK_X'!E179</f>
        <v>-0.95221679999999997</v>
      </c>
      <c r="F179" s="115">
        <f>'[1]2023.04.25.EKHAZAARSTK_X'!F179</f>
        <v>-1.08774602</v>
      </c>
      <c r="G179" s="115">
        <f>'[1]2023.04.25.EKHAZAARSTK_X'!G179</f>
        <v>1.2067815099999999</v>
      </c>
      <c r="H179" s="115">
        <f>'[1]2023.04.25.EKHAZAARSTK_X'!H179</f>
        <v>-2.1587140599999999</v>
      </c>
      <c r="I179" s="115">
        <f>'[1]2023.04.25.EKHAZAARSTK_X'!I179</f>
        <v>-9.0315210000000007E-2</v>
      </c>
      <c r="J179" s="115">
        <f>'[1]2023.04.25.EKHAZAARSTK_X'!J179</f>
        <v>-0.60213291999999996</v>
      </c>
      <c r="K179" s="115">
        <f>'[1]2023.04.25.EKHAZAARSTK_X'!K179</f>
        <v>-0.65505970000000002</v>
      </c>
    </row>
    <row r="180" spans="1:11" x14ac:dyDescent="0.3">
      <c r="A180" s="73" t="str">
        <f>'[1]2023.04.25.EKHAZAARSTK_X'!A180</f>
        <v>CMS INFO SYSTEMS LTD</v>
      </c>
      <c r="B180" s="115">
        <f>'[1]2023.04.25.EKHAZAARSTK_X'!B180</f>
        <v>-0.34344693999999998</v>
      </c>
      <c r="C180" s="115">
        <f>'[1]2023.04.25.EKHAZAARSTK_X'!C180</f>
        <v>0.38611412000000001</v>
      </c>
      <c r="D180" s="115">
        <f>'[1]2023.04.25.EKHAZAARSTK_X'!D180</f>
        <v>0.65350878000000001</v>
      </c>
      <c r="E180" s="115">
        <f>'[1]2023.04.25.EKHAZAARSTK_X'!E180</f>
        <v>-0.57848865000000005</v>
      </c>
      <c r="F180" s="115">
        <f>'[1]2023.04.25.EKHAZAARSTK_X'!F180</f>
        <v>7.7331540000000004E-2</v>
      </c>
      <c r="G180" s="115">
        <f>'[1]2023.04.25.EKHAZAARSTK_X'!G180</f>
        <v>0.26529962000000001</v>
      </c>
      <c r="H180" s="115">
        <f>'[1]2023.04.25.EKHAZAARSTK_X'!H180</f>
        <v>-2.1764521600000002</v>
      </c>
      <c r="I180" s="115">
        <f>'[1]2023.04.25.EKHAZAARSTK_X'!I180</f>
        <v>0.27382319999999999</v>
      </c>
      <c r="J180" s="115">
        <f>'[1]2023.04.25.EKHAZAARSTK_X'!J180</f>
        <v>0.24639185</v>
      </c>
      <c r="K180" s="115">
        <f>'[1]2023.04.25.EKHAZAARSTK_X'!K180</f>
        <v>-0.79272193000000002</v>
      </c>
    </row>
    <row r="181" spans="1:11" x14ac:dyDescent="0.3">
      <c r="A181" s="73" t="str">
        <f>'[1]2023.04.25.EKHAZAARSTK_X'!A181</f>
        <v>COAL INDIA LTD</v>
      </c>
      <c r="B181" s="115">
        <f>'[1]2023.04.25.EKHAZAARSTK_X'!B181</f>
        <v>3.0000097800000001</v>
      </c>
      <c r="C181" s="115">
        <f>'[1]2023.04.25.EKHAZAARSTK_X'!C181</f>
        <v>0.31806758000000002</v>
      </c>
      <c r="D181" s="115">
        <f>'[1]2023.04.25.EKHAZAARSTK_X'!D181</f>
        <v>-0.48437738000000002</v>
      </c>
      <c r="E181" s="115">
        <f>'[1]2023.04.25.EKHAZAARSTK_X'!E181</f>
        <v>-0.77888709</v>
      </c>
      <c r="F181" s="115">
        <f>'[1]2023.04.25.EKHAZAARSTK_X'!F181</f>
        <v>0.77694505000000003</v>
      </c>
      <c r="G181" s="115">
        <f>'[1]2023.04.25.EKHAZAARSTK_X'!G181</f>
        <v>0.94449669000000003</v>
      </c>
      <c r="H181" s="115">
        <f>'[1]2023.04.25.EKHAZAARSTK_X'!H181</f>
        <v>0.44101256</v>
      </c>
      <c r="I181" s="115">
        <f>'[1]2023.04.25.EKHAZAARSTK_X'!I181</f>
        <v>-5.0161219999999999E-2</v>
      </c>
      <c r="J181" s="115">
        <f>'[1]2023.04.25.EKHAZAARSTK_X'!J181</f>
        <v>1.7883949299999999</v>
      </c>
      <c r="K181" s="115">
        <f>'[1]2023.04.25.EKHAZAARSTK_X'!K181</f>
        <v>0.43394956000000001</v>
      </c>
    </row>
    <row r="182" spans="1:11" x14ac:dyDescent="0.3">
      <c r="A182" s="73" t="str">
        <f>'[1]2023.04.25.EKHAZAARSTK_X'!A182</f>
        <v>COCHIN SHIPYARD LTD</v>
      </c>
      <c r="B182" s="115">
        <f>'[1]2023.04.25.EKHAZAARSTK_X'!B182</f>
        <v>7.0018979999999995E-2</v>
      </c>
      <c r="C182" s="115">
        <f>'[1]2023.04.25.EKHAZAARSTK_X'!C182</f>
        <v>0.15967521000000001</v>
      </c>
      <c r="D182" s="115">
        <f>'[1]2023.04.25.EKHAZAARSTK_X'!D182</f>
        <v>-0.19209345999999999</v>
      </c>
      <c r="E182" s="115">
        <f>'[1]2023.04.25.EKHAZAARSTK_X'!E182</f>
        <v>-0.55800158</v>
      </c>
      <c r="F182" s="115">
        <f>'[1]2023.04.25.EKHAZAARSTK_X'!F182</f>
        <v>1.60949147</v>
      </c>
      <c r="G182" s="115">
        <f>'[1]2023.04.25.EKHAZAARSTK_X'!G182</f>
        <v>-0.35542132999999998</v>
      </c>
      <c r="H182" s="115">
        <f>'[1]2023.04.25.EKHAZAARSTK_X'!H182</f>
        <v>-1.6804206399999999</v>
      </c>
      <c r="I182" s="115">
        <f>'[1]2023.04.25.EKHAZAARSTK_X'!I182</f>
        <v>0.69001429999999997</v>
      </c>
      <c r="J182" s="115">
        <f>'[1]2023.04.25.EKHAZAARSTK_X'!J182</f>
        <v>0.64649308000000005</v>
      </c>
      <c r="K182" s="115">
        <f>'[1]2023.04.25.EKHAZAARSTK_X'!K182</f>
        <v>0.61298578999999997</v>
      </c>
    </row>
    <row r="183" spans="1:11" x14ac:dyDescent="0.3">
      <c r="A183" s="73" t="str">
        <f>'[1]2023.04.25.EKHAZAARSTK_X'!A183</f>
        <v>COFORGE LIMITED</v>
      </c>
      <c r="B183" s="115">
        <f>'[1]2023.04.25.EKHAZAARSTK_X'!B183</f>
        <v>8.8816019999999996E-2</v>
      </c>
      <c r="C183" s="115">
        <f>'[1]2023.04.25.EKHAZAARSTK_X'!C183</f>
        <v>0.95251273999999997</v>
      </c>
      <c r="D183" s="115">
        <f>'[1]2023.04.25.EKHAZAARSTK_X'!D183</f>
        <v>0.99659978999999999</v>
      </c>
      <c r="E183" s="115">
        <f>'[1]2023.04.25.EKHAZAARSTK_X'!E183</f>
        <v>-0.48650338999999998</v>
      </c>
      <c r="F183" s="115">
        <f>'[1]2023.04.25.EKHAZAARSTK_X'!F183</f>
        <v>-0.25629460999999998</v>
      </c>
      <c r="G183" s="115">
        <f>'[1]2023.04.25.EKHAZAARSTK_X'!G183</f>
        <v>0.71453546999999995</v>
      </c>
      <c r="H183" s="115">
        <f>'[1]2023.04.25.EKHAZAARSTK_X'!H183</f>
        <v>-1.2937341899999999</v>
      </c>
      <c r="I183" s="115">
        <f>'[1]2023.04.25.EKHAZAARSTK_X'!I183</f>
        <v>1.0216715300000001</v>
      </c>
      <c r="J183" s="115">
        <f>'[1]2023.04.25.EKHAZAARSTK_X'!J183</f>
        <v>-0.19021041999999999</v>
      </c>
      <c r="K183" s="115">
        <f>'[1]2023.04.25.EKHAZAARSTK_X'!K183</f>
        <v>-0.89974712999999995</v>
      </c>
    </row>
    <row r="184" spans="1:11" x14ac:dyDescent="0.3">
      <c r="A184" s="73" t="str">
        <f>'[1]2023.04.25.EKHAZAARSTK_X'!A184</f>
        <v>COLGATE PALMOLIVE (INDIA)</v>
      </c>
      <c r="B184" s="115">
        <f>'[1]2023.04.25.EKHAZAARSTK_X'!B184</f>
        <v>0.48934695</v>
      </c>
      <c r="C184" s="115">
        <f>'[1]2023.04.25.EKHAZAARSTK_X'!C184</f>
        <v>0.54961519999999997</v>
      </c>
      <c r="D184" s="115">
        <f>'[1]2023.04.25.EKHAZAARSTK_X'!D184</f>
        <v>-0.48537275000000002</v>
      </c>
      <c r="E184" s="115">
        <f>'[1]2023.04.25.EKHAZAARSTK_X'!E184</f>
        <v>-0.84451741000000002</v>
      </c>
      <c r="F184" s="115">
        <f>'[1]2023.04.25.EKHAZAARSTK_X'!F184</f>
        <v>-5.2027440000000001E-2</v>
      </c>
      <c r="G184" s="115">
        <f>'[1]2023.04.25.EKHAZAARSTK_X'!G184</f>
        <v>2.5467390999999999</v>
      </c>
      <c r="H184" s="115">
        <f>'[1]2023.04.25.EKHAZAARSTK_X'!H184</f>
        <v>-1.3760108900000001</v>
      </c>
      <c r="I184" s="115">
        <f>'[1]2023.04.25.EKHAZAARSTK_X'!I184</f>
        <v>-0.16400723</v>
      </c>
      <c r="J184" s="115">
        <f>'[1]2023.04.25.EKHAZAARSTK_X'!J184</f>
        <v>-0.40735283</v>
      </c>
      <c r="K184" s="115">
        <f>'[1]2023.04.25.EKHAZAARSTK_X'!K184</f>
        <v>-0.15983064</v>
      </c>
    </row>
    <row r="185" spans="1:11" x14ac:dyDescent="0.3">
      <c r="A185" s="73" t="str">
        <f>'[1]2023.04.25.EKHAZAARSTK_X'!A185</f>
        <v>COMPUTER AGE MANAGEMENT SERV</v>
      </c>
      <c r="B185" s="115">
        <f>'[1]2023.04.25.EKHAZAARSTK_X'!B185</f>
        <v>0.20140875999999999</v>
      </c>
      <c r="C185" s="115">
        <f>'[1]2023.04.25.EKHAZAARSTK_X'!C185</f>
        <v>0.58183748000000002</v>
      </c>
      <c r="D185" s="115">
        <f>'[1]2023.04.25.EKHAZAARSTK_X'!D185</f>
        <v>0.22200482999999999</v>
      </c>
      <c r="E185" s="115">
        <f>'[1]2023.04.25.EKHAZAARSTK_X'!E185</f>
        <v>-0.68805735999999995</v>
      </c>
      <c r="F185" s="115">
        <f>'[1]2023.04.25.EKHAZAARSTK_X'!F185</f>
        <v>-0.21036145000000001</v>
      </c>
      <c r="G185" s="115">
        <f>'[1]2023.04.25.EKHAZAARSTK_X'!G185</f>
        <v>1.49399054</v>
      </c>
      <c r="H185" s="115">
        <f>'[1]2023.04.25.EKHAZAARSTK_X'!H185</f>
        <v>-2.2333066499999998</v>
      </c>
      <c r="I185" s="115">
        <f>'[1]2023.04.25.EKHAZAARSTK_X'!I185</f>
        <v>0.2967014</v>
      </c>
      <c r="J185" s="115">
        <f>'[1]2023.04.25.EKHAZAARSTK_X'!J185</f>
        <v>-0.42631435000000001</v>
      </c>
      <c r="K185" s="115">
        <f>'[1]2023.04.25.EKHAZAARSTK_X'!K185</f>
        <v>-0.52301889999999995</v>
      </c>
    </row>
    <row r="186" spans="1:11" x14ac:dyDescent="0.3">
      <c r="A186" s="73" t="str">
        <f>'[1]2023.04.25.EKHAZAARSTK_X'!A186</f>
        <v>CONFIDENCE PETROLEUM INDIA</v>
      </c>
      <c r="B186" s="115">
        <f>'[1]2023.04.25.EKHAZAARSTK_X'!B186</f>
        <v>-0.40720719</v>
      </c>
      <c r="C186" s="115">
        <f>'[1]2023.04.25.EKHAZAARSTK_X'!C186</f>
        <v>0.58857340000000002</v>
      </c>
      <c r="D186" s="115">
        <f>'[1]2023.04.25.EKHAZAARSTK_X'!D186</f>
        <v>0.75195509000000005</v>
      </c>
      <c r="E186" s="115">
        <f>'[1]2023.04.25.EKHAZAARSTK_X'!E186</f>
        <v>-0.31471136</v>
      </c>
      <c r="F186" s="115">
        <f>'[1]2023.04.25.EKHAZAARSTK_X'!F186</f>
        <v>0.1237992</v>
      </c>
      <c r="G186" s="115">
        <f>'[1]2023.04.25.EKHAZAARSTK_X'!G186</f>
        <v>-0.36664419999999998</v>
      </c>
      <c r="H186" s="115">
        <f>'[1]2023.04.25.EKHAZAARSTK_X'!H186</f>
        <v>-2.5662763100000001</v>
      </c>
      <c r="I186" s="115">
        <f>'[1]2023.04.25.EKHAZAARSTK_X'!I186</f>
        <v>0.44939901999999998</v>
      </c>
      <c r="J186" s="115">
        <f>'[1]2023.04.25.EKHAZAARSTK_X'!J186</f>
        <v>0.34166822000000002</v>
      </c>
      <c r="K186" s="115">
        <f>'[1]2023.04.25.EKHAZAARSTK_X'!K186</f>
        <v>0.31534477999999999</v>
      </c>
    </row>
    <row r="187" spans="1:11" x14ac:dyDescent="0.3">
      <c r="A187" s="73" t="str">
        <f>'[1]2023.04.25.EKHAZAARSTK_X'!A187</f>
        <v>CONTAINER CORP OF INDIA LTD</v>
      </c>
      <c r="B187" s="115">
        <f>'[1]2023.04.25.EKHAZAARSTK_X'!B187</f>
        <v>0.53396577000000001</v>
      </c>
      <c r="C187" s="115">
        <f>'[1]2023.04.25.EKHAZAARSTK_X'!C187</f>
        <v>0.96584957999999999</v>
      </c>
      <c r="D187" s="115">
        <f>'[1]2023.04.25.EKHAZAARSTK_X'!D187</f>
        <v>-0.44314208999999999</v>
      </c>
      <c r="E187" s="115">
        <f>'[1]2023.04.25.EKHAZAARSTK_X'!E187</f>
        <v>-0.78429979000000005</v>
      </c>
      <c r="F187" s="115">
        <f>'[1]2023.04.25.EKHAZAARSTK_X'!F187</f>
        <v>-0.38742194000000002</v>
      </c>
      <c r="G187" s="115">
        <f>'[1]2023.04.25.EKHAZAARSTK_X'!G187</f>
        <v>-0.28190507999999997</v>
      </c>
      <c r="H187" s="115">
        <f>'[1]2023.04.25.EKHAZAARSTK_X'!H187</f>
        <v>-0.97469771000000005</v>
      </c>
      <c r="I187" s="115">
        <f>'[1]2023.04.25.EKHAZAARSTK_X'!I187</f>
        <v>0.15601282</v>
      </c>
      <c r="J187" s="115">
        <f>'[1]2023.04.25.EKHAZAARSTK_X'!J187</f>
        <v>-0.19474345000000001</v>
      </c>
      <c r="K187" s="115">
        <f>'[1]2023.04.25.EKHAZAARSTK_X'!K187</f>
        <v>-0.46313471</v>
      </c>
    </row>
    <row r="188" spans="1:11" x14ac:dyDescent="0.3">
      <c r="A188" s="73" t="str">
        <f>'[1]2023.04.25.EKHAZAARSTK_X'!A188</f>
        <v>COROMANDEL INTERNATIONAL LTD</v>
      </c>
      <c r="B188" s="115">
        <f>'[1]2023.04.25.EKHAZAARSTK_X'!B188</f>
        <v>6.4235200000000003E-3</v>
      </c>
      <c r="C188" s="115">
        <f>'[1]2023.04.25.EKHAZAARSTK_X'!C188</f>
        <v>2.2359499899999999</v>
      </c>
      <c r="D188" s="115">
        <f>'[1]2023.04.25.EKHAZAARSTK_X'!D188</f>
        <v>0.75063992000000002</v>
      </c>
      <c r="E188" s="115">
        <f>'[1]2023.04.25.EKHAZAARSTK_X'!E188</f>
        <v>-0.58661532000000005</v>
      </c>
      <c r="F188" s="115">
        <f>'[1]2023.04.25.EKHAZAARSTK_X'!F188</f>
        <v>0.26360074</v>
      </c>
      <c r="G188" s="115">
        <f>'[1]2023.04.25.EKHAZAARSTK_X'!G188</f>
        <v>0.24664848</v>
      </c>
      <c r="H188" s="115">
        <f>'[1]2023.04.25.EKHAZAARSTK_X'!H188</f>
        <v>-0.77579111000000001</v>
      </c>
      <c r="I188" s="115">
        <f>'[1]2023.04.25.EKHAZAARSTK_X'!I188</f>
        <v>-7.2582149999999998E-2</v>
      </c>
      <c r="J188" s="115">
        <f>'[1]2023.04.25.EKHAZAARSTK_X'!J188</f>
        <v>0.36728260000000001</v>
      </c>
      <c r="K188" s="115">
        <f>'[1]2023.04.25.EKHAZAARSTK_X'!K188</f>
        <v>-1.3060611499999999</v>
      </c>
    </row>
    <row r="189" spans="1:11" x14ac:dyDescent="0.3">
      <c r="A189" s="73" t="str">
        <f>'[1]2023.04.25.EKHAZAARSTK_X'!A189</f>
        <v>COSMO FIRST LTD</v>
      </c>
      <c r="B189" s="115">
        <f>'[1]2023.04.25.EKHAZAARSTK_X'!B189</f>
        <v>-7.6156660000000001E-2</v>
      </c>
      <c r="C189" s="115">
        <f>'[1]2023.04.25.EKHAZAARSTK_X'!C189</f>
        <v>0.75363082000000003</v>
      </c>
      <c r="D189" s="115">
        <f>'[1]2023.04.25.EKHAZAARSTK_X'!D189</f>
        <v>0.52041643999999998</v>
      </c>
      <c r="E189" s="115">
        <f>'[1]2023.04.25.EKHAZAARSTK_X'!E189</f>
        <v>-1.7231429999999999E-2</v>
      </c>
      <c r="F189" s="115">
        <f>'[1]2023.04.25.EKHAZAARSTK_X'!F189</f>
        <v>-1.59248912</v>
      </c>
      <c r="G189" s="115">
        <f>'[1]2023.04.25.EKHAZAARSTK_X'!G189</f>
        <v>2.6593619999999998E-2</v>
      </c>
      <c r="H189" s="115">
        <f>'[1]2023.04.25.EKHAZAARSTK_X'!H189</f>
        <v>-2.2360501300000002</v>
      </c>
      <c r="I189" s="115">
        <f>'[1]2023.04.25.EKHAZAARSTK_X'!I189</f>
        <v>0.35302665999999999</v>
      </c>
      <c r="J189" s="115">
        <f>'[1]2023.04.25.EKHAZAARSTK_X'!J189</f>
        <v>1.7861211299999999</v>
      </c>
      <c r="K189" s="115">
        <f>'[1]2023.04.25.EKHAZAARSTK_X'!K189</f>
        <v>0.90133708999999995</v>
      </c>
    </row>
    <row r="190" spans="1:11" x14ac:dyDescent="0.3">
      <c r="A190" s="73" t="str">
        <f>'[1]2023.04.25.EKHAZAARSTK_X'!A190</f>
        <v>CRAFTSMAN AUTOMATION LTD</v>
      </c>
      <c r="B190" s="115">
        <f>'[1]2023.04.25.EKHAZAARSTK_X'!B190</f>
        <v>-0.42469570000000001</v>
      </c>
      <c r="C190" s="115">
        <f>'[1]2023.04.25.EKHAZAARSTK_X'!C190</f>
        <v>-9.9955740000000001E-2</v>
      </c>
      <c r="D190" s="115">
        <f>'[1]2023.04.25.EKHAZAARSTK_X'!D190</f>
        <v>0.11118826</v>
      </c>
      <c r="E190" s="115">
        <f>'[1]2023.04.25.EKHAZAARSTK_X'!E190</f>
        <v>0.32057592000000001</v>
      </c>
      <c r="F190" s="115">
        <f>'[1]2023.04.25.EKHAZAARSTK_X'!F190</f>
        <v>0.83981793999999999</v>
      </c>
      <c r="G190" s="115">
        <f>'[1]2023.04.25.EKHAZAARSTK_X'!G190</f>
        <v>-0.19152582000000001</v>
      </c>
      <c r="H190" s="115">
        <f>'[1]2023.04.25.EKHAZAARSTK_X'!H190</f>
        <v>-1.9313387900000001</v>
      </c>
      <c r="I190" s="115">
        <f>'[1]2023.04.25.EKHAZAARSTK_X'!I190</f>
        <v>5.0208139999999998E-2</v>
      </c>
      <c r="J190" s="115">
        <f>'[1]2023.04.25.EKHAZAARSTK_X'!J190</f>
        <v>5.8467299999999996E-3</v>
      </c>
      <c r="K190" s="115">
        <f>'[1]2023.04.25.EKHAZAARSTK_X'!K190</f>
        <v>-0.42838611999999998</v>
      </c>
    </row>
    <row r="191" spans="1:11" x14ac:dyDescent="0.3">
      <c r="A191" s="73" t="str">
        <f>'[1]2023.04.25.EKHAZAARSTK_X'!A191</f>
        <v>CREDITACCESS GRAMEEN LTD</v>
      </c>
      <c r="B191" s="115">
        <f>'[1]2023.04.25.EKHAZAARSTK_X'!B191</f>
        <v>-0.47056088000000001</v>
      </c>
      <c r="C191" s="115">
        <f>'[1]2023.04.25.EKHAZAARSTK_X'!C191</f>
        <v>0.79191566000000002</v>
      </c>
      <c r="D191" s="115">
        <f>'[1]2023.04.25.EKHAZAARSTK_X'!D191</f>
        <v>0.82679069000000005</v>
      </c>
      <c r="E191" s="115">
        <f>'[1]2023.04.25.EKHAZAARSTK_X'!E191</f>
        <v>2.1574423299999999</v>
      </c>
      <c r="F191" s="115">
        <f>'[1]2023.04.25.EKHAZAARSTK_X'!F191</f>
        <v>0.36707178000000001</v>
      </c>
      <c r="G191" s="115">
        <f>'[1]2023.04.25.EKHAZAARSTK_X'!G191</f>
        <v>0.17908181000000001</v>
      </c>
      <c r="H191" s="115">
        <f>'[1]2023.04.25.EKHAZAARSTK_X'!H191</f>
        <v>-1.2776669300000001</v>
      </c>
      <c r="I191" s="115">
        <f>'[1]2023.04.25.EKHAZAARSTK_X'!I191</f>
        <v>-0.23368306</v>
      </c>
      <c r="J191" s="115">
        <f>'[1]2023.04.25.EKHAZAARSTK_X'!J191</f>
        <v>2.5067499999999999E-3</v>
      </c>
      <c r="K191" s="115">
        <f>'[1]2023.04.25.EKHAZAARSTK_X'!K191</f>
        <v>-0.76434785000000005</v>
      </c>
    </row>
    <row r="192" spans="1:11" x14ac:dyDescent="0.3">
      <c r="A192" s="73" t="str">
        <f>'[1]2023.04.25.EKHAZAARSTK_X'!A192</f>
        <v>CRISIL LTD</v>
      </c>
      <c r="B192" s="115">
        <f>'[1]2023.04.25.EKHAZAARSTK_X'!B192</f>
        <v>6.7849489999999998E-2</v>
      </c>
      <c r="C192" s="115">
        <f>'[1]2023.04.25.EKHAZAARSTK_X'!C192</f>
        <v>-0.25328186000000003</v>
      </c>
      <c r="D192" s="115">
        <f>'[1]2023.04.25.EKHAZAARSTK_X'!D192</f>
        <v>0.21302155</v>
      </c>
      <c r="E192" s="115">
        <f>'[1]2023.04.25.EKHAZAARSTK_X'!E192</f>
        <v>-0.81903523</v>
      </c>
      <c r="F192" s="115">
        <f>'[1]2023.04.25.EKHAZAARSTK_X'!F192</f>
        <v>-8.0789959999999994E-2</v>
      </c>
      <c r="G192" s="115">
        <f>'[1]2023.04.25.EKHAZAARSTK_X'!G192</f>
        <v>1.1661404399999999</v>
      </c>
      <c r="H192" s="115">
        <f>'[1]2023.04.25.EKHAZAARSTK_X'!H192</f>
        <v>-1.64034641</v>
      </c>
      <c r="I192" s="115">
        <f>'[1]2023.04.25.EKHAZAARSTK_X'!I192</f>
        <v>-0.31893629000000001</v>
      </c>
      <c r="J192" s="115">
        <f>'[1]2023.04.25.EKHAZAARSTK_X'!J192</f>
        <v>-0.50926243999999998</v>
      </c>
      <c r="K192" s="115">
        <f>'[1]2023.04.25.EKHAZAARSTK_X'!K192</f>
        <v>-0.10856760999999999</v>
      </c>
    </row>
    <row r="193" spans="1:11" x14ac:dyDescent="0.3">
      <c r="A193" s="73" t="str">
        <f>'[1]2023.04.25.EKHAZAARSTK_X'!A193</f>
        <v>CROMPTON GREAVES CONSUMER EL</v>
      </c>
      <c r="B193" s="115">
        <f>'[1]2023.04.25.EKHAZAARSTK_X'!B193</f>
        <v>-0.14864403000000001</v>
      </c>
      <c r="C193" s="115">
        <f>'[1]2023.04.25.EKHAZAARSTK_X'!C193</f>
        <v>0.60314076999999999</v>
      </c>
      <c r="D193" s="115">
        <f>'[1]2023.04.25.EKHAZAARSTK_X'!D193</f>
        <v>0.4891277</v>
      </c>
      <c r="E193" s="115">
        <f>'[1]2023.04.25.EKHAZAARSTK_X'!E193</f>
        <v>-0.11499282</v>
      </c>
      <c r="F193" s="115">
        <f>'[1]2023.04.25.EKHAZAARSTK_X'!F193</f>
        <v>-0.67252314000000002</v>
      </c>
      <c r="G193" s="115">
        <f>'[1]2023.04.25.EKHAZAARSTK_X'!G193</f>
        <v>0.26984977999999998</v>
      </c>
      <c r="H193" s="115">
        <f>'[1]2023.04.25.EKHAZAARSTK_X'!H193</f>
        <v>-1.3622459200000001</v>
      </c>
      <c r="I193" s="115">
        <f>'[1]2023.04.25.EKHAZAARSTK_X'!I193</f>
        <v>0.17458077999999999</v>
      </c>
      <c r="J193" s="115">
        <f>'[1]2023.04.25.EKHAZAARSTK_X'!J193</f>
        <v>-0.25169286000000002</v>
      </c>
      <c r="K193" s="115">
        <f>'[1]2023.04.25.EKHAZAARSTK_X'!K193</f>
        <v>-0.67412399999999995</v>
      </c>
    </row>
    <row r="194" spans="1:11" x14ac:dyDescent="0.3">
      <c r="A194" s="73" t="str">
        <f>'[1]2023.04.25.EKHAZAARSTK_X'!A194</f>
        <v>CSB BANK LTD</v>
      </c>
      <c r="B194" s="115">
        <f>'[1]2023.04.25.EKHAZAARSTK_X'!B194</f>
        <v>-0.47056088000000001</v>
      </c>
      <c r="C194" s="115">
        <f>'[1]2023.04.25.EKHAZAARSTK_X'!C194</f>
        <v>-0.20122208999999999</v>
      </c>
      <c r="D194" s="115">
        <f>'[1]2023.04.25.EKHAZAARSTK_X'!D194</f>
        <v>-0.38353267000000002</v>
      </c>
      <c r="E194" s="115">
        <f>'[1]2023.04.25.EKHAZAARSTK_X'!E194</f>
        <v>-4.1539800000000002E-2</v>
      </c>
      <c r="F194" s="115">
        <f>'[1]2023.04.25.EKHAZAARSTK_X'!F194</f>
        <v>0.38123291999999998</v>
      </c>
      <c r="G194" s="115">
        <f>'[1]2023.04.25.EKHAZAARSTK_X'!G194</f>
        <v>-0.44911828999999998</v>
      </c>
      <c r="H194" s="115">
        <f>'[1]2023.04.25.EKHAZAARSTK_X'!H194</f>
        <v>-1.5294169200000001</v>
      </c>
      <c r="I194" s="115">
        <f>'[1]2023.04.25.EKHAZAARSTK_X'!I194</f>
        <v>0.19169019000000001</v>
      </c>
      <c r="J194" s="115">
        <f>'[1]2023.04.25.EKHAZAARSTK_X'!J194</f>
        <v>-0.68307465000000001</v>
      </c>
      <c r="K194" s="115">
        <f>'[1]2023.04.25.EKHAZAARSTK_X'!K194</f>
        <v>-0.17511378</v>
      </c>
    </row>
    <row r="195" spans="1:11" x14ac:dyDescent="0.3">
      <c r="A195" s="73" t="str">
        <f>'[1]2023.04.25.EKHAZAARSTK_X'!A195</f>
        <v>CUMMINS INDIA LTD</v>
      </c>
      <c r="B195" s="115">
        <f>'[1]2023.04.25.EKHAZAARSTK_X'!B195</f>
        <v>9.3525449999999996E-2</v>
      </c>
      <c r="C195" s="115">
        <f>'[1]2023.04.25.EKHAZAARSTK_X'!C195</f>
        <v>-0.28486349999999999</v>
      </c>
      <c r="D195" s="115">
        <f>'[1]2023.04.25.EKHAZAARSTK_X'!D195</f>
        <v>-0.40411738000000003</v>
      </c>
      <c r="E195" s="115">
        <f>'[1]2023.04.25.EKHAZAARSTK_X'!E195</f>
        <v>-0.94509310000000002</v>
      </c>
      <c r="F195" s="115">
        <f>'[1]2023.04.25.EKHAZAARSTK_X'!F195</f>
        <v>0.95519686000000004</v>
      </c>
      <c r="G195" s="115">
        <f>'[1]2023.04.25.EKHAZAARSTK_X'!G195</f>
        <v>0.17667759999999999</v>
      </c>
      <c r="H195" s="115">
        <f>'[1]2023.04.25.EKHAZAARSTK_X'!H195</f>
        <v>-1.10299408</v>
      </c>
      <c r="I195" s="115">
        <f>'[1]2023.04.25.EKHAZAARSTK_X'!I195</f>
        <v>0.15010472999999999</v>
      </c>
      <c r="J195" s="115">
        <f>'[1]2023.04.25.EKHAZAARSTK_X'!J195</f>
        <v>-0.40962467000000002</v>
      </c>
      <c r="K195" s="115">
        <f>'[1]2023.04.25.EKHAZAARSTK_X'!K195</f>
        <v>2.4521270000000001E-2</v>
      </c>
    </row>
    <row r="196" spans="1:11" x14ac:dyDescent="0.3">
      <c r="A196" s="73" t="str">
        <f>'[1]2023.04.25.EKHAZAARSTK_X'!A196</f>
        <v>CYIENT LTD</v>
      </c>
      <c r="B196" s="115">
        <f>'[1]2023.04.25.EKHAZAARSTK_X'!B196</f>
        <v>0.37454992999999998</v>
      </c>
      <c r="C196" s="115">
        <f>'[1]2023.04.25.EKHAZAARSTK_X'!C196</f>
        <v>-0.14555174000000001</v>
      </c>
      <c r="D196" s="115">
        <f>'[1]2023.04.25.EKHAZAARSTK_X'!D196</f>
        <v>-0.31779637999999999</v>
      </c>
      <c r="E196" s="115">
        <f>'[1]2023.04.25.EKHAZAARSTK_X'!E196</f>
        <v>-0.54237568000000003</v>
      </c>
      <c r="F196" s="115">
        <f>'[1]2023.04.25.EKHAZAARSTK_X'!F196</f>
        <v>0.42315722</v>
      </c>
      <c r="G196" s="115">
        <f>'[1]2023.04.25.EKHAZAARSTK_X'!G196</f>
        <v>6.9987569999999999E-2</v>
      </c>
      <c r="H196" s="115">
        <f>'[1]2023.04.25.EKHAZAARSTK_X'!H196</f>
        <v>-1.47796953</v>
      </c>
      <c r="I196" s="115">
        <f>'[1]2023.04.25.EKHAZAARSTK_X'!I196</f>
        <v>0.11333358</v>
      </c>
      <c r="J196" s="115">
        <f>'[1]2023.04.25.EKHAZAARSTK_X'!J196</f>
        <v>4.6548930000000002E-2</v>
      </c>
      <c r="K196" s="115">
        <f>'[1]2023.04.25.EKHAZAARSTK_X'!K196</f>
        <v>-0.18446319</v>
      </c>
    </row>
    <row r="197" spans="1:11" x14ac:dyDescent="0.3">
      <c r="A197" s="73" t="str">
        <f>'[1]2023.04.25.EKHAZAARSTK_X'!A197</f>
        <v>D B REALTY LTD</v>
      </c>
      <c r="B197" s="115">
        <f>'[1]2023.04.25.EKHAZAARSTK_X'!B197</f>
        <v>-0.47056088000000001</v>
      </c>
      <c r="C197" s="115">
        <f>'[1]2023.04.25.EKHAZAARSTK_X'!C197</f>
        <v>-0.14921814</v>
      </c>
      <c r="D197" s="115">
        <f>'[1]2023.04.25.EKHAZAARSTK_X'!D197</f>
        <v>-0.52499770999999995</v>
      </c>
      <c r="E197" s="115">
        <f>'[1]2023.04.25.EKHAZAARSTK_X'!E197</f>
        <v>0.95344256999999999</v>
      </c>
      <c r="F197" s="115">
        <f>'[1]2023.04.25.EKHAZAARSTK_X'!F197</f>
        <v>-0.41199985</v>
      </c>
      <c r="G197" s="115">
        <f>'[1]2023.04.25.EKHAZAARSTK_X'!G197</f>
        <v>-0.89023006000000005</v>
      </c>
      <c r="H197" s="115">
        <f>'[1]2023.04.25.EKHAZAARSTK_X'!H197</f>
        <v>-2.05199504</v>
      </c>
      <c r="I197" s="115">
        <f>'[1]2023.04.25.EKHAZAARSTK_X'!I197</f>
        <v>6.0642399999999999E-2</v>
      </c>
      <c r="J197" s="115">
        <f>'[1]2023.04.25.EKHAZAARSTK_X'!J197</f>
        <v>-0.56553220999999998</v>
      </c>
      <c r="K197" s="115">
        <f>'[1]2023.04.25.EKHAZAARSTK_X'!K197</f>
        <v>2.99999547</v>
      </c>
    </row>
    <row r="198" spans="1:11" x14ac:dyDescent="0.3">
      <c r="A198" s="73" t="str">
        <f>'[1]2023.04.25.EKHAZAARSTK_X'!A198</f>
        <v>D.B. CORP LTD</v>
      </c>
      <c r="B198" s="115">
        <f>'[1]2023.04.25.EKHAZAARSTK_X'!B198</f>
        <v>0.54743951999999996</v>
      </c>
      <c r="C198" s="115">
        <f>'[1]2023.04.25.EKHAZAARSTK_X'!C198</f>
        <v>9.3180869999999999E-2</v>
      </c>
      <c r="D198" s="115">
        <f>'[1]2023.04.25.EKHAZAARSTK_X'!D198</f>
        <v>-1.44316494</v>
      </c>
      <c r="E198" s="115">
        <f>'[1]2023.04.25.EKHAZAARSTK_X'!E198</f>
        <v>-0.95499277000000005</v>
      </c>
      <c r="F198" s="115">
        <f>'[1]2023.04.25.EKHAZAARSTK_X'!F198</f>
        <v>0.91723776000000001</v>
      </c>
      <c r="G198" s="115">
        <f>'[1]2023.04.25.EKHAZAARSTK_X'!G198</f>
        <v>-0.50260013000000003</v>
      </c>
      <c r="H198" s="115">
        <f>'[1]2023.04.25.EKHAZAARSTK_X'!H198</f>
        <v>-2.2995009400000002</v>
      </c>
      <c r="I198" s="115">
        <f>'[1]2023.04.25.EKHAZAARSTK_X'!I198</f>
        <v>-2.555762E-2</v>
      </c>
      <c r="J198" s="115">
        <f>'[1]2023.04.25.EKHAZAARSTK_X'!J198</f>
        <v>1.10050428</v>
      </c>
      <c r="K198" s="115">
        <f>'[1]2023.04.25.EKHAZAARSTK_X'!K198</f>
        <v>1.07126415</v>
      </c>
    </row>
    <row r="199" spans="1:11" x14ac:dyDescent="0.3">
      <c r="A199" s="73" t="str">
        <f>'[1]2023.04.25.EKHAZAARSTK_X'!A199</f>
        <v>DABUR INDIA LTD</v>
      </c>
      <c r="B199" s="115">
        <f>'[1]2023.04.25.EKHAZAARSTK_X'!B199</f>
        <v>-9.4276260000000001E-2</v>
      </c>
      <c r="C199" s="115">
        <f>'[1]2023.04.25.EKHAZAARSTK_X'!C199</f>
        <v>-0.41760162000000001</v>
      </c>
      <c r="D199" s="115">
        <f>'[1]2023.04.25.EKHAZAARSTK_X'!D199</f>
        <v>-0.17351303000000001</v>
      </c>
      <c r="E199" s="115">
        <f>'[1]2023.04.25.EKHAZAARSTK_X'!E199</f>
        <v>-0.82363474000000003</v>
      </c>
      <c r="F199" s="115">
        <f>'[1]2023.04.25.EKHAZAARSTK_X'!F199</f>
        <v>4.71843E-3</v>
      </c>
      <c r="G199" s="115">
        <f>'[1]2023.04.25.EKHAZAARSTK_X'!G199</f>
        <v>0.51657998999999999</v>
      </c>
      <c r="H199" s="115">
        <f>'[1]2023.04.25.EKHAZAARSTK_X'!H199</f>
        <v>-0.70380503000000005</v>
      </c>
      <c r="I199" s="115">
        <f>'[1]2023.04.25.EKHAZAARSTK_X'!I199</f>
        <v>-0.21456252000000001</v>
      </c>
      <c r="J199" s="115">
        <f>'[1]2023.04.25.EKHAZAARSTK_X'!J199</f>
        <v>-0.50260537999999999</v>
      </c>
      <c r="K199" s="115">
        <f>'[1]2023.04.25.EKHAZAARSTK_X'!K199</f>
        <v>-0.2313906</v>
      </c>
    </row>
    <row r="200" spans="1:11" x14ac:dyDescent="0.3">
      <c r="A200" s="73" t="str">
        <f>'[1]2023.04.25.EKHAZAARSTK_X'!A200</f>
        <v>DALMIA BHARAT LTD</v>
      </c>
      <c r="B200" s="115">
        <f>'[1]2023.04.25.EKHAZAARSTK_X'!B200</f>
        <v>-0.30554809999999999</v>
      </c>
      <c r="C200" s="115">
        <f>'[1]2023.04.25.EKHAZAARSTK_X'!C200</f>
        <v>-0.37733792999999999</v>
      </c>
      <c r="D200" s="115">
        <f>'[1]2023.04.25.EKHAZAARSTK_X'!D200</f>
        <v>-0.38512847</v>
      </c>
      <c r="E200" s="115">
        <f>'[1]2023.04.25.EKHAZAARSTK_X'!E200</f>
        <v>-0.47049974999999999</v>
      </c>
      <c r="F200" s="115">
        <f>'[1]2023.04.25.EKHAZAARSTK_X'!F200</f>
        <v>0.77734064999999997</v>
      </c>
      <c r="G200" s="115">
        <f>'[1]2023.04.25.EKHAZAARSTK_X'!G200</f>
        <v>-0.59509486</v>
      </c>
      <c r="H200" s="115">
        <f>'[1]2023.04.25.EKHAZAARSTK_X'!H200</f>
        <v>-0.74938726</v>
      </c>
      <c r="I200" s="115">
        <f>'[1]2023.04.25.EKHAZAARSTK_X'!I200</f>
        <v>-0.11664889000000001</v>
      </c>
      <c r="J200" s="115">
        <f>'[1]2023.04.25.EKHAZAARSTK_X'!J200</f>
        <v>-0.14693609999999999</v>
      </c>
      <c r="K200" s="115">
        <f>'[1]2023.04.25.EKHAZAARSTK_X'!K200</f>
        <v>0.22744882</v>
      </c>
    </row>
    <row r="201" spans="1:11" x14ac:dyDescent="0.3">
      <c r="A201" s="73" t="str">
        <f>'[1]2023.04.25.EKHAZAARSTK_X'!A201</f>
        <v>DALMIA BHARAT SUGAR &amp; INDUST</v>
      </c>
      <c r="B201" s="115">
        <f>'[1]2023.04.25.EKHAZAARSTK_X'!B201</f>
        <v>-0.16440157999999999</v>
      </c>
      <c r="C201" s="115">
        <f>'[1]2023.04.25.EKHAZAARSTK_X'!C201</f>
        <v>0.65860867999999995</v>
      </c>
      <c r="D201" s="115">
        <f>'[1]2023.04.25.EKHAZAARSTK_X'!D201</f>
        <v>-0.63987738000000005</v>
      </c>
      <c r="E201" s="115">
        <f>'[1]2023.04.25.EKHAZAARSTK_X'!E201</f>
        <v>-0.39923050999999998</v>
      </c>
      <c r="F201" s="115">
        <f>'[1]2023.04.25.EKHAZAARSTK_X'!F201</f>
        <v>-0.65457672</v>
      </c>
      <c r="G201" s="115">
        <f>'[1]2023.04.25.EKHAZAARSTK_X'!G201</f>
        <v>-0.62787866999999997</v>
      </c>
      <c r="H201" s="115">
        <f>'[1]2023.04.25.EKHAZAARSTK_X'!H201</f>
        <v>-2.07813764</v>
      </c>
      <c r="I201" s="115">
        <f>'[1]2023.04.25.EKHAZAARSTK_X'!I201</f>
        <v>1.7279030000000001E-2</v>
      </c>
      <c r="J201" s="115">
        <f>'[1]2023.04.25.EKHAZAARSTK_X'!J201</f>
        <v>0.70270979</v>
      </c>
      <c r="K201" s="115">
        <f>'[1]2023.04.25.EKHAZAARSTK_X'!K201</f>
        <v>1.5484178099999999</v>
      </c>
    </row>
    <row r="202" spans="1:11" x14ac:dyDescent="0.3">
      <c r="A202" s="73" t="str">
        <f>'[1]2023.04.25.EKHAZAARSTK_X'!A202</f>
        <v>DATA PATTERNS INDIA LTD</v>
      </c>
      <c r="B202" s="115">
        <f>'[1]2023.04.25.EKHAZAARSTK_X'!B202</f>
        <v>-0.38767343999999998</v>
      </c>
      <c r="C202" s="115">
        <f>'[1]2023.04.25.EKHAZAARSTK_X'!C202</f>
        <v>2.32272649</v>
      </c>
      <c r="D202" s="115">
        <f>'[1]2023.04.25.EKHAZAARSTK_X'!D202</f>
        <v>2.7402691799999999</v>
      </c>
      <c r="E202" s="115">
        <f>'[1]2023.04.25.EKHAZAARSTK_X'!E202</f>
        <v>-0.95224863000000004</v>
      </c>
      <c r="F202" s="115">
        <f>'[1]2023.04.25.EKHAZAARSTK_X'!F202</f>
        <v>2.12728524</v>
      </c>
      <c r="G202" s="115">
        <f>'[1]2023.04.25.EKHAZAARSTK_X'!G202</f>
        <v>0.63321751000000004</v>
      </c>
      <c r="H202" s="115">
        <f>'[1]2023.04.25.EKHAZAARSTK_X'!H202</f>
        <v>-2.4903318900000002</v>
      </c>
      <c r="I202" s="115">
        <f>'[1]2023.04.25.EKHAZAARSTK_X'!I202</f>
        <v>0.72987336000000003</v>
      </c>
      <c r="J202" s="115">
        <f>'[1]2023.04.25.EKHAZAARSTK_X'!J202</f>
        <v>-0.66278117999999997</v>
      </c>
      <c r="K202" s="115">
        <f>'[1]2023.04.25.EKHAZAARSTK_X'!K202</f>
        <v>0.68309324999999999</v>
      </c>
    </row>
    <row r="203" spans="1:11" x14ac:dyDescent="0.3">
      <c r="A203" s="73" t="str">
        <f>'[1]2023.04.25.EKHAZAARSTK_X'!A203</f>
        <v>DATAMATICS GLOBAL SERVICES</v>
      </c>
      <c r="B203" s="115">
        <f>'[1]2023.04.25.EKHAZAARSTK_X'!B203</f>
        <v>-0.31193634999999997</v>
      </c>
      <c r="C203" s="115">
        <f>'[1]2023.04.25.EKHAZAARSTK_X'!C203</f>
        <v>2.58033943</v>
      </c>
      <c r="D203" s="115">
        <f>'[1]2023.04.25.EKHAZAARSTK_X'!D203</f>
        <v>2.25337481</v>
      </c>
      <c r="E203" s="115">
        <f>'[1]2023.04.25.EKHAZAARSTK_X'!E203</f>
        <v>-0.95499277000000005</v>
      </c>
      <c r="F203" s="115">
        <f>'[1]2023.04.25.EKHAZAARSTK_X'!F203</f>
        <v>0.12659347000000001</v>
      </c>
      <c r="G203" s="115">
        <f>'[1]2023.04.25.EKHAZAARSTK_X'!G203</f>
        <v>2.34428883</v>
      </c>
      <c r="H203" s="115">
        <f>'[1]2023.04.25.EKHAZAARSTK_X'!H203</f>
        <v>-2.3795924199999998</v>
      </c>
      <c r="I203" s="115">
        <f>'[1]2023.04.25.EKHAZAARSTK_X'!I203</f>
        <v>0.32967022000000001</v>
      </c>
      <c r="J203" s="115">
        <f>'[1]2023.04.25.EKHAZAARSTK_X'!J203</f>
        <v>2.1095421299999999</v>
      </c>
      <c r="K203" s="115">
        <f>'[1]2023.04.25.EKHAZAARSTK_X'!K203</f>
        <v>0.47835930999999998</v>
      </c>
    </row>
    <row r="204" spans="1:11" x14ac:dyDescent="0.3">
      <c r="A204" s="73" t="str">
        <f>'[1]2023.04.25.EKHAZAARSTK_X'!A204</f>
        <v>DCB BANK LTD</v>
      </c>
      <c r="B204" s="115">
        <f>'[1]2023.04.25.EKHAZAARSTK_X'!B204</f>
        <v>-0.10341863</v>
      </c>
      <c r="C204" s="115">
        <f>'[1]2023.04.25.EKHAZAARSTK_X'!C204</f>
        <v>-0.59833639999999999</v>
      </c>
      <c r="D204" s="115">
        <f>'[1]2023.04.25.EKHAZAARSTK_X'!D204</f>
        <v>-0.69754243000000005</v>
      </c>
      <c r="E204" s="115">
        <f>'[1]2023.04.25.EKHAZAARSTK_X'!E204</f>
        <v>0.71041089000000002</v>
      </c>
      <c r="F204" s="115">
        <f>'[1]2023.04.25.EKHAZAARSTK_X'!F204</f>
        <v>1.17803371</v>
      </c>
      <c r="G204" s="115">
        <f>'[1]2023.04.25.EKHAZAARSTK_X'!G204</f>
        <v>-0.78217846000000002</v>
      </c>
      <c r="H204" s="115">
        <f>'[1]2023.04.25.EKHAZAARSTK_X'!H204</f>
        <v>-1.3681780100000001</v>
      </c>
      <c r="I204" s="115">
        <f>'[1]2023.04.25.EKHAZAARSTK_X'!I204</f>
        <v>0.81438540999999998</v>
      </c>
      <c r="J204" s="115">
        <f>'[1]2023.04.25.EKHAZAARSTK_X'!J204</f>
        <v>-0.29294851</v>
      </c>
      <c r="K204" s="115">
        <f>'[1]2023.04.25.EKHAZAARSTK_X'!K204</f>
        <v>-0.27730380999999998</v>
      </c>
    </row>
    <row r="205" spans="1:11" x14ac:dyDescent="0.3">
      <c r="A205" s="73" t="str">
        <f>'[1]2023.04.25.EKHAZAARSTK_X'!A205</f>
        <v>DCM SHRIRAM LTD</v>
      </c>
      <c r="B205" s="115">
        <f>'[1]2023.04.25.EKHAZAARSTK_X'!B205</f>
        <v>0.22557119</v>
      </c>
      <c r="C205" s="115">
        <f>'[1]2023.04.25.EKHAZAARSTK_X'!C205</f>
        <v>0.21848297</v>
      </c>
      <c r="D205" s="115">
        <f>'[1]2023.04.25.EKHAZAARSTK_X'!D205</f>
        <v>0.15183732999999999</v>
      </c>
      <c r="E205" s="115">
        <f>'[1]2023.04.25.EKHAZAARSTK_X'!E205</f>
        <v>-0.34192166000000002</v>
      </c>
      <c r="F205" s="115">
        <f>'[1]2023.04.25.EKHAZAARSTK_X'!F205</f>
        <v>-0.88162797999999998</v>
      </c>
      <c r="G205" s="115">
        <f>'[1]2023.04.25.EKHAZAARSTK_X'!G205</f>
        <v>-2.268326E-2</v>
      </c>
      <c r="H205" s="115">
        <f>'[1]2023.04.25.EKHAZAARSTK_X'!H205</f>
        <v>-1.23576891</v>
      </c>
      <c r="I205" s="115">
        <f>'[1]2023.04.25.EKHAZAARSTK_X'!I205</f>
        <v>-0.33941573000000003</v>
      </c>
      <c r="J205" s="115">
        <f>'[1]2023.04.25.EKHAZAARSTK_X'!J205</f>
        <v>0.60648066</v>
      </c>
      <c r="K205" s="115">
        <f>'[1]2023.04.25.EKHAZAARSTK_X'!K205</f>
        <v>0.51708757999999999</v>
      </c>
    </row>
    <row r="206" spans="1:11" x14ac:dyDescent="0.3">
      <c r="A206" s="73" t="str">
        <f>'[1]2023.04.25.EKHAZAARSTK_X'!A206</f>
        <v>DCW LTD</v>
      </c>
      <c r="B206" s="115">
        <f>'[1]2023.04.25.EKHAZAARSTK_X'!B206</f>
        <v>-0.30459799999999998</v>
      </c>
      <c r="C206" s="115">
        <f>'[1]2023.04.25.EKHAZAARSTK_X'!C206</f>
        <v>0.54875289999999999</v>
      </c>
      <c r="D206" s="115">
        <f>'[1]2023.04.25.EKHAZAARSTK_X'!D206</f>
        <v>0.33837199000000001</v>
      </c>
      <c r="E206" s="115">
        <f>'[1]2023.04.25.EKHAZAARSTK_X'!E206</f>
        <v>0.45287535000000001</v>
      </c>
      <c r="F206" s="115">
        <f>'[1]2023.04.25.EKHAZAARSTK_X'!F206</f>
        <v>0.47533314999999998</v>
      </c>
      <c r="G206" s="115">
        <f>'[1]2023.04.25.EKHAZAARSTK_X'!G206</f>
        <v>-0.27210939000000001</v>
      </c>
      <c r="H206" s="115">
        <f>'[1]2023.04.25.EKHAZAARSTK_X'!H206</f>
        <v>-2.39682555</v>
      </c>
      <c r="I206" s="115">
        <f>'[1]2023.04.25.EKHAZAARSTK_X'!I206</f>
        <v>1.2041803600000001</v>
      </c>
      <c r="J206" s="115">
        <f>'[1]2023.04.25.EKHAZAARSTK_X'!J206</f>
        <v>1.08637512</v>
      </c>
      <c r="K206" s="115">
        <f>'[1]2023.04.25.EKHAZAARSTK_X'!K206</f>
        <v>0.23539877000000001</v>
      </c>
    </row>
    <row r="207" spans="1:11" x14ac:dyDescent="0.3">
      <c r="A207" s="73" t="str">
        <f>'[1]2023.04.25.EKHAZAARSTK_X'!A207</f>
        <v>DCX SYSTEMS LTD</v>
      </c>
      <c r="B207" s="115">
        <f>'[1]2023.04.25.EKHAZAARSTK_X'!B207</f>
        <v>-0.47056088000000001</v>
      </c>
      <c r="C207" s="115">
        <f>'[1]2023.04.25.EKHAZAARSTK_X'!C207</f>
        <v>2.5397076599999999</v>
      </c>
      <c r="D207" s="115">
        <f>'[1]2023.04.25.EKHAZAARSTK_X'!D207</f>
        <v>2.42660141</v>
      </c>
      <c r="E207" s="115">
        <f>'[1]2023.04.25.EKHAZAARSTK_X'!E207</f>
        <v>-0.51139867000000006</v>
      </c>
      <c r="F207" s="115">
        <f>'[1]2023.04.25.EKHAZAARSTK_X'!F207</f>
        <v>0.33815834</v>
      </c>
      <c r="G207" s="115">
        <f>'[1]2023.04.25.EKHAZAARSTK_X'!G207</f>
        <v>0.66715473000000003</v>
      </c>
      <c r="H207" s="115">
        <f>'[1]2023.04.25.EKHAZAARSTK_X'!H207</f>
        <v>-2.6783647500000001</v>
      </c>
      <c r="I207" s="115">
        <f>'[1]2023.04.25.EKHAZAARSTK_X'!I207</f>
        <v>0.31612727000000002</v>
      </c>
      <c r="J207" s="115">
        <f>'[1]2023.04.25.EKHAZAARSTK_X'!J207</f>
        <v>-0.30643906999999998</v>
      </c>
      <c r="K207" s="115">
        <f>'[1]2023.04.25.EKHAZAARSTK_X'!K207</f>
        <v>-0.45264241</v>
      </c>
    </row>
    <row r="208" spans="1:11" x14ac:dyDescent="0.3">
      <c r="A208" s="73" t="str">
        <f>'[1]2023.04.25.EKHAZAARSTK_X'!A208</f>
        <v>DEEPAK FERTILISERS &amp; PETRO</v>
      </c>
      <c r="B208" s="115">
        <f>'[1]2023.04.25.EKHAZAARSTK_X'!B208</f>
        <v>7.8634399999999993E-2</v>
      </c>
      <c r="C208" s="115">
        <f>'[1]2023.04.25.EKHAZAARSTK_X'!C208</f>
        <v>0.93739145999999995</v>
      </c>
      <c r="D208" s="115">
        <f>'[1]2023.04.25.EKHAZAARSTK_X'!D208</f>
        <v>0.32212865000000002</v>
      </c>
      <c r="E208" s="115">
        <f>'[1]2023.04.25.EKHAZAARSTK_X'!E208</f>
        <v>0.55238061999999999</v>
      </c>
      <c r="F208" s="115">
        <f>'[1]2023.04.25.EKHAZAARSTK_X'!F208</f>
        <v>0.39140039999999998</v>
      </c>
      <c r="G208" s="115">
        <f>'[1]2023.04.25.EKHAZAARSTK_X'!G208</f>
        <v>0.19056408</v>
      </c>
      <c r="H208" s="115">
        <f>'[1]2023.04.25.EKHAZAARSTK_X'!H208</f>
        <v>-1.35849643</v>
      </c>
      <c r="I208" s="115">
        <f>'[1]2023.04.25.EKHAZAARSTK_X'!I208</f>
        <v>0.6759271</v>
      </c>
      <c r="J208" s="115">
        <f>'[1]2023.04.25.EKHAZAARSTK_X'!J208</f>
        <v>1.1645504200000001</v>
      </c>
      <c r="K208" s="115">
        <f>'[1]2023.04.25.EKHAZAARSTK_X'!K208</f>
        <v>1.1546638</v>
      </c>
    </row>
    <row r="209" spans="1:11" x14ac:dyDescent="0.3">
      <c r="A209" s="73" t="str">
        <f>'[1]2023.04.25.EKHAZAARSTK_X'!A209</f>
        <v>DEEPAK NITRITE LTD</v>
      </c>
      <c r="B209" s="115">
        <f>'[1]2023.04.25.EKHAZAARSTK_X'!B209</f>
        <v>-0.32804981</v>
      </c>
      <c r="C209" s="115">
        <f>'[1]2023.04.25.EKHAZAARSTK_X'!C209</f>
        <v>3.0002110000000002</v>
      </c>
      <c r="D209" s="115">
        <f>'[1]2023.04.25.EKHAZAARSTK_X'!D209</f>
        <v>1.9533902400000001</v>
      </c>
      <c r="E209" s="115">
        <f>'[1]2023.04.25.EKHAZAARSTK_X'!E209</f>
        <v>-0.85772698999999997</v>
      </c>
      <c r="F209" s="115">
        <f>'[1]2023.04.25.EKHAZAARSTK_X'!F209</f>
        <v>-0.58801627000000001</v>
      </c>
      <c r="G209" s="115">
        <f>'[1]2023.04.25.EKHAZAARSTK_X'!G209</f>
        <v>0.89160991000000001</v>
      </c>
      <c r="H209" s="115">
        <f>'[1]2023.04.25.EKHAZAARSTK_X'!H209</f>
        <v>-1.3321077800000001</v>
      </c>
      <c r="I209" s="115">
        <f>'[1]2023.04.25.EKHAZAARSTK_X'!I209</f>
        <v>0.73937814999999996</v>
      </c>
      <c r="J209" s="115">
        <f>'[1]2023.04.25.EKHAZAARSTK_X'!J209</f>
        <v>-0.12443425</v>
      </c>
      <c r="K209" s="115">
        <f>'[1]2023.04.25.EKHAZAARSTK_X'!K209</f>
        <v>-1.2172115999999999</v>
      </c>
    </row>
    <row r="210" spans="1:11" x14ac:dyDescent="0.3">
      <c r="A210" s="73" t="str">
        <f>'[1]2023.04.25.EKHAZAARSTK_X'!A210</f>
        <v>DELHIVERY LTD</v>
      </c>
      <c r="B210" s="115">
        <f>'[1]2023.04.25.EKHAZAARSTK_X'!B210</f>
        <v>-0.47056088000000001</v>
      </c>
      <c r="C210" s="115">
        <f>'[1]2023.04.25.EKHAZAARSTK_X'!C210</f>
        <v>2.3095877200000001</v>
      </c>
      <c r="D210" s="115">
        <f>'[1]2023.04.25.EKHAZAARSTK_X'!D210</f>
        <v>1.60096192</v>
      </c>
      <c r="E210" s="115">
        <f>'[1]2023.04.25.EKHAZAARSTK_X'!E210</f>
        <v>-0.65907377</v>
      </c>
      <c r="F210" s="115">
        <f>'[1]2023.04.25.EKHAZAARSTK_X'!F210</f>
        <v>-1.30219269</v>
      </c>
      <c r="G210" s="115">
        <f>'[1]2023.04.25.EKHAZAARSTK_X'!G210</f>
        <v>-1.85615766</v>
      </c>
      <c r="H210" s="115">
        <f>'[1]2023.04.25.EKHAZAARSTK_X'!H210</f>
        <v>-1.1240956799999999</v>
      </c>
      <c r="I210" s="115">
        <f>'[1]2023.04.25.EKHAZAARSTK_X'!I210</f>
        <v>-1.6528270000000001E-2</v>
      </c>
      <c r="J210" s="115">
        <f>'[1]2023.04.25.EKHAZAARSTK_X'!J210</f>
        <v>-0.78663969</v>
      </c>
      <c r="K210" s="115">
        <f>'[1]2023.04.25.EKHAZAARSTK_X'!K210</f>
        <v>-2.8918309999999999E-2</v>
      </c>
    </row>
    <row r="211" spans="1:11" x14ac:dyDescent="0.3">
      <c r="A211" s="73" t="str">
        <f>'[1]2023.04.25.EKHAZAARSTK_X'!A211</f>
        <v>DELTA CORP LTD</v>
      </c>
      <c r="B211" s="115">
        <f>'[1]2023.04.25.EKHAZAARSTK_X'!B211</f>
        <v>-0.22369601</v>
      </c>
      <c r="C211" s="115">
        <f>'[1]2023.04.25.EKHAZAARSTK_X'!C211</f>
        <v>0.1667188</v>
      </c>
      <c r="D211" s="115">
        <f>'[1]2023.04.25.EKHAZAARSTK_X'!D211</f>
        <v>-0.98048270000000004</v>
      </c>
      <c r="E211" s="115">
        <f>'[1]2023.04.25.EKHAZAARSTK_X'!E211</f>
        <v>-0.85060709999999995</v>
      </c>
      <c r="F211" s="115">
        <f>'[1]2023.04.25.EKHAZAARSTK_X'!F211</f>
        <v>-1.4954159300000001</v>
      </c>
      <c r="G211" s="115">
        <f>'[1]2023.04.25.EKHAZAARSTK_X'!G211</f>
        <v>-1.8787359999999999E-2</v>
      </c>
      <c r="H211" s="115">
        <f>'[1]2023.04.25.EKHAZAARSTK_X'!H211</f>
        <v>-2.2022080399999999</v>
      </c>
      <c r="I211" s="115">
        <f>'[1]2023.04.25.EKHAZAARSTK_X'!I211</f>
        <v>3.0003824200000002</v>
      </c>
      <c r="J211" s="115">
        <f>'[1]2023.04.25.EKHAZAARSTK_X'!J211</f>
        <v>-5.8672750000000003E-2</v>
      </c>
      <c r="K211" s="115">
        <f>'[1]2023.04.25.EKHAZAARSTK_X'!K211</f>
        <v>-1.0258511299999999</v>
      </c>
    </row>
    <row r="212" spans="1:11" x14ac:dyDescent="0.3">
      <c r="A212" s="73" t="str">
        <f>'[1]2023.04.25.EKHAZAARSTK_X'!A212</f>
        <v>DEN NETWORKS LTD</v>
      </c>
      <c r="B212" s="115">
        <f>'[1]2023.04.25.EKHAZAARSTK_X'!B212</f>
        <v>-0.47056088000000001</v>
      </c>
      <c r="C212" s="115">
        <f>'[1]2023.04.25.EKHAZAARSTK_X'!C212</f>
        <v>9.5518800000000004E-3</v>
      </c>
      <c r="D212" s="115">
        <f>'[1]2023.04.25.EKHAZAARSTK_X'!D212</f>
        <v>-0.72219193000000004</v>
      </c>
      <c r="E212" s="115">
        <f>'[1]2023.04.25.EKHAZAARSTK_X'!E212</f>
        <v>-0.95499277000000005</v>
      </c>
      <c r="F212" s="115">
        <f>'[1]2023.04.25.EKHAZAARSTK_X'!F212</f>
        <v>-0.82975525000000006</v>
      </c>
      <c r="G212" s="115">
        <f>'[1]2023.04.25.EKHAZAARSTK_X'!G212</f>
        <v>-0.69259201999999997</v>
      </c>
      <c r="H212" s="115">
        <f>'[1]2023.04.25.EKHAZAARSTK_X'!H212</f>
        <v>-2.4016272999999999</v>
      </c>
      <c r="I212" s="115">
        <f>'[1]2023.04.25.EKHAZAARSTK_X'!I212</f>
        <v>0.19859798000000001</v>
      </c>
      <c r="J212" s="115">
        <f>'[1]2023.04.25.EKHAZAARSTK_X'!J212</f>
        <v>1.2030135399999999</v>
      </c>
      <c r="K212" s="115">
        <f>'[1]2023.04.25.EKHAZAARSTK_X'!K212</f>
        <v>-0.43006787000000002</v>
      </c>
    </row>
    <row r="213" spans="1:11" x14ac:dyDescent="0.3">
      <c r="A213" s="73" t="str">
        <f>'[1]2023.04.25.EKHAZAARSTK_X'!A213</f>
        <v>DEVYANI INTERNATIONAL LTD</v>
      </c>
      <c r="B213" s="115">
        <f>'[1]2023.04.25.EKHAZAARSTK_X'!B213</f>
        <v>-0.47056088000000001</v>
      </c>
      <c r="C213" s="115">
        <f>'[1]2023.04.25.EKHAZAARSTK_X'!C213</f>
        <v>1.28310418</v>
      </c>
      <c r="D213" s="115">
        <f>'[1]2023.04.25.EKHAZAARSTK_X'!D213</f>
        <v>1.0424029800000001</v>
      </c>
      <c r="E213" s="115">
        <f>'[1]2023.04.25.EKHAZAARSTK_X'!E213</f>
        <v>1.1692929299999999</v>
      </c>
      <c r="F213" s="115">
        <f>'[1]2023.04.25.EKHAZAARSTK_X'!F213</f>
        <v>-0.46168339000000003</v>
      </c>
      <c r="G213" s="115">
        <f>'[1]2023.04.25.EKHAZAARSTK_X'!G213</f>
        <v>0.25708741000000002</v>
      </c>
      <c r="H213" s="115">
        <f>'[1]2023.04.25.EKHAZAARSTK_X'!H213</f>
        <v>-1.6890401799999999</v>
      </c>
      <c r="I213" s="115">
        <f>'[1]2023.04.25.EKHAZAARSTK_X'!I213</f>
        <v>0.21968883</v>
      </c>
      <c r="J213" s="115">
        <f>'[1]2023.04.25.EKHAZAARSTK_X'!J213</f>
        <v>-0.51736331000000002</v>
      </c>
      <c r="K213" s="115">
        <f>'[1]2023.04.25.EKHAZAARSTK_X'!K213</f>
        <v>1.6494000000000002E-2</v>
      </c>
    </row>
    <row r="214" spans="1:11" x14ac:dyDescent="0.3">
      <c r="A214" s="73" t="str">
        <f>'[1]2023.04.25.EKHAZAARSTK_X'!A214</f>
        <v>DHAMPUR SUGAR MILLS LTD</v>
      </c>
      <c r="B214" s="115">
        <f>'[1]2023.04.25.EKHAZAARSTK_X'!B214</f>
        <v>0.29385269000000003</v>
      </c>
      <c r="C214" s="115">
        <f>'[1]2023.04.25.EKHAZAARSTK_X'!C214</f>
        <v>1.4698346900000001</v>
      </c>
      <c r="D214" s="115">
        <f>'[1]2023.04.25.EKHAZAARSTK_X'!D214</f>
        <v>-1.3357735900000001</v>
      </c>
      <c r="E214" s="115">
        <f>'[1]2023.04.25.EKHAZAARSTK_X'!E214</f>
        <v>0.30038911000000001</v>
      </c>
      <c r="F214" s="115">
        <f>'[1]2023.04.25.EKHAZAARSTK_X'!F214</f>
        <v>-1.88167083</v>
      </c>
      <c r="G214" s="115">
        <f>'[1]2023.04.25.EKHAZAARSTK_X'!G214</f>
        <v>-0.38061440000000002</v>
      </c>
      <c r="H214" s="115">
        <f>'[1]2023.04.25.EKHAZAARSTK_X'!H214</f>
        <v>-2.4265177200000001</v>
      </c>
      <c r="I214" s="115">
        <f>'[1]2023.04.25.EKHAZAARSTK_X'!I214</f>
        <v>1.4778854800000001</v>
      </c>
      <c r="J214" s="115">
        <f>'[1]2023.04.25.EKHAZAARSTK_X'!J214</f>
        <v>0.54575490999999998</v>
      </c>
      <c r="K214" s="115">
        <f>'[1]2023.04.25.EKHAZAARSTK_X'!K214</f>
        <v>1.40626848</v>
      </c>
    </row>
    <row r="215" spans="1:11" x14ac:dyDescent="0.3">
      <c r="A215" s="73" t="str">
        <f>'[1]2023.04.25.EKHAZAARSTK_X'!A215</f>
        <v>DHANI SERVICES LTD</v>
      </c>
      <c r="B215" s="115">
        <f>'[1]2023.04.25.EKHAZAARSTK_X'!B215</f>
        <v>-0.47056088000000001</v>
      </c>
      <c r="C215" s="115">
        <f>'[1]2023.04.25.EKHAZAARSTK_X'!C215</f>
        <v>1.3212213500000001</v>
      </c>
      <c r="D215" s="115">
        <f>'[1]2023.04.25.EKHAZAARSTK_X'!D215</f>
        <v>-2.3336052899999999</v>
      </c>
      <c r="E215" s="115">
        <f>'[1]2023.04.25.EKHAZAARSTK_X'!E215</f>
        <v>-0.42970055000000001</v>
      </c>
      <c r="F215" s="115">
        <f>'[1]2023.04.25.EKHAZAARSTK_X'!F215</f>
        <v>-0.99934476999999999</v>
      </c>
      <c r="G215" s="115">
        <f>'[1]2023.04.25.EKHAZAARSTK_X'!G215</f>
        <v>-2.1603782200000001</v>
      </c>
      <c r="H215" s="115">
        <f>'[1]2023.04.25.EKHAZAARSTK_X'!H215</f>
        <v>-2.1626574999999999</v>
      </c>
      <c r="I215" s="115">
        <f>'[1]2023.04.25.EKHAZAARSTK_X'!I215</f>
        <v>0.77103597000000001</v>
      </c>
      <c r="J215" s="115">
        <f>'[1]2023.04.25.EKHAZAARSTK_X'!J215</f>
        <v>-1.3634692399999999</v>
      </c>
      <c r="K215" s="115">
        <f>'[1]2023.04.25.EKHAZAARSTK_X'!K215</f>
        <v>2.7700512399999999</v>
      </c>
    </row>
    <row r="216" spans="1:11" x14ac:dyDescent="0.3">
      <c r="A216" s="73" t="str">
        <f>'[1]2023.04.25.EKHAZAARSTK_X'!A216</f>
        <v>DHANUKA AGRITECH LTD</v>
      </c>
      <c r="B216" s="115">
        <f>'[1]2023.04.25.EKHAZAARSTK_X'!B216</f>
        <v>-0.12176582</v>
      </c>
      <c r="C216" s="115">
        <f>'[1]2023.04.25.EKHAZAARSTK_X'!C216</f>
        <v>0.33865236999999998</v>
      </c>
      <c r="D216" s="115">
        <f>'[1]2023.04.25.EKHAZAARSTK_X'!D216</f>
        <v>0.33327982</v>
      </c>
      <c r="E216" s="115">
        <f>'[1]2023.04.25.EKHAZAARSTK_X'!E216</f>
        <v>-0.86356920000000004</v>
      </c>
      <c r="F216" s="115">
        <f>'[1]2023.04.25.EKHAZAARSTK_X'!F216</f>
        <v>-0.42645707999999999</v>
      </c>
      <c r="G216" s="115">
        <f>'[1]2023.04.25.EKHAZAARSTK_X'!G216</f>
        <v>0.25756269999999998</v>
      </c>
      <c r="H216" s="115">
        <f>'[1]2023.04.25.EKHAZAARSTK_X'!H216</f>
        <v>-2.37558246</v>
      </c>
      <c r="I216" s="115">
        <f>'[1]2023.04.25.EKHAZAARSTK_X'!I216</f>
        <v>-0.27142134000000001</v>
      </c>
      <c r="J216" s="115">
        <f>'[1]2023.04.25.EKHAZAARSTK_X'!J216</f>
        <v>0.29186287999999999</v>
      </c>
      <c r="K216" s="115">
        <f>'[1]2023.04.25.EKHAZAARSTK_X'!K216</f>
        <v>-1.0923006500000001</v>
      </c>
    </row>
    <row r="217" spans="1:11" x14ac:dyDescent="0.3">
      <c r="A217" s="73" t="str">
        <f>'[1]2023.04.25.EKHAZAARSTK_X'!A217</f>
        <v>DILIP BUILDCON LTD</v>
      </c>
      <c r="B217" s="115">
        <f>'[1]2023.04.25.EKHAZAARSTK_X'!B217</f>
        <v>-0.44952562000000001</v>
      </c>
      <c r="C217" s="115">
        <f>'[1]2023.04.25.EKHAZAARSTK_X'!C217</f>
        <v>-0.27094728000000001</v>
      </c>
      <c r="D217" s="115">
        <f>'[1]2023.04.25.EKHAZAARSTK_X'!D217</f>
        <v>-0.84308726000000001</v>
      </c>
      <c r="E217" s="115">
        <f>'[1]2023.04.25.EKHAZAARSTK_X'!E217</f>
        <v>2.375947</v>
      </c>
      <c r="F217" s="115">
        <f>'[1]2023.04.25.EKHAZAARSTK_X'!F217</f>
        <v>-0.91374612</v>
      </c>
      <c r="G217" s="115">
        <f>'[1]2023.04.25.EKHAZAARSTK_X'!G217</f>
        <v>-1.05060077</v>
      </c>
      <c r="H217" s="115">
        <f>'[1]2023.04.25.EKHAZAARSTK_X'!H217</f>
        <v>-1.5102123000000001</v>
      </c>
      <c r="I217" s="115">
        <f>'[1]2023.04.25.EKHAZAARSTK_X'!I217</f>
        <v>0.27308064999999998</v>
      </c>
      <c r="J217" s="115">
        <f>'[1]2023.04.25.EKHAZAARSTK_X'!J217</f>
        <v>0.74192672999999998</v>
      </c>
      <c r="K217" s="115">
        <f>'[1]2023.04.25.EKHAZAARSTK_X'!K217</f>
        <v>0.10873964</v>
      </c>
    </row>
    <row r="218" spans="1:11" x14ac:dyDescent="0.3">
      <c r="A218" s="73" t="str">
        <f>'[1]2023.04.25.EKHAZAARSTK_X'!A218</f>
        <v>DISA INDIA LTD</v>
      </c>
      <c r="B218" s="115">
        <f>'[1]2023.04.25.EKHAZAARSTK_X'!B218</f>
        <v>7.98133E-3</v>
      </c>
      <c r="C218" s="115">
        <f>'[1]2023.04.25.EKHAZAARSTK_X'!C218</f>
        <v>0.38653144</v>
      </c>
      <c r="D218" s="115">
        <f>'[1]2023.04.25.EKHAZAARSTK_X'!D218</f>
        <v>-0.44955279999999997</v>
      </c>
      <c r="E218" s="115">
        <f>'[1]2023.04.25.EKHAZAARSTK_X'!E218</f>
        <v>-0.95499277000000005</v>
      </c>
      <c r="F218" s="115">
        <f>'[1]2023.04.25.EKHAZAARSTK_X'!F218</f>
        <v>0.78849577999999998</v>
      </c>
      <c r="G218" s="115">
        <f>'[1]2023.04.25.EKHAZAARSTK_X'!G218</f>
        <v>-0.18922180999999999</v>
      </c>
      <c r="H218" s="115">
        <f>'[1]2023.04.25.EKHAZAARSTK_X'!H218</f>
        <v>-3</v>
      </c>
      <c r="I218" s="115">
        <f>'[1]2023.04.25.EKHAZAARSTK_X'!I218</f>
        <v>-0.41769841000000002</v>
      </c>
      <c r="J218" s="115">
        <f>'[1]2023.04.25.EKHAZAARSTK_X'!J218</f>
        <v>-0.30354634000000003</v>
      </c>
      <c r="K218" s="115">
        <f>'[1]2023.04.25.EKHAZAARSTK_X'!K218</f>
        <v>-0.99545406999999997</v>
      </c>
    </row>
    <row r="219" spans="1:11" x14ac:dyDescent="0.3">
      <c r="A219" s="73" t="str">
        <f>'[1]2023.04.25.EKHAZAARSTK_X'!A219</f>
        <v>DISH TV INDIA LTD</v>
      </c>
      <c r="B219" s="115">
        <f>'[1]2023.04.25.EKHAZAARSTK_X'!B219</f>
        <v>-0.47056088000000001</v>
      </c>
      <c r="C219" s="115">
        <f>'[1]2023.04.25.EKHAZAARSTK_X'!C219</f>
        <v>0.49069571000000001</v>
      </c>
      <c r="D219" s="115">
        <f>'[1]2023.04.25.EKHAZAARSTK_X'!D219</f>
        <v>-2.8639337999999999</v>
      </c>
      <c r="E219" s="115">
        <f>'[1]2023.04.25.EKHAZAARSTK_X'!E219</f>
        <v>-0.77257370999999997</v>
      </c>
      <c r="F219" s="115">
        <f>'[1]2023.04.25.EKHAZAARSTK_X'!F219</f>
        <v>-4.0261430000000001E-2</v>
      </c>
      <c r="G219" s="115">
        <f>'[1]2023.04.25.EKHAZAARSTK_X'!G219</f>
        <v>-1.61590123</v>
      </c>
      <c r="H219" s="115">
        <f>'[1]2023.04.25.EKHAZAARSTK_X'!H219</f>
        <v>-2.0040674200000002</v>
      </c>
      <c r="I219" s="115">
        <f>'[1]2023.04.25.EKHAZAARSTK_X'!I219</f>
        <v>0.72371954000000005</v>
      </c>
      <c r="J219" s="115">
        <f>'[1]2023.04.25.EKHAZAARSTK_X'!J219</f>
        <v>0.76921397000000002</v>
      </c>
      <c r="K219" s="115">
        <f>'[1]2023.04.25.EKHAZAARSTK_X'!K219</f>
        <v>2.1574266</v>
      </c>
    </row>
    <row r="220" spans="1:11" x14ac:dyDescent="0.3">
      <c r="A220" s="73" t="str">
        <f>'[1]2023.04.25.EKHAZAARSTK_X'!A220</f>
        <v>DISHMAN CARBOGEN AMCIS LTD</v>
      </c>
      <c r="B220" s="115">
        <f>'[1]2023.04.25.EKHAZAARSTK_X'!B220</f>
        <v>-0.47056088000000001</v>
      </c>
      <c r="C220" s="115">
        <f>'[1]2023.04.25.EKHAZAARSTK_X'!C220</f>
        <v>-0.65109925999999996</v>
      </c>
      <c r="D220" s="115">
        <f>'[1]2023.04.25.EKHAZAARSTK_X'!D220</f>
        <v>-0.48764399000000003</v>
      </c>
      <c r="E220" s="115">
        <f>'[1]2023.04.25.EKHAZAARSTK_X'!E220</f>
        <v>0.16334282</v>
      </c>
      <c r="F220" s="115">
        <f>'[1]2023.04.25.EKHAZAARSTK_X'!F220</f>
        <v>-0.87151765999999997</v>
      </c>
      <c r="G220" s="115">
        <f>'[1]2023.04.25.EKHAZAARSTK_X'!G220</f>
        <v>-1.0509216800000001</v>
      </c>
      <c r="H220" s="115">
        <f>'[1]2023.04.25.EKHAZAARSTK_X'!H220</f>
        <v>-1.9732625500000001</v>
      </c>
      <c r="I220" s="115">
        <f>'[1]2023.04.25.EKHAZAARSTK_X'!I220</f>
        <v>0.55518239999999996</v>
      </c>
      <c r="J220" s="115">
        <f>'[1]2023.04.25.EKHAZAARSTK_X'!J220</f>
        <v>0.73920149000000002</v>
      </c>
      <c r="K220" s="115">
        <f>'[1]2023.04.25.EKHAZAARSTK_X'!K220</f>
        <v>1.50639725</v>
      </c>
    </row>
    <row r="221" spans="1:11" x14ac:dyDescent="0.3">
      <c r="A221" s="73" t="str">
        <f>'[1]2023.04.25.EKHAZAARSTK_X'!A221</f>
        <v>DIVGI TORQTRANSFER SYSTEMS L</v>
      </c>
      <c r="B221" s="115">
        <f>'[1]2023.04.25.EKHAZAARSTK_X'!B221</f>
        <v>-0.47056088000000001</v>
      </c>
      <c r="C221" s="115">
        <f>'[1]2023.04.25.EKHAZAARSTK_X'!C221</f>
        <v>-0.31461462000000001</v>
      </c>
      <c r="D221" s="115">
        <f>'[1]2023.04.25.EKHAZAARSTK_X'!D221</f>
        <v>0.60743058000000005</v>
      </c>
      <c r="E221" s="115">
        <f>'[1]2023.04.25.EKHAZAARSTK_X'!E221</f>
        <v>-0.95320963999999997</v>
      </c>
      <c r="F221" s="115">
        <f>'[1]2023.04.25.EKHAZAARSTK_X'!F221</f>
        <v>-9.9530240000000006E-2</v>
      </c>
      <c r="G221" s="115">
        <f>'[1]2023.04.25.EKHAZAARSTK_X'!G221</f>
        <v>-7.505945E-2</v>
      </c>
      <c r="H221" s="115">
        <f>'[1]2023.04.25.EKHAZAARSTK_X'!H221</f>
        <v>-3</v>
      </c>
      <c r="I221" s="115">
        <f>'[1]2023.04.25.EKHAZAARSTK_X'!I221</f>
        <v>-0.21288646999999999</v>
      </c>
      <c r="J221" s="115">
        <f>'[1]2023.04.25.EKHAZAARSTK_X'!J221</f>
        <v>-0.96398466999999999</v>
      </c>
      <c r="K221" s="115">
        <f>'[1]2023.04.25.EKHAZAARSTK_X'!K221</f>
        <v>0.63599801</v>
      </c>
    </row>
    <row r="222" spans="1:11" x14ac:dyDescent="0.3">
      <c r="A222" s="73" t="str">
        <f>'[1]2023.04.25.EKHAZAARSTK_X'!A222</f>
        <v>DIVI'S LABORATORIES LTD</v>
      </c>
      <c r="B222" s="115">
        <f>'[1]2023.04.25.EKHAZAARSTK_X'!B222</f>
        <v>-0.13281109999999999</v>
      </c>
      <c r="C222" s="115">
        <f>'[1]2023.04.25.EKHAZAARSTK_X'!C222</f>
        <v>0.49114208999999998</v>
      </c>
      <c r="D222" s="115">
        <f>'[1]2023.04.25.EKHAZAARSTK_X'!D222</f>
        <v>0.61830598000000003</v>
      </c>
      <c r="E222" s="115">
        <f>'[1]2023.04.25.EKHAZAARSTK_X'!E222</f>
        <v>-0.95428002000000001</v>
      </c>
      <c r="F222" s="115">
        <f>'[1]2023.04.25.EKHAZAARSTK_X'!F222</f>
        <v>-1.2558555600000001</v>
      </c>
      <c r="G222" s="115">
        <f>'[1]2023.04.25.EKHAZAARSTK_X'!G222</f>
        <v>0.43924919000000001</v>
      </c>
      <c r="H222" s="115">
        <f>'[1]2023.04.25.EKHAZAARSTK_X'!H222</f>
        <v>-0.75028740999999999</v>
      </c>
      <c r="I222" s="115">
        <f>'[1]2023.04.25.EKHAZAARSTK_X'!I222</f>
        <v>-3.0526080000000001E-2</v>
      </c>
      <c r="J222" s="115">
        <f>'[1]2023.04.25.EKHAZAARSTK_X'!J222</f>
        <v>-0.47109738000000001</v>
      </c>
      <c r="K222" s="115">
        <f>'[1]2023.04.25.EKHAZAARSTK_X'!K222</f>
        <v>3.1818190000000003E-2</v>
      </c>
    </row>
    <row r="223" spans="1:11" x14ac:dyDescent="0.3">
      <c r="A223" s="73" t="str">
        <f>'[1]2023.04.25.EKHAZAARSTK_X'!A223</f>
        <v>DIXON TECHNOLOGIES INDIA LTD</v>
      </c>
      <c r="B223" s="115">
        <f>'[1]2023.04.25.EKHAZAARSTK_X'!B223</f>
        <v>-0.4455595</v>
      </c>
      <c r="C223" s="115">
        <f>'[1]2023.04.25.EKHAZAARSTK_X'!C223</f>
        <v>1.36058748</v>
      </c>
      <c r="D223" s="115">
        <f>'[1]2023.04.25.EKHAZAARSTK_X'!D223</f>
        <v>2.2651212200000002</v>
      </c>
      <c r="E223" s="115">
        <f>'[1]2023.04.25.EKHAZAARSTK_X'!E223</f>
        <v>-0.27038389000000002</v>
      </c>
      <c r="F223" s="115">
        <f>'[1]2023.04.25.EKHAZAARSTK_X'!F223</f>
        <v>-1.0914065799999999</v>
      </c>
      <c r="G223" s="115">
        <f>'[1]2023.04.25.EKHAZAARSTK_X'!G223</f>
        <v>-0.35300565</v>
      </c>
      <c r="H223" s="115">
        <f>'[1]2023.04.25.EKHAZAARSTK_X'!H223</f>
        <v>-1.3079230799999999</v>
      </c>
      <c r="I223" s="115">
        <f>'[1]2023.04.25.EKHAZAARSTK_X'!I223</f>
        <v>0.78889960000000003</v>
      </c>
      <c r="J223" s="115">
        <f>'[1]2023.04.25.EKHAZAARSTK_X'!J223</f>
        <v>-0.35641172999999998</v>
      </c>
      <c r="K223" s="115">
        <f>'[1]2023.04.25.EKHAZAARSTK_X'!K223</f>
        <v>-0.81108831999999997</v>
      </c>
    </row>
    <row r="224" spans="1:11" x14ac:dyDescent="0.3">
      <c r="A224" s="73" t="str">
        <f>'[1]2023.04.25.EKHAZAARSTK_X'!A224</f>
        <v>DLF LTD</v>
      </c>
      <c r="B224" s="115">
        <f>'[1]2023.04.25.EKHAZAARSTK_X'!B224</f>
        <v>-0.20284392000000001</v>
      </c>
      <c r="C224" s="115">
        <f>'[1]2023.04.25.EKHAZAARSTK_X'!C224</f>
        <v>-0.49790382</v>
      </c>
      <c r="D224" s="115">
        <f>'[1]2023.04.25.EKHAZAARSTK_X'!D224</f>
        <v>-1.0375695199999999</v>
      </c>
      <c r="E224" s="115">
        <f>'[1]2023.04.25.EKHAZAARSTK_X'!E224</f>
        <v>-0.75544332999999997</v>
      </c>
      <c r="F224" s="115">
        <f>'[1]2023.04.25.EKHAZAARSTK_X'!F224</f>
        <v>-0.16907825000000001</v>
      </c>
      <c r="G224" s="115">
        <f>'[1]2023.04.25.EKHAZAARSTK_X'!G224</f>
        <v>-0.53884273999999999</v>
      </c>
      <c r="H224" s="115">
        <f>'[1]2023.04.25.EKHAZAARSTK_X'!H224</f>
        <v>-0.45441046000000002</v>
      </c>
      <c r="I224" s="115">
        <f>'[1]2023.04.25.EKHAZAARSTK_X'!I224</f>
        <v>5.9124870000000003E-2</v>
      </c>
      <c r="J224" s="115">
        <f>'[1]2023.04.25.EKHAZAARSTK_X'!J224</f>
        <v>-0.52575052</v>
      </c>
      <c r="K224" s="115">
        <f>'[1]2023.04.25.EKHAZAARSTK_X'!K224</f>
        <v>-0.14434295999999999</v>
      </c>
    </row>
    <row r="225" spans="1:11" x14ac:dyDescent="0.3">
      <c r="A225" s="73" t="str">
        <f>'[1]2023.04.25.EKHAZAARSTK_X'!A225</f>
        <v>DODLA DAIRY LTD</v>
      </c>
      <c r="B225" s="115">
        <f>'[1]2023.04.25.EKHAZAARSTK_X'!B225</f>
        <v>-0.47056088000000001</v>
      </c>
      <c r="C225" s="115">
        <f>'[1]2023.04.25.EKHAZAARSTK_X'!C225</f>
        <v>0.98398602000000002</v>
      </c>
      <c r="D225" s="115">
        <f>'[1]2023.04.25.EKHAZAARSTK_X'!D225</f>
        <v>0.93683952000000004</v>
      </c>
      <c r="E225" s="115">
        <f>'[1]2023.04.25.EKHAZAARSTK_X'!E225</f>
        <v>-0.91531401999999995</v>
      </c>
      <c r="F225" s="115">
        <f>'[1]2023.04.25.EKHAZAARSTK_X'!F225</f>
        <v>5.4760580000000003E-2</v>
      </c>
      <c r="G225" s="115">
        <f>'[1]2023.04.25.EKHAZAARSTK_X'!G225</f>
        <v>-0.13076647</v>
      </c>
      <c r="H225" s="115">
        <f>'[1]2023.04.25.EKHAZAARSTK_X'!H225</f>
        <v>-2.35187268</v>
      </c>
      <c r="I225" s="115">
        <f>'[1]2023.04.25.EKHAZAARSTK_X'!I225</f>
        <v>-0.17093191999999999</v>
      </c>
      <c r="J225" s="115">
        <f>'[1]2023.04.25.EKHAZAARSTK_X'!J225</f>
        <v>0.17444687</v>
      </c>
      <c r="K225" s="115">
        <f>'[1]2023.04.25.EKHAZAARSTK_X'!K225</f>
        <v>-1.41337359</v>
      </c>
    </row>
    <row r="226" spans="1:11" x14ac:dyDescent="0.3">
      <c r="A226" s="73" t="str">
        <f>'[1]2023.04.25.EKHAZAARSTK_X'!A226</f>
        <v>DOLLAR INDUSTRIES LTD</v>
      </c>
      <c r="B226" s="115">
        <f>'[1]2023.04.25.EKHAZAARSTK_X'!B226</f>
        <v>-0.15213966000000001</v>
      </c>
      <c r="C226" s="115">
        <f>'[1]2023.04.25.EKHAZAARSTK_X'!C226</f>
        <v>0.39398006000000002</v>
      </c>
      <c r="D226" s="115">
        <f>'[1]2023.04.25.EKHAZAARSTK_X'!D226</f>
        <v>6.8548360000000003E-2</v>
      </c>
      <c r="E226" s="115">
        <f>'[1]2023.04.25.EKHAZAARSTK_X'!E226</f>
        <v>3.3774949999999998E-2</v>
      </c>
      <c r="F226" s="115">
        <f>'[1]2023.04.25.EKHAZAARSTK_X'!F226</f>
        <v>-1.06599665</v>
      </c>
      <c r="G226" s="115">
        <f>'[1]2023.04.25.EKHAZAARSTK_X'!G226</f>
        <v>-0.35623129999999997</v>
      </c>
      <c r="H226" s="115">
        <f>'[1]2023.04.25.EKHAZAARSTK_X'!H226</f>
        <v>-2.5568187199999999</v>
      </c>
      <c r="I226" s="115">
        <f>'[1]2023.04.25.EKHAZAARSTK_X'!I226</f>
        <v>1.220021E-2</v>
      </c>
      <c r="J226" s="115">
        <f>'[1]2023.04.25.EKHAZAARSTK_X'!J226</f>
        <v>3.1898139999999998E-2</v>
      </c>
      <c r="K226" s="115">
        <f>'[1]2023.04.25.EKHAZAARSTK_X'!K226</f>
        <v>0.53743273000000003</v>
      </c>
    </row>
    <row r="227" spans="1:11" x14ac:dyDescent="0.3">
      <c r="A227" s="73" t="str">
        <f>'[1]2023.04.25.EKHAZAARSTK_X'!A227</f>
        <v>DR LAL PATHLABS LTD</v>
      </c>
      <c r="B227" s="115">
        <f>'[1]2023.04.25.EKHAZAARSTK_X'!B227</f>
        <v>-0.35196617000000002</v>
      </c>
      <c r="C227" s="115">
        <f>'[1]2023.04.25.EKHAZAARSTK_X'!C227</f>
        <v>0.51754135000000001</v>
      </c>
      <c r="D227" s="115">
        <f>'[1]2023.04.25.EKHAZAARSTK_X'!D227</f>
        <v>0.49913749000000002</v>
      </c>
      <c r="E227" s="115">
        <f>'[1]2023.04.25.EKHAZAARSTK_X'!E227</f>
        <v>-0.47365773</v>
      </c>
      <c r="F227" s="115">
        <f>'[1]2023.04.25.EKHAZAARSTK_X'!F227</f>
        <v>-0.90189182999999995</v>
      </c>
      <c r="G227" s="115">
        <f>'[1]2023.04.25.EKHAZAARSTK_X'!G227</f>
        <v>0.1530686</v>
      </c>
      <c r="H227" s="115">
        <f>'[1]2023.04.25.EKHAZAARSTK_X'!H227</f>
        <v>-1.8231620799999999</v>
      </c>
      <c r="I227" s="115">
        <f>'[1]2023.04.25.EKHAZAARSTK_X'!I227</f>
        <v>0.27448714000000002</v>
      </c>
      <c r="J227" s="115">
        <f>'[1]2023.04.25.EKHAZAARSTK_X'!J227</f>
        <v>-0.48389143000000001</v>
      </c>
      <c r="K227" s="115">
        <f>'[1]2023.04.25.EKHAZAARSTK_X'!K227</f>
        <v>0.42181586999999998</v>
      </c>
    </row>
    <row r="228" spans="1:11" x14ac:dyDescent="0.3">
      <c r="A228" s="73" t="str">
        <f>'[1]2023.04.25.EKHAZAARSTK_X'!A228</f>
        <v>DR. REDDY'S LABORATORIES</v>
      </c>
      <c r="B228" s="115">
        <f>'[1]2023.04.25.EKHAZAARSTK_X'!B228</f>
        <v>-0.24059918999999999</v>
      </c>
      <c r="C228" s="115">
        <f>'[1]2023.04.25.EKHAZAARSTK_X'!C228</f>
        <v>-0.33025742000000002</v>
      </c>
      <c r="D228" s="115">
        <f>'[1]2023.04.25.EKHAZAARSTK_X'!D228</f>
        <v>-0.23858805</v>
      </c>
      <c r="E228" s="115">
        <f>'[1]2023.04.25.EKHAZAARSTK_X'!E228</f>
        <v>-0.92612039999999995</v>
      </c>
      <c r="F228" s="115">
        <f>'[1]2023.04.25.EKHAZAARSTK_X'!F228</f>
        <v>9.9580909999999995E-2</v>
      </c>
      <c r="G228" s="115">
        <f>'[1]2023.04.25.EKHAZAARSTK_X'!G228</f>
        <v>0.12608685</v>
      </c>
      <c r="H228" s="115">
        <f>'[1]2023.04.25.EKHAZAARSTK_X'!H228</f>
        <v>-0.41585221999999999</v>
      </c>
      <c r="I228" s="115">
        <f>'[1]2023.04.25.EKHAZAARSTK_X'!I228</f>
        <v>0.13841449</v>
      </c>
      <c r="J228" s="115">
        <f>'[1]2023.04.25.EKHAZAARSTK_X'!J228</f>
        <v>-5.6457859999999999E-2</v>
      </c>
      <c r="K228" s="115">
        <f>'[1]2023.04.25.EKHAZAARSTK_X'!K228</f>
        <v>-0.90597640999999995</v>
      </c>
    </row>
    <row r="229" spans="1:11" x14ac:dyDescent="0.3">
      <c r="A229" s="73" t="str">
        <f>'[1]2023.04.25.EKHAZAARSTK_X'!A229</f>
        <v>DREAMFOLKS SERVICES LTD</v>
      </c>
      <c r="B229" s="115">
        <f>'[1]2023.04.25.EKHAZAARSTK_X'!B229</f>
        <v>-0.47056088000000001</v>
      </c>
      <c r="C229" s="115">
        <f>'[1]2023.04.25.EKHAZAARSTK_X'!C229</f>
        <v>2.7869386700000001</v>
      </c>
      <c r="D229" s="115">
        <f>'[1]2023.04.25.EKHAZAARSTK_X'!D229</f>
        <v>1.0267602199999999</v>
      </c>
      <c r="E229" s="115">
        <f>'[1]2023.04.25.EKHAZAARSTK_X'!E229</f>
        <v>-0.93442130000000001</v>
      </c>
      <c r="F229" s="115">
        <f>'[1]2023.04.25.EKHAZAARSTK_X'!F229</f>
        <v>-0.14418154999999999</v>
      </c>
      <c r="G229" s="115">
        <f>'[1]2023.04.25.EKHAZAARSTK_X'!G229</f>
        <v>-0.31917414</v>
      </c>
      <c r="H229" s="115">
        <f>'[1]2023.04.25.EKHAZAARSTK_X'!H229</f>
        <v>-3</v>
      </c>
      <c r="I229" s="115">
        <f>'[1]2023.04.25.EKHAZAARSTK_X'!I229</f>
        <v>0.65928489000000001</v>
      </c>
      <c r="J229" s="115">
        <f>'[1]2023.04.25.EKHAZAARSTK_X'!J229</f>
        <v>-0.59815638999999998</v>
      </c>
      <c r="K229" s="115">
        <f>'[1]2023.04.25.EKHAZAARSTK_X'!K229</f>
        <v>-1.84341121</v>
      </c>
    </row>
    <row r="230" spans="1:11" x14ac:dyDescent="0.3">
      <c r="A230" s="73" t="str">
        <f>'[1]2023.04.25.EKHAZAARSTK_X'!A230</f>
        <v>DWARIKESH SUGAR INDUS LTD</v>
      </c>
      <c r="B230" s="115">
        <f>'[1]2023.04.25.EKHAZAARSTK_X'!B230</f>
        <v>0.30897470999999999</v>
      </c>
      <c r="C230" s="115">
        <f>'[1]2023.04.25.EKHAZAARSTK_X'!C230</f>
        <v>2.05699897</v>
      </c>
      <c r="D230" s="115">
        <f>'[1]2023.04.25.EKHAZAARSTK_X'!D230</f>
        <v>0.32742599</v>
      </c>
      <c r="E230" s="115">
        <f>'[1]2023.04.25.EKHAZAARSTK_X'!E230</f>
        <v>0.10604646</v>
      </c>
      <c r="F230" s="115">
        <f>'[1]2023.04.25.EKHAZAARSTK_X'!F230</f>
        <v>-0.73894024000000003</v>
      </c>
      <c r="G230" s="115">
        <f>'[1]2023.04.25.EKHAZAARSTK_X'!G230</f>
        <v>-0.19684488999999999</v>
      </c>
      <c r="H230" s="115">
        <f>'[1]2023.04.25.EKHAZAARSTK_X'!H230</f>
        <v>-2.51386976</v>
      </c>
      <c r="I230" s="115">
        <f>'[1]2023.04.25.EKHAZAARSTK_X'!I230</f>
        <v>2.32146382</v>
      </c>
      <c r="J230" s="115">
        <f>'[1]2023.04.25.EKHAZAARSTK_X'!J230</f>
        <v>0.70312613000000002</v>
      </c>
      <c r="K230" s="115">
        <f>'[1]2023.04.25.EKHAZAARSTK_X'!K230</f>
        <v>-0.53279012000000003</v>
      </c>
    </row>
    <row r="231" spans="1:11" x14ac:dyDescent="0.3">
      <c r="A231" s="73" t="str">
        <f>'[1]2023.04.25.EKHAZAARSTK_X'!A231</f>
        <v>DYNAMATIC TECHNOLOGIES LTD</v>
      </c>
      <c r="B231" s="115">
        <f>'[1]2023.04.25.EKHAZAARSTK_X'!B231</f>
        <v>-0.43194473</v>
      </c>
      <c r="C231" s="115">
        <f>'[1]2023.04.25.EKHAZAARSTK_X'!C231</f>
        <v>-0.15476160999999999</v>
      </c>
      <c r="D231" s="115">
        <f>'[1]2023.04.25.EKHAZAARSTK_X'!D231</f>
        <v>-1.5475882299999999</v>
      </c>
      <c r="E231" s="115">
        <f>'[1]2023.04.25.EKHAZAARSTK_X'!E231</f>
        <v>1.0479800699999999</v>
      </c>
      <c r="F231" s="115">
        <f>'[1]2023.04.25.EKHAZAARSTK_X'!F231</f>
        <v>0.80708670999999998</v>
      </c>
      <c r="G231" s="115">
        <f>'[1]2023.04.25.EKHAZAARSTK_X'!G231</f>
        <v>-0.70359742999999997</v>
      </c>
      <c r="H231" s="115">
        <f>'[1]2023.04.25.EKHAZAARSTK_X'!H231</f>
        <v>-2.5171632800000001</v>
      </c>
      <c r="I231" s="115">
        <f>'[1]2023.04.25.EKHAZAARSTK_X'!I231</f>
        <v>0.10843242</v>
      </c>
      <c r="J231" s="115">
        <f>'[1]2023.04.25.EKHAZAARSTK_X'!J231</f>
        <v>-8.731862E-2</v>
      </c>
      <c r="K231" s="115">
        <f>'[1]2023.04.25.EKHAZAARSTK_X'!K231</f>
        <v>0.34143900999999999</v>
      </c>
    </row>
    <row r="232" spans="1:11" x14ac:dyDescent="0.3">
      <c r="A232" s="73" t="str">
        <f>'[1]2023.04.25.EKHAZAARSTK_X'!A232</f>
        <v>EASY TRIP PLANNERS LTD</v>
      </c>
      <c r="B232" s="115">
        <f>'[1]2023.04.25.EKHAZAARSTK_X'!B232</f>
        <v>-0.4259308</v>
      </c>
      <c r="C232" s="115">
        <f>'[1]2023.04.25.EKHAZAARSTK_X'!C232</f>
        <v>1.1414211999999999</v>
      </c>
      <c r="D232" s="115">
        <f>'[1]2023.04.25.EKHAZAARSTK_X'!D232</f>
        <v>1.7090716399999999</v>
      </c>
      <c r="E232" s="115">
        <f>'[1]2023.04.25.EKHAZAARSTK_X'!E232</f>
        <v>-0.95499277000000005</v>
      </c>
      <c r="F232" s="115">
        <f>'[1]2023.04.25.EKHAZAARSTK_X'!F232</f>
        <v>0.46212530000000002</v>
      </c>
      <c r="G232" s="115">
        <f>'[1]2023.04.25.EKHAZAARSTK_X'!G232</f>
        <v>1.3537980300000001</v>
      </c>
      <c r="H232" s="115">
        <f>'[1]2023.04.25.EKHAZAARSTK_X'!H232</f>
        <v>-2.59595084</v>
      </c>
      <c r="I232" s="115">
        <f>'[1]2023.04.25.EKHAZAARSTK_X'!I232</f>
        <v>1.77001655</v>
      </c>
      <c r="J232" s="115">
        <f>'[1]2023.04.25.EKHAZAARSTK_X'!J232</f>
        <v>-0.64599817999999998</v>
      </c>
      <c r="K232" s="115">
        <f>'[1]2023.04.25.EKHAZAARSTK_X'!K232</f>
        <v>-0.24872902</v>
      </c>
    </row>
    <row r="233" spans="1:11" x14ac:dyDescent="0.3">
      <c r="A233" s="73" t="str">
        <f>'[1]2023.04.25.EKHAZAARSTK_X'!A233</f>
        <v>ECLERX SERVICES LTD</v>
      </c>
      <c r="B233" s="115">
        <f>'[1]2023.04.25.EKHAZAARSTK_X'!B233</f>
        <v>-0.45108633999999997</v>
      </c>
      <c r="C233" s="115">
        <f>'[1]2023.04.25.EKHAZAARSTK_X'!C233</f>
        <v>0.53776299999999999</v>
      </c>
      <c r="D233" s="115">
        <f>'[1]2023.04.25.EKHAZAARSTK_X'!D233</f>
        <v>0.42947242000000002</v>
      </c>
      <c r="E233" s="115">
        <f>'[1]2023.04.25.EKHAZAARSTK_X'!E233</f>
        <v>-0.95351839000000005</v>
      </c>
      <c r="F233" s="115">
        <f>'[1]2023.04.25.EKHAZAARSTK_X'!F233</f>
        <v>-0.43267213999999998</v>
      </c>
      <c r="G233" s="115">
        <f>'[1]2023.04.25.EKHAZAARSTK_X'!G233</f>
        <v>0.84784572999999996</v>
      </c>
      <c r="H233" s="115">
        <f>'[1]2023.04.25.EKHAZAARSTK_X'!H233</f>
        <v>-2.0074212600000001</v>
      </c>
      <c r="I233" s="115">
        <f>'[1]2023.04.25.EKHAZAARSTK_X'!I233</f>
        <v>-0.16115224</v>
      </c>
      <c r="J233" s="115">
        <f>'[1]2023.04.25.EKHAZAARSTK_X'!J233</f>
        <v>0.32444712999999997</v>
      </c>
      <c r="K233" s="115">
        <f>'[1]2023.04.25.EKHAZAARSTK_X'!K233</f>
        <v>-0.53092724000000002</v>
      </c>
    </row>
    <row r="234" spans="1:11" x14ac:dyDescent="0.3">
      <c r="A234" s="73" t="str">
        <f>'[1]2023.04.25.EKHAZAARSTK_X'!A234</f>
        <v>EDELWEISS FINANCIAL SERVICES</v>
      </c>
      <c r="B234" s="115">
        <f>'[1]2023.04.25.EKHAZAARSTK_X'!B234</f>
        <v>0.50123817000000004</v>
      </c>
      <c r="C234" s="115">
        <f>'[1]2023.04.25.EKHAZAARSTK_X'!C234</f>
        <v>-6.8802940000000007E-2</v>
      </c>
      <c r="D234" s="115">
        <f>'[1]2023.04.25.EKHAZAARSTK_X'!D234</f>
        <v>-1.2820621699999999</v>
      </c>
      <c r="E234" s="115">
        <f>'[1]2023.04.25.EKHAZAARSTK_X'!E234</f>
        <v>2.1921169800000002</v>
      </c>
      <c r="F234" s="115">
        <f>'[1]2023.04.25.EKHAZAARSTK_X'!F234</f>
        <v>0.33146196999999999</v>
      </c>
      <c r="G234" s="115">
        <f>'[1]2023.04.25.EKHAZAARSTK_X'!G234</f>
        <v>-0.56303221000000003</v>
      </c>
      <c r="H234" s="115">
        <f>'[1]2023.04.25.EKHAZAARSTK_X'!H234</f>
        <v>-1.1908721900000001</v>
      </c>
      <c r="I234" s="115">
        <f>'[1]2023.04.25.EKHAZAARSTK_X'!I234</f>
        <v>1.8117879999999999E-2</v>
      </c>
      <c r="J234" s="115">
        <f>'[1]2023.04.25.EKHAZAARSTK_X'!J234</f>
        <v>1.37582052</v>
      </c>
      <c r="K234" s="115">
        <f>'[1]2023.04.25.EKHAZAARSTK_X'!K234</f>
        <v>0.61360680999999995</v>
      </c>
    </row>
    <row r="235" spans="1:11" x14ac:dyDescent="0.3">
      <c r="A235" s="73" t="str">
        <f>'[1]2023.04.25.EKHAZAARSTK_X'!A235</f>
        <v>EICHER MOTORS LTD</v>
      </c>
      <c r="B235" s="115">
        <f>'[1]2023.04.25.EKHAZAARSTK_X'!B235</f>
        <v>-0.23032691</v>
      </c>
      <c r="C235" s="115">
        <f>'[1]2023.04.25.EKHAZAARSTK_X'!C235</f>
        <v>4.5410949999999999E-2</v>
      </c>
      <c r="D235" s="115">
        <f>'[1]2023.04.25.EKHAZAARSTK_X'!D235</f>
        <v>-0.16191486999999999</v>
      </c>
      <c r="E235" s="115">
        <f>'[1]2023.04.25.EKHAZAARSTK_X'!E235</f>
        <v>-0.93259537000000003</v>
      </c>
      <c r="F235" s="115">
        <f>'[1]2023.04.25.EKHAZAARSTK_X'!F235</f>
        <v>0.40789684999999998</v>
      </c>
      <c r="G235" s="115">
        <f>'[1]2023.04.25.EKHAZAARSTK_X'!G235</f>
        <v>0.75077718000000004</v>
      </c>
      <c r="H235" s="115">
        <f>'[1]2023.04.25.EKHAZAARSTK_X'!H235</f>
        <v>-0.61522728000000004</v>
      </c>
      <c r="I235" s="115">
        <f>'[1]2023.04.25.EKHAZAARSTK_X'!I235</f>
        <v>0.15811728</v>
      </c>
      <c r="J235" s="115">
        <f>'[1]2023.04.25.EKHAZAARSTK_X'!J235</f>
        <v>-0.34350051999999998</v>
      </c>
      <c r="K235" s="115">
        <f>'[1]2023.04.25.EKHAZAARSTK_X'!K235</f>
        <v>-0.17947978000000001</v>
      </c>
    </row>
    <row r="236" spans="1:11" x14ac:dyDescent="0.3">
      <c r="A236" s="73" t="str">
        <f>'[1]2023.04.25.EKHAZAARSTK_X'!A236</f>
        <v>EID PARRY INDIA LTD</v>
      </c>
      <c r="B236" s="115">
        <f>'[1]2023.04.25.EKHAZAARSTK_X'!B236</f>
        <v>-0.17621532000000001</v>
      </c>
      <c r="C236" s="115">
        <f>'[1]2023.04.25.EKHAZAARSTK_X'!C236</f>
        <v>1.5259900099999999</v>
      </c>
      <c r="D236" s="115">
        <f>'[1]2023.04.25.EKHAZAARSTK_X'!D236</f>
        <v>0.94283192999999998</v>
      </c>
      <c r="E236" s="115">
        <f>'[1]2023.04.25.EKHAZAARSTK_X'!E236</f>
        <v>-0.53258055000000004</v>
      </c>
      <c r="F236" s="115">
        <f>'[1]2023.04.25.EKHAZAARSTK_X'!F236</f>
        <v>0.11604157</v>
      </c>
      <c r="G236" s="115">
        <f>'[1]2023.04.25.EKHAZAARSTK_X'!G236</f>
        <v>0.16485806</v>
      </c>
      <c r="H236" s="115">
        <f>'[1]2023.04.25.EKHAZAARSTK_X'!H236</f>
        <v>-0.95843679000000004</v>
      </c>
      <c r="I236" s="115">
        <f>'[1]2023.04.25.EKHAZAARSTK_X'!I236</f>
        <v>1.487372E-2</v>
      </c>
      <c r="J236" s="115">
        <f>'[1]2023.04.25.EKHAZAARSTK_X'!J236</f>
        <v>2.1291551599999998</v>
      </c>
      <c r="K236" s="115">
        <f>'[1]2023.04.25.EKHAZAARSTK_X'!K236</f>
        <v>-0.74332768000000005</v>
      </c>
    </row>
    <row r="237" spans="1:11" x14ac:dyDescent="0.3">
      <c r="A237" s="73" t="str">
        <f>'[1]2023.04.25.EKHAZAARSTK_X'!A237</f>
        <v>EIH ASSOCIATED HOTELS</v>
      </c>
      <c r="B237" s="115">
        <f>'[1]2023.04.25.EKHAZAARSTK_X'!B237</f>
        <v>-0.47056088000000001</v>
      </c>
      <c r="C237" s="115">
        <f>'[1]2023.04.25.EKHAZAARSTK_X'!C237</f>
        <v>0.86150694000000005</v>
      </c>
      <c r="D237" s="115">
        <f>'[1]2023.04.25.EKHAZAARSTK_X'!D237</f>
        <v>-1.2158315200000001</v>
      </c>
      <c r="E237" s="115">
        <f>'[1]2023.04.25.EKHAZAARSTK_X'!E237</f>
        <v>-0.92635970999999995</v>
      </c>
      <c r="F237" s="115">
        <f>'[1]2023.04.25.EKHAZAARSTK_X'!F237</f>
        <v>-0.14407254999999999</v>
      </c>
      <c r="G237" s="115">
        <f>'[1]2023.04.25.EKHAZAARSTK_X'!G237</f>
        <v>-0.15026324999999999</v>
      </c>
      <c r="H237" s="115">
        <f>'[1]2023.04.25.EKHAZAARSTK_X'!H237</f>
        <v>-3</v>
      </c>
      <c r="I237" s="115">
        <f>'[1]2023.04.25.EKHAZAARSTK_X'!I237</f>
        <v>-0.27717015</v>
      </c>
      <c r="J237" s="115">
        <f>'[1]2023.04.25.EKHAZAARSTK_X'!J237</f>
        <v>-0.21045668000000001</v>
      </c>
      <c r="K237" s="115">
        <f>'[1]2023.04.25.EKHAZAARSTK_X'!K237</f>
        <v>-2.00643E-3</v>
      </c>
    </row>
    <row r="238" spans="1:11" x14ac:dyDescent="0.3">
      <c r="A238" s="73" t="str">
        <f>'[1]2023.04.25.EKHAZAARSTK_X'!A238</f>
        <v>EIH LTD</v>
      </c>
      <c r="B238" s="115">
        <f>'[1]2023.04.25.EKHAZAARSTK_X'!B238</f>
        <v>-0.47056088000000001</v>
      </c>
      <c r="C238" s="115">
        <f>'[1]2023.04.25.EKHAZAARSTK_X'!C238</f>
        <v>0.28774863000000001</v>
      </c>
      <c r="D238" s="115">
        <f>'[1]2023.04.25.EKHAZAARSTK_X'!D238</f>
        <v>-1.3633047300000001</v>
      </c>
      <c r="E238" s="115">
        <f>'[1]2023.04.25.EKHAZAARSTK_X'!E238</f>
        <v>-0.66519523000000003</v>
      </c>
      <c r="F238" s="115">
        <f>'[1]2023.04.25.EKHAZAARSTK_X'!F238</f>
        <v>0.30414375999999999</v>
      </c>
      <c r="G238" s="115">
        <f>'[1]2023.04.25.EKHAZAARSTK_X'!G238</f>
        <v>-0.42537903999999999</v>
      </c>
      <c r="H238" s="115">
        <f>'[1]2023.04.25.EKHAZAARSTK_X'!H238</f>
        <v>-1.8141735800000001</v>
      </c>
      <c r="I238" s="115">
        <f>'[1]2023.04.25.EKHAZAARSTK_X'!I238</f>
        <v>-0.25483492000000002</v>
      </c>
      <c r="J238" s="115">
        <f>'[1]2023.04.25.EKHAZAARSTK_X'!J238</f>
        <v>-0.37741881999999999</v>
      </c>
      <c r="K238" s="115">
        <f>'[1]2023.04.25.EKHAZAARSTK_X'!K238</f>
        <v>0.54700934999999995</v>
      </c>
    </row>
    <row r="239" spans="1:11" x14ac:dyDescent="0.3">
      <c r="A239" s="73" t="str">
        <f>'[1]2023.04.25.EKHAZAARSTK_X'!A239</f>
        <v>EKI ENERGY SERVICES LTD</v>
      </c>
      <c r="B239" s="115">
        <f>'[1]2023.04.25.EKHAZAARSTK_X'!B239</f>
        <v>-8.1276920000000002E-2</v>
      </c>
      <c r="C239" s="115">
        <f>'[1]2023.04.25.EKHAZAARSTK_X'!C239</f>
        <v>3.0002110000000002</v>
      </c>
      <c r="D239" s="115">
        <f>'[1]2023.04.25.EKHAZAARSTK_X'!D239</f>
        <v>3.0000224100000001</v>
      </c>
      <c r="E239" s="115">
        <f>'[1]2023.04.25.EKHAZAARSTK_X'!E239</f>
        <v>-0.93690938000000001</v>
      </c>
      <c r="F239" s="115">
        <f>'[1]2023.04.25.EKHAZAARSTK_X'!F239</f>
        <v>-2.3725144899999999</v>
      </c>
      <c r="G239" s="115">
        <f>'[1]2023.04.25.EKHAZAARSTK_X'!G239</f>
        <v>2.4045584199999999</v>
      </c>
      <c r="H239" s="115">
        <f>'[1]2023.04.25.EKHAZAARSTK_X'!H239</f>
        <v>-2.69741893</v>
      </c>
      <c r="I239" s="115">
        <f>'[1]2023.04.25.EKHAZAARSTK_X'!I239</f>
        <v>-4.7963760000000001E-2</v>
      </c>
      <c r="J239" s="115">
        <f>'[1]2023.04.25.EKHAZAARSTK_X'!J239</f>
        <v>2.1155087899999998</v>
      </c>
      <c r="K239" s="115">
        <f>'[1]2023.04.25.EKHAZAARSTK_X'!K239</f>
        <v>2.99999547</v>
      </c>
    </row>
    <row r="240" spans="1:11" x14ac:dyDescent="0.3">
      <c r="A240" s="73" t="str">
        <f>'[1]2023.04.25.EKHAZAARSTK_X'!A240</f>
        <v>ELANTAS BECK INDIA LTD</v>
      </c>
      <c r="B240" s="115">
        <f>'[1]2023.04.25.EKHAZAARSTK_X'!B240</f>
        <v>-0.43489811</v>
      </c>
      <c r="C240" s="115">
        <f>'[1]2023.04.25.EKHAZAARSTK_X'!C240</f>
        <v>5.2370600000000003E-2</v>
      </c>
      <c r="D240" s="115">
        <f>'[1]2023.04.25.EKHAZAARSTK_X'!D240</f>
        <v>0.16461265</v>
      </c>
      <c r="E240" s="115">
        <f>'[1]2023.04.25.EKHAZAARSTK_X'!E240</f>
        <v>-0.95499277000000005</v>
      </c>
      <c r="F240" s="115">
        <f>'[1]2023.04.25.EKHAZAARSTK_X'!F240</f>
        <v>0.97938371000000002</v>
      </c>
      <c r="G240" s="115">
        <f>'[1]2023.04.25.EKHAZAARSTK_X'!G240</f>
        <v>4.4807890000000003E-2</v>
      </c>
      <c r="H240" s="115">
        <f>'[1]2023.04.25.EKHAZAARSTK_X'!H240</f>
        <v>-2.6171138300000001</v>
      </c>
      <c r="I240" s="115">
        <f>'[1]2023.04.25.EKHAZAARSTK_X'!I240</f>
        <v>-0.45392609</v>
      </c>
      <c r="J240" s="115">
        <f>'[1]2023.04.25.EKHAZAARSTK_X'!J240</f>
        <v>-0.41975769000000002</v>
      </c>
      <c r="K240" s="115">
        <f>'[1]2023.04.25.EKHAZAARSTK_X'!K240</f>
        <v>-0.97679073000000005</v>
      </c>
    </row>
    <row r="241" spans="1:11" x14ac:dyDescent="0.3">
      <c r="A241" s="73" t="str">
        <f>'[1]2023.04.25.EKHAZAARSTK_X'!A241</f>
        <v>ELECON ENGINEERING CO LTD</v>
      </c>
      <c r="B241" s="115">
        <f>'[1]2023.04.25.EKHAZAARSTK_X'!B241</f>
        <v>-0.38588973999999998</v>
      </c>
      <c r="C241" s="115">
        <f>'[1]2023.04.25.EKHAZAARSTK_X'!C241</f>
        <v>-3.3917790000000003E-2</v>
      </c>
      <c r="D241" s="115">
        <f>'[1]2023.04.25.EKHAZAARSTK_X'!D241</f>
        <v>-0.59659152999999998</v>
      </c>
      <c r="E241" s="115">
        <f>'[1]2023.04.25.EKHAZAARSTK_X'!E241</f>
        <v>-0.84076536000000002</v>
      </c>
      <c r="F241" s="115">
        <f>'[1]2023.04.25.EKHAZAARSTK_X'!F241</f>
        <v>3.0000844</v>
      </c>
      <c r="G241" s="115">
        <f>'[1]2023.04.25.EKHAZAARSTK_X'!G241</f>
        <v>0.14606432999999999</v>
      </c>
      <c r="H241" s="115">
        <f>'[1]2023.04.25.EKHAZAARSTK_X'!H241</f>
        <v>-2.2444648699999998</v>
      </c>
      <c r="I241" s="115">
        <f>'[1]2023.04.25.EKHAZAARSTK_X'!I241</f>
        <v>0.98815089</v>
      </c>
      <c r="J241" s="115">
        <f>'[1]2023.04.25.EKHAZAARSTK_X'!J241</f>
        <v>-7.164885E-2</v>
      </c>
      <c r="K241" s="115">
        <f>'[1]2023.04.25.EKHAZAARSTK_X'!K241</f>
        <v>1.05145299</v>
      </c>
    </row>
    <row r="242" spans="1:11" x14ac:dyDescent="0.3">
      <c r="A242" s="73" t="str">
        <f>'[1]2023.04.25.EKHAZAARSTK_X'!A242</f>
        <v>ELECTRONICS MART INDIA LTD</v>
      </c>
      <c r="B242" s="115">
        <f>'[1]2023.04.25.EKHAZAARSTK_X'!B242</f>
        <v>-0.47056088000000001</v>
      </c>
      <c r="C242" s="115">
        <f>'[1]2023.04.25.EKHAZAARSTK_X'!C242</f>
        <v>0.40297377000000001</v>
      </c>
      <c r="D242" s="115">
        <f>'[1]2023.04.25.EKHAZAARSTK_X'!D242</f>
        <v>1.3450228</v>
      </c>
      <c r="E242" s="115">
        <f>'[1]2023.04.25.EKHAZAARSTK_X'!E242</f>
        <v>1.7043666799999999</v>
      </c>
      <c r="F242" s="115">
        <f>'[1]2023.04.25.EKHAZAARSTK_X'!F242</f>
        <v>1.138897E-2</v>
      </c>
      <c r="G242" s="115">
        <f>'[1]2023.04.25.EKHAZAARSTK_X'!G242</f>
        <v>-0.46190375</v>
      </c>
      <c r="H242" s="115">
        <f>'[1]2023.04.25.EKHAZAARSTK_X'!H242</f>
        <v>-2.13572907</v>
      </c>
      <c r="I242" s="115">
        <f>'[1]2023.04.25.EKHAZAARSTK_X'!I242</f>
        <v>0.24794245000000001</v>
      </c>
      <c r="J242" s="115">
        <f>'[1]2023.04.25.EKHAZAARSTK_X'!J242</f>
        <v>6.6904519999999995E-2</v>
      </c>
      <c r="K242" s="115">
        <f>'[1]2023.04.25.EKHAZAARSTK_X'!K242</f>
        <v>-0.45146805000000001</v>
      </c>
    </row>
    <row r="243" spans="1:11" x14ac:dyDescent="0.3">
      <c r="A243" s="73" t="str">
        <f>'[1]2023.04.25.EKHAZAARSTK_X'!A243</f>
        <v>ELECTROSTEEL CASTINGS LTD</v>
      </c>
      <c r="B243" s="115">
        <f>'[1]2023.04.25.EKHAZAARSTK_X'!B243</f>
        <v>0.39828943999999999</v>
      </c>
      <c r="C243" s="115">
        <f>'[1]2023.04.25.EKHAZAARSTK_X'!C243</f>
        <v>0.10292976</v>
      </c>
      <c r="D243" s="115">
        <f>'[1]2023.04.25.EKHAZAARSTK_X'!D243</f>
        <v>0.23047152000000001</v>
      </c>
      <c r="E243" s="115">
        <f>'[1]2023.04.25.EKHAZAARSTK_X'!E243</f>
        <v>1.055094</v>
      </c>
      <c r="F243" s="115">
        <f>'[1]2023.04.25.EKHAZAARSTK_X'!F243</f>
        <v>-0.27017540000000001</v>
      </c>
      <c r="G243" s="115">
        <f>'[1]2023.04.25.EKHAZAARSTK_X'!G243</f>
        <v>-0.63643092000000001</v>
      </c>
      <c r="H243" s="115">
        <f>'[1]2023.04.25.EKHAZAARSTK_X'!H243</f>
        <v>-1.83774149</v>
      </c>
      <c r="I243" s="115">
        <f>'[1]2023.04.25.EKHAZAARSTK_X'!I243</f>
        <v>7.0745569999999994E-2</v>
      </c>
      <c r="J243" s="115">
        <f>'[1]2023.04.25.EKHAZAARSTK_X'!J243</f>
        <v>0.99635905000000002</v>
      </c>
      <c r="K243" s="115">
        <f>'[1]2023.04.25.EKHAZAARSTK_X'!K243</f>
        <v>-0.1458555</v>
      </c>
    </row>
    <row r="244" spans="1:11" x14ac:dyDescent="0.3">
      <c r="A244" s="73" t="str">
        <f>'[1]2023.04.25.EKHAZAARSTK_X'!A244</f>
        <v>ELGI EQUIPMENTS LTD</v>
      </c>
      <c r="B244" s="115">
        <f>'[1]2023.04.25.EKHAZAARSTK_X'!B244</f>
        <v>-0.38500806999999998</v>
      </c>
      <c r="C244" s="115">
        <f>'[1]2023.04.25.EKHAZAARSTK_X'!C244</f>
        <v>0.27889448</v>
      </c>
      <c r="D244" s="115">
        <f>'[1]2023.04.25.EKHAZAARSTK_X'!D244</f>
        <v>0.28720059999999997</v>
      </c>
      <c r="E244" s="115">
        <f>'[1]2023.04.25.EKHAZAARSTK_X'!E244</f>
        <v>-0.62360941999999997</v>
      </c>
      <c r="F244" s="115">
        <f>'[1]2023.04.25.EKHAZAARSTK_X'!F244</f>
        <v>1.78411162</v>
      </c>
      <c r="G244" s="115">
        <f>'[1]2023.04.25.EKHAZAARSTK_X'!G244</f>
        <v>-0.18837133</v>
      </c>
      <c r="H244" s="115">
        <f>'[1]2023.04.25.EKHAZAARSTK_X'!H244</f>
        <v>-1.7710623700000001</v>
      </c>
      <c r="I244" s="115">
        <f>'[1]2023.04.25.EKHAZAARSTK_X'!I244</f>
        <v>-0.10585155</v>
      </c>
      <c r="J244" s="115">
        <f>'[1]2023.04.25.EKHAZAARSTK_X'!J244</f>
        <v>-0.54675752</v>
      </c>
      <c r="K244" s="115">
        <f>'[1]2023.04.25.EKHAZAARSTK_X'!K244</f>
        <v>1.70501196</v>
      </c>
    </row>
    <row r="245" spans="1:11" x14ac:dyDescent="0.3">
      <c r="A245" s="73" t="str">
        <f>'[1]2023.04.25.EKHAZAARSTK_X'!A245</f>
        <v>EMAMI LTD</v>
      </c>
      <c r="B245" s="115">
        <f>'[1]2023.04.25.EKHAZAARSTK_X'!B245</f>
        <v>0.35720003</v>
      </c>
      <c r="C245" s="115">
        <f>'[1]2023.04.25.EKHAZAARSTK_X'!C245</f>
        <v>0.30162767000000001</v>
      </c>
      <c r="D245" s="115">
        <f>'[1]2023.04.25.EKHAZAARSTK_X'!D245</f>
        <v>-0.12750599000000001</v>
      </c>
      <c r="E245" s="115">
        <f>'[1]2023.04.25.EKHAZAARSTK_X'!E245</f>
        <v>-0.94119132000000005</v>
      </c>
      <c r="F245" s="115">
        <f>'[1]2023.04.25.EKHAZAARSTK_X'!F245</f>
        <v>-0.63176863999999999</v>
      </c>
      <c r="G245" s="115">
        <f>'[1]2023.04.25.EKHAZAARSTK_X'!G245</f>
        <v>1.70508528</v>
      </c>
      <c r="H245" s="115">
        <f>'[1]2023.04.25.EKHAZAARSTK_X'!H245</f>
        <v>-1.66064656</v>
      </c>
      <c r="I245" s="115">
        <f>'[1]2023.04.25.EKHAZAARSTK_X'!I245</f>
        <v>-0.28253871000000003</v>
      </c>
      <c r="J245" s="115">
        <f>'[1]2023.04.25.EKHAZAARSTK_X'!J245</f>
        <v>-0.14806639999999999</v>
      </c>
      <c r="K245" s="115">
        <f>'[1]2023.04.25.EKHAZAARSTK_X'!K245</f>
        <v>0.51795780999999996</v>
      </c>
    </row>
    <row r="246" spans="1:11" x14ac:dyDescent="0.3">
      <c r="A246" s="73" t="str">
        <f>'[1]2023.04.25.EKHAZAARSTK_X'!A246</f>
        <v>EMUDHRA LTD</v>
      </c>
      <c r="B246" s="115">
        <f>'[1]2023.04.25.EKHAZAARSTK_X'!B246</f>
        <v>-0.29818967000000002</v>
      </c>
      <c r="C246" s="115">
        <f>'[1]2023.04.25.EKHAZAARSTK_X'!C246</f>
        <v>1.3231709</v>
      </c>
      <c r="D246" s="115">
        <f>'[1]2023.04.25.EKHAZAARSTK_X'!D246</f>
        <v>2.36266518</v>
      </c>
      <c r="E246" s="115">
        <f>'[1]2023.04.25.EKHAZAARSTK_X'!E246</f>
        <v>-0.87607592000000001</v>
      </c>
      <c r="F246" s="115">
        <f>'[1]2023.04.25.EKHAZAARSTK_X'!F246</f>
        <v>-0.32419791999999997</v>
      </c>
      <c r="G246" s="115">
        <f>'[1]2023.04.25.EKHAZAARSTK_X'!G246</f>
        <v>0.15608341000000001</v>
      </c>
      <c r="H246" s="115">
        <f>'[1]2023.04.25.EKHAZAARSTK_X'!H246</f>
        <v>-3</v>
      </c>
      <c r="I246" s="115">
        <f>'[1]2023.04.25.EKHAZAARSTK_X'!I246</f>
        <v>2.721552E-2</v>
      </c>
      <c r="J246" s="115">
        <f>'[1]2023.04.25.EKHAZAARSTK_X'!J246</f>
        <v>-0.37513988999999998</v>
      </c>
      <c r="K246" s="115">
        <f>'[1]2023.04.25.EKHAZAARSTK_X'!K246</f>
        <v>-0.31065249</v>
      </c>
    </row>
    <row r="247" spans="1:11" x14ac:dyDescent="0.3">
      <c r="A247" s="73" t="str">
        <f>'[1]2023.04.25.EKHAZAARSTK_X'!A247</f>
        <v>ENDURANCE TECHNOLOGIES LTD</v>
      </c>
      <c r="B247" s="115">
        <f>'[1]2023.04.25.EKHAZAARSTK_X'!B247</f>
        <v>-0.28168272999999999</v>
      </c>
      <c r="C247" s="115">
        <f>'[1]2023.04.25.EKHAZAARSTK_X'!C247</f>
        <v>-0.21138077999999999</v>
      </c>
      <c r="D247" s="115">
        <f>'[1]2023.04.25.EKHAZAARSTK_X'!D247</f>
        <v>-0.40703323000000002</v>
      </c>
      <c r="E247" s="115">
        <f>'[1]2023.04.25.EKHAZAARSTK_X'!E247</f>
        <v>-0.70839118999999995</v>
      </c>
      <c r="F247" s="115">
        <f>'[1]2023.04.25.EKHAZAARSTK_X'!F247</f>
        <v>0.29734855999999998</v>
      </c>
      <c r="G247" s="115">
        <f>'[1]2023.04.25.EKHAZAARSTK_X'!G247</f>
        <v>-0.39892420000000001</v>
      </c>
      <c r="H247" s="115">
        <f>'[1]2023.04.25.EKHAZAARSTK_X'!H247</f>
        <v>-1.3107280699999999</v>
      </c>
      <c r="I247" s="115">
        <f>'[1]2023.04.25.EKHAZAARSTK_X'!I247</f>
        <v>-0.32189762999999999</v>
      </c>
      <c r="J247" s="115">
        <f>'[1]2023.04.25.EKHAZAARSTK_X'!J247</f>
        <v>-0.10753404</v>
      </c>
      <c r="K247" s="115">
        <f>'[1]2023.04.25.EKHAZAARSTK_X'!K247</f>
        <v>-0.84455365000000004</v>
      </c>
    </row>
    <row r="248" spans="1:11" x14ac:dyDescent="0.3">
      <c r="A248" s="73" t="str">
        <f>'[1]2023.04.25.EKHAZAARSTK_X'!A248</f>
        <v>ENGINEERS INDIA LTD</v>
      </c>
      <c r="B248" s="115">
        <f>'[1]2023.04.25.EKHAZAARSTK_X'!B248</f>
        <v>0.97497356000000002</v>
      </c>
      <c r="C248" s="115">
        <f>'[1]2023.04.25.EKHAZAARSTK_X'!C248</f>
        <v>1.885999E-2</v>
      </c>
      <c r="D248" s="115">
        <f>'[1]2023.04.25.EKHAZAARSTK_X'!D248</f>
        <v>-0.78623854999999998</v>
      </c>
      <c r="E248" s="115">
        <f>'[1]2023.04.25.EKHAZAARSTK_X'!E248</f>
        <v>-0.92982047999999995</v>
      </c>
      <c r="F248" s="115">
        <f>'[1]2023.04.25.EKHAZAARSTK_X'!F248</f>
        <v>0.39325395000000002</v>
      </c>
      <c r="G248" s="115">
        <f>'[1]2023.04.25.EKHAZAARSTK_X'!G248</f>
        <v>0.17147589999999999</v>
      </c>
      <c r="H248" s="115">
        <f>'[1]2023.04.25.EKHAZAARSTK_X'!H248</f>
        <v>-1.90772915</v>
      </c>
      <c r="I248" s="115">
        <f>'[1]2023.04.25.EKHAZAARSTK_X'!I248</f>
        <v>0.43891922</v>
      </c>
      <c r="J248" s="115">
        <f>'[1]2023.04.25.EKHAZAARSTK_X'!J248</f>
        <v>0.23521671999999999</v>
      </c>
      <c r="K248" s="115">
        <f>'[1]2023.04.25.EKHAZAARSTK_X'!K248</f>
        <v>9.7481960000000006E-2</v>
      </c>
    </row>
    <row r="249" spans="1:11" x14ac:dyDescent="0.3">
      <c r="A249" s="73" t="str">
        <f>'[1]2023.04.25.EKHAZAARSTK_X'!A249</f>
        <v>EPL LTD</v>
      </c>
      <c r="B249" s="115">
        <f>'[1]2023.04.25.EKHAZAARSTK_X'!B249</f>
        <v>0.51884878000000001</v>
      </c>
      <c r="C249" s="115">
        <f>'[1]2023.04.25.EKHAZAARSTK_X'!C249</f>
        <v>-0.40675229000000002</v>
      </c>
      <c r="D249" s="115">
        <f>'[1]2023.04.25.EKHAZAARSTK_X'!D249</f>
        <v>-0.25371069000000002</v>
      </c>
      <c r="E249" s="115">
        <f>'[1]2023.04.25.EKHAZAARSTK_X'!E249</f>
        <v>-0.11048969</v>
      </c>
      <c r="F249" s="115">
        <f>'[1]2023.04.25.EKHAZAARSTK_X'!F249</f>
        <v>-0.41723058000000002</v>
      </c>
      <c r="G249" s="115">
        <f>'[1]2023.04.25.EKHAZAARSTK_X'!G249</f>
        <v>-0.49463977999999997</v>
      </c>
      <c r="H249" s="115">
        <f>'[1]2023.04.25.EKHAZAARSTK_X'!H249</f>
        <v>-1.90497673</v>
      </c>
      <c r="I249" s="115">
        <f>'[1]2023.04.25.EKHAZAARSTK_X'!I249</f>
        <v>-0.19120923000000001</v>
      </c>
      <c r="J249" s="115">
        <f>'[1]2023.04.25.EKHAZAARSTK_X'!J249</f>
        <v>0.15524708000000001</v>
      </c>
      <c r="K249" s="115">
        <f>'[1]2023.04.25.EKHAZAARSTK_X'!K249</f>
        <v>-0.49932610999999999</v>
      </c>
    </row>
    <row r="250" spans="1:11" x14ac:dyDescent="0.3">
      <c r="A250" s="73" t="str">
        <f>'[1]2023.04.25.EKHAZAARSTK_X'!A250</f>
        <v>EQUITAS SMALL FINANCE BANK L</v>
      </c>
      <c r="B250" s="115">
        <f>'[1]2023.04.25.EKHAZAARSTK_X'!B250</f>
        <v>-0.47056088000000001</v>
      </c>
      <c r="C250" s="115">
        <f>'[1]2023.04.25.EKHAZAARSTK_X'!C250</f>
        <v>-0.26651164999999999</v>
      </c>
      <c r="D250" s="115">
        <f>'[1]2023.04.25.EKHAZAARSTK_X'!D250</f>
        <v>0.27622226</v>
      </c>
      <c r="E250" s="115">
        <f>'[1]2023.04.25.EKHAZAARSTK_X'!E250</f>
        <v>0.21496979999999999</v>
      </c>
      <c r="F250" s="115">
        <f>'[1]2023.04.25.EKHAZAARSTK_X'!F250</f>
        <v>0.91099750999999995</v>
      </c>
      <c r="G250" s="115">
        <f>'[1]2023.04.25.EKHAZAARSTK_X'!G250</f>
        <v>-0.80592984000000001</v>
      </c>
      <c r="H250" s="115">
        <f>'[1]2023.04.25.EKHAZAARSTK_X'!H250</f>
        <v>-1.27753735</v>
      </c>
      <c r="I250" s="115">
        <f>'[1]2023.04.25.EKHAZAARSTK_X'!I250</f>
        <v>1.442565E-2</v>
      </c>
      <c r="J250" s="115">
        <f>'[1]2023.04.25.EKHAZAARSTK_X'!J250</f>
        <v>0.23472212000000001</v>
      </c>
      <c r="K250" s="115">
        <f>'[1]2023.04.25.EKHAZAARSTK_X'!K250</f>
        <v>0.81992644000000003</v>
      </c>
    </row>
    <row r="251" spans="1:11" x14ac:dyDescent="0.3">
      <c r="A251" s="73" t="str">
        <f>'[1]2023.04.25.EKHAZAARSTK_X'!A251</f>
        <v>ERIS LIFESCIENCES LTD</v>
      </c>
      <c r="B251" s="115">
        <f>'[1]2023.04.25.EKHAZAARSTK_X'!B251</f>
        <v>-2.411462E-2</v>
      </c>
      <c r="C251" s="115">
        <f>'[1]2023.04.25.EKHAZAARSTK_X'!C251</f>
        <v>-0.23130465</v>
      </c>
      <c r="D251" s="115">
        <f>'[1]2023.04.25.EKHAZAARSTK_X'!D251</f>
        <v>0.12072179</v>
      </c>
      <c r="E251" s="115">
        <f>'[1]2023.04.25.EKHAZAARSTK_X'!E251</f>
        <v>-0.65487689000000004</v>
      </c>
      <c r="F251" s="115">
        <f>'[1]2023.04.25.EKHAZAARSTK_X'!F251</f>
        <v>-0.53992289000000004</v>
      </c>
      <c r="G251" s="115">
        <f>'[1]2023.04.25.EKHAZAARSTK_X'!G251</f>
        <v>0.93342555000000005</v>
      </c>
      <c r="H251" s="115">
        <f>'[1]2023.04.25.EKHAZAARSTK_X'!H251</f>
        <v>-1.9689612400000001</v>
      </c>
      <c r="I251" s="115">
        <f>'[1]2023.04.25.EKHAZAARSTK_X'!I251</f>
        <v>-0.35311681</v>
      </c>
      <c r="J251" s="115">
        <f>'[1]2023.04.25.EKHAZAARSTK_X'!J251</f>
        <v>-0.12350215</v>
      </c>
      <c r="K251" s="115">
        <f>'[1]2023.04.25.EKHAZAARSTK_X'!K251</f>
        <v>-0.63896918000000003</v>
      </c>
    </row>
    <row r="252" spans="1:11" x14ac:dyDescent="0.3">
      <c r="A252" s="73" t="str">
        <f>'[1]2023.04.25.EKHAZAARSTK_X'!A252</f>
        <v>ESAB INDIA LTD</v>
      </c>
      <c r="B252" s="115">
        <f>'[1]2023.04.25.EKHAZAARSTK_X'!B252</f>
        <v>0.49859163000000001</v>
      </c>
      <c r="C252" s="115">
        <f>'[1]2023.04.25.EKHAZAARSTK_X'!C252</f>
        <v>0.69449525999999995</v>
      </c>
      <c r="D252" s="115">
        <f>'[1]2023.04.25.EKHAZAARSTK_X'!D252</f>
        <v>0.22757701999999999</v>
      </c>
      <c r="E252" s="115">
        <f>'[1]2023.04.25.EKHAZAARSTK_X'!E252</f>
        <v>-0.94892609000000006</v>
      </c>
      <c r="F252" s="115">
        <f>'[1]2023.04.25.EKHAZAARSTK_X'!F252</f>
        <v>0.38168820999999997</v>
      </c>
      <c r="G252" s="115">
        <f>'[1]2023.04.25.EKHAZAARSTK_X'!G252</f>
        <v>1.2219530300000001</v>
      </c>
      <c r="H252" s="115">
        <f>'[1]2023.04.25.EKHAZAARSTK_X'!H252</f>
        <v>-2.5830519199999999</v>
      </c>
      <c r="I252" s="115">
        <f>'[1]2023.04.25.EKHAZAARSTK_X'!I252</f>
        <v>-0.33296469000000001</v>
      </c>
      <c r="J252" s="115">
        <f>'[1]2023.04.25.EKHAZAARSTK_X'!J252</f>
        <v>-0.41132402000000001</v>
      </c>
      <c r="K252" s="115">
        <f>'[1]2023.04.25.EKHAZAARSTK_X'!K252</f>
        <v>-0.33665224999999999</v>
      </c>
    </row>
    <row r="253" spans="1:11" x14ac:dyDescent="0.3">
      <c r="A253" s="73" t="str">
        <f>'[1]2023.04.25.EKHAZAARSTK_X'!A253</f>
        <v>ESCORTS KUBOTA LTD</v>
      </c>
      <c r="B253" s="115">
        <f>'[1]2023.04.25.EKHAZAARSTK_X'!B253</f>
        <v>-0.33820667999999998</v>
      </c>
      <c r="C253" s="115">
        <f>'[1]2023.04.25.EKHAZAARSTK_X'!C253</f>
        <v>0.36714860999999999</v>
      </c>
      <c r="D253" s="115">
        <f>'[1]2023.04.25.EKHAZAARSTK_X'!D253</f>
        <v>0.31498327999999998</v>
      </c>
      <c r="E253" s="115">
        <f>'[1]2023.04.25.EKHAZAARSTK_X'!E253</f>
        <v>-0.93749331999999996</v>
      </c>
      <c r="F253" s="115">
        <f>'[1]2023.04.25.EKHAZAARSTK_X'!F253</f>
        <v>0.32701977999999998</v>
      </c>
      <c r="G253" s="115">
        <f>'[1]2023.04.25.EKHAZAARSTK_X'!G253</f>
        <v>-0.52528333999999999</v>
      </c>
      <c r="H253" s="115">
        <f>'[1]2023.04.25.EKHAZAARSTK_X'!H253</f>
        <v>-1.13172495</v>
      </c>
      <c r="I253" s="115">
        <f>'[1]2023.04.25.EKHAZAARSTK_X'!I253</f>
        <v>0.70671432999999995</v>
      </c>
      <c r="J253" s="115">
        <f>'[1]2023.04.25.EKHAZAARSTK_X'!J253</f>
        <v>-0.28443167000000003</v>
      </c>
      <c r="K253" s="115">
        <f>'[1]2023.04.25.EKHAZAARSTK_X'!K253</f>
        <v>-1.0711830899999999</v>
      </c>
    </row>
    <row r="254" spans="1:11" x14ac:dyDescent="0.3">
      <c r="A254" s="73" t="str">
        <f>'[1]2023.04.25.EKHAZAARSTK_X'!A254</f>
        <v>ETHOS LTD</v>
      </c>
      <c r="B254" s="115">
        <f>'[1]2023.04.25.EKHAZAARSTK_X'!B254</f>
        <v>-0.47056088000000001</v>
      </c>
      <c r="C254" s="115">
        <f>'[1]2023.04.25.EKHAZAARSTK_X'!C254</f>
        <v>0.97623241000000005</v>
      </c>
      <c r="D254" s="115">
        <f>'[1]2023.04.25.EKHAZAARSTK_X'!D254</f>
        <v>1.2808356299999999</v>
      </c>
      <c r="E254" s="115">
        <f>'[1]2023.04.25.EKHAZAARSTK_X'!E254</f>
        <v>-0.91287916999999996</v>
      </c>
      <c r="F254" s="115">
        <f>'[1]2023.04.25.EKHAZAARSTK_X'!F254</f>
        <v>0.61988980000000005</v>
      </c>
      <c r="G254" s="115">
        <f>'[1]2023.04.25.EKHAZAARSTK_X'!G254</f>
        <v>-0.49373597000000002</v>
      </c>
      <c r="H254" s="115">
        <f>'[1]2023.04.25.EKHAZAARSTK_X'!H254</f>
        <v>-2.6521167800000001</v>
      </c>
      <c r="I254" s="115">
        <f>'[1]2023.04.25.EKHAZAARSTK_X'!I254</f>
        <v>-6.5232500000000004E-3</v>
      </c>
      <c r="J254" s="115">
        <f>'[1]2023.04.25.EKHAZAARSTK_X'!J254</f>
        <v>-0.34656647000000002</v>
      </c>
      <c r="K254" s="115">
        <f>'[1]2023.04.25.EKHAZAARSTK_X'!K254</f>
        <v>-1.0625520900000001</v>
      </c>
    </row>
    <row r="255" spans="1:11" x14ac:dyDescent="0.3">
      <c r="A255" s="73" t="str">
        <f>'[1]2023.04.25.EKHAZAARSTK_X'!A255</f>
        <v>EUREKA FORBES LTD</v>
      </c>
      <c r="B255" s="115">
        <f>'[1]2023.04.25.EKHAZAARSTK_X'!B255</f>
        <v>-0.47056088000000001</v>
      </c>
      <c r="C255" s="115">
        <f>'[1]2023.04.25.EKHAZAARSTK_X'!C255</f>
        <v>0.28048511999999998</v>
      </c>
      <c r="D255" s="115">
        <f>'[1]2023.04.25.EKHAZAARSTK_X'!D255</f>
        <v>0.65891664999999999</v>
      </c>
      <c r="E255" s="115">
        <f>'[1]2023.04.25.EKHAZAARSTK_X'!E255</f>
        <v>-0.78419452999999995</v>
      </c>
      <c r="F255" s="115">
        <f>'[1]2023.04.25.EKHAZAARSTK_X'!F255</f>
        <v>0.34170507999999999</v>
      </c>
      <c r="G255" s="115">
        <f>'[1]2023.04.25.EKHAZAARSTK_X'!G255</f>
        <v>-0.15366326</v>
      </c>
      <c r="H255" s="115">
        <f>'[1]2023.04.25.EKHAZAARSTK_X'!H255</f>
        <v>-1.9186850799999999</v>
      </c>
      <c r="I255" s="115">
        <f>'[1]2023.04.25.EKHAZAARSTK_X'!I255</f>
        <v>-0.42780265000000001</v>
      </c>
      <c r="J255" s="115">
        <f>'[1]2023.04.25.EKHAZAARSTK_X'!J255</f>
        <v>-0.1003627</v>
      </c>
      <c r="K255" s="115">
        <f>'[1]2023.04.25.EKHAZAARSTK_X'!K255</f>
        <v>0.36237517000000002</v>
      </c>
    </row>
    <row r="256" spans="1:11" x14ac:dyDescent="0.3">
      <c r="A256" s="73" t="str">
        <f>'[1]2023.04.25.EKHAZAARSTK_X'!A256</f>
        <v>EVEREADY INDUSTRIES INDIA</v>
      </c>
      <c r="B256" s="115">
        <f>'[1]2023.04.25.EKHAZAARSTK_X'!B256</f>
        <v>-0.47056088000000001</v>
      </c>
      <c r="C256" s="115">
        <f>'[1]2023.04.25.EKHAZAARSTK_X'!C256</f>
        <v>1.3722568799999999</v>
      </c>
      <c r="D256" s="115">
        <f>'[1]2023.04.25.EKHAZAARSTK_X'!D256</f>
        <v>-2.6231989900000001</v>
      </c>
      <c r="E256" s="115">
        <f>'[1]2023.04.25.EKHAZAARSTK_X'!E256</f>
        <v>0.77319216999999996</v>
      </c>
      <c r="F256" s="115">
        <f>'[1]2023.04.25.EKHAZAARSTK_X'!F256</f>
        <v>-0.49897286000000002</v>
      </c>
      <c r="G256" s="115">
        <f>'[1]2023.04.25.EKHAZAARSTK_X'!G256</f>
        <v>-1.0782593499999999</v>
      </c>
      <c r="H256" s="115">
        <f>'[1]2023.04.25.EKHAZAARSTK_X'!H256</f>
        <v>-2.5690906</v>
      </c>
      <c r="I256" s="115">
        <f>'[1]2023.04.25.EKHAZAARSTK_X'!I256</f>
        <v>0.41195902000000001</v>
      </c>
      <c r="J256" s="115">
        <f>'[1]2023.04.25.EKHAZAARSTK_X'!J256</f>
        <v>-0.28818947</v>
      </c>
      <c r="K256" s="115">
        <f>'[1]2023.04.25.EKHAZAARSTK_X'!K256</f>
        <v>-0.87751703999999997</v>
      </c>
    </row>
    <row r="257" spans="1:11" x14ac:dyDescent="0.3">
      <c r="A257" s="73" t="str">
        <f>'[1]2023.04.25.EKHAZAARSTK_X'!A257</f>
        <v>EVEREST INDUSTRIES LTD</v>
      </c>
      <c r="B257" s="115">
        <f>'[1]2023.04.25.EKHAZAARSTK_X'!B257</f>
        <v>-0.17698074999999999</v>
      </c>
      <c r="C257" s="115">
        <f>'[1]2023.04.25.EKHAZAARSTK_X'!C257</f>
        <v>0.51272987999999997</v>
      </c>
      <c r="D257" s="115">
        <f>'[1]2023.04.25.EKHAZAARSTK_X'!D257</f>
        <v>-0.96950548999999997</v>
      </c>
      <c r="E257" s="115">
        <f>'[1]2023.04.25.EKHAZAARSTK_X'!E257</f>
        <v>-0.95499277000000005</v>
      </c>
      <c r="F257" s="115">
        <f>'[1]2023.04.25.EKHAZAARSTK_X'!F257</f>
        <v>0.23893671999999999</v>
      </c>
      <c r="G257" s="115">
        <f>'[1]2023.04.25.EKHAZAARSTK_X'!G257</f>
        <v>-0.79563801999999995</v>
      </c>
      <c r="H257" s="115">
        <f>'[1]2023.04.25.EKHAZAARSTK_X'!H257</f>
        <v>-2.6670086400000002</v>
      </c>
      <c r="I257" s="115">
        <f>'[1]2023.04.25.EKHAZAARSTK_X'!I257</f>
        <v>0.63780272000000005</v>
      </c>
      <c r="J257" s="115">
        <f>'[1]2023.04.25.EKHAZAARSTK_X'!J257</f>
        <v>0.10104229000000001</v>
      </c>
      <c r="K257" s="115">
        <f>'[1]2023.04.25.EKHAZAARSTK_X'!K257</f>
        <v>0.42979329999999999</v>
      </c>
    </row>
    <row r="258" spans="1:11" x14ac:dyDescent="0.3">
      <c r="A258" s="73" t="str">
        <f>'[1]2023.04.25.EKHAZAARSTK_X'!A258</f>
        <v>EVEREST KANTO CYLINDER LTD</v>
      </c>
      <c r="B258" s="115">
        <f>'[1]2023.04.25.EKHAZAARSTK_X'!B258</f>
        <v>-0.21505694</v>
      </c>
      <c r="C258" s="115">
        <f>'[1]2023.04.25.EKHAZAARSTK_X'!C258</f>
        <v>0.85544693000000005</v>
      </c>
      <c r="D258" s="115">
        <f>'[1]2023.04.25.EKHAZAARSTK_X'!D258</f>
        <v>0.59505302000000004</v>
      </c>
      <c r="E258" s="115">
        <f>'[1]2023.04.25.EKHAZAARSTK_X'!E258</f>
        <v>-0.58440654999999997</v>
      </c>
      <c r="F258" s="115">
        <f>'[1]2023.04.25.EKHAZAARSTK_X'!F258</f>
        <v>-2.1103482200000001</v>
      </c>
      <c r="G258" s="115">
        <f>'[1]2023.04.25.EKHAZAARSTK_X'!G258</f>
        <v>-0.39516899</v>
      </c>
      <c r="H258" s="115">
        <f>'[1]2023.04.25.EKHAZAARSTK_X'!H258</f>
        <v>-2.6331033700000002</v>
      </c>
      <c r="I258" s="115">
        <f>'[1]2023.04.25.EKHAZAARSTK_X'!I258</f>
        <v>0.74596739000000001</v>
      </c>
      <c r="J258" s="115">
        <f>'[1]2023.04.25.EKHAZAARSTK_X'!J258</f>
        <v>0.95475578000000005</v>
      </c>
      <c r="K258" s="115">
        <f>'[1]2023.04.25.EKHAZAARSTK_X'!K258</f>
        <v>2.3863592100000002</v>
      </c>
    </row>
    <row r="259" spans="1:11" x14ac:dyDescent="0.3">
      <c r="A259" s="73" t="str">
        <f>'[1]2023.04.25.EKHAZAARSTK_X'!A259</f>
        <v>EXCEL INDUSTRIES LTD</v>
      </c>
      <c r="B259" s="115">
        <f>'[1]2023.04.25.EKHAZAARSTK_X'!B259</f>
        <v>0.50876111000000002</v>
      </c>
      <c r="C259" s="115">
        <f>'[1]2023.04.25.EKHAZAARSTK_X'!C259</f>
        <v>-8.8648740000000004E-2</v>
      </c>
      <c r="D259" s="115">
        <f>'[1]2023.04.25.EKHAZAARSTK_X'!D259</f>
        <v>0.31910345000000001</v>
      </c>
      <c r="E259" s="115">
        <f>'[1]2023.04.25.EKHAZAARSTK_X'!E259</f>
        <v>-0.94804436000000003</v>
      </c>
      <c r="F259" s="115">
        <f>'[1]2023.04.25.EKHAZAARSTK_X'!F259</f>
        <v>-1.1815142599999999</v>
      </c>
      <c r="G259" s="115">
        <f>'[1]2023.04.25.EKHAZAARSTK_X'!G259</f>
        <v>-0.32018879</v>
      </c>
      <c r="H259" s="115">
        <f>'[1]2023.04.25.EKHAZAARSTK_X'!H259</f>
        <v>-2.6474533099999999</v>
      </c>
      <c r="I259" s="115">
        <f>'[1]2023.04.25.EKHAZAARSTK_X'!I259</f>
        <v>-1.436959E-2</v>
      </c>
      <c r="J259" s="115">
        <f>'[1]2023.04.25.EKHAZAARSTK_X'!J259</f>
        <v>1.0683495999999999</v>
      </c>
      <c r="K259" s="115">
        <f>'[1]2023.04.25.EKHAZAARSTK_X'!K259</f>
        <v>1.4007686399999999</v>
      </c>
    </row>
    <row r="260" spans="1:11" x14ac:dyDescent="0.3">
      <c r="A260" s="73" t="str">
        <f>'[1]2023.04.25.EKHAZAARSTK_X'!A260</f>
        <v>EXIDE INDUSTRIES LTD</v>
      </c>
      <c r="B260" s="115">
        <f>'[1]2023.04.25.EKHAZAARSTK_X'!B260</f>
        <v>-4.1338409999999999E-2</v>
      </c>
      <c r="C260" s="115">
        <f>'[1]2023.04.25.EKHAZAARSTK_X'!C260</f>
        <v>0.15879081</v>
      </c>
      <c r="D260" s="115">
        <f>'[1]2023.04.25.EKHAZAARSTK_X'!D260</f>
        <v>-0.61582214000000002</v>
      </c>
      <c r="E260" s="115">
        <f>'[1]2023.04.25.EKHAZAARSTK_X'!E260</f>
        <v>-0.80792885999999997</v>
      </c>
      <c r="F260" s="115">
        <f>'[1]2023.04.25.EKHAZAARSTK_X'!F260</f>
        <v>0.37600340999999998</v>
      </c>
      <c r="G260" s="115">
        <f>'[1]2023.04.25.EKHAZAARSTK_X'!G260</f>
        <v>-0.57021772999999998</v>
      </c>
      <c r="H260" s="115">
        <f>'[1]2023.04.25.EKHAZAARSTK_X'!H260</f>
        <v>-1.0489026299999999</v>
      </c>
      <c r="I260" s="115">
        <f>'[1]2023.04.25.EKHAZAARSTK_X'!I260</f>
        <v>0.25472381999999999</v>
      </c>
      <c r="J260" s="115">
        <f>'[1]2023.04.25.EKHAZAARSTK_X'!J260</f>
        <v>0.26983663000000002</v>
      </c>
      <c r="K260" s="115">
        <f>'[1]2023.04.25.EKHAZAARSTK_X'!K260</f>
        <v>-0.89496856999999996</v>
      </c>
    </row>
    <row r="261" spans="1:11" x14ac:dyDescent="0.3">
      <c r="A261" s="73" t="str">
        <f>'[1]2023.04.25.EKHAZAARSTK_X'!A261</f>
        <v>EXPLEO SOLUTIONS LTD</v>
      </c>
      <c r="B261" s="115">
        <f>'[1]2023.04.25.EKHAZAARSTK_X'!B261</f>
        <v>-0.47056088000000001</v>
      </c>
      <c r="C261" s="115">
        <f>'[1]2023.04.25.EKHAZAARSTK_X'!C261</f>
        <v>1.1748938600000001</v>
      </c>
      <c r="D261" s="115">
        <f>'[1]2023.04.25.EKHAZAARSTK_X'!D261</f>
        <v>1.10993743</v>
      </c>
      <c r="E261" s="115">
        <f>'[1]2023.04.25.EKHAZAARSTK_X'!E261</f>
        <v>-0.84424520000000003</v>
      </c>
      <c r="F261" s="115">
        <f>'[1]2023.04.25.EKHAZAARSTK_X'!F261</f>
        <v>-0.84643513000000004</v>
      </c>
      <c r="G261" s="115">
        <f>'[1]2023.04.25.EKHAZAARSTK_X'!G261</f>
        <v>0.73849487000000003</v>
      </c>
      <c r="H261" s="115">
        <f>'[1]2023.04.25.EKHAZAARSTK_X'!H261</f>
        <v>-3</v>
      </c>
      <c r="I261" s="115">
        <f>'[1]2023.04.25.EKHAZAARSTK_X'!I261</f>
        <v>6.4663739999999997E-2</v>
      </c>
      <c r="J261" s="115">
        <f>'[1]2023.04.25.EKHAZAARSTK_X'!J261</f>
        <v>9.8243259999999999E-2</v>
      </c>
      <c r="K261" s="115">
        <f>'[1]2023.04.25.EKHAZAARSTK_X'!K261</f>
        <v>-0.82750701999999998</v>
      </c>
    </row>
    <row r="262" spans="1:11" x14ac:dyDescent="0.3">
      <c r="A262" s="73" t="str">
        <f>'[1]2023.04.25.EKHAZAARSTK_X'!A262</f>
        <v>FAIRCHEM ORGANICS LTD</v>
      </c>
      <c r="B262" s="115">
        <f>'[1]2023.04.25.EKHAZAARSTK_X'!B262</f>
        <v>-4.3166459999999997E-2</v>
      </c>
      <c r="C262" s="115">
        <f>'[1]2023.04.25.EKHAZAARSTK_X'!C262</f>
        <v>0.18487158000000001</v>
      </c>
      <c r="D262" s="115">
        <f>'[1]2023.04.25.EKHAZAARSTK_X'!D262</f>
        <v>-2.4577012100000002</v>
      </c>
      <c r="E262" s="115">
        <f>'[1]2023.04.25.EKHAZAARSTK_X'!E262</f>
        <v>-0.18391605999999999</v>
      </c>
      <c r="F262" s="115">
        <f>'[1]2023.04.25.EKHAZAARSTK_X'!F262</f>
        <v>-0.92014401999999995</v>
      </c>
      <c r="G262" s="115">
        <f>'[1]2023.04.25.EKHAZAARSTK_X'!G262</f>
        <v>0.61719751</v>
      </c>
      <c r="H262" s="115">
        <f>'[1]2023.04.25.EKHAZAARSTK_X'!H262</f>
        <v>-3</v>
      </c>
      <c r="I262" s="115">
        <f>'[1]2023.04.25.EKHAZAARSTK_X'!I262</f>
        <v>9.3953519999999999E-2</v>
      </c>
      <c r="J262" s="115">
        <f>'[1]2023.04.25.EKHAZAARSTK_X'!J262</f>
        <v>-4.4191960000000002E-2</v>
      </c>
      <c r="K262" s="115">
        <f>'[1]2023.04.25.EKHAZAARSTK_X'!K262</f>
        <v>2.1392199999999999</v>
      </c>
    </row>
    <row r="263" spans="1:11" x14ac:dyDescent="0.3">
      <c r="A263" s="73" t="str">
        <f>'[1]2023.04.25.EKHAZAARSTK_X'!A263</f>
        <v>FDC LTD</v>
      </c>
      <c r="B263" s="115">
        <f>'[1]2023.04.25.EKHAZAARSTK_X'!B263</f>
        <v>-0.47056088000000001</v>
      </c>
      <c r="C263" s="115">
        <f>'[1]2023.04.25.EKHAZAARSTK_X'!C263</f>
        <v>-0.21982703000000001</v>
      </c>
      <c r="D263" s="115">
        <f>'[1]2023.04.25.EKHAZAARSTK_X'!D263</f>
        <v>-3.9560999999999999E-2</v>
      </c>
      <c r="E263" s="115">
        <f>'[1]2023.04.25.EKHAZAARSTK_X'!E263</f>
        <v>-0.90402448000000002</v>
      </c>
      <c r="F263" s="115">
        <f>'[1]2023.04.25.EKHAZAARSTK_X'!F263</f>
        <v>-2.4676699999999999E-3</v>
      </c>
      <c r="G263" s="115">
        <f>'[1]2023.04.25.EKHAZAARSTK_X'!G263</f>
        <v>-0.44643152000000003</v>
      </c>
      <c r="H263" s="115">
        <f>'[1]2023.04.25.EKHAZAARSTK_X'!H263</f>
        <v>-2.1642596699999999</v>
      </c>
      <c r="I263" s="115">
        <f>'[1]2023.04.25.EKHAZAARSTK_X'!I263</f>
        <v>-0.25065649000000001</v>
      </c>
      <c r="J263" s="115">
        <f>'[1]2023.04.25.EKHAZAARSTK_X'!J263</f>
        <v>5.013476E-2</v>
      </c>
      <c r="K263" s="115">
        <f>'[1]2023.04.25.EKHAZAARSTK_X'!K263</f>
        <v>-0.91708641999999996</v>
      </c>
    </row>
    <row r="264" spans="1:11" x14ac:dyDescent="0.3">
      <c r="A264" s="73" t="str">
        <f>'[1]2023.04.25.EKHAZAARSTK_X'!A264</f>
        <v>FEDERAL BANK LTD</v>
      </c>
      <c r="B264" s="115">
        <f>'[1]2023.04.25.EKHAZAARSTK_X'!B264</f>
        <v>4.3772789999999999E-2</v>
      </c>
      <c r="C264" s="115">
        <f>'[1]2023.04.25.EKHAZAARSTK_X'!C264</f>
        <v>-0.91434616000000002</v>
      </c>
      <c r="D264" s="115">
        <f>'[1]2023.04.25.EKHAZAARSTK_X'!D264</f>
        <v>-0.49599251</v>
      </c>
      <c r="E264" s="115">
        <f>'[1]2023.04.25.EKHAZAARSTK_X'!E264</f>
        <v>0.80820143</v>
      </c>
      <c r="F264" s="115">
        <f>'[1]2023.04.25.EKHAZAARSTK_X'!F264</f>
        <v>0.75906443999999995</v>
      </c>
      <c r="G264" s="115">
        <f>'[1]2023.04.25.EKHAZAARSTK_X'!G264</f>
        <v>-0.6376617</v>
      </c>
      <c r="H264" s="115">
        <f>'[1]2023.04.25.EKHAZAARSTK_X'!H264</f>
        <v>-0.21902843999999999</v>
      </c>
      <c r="I264" s="115">
        <f>'[1]2023.04.25.EKHAZAARSTK_X'!I264</f>
        <v>1.1453191</v>
      </c>
      <c r="J264" s="115">
        <f>'[1]2023.04.25.EKHAZAARSTK_X'!J264</f>
        <v>0.41198298</v>
      </c>
      <c r="K264" s="115">
        <f>'[1]2023.04.25.EKHAZAARSTK_X'!K264</f>
        <v>-0.49422133000000001</v>
      </c>
    </row>
    <row r="265" spans="1:11" x14ac:dyDescent="0.3">
      <c r="A265" s="73" t="str">
        <f>'[1]2023.04.25.EKHAZAARSTK_X'!A265</f>
        <v>FEDERAL-MOGUL GOETZE INDIA</v>
      </c>
      <c r="B265" s="115">
        <f>'[1]2023.04.25.EKHAZAARSTK_X'!B265</f>
        <v>-0.47056088000000001</v>
      </c>
      <c r="C265" s="115">
        <f>'[1]2023.04.25.EKHAZAARSTK_X'!C265</f>
        <v>-0.22530527</v>
      </c>
      <c r="D265" s="115">
        <f>'[1]2023.04.25.EKHAZAARSTK_X'!D265</f>
        <v>-1.21565211</v>
      </c>
      <c r="E265" s="115">
        <f>'[1]2023.04.25.EKHAZAARSTK_X'!E265</f>
        <v>-0.95499277000000005</v>
      </c>
      <c r="F265" s="115">
        <f>'[1]2023.04.25.EKHAZAARSTK_X'!F265</f>
        <v>0.27144083000000002</v>
      </c>
      <c r="G265" s="115">
        <f>'[1]2023.04.25.EKHAZAARSTK_X'!G265</f>
        <v>-0.68201714999999996</v>
      </c>
      <c r="H265" s="115">
        <f>'[1]2023.04.25.EKHAZAARSTK_X'!H265</f>
        <v>-2.5368614200000001</v>
      </c>
      <c r="I265" s="115">
        <f>'[1]2023.04.25.EKHAZAARSTK_X'!I265</f>
        <v>-0.13632311</v>
      </c>
      <c r="J265" s="115">
        <f>'[1]2023.04.25.EKHAZAARSTK_X'!J265</f>
        <v>0.32793745000000002</v>
      </c>
      <c r="K265" s="115">
        <f>'[1]2023.04.25.EKHAZAARSTK_X'!K265</f>
        <v>-1.68078518</v>
      </c>
    </row>
    <row r="266" spans="1:11" x14ac:dyDescent="0.3">
      <c r="A266" s="73" t="str">
        <f>'[1]2023.04.25.EKHAZAARSTK_X'!A266</f>
        <v>FERTILISERS &amp; CHEM TRAVANCR</v>
      </c>
      <c r="B266" s="115">
        <f>'[1]2023.04.25.EKHAZAARSTK_X'!B266</f>
        <v>-0.47056088000000001</v>
      </c>
      <c r="C266" s="115">
        <f>'[1]2023.04.25.EKHAZAARSTK_X'!C266</f>
        <v>2.9551918499999998</v>
      </c>
      <c r="D266" s="115">
        <f>'[1]2023.04.25.EKHAZAARSTK_X'!D266</f>
        <v>0.75122177999999995</v>
      </c>
      <c r="E266" s="115">
        <f>'[1]2023.04.25.EKHAZAARSTK_X'!E266</f>
        <v>-0.67419529</v>
      </c>
      <c r="F266" s="115">
        <f>'[1]2023.04.25.EKHAZAARSTK_X'!F266</f>
        <v>2.0209052600000001</v>
      </c>
      <c r="G266" s="115">
        <f>'[1]2023.04.25.EKHAZAARSTK_X'!G266</f>
        <v>1.8574177000000001</v>
      </c>
      <c r="H266" s="115">
        <f>'[1]2023.04.25.EKHAZAARSTK_X'!H266</f>
        <v>-1.45019352</v>
      </c>
      <c r="I266" s="115">
        <f>'[1]2023.04.25.EKHAZAARSTK_X'!I266</f>
        <v>-0.12561654999999999</v>
      </c>
      <c r="J266" s="115">
        <f>'[1]2023.04.25.EKHAZAARSTK_X'!J266</f>
        <v>-0.44059505999999998</v>
      </c>
      <c r="K266" s="115">
        <f>'[1]2023.04.25.EKHAZAARSTK_X'!K266</f>
        <v>2.99999547</v>
      </c>
    </row>
    <row r="267" spans="1:11" x14ac:dyDescent="0.3">
      <c r="A267" s="73" t="str">
        <f>'[1]2023.04.25.EKHAZAARSTK_X'!A267</f>
        <v>FIEM INDUSTRIES LTD</v>
      </c>
      <c r="B267" s="115">
        <f>'[1]2023.04.25.EKHAZAARSTK_X'!B267</f>
        <v>5.0255999999999999E-4</v>
      </c>
      <c r="C267" s="115">
        <f>'[1]2023.04.25.EKHAZAARSTK_X'!C267</f>
        <v>0.36039251</v>
      </c>
      <c r="D267" s="115">
        <f>'[1]2023.04.25.EKHAZAARSTK_X'!D267</f>
        <v>-0.13772387999999999</v>
      </c>
      <c r="E267" s="115">
        <f>'[1]2023.04.25.EKHAZAARSTK_X'!E267</f>
        <v>-0.93824613000000001</v>
      </c>
      <c r="F267" s="115">
        <f>'[1]2023.04.25.EKHAZAARSTK_X'!F267</f>
        <v>1.77863371</v>
      </c>
      <c r="G267" s="115">
        <f>'[1]2023.04.25.EKHAZAARSTK_X'!G267</f>
        <v>3.060504E-2</v>
      </c>
      <c r="H267" s="115">
        <f>'[1]2023.04.25.EKHAZAARSTK_X'!H267</f>
        <v>-2.5071322899999999</v>
      </c>
      <c r="I267" s="115">
        <f>'[1]2023.04.25.EKHAZAARSTK_X'!I267</f>
        <v>0.67299461000000005</v>
      </c>
      <c r="J267" s="115">
        <f>'[1]2023.04.25.EKHAZAARSTK_X'!J267</f>
        <v>0.38935112999999999</v>
      </c>
      <c r="K267" s="115">
        <f>'[1]2023.04.25.EKHAZAARSTK_X'!K267</f>
        <v>0.88837016000000002</v>
      </c>
    </row>
    <row r="268" spans="1:11" x14ac:dyDescent="0.3">
      <c r="A268" s="73" t="str">
        <f>'[1]2023.04.25.EKHAZAARSTK_X'!A268</f>
        <v>FILATEX INDIA LTD</v>
      </c>
      <c r="B268" s="115">
        <f>'[1]2023.04.25.EKHAZAARSTK_X'!B268</f>
        <v>-0.36674824</v>
      </c>
      <c r="C268" s="115">
        <f>'[1]2023.04.25.EKHAZAARSTK_X'!C268</f>
        <v>1.1110341500000001</v>
      </c>
      <c r="D268" s="115">
        <f>'[1]2023.04.25.EKHAZAARSTK_X'!D268</f>
        <v>1.2974295600000001</v>
      </c>
      <c r="E268" s="115">
        <f>'[1]2023.04.25.EKHAZAARSTK_X'!E268</f>
        <v>-0.11424705</v>
      </c>
      <c r="F268" s="115">
        <f>'[1]2023.04.25.EKHAZAARSTK_X'!F268</f>
        <v>-1.62975395</v>
      </c>
      <c r="G268" s="115">
        <f>'[1]2023.04.25.EKHAZAARSTK_X'!G268</f>
        <v>-0.45332515000000001</v>
      </c>
      <c r="H268" s="115">
        <f>'[1]2023.04.25.EKHAZAARSTK_X'!H268</f>
        <v>-2.2546849299999998</v>
      </c>
      <c r="I268" s="115">
        <f>'[1]2023.04.25.EKHAZAARSTK_X'!I268</f>
        <v>0.16072475999999999</v>
      </c>
      <c r="J268" s="115">
        <f>'[1]2023.04.25.EKHAZAARSTK_X'!J268</f>
        <v>1.0880386799999999</v>
      </c>
      <c r="K268" s="115">
        <f>'[1]2023.04.25.EKHAZAARSTK_X'!K268</f>
        <v>-0.89065689000000003</v>
      </c>
    </row>
    <row r="269" spans="1:11" x14ac:dyDescent="0.3">
      <c r="A269" s="73" t="str">
        <f>'[1]2023.04.25.EKHAZAARSTK_X'!A269</f>
        <v>FINE ORGANIC INDUSTRIES LTD</v>
      </c>
      <c r="B269" s="115">
        <f>'[1]2023.04.25.EKHAZAARSTK_X'!B269</f>
        <v>-0.3945612</v>
      </c>
      <c r="C269" s="115">
        <f>'[1]2023.04.25.EKHAZAARSTK_X'!C269</f>
        <v>2.7999627600000001</v>
      </c>
      <c r="D269" s="115">
        <f>'[1]2023.04.25.EKHAZAARSTK_X'!D269</f>
        <v>2.0714104199999999</v>
      </c>
      <c r="E269" s="115">
        <f>'[1]2023.04.25.EKHAZAARSTK_X'!E269</f>
        <v>-0.93231624000000002</v>
      </c>
      <c r="F269" s="115">
        <f>'[1]2023.04.25.EKHAZAARSTK_X'!F269</f>
        <v>0.23106971000000001</v>
      </c>
      <c r="G269" s="115">
        <f>'[1]2023.04.25.EKHAZAARSTK_X'!G269</f>
        <v>1.8585443500000001</v>
      </c>
      <c r="H269" s="115">
        <f>'[1]2023.04.25.EKHAZAARSTK_X'!H269</f>
        <v>-1.8713662600000001</v>
      </c>
      <c r="I269" s="115">
        <f>'[1]2023.04.25.EKHAZAARSTK_X'!I269</f>
        <v>-3.3185119999999999E-2</v>
      </c>
      <c r="J269" s="115">
        <f>'[1]2023.04.25.EKHAZAARSTK_X'!J269</f>
        <v>-0.27287555000000002</v>
      </c>
      <c r="K269" s="115">
        <f>'[1]2023.04.25.EKHAZAARSTK_X'!K269</f>
        <v>-0.23009355000000001</v>
      </c>
    </row>
    <row r="270" spans="1:11" x14ac:dyDescent="0.3">
      <c r="A270" s="73" t="str">
        <f>'[1]2023.04.25.EKHAZAARSTK_X'!A270</f>
        <v>FINEOTEX CHEMICAL LTD</v>
      </c>
      <c r="B270" s="115">
        <f>'[1]2023.04.25.EKHAZAARSTK_X'!B270</f>
        <v>-0.4092209</v>
      </c>
      <c r="C270" s="115">
        <f>'[1]2023.04.25.EKHAZAARSTK_X'!C270</f>
        <v>1.80370736</v>
      </c>
      <c r="D270" s="115">
        <f>'[1]2023.04.25.EKHAZAARSTK_X'!D270</f>
        <v>2.5166962100000001</v>
      </c>
      <c r="E270" s="115">
        <f>'[1]2023.04.25.EKHAZAARSTK_X'!E270</f>
        <v>-0.95499277000000005</v>
      </c>
      <c r="F270" s="115">
        <f>'[1]2023.04.25.EKHAZAARSTK_X'!F270</f>
        <v>1.2045736300000001</v>
      </c>
      <c r="G270" s="115">
        <f>'[1]2023.04.25.EKHAZAARSTK_X'!G270</f>
        <v>0.79660481000000005</v>
      </c>
      <c r="H270" s="115">
        <f>'[1]2023.04.25.EKHAZAARSTK_X'!H270</f>
        <v>-2.9269485500000001</v>
      </c>
      <c r="I270" s="115">
        <f>'[1]2023.04.25.EKHAZAARSTK_X'!I270</f>
        <v>1.2211151099999999</v>
      </c>
      <c r="J270" s="115">
        <f>'[1]2023.04.25.EKHAZAARSTK_X'!J270</f>
        <v>-0.37809252999999998</v>
      </c>
      <c r="K270" s="115">
        <f>'[1]2023.04.25.EKHAZAARSTK_X'!K270</f>
        <v>0.97506583000000002</v>
      </c>
    </row>
    <row r="271" spans="1:11" x14ac:dyDescent="0.3">
      <c r="A271" s="73" t="str">
        <f>'[1]2023.04.25.EKHAZAARSTK_X'!A271</f>
        <v>FINO PAYMENTS BANK LTD</v>
      </c>
      <c r="B271" s="115">
        <f>'[1]2023.04.25.EKHAZAARSTK_X'!B271</f>
        <v>-0.47056088000000001</v>
      </c>
      <c r="C271" s="115">
        <f>'[1]2023.04.25.EKHAZAARSTK_X'!C271</f>
        <v>1.3165682599999999</v>
      </c>
      <c r="D271" s="115">
        <f>'[1]2023.04.25.EKHAZAARSTK_X'!D271</f>
        <v>1.3049495200000001</v>
      </c>
      <c r="E271" s="115">
        <f>'[1]2023.04.25.EKHAZAARSTK_X'!E271</f>
        <v>-0.51483822000000001</v>
      </c>
      <c r="F271" s="115">
        <f>'[1]2023.04.25.EKHAZAARSTK_X'!F271</f>
        <v>-0.59018320000000002</v>
      </c>
      <c r="G271" s="115">
        <f>'[1]2023.04.25.EKHAZAARSTK_X'!G271</f>
        <v>-0.64591997999999995</v>
      </c>
      <c r="H271" s="115">
        <f>'[1]2023.04.25.EKHAZAARSTK_X'!H271</f>
        <v>-3</v>
      </c>
      <c r="I271" s="115">
        <f>'[1]2023.04.25.EKHAZAARSTK_X'!I271</f>
        <v>0.19183286999999999</v>
      </c>
      <c r="J271" s="115">
        <f>'[1]2023.04.25.EKHAZAARSTK_X'!J271</f>
        <v>-0.10950688</v>
      </c>
      <c r="K271" s="115">
        <f>'[1]2023.04.25.EKHAZAARSTK_X'!K271</f>
        <v>-0.95774013000000002</v>
      </c>
    </row>
    <row r="272" spans="1:11" x14ac:dyDescent="0.3">
      <c r="A272" s="73" t="str">
        <f>'[1]2023.04.25.EKHAZAARSTK_X'!A272</f>
        <v>FINOLEX CABLES LTD</v>
      </c>
      <c r="B272" s="115">
        <f>'[1]2023.04.25.EKHAZAARSTK_X'!B272</f>
        <v>-0.20989073999999999</v>
      </c>
      <c r="C272" s="115">
        <f>'[1]2023.04.25.EKHAZAARSTK_X'!C272</f>
        <v>9.7797780000000001E-2</v>
      </c>
      <c r="D272" s="115">
        <f>'[1]2023.04.25.EKHAZAARSTK_X'!D272</f>
        <v>5.1309199999999998E-3</v>
      </c>
      <c r="E272" s="115">
        <f>'[1]2023.04.25.EKHAZAARSTK_X'!E272</f>
        <v>-0.95473330999999995</v>
      </c>
      <c r="F272" s="115">
        <f>'[1]2023.04.25.EKHAZAARSTK_X'!F272</f>
        <v>2.3544909999999999</v>
      </c>
      <c r="G272" s="115">
        <f>'[1]2023.04.25.EKHAZAARSTK_X'!G272</f>
        <v>-0.1330152</v>
      </c>
      <c r="H272" s="115">
        <f>'[1]2023.04.25.EKHAZAARSTK_X'!H272</f>
        <v>-1.56865418</v>
      </c>
      <c r="I272" s="115">
        <f>'[1]2023.04.25.EKHAZAARSTK_X'!I272</f>
        <v>7.6424859999999997E-2</v>
      </c>
      <c r="J272" s="115">
        <f>'[1]2023.04.25.EKHAZAARSTK_X'!J272</f>
        <v>-0.14156926</v>
      </c>
      <c r="K272" s="115">
        <f>'[1]2023.04.25.EKHAZAARSTK_X'!K272</f>
        <v>0.81160699999999997</v>
      </c>
    </row>
    <row r="273" spans="1:11" x14ac:dyDescent="0.3">
      <c r="A273" s="73" t="str">
        <f>'[1]2023.04.25.EKHAZAARSTK_X'!A273</f>
        <v>FINOLEX INDUSTRIES LTD</v>
      </c>
      <c r="B273" s="115">
        <f>'[1]2023.04.25.EKHAZAARSTK_X'!B273</f>
        <v>-1.798025E-2</v>
      </c>
      <c r="C273" s="115">
        <f>'[1]2023.04.25.EKHAZAARSTK_X'!C273</f>
        <v>0.66914213</v>
      </c>
      <c r="D273" s="115">
        <f>'[1]2023.04.25.EKHAZAARSTK_X'!D273</f>
        <v>0.12915112000000001</v>
      </c>
      <c r="E273" s="115">
        <f>'[1]2023.04.25.EKHAZAARSTK_X'!E273</f>
        <v>-0.95499277000000005</v>
      </c>
      <c r="F273" s="115">
        <f>'[1]2023.04.25.EKHAZAARSTK_X'!F273</f>
        <v>0.34868201999999998</v>
      </c>
      <c r="G273" s="115">
        <f>'[1]2023.04.25.EKHAZAARSTK_X'!G273</f>
        <v>-2.750818E-2</v>
      </c>
      <c r="H273" s="115">
        <f>'[1]2023.04.25.EKHAZAARSTK_X'!H273</f>
        <v>-1.6072192199999999</v>
      </c>
      <c r="I273" s="115">
        <f>'[1]2023.04.25.EKHAZAARSTK_X'!I273</f>
        <v>-0.19179761000000001</v>
      </c>
      <c r="J273" s="115">
        <f>'[1]2023.04.25.EKHAZAARSTK_X'!J273</f>
        <v>-2.5165000000000002E-4</v>
      </c>
      <c r="K273" s="115">
        <f>'[1]2023.04.25.EKHAZAARSTK_X'!K273</f>
        <v>-5.1885639999999997E-2</v>
      </c>
    </row>
    <row r="274" spans="1:11" x14ac:dyDescent="0.3">
      <c r="A274" s="73" t="str">
        <f>'[1]2023.04.25.EKHAZAARSTK_X'!A274</f>
        <v>FIRSTSOURCE SOLUTIONS LTD</v>
      </c>
      <c r="B274" s="115">
        <f>'[1]2023.04.25.EKHAZAARSTK_X'!B274</f>
        <v>0.68836808000000005</v>
      </c>
      <c r="C274" s="115">
        <f>'[1]2023.04.25.EKHAZAARSTK_X'!C274</f>
        <v>6.7860309999999993E-2</v>
      </c>
      <c r="D274" s="115">
        <f>'[1]2023.04.25.EKHAZAARSTK_X'!D274</f>
        <v>4.5426040000000001E-2</v>
      </c>
      <c r="E274" s="115">
        <f>'[1]2023.04.25.EKHAZAARSTK_X'!E274</f>
        <v>-0.39653929999999998</v>
      </c>
      <c r="F274" s="115">
        <f>'[1]2023.04.25.EKHAZAARSTK_X'!F274</f>
        <v>-0.44663712</v>
      </c>
      <c r="G274" s="115">
        <f>'[1]2023.04.25.EKHAZAARSTK_X'!G274</f>
        <v>0.58463997000000001</v>
      </c>
      <c r="H274" s="115">
        <f>'[1]2023.04.25.EKHAZAARSTK_X'!H274</f>
        <v>-1.59765172</v>
      </c>
      <c r="I274" s="115">
        <f>'[1]2023.04.25.EKHAZAARSTK_X'!I274</f>
        <v>0.70710801999999995</v>
      </c>
      <c r="J274" s="115">
        <f>'[1]2023.04.25.EKHAZAARSTK_X'!J274</f>
        <v>0.32888352999999998</v>
      </c>
      <c r="K274" s="115">
        <f>'[1]2023.04.25.EKHAZAARSTK_X'!K274</f>
        <v>-0.13588998999999999</v>
      </c>
    </row>
    <row r="275" spans="1:11" x14ac:dyDescent="0.3">
      <c r="A275" s="73" t="str">
        <f>'[1]2023.04.25.EKHAZAARSTK_X'!A275</f>
        <v>FIVE-STAR BUSINESS FINANCE L</v>
      </c>
      <c r="B275" s="115">
        <f>'[1]2023.04.25.EKHAZAARSTK_X'!B275</f>
        <v>-0.47056088000000001</v>
      </c>
      <c r="C275" s="115">
        <f>'[1]2023.04.25.EKHAZAARSTK_X'!C275</f>
        <v>-0.59937507000000001</v>
      </c>
      <c r="D275" s="115">
        <f>'[1]2023.04.25.EKHAZAARSTK_X'!D275</f>
        <v>0.26503422999999998</v>
      </c>
      <c r="E275" s="115">
        <f>'[1]2023.04.25.EKHAZAARSTK_X'!E275</f>
        <v>0.30339443999999999</v>
      </c>
      <c r="F275" s="115">
        <f>'[1]2023.04.25.EKHAZAARSTK_X'!F275</f>
        <v>-0.16156731999999999</v>
      </c>
      <c r="G275" s="115">
        <f>'[1]2023.04.25.EKHAZAARSTK_X'!G275</f>
        <v>0.36415109000000001</v>
      </c>
      <c r="H275" s="115">
        <f>'[1]2023.04.25.EKHAZAARSTK_X'!H275</f>
        <v>-1.64625037</v>
      </c>
      <c r="I275" s="115">
        <f>'[1]2023.04.25.EKHAZAARSTK_X'!I275</f>
        <v>-0.36738071</v>
      </c>
      <c r="J275" s="115">
        <f>'[1]2023.04.25.EKHAZAARSTK_X'!J275</f>
        <v>-0.34110209000000002</v>
      </c>
      <c r="K275" s="115">
        <f>'[1]2023.04.25.EKHAZAARSTK_X'!K275</f>
        <v>0.24345175999999999</v>
      </c>
    </row>
    <row r="276" spans="1:11" x14ac:dyDescent="0.3">
      <c r="A276" s="73" t="str">
        <f>'[1]2023.04.25.EKHAZAARSTK_X'!A276</f>
        <v>FORCE MOTORS LTD</v>
      </c>
      <c r="B276" s="115">
        <f>'[1]2023.04.25.EKHAZAARSTK_X'!B276</f>
        <v>-0.17373109</v>
      </c>
      <c r="C276" s="115">
        <f>'[1]2023.04.25.EKHAZAARSTK_X'!C276</f>
        <v>0.67610382999999996</v>
      </c>
      <c r="D276" s="115">
        <f>'[1]2023.04.25.EKHAZAARSTK_X'!D276</f>
        <v>-1.1026884299999999</v>
      </c>
      <c r="E276" s="115">
        <f>'[1]2023.04.25.EKHAZAARSTK_X'!E276</f>
        <v>0.48980575999999998</v>
      </c>
      <c r="F276" s="115">
        <f>'[1]2023.04.25.EKHAZAARSTK_X'!F276</f>
        <v>0.63811563999999998</v>
      </c>
      <c r="G276" s="115">
        <f>'[1]2023.04.25.EKHAZAARSTK_X'!G276</f>
        <v>-1.27608359</v>
      </c>
      <c r="H276" s="115">
        <f>'[1]2023.04.25.EKHAZAARSTK_X'!H276</f>
        <v>-2.1126666099999998</v>
      </c>
      <c r="I276" s="115">
        <f>'[1]2023.04.25.EKHAZAARSTK_X'!I276</f>
        <v>0.58041078000000002</v>
      </c>
      <c r="J276" s="115">
        <f>'[1]2023.04.25.EKHAZAARSTK_X'!J276</f>
        <v>0.17410676</v>
      </c>
      <c r="K276" s="115">
        <f>'[1]2023.04.25.EKHAZAARSTK_X'!K276</f>
        <v>-0.28102549999999998</v>
      </c>
    </row>
    <row r="277" spans="1:11" x14ac:dyDescent="0.3">
      <c r="A277" s="73" t="str">
        <f>'[1]2023.04.25.EKHAZAARSTK_X'!A277</f>
        <v>FORTIS HEALTHCARE LTD</v>
      </c>
      <c r="B277" s="115">
        <f>'[1]2023.04.25.EKHAZAARSTK_X'!B277</f>
        <v>-0.47056088000000001</v>
      </c>
      <c r="C277" s="115">
        <f>'[1]2023.04.25.EKHAZAARSTK_X'!C277</f>
        <v>0.37655540999999998</v>
      </c>
      <c r="D277" s="115">
        <f>'[1]2023.04.25.EKHAZAARSTK_X'!D277</f>
        <v>-0.26637741999999998</v>
      </c>
      <c r="E277" s="115">
        <f>'[1]2023.04.25.EKHAZAARSTK_X'!E277</f>
        <v>-0.42652655</v>
      </c>
      <c r="F277" s="115">
        <f>'[1]2023.04.25.EKHAZAARSTK_X'!F277</f>
        <v>-0.32499832000000001</v>
      </c>
      <c r="G277" s="115">
        <f>'[1]2023.04.25.EKHAZAARSTK_X'!G277</f>
        <v>-0.46454218000000003</v>
      </c>
      <c r="H277" s="115">
        <f>'[1]2023.04.25.EKHAZAARSTK_X'!H277</f>
        <v>-1.26289213</v>
      </c>
      <c r="I277" s="115">
        <f>'[1]2023.04.25.EKHAZAARSTK_X'!I277</f>
        <v>-1.424313E-2</v>
      </c>
      <c r="J277" s="115">
        <f>'[1]2023.04.25.EKHAZAARSTK_X'!J277</f>
        <v>-0.18386506999999999</v>
      </c>
      <c r="K277" s="115">
        <f>'[1]2023.04.25.EKHAZAARSTK_X'!K277</f>
        <v>-0.56628877</v>
      </c>
    </row>
    <row r="278" spans="1:11" x14ac:dyDescent="0.3">
      <c r="A278" s="73" t="str">
        <f>'[1]2023.04.25.EKHAZAARSTK_X'!A278</f>
        <v>FOSECO INDIA LTD</v>
      </c>
      <c r="B278" s="115">
        <f>'[1]2023.04.25.EKHAZAARSTK_X'!B278</f>
        <v>-4.2748590000000003E-2</v>
      </c>
      <c r="C278" s="115">
        <f>'[1]2023.04.25.EKHAZAARSTK_X'!C278</f>
        <v>0.37001236999999998</v>
      </c>
      <c r="D278" s="115">
        <f>'[1]2023.04.25.EKHAZAARSTK_X'!D278</f>
        <v>-0.73727739000000003</v>
      </c>
      <c r="E278" s="115">
        <f>'[1]2023.04.25.EKHAZAARSTK_X'!E278</f>
        <v>-0.95499277000000005</v>
      </c>
      <c r="F278" s="115">
        <f>'[1]2023.04.25.EKHAZAARSTK_X'!F278</f>
        <v>1.4410980900000001</v>
      </c>
      <c r="G278" s="115">
        <f>'[1]2023.04.25.EKHAZAARSTK_X'!G278</f>
        <v>5.6018390000000001E-2</v>
      </c>
      <c r="H278" s="115">
        <f>'[1]2023.04.25.EKHAZAARSTK_X'!H278</f>
        <v>-3</v>
      </c>
      <c r="I278" s="115">
        <f>'[1]2023.04.25.EKHAZAARSTK_X'!I278</f>
        <v>-0.30735675000000001</v>
      </c>
      <c r="J278" s="115">
        <f>'[1]2023.04.25.EKHAZAARSTK_X'!J278</f>
        <v>-0.29514715000000002</v>
      </c>
      <c r="K278" s="115">
        <f>'[1]2023.04.25.EKHAZAARSTK_X'!K278</f>
        <v>0.46413091000000001</v>
      </c>
    </row>
    <row r="279" spans="1:11" x14ac:dyDescent="0.3">
      <c r="A279" s="73" t="str">
        <f>'[1]2023.04.25.EKHAZAARSTK_X'!A279</f>
        <v>FSN E-COMMERCE VENTURES LTD</v>
      </c>
      <c r="B279" s="115">
        <f>'[1]2023.04.25.EKHAZAARSTK_X'!B279</f>
        <v>-0.47056088000000001</v>
      </c>
      <c r="C279" s="115">
        <f>'[1]2023.04.25.EKHAZAARSTK_X'!C279</f>
        <v>2.5472907999999999</v>
      </c>
      <c r="D279" s="115">
        <f>'[1]2023.04.25.EKHAZAARSTK_X'!D279</f>
        <v>0.68960118000000004</v>
      </c>
      <c r="E279" s="115">
        <f>'[1]2023.04.25.EKHAZAARSTK_X'!E279</f>
        <v>-0.95489137999999996</v>
      </c>
      <c r="F279" s="115">
        <f>'[1]2023.04.25.EKHAZAARSTK_X'!F279</f>
        <v>-1.92587698</v>
      </c>
      <c r="G279" s="115">
        <f>'[1]2023.04.25.EKHAZAARSTK_X'!G279</f>
        <v>0.77746254000000004</v>
      </c>
      <c r="H279" s="115">
        <f>'[1]2023.04.25.EKHAZAARSTK_X'!H279</f>
        <v>-1.84911644</v>
      </c>
      <c r="I279" s="115">
        <f>'[1]2023.04.25.EKHAZAARSTK_X'!I279</f>
        <v>0.31921038000000002</v>
      </c>
      <c r="J279" s="115">
        <f>'[1]2023.04.25.EKHAZAARSTK_X'!J279</f>
        <v>-0.71482073999999995</v>
      </c>
      <c r="K279" s="115">
        <f>'[1]2023.04.25.EKHAZAARSTK_X'!K279</f>
        <v>0.55215435999999996</v>
      </c>
    </row>
    <row r="280" spans="1:11" x14ac:dyDescent="0.3">
      <c r="A280" s="73" t="str">
        <f>'[1]2023.04.25.EKHAZAARSTK_X'!A280</f>
        <v>FUSION MICRO FINANCE LTD</v>
      </c>
      <c r="B280" s="115">
        <f>'[1]2023.04.25.EKHAZAARSTK_X'!B280</f>
        <v>-0.47056088000000001</v>
      </c>
      <c r="C280" s="115">
        <f>'[1]2023.04.25.EKHAZAARSTK_X'!C280</f>
        <v>-7.7833900000000003E-3</v>
      </c>
      <c r="D280" s="115">
        <f>'[1]2023.04.25.EKHAZAARSTK_X'!D280</f>
        <v>0.58371203999999999</v>
      </c>
      <c r="E280" s="115">
        <f>'[1]2023.04.25.EKHAZAARSTK_X'!E280</f>
        <v>2.4431605300000001</v>
      </c>
      <c r="F280" s="115">
        <f>'[1]2023.04.25.EKHAZAARSTK_X'!F280</f>
        <v>-0.30101012999999999</v>
      </c>
      <c r="G280" s="115">
        <f>'[1]2023.04.25.EKHAZAARSTK_X'!G280</f>
        <v>-0.58675491999999996</v>
      </c>
      <c r="H280" s="115">
        <f>'[1]2023.04.25.EKHAZAARSTK_X'!H280</f>
        <v>-1.92631423</v>
      </c>
      <c r="I280" s="115">
        <f>'[1]2023.04.25.EKHAZAARSTK_X'!I280</f>
        <v>0.10057942</v>
      </c>
      <c r="J280" s="115">
        <f>'[1]2023.04.25.EKHAZAARSTK_X'!J280</f>
        <v>-0.56369024999999995</v>
      </c>
      <c r="K280" s="115">
        <f>'[1]2023.04.25.EKHAZAARSTK_X'!K280</f>
        <v>-0.11777433</v>
      </c>
    </row>
    <row r="281" spans="1:11" x14ac:dyDescent="0.3">
      <c r="A281" s="73" t="str">
        <f>'[1]2023.04.25.EKHAZAARSTK_X'!A281</f>
        <v>G R INFRAPROJECTS LTD</v>
      </c>
      <c r="B281" s="115">
        <f>'[1]2023.04.25.EKHAZAARSTK_X'!B281</f>
        <v>-0.47056088000000001</v>
      </c>
      <c r="C281" s="115">
        <f>'[1]2023.04.25.EKHAZAARSTK_X'!C281</f>
        <v>0.3619521</v>
      </c>
      <c r="D281" s="115">
        <f>'[1]2023.04.25.EKHAZAARSTK_X'!D281</f>
        <v>0.97744816999999995</v>
      </c>
      <c r="E281" s="115">
        <f>'[1]2023.04.25.EKHAZAARSTK_X'!E281</f>
        <v>1.0274384000000001</v>
      </c>
      <c r="F281" s="115">
        <f>'[1]2023.04.25.EKHAZAARSTK_X'!F281</f>
        <v>-1.19825363</v>
      </c>
      <c r="G281" s="115">
        <f>'[1]2023.04.25.EKHAZAARSTK_X'!G281</f>
        <v>0.26011735000000002</v>
      </c>
      <c r="H281" s="115">
        <f>'[1]2023.04.25.EKHAZAARSTK_X'!H281</f>
        <v>-1.29425371</v>
      </c>
      <c r="I281" s="115">
        <f>'[1]2023.04.25.EKHAZAARSTK_X'!I281</f>
        <v>-0.28427975999999999</v>
      </c>
      <c r="J281" s="115">
        <f>'[1]2023.04.25.EKHAZAARSTK_X'!J281</f>
        <v>0.69141262999999997</v>
      </c>
      <c r="K281" s="115">
        <f>'[1]2023.04.25.EKHAZAARSTK_X'!K281</f>
        <v>0.10553353</v>
      </c>
    </row>
    <row r="282" spans="1:11" x14ac:dyDescent="0.3">
      <c r="A282" s="73" t="str">
        <f>'[1]2023.04.25.EKHAZAARSTK_X'!A282</f>
        <v>GABRIEL INDIA LTD</v>
      </c>
      <c r="B282" s="115">
        <f>'[1]2023.04.25.EKHAZAARSTK_X'!B282</f>
        <v>1.484953E-2</v>
      </c>
      <c r="C282" s="115">
        <f>'[1]2023.04.25.EKHAZAARSTK_X'!C282</f>
        <v>0.61173016000000002</v>
      </c>
      <c r="D282" s="115">
        <f>'[1]2023.04.25.EKHAZAARSTK_X'!D282</f>
        <v>0.13058516000000001</v>
      </c>
      <c r="E282" s="115">
        <f>'[1]2023.04.25.EKHAZAARSTK_X'!E282</f>
        <v>-0.91532594</v>
      </c>
      <c r="F282" s="115">
        <f>'[1]2023.04.25.EKHAZAARSTK_X'!F282</f>
        <v>0.66371340000000001</v>
      </c>
      <c r="G282" s="115">
        <f>'[1]2023.04.25.EKHAZAARSTK_X'!G282</f>
        <v>-0.29774856999999999</v>
      </c>
      <c r="H282" s="115">
        <f>'[1]2023.04.25.EKHAZAARSTK_X'!H282</f>
        <v>-2.3523509499999999</v>
      </c>
      <c r="I282" s="115">
        <f>'[1]2023.04.25.EKHAZAARSTK_X'!I282</f>
        <v>0.41363093000000001</v>
      </c>
      <c r="J282" s="115">
        <f>'[1]2023.04.25.EKHAZAARSTK_X'!J282</f>
        <v>0.33976787000000003</v>
      </c>
      <c r="K282" s="115">
        <f>'[1]2023.04.25.EKHAZAARSTK_X'!K282</f>
        <v>-0.41251472</v>
      </c>
    </row>
    <row r="283" spans="1:11" x14ac:dyDescent="0.3">
      <c r="A283" s="73" t="str">
        <f>'[1]2023.04.25.EKHAZAARSTK_X'!A283</f>
        <v>GAIL INDIA LTD</v>
      </c>
      <c r="B283" s="115">
        <f>'[1]2023.04.25.EKHAZAARSTK_X'!B283</f>
        <v>0.92000097000000003</v>
      </c>
      <c r="C283" s="115">
        <f>'[1]2023.04.25.EKHAZAARSTK_X'!C283</f>
        <v>0.32931542000000003</v>
      </c>
      <c r="D283" s="115">
        <f>'[1]2023.04.25.EKHAZAARSTK_X'!D283</f>
        <v>-2.3797479999999999E-2</v>
      </c>
      <c r="E283" s="115">
        <f>'[1]2023.04.25.EKHAZAARSTK_X'!E283</f>
        <v>-0.23735587</v>
      </c>
      <c r="F283" s="115">
        <f>'[1]2023.04.25.EKHAZAARSTK_X'!F283</f>
        <v>0.11961022</v>
      </c>
      <c r="G283" s="115">
        <f>'[1]2023.04.25.EKHAZAARSTK_X'!G283</f>
        <v>-0.36600443999999999</v>
      </c>
      <c r="H283" s="115">
        <f>'[1]2023.04.25.EKHAZAARSTK_X'!H283</f>
        <v>0.15231417</v>
      </c>
      <c r="I283" s="115">
        <f>'[1]2023.04.25.EKHAZAARSTK_X'!I283</f>
        <v>0.12144157</v>
      </c>
      <c r="J283" s="115">
        <f>'[1]2023.04.25.EKHAZAARSTK_X'!J283</f>
        <v>1.08434081</v>
      </c>
      <c r="K283" s="115">
        <f>'[1]2023.04.25.EKHAZAARSTK_X'!K283</f>
        <v>-0.35520225999999999</v>
      </c>
    </row>
    <row r="284" spans="1:11" x14ac:dyDescent="0.3">
      <c r="A284" s="73" t="str">
        <f>'[1]2023.04.25.EKHAZAARSTK_X'!A284</f>
        <v>GALAXY SURFACTANTS LTD</v>
      </c>
      <c r="B284" s="115">
        <f>'[1]2023.04.25.EKHAZAARSTK_X'!B284</f>
        <v>-0.19564003999999999</v>
      </c>
      <c r="C284" s="115">
        <f>'[1]2023.04.25.EKHAZAARSTK_X'!C284</f>
        <v>0.97049326000000002</v>
      </c>
      <c r="D284" s="115">
        <f>'[1]2023.04.25.EKHAZAARSTK_X'!D284</f>
        <v>0.39568525999999998</v>
      </c>
      <c r="E284" s="115">
        <f>'[1]2023.04.25.EKHAZAARSTK_X'!E284</f>
        <v>-0.40241083999999999</v>
      </c>
      <c r="F284" s="115">
        <f>'[1]2023.04.25.EKHAZAARSTK_X'!F284</f>
        <v>-0.62883239999999996</v>
      </c>
      <c r="G284" s="115">
        <f>'[1]2023.04.25.EKHAZAARSTK_X'!G284</f>
        <v>0.14286746</v>
      </c>
      <c r="H284" s="115">
        <f>'[1]2023.04.25.EKHAZAARSTK_X'!H284</f>
        <v>-1.78424311</v>
      </c>
      <c r="I284" s="115">
        <f>'[1]2023.04.25.EKHAZAARSTK_X'!I284</f>
        <v>-0.31248930000000003</v>
      </c>
      <c r="J284" s="115">
        <f>'[1]2023.04.25.EKHAZAARSTK_X'!J284</f>
        <v>-0.12449179</v>
      </c>
      <c r="K284" s="115">
        <f>'[1]2023.04.25.EKHAZAARSTK_X'!K284</f>
        <v>-1.10114384</v>
      </c>
    </row>
    <row r="285" spans="1:11" x14ac:dyDescent="0.3">
      <c r="A285" s="73" t="str">
        <f>'[1]2023.04.25.EKHAZAARSTK_X'!A285</f>
        <v>GALLANTT ISPAT LTD</v>
      </c>
      <c r="B285" s="115">
        <f>'[1]2023.04.25.EKHAZAARSTK_X'!B285</f>
        <v>-0.47056088000000001</v>
      </c>
      <c r="C285" s="115">
        <f>'[1]2023.04.25.EKHAZAARSTK_X'!C285</f>
        <v>1.7383678</v>
      </c>
      <c r="D285" s="115">
        <f>'[1]2023.04.25.EKHAZAARSTK_X'!D285</f>
        <v>2.9619703300000002</v>
      </c>
      <c r="E285" s="115">
        <f>'[1]2023.04.25.EKHAZAARSTK_X'!E285</f>
        <v>-4.9363829999999997E-2</v>
      </c>
      <c r="F285" s="115">
        <f>'[1]2023.04.25.EKHAZAARSTK_X'!F285</f>
        <v>-8.2834939999999996E-2</v>
      </c>
      <c r="G285" s="115">
        <f>'[1]2023.04.25.EKHAZAARSTK_X'!G285</f>
        <v>-0.61244887000000003</v>
      </c>
      <c r="H285" s="115">
        <f>'[1]2023.04.25.EKHAZAARSTK_X'!H285</f>
        <v>-2.2416493900000001</v>
      </c>
      <c r="I285" s="115">
        <f>'[1]2023.04.25.EKHAZAARSTK_X'!I285</f>
        <v>-0.33777547000000002</v>
      </c>
      <c r="J285" s="115">
        <f>'[1]2023.04.25.EKHAZAARSTK_X'!J285</f>
        <v>1.35026526</v>
      </c>
      <c r="K285" s="115">
        <f>'[1]2023.04.25.EKHAZAARSTK_X'!K285</f>
        <v>-1.2283266799999999</v>
      </c>
    </row>
    <row r="286" spans="1:11" x14ac:dyDescent="0.3">
      <c r="A286" s="73" t="str">
        <f>'[1]2023.04.25.EKHAZAARSTK_X'!A286</f>
        <v>GANESH BENZOPLAST LTD</v>
      </c>
      <c r="B286" s="115">
        <f>'[1]2023.04.25.EKHAZAARSTK_X'!B286</f>
        <v>-0.47056088000000001</v>
      </c>
      <c r="C286" s="115">
        <f>'[1]2023.04.25.EKHAZAARSTK_X'!C286</f>
        <v>1.3968870600000001</v>
      </c>
      <c r="D286" s="115">
        <f>'[1]2023.04.25.EKHAZAARSTK_X'!D286</f>
        <v>-9.2464489999999996E-2</v>
      </c>
      <c r="E286" s="115">
        <f>'[1]2023.04.25.EKHAZAARSTK_X'!E286</f>
        <v>-0.49566692000000001</v>
      </c>
      <c r="F286" s="115">
        <f>'[1]2023.04.25.EKHAZAARSTK_X'!F286</f>
        <v>1.3488470299999999</v>
      </c>
      <c r="G286" s="115">
        <f>'[1]2023.04.25.EKHAZAARSTK_X'!G286</f>
        <v>-0.11168955</v>
      </c>
      <c r="H286" s="115">
        <f>'[1]2023.04.25.EKHAZAARSTK_X'!H286</f>
        <v>-3</v>
      </c>
      <c r="I286" s="115">
        <f>'[1]2023.04.25.EKHAZAARSTK_X'!I286</f>
        <v>0.32240412000000002</v>
      </c>
      <c r="J286" s="115">
        <f>'[1]2023.04.25.EKHAZAARSTK_X'!J286</f>
        <v>4.175885E-2</v>
      </c>
      <c r="K286" s="115">
        <f>'[1]2023.04.25.EKHAZAARSTK_X'!K286</f>
        <v>-0.75773144000000003</v>
      </c>
    </row>
    <row r="287" spans="1:11" x14ac:dyDescent="0.3">
      <c r="A287" s="73" t="str">
        <f>'[1]2023.04.25.EKHAZAARSTK_X'!A287</f>
        <v>GANESH HOUSING CORP LTD</v>
      </c>
      <c r="B287" s="115">
        <f>'[1]2023.04.25.EKHAZAARSTK_X'!B287</f>
        <v>-0.47056088000000001</v>
      </c>
      <c r="C287" s="115">
        <f>'[1]2023.04.25.EKHAZAARSTK_X'!C287</f>
        <v>0.26790383000000001</v>
      </c>
      <c r="D287" s="115">
        <f>'[1]2023.04.25.EKHAZAARSTK_X'!D287</f>
        <v>-1.3089628200000001</v>
      </c>
      <c r="E287" s="115">
        <f>'[1]2023.04.25.EKHAZAARSTK_X'!E287</f>
        <v>-0.71450674999999997</v>
      </c>
      <c r="F287" s="115">
        <f>'[1]2023.04.25.EKHAZAARSTK_X'!F287</f>
        <v>0.30540508</v>
      </c>
      <c r="G287" s="115">
        <f>'[1]2023.04.25.EKHAZAARSTK_X'!G287</f>
        <v>-0.36000135999999999</v>
      </c>
      <c r="H287" s="115">
        <f>'[1]2023.04.25.EKHAZAARSTK_X'!H287</f>
        <v>-2.5582814200000001</v>
      </c>
      <c r="I287" s="115">
        <f>'[1]2023.04.25.EKHAZAARSTK_X'!I287</f>
        <v>-0.24405067</v>
      </c>
      <c r="J287" s="115">
        <f>'[1]2023.04.25.EKHAZAARSTK_X'!J287</f>
        <v>-0.14035900000000001</v>
      </c>
      <c r="K287" s="115">
        <f>'[1]2023.04.25.EKHAZAARSTK_X'!K287</f>
        <v>0.61033565000000001</v>
      </c>
    </row>
    <row r="288" spans="1:11" x14ac:dyDescent="0.3">
      <c r="A288" s="73" t="str">
        <f>'[1]2023.04.25.EKHAZAARSTK_X'!A288</f>
        <v>GANESHA ECOSPHERE LTD</v>
      </c>
      <c r="B288" s="115">
        <f>'[1]2023.04.25.EKHAZAARSTK_X'!B288</f>
        <v>-0.38908851</v>
      </c>
      <c r="C288" s="115">
        <f>'[1]2023.04.25.EKHAZAARSTK_X'!C288</f>
        <v>0.25856707000000001</v>
      </c>
      <c r="D288" s="115">
        <f>'[1]2023.04.25.EKHAZAARSTK_X'!D288</f>
        <v>-0.13219230000000001</v>
      </c>
      <c r="E288" s="115">
        <f>'[1]2023.04.25.EKHAZAARSTK_X'!E288</f>
        <v>0.50593668000000003</v>
      </c>
      <c r="F288" s="115">
        <f>'[1]2023.04.25.EKHAZAARSTK_X'!F288</f>
        <v>0.63114243999999997</v>
      </c>
      <c r="G288" s="115">
        <f>'[1]2023.04.25.EKHAZAARSTK_X'!G288</f>
        <v>-0.31768489</v>
      </c>
      <c r="H288" s="115">
        <f>'[1]2023.04.25.EKHAZAARSTK_X'!H288</f>
        <v>-2.56455374</v>
      </c>
      <c r="I288" s="115">
        <f>'[1]2023.04.25.EKHAZAARSTK_X'!I288</f>
        <v>6.9544040000000001E-2</v>
      </c>
      <c r="J288" s="115">
        <f>'[1]2023.04.25.EKHAZAARSTK_X'!J288</f>
        <v>-3.5890579999999998E-2</v>
      </c>
      <c r="K288" s="115">
        <f>'[1]2023.04.25.EKHAZAARSTK_X'!K288</f>
        <v>-0.61847746000000003</v>
      </c>
    </row>
    <row r="289" spans="1:11" x14ac:dyDescent="0.3">
      <c r="A289" s="73" t="str">
        <f>'[1]2023.04.25.EKHAZAARSTK_X'!A289</f>
        <v>GARDEN REACH SHIPBUILDERS &amp;</v>
      </c>
      <c r="B289" s="115">
        <f>'[1]2023.04.25.EKHAZAARSTK_X'!B289</f>
        <v>5.0681810000000001E-2</v>
      </c>
      <c r="C289" s="115">
        <f>'[1]2023.04.25.EKHAZAARSTK_X'!C289</f>
        <v>-0.25127297999999998</v>
      </c>
      <c r="D289" s="115">
        <f>'[1]2023.04.25.EKHAZAARSTK_X'!D289</f>
        <v>-0.57128221000000001</v>
      </c>
      <c r="E289" s="115">
        <f>'[1]2023.04.25.EKHAZAARSTK_X'!E289</f>
        <v>-0.95499277000000005</v>
      </c>
      <c r="F289" s="115">
        <f>'[1]2023.04.25.EKHAZAARSTK_X'!F289</f>
        <v>2.2566056300000001</v>
      </c>
      <c r="G289" s="115">
        <f>'[1]2023.04.25.EKHAZAARSTK_X'!G289</f>
        <v>-0.48506801999999999</v>
      </c>
      <c r="H289" s="115">
        <f>'[1]2023.04.25.EKHAZAARSTK_X'!H289</f>
        <v>-1.7969976700000001</v>
      </c>
      <c r="I289" s="115">
        <f>'[1]2023.04.25.EKHAZAARSTK_X'!I289</f>
        <v>1.0597511500000001</v>
      </c>
      <c r="J289" s="115">
        <f>'[1]2023.04.25.EKHAZAARSTK_X'!J289</f>
        <v>5.247508E-2</v>
      </c>
      <c r="K289" s="115">
        <f>'[1]2023.04.25.EKHAZAARSTK_X'!K289</f>
        <v>1.2873175100000001</v>
      </c>
    </row>
    <row r="290" spans="1:11" x14ac:dyDescent="0.3">
      <c r="A290" s="73" t="str">
        <f>'[1]2023.04.25.EKHAZAARSTK_X'!A290</f>
        <v>GARWARE HI-TECH FILMS LTD</v>
      </c>
      <c r="B290" s="115">
        <f>'[1]2023.04.25.EKHAZAARSTK_X'!B290</f>
        <v>0.17382407</v>
      </c>
      <c r="C290" s="115">
        <f>'[1]2023.04.25.EKHAZAARSTK_X'!C290</f>
        <v>-0.33122715000000003</v>
      </c>
      <c r="D290" s="115">
        <f>'[1]2023.04.25.EKHAZAARSTK_X'!D290</f>
        <v>-0.18423587</v>
      </c>
      <c r="E290" s="115">
        <f>'[1]2023.04.25.EKHAZAARSTK_X'!E290</f>
        <v>-0.67050821000000005</v>
      </c>
      <c r="F290" s="115">
        <f>'[1]2023.04.25.EKHAZAARSTK_X'!F290</f>
        <v>-0.71853429000000002</v>
      </c>
      <c r="G290" s="115">
        <f>'[1]2023.04.25.EKHAZAARSTK_X'!G290</f>
        <v>-0.57225090000000001</v>
      </c>
      <c r="H290" s="115">
        <f>'[1]2023.04.25.EKHAZAARSTK_X'!H290</f>
        <v>-2.48622561</v>
      </c>
      <c r="I290" s="115">
        <f>'[1]2023.04.25.EKHAZAARSTK_X'!I290</f>
        <v>-0.14989575999999999</v>
      </c>
      <c r="J290" s="115">
        <f>'[1]2023.04.25.EKHAZAARSTK_X'!J290</f>
        <v>0.98450863</v>
      </c>
      <c r="K290" s="115">
        <f>'[1]2023.04.25.EKHAZAARSTK_X'!K290</f>
        <v>0.42464258999999999</v>
      </c>
    </row>
    <row r="291" spans="1:11" x14ac:dyDescent="0.3">
      <c r="A291" s="73" t="str">
        <f>'[1]2023.04.25.EKHAZAARSTK_X'!A291</f>
        <v>GARWARE TECHNICAL FIBRES LTD</v>
      </c>
      <c r="B291" s="115">
        <f>'[1]2023.04.25.EKHAZAARSTK_X'!B291</f>
        <v>-0.37782860000000001</v>
      </c>
      <c r="C291" s="115">
        <f>'[1]2023.04.25.EKHAZAARSTK_X'!C291</f>
        <v>-0.10334686</v>
      </c>
      <c r="D291" s="115">
        <f>'[1]2023.04.25.EKHAZAARSTK_X'!D291</f>
        <v>-0.63144392000000005</v>
      </c>
      <c r="E291" s="115">
        <f>'[1]2023.04.25.EKHAZAARSTK_X'!E291</f>
        <v>-0.95499277000000005</v>
      </c>
      <c r="F291" s="115">
        <f>'[1]2023.04.25.EKHAZAARSTK_X'!F291</f>
        <v>-3.46225E-3</v>
      </c>
      <c r="G291" s="115">
        <f>'[1]2023.04.25.EKHAZAARSTK_X'!G291</f>
        <v>3.1163469999999999E-2</v>
      </c>
      <c r="H291" s="115">
        <f>'[1]2023.04.25.EKHAZAARSTK_X'!H291</f>
        <v>-2.2466504600000001</v>
      </c>
      <c r="I291" s="115">
        <f>'[1]2023.04.25.EKHAZAARSTK_X'!I291</f>
        <v>-0.31458762000000001</v>
      </c>
      <c r="J291" s="115">
        <f>'[1]2023.04.25.EKHAZAARSTK_X'!J291</f>
        <v>-0.36146092000000002</v>
      </c>
      <c r="K291" s="115">
        <f>'[1]2023.04.25.EKHAZAARSTK_X'!K291</f>
        <v>-0.43196529</v>
      </c>
    </row>
    <row r="292" spans="1:11" x14ac:dyDescent="0.3">
      <c r="A292" s="73" t="str">
        <f>'[1]2023.04.25.EKHAZAARSTK_X'!A292</f>
        <v>GATEWAY DISTRIPARKS LTD</v>
      </c>
      <c r="B292" s="115">
        <f>'[1]2023.04.25.EKHAZAARSTK_X'!B292</f>
        <v>-1.825222E-2</v>
      </c>
      <c r="C292" s="115">
        <f>'[1]2023.04.25.EKHAZAARSTK_X'!C292</f>
        <v>-0.22240296000000001</v>
      </c>
      <c r="D292" s="115">
        <f>'[1]2023.04.25.EKHAZAARSTK_X'!D292</f>
        <v>0.38432433999999999</v>
      </c>
      <c r="E292" s="115">
        <f>'[1]2023.04.25.EKHAZAARSTK_X'!E292</f>
        <v>-0.36965764000000001</v>
      </c>
      <c r="F292" s="115">
        <f>'[1]2023.04.25.EKHAZAARSTK_X'!F292</f>
        <v>-0.13090040999999999</v>
      </c>
      <c r="G292" s="115">
        <f>'[1]2023.04.25.EKHAZAARSTK_X'!G292</f>
        <v>2.279465E-2</v>
      </c>
      <c r="H292" s="115">
        <f>'[1]2023.04.25.EKHAZAARSTK_X'!H292</f>
        <v>-2.2700698400000001</v>
      </c>
      <c r="I292" s="115">
        <f>'[1]2023.04.25.EKHAZAARSTK_X'!I292</f>
        <v>-0.27078428999999998</v>
      </c>
      <c r="J292" s="115">
        <f>'[1]2023.04.25.EKHAZAARSTK_X'!J292</f>
        <v>0.45637317999999999</v>
      </c>
      <c r="K292" s="115">
        <f>'[1]2023.04.25.EKHAZAARSTK_X'!K292</f>
        <v>-0.84010255</v>
      </c>
    </row>
    <row r="293" spans="1:11" x14ac:dyDescent="0.3">
      <c r="A293" s="73" t="str">
        <f>'[1]2023.04.25.EKHAZAARSTK_X'!A293</f>
        <v>GATI LTD</v>
      </c>
      <c r="B293" s="115">
        <f>'[1]2023.04.25.EKHAZAARSTK_X'!B293</f>
        <v>-0.47056088000000001</v>
      </c>
      <c r="C293" s="115">
        <f>'[1]2023.04.25.EKHAZAARSTK_X'!C293</f>
        <v>0.29186517000000001</v>
      </c>
      <c r="D293" s="115">
        <f>'[1]2023.04.25.EKHAZAARSTK_X'!D293</f>
        <v>-0.99039191000000004</v>
      </c>
      <c r="E293" s="115">
        <f>'[1]2023.04.25.EKHAZAARSTK_X'!E293</f>
        <v>0.23454095</v>
      </c>
      <c r="F293" s="115">
        <f>'[1]2023.04.25.EKHAZAARSTK_X'!F293</f>
        <v>-0.87349284000000005</v>
      </c>
      <c r="G293" s="115">
        <f>'[1]2023.04.25.EKHAZAARSTK_X'!G293</f>
        <v>-1.3559706199999999</v>
      </c>
      <c r="H293" s="115">
        <f>'[1]2023.04.25.EKHAZAARSTK_X'!H293</f>
        <v>-2.5602669699999998</v>
      </c>
      <c r="I293" s="115">
        <f>'[1]2023.04.25.EKHAZAARSTK_X'!I293</f>
        <v>1.05510533</v>
      </c>
      <c r="J293" s="115">
        <f>'[1]2023.04.25.EKHAZAARSTK_X'!J293</f>
        <v>-0.28418167999999999</v>
      </c>
      <c r="K293" s="115">
        <f>'[1]2023.04.25.EKHAZAARSTK_X'!K293</f>
        <v>0.17796256999999999</v>
      </c>
    </row>
    <row r="294" spans="1:11" x14ac:dyDescent="0.3">
      <c r="A294" s="73" t="str">
        <f>'[1]2023.04.25.EKHAZAARSTK_X'!A294</f>
        <v>GE T&amp;D INDIA LTD</v>
      </c>
      <c r="B294" s="115">
        <f>'[1]2023.04.25.EKHAZAARSTK_X'!B294</f>
        <v>-0.47056088000000001</v>
      </c>
      <c r="C294" s="115">
        <f>'[1]2023.04.25.EKHAZAARSTK_X'!C294</f>
        <v>0.97010660000000004</v>
      </c>
      <c r="D294" s="115">
        <f>'[1]2023.04.25.EKHAZAARSTK_X'!D294</f>
        <v>-1.90966821</v>
      </c>
      <c r="E294" s="115">
        <f>'[1]2023.04.25.EKHAZAARSTK_X'!E294</f>
        <v>-0.15914769000000001</v>
      </c>
      <c r="F294" s="115">
        <f>'[1]2023.04.25.EKHAZAARSTK_X'!F294</f>
        <v>1.01268589</v>
      </c>
      <c r="G294" s="115">
        <f>'[1]2023.04.25.EKHAZAARSTK_X'!G294</f>
        <v>-1.2230624000000001</v>
      </c>
      <c r="H294" s="115">
        <f>'[1]2023.04.25.EKHAZAARSTK_X'!H294</f>
        <v>-2.0071597099999998</v>
      </c>
      <c r="I294" s="115">
        <f>'[1]2023.04.25.EKHAZAARSTK_X'!I294</f>
        <v>-0.37861481000000002</v>
      </c>
      <c r="J294" s="115">
        <f>'[1]2023.04.25.EKHAZAARSTK_X'!J294</f>
        <v>-0.46968760999999998</v>
      </c>
      <c r="K294" s="115">
        <f>'[1]2023.04.25.EKHAZAARSTK_X'!K294</f>
        <v>5.510669E-2</v>
      </c>
    </row>
    <row r="295" spans="1:11" x14ac:dyDescent="0.3">
      <c r="A295" s="73" t="str">
        <f>'[1]2023.04.25.EKHAZAARSTK_X'!A295</f>
        <v>GENERAL INS CORP OF INDIA</v>
      </c>
      <c r="B295" s="115">
        <f>'[1]2023.04.25.EKHAZAARSTK_X'!B295</f>
        <v>0.10039112</v>
      </c>
      <c r="C295" s="115">
        <f>'[1]2023.04.25.EKHAZAARSTK_X'!C295</f>
        <v>-0.65268033999999997</v>
      </c>
      <c r="D295" s="115">
        <f>'[1]2023.04.25.EKHAZAARSTK_X'!D295</f>
        <v>-0.68836450999999999</v>
      </c>
      <c r="E295" s="115">
        <f>'[1]2023.04.25.EKHAZAARSTK_X'!E295</f>
        <v>-0.95499277000000005</v>
      </c>
      <c r="F295" s="115">
        <f>'[1]2023.04.25.EKHAZAARSTK_X'!F295</f>
        <v>0.60885942000000004</v>
      </c>
      <c r="G295" s="115">
        <f>'[1]2023.04.25.EKHAZAARSTK_X'!G295</f>
        <v>-0.26791745</v>
      </c>
      <c r="H295" s="115">
        <f>'[1]2023.04.25.EKHAZAARSTK_X'!H295</f>
        <v>-0.17975809000000001</v>
      </c>
      <c r="I295" s="115">
        <f>'[1]2023.04.25.EKHAZAARSTK_X'!I295</f>
        <v>-0.32857183000000001</v>
      </c>
      <c r="J295" s="115">
        <f>'[1]2023.04.25.EKHAZAARSTK_X'!J295</f>
        <v>2.19579697</v>
      </c>
      <c r="K295" s="115">
        <f>'[1]2023.04.25.EKHAZAARSTK_X'!K295</f>
        <v>1.656407</v>
      </c>
    </row>
    <row r="296" spans="1:11" x14ac:dyDescent="0.3">
      <c r="A296" s="73" t="str">
        <f>'[1]2023.04.25.EKHAZAARSTK_X'!A296</f>
        <v>GENESYS INTL CORP LTD</v>
      </c>
      <c r="B296" s="115">
        <f>'[1]2023.04.25.EKHAZAARSTK_X'!B296</f>
        <v>-0.47056088000000001</v>
      </c>
      <c r="C296" s="115">
        <f>'[1]2023.04.25.EKHAZAARSTK_X'!C296</f>
        <v>0.29500001999999997</v>
      </c>
      <c r="D296" s="115">
        <f>'[1]2023.04.25.EKHAZAARSTK_X'!D296</f>
        <v>-1.08269894</v>
      </c>
      <c r="E296" s="115">
        <f>'[1]2023.04.25.EKHAZAARSTK_X'!E296</f>
        <v>-0.85389113000000005</v>
      </c>
      <c r="F296" s="115">
        <f>'[1]2023.04.25.EKHAZAARSTK_X'!F296</f>
        <v>-1.38276792</v>
      </c>
      <c r="G296" s="115">
        <f>'[1]2023.04.25.EKHAZAARSTK_X'!G296</f>
        <v>-1.44907403</v>
      </c>
      <c r="H296" s="115">
        <f>'[1]2023.04.25.EKHAZAARSTK_X'!H296</f>
        <v>-3</v>
      </c>
      <c r="I296" s="115">
        <f>'[1]2023.04.25.EKHAZAARSTK_X'!I296</f>
        <v>-0.19760364</v>
      </c>
      <c r="J296" s="115">
        <f>'[1]2023.04.25.EKHAZAARSTK_X'!J296</f>
        <v>-0.43724826</v>
      </c>
      <c r="K296" s="115">
        <f>'[1]2023.04.25.EKHAZAARSTK_X'!K296</f>
        <v>1.07019591</v>
      </c>
    </row>
    <row r="297" spans="1:11" x14ac:dyDescent="0.3">
      <c r="A297" s="73" t="str">
        <f>'[1]2023.04.25.EKHAZAARSTK_X'!A297</f>
        <v>GENSOL ENGINEERING LTD</v>
      </c>
      <c r="B297" s="115">
        <f>'[1]2023.04.25.EKHAZAARSTK_X'!B297</f>
        <v>-0.47056088000000001</v>
      </c>
      <c r="C297" s="115">
        <f>'[1]2023.04.25.EKHAZAARSTK_X'!C297</f>
        <v>2.5834229</v>
      </c>
      <c r="D297" s="115">
        <f>'[1]2023.04.25.EKHAZAARSTK_X'!D297</f>
        <v>1.7554621699999999</v>
      </c>
      <c r="E297" s="115">
        <f>'[1]2023.04.25.EKHAZAARSTK_X'!E297</f>
        <v>0.73200518000000003</v>
      </c>
      <c r="F297" s="115">
        <f>'[1]2023.04.25.EKHAZAARSTK_X'!F297</f>
        <v>3.0000844</v>
      </c>
      <c r="G297" s="115">
        <f>'[1]2023.04.25.EKHAZAARSTK_X'!G297</f>
        <v>-0.32635566999999999</v>
      </c>
      <c r="H297" s="115">
        <f>'[1]2023.04.25.EKHAZAARSTK_X'!H297</f>
        <v>-3</v>
      </c>
      <c r="I297" s="115">
        <f>'[1]2023.04.25.EKHAZAARSTK_X'!I297</f>
        <v>1.7848880000000001E-2</v>
      </c>
      <c r="J297" s="115">
        <f>'[1]2023.04.25.EKHAZAARSTK_X'!J297</f>
        <v>-0.64289737000000002</v>
      </c>
      <c r="K297" s="115">
        <f>'[1]2023.04.25.EKHAZAARSTK_X'!K297</f>
        <v>1.9535856199999999</v>
      </c>
    </row>
    <row r="298" spans="1:11" x14ac:dyDescent="0.3">
      <c r="A298" s="73" t="str">
        <f>'[1]2023.04.25.EKHAZAARSTK_X'!A298</f>
        <v>GENUS POWER INFRASTRUCTURES</v>
      </c>
      <c r="B298" s="115">
        <f>'[1]2023.04.25.EKHAZAARSTK_X'!B298</f>
        <v>-0.36186047999999998</v>
      </c>
      <c r="C298" s="115">
        <f>'[1]2023.04.25.EKHAZAARSTK_X'!C298</f>
        <v>-0.16984036999999999</v>
      </c>
      <c r="D298" s="115">
        <f>'[1]2023.04.25.EKHAZAARSTK_X'!D298</f>
        <v>-0.20819481000000001</v>
      </c>
      <c r="E298" s="115">
        <f>'[1]2023.04.25.EKHAZAARSTK_X'!E298</f>
        <v>-0.95097887999999997</v>
      </c>
      <c r="F298" s="115">
        <f>'[1]2023.04.25.EKHAZAARSTK_X'!F298</f>
        <v>0.61365515000000004</v>
      </c>
      <c r="G298" s="115">
        <f>'[1]2023.04.25.EKHAZAARSTK_X'!G298</f>
        <v>-0.70887703000000002</v>
      </c>
      <c r="H298" s="115">
        <f>'[1]2023.04.25.EKHAZAARSTK_X'!H298</f>
        <v>-2.5573678000000002</v>
      </c>
      <c r="I298" s="115">
        <f>'[1]2023.04.25.EKHAZAARSTK_X'!I298</f>
        <v>0.19926350000000001</v>
      </c>
      <c r="J298" s="115">
        <f>'[1]2023.04.25.EKHAZAARSTK_X'!J298</f>
        <v>-0.13578541999999999</v>
      </c>
      <c r="K298" s="115">
        <f>'[1]2023.04.25.EKHAZAARSTK_X'!K298</f>
        <v>-0.26392170999999998</v>
      </c>
    </row>
    <row r="299" spans="1:11" x14ac:dyDescent="0.3">
      <c r="A299" s="73" t="str">
        <f>'[1]2023.04.25.EKHAZAARSTK_X'!A299</f>
        <v>GHCL LTD</v>
      </c>
      <c r="B299" s="115">
        <f>'[1]2023.04.25.EKHAZAARSTK_X'!B299</f>
        <v>0.32119340000000002</v>
      </c>
      <c r="C299" s="115">
        <f>'[1]2023.04.25.EKHAZAARSTK_X'!C299</f>
        <v>0.34206157999999998</v>
      </c>
      <c r="D299" s="115">
        <f>'[1]2023.04.25.EKHAZAARSTK_X'!D299</f>
        <v>-0.48556483</v>
      </c>
      <c r="E299" s="115">
        <f>'[1]2023.04.25.EKHAZAARSTK_X'!E299</f>
        <v>-0.54184783000000003</v>
      </c>
      <c r="F299" s="115">
        <f>'[1]2023.04.25.EKHAZAARSTK_X'!F299</f>
        <v>7.2172680000000003E-2</v>
      </c>
      <c r="G299" s="115">
        <f>'[1]2023.04.25.EKHAZAARSTK_X'!G299</f>
        <v>0.96769959000000005</v>
      </c>
      <c r="H299" s="115">
        <f>'[1]2023.04.25.EKHAZAARSTK_X'!H299</f>
        <v>-1.7920740799999999</v>
      </c>
      <c r="I299" s="115">
        <f>'[1]2023.04.25.EKHAZAARSTK_X'!I299</f>
        <v>0.49248785</v>
      </c>
      <c r="J299" s="115">
        <f>'[1]2023.04.25.EKHAZAARSTK_X'!J299</f>
        <v>2.17431164</v>
      </c>
      <c r="K299" s="115">
        <f>'[1]2023.04.25.EKHAZAARSTK_X'!K299</f>
        <v>0.45191059</v>
      </c>
    </row>
    <row r="300" spans="1:11" x14ac:dyDescent="0.3">
      <c r="A300" s="73" t="str">
        <f>'[1]2023.04.25.EKHAZAARSTK_X'!A300</f>
        <v>GILLETTE INDIA LTD</v>
      </c>
      <c r="B300" s="115">
        <f>'[1]2023.04.25.EKHAZAARSTK_X'!B300</f>
        <v>0.14666487</v>
      </c>
      <c r="C300" s="115">
        <f>'[1]2023.04.25.EKHAZAARSTK_X'!C300</f>
        <v>0.20365129000000001</v>
      </c>
      <c r="D300" s="115">
        <f>'[1]2023.04.25.EKHAZAARSTK_X'!D300</f>
        <v>-0.42037922</v>
      </c>
      <c r="E300" s="115">
        <f>'[1]2023.04.25.EKHAZAARSTK_X'!E300</f>
        <v>-0.95484590999999996</v>
      </c>
      <c r="F300" s="115">
        <f>'[1]2023.04.25.EKHAZAARSTK_X'!F300</f>
        <v>-0.48403554999999998</v>
      </c>
      <c r="G300" s="115">
        <f>'[1]2023.04.25.EKHAZAARSTK_X'!G300</f>
        <v>0.80762988000000002</v>
      </c>
      <c r="H300" s="115">
        <f>'[1]2023.04.25.EKHAZAARSTK_X'!H300</f>
        <v>-1.8961956499999999</v>
      </c>
      <c r="I300" s="115">
        <f>'[1]2023.04.25.EKHAZAARSTK_X'!I300</f>
        <v>-0.43586206</v>
      </c>
      <c r="J300" s="115">
        <f>'[1]2023.04.25.EKHAZAARSTK_X'!J300</f>
        <v>-0.38711922999999998</v>
      </c>
      <c r="K300" s="115">
        <f>'[1]2023.04.25.EKHAZAARSTK_X'!K300</f>
        <v>-0.69276375000000001</v>
      </c>
    </row>
    <row r="301" spans="1:11" x14ac:dyDescent="0.3">
      <c r="A301" s="73" t="str">
        <f>'[1]2023.04.25.EKHAZAARSTK_X'!A301</f>
        <v>GLAND PHARMA LTD</v>
      </c>
      <c r="B301" s="115">
        <f>'[1]2023.04.25.EKHAZAARSTK_X'!B301</f>
        <v>-0.47056088000000001</v>
      </c>
      <c r="C301" s="115">
        <f>'[1]2023.04.25.EKHAZAARSTK_X'!C301</f>
        <v>1.1353635799999999</v>
      </c>
      <c r="D301" s="115">
        <f>'[1]2023.04.25.EKHAZAARSTK_X'!D301</f>
        <v>1.05453157</v>
      </c>
      <c r="E301" s="115">
        <f>'[1]2023.04.25.EKHAZAARSTK_X'!E301</f>
        <v>-0.95308137000000004</v>
      </c>
      <c r="F301" s="115">
        <f>'[1]2023.04.25.EKHAZAARSTK_X'!F301</f>
        <v>-2.6304664600000001</v>
      </c>
      <c r="G301" s="115">
        <f>'[1]2023.04.25.EKHAZAARSTK_X'!G301</f>
        <v>1.170876E-2</v>
      </c>
      <c r="H301" s="115">
        <f>'[1]2023.04.25.EKHAZAARSTK_X'!H301</f>
        <v>-1.2982235</v>
      </c>
      <c r="I301" s="115">
        <f>'[1]2023.04.25.EKHAZAARSTK_X'!I301</f>
        <v>0.10060408</v>
      </c>
      <c r="J301" s="115">
        <f>'[1]2023.04.25.EKHAZAARSTK_X'!J301</f>
        <v>-0.13491981</v>
      </c>
      <c r="K301" s="115">
        <f>'[1]2023.04.25.EKHAZAARSTK_X'!K301</f>
        <v>1.1042905999999999</v>
      </c>
    </row>
    <row r="302" spans="1:11" x14ac:dyDescent="0.3">
      <c r="A302" s="73" t="str">
        <f>'[1]2023.04.25.EKHAZAARSTK_X'!A302</f>
        <v>GLAXOSMITHKLINE PHARMACEUTIC</v>
      </c>
      <c r="B302" s="115">
        <f>'[1]2023.04.25.EKHAZAARSTK_X'!B302</f>
        <v>0.43576305999999998</v>
      </c>
      <c r="C302" s="115">
        <f>'[1]2023.04.25.EKHAZAARSTK_X'!C302</f>
        <v>0.97570866000000001</v>
      </c>
      <c r="D302" s="115">
        <f>'[1]2023.04.25.EKHAZAARSTK_X'!D302</f>
        <v>-0.27819656999999998</v>
      </c>
      <c r="E302" s="115">
        <f>'[1]2023.04.25.EKHAZAARSTK_X'!E302</f>
        <v>-0.93930119000000001</v>
      </c>
      <c r="F302" s="115">
        <f>'[1]2023.04.25.EKHAZAARSTK_X'!F302</f>
        <v>-0.63779675999999996</v>
      </c>
      <c r="G302" s="115">
        <f>'[1]2023.04.25.EKHAZAARSTK_X'!G302</f>
        <v>0.50622814999999999</v>
      </c>
      <c r="H302" s="115">
        <f>'[1]2023.04.25.EKHAZAARSTK_X'!H302</f>
        <v>-1.60922432</v>
      </c>
      <c r="I302" s="115">
        <f>'[1]2023.04.25.EKHAZAARSTK_X'!I302</f>
        <v>-0.39658058000000002</v>
      </c>
      <c r="J302" s="115">
        <f>'[1]2023.04.25.EKHAZAARSTK_X'!J302</f>
        <v>-0.39173648</v>
      </c>
      <c r="K302" s="115">
        <f>'[1]2023.04.25.EKHAZAARSTK_X'!K302</f>
        <v>-1.3648917700000001</v>
      </c>
    </row>
    <row r="303" spans="1:11" x14ac:dyDescent="0.3">
      <c r="A303" s="73" t="str">
        <f>'[1]2023.04.25.EKHAZAARSTK_X'!A303</f>
        <v>GLENMARK LIFE SCIENCES LTD</v>
      </c>
      <c r="B303" s="115">
        <f>'[1]2023.04.25.EKHAZAARSTK_X'!B303</f>
        <v>1.3581414199999999</v>
      </c>
      <c r="C303" s="115">
        <f>'[1]2023.04.25.EKHAZAARSTK_X'!C303</f>
        <v>1.4316694700000001</v>
      </c>
      <c r="D303" s="115">
        <f>'[1]2023.04.25.EKHAZAARSTK_X'!D303</f>
        <v>1.4890906800000001</v>
      </c>
      <c r="E303" s="115">
        <f>'[1]2023.04.25.EKHAZAARSTK_X'!E303</f>
        <v>-0.95274722999999994</v>
      </c>
      <c r="F303" s="115">
        <f>'[1]2023.04.25.EKHAZAARSTK_X'!F303</f>
        <v>-0.31057188000000002</v>
      </c>
      <c r="G303" s="115">
        <f>'[1]2023.04.25.EKHAZAARSTK_X'!G303</f>
        <v>0.34600102999999999</v>
      </c>
      <c r="H303" s="115">
        <f>'[1]2023.04.25.EKHAZAARSTK_X'!H303</f>
        <v>-2.0444061800000002</v>
      </c>
      <c r="I303" s="115">
        <f>'[1]2023.04.25.EKHAZAARSTK_X'!I303</f>
        <v>-0.21027339</v>
      </c>
      <c r="J303" s="115">
        <f>'[1]2023.04.25.EKHAZAARSTK_X'!J303</f>
        <v>0.46331391</v>
      </c>
      <c r="K303" s="115">
        <f>'[1]2023.04.25.EKHAZAARSTK_X'!K303</f>
        <v>-0.67271530999999996</v>
      </c>
    </row>
    <row r="304" spans="1:11" x14ac:dyDescent="0.3">
      <c r="A304" s="73" t="str">
        <f>'[1]2023.04.25.EKHAZAARSTK_X'!A304</f>
        <v>GLENMARK PHARMACEUTICALS LTD</v>
      </c>
      <c r="B304" s="115">
        <f>'[1]2023.04.25.EKHAZAARSTK_X'!B304</f>
        <v>-0.28681048999999997</v>
      </c>
      <c r="C304" s="115">
        <f>'[1]2023.04.25.EKHAZAARSTK_X'!C304</f>
        <v>-0.61516470000000001</v>
      </c>
      <c r="D304" s="115">
        <f>'[1]2023.04.25.EKHAZAARSTK_X'!D304</f>
        <v>-0.44561656999999999</v>
      </c>
      <c r="E304" s="115">
        <f>'[1]2023.04.25.EKHAZAARSTK_X'!E304</f>
        <v>0.19409351</v>
      </c>
      <c r="F304" s="115">
        <f>'[1]2023.04.25.EKHAZAARSTK_X'!F304</f>
        <v>0.10934539</v>
      </c>
      <c r="G304" s="115">
        <f>'[1]2023.04.25.EKHAZAARSTK_X'!G304</f>
        <v>-0.50289660999999997</v>
      </c>
      <c r="H304" s="115">
        <f>'[1]2023.04.25.EKHAZAARSTK_X'!H304</f>
        <v>-1.0587256</v>
      </c>
      <c r="I304" s="115">
        <f>'[1]2023.04.25.EKHAZAARSTK_X'!I304</f>
        <v>0.47960185999999999</v>
      </c>
      <c r="J304" s="115">
        <f>'[1]2023.04.25.EKHAZAARSTK_X'!J304</f>
        <v>0.45971151999999998</v>
      </c>
      <c r="K304" s="115">
        <f>'[1]2023.04.25.EKHAZAARSTK_X'!K304</f>
        <v>-0.77954727000000001</v>
      </c>
    </row>
    <row r="305" spans="1:11" x14ac:dyDescent="0.3">
      <c r="A305" s="73" t="str">
        <f>'[1]2023.04.25.EKHAZAARSTK_X'!A305</f>
        <v>GLOBAL HEALTH LTD/INDIA</v>
      </c>
      <c r="B305" s="115">
        <f>'[1]2023.04.25.EKHAZAARSTK_X'!B305</f>
        <v>-0.47056088000000001</v>
      </c>
      <c r="C305" s="115">
        <f>'[1]2023.04.25.EKHAZAARSTK_X'!C305</f>
        <v>-0.29053341999999999</v>
      </c>
      <c r="D305" s="115">
        <f>'[1]2023.04.25.EKHAZAARSTK_X'!D305</f>
        <v>5.1996279999999999E-2</v>
      </c>
      <c r="E305" s="115">
        <f>'[1]2023.04.25.EKHAZAARSTK_X'!E305</f>
        <v>0.11481102999999999</v>
      </c>
      <c r="F305" s="115">
        <f>'[1]2023.04.25.EKHAZAARSTK_X'!F305</f>
        <v>-3.069173E-2</v>
      </c>
      <c r="G305" s="115">
        <f>'[1]2023.04.25.EKHAZAARSTK_X'!G305</f>
        <v>-0.43469997999999999</v>
      </c>
      <c r="H305" s="115">
        <f>'[1]2023.04.25.EKHAZAARSTK_X'!H305</f>
        <v>-1.75692344</v>
      </c>
      <c r="I305" s="115">
        <f>'[1]2023.04.25.EKHAZAARSTK_X'!I305</f>
        <v>-0.22102393000000001</v>
      </c>
      <c r="J305" s="115">
        <f>'[1]2023.04.25.EKHAZAARSTK_X'!J305</f>
        <v>-0.43795905000000002</v>
      </c>
      <c r="K305" s="115">
        <f>'[1]2023.04.25.EKHAZAARSTK_X'!K305</f>
        <v>0.41203547000000001</v>
      </c>
    </row>
    <row r="306" spans="1:11" x14ac:dyDescent="0.3">
      <c r="A306" s="73" t="str">
        <f>'[1]2023.04.25.EKHAZAARSTK_X'!A306</f>
        <v>GLOBE INTERNATIONAL CARRIERS</v>
      </c>
      <c r="B306" s="115">
        <f>'[1]2023.04.25.EKHAZAARSTK_X'!B306</f>
        <v>-0.47056088000000001</v>
      </c>
      <c r="C306" s="115">
        <f>'[1]2023.04.25.EKHAZAARSTK_X'!C306</f>
        <v>0.18675460999999999</v>
      </c>
      <c r="D306" s="115">
        <f>'[1]2023.04.25.EKHAZAARSTK_X'!D306</f>
        <v>-0.46399254000000001</v>
      </c>
      <c r="E306" s="115">
        <f>'[1]2023.04.25.EKHAZAARSTK_X'!E306</f>
        <v>0.25728199000000002</v>
      </c>
      <c r="F306" s="115">
        <f>'[1]2023.04.25.EKHAZAARSTK_X'!F306</f>
        <v>3.0000844</v>
      </c>
      <c r="G306" s="115">
        <f>'[1]2023.04.25.EKHAZAARSTK_X'!G306</f>
        <v>-0.79747701000000004</v>
      </c>
      <c r="H306" s="115">
        <f>'[1]2023.04.25.EKHAZAARSTK_X'!H306</f>
        <v>-3</v>
      </c>
      <c r="I306" s="115">
        <f>'[1]2023.04.25.EKHAZAARSTK_X'!I306</f>
        <v>-0.45671098999999998</v>
      </c>
      <c r="J306" s="115">
        <f>'[1]2023.04.25.EKHAZAARSTK_X'!J306</f>
        <v>-0.73509424999999995</v>
      </c>
      <c r="K306" s="115">
        <f>'[1]2023.04.25.EKHAZAARSTK_X'!K306</f>
        <v>2.3569166699999999</v>
      </c>
    </row>
    <row r="307" spans="1:11" x14ac:dyDescent="0.3">
      <c r="A307" s="73" t="str">
        <f>'[1]2023.04.25.EKHAZAARSTK_X'!A307</f>
        <v>GLOBUS SPIRITS LTD</v>
      </c>
      <c r="B307" s="115">
        <f>'[1]2023.04.25.EKHAZAARSTK_X'!B307</f>
        <v>-0.34025589000000001</v>
      </c>
      <c r="C307" s="115">
        <f>'[1]2023.04.25.EKHAZAARSTK_X'!C307</f>
        <v>1.0135105799999999</v>
      </c>
      <c r="D307" s="115">
        <f>'[1]2023.04.25.EKHAZAARSTK_X'!D307</f>
        <v>1.0785655999999999</v>
      </c>
      <c r="E307" s="115">
        <f>'[1]2023.04.25.EKHAZAARSTK_X'!E307</f>
        <v>-0.14759551000000001</v>
      </c>
      <c r="F307" s="115">
        <f>'[1]2023.04.25.EKHAZAARSTK_X'!F307</f>
        <v>-1.6872738599999999</v>
      </c>
      <c r="G307" s="115">
        <f>'[1]2023.04.25.EKHAZAARSTK_X'!G307</f>
        <v>-0.15263008</v>
      </c>
      <c r="H307" s="115">
        <f>'[1]2023.04.25.EKHAZAARSTK_X'!H307</f>
        <v>-2.2622211000000001</v>
      </c>
      <c r="I307" s="115">
        <f>'[1]2023.04.25.EKHAZAARSTK_X'!I307</f>
        <v>0.78972936000000005</v>
      </c>
      <c r="J307" s="115">
        <f>'[1]2023.04.25.EKHAZAARSTK_X'!J307</f>
        <v>0.91284144</v>
      </c>
      <c r="K307" s="115">
        <f>'[1]2023.04.25.EKHAZAARSTK_X'!K307</f>
        <v>0.47032436999999999</v>
      </c>
    </row>
    <row r="308" spans="1:11" x14ac:dyDescent="0.3">
      <c r="A308" s="73" t="str">
        <f>'[1]2023.04.25.EKHAZAARSTK_X'!A308</f>
        <v>GMM PFAUDLER LTD</v>
      </c>
      <c r="B308" s="115">
        <f>'[1]2023.04.25.EKHAZAARSTK_X'!B308</f>
        <v>-0.44580781000000003</v>
      </c>
      <c r="C308" s="115">
        <f>'[1]2023.04.25.EKHAZAARSTK_X'!C308</f>
        <v>2.2141029799999998</v>
      </c>
      <c r="D308" s="115">
        <f>'[1]2023.04.25.EKHAZAARSTK_X'!D308</f>
        <v>2.3264517800000002</v>
      </c>
      <c r="E308" s="115">
        <f>'[1]2023.04.25.EKHAZAARSTK_X'!E308</f>
        <v>0.45739791000000002</v>
      </c>
      <c r="F308" s="115">
        <f>'[1]2023.04.25.EKHAZAARSTK_X'!F308</f>
        <v>2.0635100000000002E-3</v>
      </c>
      <c r="G308" s="115">
        <f>'[1]2023.04.25.EKHAZAARSTK_X'!G308</f>
        <v>-6.1659310000000002E-2</v>
      </c>
      <c r="H308" s="115">
        <f>'[1]2023.04.25.EKHAZAARSTK_X'!H308</f>
        <v>-1.9056297499999999</v>
      </c>
      <c r="I308" s="115">
        <f>'[1]2023.04.25.EKHAZAARSTK_X'!I308</f>
        <v>0.25655194999999997</v>
      </c>
      <c r="J308" s="115">
        <f>'[1]2023.04.25.EKHAZAARSTK_X'!J308</f>
        <v>-0.20060327999999999</v>
      </c>
      <c r="K308" s="115">
        <f>'[1]2023.04.25.EKHAZAARSTK_X'!K308</f>
        <v>-1.17984796</v>
      </c>
    </row>
    <row r="309" spans="1:11" x14ac:dyDescent="0.3">
      <c r="A309" s="73" t="str">
        <f>'[1]2023.04.25.EKHAZAARSTK_X'!A309</f>
        <v>GMR AIRPORTS INFRASTRUCTURE</v>
      </c>
      <c r="B309" s="115">
        <f>'[1]2023.04.25.EKHAZAARSTK_X'!B309</f>
        <v>-0.47056088000000001</v>
      </c>
      <c r="C309" s="115">
        <f>'[1]2023.04.25.EKHAZAARSTK_X'!C309</f>
        <v>-0.34198835</v>
      </c>
      <c r="D309" s="115">
        <f>'[1]2023.04.25.EKHAZAARSTK_X'!D309</f>
        <v>-0.96048891999999997</v>
      </c>
      <c r="E309" s="115">
        <f>'[1]2023.04.25.EKHAZAARSTK_X'!E309</f>
        <v>2.7043323500000001</v>
      </c>
      <c r="F309" s="115">
        <f>'[1]2023.04.25.EKHAZAARSTK_X'!F309</f>
        <v>0.44199358999999999</v>
      </c>
      <c r="G309" s="115">
        <f>'[1]2023.04.25.EKHAZAARSTK_X'!G309</f>
        <v>-0.78295599999999999</v>
      </c>
      <c r="H309" s="115">
        <f>'[1]2023.04.25.EKHAZAARSTK_X'!H309</f>
        <v>-0.84547030999999995</v>
      </c>
      <c r="I309" s="115">
        <f>'[1]2023.04.25.EKHAZAARSTK_X'!I309</f>
        <v>6.6205079999999999E-2</v>
      </c>
      <c r="J309" s="115">
        <f>'[1]2023.04.25.EKHAZAARSTK_X'!J309</f>
        <v>-0.73341703000000003</v>
      </c>
      <c r="K309" s="115">
        <f>'[1]2023.04.25.EKHAZAARSTK_X'!K309</f>
        <v>-0.30131474000000003</v>
      </c>
    </row>
    <row r="310" spans="1:11" x14ac:dyDescent="0.3">
      <c r="A310" s="73" t="str">
        <f>'[1]2023.04.25.EKHAZAARSTK_X'!A310</f>
        <v>GNA AXLES LTD</v>
      </c>
      <c r="B310" s="115">
        <f>'[1]2023.04.25.EKHAZAARSTK_X'!B310</f>
        <v>-0.23747273999999999</v>
      </c>
      <c r="C310" s="115">
        <f>'[1]2023.04.25.EKHAZAARSTK_X'!C310</f>
        <v>0.40662658000000002</v>
      </c>
      <c r="D310" s="115">
        <f>'[1]2023.04.25.EKHAZAARSTK_X'!D310</f>
        <v>0.34388539000000001</v>
      </c>
      <c r="E310" s="115">
        <f>'[1]2023.04.25.EKHAZAARSTK_X'!E310</f>
        <v>-0.27606276000000002</v>
      </c>
      <c r="F310" s="115">
        <f>'[1]2023.04.25.EKHAZAARSTK_X'!F310</f>
        <v>1.3316052</v>
      </c>
      <c r="G310" s="115">
        <f>'[1]2023.04.25.EKHAZAARSTK_X'!G310</f>
        <v>-0.14378318000000001</v>
      </c>
      <c r="H310" s="115">
        <f>'[1]2023.04.25.EKHAZAARSTK_X'!H310</f>
        <v>-2.5643382099999998</v>
      </c>
      <c r="I310" s="115">
        <f>'[1]2023.04.25.EKHAZAARSTK_X'!I310</f>
        <v>0.62946230000000003</v>
      </c>
      <c r="J310" s="115">
        <f>'[1]2023.04.25.EKHAZAARSTK_X'!J310</f>
        <v>0.34455183</v>
      </c>
      <c r="K310" s="115">
        <f>'[1]2023.04.25.EKHAZAARSTK_X'!K310</f>
        <v>-0.24087089</v>
      </c>
    </row>
    <row r="311" spans="1:11" x14ac:dyDescent="0.3">
      <c r="A311" s="73" t="str">
        <f>'[1]2023.04.25.EKHAZAARSTK_X'!A311</f>
        <v>GO FASHION INDIA LTD</v>
      </c>
      <c r="B311" s="115">
        <f>'[1]2023.04.25.EKHAZAARSTK_X'!B311</f>
        <v>-0.47056088000000001</v>
      </c>
      <c r="C311" s="115">
        <f>'[1]2023.04.25.EKHAZAARSTK_X'!C311</f>
        <v>1.05495155</v>
      </c>
      <c r="D311" s="115">
        <f>'[1]2023.04.25.EKHAZAARSTK_X'!D311</f>
        <v>1.2045285699999999</v>
      </c>
      <c r="E311" s="115">
        <f>'[1]2023.04.25.EKHAZAARSTK_X'!E311</f>
        <v>-0.95499277000000005</v>
      </c>
      <c r="F311" s="115">
        <f>'[1]2023.04.25.EKHAZAARSTK_X'!F311</f>
        <v>-7.0061960000000006E-2</v>
      </c>
      <c r="G311" s="115">
        <f>'[1]2023.04.25.EKHAZAARSTK_X'!G311</f>
        <v>-7.8129379999999998E-2</v>
      </c>
      <c r="H311" s="115">
        <f>'[1]2023.04.25.EKHAZAARSTK_X'!H311</f>
        <v>-2.5124890799999999</v>
      </c>
      <c r="I311" s="115">
        <f>'[1]2023.04.25.EKHAZAARSTK_X'!I311</f>
        <v>3.0064150000000001E-2</v>
      </c>
      <c r="J311" s="115">
        <f>'[1]2023.04.25.EKHAZAARSTK_X'!J311</f>
        <v>-0.51756250999999998</v>
      </c>
      <c r="K311" s="115">
        <f>'[1]2023.04.25.EKHAZAARSTK_X'!K311</f>
        <v>-0.70710468000000004</v>
      </c>
    </row>
    <row r="312" spans="1:11" x14ac:dyDescent="0.3">
      <c r="A312" s="73" t="str">
        <f>'[1]2023.04.25.EKHAZAARSTK_X'!A312</f>
        <v>GOCL CORP LTD</v>
      </c>
      <c r="B312" s="115">
        <f>'[1]2023.04.25.EKHAZAARSTK_X'!B312</f>
        <v>-0.12350819</v>
      </c>
      <c r="C312" s="115">
        <f>'[1]2023.04.25.EKHAZAARSTK_X'!C312</f>
        <v>-0.26091905999999998</v>
      </c>
      <c r="D312" s="115">
        <f>'[1]2023.04.25.EKHAZAARSTK_X'!D312</f>
        <v>0.22022283000000001</v>
      </c>
      <c r="E312" s="115">
        <f>'[1]2023.04.25.EKHAZAARSTK_X'!E312</f>
        <v>1.65155768</v>
      </c>
      <c r="F312" s="115">
        <f>'[1]2023.04.25.EKHAZAARSTK_X'!F312</f>
        <v>0.39146742000000001</v>
      </c>
      <c r="G312" s="115">
        <f>'[1]2023.04.25.EKHAZAARSTK_X'!G312</f>
        <v>8.3596E-3</v>
      </c>
      <c r="H312" s="115">
        <f>'[1]2023.04.25.EKHAZAARSTK_X'!H312</f>
        <v>-2.4410610199999998</v>
      </c>
      <c r="I312" s="115">
        <f>'[1]2023.04.25.EKHAZAARSTK_X'!I312</f>
        <v>-0.26863601999999998</v>
      </c>
      <c r="J312" s="115">
        <f>'[1]2023.04.25.EKHAZAARSTK_X'!J312</f>
        <v>0.23532169</v>
      </c>
      <c r="K312" s="115">
        <f>'[1]2023.04.25.EKHAZAARSTK_X'!K312</f>
        <v>0.80449075000000003</v>
      </c>
    </row>
    <row r="313" spans="1:11" x14ac:dyDescent="0.3">
      <c r="A313" s="73" t="str">
        <f>'[1]2023.04.25.EKHAZAARSTK_X'!A313</f>
        <v>GODAWARI POWER AND ISPAT LTD</v>
      </c>
      <c r="B313" s="115">
        <f>'[1]2023.04.25.EKHAZAARSTK_X'!B313</f>
        <v>0.38391402000000002</v>
      </c>
      <c r="C313" s="115">
        <f>'[1]2023.04.25.EKHAZAARSTK_X'!C313</f>
        <v>2.1085064400000002</v>
      </c>
      <c r="D313" s="115">
        <f>'[1]2023.04.25.EKHAZAARSTK_X'!D313</f>
        <v>1.3312839299999999</v>
      </c>
      <c r="E313" s="115">
        <f>'[1]2023.04.25.EKHAZAARSTK_X'!E313</f>
        <v>-0.94449704999999995</v>
      </c>
      <c r="F313" s="115">
        <f>'[1]2023.04.25.EKHAZAARSTK_X'!F313</f>
        <v>0.12386895000000001</v>
      </c>
      <c r="G313" s="115">
        <f>'[1]2023.04.25.EKHAZAARSTK_X'!G313</f>
        <v>0.70547718000000004</v>
      </c>
      <c r="H313" s="115">
        <f>'[1]2023.04.25.EKHAZAARSTK_X'!H313</f>
        <v>-1.7327204899999999</v>
      </c>
      <c r="I313" s="115">
        <f>'[1]2023.04.25.EKHAZAARSTK_X'!I313</f>
        <v>0.30470654000000003</v>
      </c>
      <c r="J313" s="115">
        <f>'[1]2023.04.25.EKHAZAARSTK_X'!J313</f>
        <v>1.6761102699999999</v>
      </c>
      <c r="K313" s="115">
        <f>'[1]2023.04.25.EKHAZAARSTK_X'!K313</f>
        <v>-5.9880799999999998E-3</v>
      </c>
    </row>
    <row r="314" spans="1:11" x14ac:dyDescent="0.3">
      <c r="A314" s="73" t="str">
        <f>'[1]2023.04.25.EKHAZAARSTK_X'!A314</f>
        <v>GODFREY PHILLIPS INDIA LTD</v>
      </c>
      <c r="B314" s="115">
        <f>'[1]2023.04.25.EKHAZAARSTK_X'!B314</f>
        <v>0.14664757</v>
      </c>
      <c r="C314" s="115">
        <f>'[1]2023.04.25.EKHAZAARSTK_X'!C314</f>
        <v>3.2540560000000003E-2</v>
      </c>
      <c r="D314" s="115">
        <f>'[1]2023.04.25.EKHAZAARSTK_X'!D314</f>
        <v>0.34103125000000001</v>
      </c>
      <c r="E314" s="115">
        <f>'[1]2023.04.25.EKHAZAARSTK_X'!E314</f>
        <v>-0.95371264</v>
      </c>
      <c r="F314" s="115">
        <f>'[1]2023.04.25.EKHAZAARSTK_X'!F314</f>
        <v>1.6623764000000001</v>
      </c>
      <c r="G314" s="115">
        <f>'[1]2023.04.25.EKHAZAARSTK_X'!G314</f>
        <v>0.55272167999999999</v>
      </c>
      <c r="H314" s="115">
        <f>'[1]2023.04.25.EKHAZAARSTK_X'!H314</f>
        <v>-1.6949602399999999</v>
      </c>
      <c r="I314" s="115">
        <f>'[1]2023.04.25.EKHAZAARSTK_X'!I314</f>
        <v>-4.5863889999999997E-2</v>
      </c>
      <c r="J314" s="115">
        <f>'[1]2023.04.25.EKHAZAARSTK_X'!J314</f>
        <v>0.21116227000000001</v>
      </c>
      <c r="K314" s="115">
        <f>'[1]2023.04.25.EKHAZAARSTK_X'!K314</f>
        <v>1.0366983400000001</v>
      </c>
    </row>
    <row r="315" spans="1:11" x14ac:dyDescent="0.3">
      <c r="A315" s="73" t="str">
        <f>'[1]2023.04.25.EKHAZAARSTK_X'!A315</f>
        <v>GODREJ AGROVET LTD</v>
      </c>
      <c r="B315" s="115">
        <f>'[1]2023.04.25.EKHAZAARSTK_X'!B315</f>
        <v>0.35204556999999997</v>
      </c>
      <c r="C315" s="115">
        <f>'[1]2023.04.25.EKHAZAARSTK_X'!C315</f>
        <v>0.11501648</v>
      </c>
      <c r="D315" s="115">
        <f>'[1]2023.04.25.EKHAZAARSTK_X'!D315</f>
        <v>0.12912187</v>
      </c>
      <c r="E315" s="115">
        <f>'[1]2023.04.25.EKHAZAARSTK_X'!E315</f>
        <v>0.41668546000000001</v>
      </c>
      <c r="F315" s="115">
        <f>'[1]2023.04.25.EKHAZAARSTK_X'!F315</f>
        <v>-0.19155166000000001</v>
      </c>
      <c r="G315" s="115">
        <f>'[1]2023.04.25.EKHAZAARSTK_X'!G315</f>
        <v>-0.22459966000000001</v>
      </c>
      <c r="H315" s="115">
        <f>'[1]2023.04.25.EKHAZAARSTK_X'!H315</f>
        <v>-1.52150702</v>
      </c>
      <c r="I315" s="115">
        <f>'[1]2023.04.25.EKHAZAARSTK_X'!I315</f>
        <v>-0.30557712999999997</v>
      </c>
      <c r="J315" s="115">
        <f>'[1]2023.04.25.EKHAZAARSTK_X'!J315</f>
        <v>2.0703700000000002E-3</v>
      </c>
      <c r="K315" s="115">
        <f>'[1]2023.04.25.EKHAZAARSTK_X'!K315</f>
        <v>-0.70372688999999999</v>
      </c>
    </row>
    <row r="316" spans="1:11" x14ac:dyDescent="0.3">
      <c r="A316" s="73" t="str">
        <f>'[1]2023.04.25.EKHAZAARSTK_X'!A316</f>
        <v>GODREJ CONSUMER PRODUCTS LTD</v>
      </c>
      <c r="B316" s="115">
        <f>'[1]2023.04.25.EKHAZAARSTK_X'!B316</f>
        <v>-0.47056088000000001</v>
      </c>
      <c r="C316" s="115">
        <f>'[1]2023.04.25.EKHAZAARSTK_X'!C316</f>
        <v>-0.51595247</v>
      </c>
      <c r="D316" s="115">
        <f>'[1]2023.04.25.EKHAZAARSTK_X'!D316</f>
        <v>-0.63232803000000004</v>
      </c>
      <c r="E316" s="115">
        <f>'[1]2023.04.25.EKHAZAARSTK_X'!E316</f>
        <v>-0.84716212999999996</v>
      </c>
      <c r="F316" s="115">
        <f>'[1]2023.04.25.EKHAZAARSTK_X'!F316</f>
        <v>0.71412885000000004</v>
      </c>
      <c r="G316" s="115">
        <f>'[1]2023.04.25.EKHAZAARSTK_X'!G316</f>
        <v>0.19641562000000001</v>
      </c>
      <c r="H316" s="115">
        <f>'[1]2023.04.25.EKHAZAARSTK_X'!H316</f>
        <v>-0.60369998000000002</v>
      </c>
      <c r="I316" s="115">
        <f>'[1]2023.04.25.EKHAZAARSTK_X'!I316</f>
        <v>-0.19037667999999999</v>
      </c>
      <c r="J316" s="115">
        <f>'[1]2023.04.25.EKHAZAARSTK_X'!J316</f>
        <v>-0.51073301000000004</v>
      </c>
      <c r="K316" s="115">
        <f>'[1]2023.04.25.EKHAZAARSTK_X'!K316</f>
        <v>-8.4001900000000004E-2</v>
      </c>
    </row>
    <row r="317" spans="1:11" x14ac:dyDescent="0.3">
      <c r="A317" s="73" t="str">
        <f>'[1]2023.04.25.EKHAZAARSTK_X'!A317</f>
        <v>GODREJ INDUSTRIES LTD</v>
      </c>
      <c r="B317" s="115">
        <f>'[1]2023.04.25.EKHAZAARSTK_X'!B317</f>
        <v>-0.47056088000000001</v>
      </c>
      <c r="C317" s="115">
        <f>'[1]2023.04.25.EKHAZAARSTK_X'!C317</f>
        <v>-9.5286190000000007E-2</v>
      </c>
      <c r="D317" s="115">
        <f>'[1]2023.04.25.EKHAZAARSTK_X'!D317</f>
        <v>-6.6623799999999999E-3</v>
      </c>
      <c r="E317" s="115">
        <f>'[1]2023.04.25.EKHAZAARSTK_X'!E317</f>
        <v>1.2126966699999999</v>
      </c>
      <c r="F317" s="115">
        <f>'[1]2023.04.25.EKHAZAARSTK_X'!F317</f>
        <v>-0.33954089999999998</v>
      </c>
      <c r="G317" s="115">
        <f>'[1]2023.04.25.EKHAZAARSTK_X'!G317</f>
        <v>-0.38182085999999998</v>
      </c>
      <c r="H317" s="115">
        <f>'[1]2023.04.25.EKHAZAARSTK_X'!H317</f>
        <v>-0.83743279999999998</v>
      </c>
      <c r="I317" s="115">
        <f>'[1]2023.04.25.EKHAZAARSTK_X'!I317</f>
        <v>-0.33361086000000001</v>
      </c>
      <c r="J317" s="115">
        <f>'[1]2023.04.25.EKHAZAARSTK_X'!J317</f>
        <v>-0.12864155999999999</v>
      </c>
      <c r="K317" s="115">
        <f>'[1]2023.04.25.EKHAZAARSTK_X'!K317</f>
        <v>-3.9212780000000003E-2</v>
      </c>
    </row>
    <row r="318" spans="1:11" x14ac:dyDescent="0.3">
      <c r="A318" s="73" t="str">
        <f>'[1]2023.04.25.EKHAZAARSTK_X'!A318</f>
        <v>GODREJ PROPERTIES LTD</v>
      </c>
      <c r="B318" s="115">
        <f>'[1]2023.04.25.EKHAZAARSTK_X'!B318</f>
        <v>-0.47056088000000001</v>
      </c>
      <c r="C318" s="115">
        <f>'[1]2023.04.25.EKHAZAARSTK_X'!C318</f>
        <v>-0.14204141000000001</v>
      </c>
      <c r="D318" s="115">
        <f>'[1]2023.04.25.EKHAZAARSTK_X'!D318</f>
        <v>0.69046414</v>
      </c>
      <c r="E318" s="115">
        <f>'[1]2023.04.25.EKHAZAARSTK_X'!E318</f>
        <v>-0.34507464999999998</v>
      </c>
      <c r="F318" s="115">
        <f>'[1]2023.04.25.EKHAZAARSTK_X'!F318</f>
        <v>-1.2987617300000001</v>
      </c>
      <c r="G318" s="115">
        <f>'[1]2023.04.25.EKHAZAARSTK_X'!G318</f>
        <v>-0.81828380000000001</v>
      </c>
      <c r="H318" s="115">
        <f>'[1]2023.04.25.EKHAZAARSTK_X'!H318</f>
        <v>-1.1091428999999999</v>
      </c>
      <c r="I318" s="115">
        <f>'[1]2023.04.25.EKHAZAARSTK_X'!I318</f>
        <v>0.17258715999999999</v>
      </c>
      <c r="J318" s="115">
        <f>'[1]2023.04.25.EKHAZAARSTK_X'!J318</f>
        <v>-0.66961627999999995</v>
      </c>
      <c r="K318" s="115">
        <f>'[1]2023.04.25.EKHAZAARSTK_X'!K318</f>
        <v>-1.4684890000000001E-2</v>
      </c>
    </row>
    <row r="319" spans="1:11" x14ac:dyDescent="0.3">
      <c r="A319" s="73" t="str">
        <f>'[1]2023.04.25.EKHAZAARSTK_X'!A319</f>
        <v>GOKALDAS EXPORTS LTD</v>
      </c>
      <c r="B319" s="115">
        <f>'[1]2023.04.25.EKHAZAARSTK_X'!B319</f>
        <v>-0.47056088000000001</v>
      </c>
      <c r="C319" s="115">
        <f>'[1]2023.04.25.EKHAZAARSTK_X'!C319</f>
        <v>1.49029875</v>
      </c>
      <c r="D319" s="115">
        <f>'[1]2023.04.25.EKHAZAARSTK_X'!D319</f>
        <v>1.4209448099999999</v>
      </c>
      <c r="E319" s="115">
        <f>'[1]2023.04.25.EKHAZAARSTK_X'!E319</f>
        <v>-0.54156225999999996</v>
      </c>
      <c r="F319" s="115">
        <f>'[1]2023.04.25.EKHAZAARSTK_X'!F319</f>
        <v>-0.18197282000000001</v>
      </c>
      <c r="G319" s="115">
        <f>'[1]2023.04.25.EKHAZAARSTK_X'!G319</f>
        <v>0.27249941</v>
      </c>
      <c r="H319" s="115">
        <f>'[1]2023.04.25.EKHAZAARSTK_X'!H319</f>
        <v>-2.4239644999999999</v>
      </c>
      <c r="I319" s="115">
        <f>'[1]2023.04.25.EKHAZAARSTK_X'!I319</f>
        <v>1.25377023</v>
      </c>
      <c r="J319" s="115">
        <f>'[1]2023.04.25.EKHAZAARSTK_X'!J319</f>
        <v>0.41607922000000003</v>
      </c>
      <c r="K319" s="115">
        <f>'[1]2023.04.25.EKHAZAARSTK_X'!K319</f>
        <v>-0.66516936000000004</v>
      </c>
    </row>
    <row r="320" spans="1:11" x14ac:dyDescent="0.3">
      <c r="A320" s="73" t="str">
        <f>'[1]2023.04.25.EKHAZAARSTK_X'!A320</f>
        <v>GOKUL AGRO RESOURCES LTD</v>
      </c>
      <c r="B320" s="115">
        <f>'[1]2023.04.25.EKHAZAARSTK_X'!B320</f>
        <v>-0.47056088000000001</v>
      </c>
      <c r="C320" s="115">
        <f>'[1]2023.04.25.EKHAZAARSTK_X'!C320</f>
        <v>1.3935031899999999</v>
      </c>
      <c r="D320" s="115">
        <f>'[1]2023.04.25.EKHAZAARSTK_X'!D320</f>
        <v>1.8666107700000001</v>
      </c>
      <c r="E320" s="115">
        <f>'[1]2023.04.25.EKHAZAARSTK_X'!E320</f>
        <v>-0.15690531999999999</v>
      </c>
      <c r="F320" s="115">
        <f>'[1]2023.04.25.EKHAZAARSTK_X'!F320</f>
        <v>1.58377433</v>
      </c>
      <c r="G320" s="115">
        <f>'[1]2023.04.25.EKHAZAARSTK_X'!G320</f>
        <v>8.5684000000000003E-3</v>
      </c>
      <c r="H320" s="115">
        <f>'[1]2023.04.25.EKHAZAARSTK_X'!H320</f>
        <v>-2.11872792</v>
      </c>
      <c r="I320" s="115">
        <f>'[1]2023.04.25.EKHAZAARSTK_X'!I320</f>
        <v>-5.6885070000000003E-2</v>
      </c>
      <c r="J320" s="115">
        <f>'[1]2023.04.25.EKHAZAARSTK_X'!J320</f>
        <v>0.78310131999999999</v>
      </c>
      <c r="K320" s="115">
        <f>'[1]2023.04.25.EKHAZAARSTK_X'!K320</f>
        <v>1.2773030999999999</v>
      </c>
    </row>
    <row r="321" spans="1:11" x14ac:dyDescent="0.3">
      <c r="A321" s="73" t="str">
        <f>'[1]2023.04.25.EKHAZAARSTK_X'!A321</f>
        <v>GOLDIAM INTERNATIONAL LTD</v>
      </c>
      <c r="B321" s="115">
        <f>'[1]2023.04.25.EKHAZAARSTK_X'!B321</f>
        <v>0.23512543999999999</v>
      </c>
      <c r="C321" s="115">
        <f>'[1]2023.04.25.EKHAZAARSTK_X'!C321</f>
        <v>0.69939625000000005</v>
      </c>
      <c r="D321" s="115">
        <f>'[1]2023.04.25.EKHAZAARSTK_X'!D321</f>
        <v>0.60977638000000001</v>
      </c>
      <c r="E321" s="115">
        <f>'[1]2023.04.25.EKHAZAARSTK_X'!E321</f>
        <v>-0.95499277000000005</v>
      </c>
      <c r="F321" s="115">
        <f>'[1]2023.04.25.EKHAZAARSTK_X'!F321</f>
        <v>-0.45383644000000001</v>
      </c>
      <c r="G321" s="115">
        <f>'[1]2023.04.25.EKHAZAARSTK_X'!G321</f>
        <v>1.6016499999999999E-2</v>
      </c>
      <c r="H321" s="115">
        <f>'[1]2023.04.25.EKHAZAARSTK_X'!H321</f>
        <v>-2.8898763700000001</v>
      </c>
      <c r="I321" s="115">
        <f>'[1]2023.04.25.EKHAZAARSTK_X'!I321</f>
        <v>0.25459424000000003</v>
      </c>
      <c r="J321" s="115">
        <f>'[1]2023.04.25.EKHAZAARSTK_X'!J321</f>
        <v>0.15895767999999999</v>
      </c>
      <c r="K321" s="115">
        <f>'[1]2023.04.25.EKHAZAARSTK_X'!K321</f>
        <v>-0.11828735</v>
      </c>
    </row>
    <row r="322" spans="1:11" x14ac:dyDescent="0.3">
      <c r="A322" s="73" t="str">
        <f>'[1]2023.04.25.EKHAZAARSTK_X'!A322</f>
        <v>GOODLUCK INDIA LTD</v>
      </c>
      <c r="B322" s="115">
        <f>'[1]2023.04.25.EKHAZAARSTK_X'!B322</f>
        <v>-0.29917487999999998</v>
      </c>
      <c r="C322" s="115">
        <f>'[1]2023.04.25.EKHAZAARSTK_X'!C322</f>
        <v>0.75758546999999998</v>
      </c>
      <c r="D322" s="115">
        <f>'[1]2023.04.25.EKHAZAARSTK_X'!D322</f>
        <v>1.23476791</v>
      </c>
      <c r="E322" s="115">
        <f>'[1]2023.04.25.EKHAZAARSTK_X'!E322</f>
        <v>1.06039298</v>
      </c>
      <c r="F322" s="115">
        <f>'[1]2023.04.25.EKHAZAARSTK_X'!F322</f>
        <v>1.4379127</v>
      </c>
      <c r="G322" s="115">
        <f>'[1]2023.04.25.EKHAZAARSTK_X'!G322</f>
        <v>-0.39885077000000002</v>
      </c>
      <c r="H322" s="115">
        <f>'[1]2023.04.25.EKHAZAARSTK_X'!H322</f>
        <v>-2.5124864599999999</v>
      </c>
      <c r="I322" s="115">
        <f>'[1]2023.04.25.EKHAZAARSTK_X'!I322</f>
        <v>0.94972140000000005</v>
      </c>
      <c r="J322" s="115">
        <f>'[1]2023.04.25.EKHAZAARSTK_X'!J322</f>
        <v>0.43880707000000002</v>
      </c>
      <c r="K322" s="115">
        <f>'[1]2023.04.25.EKHAZAARSTK_X'!K322</f>
        <v>0.34314471000000002</v>
      </c>
    </row>
    <row r="323" spans="1:11" x14ac:dyDescent="0.3">
      <c r="A323" s="73" t="str">
        <f>'[1]2023.04.25.EKHAZAARSTK_X'!A323</f>
        <v>GOODYEAR INDIA LTD</v>
      </c>
      <c r="B323" s="115">
        <f>'[1]2023.04.25.EKHAZAARSTK_X'!B323</f>
        <v>0.22817338000000001</v>
      </c>
      <c r="C323" s="115">
        <f>'[1]2023.04.25.EKHAZAARSTK_X'!C323</f>
        <v>0.61351120000000003</v>
      </c>
      <c r="D323" s="115">
        <f>'[1]2023.04.25.EKHAZAARSTK_X'!D323</f>
        <v>-0.12962831999999999</v>
      </c>
      <c r="E323" s="115">
        <f>'[1]2023.04.25.EKHAZAARSTK_X'!E323</f>
        <v>-0.92180580000000001</v>
      </c>
      <c r="F323" s="115">
        <f>'[1]2023.04.25.EKHAZAARSTK_X'!F323</f>
        <v>0.68266106000000004</v>
      </c>
      <c r="G323" s="115">
        <f>'[1]2023.04.25.EKHAZAARSTK_X'!G323</f>
        <v>-0.18154319999999999</v>
      </c>
      <c r="H323" s="115">
        <f>'[1]2023.04.25.EKHAZAARSTK_X'!H323</f>
        <v>-2.34701943</v>
      </c>
      <c r="I323" s="115">
        <f>'[1]2023.04.25.EKHAZAARSTK_X'!I323</f>
        <v>-0.21208572000000001</v>
      </c>
      <c r="J323" s="115">
        <f>'[1]2023.04.25.EKHAZAARSTK_X'!J323</f>
        <v>0.12720329999999999</v>
      </c>
      <c r="K323" s="115">
        <f>'[1]2023.04.25.EKHAZAARSTK_X'!K323</f>
        <v>-1.14996564</v>
      </c>
    </row>
    <row r="324" spans="1:11" x14ac:dyDescent="0.3">
      <c r="A324" s="73" t="str">
        <f>'[1]2023.04.25.EKHAZAARSTK_X'!A324</f>
        <v>GRANULES INDIA LTD</v>
      </c>
      <c r="B324" s="115">
        <f>'[1]2023.04.25.EKHAZAARSTK_X'!B324</f>
        <v>-0.37773382999999999</v>
      </c>
      <c r="C324" s="115">
        <f>'[1]2023.04.25.EKHAZAARSTK_X'!C324</f>
        <v>0.34129459000000001</v>
      </c>
      <c r="D324" s="115">
        <f>'[1]2023.04.25.EKHAZAARSTK_X'!D324</f>
        <v>0.38106835</v>
      </c>
      <c r="E324" s="115">
        <f>'[1]2023.04.25.EKHAZAARSTK_X'!E324</f>
        <v>-0.38888982</v>
      </c>
      <c r="F324" s="115">
        <f>'[1]2023.04.25.EKHAZAARSTK_X'!F324</f>
        <v>-0.11908406000000001</v>
      </c>
      <c r="G324" s="115">
        <f>'[1]2023.04.25.EKHAZAARSTK_X'!G324</f>
        <v>3.2603500000000001E-2</v>
      </c>
      <c r="H324" s="115">
        <f>'[1]2023.04.25.EKHAZAARSTK_X'!H324</f>
        <v>-1.7061896299999999</v>
      </c>
      <c r="I324" s="115">
        <f>'[1]2023.04.25.EKHAZAARSTK_X'!I324</f>
        <v>0.95012878999999995</v>
      </c>
      <c r="J324" s="115">
        <f>'[1]2023.04.25.EKHAZAARSTK_X'!J324</f>
        <v>0.33971161</v>
      </c>
      <c r="K324" s="115">
        <f>'[1]2023.04.25.EKHAZAARSTK_X'!K324</f>
        <v>-0.37169486000000002</v>
      </c>
    </row>
    <row r="325" spans="1:11" x14ac:dyDescent="0.3">
      <c r="A325" s="73" t="str">
        <f>'[1]2023.04.25.EKHAZAARSTK_X'!A325</f>
        <v>GRAPHITE INDIA LTD</v>
      </c>
      <c r="B325" s="115">
        <f>'[1]2023.04.25.EKHAZAARSTK_X'!B325</f>
        <v>0.85731774999999999</v>
      </c>
      <c r="C325" s="115">
        <f>'[1]2023.04.25.EKHAZAARSTK_X'!C325</f>
        <v>1.7673755900000001</v>
      </c>
      <c r="D325" s="115">
        <f>'[1]2023.04.25.EKHAZAARSTK_X'!D325</f>
        <v>-0.97411913000000006</v>
      </c>
      <c r="E325" s="115">
        <f>'[1]2023.04.25.EKHAZAARSTK_X'!E325</f>
        <v>-0.95051174999999999</v>
      </c>
      <c r="F325" s="115">
        <f>'[1]2023.04.25.EKHAZAARSTK_X'!F325</f>
        <v>-1.7329763199999999</v>
      </c>
      <c r="G325" s="115">
        <f>'[1]2023.04.25.EKHAZAARSTK_X'!G325</f>
        <v>-0.73585438999999997</v>
      </c>
      <c r="H325" s="115">
        <f>'[1]2023.04.25.EKHAZAARSTK_X'!H325</f>
        <v>-1.75572515</v>
      </c>
      <c r="I325" s="115">
        <f>'[1]2023.04.25.EKHAZAARSTK_X'!I325</f>
        <v>0.44988221</v>
      </c>
      <c r="J325" s="115">
        <f>'[1]2023.04.25.EKHAZAARSTK_X'!J325</f>
        <v>0.19006687</v>
      </c>
      <c r="K325" s="115">
        <f>'[1]2023.04.25.EKHAZAARSTK_X'!K325</f>
        <v>-0.14108570000000001</v>
      </c>
    </row>
    <row r="326" spans="1:11" x14ac:dyDescent="0.3">
      <c r="A326" s="73" t="str">
        <f>'[1]2023.04.25.EKHAZAARSTK_X'!A326</f>
        <v>GRASIM INDUSTRIES LTD</v>
      </c>
      <c r="B326" s="115">
        <f>'[1]2023.04.25.EKHAZAARSTK_X'!B326</f>
        <v>-0.35922995000000002</v>
      </c>
      <c r="C326" s="115">
        <f>'[1]2023.04.25.EKHAZAARSTK_X'!C326</f>
        <v>-0.44515844999999998</v>
      </c>
      <c r="D326" s="115">
        <f>'[1]2023.04.25.EKHAZAARSTK_X'!D326</f>
        <v>-0.35948311999999999</v>
      </c>
      <c r="E326" s="115">
        <f>'[1]2023.04.25.EKHAZAARSTK_X'!E326</f>
        <v>0.85605162000000001</v>
      </c>
      <c r="F326" s="115">
        <f>'[1]2023.04.25.EKHAZAARSTK_X'!F326</f>
        <v>-0.10277409</v>
      </c>
      <c r="G326" s="115">
        <f>'[1]2023.04.25.EKHAZAARSTK_X'!G326</f>
        <v>-0.38229623000000001</v>
      </c>
      <c r="H326" s="115">
        <f>'[1]2023.04.25.EKHAZAARSTK_X'!H326</f>
        <v>0.47424107999999998</v>
      </c>
      <c r="I326" s="115">
        <f>'[1]2023.04.25.EKHAZAARSTK_X'!I326</f>
        <v>-0.17119140999999999</v>
      </c>
      <c r="J326" s="115">
        <f>'[1]2023.04.25.EKHAZAARSTK_X'!J326</f>
        <v>0.54801643</v>
      </c>
      <c r="K326" s="115">
        <f>'[1]2023.04.25.EKHAZAARSTK_X'!K326</f>
        <v>-0.26508901000000001</v>
      </c>
    </row>
    <row r="327" spans="1:11" x14ac:dyDescent="0.3">
      <c r="A327" s="73" t="str">
        <f>'[1]2023.04.25.EKHAZAARSTK_X'!A327</f>
        <v>GRAUER &amp; WEIL (INDIA) LTD</v>
      </c>
      <c r="B327" s="115">
        <f>'[1]2023.04.25.EKHAZAARSTK_X'!B327</f>
        <v>-0.25795027999999998</v>
      </c>
      <c r="C327" s="115">
        <f>'[1]2023.04.25.EKHAZAARSTK_X'!C327</f>
        <v>0.12111738</v>
      </c>
      <c r="D327" s="115">
        <f>'[1]2023.04.25.EKHAZAARSTK_X'!D327</f>
        <v>0.45284988999999998</v>
      </c>
      <c r="E327" s="115">
        <f>'[1]2023.04.25.EKHAZAARSTK_X'!E327</f>
        <v>-0.93577451</v>
      </c>
      <c r="F327" s="115">
        <f>'[1]2023.04.25.EKHAZAARSTK_X'!F327</f>
        <v>1.6811355400000001</v>
      </c>
      <c r="G327" s="115">
        <f>'[1]2023.04.25.EKHAZAARSTK_X'!G327</f>
        <v>-4.9598000000000003E-3</v>
      </c>
      <c r="H327" s="115">
        <f>'[1]2023.04.25.EKHAZAARSTK_X'!H327</f>
        <v>-2.6268682499999998</v>
      </c>
      <c r="I327" s="115">
        <f>'[1]2023.04.25.EKHAZAARSTK_X'!I327</f>
        <v>9.2370670000000002E-2</v>
      </c>
      <c r="J327" s="115">
        <f>'[1]2023.04.25.EKHAZAARSTK_X'!J327</f>
        <v>-6.4522560000000007E-2</v>
      </c>
      <c r="K327" s="115">
        <f>'[1]2023.04.25.EKHAZAARSTK_X'!K327</f>
        <v>1.1386997700000001</v>
      </c>
    </row>
    <row r="328" spans="1:11" x14ac:dyDescent="0.3">
      <c r="A328" s="73" t="str">
        <f>'[1]2023.04.25.EKHAZAARSTK_X'!A328</f>
        <v>GRAVITA INDIA LTD</v>
      </c>
      <c r="B328" s="115">
        <f>'[1]2023.04.25.EKHAZAARSTK_X'!B328</f>
        <v>-0.22363121999999999</v>
      </c>
      <c r="C328" s="115">
        <f>'[1]2023.04.25.EKHAZAARSTK_X'!C328</f>
        <v>2.0702962899999999</v>
      </c>
      <c r="D328" s="115">
        <f>'[1]2023.04.25.EKHAZAARSTK_X'!D328</f>
        <v>2.19008636</v>
      </c>
      <c r="E328" s="115">
        <f>'[1]2023.04.25.EKHAZAARSTK_X'!E328</f>
        <v>0.29152334000000002</v>
      </c>
      <c r="F328" s="115">
        <f>'[1]2023.04.25.EKHAZAARSTK_X'!F328</f>
        <v>1.29298651</v>
      </c>
      <c r="G328" s="115">
        <f>'[1]2023.04.25.EKHAZAARSTK_X'!G328</f>
        <v>0.74070846999999995</v>
      </c>
      <c r="H328" s="115">
        <f>'[1]2023.04.25.EKHAZAARSTK_X'!H328</f>
        <v>-2.3402626500000001</v>
      </c>
      <c r="I328" s="115">
        <f>'[1]2023.04.25.EKHAZAARSTK_X'!I328</f>
        <v>0.85046272999999994</v>
      </c>
      <c r="J328" s="115">
        <f>'[1]2023.04.25.EKHAZAARSTK_X'!J328</f>
        <v>1.071852E-2</v>
      </c>
      <c r="K328" s="115">
        <f>'[1]2023.04.25.EKHAZAARSTK_X'!K328</f>
        <v>-0.38508313999999999</v>
      </c>
    </row>
    <row r="329" spans="1:11" x14ac:dyDescent="0.3">
      <c r="A329" s="73" t="str">
        <f>'[1]2023.04.25.EKHAZAARSTK_X'!A329</f>
        <v>GREAT EASTERN SHIPPING CO</v>
      </c>
      <c r="B329" s="115">
        <f>'[1]2023.04.25.EKHAZAARSTK_X'!B329</f>
        <v>-4.8058219999999999E-2</v>
      </c>
      <c r="C329" s="115">
        <f>'[1]2023.04.25.EKHAZAARSTK_X'!C329</f>
        <v>-0.15697800000000001</v>
      </c>
      <c r="D329" s="115">
        <f>'[1]2023.04.25.EKHAZAARSTK_X'!D329</f>
        <v>-0.84074736000000005</v>
      </c>
      <c r="E329" s="115">
        <f>'[1]2023.04.25.EKHAZAARSTK_X'!E329</f>
        <v>0.40754785999999998</v>
      </c>
      <c r="F329" s="115">
        <f>'[1]2023.04.25.EKHAZAARSTK_X'!F329</f>
        <v>1.88903975</v>
      </c>
      <c r="G329" s="115">
        <f>'[1]2023.04.25.EKHAZAARSTK_X'!G329</f>
        <v>0.37060973000000003</v>
      </c>
      <c r="H329" s="115">
        <f>'[1]2023.04.25.EKHAZAARSTK_X'!H329</f>
        <v>-1.36122096</v>
      </c>
      <c r="I329" s="115">
        <f>'[1]2023.04.25.EKHAZAARSTK_X'!I329</f>
        <v>0.16760501</v>
      </c>
      <c r="J329" s="115">
        <f>'[1]2023.04.25.EKHAZAARSTK_X'!J329</f>
        <v>1.40577233</v>
      </c>
      <c r="K329" s="115">
        <f>'[1]2023.04.25.EKHAZAARSTK_X'!K329</f>
        <v>1.17107713</v>
      </c>
    </row>
    <row r="330" spans="1:11" x14ac:dyDescent="0.3">
      <c r="A330" s="73" t="str">
        <f>'[1]2023.04.25.EKHAZAARSTK_X'!A330</f>
        <v>GREAVES COTTON LTD</v>
      </c>
      <c r="B330" s="115">
        <f>'[1]2023.04.25.EKHAZAARSTK_X'!B330</f>
        <v>-0.41503586999999997</v>
      </c>
      <c r="C330" s="115">
        <f>'[1]2023.04.25.EKHAZAARSTK_X'!C330</f>
        <v>1.2003493300000001</v>
      </c>
      <c r="D330" s="115">
        <f>'[1]2023.04.25.EKHAZAARSTK_X'!D330</f>
        <v>-0.64130657999999996</v>
      </c>
      <c r="E330" s="115">
        <f>'[1]2023.04.25.EKHAZAARSTK_X'!E330</f>
        <v>-0.80944073000000005</v>
      </c>
      <c r="F330" s="115">
        <f>'[1]2023.04.25.EKHAZAARSTK_X'!F330</f>
        <v>-0.95061439000000003</v>
      </c>
      <c r="G330" s="115">
        <f>'[1]2023.04.25.EKHAZAARSTK_X'!G330</f>
        <v>-0.89960450000000003</v>
      </c>
      <c r="H330" s="115">
        <f>'[1]2023.04.25.EKHAZAARSTK_X'!H330</f>
        <v>-2.1442711399999999</v>
      </c>
      <c r="I330" s="115">
        <f>'[1]2023.04.25.EKHAZAARSTK_X'!I330</f>
        <v>1.3559734800000001</v>
      </c>
      <c r="J330" s="115">
        <f>'[1]2023.04.25.EKHAZAARSTK_X'!J330</f>
        <v>-0.13566644</v>
      </c>
      <c r="K330" s="115">
        <f>'[1]2023.04.25.EKHAZAARSTK_X'!K330</f>
        <v>-0.88973986999999999</v>
      </c>
    </row>
    <row r="331" spans="1:11" x14ac:dyDescent="0.3">
      <c r="A331" s="73" t="str">
        <f>'[1]2023.04.25.EKHAZAARSTK_X'!A331</f>
        <v>GREENLAM INDUSTRIES LTD</v>
      </c>
      <c r="B331" s="115">
        <f>'[1]2023.04.25.EKHAZAARSTK_X'!B331</f>
        <v>-0.32396617999999999</v>
      </c>
      <c r="C331" s="115">
        <f>'[1]2023.04.25.EKHAZAARSTK_X'!C331</f>
        <v>0.32563543</v>
      </c>
      <c r="D331" s="115">
        <f>'[1]2023.04.25.EKHAZAARSTK_X'!D331</f>
        <v>0.65970724999999997</v>
      </c>
      <c r="E331" s="115">
        <f>'[1]2023.04.25.EKHAZAARSTK_X'!E331</f>
        <v>-0.49539021</v>
      </c>
      <c r="F331" s="115">
        <f>'[1]2023.04.25.EKHAZAARSTK_X'!F331</f>
        <v>-0.57707947000000004</v>
      </c>
      <c r="G331" s="115">
        <f>'[1]2023.04.25.EKHAZAARSTK_X'!G331</f>
        <v>-0.45370799000000001</v>
      </c>
      <c r="H331" s="115">
        <f>'[1]2023.04.25.EKHAZAARSTK_X'!H331</f>
        <v>-2.24805856</v>
      </c>
      <c r="I331" s="115">
        <f>'[1]2023.04.25.EKHAZAARSTK_X'!I331</f>
        <v>-0.39556435000000001</v>
      </c>
      <c r="J331" s="115">
        <f>'[1]2023.04.25.EKHAZAARSTK_X'!J331</f>
        <v>-0.18635631</v>
      </c>
      <c r="K331" s="115">
        <f>'[1]2023.04.25.EKHAZAARSTK_X'!K331</f>
        <v>-0.48033061999999999</v>
      </c>
    </row>
    <row r="332" spans="1:11" x14ac:dyDescent="0.3">
      <c r="A332" s="73" t="str">
        <f>'[1]2023.04.25.EKHAZAARSTK_X'!A332</f>
        <v>GREENPANEL INDUSTRIES LTD</v>
      </c>
      <c r="B332" s="115">
        <f>'[1]2023.04.25.EKHAZAARSTK_X'!B332</f>
        <v>-0.28992688999999999</v>
      </c>
      <c r="C332" s="115">
        <f>'[1]2023.04.25.EKHAZAARSTK_X'!C332</f>
        <v>1.62003601</v>
      </c>
      <c r="D332" s="115">
        <f>'[1]2023.04.25.EKHAZAARSTK_X'!D332</f>
        <v>1.0375310200000001</v>
      </c>
      <c r="E332" s="115">
        <f>'[1]2023.04.25.EKHAZAARSTK_X'!E332</f>
        <v>-0.56740146999999996</v>
      </c>
      <c r="F332" s="115">
        <f>'[1]2023.04.25.EKHAZAARSTK_X'!F332</f>
        <v>-1.99429488</v>
      </c>
      <c r="G332" s="115">
        <f>'[1]2023.04.25.EKHAZAARSTK_X'!G332</f>
        <v>0.40869003999999998</v>
      </c>
      <c r="H332" s="115">
        <f>'[1]2023.04.25.EKHAZAARSTK_X'!H332</f>
        <v>-2.2690899400000002</v>
      </c>
      <c r="I332" s="115">
        <f>'[1]2023.04.25.EKHAZAARSTK_X'!I332</f>
        <v>0.17724218999999999</v>
      </c>
      <c r="J332" s="115">
        <f>'[1]2023.04.25.EKHAZAARSTK_X'!J332</f>
        <v>0.36731255000000002</v>
      </c>
      <c r="K332" s="115">
        <f>'[1]2023.04.25.EKHAZAARSTK_X'!K332</f>
        <v>0.84833305999999997</v>
      </c>
    </row>
    <row r="333" spans="1:11" x14ac:dyDescent="0.3">
      <c r="A333" s="73" t="str">
        <f>'[1]2023.04.25.EKHAZAARSTK_X'!A333</f>
        <v>GREENPLY INDUSTRIES LTD</v>
      </c>
      <c r="B333" s="115">
        <f>'[1]2023.04.25.EKHAZAARSTK_X'!B333</f>
        <v>-0.34079506999999998</v>
      </c>
      <c r="C333" s="115">
        <f>'[1]2023.04.25.EKHAZAARSTK_X'!C333</f>
        <v>0.73736935999999997</v>
      </c>
      <c r="D333" s="115">
        <f>'[1]2023.04.25.EKHAZAARSTK_X'!D333</f>
        <v>-0.43843725</v>
      </c>
      <c r="E333" s="115">
        <f>'[1]2023.04.25.EKHAZAARSTK_X'!E333</f>
        <v>0.78885620999999995</v>
      </c>
      <c r="F333" s="115">
        <f>'[1]2023.04.25.EKHAZAARSTK_X'!F333</f>
        <v>-1.0683945399999999</v>
      </c>
      <c r="G333" s="115">
        <f>'[1]2023.04.25.EKHAZAARSTK_X'!G333</f>
        <v>-0.28735629000000001</v>
      </c>
      <c r="H333" s="115">
        <f>'[1]2023.04.25.EKHAZAARSTK_X'!H333</f>
        <v>-2.47928953</v>
      </c>
      <c r="I333" s="115">
        <f>'[1]2023.04.25.EKHAZAARSTK_X'!I333</f>
        <v>7.0630399999999996E-2</v>
      </c>
      <c r="J333" s="115">
        <f>'[1]2023.04.25.EKHAZAARSTK_X'!J333</f>
        <v>0.16485119000000001</v>
      </c>
      <c r="K333" s="115">
        <f>'[1]2023.04.25.EKHAZAARSTK_X'!K333</f>
        <v>-0.63708317000000003</v>
      </c>
    </row>
    <row r="334" spans="1:11" x14ac:dyDescent="0.3">
      <c r="A334" s="73" t="str">
        <f>'[1]2023.04.25.EKHAZAARSTK_X'!A334</f>
        <v>GRINDWELL NORTON LTD</v>
      </c>
      <c r="B334" s="115">
        <f>'[1]2023.04.25.EKHAZAARSTK_X'!B334</f>
        <v>-0.22833975000000001</v>
      </c>
      <c r="C334" s="115">
        <f>'[1]2023.04.25.EKHAZAARSTK_X'!C334</f>
        <v>0.51312542000000005</v>
      </c>
      <c r="D334" s="115">
        <f>'[1]2023.04.25.EKHAZAARSTK_X'!D334</f>
        <v>0.33124849000000001</v>
      </c>
      <c r="E334" s="115">
        <f>'[1]2023.04.25.EKHAZAARSTK_X'!E334</f>
        <v>-0.92042941</v>
      </c>
      <c r="F334" s="115">
        <f>'[1]2023.04.25.EKHAZAARSTK_X'!F334</f>
        <v>-1.6842180000000002E-2</v>
      </c>
      <c r="G334" s="115">
        <f>'[1]2023.04.25.EKHAZAARSTK_X'!G334</f>
        <v>0.36286490999999998</v>
      </c>
      <c r="H334" s="115">
        <f>'[1]2023.04.25.EKHAZAARSTK_X'!H334</f>
        <v>-1.7337088599999999</v>
      </c>
      <c r="I334" s="115">
        <f>'[1]2023.04.25.EKHAZAARSTK_X'!I334</f>
        <v>-0.30017272</v>
      </c>
      <c r="J334" s="115">
        <f>'[1]2023.04.25.EKHAZAARSTK_X'!J334</f>
        <v>-0.54413502999999996</v>
      </c>
      <c r="K334" s="115">
        <f>'[1]2023.04.25.EKHAZAARSTK_X'!K334</f>
        <v>1.557451E-2</v>
      </c>
    </row>
    <row r="335" spans="1:11" x14ac:dyDescent="0.3">
      <c r="A335" s="73" t="str">
        <f>'[1]2023.04.25.EKHAZAARSTK_X'!A335</f>
        <v>GRM OVERSEAS LTD</v>
      </c>
      <c r="B335" s="115">
        <f>'[1]2023.04.25.EKHAZAARSTK_X'!B335</f>
        <v>-0.42710580999999997</v>
      </c>
      <c r="C335" s="115">
        <f>'[1]2023.04.25.EKHAZAARSTK_X'!C335</f>
        <v>2.6011858000000001</v>
      </c>
      <c r="D335" s="115">
        <f>'[1]2023.04.25.EKHAZAARSTK_X'!D335</f>
        <v>1.1552764200000001</v>
      </c>
      <c r="E335" s="115">
        <f>'[1]2023.04.25.EKHAZAARSTK_X'!E335</f>
        <v>0.93396847999999999</v>
      </c>
      <c r="F335" s="115">
        <f>'[1]2023.04.25.EKHAZAARSTK_X'!F335</f>
        <v>-2.8149087399999999</v>
      </c>
      <c r="G335" s="115">
        <f>'[1]2023.04.25.EKHAZAARSTK_X'!G335</f>
        <v>0.22302907999999999</v>
      </c>
      <c r="H335" s="115">
        <f>'[1]2023.04.25.EKHAZAARSTK_X'!H335</f>
        <v>-2.8886275299999999</v>
      </c>
      <c r="I335" s="115">
        <f>'[1]2023.04.25.EKHAZAARSTK_X'!I335</f>
        <v>-0.17180802000000001</v>
      </c>
      <c r="J335" s="115">
        <f>'[1]2023.04.25.EKHAZAARSTK_X'!J335</f>
        <v>-0.13225915999999999</v>
      </c>
      <c r="K335" s="115">
        <f>'[1]2023.04.25.EKHAZAARSTK_X'!K335</f>
        <v>2.9357643100000002</v>
      </c>
    </row>
    <row r="336" spans="1:11" x14ac:dyDescent="0.3">
      <c r="A336" s="73" t="str">
        <f>'[1]2023.04.25.EKHAZAARSTK_X'!A336</f>
        <v>GTPL HATHWAY LTD</v>
      </c>
      <c r="B336" s="115">
        <f>'[1]2023.04.25.EKHAZAARSTK_X'!B336</f>
        <v>0.97891742000000004</v>
      </c>
      <c r="C336" s="115">
        <f>'[1]2023.04.25.EKHAZAARSTK_X'!C336</f>
        <v>0.27913286999999998</v>
      </c>
      <c r="D336" s="115">
        <f>'[1]2023.04.25.EKHAZAARSTK_X'!D336</f>
        <v>8.3092269999999996E-2</v>
      </c>
      <c r="E336" s="115">
        <f>'[1]2023.04.25.EKHAZAARSTK_X'!E336</f>
        <v>-0.83968496000000004</v>
      </c>
      <c r="F336" s="115">
        <f>'[1]2023.04.25.EKHAZAARSTK_X'!F336</f>
        <v>-1.4435758599999999</v>
      </c>
      <c r="G336" s="115">
        <f>'[1]2023.04.25.EKHAZAARSTK_X'!G336</f>
        <v>-8.3324259999999997E-2</v>
      </c>
      <c r="H336" s="115">
        <f>'[1]2023.04.25.EKHAZAARSTK_X'!H336</f>
        <v>-2.3874640500000002</v>
      </c>
      <c r="I336" s="115">
        <f>'[1]2023.04.25.EKHAZAARSTK_X'!I336</f>
        <v>-0.25009289000000001</v>
      </c>
      <c r="J336" s="115">
        <f>'[1]2023.04.25.EKHAZAARSTK_X'!J336</f>
        <v>2.3627555400000002</v>
      </c>
      <c r="K336" s="115">
        <f>'[1]2023.04.25.EKHAZAARSTK_X'!K336</f>
        <v>0.48087945999999998</v>
      </c>
    </row>
    <row r="337" spans="1:11" x14ac:dyDescent="0.3">
      <c r="A337" s="73" t="str">
        <f>'[1]2023.04.25.EKHAZAARSTK_X'!A337</f>
        <v>GUFIC BIOSCIENCES LTD</v>
      </c>
      <c r="B337" s="115">
        <f>'[1]2023.04.25.EKHAZAARSTK_X'!B337</f>
        <v>-0.45194957000000002</v>
      </c>
      <c r="C337" s="115">
        <f>'[1]2023.04.25.EKHAZAARSTK_X'!C337</f>
        <v>2.2175631500000001</v>
      </c>
      <c r="D337" s="115">
        <f>'[1]2023.04.25.EKHAZAARSTK_X'!D337</f>
        <v>2.0216016799999998</v>
      </c>
      <c r="E337" s="115">
        <f>'[1]2023.04.25.EKHAZAARSTK_X'!E337</f>
        <v>1.978974E-2</v>
      </c>
      <c r="F337" s="115">
        <f>'[1]2023.04.25.EKHAZAARSTK_X'!F337</f>
        <v>-0.79050189000000004</v>
      </c>
      <c r="G337" s="115">
        <f>'[1]2023.04.25.EKHAZAARSTK_X'!G337</f>
        <v>0.21564558</v>
      </c>
      <c r="H337" s="115">
        <f>'[1]2023.04.25.EKHAZAARSTK_X'!H337</f>
        <v>-2.7956843400000002</v>
      </c>
      <c r="I337" s="115">
        <f>'[1]2023.04.25.EKHAZAARSTK_X'!I337</f>
        <v>8.4436940000000002E-2</v>
      </c>
      <c r="J337" s="115">
        <f>'[1]2023.04.25.EKHAZAARSTK_X'!J337</f>
        <v>-8.4127469999999996E-2</v>
      </c>
      <c r="K337" s="115">
        <f>'[1]2023.04.25.EKHAZAARSTK_X'!K337</f>
        <v>-1.42217791</v>
      </c>
    </row>
    <row r="338" spans="1:11" x14ac:dyDescent="0.3">
      <c r="A338" s="73" t="str">
        <f>'[1]2023.04.25.EKHAZAARSTK_X'!A338</f>
        <v>GUJARAT ALKALIES &amp; CHEMICALS</v>
      </c>
      <c r="B338" s="115">
        <f>'[1]2023.04.25.EKHAZAARSTK_X'!B338</f>
        <v>0.12127809000000001</v>
      </c>
      <c r="C338" s="115">
        <f>'[1]2023.04.25.EKHAZAARSTK_X'!C338</f>
        <v>-0.14953422999999999</v>
      </c>
      <c r="D338" s="115">
        <f>'[1]2023.04.25.EKHAZAARSTK_X'!D338</f>
        <v>-0.40413827000000002</v>
      </c>
      <c r="E338" s="115">
        <f>'[1]2023.04.25.EKHAZAARSTK_X'!E338</f>
        <v>-0.55553090999999999</v>
      </c>
      <c r="F338" s="115">
        <f>'[1]2023.04.25.EKHAZAARSTK_X'!F338</f>
        <v>-0.80796259999999998</v>
      </c>
      <c r="G338" s="115">
        <f>'[1]2023.04.25.EKHAZAARSTK_X'!G338</f>
        <v>-0.35903677000000001</v>
      </c>
      <c r="H338" s="115">
        <f>'[1]2023.04.25.EKHAZAARSTK_X'!H338</f>
        <v>-1.6837657699999999</v>
      </c>
      <c r="I338" s="115">
        <f>'[1]2023.04.25.EKHAZAARSTK_X'!I338</f>
        <v>0.72284006999999995</v>
      </c>
      <c r="J338" s="115">
        <f>'[1]2023.04.25.EKHAZAARSTK_X'!J338</f>
        <v>1.47393668</v>
      </c>
      <c r="K338" s="115">
        <f>'[1]2023.04.25.EKHAZAARSTK_X'!K338</f>
        <v>0.61015224000000001</v>
      </c>
    </row>
    <row r="339" spans="1:11" x14ac:dyDescent="0.3">
      <c r="A339" s="73" t="str">
        <f>'[1]2023.04.25.EKHAZAARSTK_X'!A339</f>
        <v>GUJARAT AMBUJA EXPORTS LTD</v>
      </c>
      <c r="B339" s="115">
        <f>'[1]2023.04.25.EKHAZAARSTK_X'!B339</f>
        <v>-0.38076332000000002</v>
      </c>
      <c r="C339" s="115">
        <f>'[1]2023.04.25.EKHAZAARSTK_X'!C339</f>
        <v>0.96738117999999995</v>
      </c>
      <c r="D339" s="115">
        <f>'[1]2023.04.25.EKHAZAARSTK_X'!D339</f>
        <v>0.37098595000000001</v>
      </c>
      <c r="E339" s="115">
        <f>'[1]2023.04.25.EKHAZAARSTK_X'!E339</f>
        <v>-0.94302129999999995</v>
      </c>
      <c r="F339" s="115">
        <f>'[1]2023.04.25.EKHAZAARSTK_X'!F339</f>
        <v>2.9262440000000001E-2</v>
      </c>
      <c r="G339" s="115">
        <f>'[1]2023.04.25.EKHAZAARSTK_X'!G339</f>
        <v>0.13177548</v>
      </c>
      <c r="H339" s="115">
        <f>'[1]2023.04.25.EKHAZAARSTK_X'!H339</f>
        <v>-1.8789438000000001</v>
      </c>
      <c r="I339" s="115">
        <f>'[1]2023.04.25.EKHAZAARSTK_X'!I339</f>
        <v>6.0366030000000001E-2</v>
      </c>
      <c r="J339" s="115">
        <f>'[1]2023.04.25.EKHAZAARSTK_X'!J339</f>
        <v>0.36576033000000002</v>
      </c>
      <c r="K339" s="115">
        <f>'[1]2023.04.25.EKHAZAARSTK_X'!K339</f>
        <v>0.66940074999999999</v>
      </c>
    </row>
    <row r="340" spans="1:11" x14ac:dyDescent="0.3">
      <c r="A340" s="73" t="str">
        <f>'[1]2023.04.25.EKHAZAARSTK_X'!A340</f>
        <v>GUJARAT FLUOROCHEMICALS LTD</v>
      </c>
      <c r="B340" s="115">
        <f>'[1]2023.04.25.EKHAZAARSTK_X'!B340</f>
        <v>-0.44776356</v>
      </c>
      <c r="C340" s="115">
        <f>'[1]2023.04.25.EKHAZAARSTK_X'!C340</f>
        <v>0.57169676000000003</v>
      </c>
      <c r="D340" s="115">
        <f>'[1]2023.04.25.EKHAZAARSTK_X'!D340</f>
        <v>-0.30191609000000003</v>
      </c>
      <c r="E340" s="115">
        <f>'[1]2023.04.25.EKHAZAARSTK_X'!E340</f>
        <v>-0.11733422</v>
      </c>
      <c r="F340" s="115">
        <f>'[1]2023.04.25.EKHAZAARSTK_X'!F340</f>
        <v>0.38927376000000002</v>
      </c>
      <c r="G340" s="115">
        <f>'[1]2023.04.25.EKHAZAARSTK_X'!G340</f>
        <v>0.50402378999999997</v>
      </c>
      <c r="H340" s="115">
        <f>'[1]2023.04.25.EKHAZAARSTK_X'!H340</f>
        <v>-1.17152905</v>
      </c>
      <c r="I340" s="115">
        <f>'[1]2023.04.25.EKHAZAARSTK_X'!I340</f>
        <v>-0.16546267000000001</v>
      </c>
      <c r="J340" s="115">
        <f>'[1]2023.04.25.EKHAZAARSTK_X'!J340</f>
        <v>-0.3207528</v>
      </c>
      <c r="K340" s="115">
        <f>'[1]2023.04.25.EKHAZAARSTK_X'!K340</f>
        <v>1.02961075</v>
      </c>
    </row>
    <row r="341" spans="1:11" x14ac:dyDescent="0.3">
      <c r="A341" s="73" t="str">
        <f>'[1]2023.04.25.EKHAZAARSTK_X'!A341</f>
        <v>GUJARAT GAS LTD</v>
      </c>
      <c r="B341" s="115">
        <f>'[1]2023.04.25.EKHAZAARSTK_X'!B341</f>
        <v>-0.30863281999999997</v>
      </c>
      <c r="C341" s="115">
        <f>'[1]2023.04.25.EKHAZAARSTK_X'!C341</f>
        <v>1.2540688499999999</v>
      </c>
      <c r="D341" s="115">
        <f>'[1]2023.04.25.EKHAZAARSTK_X'!D341</f>
        <v>0.90308321000000003</v>
      </c>
      <c r="E341" s="115">
        <f>'[1]2023.04.25.EKHAZAARSTK_X'!E341</f>
        <v>-0.82139218000000003</v>
      </c>
      <c r="F341" s="115">
        <f>'[1]2023.04.25.EKHAZAARSTK_X'!F341</f>
        <v>-0.21589088000000001</v>
      </c>
      <c r="G341" s="115">
        <f>'[1]2023.04.25.EKHAZAARSTK_X'!G341</f>
        <v>0.35039049</v>
      </c>
      <c r="H341" s="115">
        <f>'[1]2023.04.25.EKHAZAARSTK_X'!H341</f>
        <v>-0.94248443999999998</v>
      </c>
      <c r="I341" s="115">
        <f>'[1]2023.04.25.EKHAZAARSTK_X'!I341</f>
        <v>9.2701000000000003E-4</v>
      </c>
      <c r="J341" s="115">
        <f>'[1]2023.04.25.EKHAZAARSTK_X'!J341</f>
        <v>4.5228659999999997E-2</v>
      </c>
      <c r="K341" s="115">
        <f>'[1]2023.04.25.EKHAZAARSTK_X'!K341</f>
        <v>-0.40009102000000002</v>
      </c>
    </row>
    <row r="342" spans="1:11" x14ac:dyDescent="0.3">
      <c r="A342" s="73" t="str">
        <f>'[1]2023.04.25.EKHAZAARSTK_X'!A342</f>
        <v>GUJARAT INDS POWER CO LTD</v>
      </c>
      <c r="B342" s="115">
        <f>'[1]2023.04.25.EKHAZAARSTK_X'!B342</f>
        <v>0.78217148999999997</v>
      </c>
      <c r="C342" s="115">
        <f>'[1]2023.04.25.EKHAZAARSTK_X'!C342</f>
        <v>-0.40212967999999999</v>
      </c>
      <c r="D342" s="115">
        <f>'[1]2023.04.25.EKHAZAARSTK_X'!D342</f>
        <v>-1.1374410399999999</v>
      </c>
      <c r="E342" s="115">
        <f>'[1]2023.04.25.EKHAZAARSTK_X'!E342</f>
        <v>-0.15673597</v>
      </c>
      <c r="F342" s="115">
        <f>'[1]2023.04.25.EKHAZAARSTK_X'!F342</f>
        <v>0.19368674999999999</v>
      </c>
      <c r="G342" s="115">
        <f>'[1]2023.04.25.EKHAZAARSTK_X'!G342</f>
        <v>-0.55660843999999998</v>
      </c>
      <c r="H342" s="115">
        <f>'[1]2023.04.25.EKHAZAARSTK_X'!H342</f>
        <v>-2.39389539</v>
      </c>
      <c r="I342" s="115">
        <f>'[1]2023.04.25.EKHAZAARSTK_X'!I342</f>
        <v>2.8313680000000001E-2</v>
      </c>
      <c r="J342" s="115">
        <f>'[1]2023.04.25.EKHAZAARSTK_X'!J342</f>
        <v>2.2114639299999999</v>
      </c>
      <c r="K342" s="115">
        <f>'[1]2023.04.25.EKHAZAARSTK_X'!K342</f>
        <v>-1.6756099999999999E-2</v>
      </c>
    </row>
    <row r="343" spans="1:11" x14ac:dyDescent="0.3">
      <c r="A343" s="73" t="str">
        <f>'[1]2023.04.25.EKHAZAARSTK_X'!A343</f>
        <v>GUJARAT MINERAL DEV CORP LTD</v>
      </c>
      <c r="B343" s="115">
        <f>'[1]2023.04.25.EKHAZAARSTK_X'!B343</f>
        <v>0.72278684000000004</v>
      </c>
      <c r="C343" s="115">
        <f>'[1]2023.04.25.EKHAZAARSTK_X'!C343</f>
        <v>0.24980193000000001</v>
      </c>
      <c r="D343" s="115">
        <f>'[1]2023.04.25.EKHAZAARSTK_X'!D343</f>
        <v>-0.49691408999999997</v>
      </c>
      <c r="E343" s="115">
        <f>'[1]2023.04.25.EKHAZAARSTK_X'!E343</f>
        <v>-0.95472961999999995</v>
      </c>
      <c r="F343" s="115">
        <f>'[1]2023.04.25.EKHAZAARSTK_X'!F343</f>
        <v>-0.80445725000000001</v>
      </c>
      <c r="G343" s="115">
        <f>'[1]2023.04.25.EKHAZAARSTK_X'!G343</f>
        <v>0.49322695</v>
      </c>
      <c r="H343" s="115">
        <f>'[1]2023.04.25.EKHAZAARSTK_X'!H343</f>
        <v>-1.8079512099999999</v>
      </c>
      <c r="I343" s="115">
        <f>'[1]2023.04.25.EKHAZAARSTK_X'!I343</f>
        <v>1.1308958499999999</v>
      </c>
      <c r="J343" s="115">
        <f>'[1]2023.04.25.EKHAZAARSTK_X'!J343</f>
        <v>1.6507776999999999</v>
      </c>
      <c r="K343" s="115">
        <f>'[1]2023.04.25.EKHAZAARSTK_X'!K343</f>
        <v>0.31025123999999998</v>
      </c>
    </row>
    <row r="344" spans="1:11" x14ac:dyDescent="0.3">
      <c r="A344" s="73" t="str">
        <f>'[1]2023.04.25.EKHAZAARSTK_X'!A344</f>
        <v>GUJARAT NARMADA VALLEY FERT</v>
      </c>
      <c r="B344" s="115">
        <f>'[1]2023.04.25.EKHAZAARSTK_X'!B344</f>
        <v>0.23396181999999999</v>
      </c>
      <c r="C344" s="115">
        <f>'[1]2023.04.25.EKHAZAARSTK_X'!C344</f>
        <v>1.0073140899999999</v>
      </c>
      <c r="D344" s="115">
        <f>'[1]2023.04.25.EKHAZAARSTK_X'!D344</f>
        <v>0.34548369000000001</v>
      </c>
      <c r="E344" s="115">
        <f>'[1]2023.04.25.EKHAZAARSTK_X'!E344</f>
        <v>-0.95445769999999996</v>
      </c>
      <c r="F344" s="115">
        <f>'[1]2023.04.25.EKHAZAARSTK_X'!F344</f>
        <v>-1.0572657599999999</v>
      </c>
      <c r="G344" s="115">
        <f>'[1]2023.04.25.EKHAZAARSTK_X'!G344</f>
        <v>0.28803092000000002</v>
      </c>
      <c r="H344" s="115">
        <f>'[1]2023.04.25.EKHAZAARSTK_X'!H344</f>
        <v>-1.32209456</v>
      </c>
      <c r="I344" s="115">
        <f>'[1]2023.04.25.EKHAZAARSTK_X'!I344</f>
        <v>1.9581548</v>
      </c>
      <c r="J344" s="115">
        <f>'[1]2023.04.25.EKHAZAARSTK_X'!J344</f>
        <v>2.0465500400000001</v>
      </c>
      <c r="K344" s="115">
        <f>'[1]2023.04.25.EKHAZAARSTK_X'!K344</f>
        <v>0.54205322</v>
      </c>
    </row>
    <row r="345" spans="1:11" x14ac:dyDescent="0.3">
      <c r="A345" s="73" t="str">
        <f>'[1]2023.04.25.EKHAZAARSTK_X'!A345</f>
        <v>GUJARAT PIPAVAV PORT LTD</v>
      </c>
      <c r="B345" s="115">
        <f>'[1]2023.04.25.EKHAZAARSTK_X'!B345</f>
        <v>1.2934428499999999</v>
      </c>
      <c r="C345" s="115">
        <f>'[1]2023.04.25.EKHAZAARSTK_X'!C345</f>
        <v>-0.72246962999999997</v>
      </c>
      <c r="D345" s="115">
        <f>'[1]2023.04.25.EKHAZAARSTK_X'!D345</f>
        <v>-0.75153815999999996</v>
      </c>
      <c r="E345" s="115">
        <f>'[1]2023.04.25.EKHAZAARSTK_X'!E345</f>
        <v>-0.84486346999999995</v>
      </c>
      <c r="F345" s="115">
        <f>'[1]2023.04.25.EKHAZAARSTK_X'!F345</f>
        <v>1.34387207</v>
      </c>
      <c r="G345" s="115">
        <f>'[1]2023.04.25.EKHAZAARSTK_X'!G345</f>
        <v>0.11016208</v>
      </c>
      <c r="H345" s="115">
        <f>'[1]2023.04.25.EKHAZAARSTK_X'!H345</f>
        <v>-2.1810438599999999</v>
      </c>
      <c r="I345" s="115">
        <f>'[1]2023.04.25.EKHAZAARSTK_X'!I345</f>
        <v>0.14487201</v>
      </c>
      <c r="J345" s="115">
        <f>'[1]2023.04.25.EKHAZAARSTK_X'!J345</f>
        <v>0.12025255999999999</v>
      </c>
      <c r="K345" s="115">
        <f>'[1]2023.04.25.EKHAZAARSTK_X'!K345</f>
        <v>0.40601756999999999</v>
      </c>
    </row>
    <row r="346" spans="1:11" x14ac:dyDescent="0.3">
      <c r="A346" s="73" t="str">
        <f>'[1]2023.04.25.EKHAZAARSTK_X'!A346</f>
        <v>GUJARAT STATE FERT &amp; CHEMICA</v>
      </c>
      <c r="B346" s="115">
        <f>'[1]2023.04.25.EKHAZAARSTK_X'!B346</f>
        <v>0.27938091999999998</v>
      </c>
      <c r="C346" s="115">
        <f>'[1]2023.04.25.EKHAZAARSTK_X'!C346</f>
        <v>0.13048104999999999</v>
      </c>
      <c r="D346" s="115">
        <f>'[1]2023.04.25.EKHAZAARSTK_X'!D346</f>
        <v>-0.19199155000000001</v>
      </c>
      <c r="E346" s="115">
        <f>'[1]2023.04.25.EKHAZAARSTK_X'!E346</f>
        <v>-0.95499277000000005</v>
      </c>
      <c r="F346" s="115">
        <f>'[1]2023.04.25.EKHAZAARSTK_X'!F346</f>
        <v>-0.63840359000000002</v>
      </c>
      <c r="G346" s="115">
        <f>'[1]2023.04.25.EKHAZAARSTK_X'!G346</f>
        <v>-0.20618886</v>
      </c>
      <c r="H346" s="115">
        <f>'[1]2023.04.25.EKHAZAARSTK_X'!H346</f>
        <v>-1.3889575000000001</v>
      </c>
      <c r="I346" s="115">
        <f>'[1]2023.04.25.EKHAZAARSTK_X'!I346</f>
        <v>1.1562491699999999</v>
      </c>
      <c r="J346" s="115">
        <f>'[1]2023.04.25.EKHAZAARSTK_X'!J346</f>
        <v>2.3121499999999999</v>
      </c>
      <c r="K346" s="115">
        <f>'[1]2023.04.25.EKHAZAARSTK_X'!K346</f>
        <v>7.4516570000000004E-2</v>
      </c>
    </row>
    <row r="347" spans="1:11" x14ac:dyDescent="0.3">
      <c r="A347" s="73" t="str">
        <f>'[1]2023.04.25.EKHAZAARSTK_X'!A347</f>
        <v>GUJARAT STATE PETRONET LTD</v>
      </c>
      <c r="B347" s="115">
        <f>'[1]2023.04.25.EKHAZAARSTK_X'!B347</f>
        <v>-0.18681286</v>
      </c>
      <c r="C347" s="115">
        <f>'[1]2023.04.25.EKHAZAARSTK_X'!C347</f>
        <v>0.35772758999999998</v>
      </c>
      <c r="D347" s="115">
        <f>'[1]2023.04.25.EKHAZAARSTK_X'!D347</f>
        <v>0.31808138000000002</v>
      </c>
      <c r="E347" s="115">
        <f>'[1]2023.04.25.EKHAZAARSTK_X'!E347</f>
        <v>-0.84763341999999997</v>
      </c>
      <c r="F347" s="115">
        <f>'[1]2023.04.25.EKHAZAARSTK_X'!F347</f>
        <v>2.9743599999999999E-2</v>
      </c>
      <c r="G347" s="115">
        <f>'[1]2023.04.25.EKHAZAARSTK_X'!G347</f>
        <v>0.39006661999999998</v>
      </c>
      <c r="H347" s="115">
        <f>'[1]2023.04.25.EKHAZAARSTK_X'!H347</f>
        <v>-1.0008720200000001</v>
      </c>
      <c r="I347" s="115">
        <f>'[1]2023.04.25.EKHAZAARSTK_X'!I347</f>
        <v>-8.4702609999999998E-2</v>
      </c>
      <c r="J347" s="115">
        <f>'[1]2023.04.25.EKHAZAARSTK_X'!J347</f>
        <v>1.40588117</v>
      </c>
      <c r="K347" s="115">
        <f>'[1]2023.04.25.EKHAZAARSTK_X'!K347</f>
        <v>-0.11831342</v>
      </c>
    </row>
    <row r="348" spans="1:11" x14ac:dyDescent="0.3">
      <c r="A348" s="73" t="str">
        <f>'[1]2023.04.25.EKHAZAARSTK_X'!A348</f>
        <v>GULF OIL LUBRICANTS INDIA LT</v>
      </c>
      <c r="B348" s="115">
        <f>'[1]2023.04.25.EKHAZAARSTK_X'!B348</f>
        <v>0.44295001000000001</v>
      </c>
      <c r="C348" s="115">
        <f>'[1]2023.04.25.EKHAZAARSTK_X'!C348</f>
        <v>0.56020974999999995</v>
      </c>
      <c r="D348" s="115">
        <f>'[1]2023.04.25.EKHAZAARSTK_X'!D348</f>
        <v>0.13627386</v>
      </c>
      <c r="E348" s="115">
        <f>'[1]2023.04.25.EKHAZAARSTK_X'!E348</f>
        <v>-0.89145845000000001</v>
      </c>
      <c r="F348" s="115">
        <f>'[1]2023.04.25.EKHAZAARSTK_X'!F348</f>
        <v>-0.13004704</v>
      </c>
      <c r="G348" s="115">
        <f>'[1]2023.04.25.EKHAZAARSTK_X'!G348</f>
        <v>0.13822667</v>
      </c>
      <c r="H348" s="115">
        <f>'[1]2023.04.25.EKHAZAARSTK_X'!H348</f>
        <v>-2.3135390299999998</v>
      </c>
      <c r="I348" s="115">
        <f>'[1]2023.04.25.EKHAZAARSTK_X'!I348</f>
        <v>-0.27884917999999997</v>
      </c>
      <c r="J348" s="115">
        <f>'[1]2023.04.25.EKHAZAARSTK_X'!J348</f>
        <v>0.89206814999999995</v>
      </c>
      <c r="K348" s="115">
        <f>'[1]2023.04.25.EKHAZAARSTK_X'!K348</f>
        <v>-0.91115069000000004</v>
      </c>
    </row>
    <row r="349" spans="1:11" x14ac:dyDescent="0.3">
      <c r="A349" s="73" t="str">
        <f>'[1]2023.04.25.EKHAZAARSTK_X'!A349</f>
        <v>GULSHAN POLYOLS LTD</v>
      </c>
      <c r="B349" s="115">
        <f>'[1]2023.04.25.EKHAZAARSTK_X'!B349</f>
        <v>-0.32373260999999998</v>
      </c>
      <c r="C349" s="115">
        <f>'[1]2023.04.25.EKHAZAARSTK_X'!C349</f>
        <v>1.0473328799999999</v>
      </c>
      <c r="D349" s="115">
        <f>'[1]2023.04.25.EKHAZAARSTK_X'!D349</f>
        <v>1.0390051600000001</v>
      </c>
      <c r="E349" s="115">
        <f>'[1]2023.04.25.EKHAZAARSTK_X'!E349</f>
        <v>-0.39034300999999999</v>
      </c>
      <c r="F349" s="115">
        <f>'[1]2023.04.25.EKHAZAARSTK_X'!F349</f>
        <v>-0.57757992000000002</v>
      </c>
      <c r="G349" s="115">
        <f>'[1]2023.04.25.EKHAZAARSTK_X'!G349</f>
        <v>-0.67323606999999996</v>
      </c>
      <c r="H349" s="115">
        <f>'[1]2023.04.25.EKHAZAARSTK_X'!H349</f>
        <v>-2.7429165800000002</v>
      </c>
      <c r="I349" s="115">
        <f>'[1]2023.04.25.EKHAZAARSTK_X'!I349</f>
        <v>-0.11837213000000001</v>
      </c>
      <c r="J349" s="115">
        <f>'[1]2023.04.25.EKHAZAARSTK_X'!J349</f>
        <v>8.104372E-2</v>
      </c>
      <c r="K349" s="115">
        <f>'[1]2023.04.25.EKHAZAARSTK_X'!K349</f>
        <v>0.74595814999999999</v>
      </c>
    </row>
    <row r="350" spans="1:11" x14ac:dyDescent="0.3">
      <c r="A350" s="73" t="str">
        <f>'[1]2023.04.25.EKHAZAARSTK_X'!A350</f>
        <v>HAPPIEST MINDS TECHNOLOGIES</v>
      </c>
      <c r="B350" s="115">
        <f>'[1]2023.04.25.EKHAZAARSTK_X'!B350</f>
        <v>-0.28237695000000002</v>
      </c>
      <c r="C350" s="115">
        <f>'[1]2023.04.25.EKHAZAARSTK_X'!C350</f>
        <v>3.0002110000000002</v>
      </c>
      <c r="D350" s="115">
        <f>'[1]2023.04.25.EKHAZAARSTK_X'!D350</f>
        <v>2.7662012599999999</v>
      </c>
      <c r="E350" s="115">
        <f>'[1]2023.04.25.EKHAZAARSTK_X'!E350</f>
        <v>-0.39531448000000002</v>
      </c>
      <c r="F350" s="115">
        <f>'[1]2023.04.25.EKHAZAARSTK_X'!F350</f>
        <v>-0.82494491000000003</v>
      </c>
      <c r="G350" s="115">
        <f>'[1]2023.04.25.EKHAZAARSTK_X'!G350</f>
        <v>0.72007346000000005</v>
      </c>
      <c r="H350" s="115">
        <f>'[1]2023.04.25.EKHAZAARSTK_X'!H350</f>
        <v>-2.0852668300000001</v>
      </c>
      <c r="I350" s="115">
        <f>'[1]2023.04.25.EKHAZAARSTK_X'!I350</f>
        <v>0.31804230999999999</v>
      </c>
      <c r="J350" s="115">
        <f>'[1]2023.04.25.EKHAZAARSTK_X'!J350</f>
        <v>-0.51480967</v>
      </c>
      <c r="K350" s="115">
        <f>'[1]2023.04.25.EKHAZAARSTK_X'!K350</f>
        <v>-1.70798516</v>
      </c>
    </row>
    <row r="351" spans="1:11" x14ac:dyDescent="0.3">
      <c r="A351" s="73" t="str">
        <f>'[1]2023.04.25.EKHAZAARSTK_X'!A351</f>
        <v>HARIOM PIPE INDUSTRIES LTD</v>
      </c>
      <c r="B351" s="115">
        <f>'[1]2023.04.25.EKHAZAARSTK_X'!B351</f>
        <v>-0.47056088000000001</v>
      </c>
      <c r="C351" s="115">
        <f>'[1]2023.04.25.EKHAZAARSTK_X'!C351</f>
        <v>1.4031368500000001</v>
      </c>
      <c r="D351" s="115">
        <f>'[1]2023.04.25.EKHAZAARSTK_X'!D351</f>
        <v>1.55045879</v>
      </c>
      <c r="E351" s="115">
        <f>'[1]2023.04.25.EKHAZAARSTK_X'!E351</f>
        <v>0.66113299000000003</v>
      </c>
      <c r="F351" s="115">
        <f>'[1]2023.04.25.EKHAZAARSTK_X'!F351</f>
        <v>2.2018635299999998</v>
      </c>
      <c r="G351" s="115">
        <f>'[1]2023.04.25.EKHAZAARSTK_X'!G351</f>
        <v>0.35734037000000002</v>
      </c>
      <c r="H351" s="115">
        <f>'[1]2023.04.25.EKHAZAARSTK_X'!H351</f>
        <v>-3</v>
      </c>
      <c r="I351" s="115">
        <f>'[1]2023.04.25.EKHAZAARSTK_X'!I351</f>
        <v>2.2153773299999999</v>
      </c>
      <c r="J351" s="115">
        <f>'[1]2023.04.25.EKHAZAARSTK_X'!J351</f>
        <v>-0.22501898000000001</v>
      </c>
      <c r="K351" s="115">
        <f>'[1]2023.04.25.EKHAZAARSTK_X'!K351</f>
        <v>-0.56762201000000001</v>
      </c>
    </row>
    <row r="352" spans="1:11" x14ac:dyDescent="0.3">
      <c r="A352" s="73" t="str">
        <f>'[1]2023.04.25.EKHAZAARSTK_X'!A352</f>
        <v>HARSHA ENGINEERS INTERNATION</v>
      </c>
      <c r="B352" s="115">
        <f>'[1]2023.04.25.EKHAZAARSTK_X'!B352</f>
        <v>-0.47056088000000001</v>
      </c>
      <c r="C352" s="115">
        <f>'[1]2023.04.25.EKHAZAARSTK_X'!C352</f>
        <v>0.67114459999999998</v>
      </c>
      <c r="D352" s="115">
        <f>'[1]2023.04.25.EKHAZAARSTK_X'!D352</f>
        <v>1.5035481500000001</v>
      </c>
      <c r="E352" s="115">
        <f>'[1]2023.04.25.EKHAZAARSTK_X'!E352</f>
        <v>-0.87821174000000002</v>
      </c>
      <c r="F352" s="115">
        <f>'[1]2023.04.25.EKHAZAARSTK_X'!F352</f>
        <v>-0.68360162000000002</v>
      </c>
      <c r="G352" s="115">
        <f>'[1]2023.04.25.EKHAZAARSTK_X'!G352</f>
        <v>-0.16712560000000001</v>
      </c>
      <c r="H352" s="115">
        <f>'[1]2023.04.25.EKHAZAARSTK_X'!H352</f>
        <v>-2.7370667499999999</v>
      </c>
      <c r="I352" s="115">
        <f>'[1]2023.04.25.EKHAZAARSTK_X'!I352</f>
        <v>0.32682252000000001</v>
      </c>
      <c r="J352" s="115">
        <f>'[1]2023.04.25.EKHAZAARSTK_X'!J352</f>
        <v>-0.18492794000000001</v>
      </c>
      <c r="K352" s="115">
        <f>'[1]2023.04.25.EKHAZAARSTK_X'!K352</f>
        <v>-1.24899173</v>
      </c>
    </row>
    <row r="353" spans="1:11" x14ac:dyDescent="0.3">
      <c r="A353" s="73" t="str">
        <f>'[1]2023.04.25.EKHAZAARSTK_X'!A353</f>
        <v>HATHWAY CABLE AND DATACOM</v>
      </c>
      <c r="B353" s="115">
        <f>'[1]2023.04.25.EKHAZAARSTK_X'!B353</f>
        <v>-0.47056088000000001</v>
      </c>
      <c r="C353" s="115">
        <f>'[1]2023.04.25.EKHAZAARSTK_X'!C353</f>
        <v>-0.22736801000000001</v>
      </c>
      <c r="D353" s="115">
        <f>'[1]2023.04.25.EKHAZAARSTK_X'!D353</f>
        <v>-1.1419827899999999</v>
      </c>
      <c r="E353" s="115">
        <f>'[1]2023.04.25.EKHAZAARSTK_X'!E353</f>
        <v>-0.95499277000000005</v>
      </c>
      <c r="F353" s="115">
        <f>'[1]2023.04.25.EKHAZAARSTK_X'!F353</f>
        <v>-0.75308257000000001</v>
      </c>
      <c r="G353" s="115">
        <f>'[1]2023.04.25.EKHAZAARSTK_X'!G353</f>
        <v>-0.79447984999999999</v>
      </c>
      <c r="H353" s="115">
        <f>'[1]2023.04.25.EKHAZAARSTK_X'!H353</f>
        <v>-2.13522291</v>
      </c>
      <c r="I353" s="115">
        <f>'[1]2023.04.25.EKHAZAARSTK_X'!I353</f>
        <v>9.4308279999999994E-2</v>
      </c>
      <c r="J353" s="115">
        <f>'[1]2023.04.25.EKHAZAARSTK_X'!J353</f>
        <v>1.16608047</v>
      </c>
      <c r="K353" s="115">
        <f>'[1]2023.04.25.EKHAZAARSTK_X'!K353</f>
        <v>-0.26358175</v>
      </c>
    </row>
    <row r="354" spans="1:11" x14ac:dyDescent="0.3">
      <c r="A354" s="73" t="str">
        <f>'[1]2023.04.25.EKHAZAARSTK_X'!A354</f>
        <v>HATSUN AGRO PRODUCT LTD</v>
      </c>
      <c r="B354" s="115">
        <f>'[1]2023.04.25.EKHAZAARSTK_X'!B354</f>
        <v>-0.21286975999999999</v>
      </c>
      <c r="C354" s="115">
        <f>'[1]2023.04.25.EKHAZAARSTK_X'!C354</f>
        <v>0.18578900000000001</v>
      </c>
      <c r="D354" s="115">
        <f>'[1]2023.04.25.EKHAZAARSTK_X'!D354</f>
        <v>0.54440904000000001</v>
      </c>
      <c r="E354" s="115">
        <f>'[1]2023.04.25.EKHAZAARSTK_X'!E354</f>
        <v>1.1877815700000001</v>
      </c>
      <c r="F354" s="115">
        <f>'[1]2023.04.25.EKHAZAARSTK_X'!F354</f>
        <v>-0.77231777000000001</v>
      </c>
      <c r="G354" s="115">
        <f>'[1]2023.04.25.EKHAZAARSTK_X'!G354</f>
        <v>-0.47312689000000002</v>
      </c>
      <c r="H354" s="115">
        <f>'[1]2023.04.25.EKHAZAARSTK_X'!H354</f>
        <v>-1.47509289</v>
      </c>
      <c r="I354" s="115">
        <f>'[1]2023.04.25.EKHAZAARSTK_X'!I354</f>
        <v>-0.42467474999999999</v>
      </c>
      <c r="J354" s="115">
        <f>'[1]2023.04.25.EKHAZAARSTK_X'!J354</f>
        <v>-0.35393444000000002</v>
      </c>
      <c r="K354" s="115">
        <f>'[1]2023.04.25.EKHAZAARSTK_X'!K354</f>
        <v>-0.33633511999999999</v>
      </c>
    </row>
    <row r="355" spans="1:11" x14ac:dyDescent="0.3">
      <c r="A355" s="73" t="str">
        <f>'[1]2023.04.25.EKHAZAARSTK_X'!A355</f>
        <v>HAVELLS INDIA LTD</v>
      </c>
      <c r="B355" s="115">
        <f>'[1]2023.04.25.EKHAZAARSTK_X'!B355</f>
        <v>-0.37768802000000001</v>
      </c>
      <c r="C355" s="115">
        <f>'[1]2023.04.25.EKHAZAARSTK_X'!C355</f>
        <v>0.52883928999999996</v>
      </c>
      <c r="D355" s="115">
        <f>'[1]2023.04.25.EKHAZAARSTK_X'!D355</f>
        <v>0.51265311000000002</v>
      </c>
      <c r="E355" s="115">
        <f>'[1]2023.04.25.EKHAZAARSTK_X'!E355</f>
        <v>-0.87846475999999996</v>
      </c>
      <c r="F355" s="115">
        <f>'[1]2023.04.25.EKHAZAARSTK_X'!F355</f>
        <v>3.7368699999999998E-2</v>
      </c>
      <c r="G355" s="115">
        <f>'[1]2023.04.25.EKHAZAARSTK_X'!G355</f>
        <v>-8.8381760000000004E-2</v>
      </c>
      <c r="H355" s="115">
        <f>'[1]2023.04.25.EKHAZAARSTK_X'!H355</f>
        <v>-0.73945254000000005</v>
      </c>
      <c r="I355" s="115">
        <f>'[1]2023.04.25.EKHAZAARSTK_X'!I355</f>
        <v>-0.12299436</v>
      </c>
      <c r="J355" s="115">
        <f>'[1]2023.04.25.EKHAZAARSTK_X'!J355</f>
        <v>-0.47610965</v>
      </c>
      <c r="K355" s="115">
        <f>'[1]2023.04.25.EKHAZAARSTK_X'!K355</f>
        <v>-1.20981359</v>
      </c>
    </row>
    <row r="356" spans="1:11" x14ac:dyDescent="0.3">
      <c r="A356" s="73" t="str">
        <f>'[1]2023.04.25.EKHAZAARSTK_X'!A356</f>
        <v>HAWKINS COOKERS LTD</v>
      </c>
      <c r="B356" s="115">
        <f>'[1]2023.04.25.EKHAZAARSTK_X'!B356</f>
        <v>-0.10842378</v>
      </c>
      <c r="C356" s="115">
        <f>'[1]2023.04.25.EKHAZAARSTK_X'!C356</f>
        <v>2.26492453</v>
      </c>
      <c r="D356" s="115">
        <f>'[1]2023.04.25.EKHAZAARSTK_X'!D356</f>
        <v>1.3885796100000001</v>
      </c>
      <c r="E356" s="115">
        <f>'[1]2023.04.25.EKHAZAARSTK_X'!E356</f>
        <v>-0.61359006000000005</v>
      </c>
      <c r="F356" s="115">
        <f>'[1]2023.04.25.EKHAZAARSTK_X'!F356</f>
        <v>0.44838782999999999</v>
      </c>
      <c r="G356" s="115">
        <f>'[1]2023.04.25.EKHAZAARSTK_X'!G356</f>
        <v>0.91112214000000002</v>
      </c>
      <c r="H356" s="115">
        <f>'[1]2023.04.25.EKHAZAARSTK_X'!H356</f>
        <v>-2.7036440399999999</v>
      </c>
      <c r="I356" s="115">
        <f>'[1]2023.04.25.EKHAZAARSTK_X'!I356</f>
        <v>-0.43910325</v>
      </c>
      <c r="J356" s="115">
        <f>'[1]2023.04.25.EKHAZAARSTK_X'!J356</f>
        <v>-0.35204851999999998</v>
      </c>
      <c r="K356" s="115">
        <f>'[1]2023.04.25.EKHAZAARSTK_X'!K356</f>
        <v>-1.9641040599999999</v>
      </c>
    </row>
    <row r="357" spans="1:11" x14ac:dyDescent="0.3">
      <c r="A357" s="73" t="str">
        <f>'[1]2023.04.25.EKHAZAARSTK_X'!A357</f>
        <v>HBL POWER SYSTEMS LTD</v>
      </c>
      <c r="B357" s="115">
        <f>'[1]2023.04.25.EKHAZAARSTK_X'!B357</f>
        <v>-0.31804990999999999</v>
      </c>
      <c r="C357" s="115">
        <f>'[1]2023.04.25.EKHAZAARSTK_X'!C357</f>
        <v>0.42837059</v>
      </c>
      <c r="D357" s="115">
        <f>'[1]2023.04.25.EKHAZAARSTK_X'!D357</f>
        <v>-1.7173084000000001</v>
      </c>
      <c r="E357" s="115">
        <f>'[1]2023.04.25.EKHAZAARSTK_X'!E357</f>
        <v>-0.81094831000000001</v>
      </c>
      <c r="F357" s="115">
        <f>'[1]2023.04.25.EKHAZAARSTK_X'!F357</f>
        <v>1.44835782</v>
      </c>
      <c r="G357" s="115">
        <f>'[1]2023.04.25.EKHAZAARSTK_X'!G357</f>
        <v>-0.39984631999999998</v>
      </c>
      <c r="H357" s="115">
        <f>'[1]2023.04.25.EKHAZAARSTK_X'!H357</f>
        <v>-2.4723177000000001</v>
      </c>
      <c r="I357" s="115">
        <f>'[1]2023.04.25.EKHAZAARSTK_X'!I357</f>
        <v>2.1489079000000002</v>
      </c>
      <c r="J357" s="115">
        <f>'[1]2023.04.25.EKHAZAARSTK_X'!J357</f>
        <v>-5.354859E-2</v>
      </c>
      <c r="K357" s="115">
        <f>'[1]2023.04.25.EKHAZAARSTK_X'!K357</f>
        <v>-3.225103E-2</v>
      </c>
    </row>
    <row r="358" spans="1:11" x14ac:dyDescent="0.3">
      <c r="A358" s="73" t="str">
        <f>'[1]2023.04.25.EKHAZAARSTK_X'!A358</f>
        <v>HCL TECHNOLOGIES LTD</v>
      </c>
      <c r="B358" s="115">
        <f>'[1]2023.04.25.EKHAZAARSTK_X'!B358</f>
        <v>1.2684781599999999</v>
      </c>
      <c r="C358" s="115">
        <f>'[1]2023.04.25.EKHAZAARSTK_X'!C358</f>
        <v>1.46962237</v>
      </c>
      <c r="D358" s="115">
        <f>'[1]2023.04.25.EKHAZAARSTK_X'!D358</f>
        <v>-2.14700603</v>
      </c>
      <c r="E358" s="115">
        <f>'[1]2023.04.25.EKHAZAARSTK_X'!E358</f>
        <v>-0.79051340000000003</v>
      </c>
      <c r="F358" s="115">
        <f>'[1]2023.04.25.EKHAZAARSTK_X'!F358</f>
        <v>-0.11721677</v>
      </c>
      <c r="G358" s="115">
        <f>'[1]2023.04.25.EKHAZAARSTK_X'!G358</f>
        <v>0.53691566000000002</v>
      </c>
      <c r="H358" s="115">
        <f>'[1]2023.04.25.EKHAZAARSTK_X'!H358</f>
        <v>-1.3696719399999999</v>
      </c>
      <c r="I358" s="115">
        <f>'[1]2023.04.25.EKHAZAARSTK_X'!I358</f>
        <v>-0.16572772</v>
      </c>
      <c r="J358" s="115">
        <f>'[1]2023.04.25.EKHAZAARSTK_X'!J358</f>
        <v>-0.82750678</v>
      </c>
      <c r="K358" s="115">
        <f>'[1]2023.04.25.EKHAZAARSTK_X'!K358</f>
        <v>-0.66124981999999999</v>
      </c>
    </row>
    <row r="359" spans="1:11" x14ac:dyDescent="0.3">
      <c r="A359" s="73" t="str">
        <f>'[1]2023.04.25.EKHAZAARSTK_X'!A359</f>
        <v>HDFC ASSET MANAGEMENT CO LTD</v>
      </c>
      <c r="B359" s="115">
        <f>'[1]2023.04.25.EKHAZAARSTK_X'!B359</f>
        <v>0.42313584999999998</v>
      </c>
      <c r="C359" s="115">
        <f>'[1]2023.04.25.EKHAZAARSTK_X'!C359</f>
        <v>8.2571779999999997E-2</v>
      </c>
      <c r="D359" s="115">
        <f>'[1]2023.04.25.EKHAZAARSTK_X'!D359</f>
        <v>0.12541485999999999</v>
      </c>
      <c r="E359" s="115">
        <f>'[1]2023.04.25.EKHAZAARSTK_X'!E359</f>
        <v>-0.95499277000000005</v>
      </c>
      <c r="F359" s="115">
        <f>'[1]2023.04.25.EKHAZAARSTK_X'!F359</f>
        <v>-0.59988993000000002</v>
      </c>
      <c r="G359" s="115">
        <f>'[1]2023.04.25.EKHAZAARSTK_X'!G359</f>
        <v>1.6526298500000001</v>
      </c>
      <c r="H359" s="115">
        <f>'[1]2023.04.25.EKHAZAARSTK_X'!H359</f>
        <v>-1.36882353</v>
      </c>
      <c r="I359" s="115">
        <f>'[1]2023.04.25.EKHAZAARSTK_X'!I359</f>
        <v>-7.6017119999999994E-2</v>
      </c>
      <c r="J359" s="115">
        <f>'[1]2023.04.25.EKHAZAARSTK_X'!J359</f>
        <v>-0.36860174000000001</v>
      </c>
      <c r="K359" s="115">
        <f>'[1]2023.04.25.EKHAZAARSTK_X'!K359</f>
        <v>0.23207671999999999</v>
      </c>
    </row>
    <row r="360" spans="1:11" x14ac:dyDescent="0.3">
      <c r="A360" s="73" t="str">
        <f>'[1]2023.04.25.EKHAZAARSTK_X'!A360</f>
        <v>HDFC BANK LIMITED</v>
      </c>
      <c r="B360" s="115">
        <f>'[1]2023.04.25.EKHAZAARSTK_X'!B360</f>
        <v>-4.130619E-2</v>
      </c>
      <c r="C360" s="115">
        <f>'[1]2023.04.25.EKHAZAARSTK_X'!C360</f>
        <v>-0.84994787000000005</v>
      </c>
      <c r="D360" s="115">
        <f>'[1]2023.04.25.EKHAZAARSTK_X'!D360</f>
        <v>-4.4687900000000003E-3</v>
      </c>
      <c r="E360" s="115">
        <f>'[1]2023.04.25.EKHAZAARSTK_X'!E360</f>
        <v>0.32204914000000001</v>
      </c>
      <c r="F360" s="115">
        <f>'[1]2023.04.25.EKHAZAARSTK_X'!F360</f>
        <v>0.24475122999999999</v>
      </c>
      <c r="G360" s="115">
        <f>'[1]2023.04.25.EKHAZAARSTK_X'!G360</f>
        <v>-0.49736472999999998</v>
      </c>
      <c r="H360" s="115">
        <f>'[1]2023.04.25.EKHAZAARSTK_X'!H360</f>
        <v>1.54962099</v>
      </c>
      <c r="I360" s="115">
        <f>'[1]2023.04.25.EKHAZAARSTK_X'!I360</f>
        <v>-0.11904848</v>
      </c>
      <c r="J360" s="115">
        <f>'[1]2023.04.25.EKHAZAARSTK_X'!J360</f>
        <v>-0.16360163999999999</v>
      </c>
      <c r="K360" s="115">
        <f>'[1]2023.04.25.EKHAZAARSTK_X'!K360</f>
        <v>-0.43739441000000001</v>
      </c>
    </row>
    <row r="361" spans="1:11" x14ac:dyDescent="0.3">
      <c r="A361" s="73" t="str">
        <f>'[1]2023.04.25.EKHAZAARSTK_X'!A361</f>
        <v>HDFC LIFE INSURANCE CO LTD</v>
      </c>
      <c r="B361" s="115">
        <f>'[1]2023.04.25.EKHAZAARSTK_X'!B361</f>
        <v>-0.34865816999999999</v>
      </c>
      <c r="C361" s="115">
        <f>'[1]2023.04.25.EKHAZAARSTK_X'!C361</f>
        <v>-0.64518344000000005</v>
      </c>
      <c r="D361" s="115">
        <f>'[1]2023.04.25.EKHAZAARSTK_X'!D361</f>
        <v>0.16029595999999999</v>
      </c>
      <c r="E361" s="115">
        <f>'[1]2023.04.25.EKHAZAARSTK_X'!E361</f>
        <v>-0.82825302999999995</v>
      </c>
      <c r="F361" s="115">
        <f>'[1]2023.04.25.EKHAZAARSTK_X'!F361</f>
        <v>-0.25755351999999998</v>
      </c>
      <c r="G361" s="115">
        <f>'[1]2023.04.25.EKHAZAARSTK_X'!G361</f>
        <v>-0.73508375999999997</v>
      </c>
      <c r="H361" s="115">
        <f>'[1]2023.04.25.EKHAZAARSTK_X'!H361</f>
        <v>0.34324154000000001</v>
      </c>
      <c r="I361" s="115">
        <f>'[1]2023.04.25.EKHAZAARSTK_X'!I361</f>
        <v>-5.3932750000000002E-2</v>
      </c>
      <c r="J361" s="115">
        <f>'[1]2023.04.25.EKHAZAARSTK_X'!J361</f>
        <v>-0.10738188999999999</v>
      </c>
      <c r="K361" s="115">
        <f>'[1]2023.04.25.EKHAZAARSTK_X'!K361</f>
        <v>-0.53239572000000002</v>
      </c>
    </row>
    <row r="362" spans="1:11" x14ac:dyDescent="0.3">
      <c r="A362" s="73" t="str">
        <f>'[1]2023.04.25.EKHAZAARSTK_X'!A362</f>
        <v>HEALTHCARE GLOBAL ENTERPRISE</v>
      </c>
      <c r="B362" s="115">
        <f>'[1]2023.04.25.EKHAZAARSTK_X'!B362</f>
        <v>-0.47056088000000001</v>
      </c>
      <c r="C362" s="115">
        <f>'[1]2023.04.25.EKHAZAARSTK_X'!C362</f>
        <v>-0.30569397999999998</v>
      </c>
      <c r="D362" s="115">
        <f>'[1]2023.04.25.EKHAZAARSTK_X'!D362</f>
        <v>-0.12507916999999999</v>
      </c>
      <c r="E362" s="115">
        <f>'[1]2023.04.25.EKHAZAARSTK_X'!E362</f>
        <v>0.78714620999999996</v>
      </c>
      <c r="F362" s="115">
        <f>'[1]2023.04.25.EKHAZAARSTK_X'!F362</f>
        <v>-0.13267271</v>
      </c>
      <c r="G362" s="115">
        <f>'[1]2023.04.25.EKHAZAARSTK_X'!G362</f>
        <v>-0.93665332000000001</v>
      </c>
      <c r="H362" s="115">
        <f>'[1]2023.04.25.EKHAZAARSTK_X'!H362</f>
        <v>-2.2202692000000002</v>
      </c>
      <c r="I362" s="115">
        <f>'[1]2023.04.25.EKHAZAARSTK_X'!I362</f>
        <v>-0.23051347</v>
      </c>
      <c r="J362" s="115">
        <f>'[1]2023.04.25.EKHAZAARSTK_X'!J362</f>
        <v>-0.23701996</v>
      </c>
      <c r="K362" s="115">
        <f>'[1]2023.04.25.EKHAZAARSTK_X'!K362</f>
        <v>-1.5516601800000001</v>
      </c>
    </row>
    <row r="363" spans="1:11" x14ac:dyDescent="0.3">
      <c r="A363" s="73" t="str">
        <f>'[1]2023.04.25.EKHAZAARSTK_X'!A363</f>
        <v>HEG LTD</v>
      </c>
      <c r="B363" s="115">
        <f>'[1]2023.04.25.EKHAZAARSTK_X'!B363</f>
        <v>0.94704348000000005</v>
      </c>
      <c r="C363" s="115">
        <f>'[1]2023.04.25.EKHAZAARSTK_X'!C363</f>
        <v>1.93024135</v>
      </c>
      <c r="D363" s="115">
        <f>'[1]2023.04.25.EKHAZAARSTK_X'!D363</f>
        <v>-1.7513555300000001</v>
      </c>
      <c r="E363" s="115">
        <f>'[1]2023.04.25.EKHAZAARSTK_X'!E363</f>
        <v>-0.95401358999999997</v>
      </c>
      <c r="F363" s="115">
        <f>'[1]2023.04.25.EKHAZAARSTK_X'!F363</f>
        <v>-0.88368296999999996</v>
      </c>
      <c r="G363" s="115">
        <f>'[1]2023.04.25.EKHAZAARSTK_X'!G363</f>
        <v>-9.1571440000000004E-2</v>
      </c>
      <c r="H363" s="115">
        <f>'[1]2023.04.25.EKHAZAARSTK_X'!H363</f>
        <v>-1.90407813</v>
      </c>
      <c r="I363" s="115">
        <f>'[1]2023.04.25.EKHAZAARSTK_X'!I363</f>
        <v>0.90900493000000004</v>
      </c>
      <c r="J363" s="115">
        <f>'[1]2023.04.25.EKHAZAARSTK_X'!J363</f>
        <v>0.75530547000000003</v>
      </c>
      <c r="K363" s="115">
        <f>'[1]2023.04.25.EKHAZAARSTK_X'!K363</f>
        <v>-0.21483384</v>
      </c>
    </row>
    <row r="364" spans="1:11" x14ac:dyDescent="0.3">
      <c r="A364" s="73" t="str">
        <f>'[1]2023.04.25.EKHAZAARSTK_X'!A364</f>
        <v>HEIDELBERGCEMENT INDIA LTD</v>
      </c>
      <c r="B364" s="115">
        <f>'[1]2023.04.25.EKHAZAARSTK_X'!B364</f>
        <v>1.51297474</v>
      </c>
      <c r="C364" s="115">
        <f>'[1]2023.04.25.EKHAZAARSTK_X'!C364</f>
        <v>-0.54004209999999997</v>
      </c>
      <c r="D364" s="115">
        <f>'[1]2023.04.25.EKHAZAARSTK_X'!D364</f>
        <v>-1.09691048</v>
      </c>
      <c r="E364" s="115">
        <f>'[1]2023.04.25.EKHAZAARSTK_X'!E364</f>
        <v>-0.60132200000000002</v>
      </c>
      <c r="F364" s="115">
        <f>'[1]2023.04.25.EKHAZAARSTK_X'!F364</f>
        <v>-0.29814353999999998</v>
      </c>
      <c r="G364" s="115">
        <f>'[1]2023.04.25.EKHAZAARSTK_X'!G364</f>
        <v>-0.48549661</v>
      </c>
      <c r="H364" s="115">
        <f>'[1]2023.04.25.EKHAZAARSTK_X'!H364</f>
        <v>-2.11305261</v>
      </c>
      <c r="I364" s="115">
        <f>'[1]2023.04.25.EKHAZAARSTK_X'!I364</f>
        <v>-0.17338124999999999</v>
      </c>
      <c r="J364" s="115">
        <f>'[1]2023.04.25.EKHAZAARSTK_X'!J364</f>
        <v>0.14560106</v>
      </c>
      <c r="K364" s="115">
        <f>'[1]2023.04.25.EKHAZAARSTK_X'!K364</f>
        <v>0.42523450000000002</v>
      </c>
    </row>
    <row r="365" spans="1:11" x14ac:dyDescent="0.3">
      <c r="A365" s="73" t="str">
        <f>'[1]2023.04.25.EKHAZAARSTK_X'!A365</f>
        <v>HEMISPHERE PROPERTIES INDIA</v>
      </c>
      <c r="B365" s="115">
        <f>'[1]2023.04.25.EKHAZAARSTK_X'!B365</f>
        <v>-0.47056088000000001</v>
      </c>
      <c r="C365" s="115">
        <f>'[1]2023.04.25.EKHAZAARSTK_X'!C365</f>
        <v>0.72800385999999995</v>
      </c>
      <c r="D365" s="115">
        <f>'[1]2023.04.25.EKHAZAARSTK_X'!D365</f>
        <v>-1.1070215699999999</v>
      </c>
      <c r="E365" s="115">
        <f>'[1]2023.04.25.EKHAZAARSTK_X'!E365</f>
        <v>-0.58415693000000002</v>
      </c>
      <c r="F365" s="115">
        <f>'[1]2023.04.25.EKHAZAARSTK_X'!F365</f>
        <v>-0.77722495999999996</v>
      </c>
      <c r="G365" s="115">
        <f>'[1]2023.04.25.EKHAZAARSTK_X'!G365</f>
        <v>-1.7871735099999999</v>
      </c>
      <c r="H365" s="115">
        <f>'[1]2023.04.25.EKHAZAARSTK_X'!H365</f>
        <v>-3</v>
      </c>
      <c r="I365" s="115">
        <f>'[1]2023.04.25.EKHAZAARSTK_X'!I365</f>
        <v>0.25867953999999999</v>
      </c>
      <c r="J365" s="115">
        <f>'[1]2023.04.25.EKHAZAARSTK_X'!J365</f>
        <v>-1.0488696099999999</v>
      </c>
      <c r="K365" s="115">
        <f>'[1]2023.04.25.EKHAZAARSTK_X'!K365</f>
        <v>-1.0611702199999999</v>
      </c>
    </row>
    <row r="366" spans="1:11" x14ac:dyDescent="0.3">
      <c r="A366" s="73" t="str">
        <f>'[1]2023.04.25.EKHAZAARSTK_X'!A366</f>
        <v>HERANBA INDUSTRIES LTD</v>
      </c>
      <c r="B366" s="115">
        <f>'[1]2023.04.25.EKHAZAARSTK_X'!B366</f>
        <v>-0.24113195000000001</v>
      </c>
      <c r="C366" s="115">
        <f>'[1]2023.04.25.EKHAZAARSTK_X'!C366</f>
        <v>2.6829289999999999E-2</v>
      </c>
      <c r="D366" s="115">
        <f>'[1]2023.04.25.EKHAZAARSTK_X'!D366</f>
        <v>1.3153919000000001</v>
      </c>
      <c r="E366" s="115">
        <f>'[1]2023.04.25.EKHAZAARSTK_X'!E366</f>
        <v>-0.95499277000000005</v>
      </c>
      <c r="F366" s="115">
        <f>'[1]2023.04.25.EKHAZAARSTK_X'!F366</f>
        <v>-1.72491431</v>
      </c>
      <c r="G366" s="115">
        <f>'[1]2023.04.25.EKHAZAARSTK_X'!G366</f>
        <v>-9.9691050000000003E-2</v>
      </c>
      <c r="H366" s="115">
        <f>'[1]2023.04.25.EKHAZAARSTK_X'!H366</f>
        <v>-2.6188664400000001</v>
      </c>
      <c r="I366" s="115">
        <f>'[1]2023.04.25.EKHAZAARSTK_X'!I366</f>
        <v>0.10792422</v>
      </c>
      <c r="J366" s="115">
        <f>'[1]2023.04.25.EKHAZAARSTK_X'!J366</f>
        <v>0.75608545999999999</v>
      </c>
      <c r="K366" s="115">
        <f>'[1]2023.04.25.EKHAZAARSTK_X'!K366</f>
        <v>1.04659927</v>
      </c>
    </row>
    <row r="367" spans="1:11" x14ac:dyDescent="0.3">
      <c r="A367" s="73" t="str">
        <f>'[1]2023.04.25.EKHAZAARSTK_X'!A367</f>
        <v>HERITAGE FOODS LTD</v>
      </c>
      <c r="B367" s="115">
        <f>'[1]2023.04.25.EKHAZAARSTK_X'!B367</f>
        <v>-0.18547456000000001</v>
      </c>
      <c r="C367" s="115">
        <f>'[1]2023.04.25.EKHAZAARSTK_X'!C367</f>
        <v>0.38118315000000003</v>
      </c>
      <c r="D367" s="115">
        <f>'[1]2023.04.25.EKHAZAARSTK_X'!D367</f>
        <v>-0.96434617</v>
      </c>
      <c r="E367" s="115">
        <f>'[1]2023.04.25.EKHAZAARSTK_X'!E367</f>
        <v>-0.89078999000000003</v>
      </c>
      <c r="F367" s="115">
        <f>'[1]2023.04.25.EKHAZAARSTK_X'!F367</f>
        <v>0.14492733999999999</v>
      </c>
      <c r="G367" s="115">
        <f>'[1]2023.04.25.EKHAZAARSTK_X'!G367</f>
        <v>-0.67108243999999995</v>
      </c>
      <c r="H367" s="115">
        <f>'[1]2023.04.25.EKHAZAARSTK_X'!H367</f>
        <v>-2.5216479299999999</v>
      </c>
      <c r="I367" s="115">
        <f>'[1]2023.04.25.EKHAZAARSTK_X'!I367</f>
        <v>0.30362633</v>
      </c>
      <c r="J367" s="115">
        <f>'[1]2023.04.25.EKHAZAARSTK_X'!J367</f>
        <v>0.37714553000000001</v>
      </c>
      <c r="K367" s="115">
        <f>'[1]2023.04.25.EKHAZAARSTK_X'!K367</f>
        <v>-0.20586124</v>
      </c>
    </row>
    <row r="368" spans="1:11" x14ac:dyDescent="0.3">
      <c r="A368" s="73" t="str">
        <f>'[1]2023.04.25.EKHAZAARSTK_X'!A368</f>
        <v>HERO MOTOCORP LTD</v>
      </c>
      <c r="B368" s="115">
        <f>'[1]2023.04.25.EKHAZAARSTK_X'!B368</f>
        <v>1.06798565</v>
      </c>
      <c r="C368" s="115">
        <f>'[1]2023.04.25.EKHAZAARSTK_X'!C368</f>
        <v>0.47804901</v>
      </c>
      <c r="D368" s="115">
        <f>'[1]2023.04.25.EKHAZAARSTK_X'!D368</f>
        <v>-1.27051198</v>
      </c>
      <c r="E368" s="115">
        <f>'[1]2023.04.25.EKHAZAARSTK_X'!E368</f>
        <v>-0.90122849000000005</v>
      </c>
      <c r="F368" s="115">
        <f>'[1]2023.04.25.EKHAZAARSTK_X'!F368</f>
        <v>0.20513812000000001</v>
      </c>
      <c r="G368" s="115">
        <f>'[1]2023.04.25.EKHAZAARSTK_X'!G368</f>
        <v>-4.3231260000000001E-2</v>
      </c>
      <c r="H368" s="115">
        <f>'[1]2023.04.25.EKHAZAARSTK_X'!H368</f>
        <v>-0.52688800999999996</v>
      </c>
      <c r="I368" s="115">
        <f>'[1]2023.04.25.EKHAZAARSTK_X'!I368</f>
        <v>0.18721844000000001</v>
      </c>
      <c r="J368" s="115">
        <f>'[1]2023.04.25.EKHAZAARSTK_X'!J368</f>
        <v>0.18309054999999999</v>
      </c>
      <c r="K368" s="115">
        <f>'[1]2023.04.25.EKHAZAARSTK_X'!K368</f>
        <v>-0.52895152999999995</v>
      </c>
    </row>
    <row r="369" spans="1:11" x14ac:dyDescent="0.3">
      <c r="A369" s="73" t="str">
        <f>'[1]2023.04.25.EKHAZAARSTK_X'!A369</f>
        <v>HESTER BIOSCIENCES LTD</v>
      </c>
      <c r="B369" s="115">
        <f>'[1]2023.04.25.EKHAZAARSTK_X'!B369</f>
        <v>-0.26224600999999997</v>
      </c>
      <c r="C369" s="115">
        <f>'[1]2023.04.25.EKHAZAARSTK_X'!C369</f>
        <v>-0.236038</v>
      </c>
      <c r="D369" s="115">
        <f>'[1]2023.04.25.EKHAZAARSTK_X'!D369</f>
        <v>0.10054127</v>
      </c>
      <c r="E369" s="115">
        <f>'[1]2023.04.25.EKHAZAARSTK_X'!E369</f>
        <v>0.80017411999999999</v>
      </c>
      <c r="F369" s="115">
        <f>'[1]2023.04.25.EKHAZAARSTK_X'!F369</f>
        <v>-1.1526025499999999</v>
      </c>
      <c r="G369" s="115">
        <f>'[1]2023.04.25.EKHAZAARSTK_X'!G369</f>
        <v>-0.50511729999999999</v>
      </c>
      <c r="H369" s="115">
        <f>'[1]2023.04.25.EKHAZAARSTK_X'!H369</f>
        <v>-3</v>
      </c>
      <c r="I369" s="115">
        <f>'[1]2023.04.25.EKHAZAARSTK_X'!I369</f>
        <v>-0.24752840000000001</v>
      </c>
      <c r="J369" s="115">
        <f>'[1]2023.04.25.EKHAZAARSTK_X'!J369</f>
        <v>-0.46405967999999997</v>
      </c>
      <c r="K369" s="115">
        <f>'[1]2023.04.25.EKHAZAARSTK_X'!K369</f>
        <v>-0.45821174999999997</v>
      </c>
    </row>
    <row r="370" spans="1:11" x14ac:dyDescent="0.3">
      <c r="A370" s="73" t="str">
        <f>'[1]2023.04.25.EKHAZAARSTK_X'!A370</f>
        <v>HFCL LTD</v>
      </c>
      <c r="B370" s="115">
        <f>'[1]2023.04.25.EKHAZAARSTK_X'!B370</f>
        <v>-0.35987827</v>
      </c>
      <c r="C370" s="115">
        <f>'[1]2023.04.25.EKHAZAARSTK_X'!C370</f>
        <v>-0.23451622999999999</v>
      </c>
      <c r="D370" s="115">
        <f>'[1]2023.04.25.EKHAZAARSTK_X'!D370</f>
        <v>7.544149E-2</v>
      </c>
      <c r="E370" s="115">
        <f>'[1]2023.04.25.EKHAZAARSTK_X'!E370</f>
        <v>-0.52443110999999998</v>
      </c>
      <c r="F370" s="115">
        <f>'[1]2023.04.25.EKHAZAARSTK_X'!F370</f>
        <v>-0.38937166000000001</v>
      </c>
      <c r="G370" s="115">
        <f>'[1]2023.04.25.EKHAZAARSTK_X'!G370</f>
        <v>-0.4469071</v>
      </c>
      <c r="H370" s="115">
        <f>'[1]2023.04.25.EKHAZAARSTK_X'!H370</f>
        <v>-1.6470266600000001</v>
      </c>
      <c r="I370" s="115">
        <f>'[1]2023.04.25.EKHAZAARSTK_X'!I370</f>
        <v>1.43797171</v>
      </c>
      <c r="J370" s="115">
        <f>'[1]2023.04.25.EKHAZAARSTK_X'!J370</f>
        <v>3.3928960000000001E-2</v>
      </c>
      <c r="K370" s="115">
        <f>'[1]2023.04.25.EKHAZAARSTK_X'!K370</f>
        <v>0.1505523</v>
      </c>
    </row>
    <row r="371" spans="1:11" x14ac:dyDescent="0.3">
      <c r="A371" s="73" t="str">
        <f>'[1]2023.04.25.EKHAZAARSTK_X'!A371</f>
        <v>HG INFRA ENGINEERING LTD</v>
      </c>
      <c r="B371" s="115">
        <f>'[1]2023.04.25.EKHAZAARSTK_X'!B371</f>
        <v>-0.42868698</v>
      </c>
      <c r="C371" s="115">
        <f>'[1]2023.04.25.EKHAZAARSTK_X'!C371</f>
        <v>2.2224574100000001</v>
      </c>
      <c r="D371" s="115">
        <f>'[1]2023.04.25.EKHAZAARSTK_X'!D371</f>
        <v>1.99124944</v>
      </c>
      <c r="E371" s="115">
        <f>'[1]2023.04.25.EKHAZAARSTK_X'!E371</f>
        <v>0.65058952999999997</v>
      </c>
      <c r="F371" s="115">
        <f>'[1]2023.04.25.EKHAZAARSTK_X'!F371</f>
        <v>1.00382411</v>
      </c>
      <c r="G371" s="115">
        <f>'[1]2023.04.25.EKHAZAARSTK_X'!G371</f>
        <v>1.1010559799999999</v>
      </c>
      <c r="H371" s="115">
        <f>'[1]2023.04.25.EKHAZAARSTK_X'!H371</f>
        <v>-1.74420631</v>
      </c>
      <c r="I371" s="115">
        <f>'[1]2023.04.25.EKHAZAARSTK_X'!I371</f>
        <v>0.18414788000000001</v>
      </c>
      <c r="J371" s="115">
        <f>'[1]2023.04.25.EKHAZAARSTK_X'!J371</f>
        <v>0.57191508999999996</v>
      </c>
      <c r="K371" s="115">
        <f>'[1]2023.04.25.EKHAZAARSTK_X'!K371</f>
        <v>-0.20408128</v>
      </c>
    </row>
    <row r="372" spans="1:11" x14ac:dyDescent="0.3">
      <c r="A372" s="73" t="str">
        <f>'[1]2023.04.25.EKHAZAARSTK_X'!A372</f>
        <v>HIKAL LTD</v>
      </c>
      <c r="B372" s="115">
        <f>'[1]2023.04.25.EKHAZAARSTK_X'!B372</f>
        <v>-0.34090685999999998</v>
      </c>
      <c r="C372" s="115">
        <f>'[1]2023.04.25.EKHAZAARSTK_X'!C372</f>
        <v>-0.14078458999999999</v>
      </c>
      <c r="D372" s="115">
        <f>'[1]2023.04.25.EKHAZAARSTK_X'!D372</f>
        <v>-0.29979444</v>
      </c>
      <c r="E372" s="115">
        <f>'[1]2023.04.25.EKHAZAARSTK_X'!E372</f>
        <v>0.54321611000000003</v>
      </c>
      <c r="F372" s="115">
        <f>'[1]2023.04.25.EKHAZAARSTK_X'!F372</f>
        <v>-0.67423343999999996</v>
      </c>
      <c r="G372" s="115">
        <f>'[1]2023.04.25.EKHAZAARSTK_X'!G372</f>
        <v>-0.79211520999999996</v>
      </c>
      <c r="H372" s="115">
        <f>'[1]2023.04.25.EKHAZAARSTK_X'!H372</f>
        <v>-2.1872284400000002</v>
      </c>
      <c r="I372" s="115">
        <f>'[1]2023.04.25.EKHAZAARSTK_X'!I372</f>
        <v>0.43890983</v>
      </c>
      <c r="J372" s="115">
        <f>'[1]2023.04.25.EKHAZAARSTK_X'!J372</f>
        <v>-6.0028520000000002E-2</v>
      </c>
      <c r="K372" s="115">
        <f>'[1]2023.04.25.EKHAZAARSTK_X'!K372</f>
        <v>1.1195794299999999</v>
      </c>
    </row>
    <row r="373" spans="1:11" x14ac:dyDescent="0.3">
      <c r="A373" s="73" t="str">
        <f>'[1]2023.04.25.EKHAZAARSTK_X'!A373</f>
        <v>HIL LTD</v>
      </c>
      <c r="B373" s="115">
        <f>'[1]2023.04.25.EKHAZAARSTK_X'!B373</f>
        <v>0.14773247</v>
      </c>
      <c r="C373" s="115">
        <f>'[1]2023.04.25.EKHAZAARSTK_X'!C373</f>
        <v>0.92866521999999996</v>
      </c>
      <c r="D373" s="115">
        <f>'[1]2023.04.25.EKHAZAARSTK_X'!D373</f>
        <v>0.81082730999999997</v>
      </c>
      <c r="E373" s="115">
        <f>'[1]2023.04.25.EKHAZAARSTK_X'!E373</f>
        <v>-0.20974939000000001</v>
      </c>
      <c r="F373" s="115">
        <f>'[1]2023.04.25.EKHAZAARSTK_X'!F373</f>
        <v>-1.16719806</v>
      </c>
      <c r="G373" s="115">
        <f>'[1]2023.04.25.EKHAZAARSTK_X'!G373</f>
        <v>-0.44225964000000001</v>
      </c>
      <c r="H373" s="115">
        <f>'[1]2023.04.25.EKHAZAARSTK_X'!H373</f>
        <v>-2.2403452399999999</v>
      </c>
      <c r="I373" s="115">
        <f>'[1]2023.04.25.EKHAZAARSTK_X'!I373</f>
        <v>-1.3393459999999999E-2</v>
      </c>
      <c r="J373" s="115">
        <f>'[1]2023.04.25.EKHAZAARSTK_X'!J373</f>
        <v>0.69249671999999995</v>
      </c>
      <c r="K373" s="115">
        <f>'[1]2023.04.25.EKHAZAARSTK_X'!K373</f>
        <v>-0.13814299999999999</v>
      </c>
    </row>
    <row r="374" spans="1:11" x14ac:dyDescent="0.3">
      <c r="A374" s="73" t="str">
        <f>'[1]2023.04.25.EKHAZAARSTK_X'!A374</f>
        <v>HIMADRI SPECIALITY CHEMICAL</v>
      </c>
      <c r="B374" s="115">
        <f>'[1]2023.04.25.EKHAZAARSTK_X'!B374</f>
        <v>-0.39415055999999998</v>
      </c>
      <c r="C374" s="115">
        <f>'[1]2023.04.25.EKHAZAARSTK_X'!C374</f>
        <v>0.78625268000000004</v>
      </c>
      <c r="D374" s="115">
        <f>'[1]2023.04.25.EKHAZAARSTK_X'!D374</f>
        <v>-0.66891526999999995</v>
      </c>
      <c r="E374" s="115">
        <f>'[1]2023.04.25.EKHAZAARSTK_X'!E374</f>
        <v>3.5739180000000002E-2</v>
      </c>
      <c r="F374" s="115">
        <f>'[1]2023.04.25.EKHAZAARSTK_X'!F374</f>
        <v>0.70533239999999997</v>
      </c>
      <c r="G374" s="115">
        <f>'[1]2023.04.25.EKHAZAARSTK_X'!G374</f>
        <v>-0.76980948000000005</v>
      </c>
      <c r="H374" s="115">
        <f>'[1]2023.04.25.EKHAZAARSTK_X'!H374</f>
        <v>-1.90293658</v>
      </c>
      <c r="I374" s="115">
        <f>'[1]2023.04.25.EKHAZAARSTK_X'!I374</f>
        <v>2.8420352900000001</v>
      </c>
      <c r="J374" s="115">
        <f>'[1]2023.04.25.EKHAZAARSTK_X'!J374</f>
        <v>7.5318350000000006E-2</v>
      </c>
      <c r="K374" s="115">
        <f>'[1]2023.04.25.EKHAZAARSTK_X'!K374</f>
        <v>-0.64925401999999999</v>
      </c>
    </row>
    <row r="375" spans="1:11" x14ac:dyDescent="0.3">
      <c r="A375" s="73" t="str">
        <f>'[1]2023.04.25.EKHAZAARSTK_X'!A375</f>
        <v>HINDALCO INDUSTRIES LTD</v>
      </c>
      <c r="B375" s="115">
        <f>'[1]2023.04.25.EKHAZAARSTK_X'!B375</f>
        <v>-0.12296055</v>
      </c>
      <c r="C375" s="115">
        <f>'[1]2023.04.25.EKHAZAARSTK_X'!C375</f>
        <v>-0.12557990999999999</v>
      </c>
      <c r="D375" s="115">
        <f>'[1]2023.04.25.EKHAZAARSTK_X'!D375</f>
        <v>-0.14740063</v>
      </c>
      <c r="E375" s="115">
        <f>'[1]2023.04.25.EKHAZAARSTK_X'!E375</f>
        <v>0.59988527999999997</v>
      </c>
      <c r="F375" s="115">
        <f>'[1]2023.04.25.EKHAZAARSTK_X'!F375</f>
        <v>-1.06663609</v>
      </c>
      <c r="G375" s="115">
        <f>'[1]2023.04.25.EKHAZAARSTK_X'!G375</f>
        <v>-0.49685415999999999</v>
      </c>
      <c r="H375" s="115">
        <f>'[1]2023.04.25.EKHAZAARSTK_X'!H375</f>
        <v>0.48272437000000001</v>
      </c>
      <c r="I375" s="115">
        <f>'[1]2023.04.25.EKHAZAARSTK_X'!I375</f>
        <v>0.56065529999999997</v>
      </c>
      <c r="J375" s="115">
        <f>'[1]2023.04.25.EKHAZAARSTK_X'!J375</f>
        <v>1.1057615300000001</v>
      </c>
      <c r="K375" s="115">
        <f>'[1]2023.04.25.EKHAZAARSTK_X'!K375</f>
        <v>0.20557237</v>
      </c>
    </row>
    <row r="376" spans="1:11" x14ac:dyDescent="0.3">
      <c r="A376" s="73" t="str">
        <f>'[1]2023.04.25.EKHAZAARSTK_X'!A376</f>
        <v>HINDUJA GLOBAL SOLUTIONS LTD</v>
      </c>
      <c r="B376" s="115">
        <f>'[1]2023.04.25.EKHAZAARSTK_X'!B376</f>
        <v>-0.37905207000000002</v>
      </c>
      <c r="C376" s="115">
        <f>'[1]2023.04.25.EKHAZAARSTK_X'!C376</f>
        <v>1.5147882699999999</v>
      </c>
      <c r="D376" s="115">
        <f>'[1]2023.04.25.EKHAZAARSTK_X'!D376</f>
        <v>1.50884771</v>
      </c>
      <c r="E376" s="115">
        <f>'[1]2023.04.25.EKHAZAARSTK_X'!E376</f>
        <v>-0.56751298999999999</v>
      </c>
      <c r="F376" s="115">
        <f>'[1]2023.04.25.EKHAZAARSTK_X'!F376</f>
        <v>7.3371060000000002E-2</v>
      </c>
      <c r="G376" s="115">
        <f>'[1]2023.04.25.EKHAZAARSTK_X'!G376</f>
        <v>-0.86243862000000004</v>
      </c>
      <c r="H376" s="115">
        <f>'[1]2023.04.25.EKHAZAARSTK_X'!H376</f>
        <v>-1.58944905</v>
      </c>
      <c r="I376" s="115">
        <f>'[1]2023.04.25.EKHAZAARSTK_X'!I376</f>
        <v>-3.9184240000000002E-2</v>
      </c>
      <c r="J376" s="115">
        <f>'[1]2023.04.25.EKHAZAARSTK_X'!J376</f>
        <v>0.50626223999999997</v>
      </c>
      <c r="K376" s="115">
        <f>'[1]2023.04.25.EKHAZAARSTK_X'!K376</f>
        <v>-0.38852289000000001</v>
      </c>
    </row>
    <row r="377" spans="1:11" x14ac:dyDescent="0.3">
      <c r="A377" s="73" t="str">
        <f>'[1]2023.04.25.EKHAZAARSTK_X'!A377</f>
        <v>HINDUSTAN AERONAUTICS LTD</v>
      </c>
      <c r="B377" s="115">
        <f>'[1]2023.04.25.EKHAZAARSTK_X'!B377</f>
        <v>-0.20377076</v>
      </c>
      <c r="C377" s="115">
        <f>'[1]2023.04.25.EKHAZAARSTK_X'!C377</f>
        <v>0.83008437999999996</v>
      </c>
      <c r="D377" s="115">
        <f>'[1]2023.04.25.EKHAZAARSTK_X'!D377</f>
        <v>-0.32325937999999999</v>
      </c>
      <c r="E377" s="115">
        <f>'[1]2023.04.25.EKHAZAARSTK_X'!E377</f>
        <v>-0.95469254000000003</v>
      </c>
      <c r="F377" s="115">
        <f>'[1]2023.04.25.EKHAZAARSTK_X'!F377</f>
        <v>1.87605238</v>
      </c>
      <c r="G377" s="115">
        <f>'[1]2023.04.25.EKHAZAARSTK_X'!G377</f>
        <v>0.20436942999999999</v>
      </c>
      <c r="H377" s="115">
        <f>'[1]2023.04.25.EKHAZAARSTK_X'!H377</f>
        <v>-0.1879632</v>
      </c>
      <c r="I377" s="115">
        <f>'[1]2023.04.25.EKHAZAARSTK_X'!I377</f>
        <v>0.21111228000000001</v>
      </c>
      <c r="J377" s="115">
        <f>'[1]2023.04.25.EKHAZAARSTK_X'!J377</f>
        <v>7.4320410000000003E-2</v>
      </c>
      <c r="K377" s="115">
        <f>'[1]2023.04.25.EKHAZAARSTK_X'!K377</f>
        <v>0.28037890999999998</v>
      </c>
    </row>
    <row r="378" spans="1:11" x14ac:dyDescent="0.3">
      <c r="A378" s="73" t="str">
        <f>'[1]2023.04.25.EKHAZAARSTK_X'!A378</f>
        <v>HINDUSTAN CONSTRUCTION CO</v>
      </c>
      <c r="B378" s="115">
        <f>'[1]2023.04.25.EKHAZAARSTK_X'!B378</f>
        <v>-0.47056088000000001</v>
      </c>
      <c r="C378" s="115">
        <f>'[1]2023.04.25.EKHAZAARSTK_X'!C378</f>
        <v>7.1344989999999997E-2</v>
      </c>
      <c r="D378" s="115">
        <f>'[1]2023.04.25.EKHAZAARSTK_X'!D378</f>
        <v>-1.15100706</v>
      </c>
      <c r="E378" s="115">
        <f>'[1]2023.04.25.EKHAZAARSTK_X'!E378</f>
        <v>2.3208687299999999</v>
      </c>
      <c r="F378" s="115">
        <f>'[1]2023.04.25.EKHAZAARSTK_X'!F378</f>
        <v>3.0915600000000001E-3</v>
      </c>
      <c r="G378" s="115">
        <f>'[1]2023.04.25.EKHAZAARSTK_X'!G378</f>
        <v>-1.2985955499999999</v>
      </c>
      <c r="H378" s="115">
        <f>'[1]2023.04.25.EKHAZAARSTK_X'!H378</f>
        <v>-1.6138017200000001</v>
      </c>
      <c r="I378" s="115">
        <f>'[1]2023.04.25.EKHAZAARSTK_X'!I378</f>
        <v>2.5635063599999999</v>
      </c>
      <c r="J378" s="115">
        <f>'[1]2023.04.25.EKHAZAARSTK_X'!J378</f>
        <v>-0.12271952999999999</v>
      </c>
      <c r="K378" s="115">
        <f>'[1]2023.04.25.EKHAZAARSTK_X'!K378</f>
        <v>-0.11901633</v>
      </c>
    </row>
    <row r="379" spans="1:11" x14ac:dyDescent="0.3">
      <c r="A379" s="73" t="str">
        <f>'[1]2023.04.25.EKHAZAARSTK_X'!A379</f>
        <v>HINDUSTAN COPPER LTD</v>
      </c>
      <c r="B379" s="115">
        <f>'[1]2023.04.25.EKHAZAARSTK_X'!B379</f>
        <v>-3.9630850000000002E-2</v>
      </c>
      <c r="C379" s="115">
        <f>'[1]2023.04.25.EKHAZAARSTK_X'!C379</f>
        <v>1.0506663300000001</v>
      </c>
      <c r="D379" s="115">
        <f>'[1]2023.04.25.EKHAZAARSTK_X'!D379</f>
        <v>-0.78578466000000002</v>
      </c>
      <c r="E379" s="115">
        <f>'[1]2023.04.25.EKHAZAARSTK_X'!E379</f>
        <v>-0.84374154000000001</v>
      </c>
      <c r="F379" s="115">
        <f>'[1]2023.04.25.EKHAZAARSTK_X'!F379</f>
        <v>-0.26773586999999999</v>
      </c>
      <c r="G379" s="115">
        <f>'[1]2023.04.25.EKHAZAARSTK_X'!G379</f>
        <v>-2.71413E-2</v>
      </c>
      <c r="H379" s="115">
        <f>'[1]2023.04.25.EKHAZAARSTK_X'!H379</f>
        <v>-1.8945193300000001</v>
      </c>
      <c r="I379" s="115">
        <f>'[1]2023.04.25.EKHAZAARSTK_X'!I379</f>
        <v>0.63804214999999997</v>
      </c>
      <c r="J379" s="115">
        <f>'[1]2023.04.25.EKHAZAARSTK_X'!J379</f>
        <v>-0.15916227999999999</v>
      </c>
      <c r="K379" s="115">
        <f>'[1]2023.04.25.EKHAZAARSTK_X'!K379</f>
        <v>-0.22803267999999999</v>
      </c>
    </row>
    <row r="380" spans="1:11" x14ac:dyDescent="0.3">
      <c r="A380" s="73" t="str">
        <f>'[1]2023.04.25.EKHAZAARSTK_X'!A380</f>
        <v>HINDUSTAN FOODS LTD</v>
      </c>
      <c r="B380" s="115">
        <f>'[1]2023.04.25.EKHAZAARSTK_X'!B380</f>
        <v>-0.47056088000000001</v>
      </c>
      <c r="C380" s="115">
        <f>'[1]2023.04.25.EKHAZAARSTK_X'!C380</f>
        <v>1.30842054</v>
      </c>
      <c r="D380" s="115">
        <f>'[1]2023.04.25.EKHAZAARSTK_X'!D380</f>
        <v>3.0000224100000001</v>
      </c>
      <c r="E380" s="115">
        <f>'[1]2023.04.25.EKHAZAARSTK_X'!E380</f>
        <v>0.60042541999999999</v>
      </c>
      <c r="F380" s="115">
        <f>'[1]2023.04.25.EKHAZAARSTK_X'!F380</f>
        <v>1.1196943500000001</v>
      </c>
      <c r="G380" s="115">
        <f>'[1]2023.04.25.EKHAZAARSTK_X'!G380</f>
        <v>-0.44664453999999998</v>
      </c>
      <c r="H380" s="115">
        <f>'[1]2023.04.25.EKHAZAARSTK_X'!H380</f>
        <v>-2.1544444600000001</v>
      </c>
      <c r="I380" s="115">
        <f>'[1]2023.04.25.EKHAZAARSTK_X'!I380</f>
        <v>-0.37818357000000002</v>
      </c>
      <c r="J380" s="115">
        <f>'[1]2023.04.25.EKHAZAARSTK_X'!J380</f>
        <v>-0.42553996999999999</v>
      </c>
      <c r="K380" s="115">
        <f>'[1]2023.04.25.EKHAZAARSTK_X'!K380</f>
        <v>-6.1786340000000002E-2</v>
      </c>
    </row>
    <row r="381" spans="1:11" x14ac:dyDescent="0.3">
      <c r="A381" s="73" t="str">
        <f>'[1]2023.04.25.EKHAZAARSTK_X'!A381</f>
        <v>HINDUSTAN OIL EXPLORATION CO</v>
      </c>
      <c r="B381" s="115">
        <f>'[1]2023.04.25.EKHAZAARSTK_X'!B381</f>
        <v>-0.47056088000000001</v>
      </c>
      <c r="C381" s="115">
        <f>'[1]2023.04.25.EKHAZAARSTK_X'!C381</f>
        <v>1.18023396</v>
      </c>
      <c r="D381" s="115">
        <f>'[1]2023.04.25.EKHAZAARSTK_X'!D381</f>
        <v>0.27085608</v>
      </c>
      <c r="E381" s="115">
        <f>'[1]2023.04.25.EKHAZAARSTK_X'!E381</f>
        <v>-2.4916460000000001E-2</v>
      </c>
      <c r="F381" s="115">
        <f>'[1]2023.04.25.EKHAZAARSTK_X'!F381</f>
        <v>-1.3299294699999999</v>
      </c>
      <c r="G381" s="115">
        <f>'[1]2023.04.25.EKHAZAARSTK_X'!G381</f>
        <v>-0.42101008000000001</v>
      </c>
      <c r="H381" s="115">
        <f>'[1]2023.04.25.EKHAZAARSTK_X'!H381</f>
        <v>-2.6981248899999999</v>
      </c>
      <c r="I381" s="115">
        <f>'[1]2023.04.25.EKHAZAARSTK_X'!I381</f>
        <v>0.72839259999999995</v>
      </c>
      <c r="J381" s="115">
        <f>'[1]2023.04.25.EKHAZAARSTK_X'!J381</f>
        <v>8.1289860000000005E-2</v>
      </c>
      <c r="K381" s="115">
        <f>'[1]2023.04.25.EKHAZAARSTK_X'!K381</f>
        <v>0.36086214</v>
      </c>
    </row>
    <row r="382" spans="1:11" x14ac:dyDescent="0.3">
      <c r="A382" s="73" t="str">
        <f>'[1]2023.04.25.EKHAZAARSTK_X'!A382</f>
        <v>HINDUSTAN PETROLEUM CORP</v>
      </c>
      <c r="B382" s="115">
        <f>'[1]2023.04.25.EKHAZAARSTK_X'!B382</f>
        <v>1.7407680699999999</v>
      </c>
      <c r="C382" s="115">
        <f>'[1]2023.04.25.EKHAZAARSTK_X'!C382</f>
        <v>1.4199932799999999</v>
      </c>
      <c r="D382" s="115">
        <f>'[1]2023.04.25.EKHAZAARSTK_X'!D382</f>
        <v>6.106056E-2</v>
      </c>
      <c r="E382" s="115">
        <f>'[1]2023.04.25.EKHAZAARSTK_X'!E382</f>
        <v>2.0120620699999998</v>
      </c>
      <c r="F382" s="115">
        <f>'[1]2023.04.25.EKHAZAARSTK_X'!F382</f>
        <v>-0.32685377999999998</v>
      </c>
      <c r="G382" s="115">
        <f>'[1]2023.04.25.EKHAZAARSTK_X'!G382</f>
        <v>-2.1223623800000002</v>
      </c>
      <c r="H382" s="115">
        <f>'[1]2023.04.25.EKHAZAARSTK_X'!H382</f>
        <v>0.25387356</v>
      </c>
      <c r="I382" s="115">
        <f>'[1]2023.04.25.EKHAZAARSTK_X'!I382</f>
        <v>0.23890921000000001</v>
      </c>
      <c r="J382" s="115">
        <f>'[1]2023.04.25.EKHAZAARSTK_X'!J382</f>
        <v>0.31725395000000001</v>
      </c>
      <c r="K382" s="115">
        <f>'[1]2023.04.25.EKHAZAARSTK_X'!K382</f>
        <v>-0.81352126999999996</v>
      </c>
    </row>
    <row r="383" spans="1:11" x14ac:dyDescent="0.3">
      <c r="A383" s="73" t="str">
        <f>'[1]2023.04.25.EKHAZAARSTK_X'!A383</f>
        <v>HINDUSTAN UNILEVER LTD</v>
      </c>
      <c r="B383" s="115">
        <f>'[1]2023.04.25.EKHAZAARSTK_X'!B383</f>
        <v>6.4576930000000005E-2</v>
      </c>
      <c r="C383" s="115">
        <f>'[1]2023.04.25.EKHAZAARSTK_X'!C383</f>
        <v>-0.38502072999999998</v>
      </c>
      <c r="D383" s="115">
        <f>'[1]2023.04.25.EKHAZAARSTK_X'!D383</f>
        <v>0.64343320999999998</v>
      </c>
      <c r="E383" s="115">
        <f>'[1]2023.04.25.EKHAZAARSTK_X'!E383</f>
        <v>-0.91040986999999995</v>
      </c>
      <c r="F383" s="115">
        <f>'[1]2023.04.25.EKHAZAARSTK_X'!F383</f>
        <v>0.62552898999999995</v>
      </c>
      <c r="G383" s="115">
        <f>'[1]2023.04.25.EKHAZAARSTK_X'!G383</f>
        <v>1.0167207700000001</v>
      </c>
      <c r="H383" s="115">
        <f>'[1]2023.04.25.EKHAZAARSTK_X'!H383</f>
        <v>0.42982417000000001</v>
      </c>
      <c r="I383" s="115">
        <f>'[1]2023.04.25.EKHAZAARSTK_X'!I383</f>
        <v>-0.31032746999999999</v>
      </c>
      <c r="J383" s="115">
        <f>'[1]2023.04.25.EKHAZAARSTK_X'!J383</f>
        <v>-0.56129545000000003</v>
      </c>
      <c r="K383" s="115">
        <f>'[1]2023.04.25.EKHAZAARSTK_X'!K383</f>
        <v>-1.5712300000000001E-3</v>
      </c>
    </row>
    <row r="384" spans="1:11" x14ac:dyDescent="0.3">
      <c r="A384" s="73" t="str">
        <f>'[1]2023.04.25.EKHAZAARSTK_X'!A384</f>
        <v>HINDUSTAN ZINC LTD</v>
      </c>
      <c r="B384" s="115">
        <f>'[1]2023.04.25.EKHAZAARSTK_X'!B384</f>
        <v>2.5451090299999999</v>
      </c>
      <c r="C384" s="115">
        <f>'[1]2023.04.25.EKHAZAARSTK_X'!C384</f>
        <v>4.6572809999999999E-2</v>
      </c>
      <c r="D384" s="115">
        <f>'[1]2023.04.25.EKHAZAARSTK_X'!D384</f>
        <v>-0.79498564999999999</v>
      </c>
      <c r="E384" s="115">
        <f>'[1]2023.04.25.EKHAZAARSTK_X'!E384</f>
        <v>-0.95456331999999999</v>
      </c>
      <c r="F384" s="115">
        <f>'[1]2023.04.25.EKHAZAARSTK_X'!F384</f>
        <v>0.60303938000000001</v>
      </c>
      <c r="G384" s="115">
        <f>'[1]2023.04.25.EKHAZAARSTK_X'!G384</f>
        <v>1.32552838</v>
      </c>
      <c r="H384" s="115">
        <f>'[1]2023.04.25.EKHAZAARSTK_X'!H384</f>
        <v>-0.14837116</v>
      </c>
      <c r="I384" s="115">
        <f>'[1]2023.04.25.EKHAZAARSTK_X'!I384</f>
        <v>-0.41389664999999998</v>
      </c>
      <c r="J384" s="115">
        <f>'[1]2023.04.25.EKHAZAARSTK_X'!J384</f>
        <v>0.38130703999999999</v>
      </c>
      <c r="K384" s="115">
        <f>'[1]2023.04.25.EKHAZAARSTK_X'!K384</f>
        <v>0.95511389000000002</v>
      </c>
    </row>
    <row r="385" spans="1:11" x14ac:dyDescent="0.3">
      <c r="A385" s="73" t="str">
        <f>'[1]2023.04.25.EKHAZAARSTK_X'!A385</f>
        <v>HINDWARE HOME INNOVATION LTD</v>
      </c>
      <c r="B385" s="115">
        <f>'[1]2023.04.25.EKHAZAARSTK_X'!B385</f>
        <v>-0.41761014000000002</v>
      </c>
      <c r="C385" s="115">
        <f>'[1]2023.04.25.EKHAZAARSTK_X'!C385</f>
        <v>1.9713828600000001</v>
      </c>
      <c r="D385" s="115">
        <f>'[1]2023.04.25.EKHAZAARSTK_X'!D385</f>
        <v>2.3244578800000002</v>
      </c>
      <c r="E385" s="115">
        <f>'[1]2023.04.25.EKHAZAARSTK_X'!E385</f>
        <v>0.86817575000000002</v>
      </c>
      <c r="F385" s="115">
        <f>'[1]2023.04.25.EKHAZAARSTK_X'!F385</f>
        <v>-3.27845E-3</v>
      </c>
      <c r="G385" s="115">
        <f>'[1]2023.04.25.EKHAZAARSTK_X'!G385</f>
        <v>-0.60252958999999995</v>
      </c>
      <c r="H385" s="115">
        <f>'[1]2023.04.25.EKHAZAARSTK_X'!H385</f>
        <v>-2.1933682000000001</v>
      </c>
      <c r="I385" s="115">
        <f>'[1]2023.04.25.EKHAZAARSTK_X'!I385</f>
        <v>-0.12238204</v>
      </c>
      <c r="J385" s="115">
        <f>'[1]2023.04.25.EKHAZAARSTK_X'!J385</f>
        <v>1.4284389999999999E-2</v>
      </c>
      <c r="K385" s="115">
        <f>'[1]2023.04.25.EKHAZAARSTK_X'!K385</f>
        <v>-0.48137503999999998</v>
      </c>
    </row>
    <row r="386" spans="1:11" x14ac:dyDescent="0.3">
      <c r="A386" s="73" t="str">
        <f>'[1]2023.04.25.EKHAZAARSTK_X'!A386</f>
        <v>HITACHI ENERGY INDIA LTD</v>
      </c>
      <c r="B386" s="115">
        <f>'[1]2023.04.25.EKHAZAARSTK_X'!B386</f>
        <v>-0.43348372000000002</v>
      </c>
      <c r="C386" s="115">
        <f>'[1]2023.04.25.EKHAZAARSTK_X'!C386</f>
        <v>0.28123566999999999</v>
      </c>
      <c r="D386" s="115">
        <f>'[1]2023.04.25.EKHAZAARSTK_X'!D386</f>
        <v>-0.20512264999999999</v>
      </c>
      <c r="E386" s="115">
        <f>'[1]2023.04.25.EKHAZAARSTK_X'!E386</f>
        <v>-0.60167937999999999</v>
      </c>
      <c r="F386" s="115">
        <f>'[1]2023.04.25.EKHAZAARSTK_X'!F386</f>
        <v>-0.26506384999999999</v>
      </c>
      <c r="G386" s="115">
        <f>'[1]2023.04.25.EKHAZAARSTK_X'!G386</f>
        <v>-2.7778500000000001E-2</v>
      </c>
      <c r="H386" s="115">
        <f>'[1]2023.04.25.EKHAZAARSTK_X'!H386</f>
        <v>-1.9093241700000001</v>
      </c>
      <c r="I386" s="115">
        <f>'[1]2023.04.25.EKHAZAARSTK_X'!I386</f>
        <v>-0.24531918999999999</v>
      </c>
      <c r="J386" s="115">
        <f>'[1]2023.04.25.EKHAZAARSTK_X'!J386</f>
        <v>-0.62200272000000001</v>
      </c>
      <c r="K386" s="115">
        <f>'[1]2023.04.25.EKHAZAARSTK_X'!K386</f>
        <v>-0.76386297000000003</v>
      </c>
    </row>
    <row r="387" spans="1:11" x14ac:dyDescent="0.3">
      <c r="A387" s="73" t="str">
        <f>'[1]2023.04.25.EKHAZAARSTK_X'!A387</f>
        <v>HLE GLASCOAT LTD</v>
      </c>
      <c r="B387" s="115">
        <f>'[1]2023.04.25.EKHAZAARSTK_X'!B387</f>
        <v>-0.40699318000000001</v>
      </c>
      <c r="C387" s="115">
        <f>'[1]2023.04.25.EKHAZAARSTK_X'!C387</f>
        <v>1.4163588300000001</v>
      </c>
      <c r="D387" s="115">
        <f>'[1]2023.04.25.EKHAZAARSTK_X'!D387</f>
        <v>3.0000224100000001</v>
      </c>
      <c r="E387" s="115">
        <f>'[1]2023.04.25.EKHAZAARSTK_X'!E387</f>
        <v>0.29885827999999998</v>
      </c>
      <c r="F387" s="115">
        <f>'[1]2023.04.25.EKHAZAARSTK_X'!F387</f>
        <v>-2.1069350199999999</v>
      </c>
      <c r="G387" s="115">
        <f>'[1]2023.04.25.EKHAZAARSTK_X'!G387</f>
        <v>-0.14854880000000001</v>
      </c>
      <c r="H387" s="115">
        <f>'[1]2023.04.25.EKHAZAARSTK_X'!H387</f>
        <v>-2.64973474</v>
      </c>
      <c r="I387" s="115">
        <f>'[1]2023.04.25.EKHAZAARSTK_X'!I387</f>
        <v>-0.22618484</v>
      </c>
      <c r="J387" s="115">
        <f>'[1]2023.04.25.EKHAZAARSTK_X'!J387</f>
        <v>-0.52471816999999998</v>
      </c>
      <c r="K387" s="115">
        <f>'[1]2023.04.25.EKHAZAARSTK_X'!K387</f>
        <v>9.0240260000000003E-2</v>
      </c>
    </row>
    <row r="388" spans="1:11" x14ac:dyDescent="0.3">
      <c r="A388" s="73" t="str">
        <f>'[1]2023.04.25.EKHAZAARSTK_X'!A388</f>
        <v>HMT LTD</v>
      </c>
      <c r="B388" s="115">
        <f>'[1]2023.04.25.EKHAZAARSTK_X'!B388</f>
        <v>-0.47056088000000001</v>
      </c>
      <c r="C388" s="115">
        <f>'[1]2023.04.25.EKHAZAARSTK_X'!C388</f>
        <v>2.2472238500000001</v>
      </c>
      <c r="D388" s="115">
        <f>'[1]2023.04.25.EKHAZAARSTK_X'!D388</f>
        <v>0.12001340000000001</v>
      </c>
      <c r="E388" s="115">
        <f>'[1]2023.04.25.EKHAZAARSTK_X'!E388</f>
        <v>2.9462017999999999</v>
      </c>
      <c r="F388" s="115">
        <f>'[1]2023.04.25.EKHAZAARSTK_X'!F388</f>
        <v>5.8561200000000002E-3</v>
      </c>
      <c r="G388" s="115">
        <f>'[1]2023.04.25.EKHAZAARSTK_X'!G388</f>
        <v>-3.0001707099999999</v>
      </c>
      <c r="H388" s="115">
        <f>'[1]2023.04.25.EKHAZAARSTK_X'!H388</f>
        <v>-3</v>
      </c>
      <c r="I388" s="115">
        <f>'[1]2023.04.25.EKHAZAARSTK_X'!I388</f>
        <v>-0.46661559000000002</v>
      </c>
      <c r="J388" s="115">
        <f>'[1]2023.04.25.EKHAZAARSTK_X'!J388</f>
        <v>-1.8646571599999999</v>
      </c>
      <c r="K388" s="115">
        <f>'[1]2023.04.25.EKHAZAARSTK_X'!K388</f>
        <v>-0.97262305000000004</v>
      </c>
    </row>
    <row r="389" spans="1:11" x14ac:dyDescent="0.3">
      <c r="A389" s="73" t="str">
        <f>'[1]2023.04.25.EKHAZAARSTK_X'!A389</f>
        <v>HOME FIRST FINANCE CO INDIA</v>
      </c>
      <c r="B389" s="115">
        <f>'[1]2023.04.25.EKHAZAARSTK_X'!B389</f>
        <v>-0.47056088000000001</v>
      </c>
      <c r="C389" s="115">
        <f>'[1]2023.04.25.EKHAZAARSTK_X'!C389</f>
        <v>-0.17094627000000001</v>
      </c>
      <c r="D389" s="115">
        <f>'[1]2023.04.25.EKHAZAARSTK_X'!D389</f>
        <v>2.893737E-2</v>
      </c>
      <c r="E389" s="115">
        <f>'[1]2023.04.25.EKHAZAARSTK_X'!E389</f>
        <v>0.75245887</v>
      </c>
      <c r="F389" s="115">
        <f>'[1]2023.04.25.EKHAZAARSTK_X'!F389</f>
        <v>-0.20896089000000001</v>
      </c>
      <c r="G389" s="115">
        <f>'[1]2023.04.25.EKHAZAARSTK_X'!G389</f>
        <v>2.37845445</v>
      </c>
      <c r="H389" s="115">
        <f>'[1]2023.04.25.EKHAZAARSTK_X'!H389</f>
        <v>-2.1950044599999998</v>
      </c>
      <c r="I389" s="115">
        <f>'[1]2023.04.25.EKHAZAARSTK_X'!I389</f>
        <v>-8.1478510000000004E-2</v>
      </c>
      <c r="J389" s="115">
        <f>'[1]2023.04.25.EKHAZAARSTK_X'!J389</f>
        <v>-0.24893455</v>
      </c>
      <c r="K389" s="115">
        <f>'[1]2023.04.25.EKHAZAARSTK_X'!K389</f>
        <v>0.41076931</v>
      </c>
    </row>
    <row r="390" spans="1:11" x14ac:dyDescent="0.3">
      <c r="A390" s="73" t="str">
        <f>'[1]2023.04.25.EKHAZAARSTK_X'!A390</f>
        <v>HONDA INDIA POWER PRODUCTS L</v>
      </c>
      <c r="B390" s="115">
        <f>'[1]2023.04.25.EKHAZAARSTK_X'!B390</f>
        <v>-0.22655586999999999</v>
      </c>
      <c r="C390" s="115">
        <f>'[1]2023.04.25.EKHAZAARSTK_X'!C390</f>
        <v>0.48235299999999998</v>
      </c>
      <c r="D390" s="115">
        <f>'[1]2023.04.25.EKHAZAARSTK_X'!D390</f>
        <v>0.15619493000000001</v>
      </c>
      <c r="E390" s="115">
        <f>'[1]2023.04.25.EKHAZAARSTK_X'!E390</f>
        <v>-0.95498908000000005</v>
      </c>
      <c r="F390" s="115">
        <f>'[1]2023.04.25.EKHAZAARSTK_X'!F390</f>
        <v>1.6903632900000001</v>
      </c>
      <c r="G390" s="115">
        <f>'[1]2023.04.25.EKHAZAARSTK_X'!G390</f>
        <v>-0.25369886000000003</v>
      </c>
      <c r="H390" s="115">
        <f>'[1]2023.04.25.EKHAZAARSTK_X'!H390</f>
        <v>-2.5831883000000002</v>
      </c>
      <c r="I390" s="115">
        <f>'[1]2023.04.25.EKHAZAARSTK_X'!I390</f>
        <v>-2.464531E-2</v>
      </c>
      <c r="J390" s="115">
        <f>'[1]2023.04.25.EKHAZAARSTK_X'!J390</f>
        <v>-5.6363009999999998E-2</v>
      </c>
      <c r="K390" s="115">
        <f>'[1]2023.04.25.EKHAZAARSTK_X'!K390</f>
        <v>0.51239800000000002</v>
      </c>
    </row>
    <row r="391" spans="1:11" x14ac:dyDescent="0.3">
      <c r="A391" s="73" t="str">
        <f>'[1]2023.04.25.EKHAZAARSTK_X'!A391</f>
        <v>HONEYWELL AUTOMATION INDIA</v>
      </c>
      <c r="B391" s="115">
        <f>'[1]2023.04.25.EKHAZAARSTK_X'!B391</f>
        <v>-0.37493484999999999</v>
      </c>
      <c r="C391" s="115">
        <f>'[1]2023.04.25.EKHAZAARSTK_X'!C391</f>
        <v>-0.54913694000000002</v>
      </c>
      <c r="D391" s="115">
        <f>'[1]2023.04.25.EKHAZAARSTK_X'!D391</f>
        <v>-0.47656526999999999</v>
      </c>
      <c r="E391" s="115">
        <f>'[1]2023.04.25.EKHAZAARSTK_X'!E391</f>
        <v>-0.92800139999999998</v>
      </c>
      <c r="F391" s="115">
        <f>'[1]2023.04.25.EKHAZAARSTK_X'!F391</f>
        <v>-0.28735650000000001</v>
      </c>
      <c r="G391" s="115">
        <f>'[1]2023.04.25.EKHAZAARSTK_X'!G391</f>
        <v>-0.24513809</v>
      </c>
      <c r="H391" s="115">
        <f>'[1]2023.04.25.EKHAZAARSTK_X'!H391</f>
        <v>-1.44041562</v>
      </c>
      <c r="I391" s="115">
        <f>'[1]2023.04.25.EKHAZAARSTK_X'!I391</f>
        <v>-0.32325256000000002</v>
      </c>
      <c r="J391" s="115">
        <f>'[1]2023.04.25.EKHAZAARSTK_X'!J391</f>
        <v>-0.59698932999999998</v>
      </c>
      <c r="K391" s="115">
        <f>'[1]2023.04.25.EKHAZAARSTK_X'!K391</f>
        <v>-0.23431055000000001</v>
      </c>
    </row>
    <row r="392" spans="1:11" x14ac:dyDescent="0.3">
      <c r="A392" s="73" t="str">
        <f>'[1]2023.04.25.EKHAZAARSTK_X'!A392</f>
        <v>HOUSING &amp; URBAN DEV CORP LTD</v>
      </c>
      <c r="B392" s="115">
        <f>'[1]2023.04.25.EKHAZAARSTK_X'!B392</f>
        <v>2.4083960100000001</v>
      </c>
      <c r="C392" s="115">
        <f>'[1]2023.04.25.EKHAZAARSTK_X'!C392</f>
        <v>0.37024635</v>
      </c>
      <c r="D392" s="115">
        <f>'[1]2023.04.25.EKHAZAARSTK_X'!D392</f>
        <v>-0.67487180000000002</v>
      </c>
      <c r="E392" s="115">
        <f>'[1]2023.04.25.EKHAZAARSTK_X'!E392</f>
        <v>0.65243185000000004</v>
      </c>
      <c r="F392" s="115">
        <f>'[1]2023.04.25.EKHAZAARSTK_X'!F392</f>
        <v>1.0479655299999999</v>
      </c>
      <c r="G392" s="115">
        <f>'[1]2023.04.25.EKHAZAARSTK_X'!G392</f>
        <v>0.13695180000000001</v>
      </c>
      <c r="H392" s="115">
        <f>'[1]2023.04.25.EKHAZAARSTK_X'!H392</f>
        <v>-0.92457526999999995</v>
      </c>
      <c r="I392" s="115">
        <f>'[1]2023.04.25.EKHAZAARSTK_X'!I392</f>
        <v>-6.8903950000000005E-2</v>
      </c>
      <c r="J392" s="115">
        <f>'[1]2023.04.25.EKHAZAARSTK_X'!J392</f>
        <v>1.70510495</v>
      </c>
      <c r="K392" s="115">
        <f>'[1]2023.04.25.EKHAZAARSTK_X'!K392</f>
        <v>0.87171810999999999</v>
      </c>
    </row>
    <row r="393" spans="1:11" x14ac:dyDescent="0.3">
      <c r="A393" s="73" t="str">
        <f>'[1]2023.04.25.EKHAZAARSTK_X'!A393</f>
        <v>HOUSING DEVELOPMENT FINANCE</v>
      </c>
      <c r="B393" s="115">
        <f>'[1]2023.04.25.EKHAZAARSTK_X'!B393</f>
        <v>-5.9251350000000001E-2</v>
      </c>
      <c r="C393" s="115">
        <f>'[1]2023.04.25.EKHAZAARSTK_X'!C393</f>
        <v>-0.76346146999999998</v>
      </c>
      <c r="D393" s="115">
        <f>'[1]2023.04.25.EKHAZAARSTK_X'!D393</f>
        <v>-0.49330020000000002</v>
      </c>
      <c r="E393" s="115">
        <f>'[1]2023.04.25.EKHAZAARSTK_X'!E393</f>
        <v>1.44648182</v>
      </c>
      <c r="F393" s="115">
        <f>'[1]2023.04.25.EKHAZAARSTK_X'!F393</f>
        <v>0.30205029</v>
      </c>
      <c r="G393" s="115">
        <f>'[1]2023.04.25.EKHAZAARSTK_X'!G393</f>
        <v>-0.22670682</v>
      </c>
      <c r="H393" s="115">
        <f>'[1]2023.04.25.EKHAZAARSTK_X'!H393</f>
        <v>1.1602602</v>
      </c>
      <c r="I393" s="115">
        <f>'[1]2023.04.25.EKHAZAARSTK_X'!I393</f>
        <v>-4.5303290000000003E-2</v>
      </c>
      <c r="J393" s="115">
        <f>'[1]2023.04.25.EKHAZAARSTK_X'!J393</f>
        <v>-2.4703340000000001E-2</v>
      </c>
      <c r="K393" s="115">
        <f>'[1]2023.04.25.EKHAZAARSTK_X'!K393</f>
        <v>-0.30000332000000002</v>
      </c>
    </row>
    <row r="394" spans="1:11" x14ac:dyDescent="0.3">
      <c r="A394" s="73" t="str">
        <f>'[1]2023.04.25.EKHAZAARSTK_X'!A394</f>
        <v>HUHTAMAKI INDIA LTD</v>
      </c>
      <c r="B394" s="115">
        <f>'[1]2023.04.25.EKHAZAARSTK_X'!B394</f>
        <v>-0.12798397</v>
      </c>
      <c r="C394" s="115">
        <f>'[1]2023.04.25.EKHAZAARSTK_X'!C394</f>
        <v>0.51070534999999995</v>
      </c>
      <c r="D394" s="115">
        <f>'[1]2023.04.25.EKHAZAARSTK_X'!D394</f>
        <v>-0.58927691000000004</v>
      </c>
      <c r="E394" s="115">
        <f>'[1]2023.04.25.EKHAZAARSTK_X'!E394</f>
        <v>0.57843500000000003</v>
      </c>
      <c r="F394" s="115">
        <f>'[1]2023.04.25.EKHAZAARSTK_X'!F394</f>
        <v>0.79101920000000003</v>
      </c>
      <c r="G394" s="115">
        <f>'[1]2023.04.25.EKHAZAARSTK_X'!G394</f>
        <v>-0.99998288999999996</v>
      </c>
      <c r="H394" s="115">
        <f>'[1]2023.04.25.EKHAZAARSTK_X'!H394</f>
        <v>-2.3312804699999998</v>
      </c>
      <c r="I394" s="115">
        <f>'[1]2023.04.25.EKHAZAARSTK_X'!I394</f>
        <v>-0.10940713000000001</v>
      </c>
      <c r="J394" s="115">
        <f>'[1]2023.04.25.EKHAZAARSTK_X'!J394</f>
        <v>-5.0142140000000002E-2</v>
      </c>
      <c r="K394" s="115">
        <f>'[1]2023.04.25.EKHAZAARSTK_X'!K394</f>
        <v>-0.62035446999999999</v>
      </c>
    </row>
    <row r="395" spans="1:11" x14ac:dyDescent="0.3">
      <c r="A395" s="73" t="str">
        <f>'[1]2023.04.25.EKHAZAARSTK_X'!A395</f>
        <v>I.G. PETROCHEMICALS LTD</v>
      </c>
      <c r="B395" s="115">
        <f>'[1]2023.04.25.EKHAZAARSTK_X'!B395</f>
        <v>0.30688113</v>
      </c>
      <c r="C395" s="115">
        <f>'[1]2023.04.25.EKHAZAARSTK_X'!C395</f>
        <v>1.17318141</v>
      </c>
      <c r="D395" s="115">
        <f>'[1]2023.04.25.EKHAZAARSTK_X'!D395</f>
        <v>0.40722454000000002</v>
      </c>
      <c r="E395" s="115">
        <f>'[1]2023.04.25.EKHAZAARSTK_X'!E395</f>
        <v>-0.61343426000000001</v>
      </c>
      <c r="F395" s="115">
        <f>'[1]2023.04.25.EKHAZAARSTK_X'!F395</f>
        <v>-1.36922717</v>
      </c>
      <c r="G395" s="115">
        <f>'[1]2023.04.25.EKHAZAARSTK_X'!G395</f>
        <v>0.10133605</v>
      </c>
      <c r="H395" s="115">
        <f>'[1]2023.04.25.EKHAZAARSTK_X'!H395</f>
        <v>-2.4313199499999998</v>
      </c>
      <c r="I395" s="115">
        <f>'[1]2023.04.25.EKHAZAARSTK_X'!I395</f>
        <v>-4.7154799999999997E-2</v>
      </c>
      <c r="J395" s="115">
        <f>'[1]2023.04.25.EKHAZAARSTK_X'!J395</f>
        <v>1.30303824</v>
      </c>
      <c r="K395" s="115">
        <f>'[1]2023.04.25.EKHAZAARSTK_X'!K395</f>
        <v>-5.5021639999999997E-2</v>
      </c>
    </row>
    <row r="396" spans="1:11" x14ac:dyDescent="0.3">
      <c r="A396" s="73" t="str">
        <f>'[1]2023.04.25.EKHAZAARSTK_X'!A396</f>
        <v>ICICI BANK LTD</v>
      </c>
      <c r="B396" s="115">
        <f>'[1]2023.04.25.EKHAZAARSTK_X'!B396</f>
        <v>-0.25959506999999998</v>
      </c>
      <c r="C396" s="115">
        <f>'[1]2023.04.25.EKHAZAARSTK_X'!C396</f>
        <v>-0.79756563999999996</v>
      </c>
      <c r="D396" s="115">
        <f>'[1]2023.04.25.EKHAZAARSTK_X'!D396</f>
        <v>-0.48002085</v>
      </c>
      <c r="E396" s="115">
        <f>'[1]2023.04.25.EKHAZAARSTK_X'!E396</f>
        <v>0.32630298000000002</v>
      </c>
      <c r="F396" s="115">
        <f>'[1]2023.04.25.EKHAZAARSTK_X'!F396</f>
        <v>0.43419603000000001</v>
      </c>
      <c r="G396" s="115">
        <f>'[1]2023.04.25.EKHAZAARSTK_X'!G396</f>
        <v>-0.51889372</v>
      </c>
      <c r="H396" s="115">
        <f>'[1]2023.04.25.EKHAZAARSTK_X'!H396</f>
        <v>1.3905767200000001</v>
      </c>
      <c r="I396" s="115">
        <f>'[1]2023.04.25.EKHAZAARSTK_X'!I396</f>
        <v>1.35459E-2</v>
      </c>
      <c r="J396" s="115">
        <f>'[1]2023.04.25.EKHAZAARSTK_X'!J396</f>
        <v>-9.3418200000000007E-3</v>
      </c>
      <c r="K396" s="115">
        <f>'[1]2023.04.25.EKHAZAARSTK_X'!K396</f>
        <v>-0.34000245000000001</v>
      </c>
    </row>
    <row r="397" spans="1:11" x14ac:dyDescent="0.3">
      <c r="A397" s="73" t="str">
        <f>'[1]2023.04.25.EKHAZAARSTK_X'!A397</f>
        <v>ICICI LOMBARD GENERAL INSURA</v>
      </c>
      <c r="B397" s="115">
        <f>'[1]2023.04.25.EKHAZAARSTK_X'!B397</f>
        <v>-0.12088535</v>
      </c>
      <c r="C397" s="115">
        <f>'[1]2023.04.25.EKHAZAARSTK_X'!C397</f>
        <v>-0.36974794</v>
      </c>
      <c r="D397" s="115">
        <f>'[1]2023.04.25.EKHAZAARSTK_X'!D397</f>
        <v>0.12619074</v>
      </c>
      <c r="E397" s="115">
        <f>'[1]2023.04.25.EKHAZAARSTK_X'!E397</f>
        <v>-0.94748591999999998</v>
      </c>
      <c r="F397" s="115">
        <f>'[1]2023.04.25.EKHAZAARSTK_X'!F397</f>
        <v>-0.61498772999999995</v>
      </c>
      <c r="G397" s="115">
        <f>'[1]2023.04.25.EKHAZAARSTK_X'!G397</f>
        <v>-0.43855127999999999</v>
      </c>
      <c r="H397" s="115">
        <f>'[1]2023.04.25.EKHAZAARSTK_X'!H397</f>
        <v>-0.37025425000000001</v>
      </c>
      <c r="I397" s="115">
        <f>'[1]2023.04.25.EKHAZAARSTK_X'!I397</f>
        <v>-0.13863248</v>
      </c>
      <c r="J397" s="115">
        <f>'[1]2023.04.25.EKHAZAARSTK_X'!J397</f>
        <v>-0.1108962</v>
      </c>
      <c r="K397" s="115">
        <f>'[1]2023.04.25.EKHAZAARSTK_X'!K397</f>
        <v>-0.26378362999999999</v>
      </c>
    </row>
    <row r="398" spans="1:11" x14ac:dyDescent="0.3">
      <c r="A398" s="73" t="str">
        <f>'[1]2023.04.25.EKHAZAARSTK_X'!A398</f>
        <v>ICICI PRUDENTIAL LIFE INSURA</v>
      </c>
      <c r="B398" s="115">
        <f>'[1]2023.04.25.EKHAZAARSTK_X'!B398</f>
        <v>-0.42411193000000003</v>
      </c>
      <c r="C398" s="115">
        <f>'[1]2023.04.25.EKHAZAARSTK_X'!C398</f>
        <v>-0.61778401999999999</v>
      </c>
      <c r="D398" s="115">
        <f>'[1]2023.04.25.EKHAZAARSTK_X'!D398</f>
        <v>-0.22230618999999999</v>
      </c>
      <c r="E398" s="115">
        <f>'[1]2023.04.25.EKHAZAARSTK_X'!E398</f>
        <v>-0.75972353999999997</v>
      </c>
      <c r="F398" s="115">
        <f>'[1]2023.04.25.EKHAZAARSTK_X'!F398</f>
        <v>-0.42578878999999997</v>
      </c>
      <c r="G398" s="115">
        <f>'[1]2023.04.25.EKHAZAARSTK_X'!G398</f>
        <v>-0.89771855</v>
      </c>
      <c r="H398" s="115">
        <f>'[1]2023.04.25.EKHAZAARSTK_X'!H398</f>
        <v>0.16155353</v>
      </c>
      <c r="I398" s="115">
        <f>'[1]2023.04.25.EKHAZAARSTK_X'!I398</f>
        <v>-0.19511712</v>
      </c>
      <c r="J398" s="115">
        <f>'[1]2023.04.25.EKHAZAARSTK_X'!J398</f>
        <v>-2.161629E-2</v>
      </c>
      <c r="K398" s="115">
        <f>'[1]2023.04.25.EKHAZAARSTK_X'!K398</f>
        <v>-0.14127967</v>
      </c>
    </row>
    <row r="399" spans="1:11" x14ac:dyDescent="0.3">
      <c r="A399" s="73" t="str">
        <f>'[1]2023.04.25.EKHAZAARSTK_X'!A399</f>
        <v>ICICI SECURITIES LTD</v>
      </c>
      <c r="B399" s="115">
        <f>'[1]2023.04.25.EKHAZAARSTK_X'!B399</f>
        <v>1.08026767</v>
      </c>
      <c r="C399" s="115">
        <f>'[1]2023.04.25.EKHAZAARSTK_X'!C399</f>
        <v>1.3145127299999999</v>
      </c>
      <c r="D399" s="115">
        <f>'[1]2023.04.25.EKHAZAARSTK_X'!D399</f>
        <v>0.74746400000000002</v>
      </c>
      <c r="E399" s="115">
        <f>'[1]2023.04.25.EKHAZAARSTK_X'!E399</f>
        <v>-0.95499277000000005</v>
      </c>
      <c r="F399" s="115">
        <f>'[1]2023.04.25.EKHAZAARSTK_X'!F399</f>
        <v>-0.81537777</v>
      </c>
      <c r="G399" s="115">
        <f>'[1]2023.04.25.EKHAZAARSTK_X'!G399</f>
        <v>1.0856410299999999</v>
      </c>
      <c r="H399" s="115">
        <f>'[1]2023.04.25.EKHAZAARSTK_X'!H399</f>
        <v>-1.32258177</v>
      </c>
      <c r="I399" s="115">
        <f>'[1]2023.04.25.EKHAZAARSTK_X'!I399</f>
        <v>-0.17707350999999999</v>
      </c>
      <c r="J399" s="115">
        <f>'[1]2023.04.25.EKHAZAARSTK_X'!J399</f>
        <v>-5.2890279999999998E-2</v>
      </c>
      <c r="K399" s="115">
        <f>'[1]2023.04.25.EKHAZAARSTK_X'!K399</f>
        <v>-6.5000800000000001E-3</v>
      </c>
    </row>
    <row r="400" spans="1:11" x14ac:dyDescent="0.3">
      <c r="A400" s="73" t="str">
        <f>'[1]2023.04.25.EKHAZAARSTK_X'!A400</f>
        <v>ICRA LTD</v>
      </c>
      <c r="B400" s="115">
        <f>'[1]2023.04.25.EKHAZAARSTK_X'!B400</f>
        <v>-0.25118892999999998</v>
      </c>
      <c r="C400" s="115">
        <f>'[1]2023.04.25.EKHAZAARSTK_X'!C400</f>
        <v>-0.57551116000000002</v>
      </c>
      <c r="D400" s="115">
        <f>'[1]2023.04.25.EKHAZAARSTK_X'!D400</f>
        <v>-0.37627125</v>
      </c>
      <c r="E400" s="115">
        <f>'[1]2023.04.25.EKHAZAARSTK_X'!E400</f>
        <v>-0.91081445999999999</v>
      </c>
      <c r="F400" s="115">
        <f>'[1]2023.04.25.EKHAZAARSTK_X'!F400</f>
        <v>0.16197624999999999</v>
      </c>
      <c r="G400" s="115">
        <f>'[1]2023.04.25.EKHAZAARSTK_X'!G400</f>
        <v>0.45407417</v>
      </c>
      <c r="H400" s="115">
        <f>'[1]2023.04.25.EKHAZAARSTK_X'!H400</f>
        <v>-2.5854296699999999</v>
      </c>
      <c r="I400" s="115">
        <f>'[1]2023.04.25.EKHAZAARSTK_X'!I400</f>
        <v>-0.33323109000000001</v>
      </c>
      <c r="J400" s="115">
        <f>'[1]2023.04.25.EKHAZAARSTK_X'!J400</f>
        <v>-0.43592491999999999</v>
      </c>
      <c r="K400" s="115">
        <f>'[1]2023.04.25.EKHAZAARSTK_X'!K400</f>
        <v>-1.0394309799999999</v>
      </c>
    </row>
    <row r="401" spans="1:11" x14ac:dyDescent="0.3">
      <c r="A401" s="73" t="str">
        <f>'[1]2023.04.25.EKHAZAARSTK_X'!A401</f>
        <v>IDBI BANK LTD</v>
      </c>
      <c r="B401" s="115">
        <f>'[1]2023.04.25.EKHAZAARSTK_X'!B401</f>
        <v>-0.47056088000000001</v>
      </c>
      <c r="C401" s="115">
        <f>'[1]2023.04.25.EKHAZAARSTK_X'!C401</f>
        <v>-0.53498179000000001</v>
      </c>
      <c r="D401" s="115">
        <f>'[1]2023.04.25.EKHAZAARSTK_X'!D401</f>
        <v>-0.95109390999999999</v>
      </c>
      <c r="E401" s="115">
        <f>'[1]2023.04.25.EKHAZAARSTK_X'!E401</f>
        <v>-0.13481754000000001</v>
      </c>
      <c r="F401" s="115">
        <f>'[1]2023.04.25.EKHAZAARSTK_X'!F401</f>
        <v>0.32250768000000002</v>
      </c>
      <c r="G401" s="115">
        <f>'[1]2023.04.25.EKHAZAARSTK_X'!G401</f>
        <v>-0.85685955999999996</v>
      </c>
      <c r="H401" s="115">
        <f>'[1]2023.04.25.EKHAZAARSTK_X'!H401</f>
        <v>4.0867359999999998E-2</v>
      </c>
      <c r="I401" s="115">
        <f>'[1]2023.04.25.EKHAZAARSTK_X'!I401</f>
        <v>-0.20282625000000001</v>
      </c>
      <c r="J401" s="115">
        <f>'[1]2023.04.25.EKHAZAARSTK_X'!J401</f>
        <v>0.44533395999999997</v>
      </c>
      <c r="K401" s="115">
        <f>'[1]2023.04.25.EKHAZAARSTK_X'!K401</f>
        <v>1.7739495000000001</v>
      </c>
    </row>
    <row r="402" spans="1:11" x14ac:dyDescent="0.3">
      <c r="A402" s="73" t="str">
        <f>'[1]2023.04.25.EKHAZAARSTK_X'!A402</f>
        <v>IDFC FIRST BANK LTD</v>
      </c>
      <c r="B402" s="115">
        <f>'[1]2023.04.25.EKHAZAARSTK_X'!B402</f>
        <v>-0.47056088000000001</v>
      </c>
      <c r="C402" s="115">
        <f>'[1]2023.04.25.EKHAZAARSTK_X'!C402</f>
        <v>-0.33036858000000002</v>
      </c>
      <c r="D402" s="115">
        <f>'[1]2023.04.25.EKHAZAARSTK_X'!D402</f>
        <v>-1.397689E-2</v>
      </c>
      <c r="E402" s="115">
        <f>'[1]2023.04.25.EKHAZAARSTK_X'!E402</f>
        <v>1.57312882</v>
      </c>
      <c r="F402" s="115">
        <f>'[1]2023.04.25.EKHAZAARSTK_X'!F402</f>
        <v>1.03001082</v>
      </c>
      <c r="G402" s="115">
        <f>'[1]2023.04.25.EKHAZAARSTK_X'!G402</f>
        <v>-0.80913478000000005</v>
      </c>
      <c r="H402" s="115">
        <f>'[1]2023.04.25.EKHAZAARSTK_X'!H402</f>
        <v>-0.13398583</v>
      </c>
      <c r="I402" s="115">
        <f>'[1]2023.04.25.EKHAZAARSTK_X'!I402</f>
        <v>0.78559703000000003</v>
      </c>
      <c r="J402" s="115">
        <f>'[1]2023.04.25.EKHAZAARSTK_X'!J402</f>
        <v>0.23779422</v>
      </c>
      <c r="K402" s="115">
        <f>'[1]2023.04.25.EKHAZAARSTK_X'!K402</f>
        <v>0.49668278999999999</v>
      </c>
    </row>
    <row r="403" spans="1:11" x14ac:dyDescent="0.3">
      <c r="A403" s="73" t="str">
        <f>'[1]2023.04.25.EKHAZAARSTK_X'!A403</f>
        <v>IDFC LTD</v>
      </c>
      <c r="B403" s="115">
        <f>'[1]2023.04.25.EKHAZAARSTK_X'!B403</f>
        <v>-3.3718099999999998E-3</v>
      </c>
      <c r="C403" s="115">
        <f>'[1]2023.04.25.EKHAZAARSTK_X'!C403</f>
        <v>1.0007350399999999</v>
      </c>
      <c r="D403" s="115">
        <f>'[1]2023.04.25.EKHAZAARSTK_X'!D403</f>
        <v>-1.6046724299999999</v>
      </c>
      <c r="E403" s="115">
        <f>'[1]2023.04.25.EKHAZAARSTK_X'!E403</f>
        <v>-0.95499277000000005</v>
      </c>
      <c r="F403" s="115">
        <f>'[1]2023.04.25.EKHAZAARSTK_X'!F403</f>
        <v>1.1115114699999999</v>
      </c>
      <c r="G403" s="115">
        <f>'[1]2023.04.25.EKHAZAARSTK_X'!G403</f>
        <v>0.57600379000000002</v>
      </c>
      <c r="H403" s="115">
        <f>'[1]2023.04.25.EKHAZAARSTK_X'!H403</f>
        <v>-2.0246779899999998</v>
      </c>
      <c r="I403" s="115">
        <f>'[1]2023.04.25.EKHAZAARSTK_X'!I403</f>
        <v>0.76556175999999998</v>
      </c>
      <c r="J403" s="115">
        <f>'[1]2023.04.25.EKHAZAARSTK_X'!J403</f>
        <v>-0.53377574999999999</v>
      </c>
      <c r="K403" s="115">
        <f>'[1]2023.04.25.EKHAZAARSTK_X'!K403</f>
        <v>0.57408970999999998</v>
      </c>
    </row>
    <row r="404" spans="1:11" x14ac:dyDescent="0.3">
      <c r="A404" s="73" t="str">
        <f>'[1]2023.04.25.EKHAZAARSTK_X'!A404</f>
        <v>IFB INDUSTRIES LTD</v>
      </c>
      <c r="B404" s="115">
        <f>'[1]2023.04.25.EKHAZAARSTK_X'!B404</f>
        <v>-0.47056088000000001</v>
      </c>
      <c r="C404" s="115">
        <f>'[1]2023.04.25.EKHAZAARSTK_X'!C404</f>
        <v>0.51201677000000001</v>
      </c>
      <c r="D404" s="115">
        <f>'[1]2023.04.25.EKHAZAARSTK_X'!D404</f>
        <v>0.56247997000000005</v>
      </c>
      <c r="E404" s="115">
        <f>'[1]2023.04.25.EKHAZAARSTK_X'!E404</f>
        <v>-0.66327183999999995</v>
      </c>
      <c r="F404" s="115">
        <f>'[1]2023.04.25.EKHAZAARSTK_X'!F404</f>
        <v>-0.88652801999999997</v>
      </c>
      <c r="G404" s="115">
        <f>'[1]2023.04.25.EKHAZAARSTK_X'!G404</f>
        <v>-1.1532878900000001</v>
      </c>
      <c r="H404" s="115">
        <f>'[1]2023.04.25.EKHAZAARSTK_X'!H404</f>
        <v>-2.0742249500000001</v>
      </c>
      <c r="I404" s="115">
        <f>'[1]2023.04.25.EKHAZAARSTK_X'!I404</f>
        <v>-0.23829938000000001</v>
      </c>
      <c r="J404" s="115">
        <f>'[1]2023.04.25.EKHAZAARSTK_X'!J404</f>
        <v>-0.22291130000000001</v>
      </c>
      <c r="K404" s="115">
        <f>'[1]2023.04.25.EKHAZAARSTK_X'!K404</f>
        <v>-0.55324048000000003</v>
      </c>
    </row>
    <row r="405" spans="1:11" x14ac:dyDescent="0.3">
      <c r="A405" s="73" t="str">
        <f>'[1]2023.04.25.EKHAZAARSTK_X'!A405</f>
        <v>IFCI LTD</v>
      </c>
      <c r="B405" s="115">
        <f>'[1]2023.04.25.EKHAZAARSTK_X'!B405</f>
        <v>-0.47056088000000001</v>
      </c>
      <c r="C405" s="115">
        <f>'[1]2023.04.25.EKHAZAARSTK_X'!C405</f>
        <v>-9.6201930000000005E-2</v>
      </c>
      <c r="D405" s="115">
        <f>'[1]2023.04.25.EKHAZAARSTK_X'!D405</f>
        <v>-2.2376718499999999</v>
      </c>
      <c r="E405" s="115">
        <f>'[1]2023.04.25.EKHAZAARSTK_X'!E405</f>
        <v>1.91907954</v>
      </c>
      <c r="F405" s="115">
        <f>'[1]2023.04.25.EKHAZAARSTK_X'!F405</f>
        <v>-0.17059653</v>
      </c>
      <c r="G405" s="115">
        <f>'[1]2023.04.25.EKHAZAARSTK_X'!G405</f>
        <v>-1.2114742999999999</v>
      </c>
      <c r="H405" s="115">
        <f>'[1]2023.04.25.EKHAZAARSTK_X'!H405</f>
        <v>-1.8991472700000001</v>
      </c>
      <c r="I405" s="115">
        <f>'[1]2023.04.25.EKHAZAARSTK_X'!I405</f>
        <v>0.47684714</v>
      </c>
      <c r="J405" s="115">
        <f>'[1]2023.04.25.EKHAZAARSTK_X'!J405</f>
        <v>-1.4970091599999999</v>
      </c>
      <c r="K405" s="115">
        <f>'[1]2023.04.25.EKHAZAARSTK_X'!K405</f>
        <v>0.64221412</v>
      </c>
    </row>
    <row r="406" spans="1:11" x14ac:dyDescent="0.3">
      <c r="A406" s="73" t="str">
        <f>'[1]2023.04.25.EKHAZAARSTK_X'!A406</f>
        <v>IGARASHI MOTORS INDIA LTD</v>
      </c>
      <c r="B406" s="115">
        <f>'[1]2023.04.25.EKHAZAARSTK_X'!B406</f>
        <v>-0.26765605999999997</v>
      </c>
      <c r="C406" s="115">
        <f>'[1]2023.04.25.EKHAZAARSTK_X'!C406</f>
        <v>0.17844570000000001</v>
      </c>
      <c r="D406" s="115">
        <f>'[1]2023.04.25.EKHAZAARSTK_X'!D406</f>
        <v>-1.10616136</v>
      </c>
      <c r="E406" s="115">
        <f>'[1]2023.04.25.EKHAZAARSTK_X'!E406</f>
        <v>-0.46088301999999998</v>
      </c>
      <c r="F406" s="115">
        <f>'[1]2023.04.25.EKHAZAARSTK_X'!F406</f>
        <v>0.29253974999999999</v>
      </c>
      <c r="G406" s="115">
        <f>'[1]2023.04.25.EKHAZAARSTK_X'!G406</f>
        <v>-1.15888762</v>
      </c>
      <c r="H406" s="115">
        <f>'[1]2023.04.25.EKHAZAARSTK_X'!H406</f>
        <v>-2.9342861199999999</v>
      </c>
      <c r="I406" s="115">
        <f>'[1]2023.04.25.EKHAZAARSTK_X'!I406</f>
        <v>5.5743790000000001E-2</v>
      </c>
      <c r="J406" s="115">
        <f>'[1]2023.04.25.EKHAZAARSTK_X'!J406</f>
        <v>-0.16015108</v>
      </c>
      <c r="K406" s="115">
        <f>'[1]2023.04.25.EKHAZAARSTK_X'!K406</f>
        <v>0.35107470000000002</v>
      </c>
    </row>
    <row r="407" spans="1:11" x14ac:dyDescent="0.3">
      <c r="A407" s="73" t="str">
        <f>'[1]2023.04.25.EKHAZAARSTK_X'!A407</f>
        <v>IIFL FINANCE LTD</v>
      </c>
      <c r="B407" s="115">
        <f>'[1]2023.04.25.EKHAZAARSTK_X'!B407</f>
        <v>-0.14031005999999999</v>
      </c>
      <c r="C407" s="115">
        <f>'[1]2023.04.25.EKHAZAARSTK_X'!C407</f>
        <v>-0.29641798000000003</v>
      </c>
      <c r="D407" s="115">
        <f>'[1]2023.04.25.EKHAZAARSTK_X'!D407</f>
        <v>-0.36124945000000003</v>
      </c>
      <c r="E407" s="115">
        <f>'[1]2023.04.25.EKHAZAARSTK_X'!E407</f>
        <v>2.2756550299999998</v>
      </c>
      <c r="F407" s="115">
        <f>'[1]2023.04.25.EKHAZAARSTK_X'!F407</f>
        <v>1.4498359000000001</v>
      </c>
      <c r="G407" s="115">
        <f>'[1]2023.04.25.EKHAZAARSTK_X'!G407</f>
        <v>0.27630400999999999</v>
      </c>
      <c r="H407" s="115">
        <f>'[1]2023.04.25.EKHAZAARSTK_X'!H407</f>
        <v>-0.85466408999999999</v>
      </c>
      <c r="I407" s="115">
        <f>'[1]2023.04.25.EKHAZAARSTK_X'!I407</f>
        <v>-4.8331300000000001E-2</v>
      </c>
      <c r="J407" s="115">
        <f>'[1]2023.04.25.EKHAZAARSTK_X'!J407</f>
        <v>0.54744499999999996</v>
      </c>
      <c r="K407" s="115">
        <f>'[1]2023.04.25.EKHAZAARSTK_X'!K407</f>
        <v>0.27608707999999998</v>
      </c>
    </row>
    <row r="408" spans="1:11" x14ac:dyDescent="0.3">
      <c r="A408" s="73" t="str">
        <f>'[1]2023.04.25.EKHAZAARSTK_X'!A408</f>
        <v>IIFL SECURITIES LTD</v>
      </c>
      <c r="B408" s="115">
        <f>'[1]2023.04.25.EKHAZAARSTK_X'!B408</f>
        <v>1.5563015899999999</v>
      </c>
      <c r="C408" s="115">
        <f>'[1]2023.04.25.EKHAZAARSTK_X'!C408</f>
        <v>-0.29459323999999998</v>
      </c>
      <c r="D408" s="115">
        <f>'[1]2023.04.25.EKHAZAARSTK_X'!D408</f>
        <v>-0.1753487</v>
      </c>
      <c r="E408" s="115">
        <f>'[1]2023.04.25.EKHAZAARSTK_X'!E408</f>
        <v>-0.95499277000000005</v>
      </c>
      <c r="F408" s="115">
        <f>'[1]2023.04.25.EKHAZAARSTK_X'!F408</f>
        <v>-1.37191796</v>
      </c>
      <c r="G408" s="115">
        <f>'[1]2023.04.25.EKHAZAARSTK_X'!G408</f>
        <v>0.19968458</v>
      </c>
      <c r="H408" s="115">
        <f>'[1]2023.04.25.EKHAZAARSTK_X'!H408</f>
        <v>-2.3568356000000001</v>
      </c>
      <c r="I408" s="115">
        <f>'[1]2023.04.25.EKHAZAARSTK_X'!I408</f>
        <v>-0.13090621</v>
      </c>
      <c r="J408" s="115">
        <f>'[1]2023.04.25.EKHAZAARSTK_X'!J408</f>
        <v>1.7564611400000001</v>
      </c>
      <c r="K408" s="115">
        <f>'[1]2023.04.25.EKHAZAARSTK_X'!K408</f>
        <v>1.0001078800000001</v>
      </c>
    </row>
    <row r="409" spans="1:11" x14ac:dyDescent="0.3">
      <c r="A409" s="73" t="str">
        <f>'[1]2023.04.25.EKHAZAARSTK_X'!A409</f>
        <v>IMAGICAAWORLD ENTERTAINMENT</v>
      </c>
      <c r="B409" s="115">
        <f>'[1]2023.04.25.EKHAZAARSTK_X'!B409</f>
        <v>-0.47056088000000001</v>
      </c>
      <c r="C409" s="115">
        <f>'[1]2023.04.25.EKHAZAARSTK_X'!C409</f>
        <v>1.24784553</v>
      </c>
      <c r="D409" s="115">
        <f>'[1]2023.04.25.EKHAZAARSTK_X'!D409</f>
        <v>-0.49793047000000001</v>
      </c>
      <c r="E409" s="115">
        <f>'[1]2023.04.25.EKHAZAARSTK_X'!E409</f>
        <v>2.0412921900000001</v>
      </c>
      <c r="F409" s="115">
        <f>'[1]2023.04.25.EKHAZAARSTK_X'!F409</f>
        <v>3.0000844</v>
      </c>
      <c r="G409" s="115">
        <f>'[1]2023.04.25.EKHAZAARSTK_X'!G409</f>
        <v>3.00016975</v>
      </c>
      <c r="H409" s="115">
        <f>'[1]2023.04.25.EKHAZAARSTK_X'!H409</f>
        <v>-2.94837141</v>
      </c>
      <c r="I409" s="115">
        <f>'[1]2023.04.25.EKHAZAARSTK_X'!I409</f>
        <v>0.21092072000000001</v>
      </c>
      <c r="J409" s="115">
        <f>'[1]2023.04.25.EKHAZAARSTK_X'!J409</f>
        <v>0.20568889000000001</v>
      </c>
      <c r="K409" s="115">
        <f>'[1]2023.04.25.EKHAZAARSTK_X'!K409</f>
        <v>2.99999547</v>
      </c>
    </row>
    <row r="410" spans="1:11" x14ac:dyDescent="0.3">
      <c r="A410" s="73" t="str">
        <f>'[1]2023.04.25.EKHAZAARSTK_X'!A410</f>
        <v>INDIA CEMENTS LTD</v>
      </c>
      <c r="B410" s="115">
        <f>'[1]2023.04.25.EKHAZAARSTK_X'!B410</f>
        <v>-0.26915823999999999</v>
      </c>
      <c r="C410" s="115">
        <f>'[1]2023.04.25.EKHAZAARSTK_X'!C410</f>
        <v>-0.57818890000000001</v>
      </c>
      <c r="D410" s="115">
        <f>'[1]2023.04.25.EKHAZAARSTK_X'!D410</f>
        <v>-0.69605196000000003</v>
      </c>
      <c r="E410" s="115">
        <f>'[1]2023.04.25.EKHAZAARSTK_X'!E410</f>
        <v>0.53435617999999996</v>
      </c>
      <c r="F410" s="115">
        <f>'[1]2023.04.25.EKHAZAARSTK_X'!F410</f>
        <v>-0.30547531999999999</v>
      </c>
      <c r="G410" s="115">
        <f>'[1]2023.04.25.EKHAZAARSTK_X'!G410</f>
        <v>-1.07981813</v>
      </c>
      <c r="H410" s="115">
        <f>'[1]2023.04.25.EKHAZAARSTK_X'!H410</f>
        <v>-1.5093767600000001</v>
      </c>
      <c r="I410" s="115">
        <f>'[1]2023.04.25.EKHAZAARSTK_X'!I410</f>
        <v>2.7555651700000001</v>
      </c>
      <c r="J410" s="115">
        <f>'[1]2023.04.25.EKHAZAARSTK_X'!J410</f>
        <v>-8.5004029999999994E-2</v>
      </c>
      <c r="K410" s="115">
        <f>'[1]2023.04.25.EKHAZAARSTK_X'!K410</f>
        <v>-0.61367041</v>
      </c>
    </row>
    <row r="411" spans="1:11" x14ac:dyDescent="0.3">
      <c r="A411" s="73" t="str">
        <f>'[1]2023.04.25.EKHAZAARSTK_X'!A411</f>
        <v>INDIA GLYCOLS LTD</v>
      </c>
      <c r="B411" s="115">
        <f>'[1]2023.04.25.EKHAZAARSTK_X'!B411</f>
        <v>4.6315969999999998E-2</v>
      </c>
      <c r="C411" s="115">
        <f>'[1]2023.04.25.EKHAZAARSTK_X'!C411</f>
        <v>0.45405853000000002</v>
      </c>
      <c r="D411" s="115">
        <f>'[1]2023.04.25.EKHAZAARSTK_X'!D411</f>
        <v>0.52824324</v>
      </c>
      <c r="E411" s="115">
        <f>'[1]2023.04.25.EKHAZAARSTK_X'!E411</f>
        <v>0.58473134000000004</v>
      </c>
      <c r="F411" s="115">
        <f>'[1]2023.04.25.EKHAZAARSTK_X'!F411</f>
        <v>-1.2675730000000001</v>
      </c>
      <c r="G411" s="115">
        <f>'[1]2023.04.25.EKHAZAARSTK_X'!G411</f>
        <v>-0.71757638000000001</v>
      </c>
      <c r="H411" s="115">
        <f>'[1]2023.04.25.EKHAZAARSTK_X'!H411</f>
        <v>-1.99858844</v>
      </c>
      <c r="I411" s="115">
        <f>'[1]2023.04.25.EKHAZAARSTK_X'!I411</f>
        <v>0.55026244999999996</v>
      </c>
      <c r="J411" s="115">
        <f>'[1]2023.04.25.EKHAZAARSTK_X'!J411</f>
        <v>0.7907691</v>
      </c>
      <c r="K411" s="115">
        <f>'[1]2023.04.25.EKHAZAARSTK_X'!K411</f>
        <v>0.63228834</v>
      </c>
    </row>
    <row r="412" spans="1:11" x14ac:dyDescent="0.3">
      <c r="A412" s="73" t="str">
        <f>'[1]2023.04.25.EKHAZAARSTK_X'!A412</f>
        <v>INDIA PESTICIDES LTD</v>
      </c>
      <c r="B412" s="115">
        <f>'[1]2023.04.25.EKHAZAARSTK_X'!B412</f>
        <v>-0.34331083000000001</v>
      </c>
      <c r="C412" s="115">
        <f>'[1]2023.04.25.EKHAZAARSTK_X'!C412</f>
        <v>1.4708085099999999</v>
      </c>
      <c r="D412" s="115">
        <f>'[1]2023.04.25.EKHAZAARSTK_X'!D412</f>
        <v>2.9818964000000001</v>
      </c>
      <c r="E412" s="115">
        <f>'[1]2023.04.25.EKHAZAARSTK_X'!E412</f>
        <v>-0.91079569000000005</v>
      </c>
      <c r="F412" s="115">
        <f>'[1]2023.04.25.EKHAZAARSTK_X'!F412</f>
        <v>-0.66564964999999998</v>
      </c>
      <c r="G412" s="115">
        <f>'[1]2023.04.25.EKHAZAARSTK_X'!G412</f>
        <v>0.25791239999999999</v>
      </c>
      <c r="H412" s="115">
        <f>'[1]2023.04.25.EKHAZAARSTK_X'!H412</f>
        <v>-2.6253094699999999</v>
      </c>
      <c r="I412" s="115">
        <f>'[1]2023.04.25.EKHAZAARSTK_X'!I412</f>
        <v>9.5002699999999995E-2</v>
      </c>
      <c r="J412" s="115">
        <f>'[1]2023.04.25.EKHAZAARSTK_X'!J412</f>
        <v>6.7885909999999994E-2</v>
      </c>
      <c r="K412" s="115">
        <f>'[1]2023.04.25.EKHAZAARSTK_X'!K412</f>
        <v>-0.87105215000000003</v>
      </c>
    </row>
    <row r="413" spans="1:11" x14ac:dyDescent="0.3">
      <c r="A413" s="73" t="str">
        <f>'[1]2023.04.25.EKHAZAARSTK_X'!A413</f>
        <v>INDIA TOURISM DEVELOPMENT</v>
      </c>
      <c r="B413" s="115">
        <f>'[1]2023.04.25.EKHAZAARSTK_X'!B413</f>
        <v>-0.47056088000000001</v>
      </c>
      <c r="C413" s="115">
        <f>'[1]2023.04.25.EKHAZAARSTK_X'!C413</f>
        <v>4.9038379999999999E-2</v>
      </c>
      <c r="D413" s="115">
        <f>'[1]2023.04.25.EKHAZAARSTK_X'!D413</f>
        <v>-1.0374999</v>
      </c>
      <c r="E413" s="115">
        <f>'[1]2023.04.25.EKHAZAARSTK_X'!E413</f>
        <v>-0.95499277000000005</v>
      </c>
      <c r="F413" s="115">
        <f>'[1]2023.04.25.EKHAZAARSTK_X'!F413</f>
        <v>-0.69545186000000003</v>
      </c>
      <c r="G413" s="115">
        <f>'[1]2023.04.25.EKHAZAARSTK_X'!G413</f>
        <v>-0.29500514</v>
      </c>
      <c r="H413" s="115">
        <f>'[1]2023.04.25.EKHAZAARSTK_X'!H413</f>
        <v>-2.7726657399999999</v>
      </c>
      <c r="I413" s="115">
        <f>'[1]2023.04.25.EKHAZAARSTK_X'!I413</f>
        <v>-0.34080749999999999</v>
      </c>
      <c r="J413" s="115">
        <f>'[1]2023.04.25.EKHAZAARSTK_X'!J413</f>
        <v>-0.50414026000000001</v>
      </c>
      <c r="K413" s="115">
        <f>'[1]2023.04.25.EKHAZAARSTK_X'!K413</f>
        <v>-1.1449849999999999E-2</v>
      </c>
    </row>
    <row r="414" spans="1:11" x14ac:dyDescent="0.3">
      <c r="A414" s="73" t="str">
        <f>'[1]2023.04.25.EKHAZAARSTK_X'!A414</f>
        <v>INDIABULLS HOUSING FINANCE L</v>
      </c>
      <c r="B414" s="115">
        <f>'[1]2023.04.25.EKHAZAARSTK_X'!B414</f>
        <v>3.0000097800000001</v>
      </c>
      <c r="C414" s="115">
        <f>'[1]2023.04.25.EKHAZAARSTK_X'!C414</f>
        <v>0.96254909</v>
      </c>
      <c r="D414" s="115">
        <f>'[1]2023.04.25.EKHAZAARSTK_X'!D414</f>
        <v>-2.5067141099999999</v>
      </c>
      <c r="E414" s="115">
        <f>'[1]2023.04.25.EKHAZAARSTK_X'!E414</f>
        <v>2.6337990800000002</v>
      </c>
      <c r="F414" s="115">
        <f>'[1]2023.04.25.EKHAZAARSTK_X'!F414</f>
        <v>-1.1011126</v>
      </c>
      <c r="G414" s="115">
        <f>'[1]2023.04.25.EKHAZAARSTK_X'!G414</f>
        <v>8.6954600000000007E-2</v>
      </c>
      <c r="H414" s="115">
        <f>'[1]2023.04.25.EKHAZAARSTK_X'!H414</f>
        <v>-1.04730916</v>
      </c>
      <c r="I414" s="115">
        <f>'[1]2023.04.25.EKHAZAARSTK_X'!I414</f>
        <v>3.0003824200000002</v>
      </c>
      <c r="J414" s="115">
        <f>'[1]2023.04.25.EKHAZAARSTK_X'!J414</f>
        <v>1.76653445</v>
      </c>
      <c r="K414" s="115">
        <f>'[1]2023.04.25.EKHAZAARSTK_X'!K414</f>
        <v>0.88363522000000005</v>
      </c>
    </row>
    <row r="415" spans="1:11" x14ac:dyDescent="0.3">
      <c r="A415" s="73" t="str">
        <f>'[1]2023.04.25.EKHAZAARSTK_X'!A415</f>
        <v>INDIABULLS REAL ESTATE LTD</v>
      </c>
      <c r="B415" s="115">
        <f>'[1]2023.04.25.EKHAZAARSTK_X'!B415</f>
        <v>-0.47056088000000001</v>
      </c>
      <c r="C415" s="115">
        <f>'[1]2023.04.25.EKHAZAARSTK_X'!C415</f>
        <v>1.9356409299999999</v>
      </c>
      <c r="D415" s="115">
        <f>'[1]2023.04.25.EKHAZAARSTK_X'!D415</f>
        <v>-1.71355462</v>
      </c>
      <c r="E415" s="115">
        <f>'[1]2023.04.25.EKHAZAARSTK_X'!E415</f>
        <v>-0.55425440999999998</v>
      </c>
      <c r="F415" s="115">
        <f>'[1]2023.04.25.EKHAZAARSTK_X'!F415</f>
        <v>-1.5858160299999999</v>
      </c>
      <c r="G415" s="115">
        <f>'[1]2023.04.25.EKHAZAARSTK_X'!G415</f>
        <v>-1.72043967</v>
      </c>
      <c r="H415" s="115">
        <f>'[1]2023.04.25.EKHAZAARSTK_X'!H415</f>
        <v>-2.1049101399999999</v>
      </c>
      <c r="I415" s="115">
        <f>'[1]2023.04.25.EKHAZAARSTK_X'!I415</f>
        <v>3.0003824200000002</v>
      </c>
      <c r="J415" s="115">
        <f>'[1]2023.04.25.EKHAZAARSTK_X'!J415</f>
        <v>-0.87342196999999999</v>
      </c>
      <c r="K415" s="115">
        <f>'[1]2023.04.25.EKHAZAARSTK_X'!K415</f>
        <v>-0.54194713000000005</v>
      </c>
    </row>
    <row r="416" spans="1:11" x14ac:dyDescent="0.3">
      <c r="A416" s="73" t="str">
        <f>'[1]2023.04.25.EKHAZAARSTK_X'!A416</f>
        <v>INDIAMART INTERMESH LTD</v>
      </c>
      <c r="B416" s="115">
        <f>'[1]2023.04.25.EKHAZAARSTK_X'!B416</f>
        <v>-0.45661776999999998</v>
      </c>
      <c r="C416" s="115">
        <f>'[1]2023.04.25.EKHAZAARSTK_X'!C416</f>
        <v>0.83492792000000005</v>
      </c>
      <c r="D416" s="115">
        <f>'[1]2023.04.25.EKHAZAARSTK_X'!D416</f>
        <v>1.42863512</v>
      </c>
      <c r="E416" s="115">
        <f>'[1]2023.04.25.EKHAZAARSTK_X'!E416</f>
        <v>-0.88959354000000002</v>
      </c>
      <c r="F416" s="115">
        <f>'[1]2023.04.25.EKHAZAARSTK_X'!F416</f>
        <v>0.35481894000000003</v>
      </c>
      <c r="G416" s="115">
        <f>'[1]2023.04.25.EKHAZAARSTK_X'!G416</f>
        <v>-2.085571E-2</v>
      </c>
      <c r="H416" s="115">
        <f>'[1]2023.04.25.EKHAZAARSTK_X'!H416</f>
        <v>-1.8810277</v>
      </c>
      <c r="I416" s="115">
        <f>'[1]2023.04.25.EKHAZAARSTK_X'!I416</f>
        <v>0.51264911999999996</v>
      </c>
      <c r="J416" s="115">
        <f>'[1]2023.04.25.EKHAZAARSTK_X'!J416</f>
        <v>-0.61766617999999995</v>
      </c>
      <c r="K416" s="115">
        <f>'[1]2023.04.25.EKHAZAARSTK_X'!K416</f>
        <v>-1.07022715</v>
      </c>
    </row>
    <row r="417" spans="1:11" x14ac:dyDescent="0.3">
      <c r="A417" s="73" t="str">
        <f>'[1]2023.04.25.EKHAZAARSTK_X'!A417</f>
        <v>INDIAN BANK</v>
      </c>
      <c r="B417" s="115">
        <f>'[1]2023.04.25.EKHAZAARSTK_X'!B417</f>
        <v>0.29384073999999999</v>
      </c>
      <c r="C417" s="115">
        <f>'[1]2023.04.25.EKHAZAARSTK_X'!C417</f>
        <v>-0.77126985999999997</v>
      </c>
      <c r="D417" s="115">
        <f>'[1]2023.04.25.EKHAZAARSTK_X'!D417</f>
        <v>4.4855770000000003E-2</v>
      </c>
      <c r="E417" s="115">
        <f>'[1]2023.04.25.EKHAZAARSTK_X'!E417</f>
        <v>0.12304761</v>
      </c>
      <c r="F417" s="115">
        <f>'[1]2023.04.25.EKHAZAARSTK_X'!F417</f>
        <v>1.95796824</v>
      </c>
      <c r="G417" s="115">
        <f>'[1]2023.04.25.EKHAZAARSTK_X'!G417</f>
        <v>-0.77618759999999998</v>
      </c>
      <c r="H417" s="115">
        <f>'[1]2023.04.25.EKHAZAARSTK_X'!H417</f>
        <v>0.27103256999999997</v>
      </c>
      <c r="I417" s="115">
        <f>'[1]2023.04.25.EKHAZAARSTK_X'!I417</f>
        <v>-2.2001650000000001E-2</v>
      </c>
      <c r="J417" s="115">
        <f>'[1]2023.04.25.EKHAZAARSTK_X'!J417</f>
        <v>1.22572565</v>
      </c>
      <c r="K417" s="115">
        <f>'[1]2023.04.25.EKHAZAARSTK_X'!K417</f>
        <v>1.3779968</v>
      </c>
    </row>
    <row r="418" spans="1:11" x14ac:dyDescent="0.3">
      <c r="A418" s="73" t="str">
        <f>'[1]2023.04.25.EKHAZAARSTK_X'!A418</f>
        <v>INDIAN ENERGY EXCHANGE LTD</v>
      </c>
      <c r="B418" s="115">
        <f>'[1]2023.04.25.EKHAZAARSTK_X'!B418</f>
        <v>-0.22435820000000001</v>
      </c>
      <c r="C418" s="115">
        <f>'[1]2023.04.25.EKHAZAARSTK_X'!C418</f>
        <v>1.4744685900000001</v>
      </c>
      <c r="D418" s="115">
        <f>'[1]2023.04.25.EKHAZAARSTK_X'!D418</f>
        <v>0.51713341000000002</v>
      </c>
      <c r="E418" s="115">
        <f>'[1]2023.04.25.EKHAZAARSTK_X'!E418</f>
        <v>-0.95499277000000005</v>
      </c>
      <c r="F418" s="115">
        <f>'[1]2023.04.25.EKHAZAARSTK_X'!F418</f>
        <v>-1.4180291899999999</v>
      </c>
      <c r="G418" s="115">
        <f>'[1]2023.04.25.EKHAZAARSTK_X'!G418</f>
        <v>2.0468275500000002</v>
      </c>
      <c r="H418" s="115">
        <f>'[1]2023.04.25.EKHAZAARSTK_X'!H418</f>
        <v>-2.28043985</v>
      </c>
      <c r="I418" s="115">
        <f>'[1]2023.04.25.EKHAZAARSTK_X'!I418</f>
        <v>2.1448409599999998</v>
      </c>
      <c r="J418" s="115">
        <f>'[1]2023.04.25.EKHAZAARSTK_X'!J418</f>
        <v>-0.59648376999999997</v>
      </c>
      <c r="K418" s="115">
        <f>'[1]2023.04.25.EKHAZAARSTK_X'!K418</f>
        <v>-0.44554104999999999</v>
      </c>
    </row>
    <row r="419" spans="1:11" x14ac:dyDescent="0.3">
      <c r="A419" s="73" t="str">
        <f>'[1]2023.04.25.EKHAZAARSTK_X'!A419</f>
        <v>INDIAN HOTELS CO LTD</v>
      </c>
      <c r="B419" s="115">
        <f>'[1]2023.04.25.EKHAZAARSTK_X'!B419</f>
        <v>-0.42502213</v>
      </c>
      <c r="C419" s="115">
        <f>'[1]2023.04.25.EKHAZAARSTK_X'!C419</f>
        <v>0.15375921000000001</v>
      </c>
      <c r="D419" s="115">
        <f>'[1]2023.04.25.EKHAZAARSTK_X'!D419</f>
        <v>-0.66338134000000004</v>
      </c>
      <c r="E419" s="115">
        <f>'[1]2023.04.25.EKHAZAARSTK_X'!E419</f>
        <v>-0.15798877</v>
      </c>
      <c r="F419" s="115">
        <f>'[1]2023.04.25.EKHAZAARSTK_X'!F419</f>
        <v>0.81040305000000001</v>
      </c>
      <c r="G419" s="115">
        <f>'[1]2023.04.25.EKHAZAARSTK_X'!G419</f>
        <v>-0.34669051000000001</v>
      </c>
      <c r="H419" s="115">
        <f>'[1]2023.04.25.EKHAZAARSTK_X'!H419</f>
        <v>-1.01061738</v>
      </c>
      <c r="I419" s="115">
        <f>'[1]2023.04.25.EKHAZAARSTK_X'!I419</f>
        <v>0.46962056000000002</v>
      </c>
      <c r="J419" s="115">
        <f>'[1]2023.04.25.EKHAZAARSTK_X'!J419</f>
        <v>-0.51813978000000005</v>
      </c>
      <c r="K419" s="115">
        <f>'[1]2023.04.25.EKHAZAARSTK_X'!K419</f>
        <v>-0.18966864</v>
      </c>
    </row>
    <row r="420" spans="1:11" x14ac:dyDescent="0.3">
      <c r="A420" s="73" t="str">
        <f>'[1]2023.04.25.EKHAZAARSTK_X'!A420</f>
        <v>INDIAN METALS &amp; FERRO ALLOY</v>
      </c>
      <c r="B420" s="115">
        <f>'[1]2023.04.25.EKHAZAARSTK_X'!B420</f>
        <v>0.18780303000000001</v>
      </c>
      <c r="C420" s="115">
        <f>'[1]2023.04.25.EKHAZAARSTK_X'!C420</f>
        <v>0.31658709000000002</v>
      </c>
      <c r="D420" s="115">
        <f>'[1]2023.04.25.EKHAZAARSTK_X'!D420</f>
        <v>-0.17179035000000001</v>
      </c>
      <c r="E420" s="115">
        <f>'[1]2023.04.25.EKHAZAARSTK_X'!E420</f>
        <v>-0.44473296000000001</v>
      </c>
      <c r="F420" s="115">
        <f>'[1]2023.04.25.EKHAZAARSTK_X'!F420</f>
        <v>-0.95409328000000004</v>
      </c>
      <c r="G420" s="115">
        <f>'[1]2023.04.25.EKHAZAARSTK_X'!G420</f>
        <v>-2.5838360000000001E-2</v>
      </c>
      <c r="H420" s="115">
        <f>'[1]2023.04.25.EKHAZAARSTK_X'!H420</f>
        <v>-2.2822210799999998</v>
      </c>
      <c r="I420" s="115">
        <f>'[1]2023.04.25.EKHAZAARSTK_X'!I420</f>
        <v>1.2684290000000001E-2</v>
      </c>
      <c r="J420" s="115">
        <f>'[1]2023.04.25.EKHAZAARSTK_X'!J420</f>
        <v>2.1476232999999998</v>
      </c>
      <c r="K420" s="115">
        <f>'[1]2023.04.25.EKHAZAARSTK_X'!K420</f>
        <v>0.16354706999999999</v>
      </c>
    </row>
    <row r="421" spans="1:11" x14ac:dyDescent="0.3">
      <c r="A421" s="73" t="str">
        <f>'[1]2023.04.25.EKHAZAARSTK_X'!A421</f>
        <v>INDIAN OIL CORP LTD</v>
      </c>
      <c r="B421" s="115">
        <f>'[1]2023.04.25.EKHAZAARSTK_X'!B421</f>
        <v>0.67924178000000002</v>
      </c>
      <c r="C421" s="115">
        <f>'[1]2023.04.25.EKHAZAARSTK_X'!C421</f>
        <v>0.82524251999999998</v>
      </c>
      <c r="D421" s="115">
        <f>'[1]2023.04.25.EKHAZAARSTK_X'!D421</f>
        <v>-0.20073146</v>
      </c>
      <c r="E421" s="115">
        <f>'[1]2023.04.25.EKHAZAARSTK_X'!E421</f>
        <v>1.3765337499999999</v>
      </c>
      <c r="F421" s="115">
        <f>'[1]2023.04.25.EKHAZAARSTK_X'!F421</f>
        <v>-4.5885240000000001E-2</v>
      </c>
      <c r="G421" s="115">
        <f>'[1]2023.04.25.EKHAZAARSTK_X'!G421</f>
        <v>-0.87156491999999997</v>
      </c>
      <c r="H421" s="115">
        <f>'[1]2023.04.25.EKHAZAARSTK_X'!H421</f>
        <v>0.89793014999999998</v>
      </c>
      <c r="I421" s="115">
        <f>'[1]2023.04.25.EKHAZAARSTK_X'!I421</f>
        <v>-0.20958076</v>
      </c>
      <c r="J421" s="115">
        <f>'[1]2023.04.25.EKHAZAARSTK_X'!J421</f>
        <v>1.2377232300000001</v>
      </c>
      <c r="K421" s="115">
        <f>'[1]2023.04.25.EKHAZAARSTK_X'!K421</f>
        <v>-0.61134379999999999</v>
      </c>
    </row>
    <row r="422" spans="1:11" x14ac:dyDescent="0.3">
      <c r="A422" s="73" t="str">
        <f>'[1]2023.04.25.EKHAZAARSTK_X'!A422</f>
        <v>INDIAN OVERSEAS BANK</v>
      </c>
      <c r="B422" s="115">
        <f>'[1]2023.04.25.EKHAZAARSTK_X'!B422</f>
        <v>-0.47056088000000001</v>
      </c>
      <c r="C422" s="115">
        <f>'[1]2023.04.25.EKHAZAARSTK_X'!C422</f>
        <v>-0.54289465999999997</v>
      </c>
      <c r="D422" s="115">
        <f>'[1]2023.04.25.EKHAZAARSTK_X'!D422</f>
        <v>-0.65783119000000001</v>
      </c>
      <c r="E422" s="115">
        <f>'[1]2023.04.25.EKHAZAARSTK_X'!E422</f>
        <v>-1.851E-4</v>
      </c>
      <c r="F422" s="115">
        <f>'[1]2023.04.25.EKHAZAARSTK_X'!F422</f>
        <v>0.71682542999999999</v>
      </c>
      <c r="G422" s="115">
        <f>'[1]2023.04.25.EKHAZAARSTK_X'!G422</f>
        <v>-0.88429480999999999</v>
      </c>
      <c r="H422" s="115">
        <f>'[1]2023.04.25.EKHAZAARSTK_X'!H422</f>
        <v>-2.1015300000000001E-2</v>
      </c>
      <c r="I422" s="115">
        <f>'[1]2023.04.25.EKHAZAARSTK_X'!I422</f>
        <v>-0.29625087999999999</v>
      </c>
      <c r="J422" s="115">
        <f>'[1]2023.04.25.EKHAZAARSTK_X'!J422</f>
        <v>0.16010731</v>
      </c>
      <c r="K422" s="115">
        <f>'[1]2023.04.25.EKHAZAARSTK_X'!K422</f>
        <v>2.0200035600000001</v>
      </c>
    </row>
    <row r="423" spans="1:11" x14ac:dyDescent="0.3">
      <c r="A423" s="73" t="str">
        <f>'[1]2023.04.25.EKHAZAARSTK_X'!A423</f>
        <v>INDIAN RAILWAY CATERING &amp; TO</v>
      </c>
      <c r="B423" s="115">
        <f>'[1]2023.04.25.EKHAZAARSTK_X'!B423</f>
        <v>-0.25346464000000002</v>
      </c>
      <c r="C423" s="115">
        <f>'[1]2023.04.25.EKHAZAARSTK_X'!C423</f>
        <v>0.97320127000000001</v>
      </c>
      <c r="D423" s="115">
        <f>'[1]2023.04.25.EKHAZAARSTK_X'!D423</f>
        <v>0.46072897000000002</v>
      </c>
      <c r="E423" s="115">
        <f>'[1]2023.04.25.EKHAZAARSTK_X'!E423</f>
        <v>-0.81236487999999996</v>
      </c>
      <c r="F423" s="115">
        <f>'[1]2023.04.25.EKHAZAARSTK_X'!F423</f>
        <v>-0.99271463999999998</v>
      </c>
      <c r="G423" s="115">
        <f>'[1]2023.04.25.EKHAZAARSTK_X'!G423</f>
        <v>1.2304634999999999</v>
      </c>
      <c r="H423" s="115">
        <f>'[1]2023.04.25.EKHAZAARSTK_X'!H423</f>
        <v>-1.31146991</v>
      </c>
      <c r="I423" s="115">
        <f>'[1]2023.04.25.EKHAZAARSTK_X'!I423</f>
        <v>0.70383512999999998</v>
      </c>
      <c r="J423" s="115">
        <f>'[1]2023.04.25.EKHAZAARSTK_X'!J423</f>
        <v>-0.59420240000000002</v>
      </c>
      <c r="K423" s="115">
        <f>'[1]2023.04.25.EKHAZAARSTK_X'!K423</f>
        <v>-1.0553979999999999E-2</v>
      </c>
    </row>
    <row r="424" spans="1:11" x14ac:dyDescent="0.3">
      <c r="A424" s="73" t="str">
        <f>'[1]2023.04.25.EKHAZAARSTK_X'!A424</f>
        <v>INDIAN RAILWAY FINANCE CORP</v>
      </c>
      <c r="B424" s="115">
        <f>'[1]2023.04.25.EKHAZAARSTK_X'!B424</f>
        <v>0.61043245000000002</v>
      </c>
      <c r="C424" s="115">
        <f>'[1]2023.04.25.EKHAZAARSTK_X'!C424</f>
        <v>-0.12805583000000001</v>
      </c>
      <c r="D424" s="115">
        <f>'[1]2023.04.25.EKHAZAARSTK_X'!D424</f>
        <v>0.12922133999999999</v>
      </c>
      <c r="E424" s="115">
        <f>'[1]2023.04.25.EKHAZAARSTK_X'!E424</f>
        <v>3.0000002399999999</v>
      </c>
      <c r="F424" s="115">
        <f>'[1]2023.04.25.EKHAZAARSTK_X'!F424</f>
        <v>0.77311324999999997</v>
      </c>
      <c r="G424" s="115">
        <f>'[1]2023.04.25.EKHAZAARSTK_X'!G424</f>
        <v>0.44058180000000002</v>
      </c>
      <c r="H424" s="115">
        <f>'[1]2023.04.25.EKHAZAARSTK_X'!H424</f>
        <v>3.3888439999999999E-2</v>
      </c>
      <c r="I424" s="115">
        <f>'[1]2023.04.25.EKHAZAARSTK_X'!I424</f>
        <v>-9.2297480000000001E-2</v>
      </c>
      <c r="J424" s="115">
        <f>'[1]2023.04.25.EKHAZAARSTK_X'!J424</f>
        <v>-0.51770961000000004</v>
      </c>
      <c r="K424" s="115">
        <f>'[1]2023.04.25.EKHAZAARSTK_X'!K424</f>
        <v>0.21731901000000001</v>
      </c>
    </row>
    <row r="425" spans="1:11" x14ac:dyDescent="0.3">
      <c r="A425" s="73" t="str">
        <f>'[1]2023.04.25.EKHAZAARSTK_X'!A425</f>
        <v>INDIGO PAINTS LTD</v>
      </c>
      <c r="B425" s="115">
        <f>'[1]2023.04.25.EKHAZAARSTK_X'!B425</f>
        <v>-0.36485772999999999</v>
      </c>
      <c r="C425" s="115">
        <f>'[1]2023.04.25.EKHAZAARSTK_X'!C425</f>
        <v>1.6330255300000001</v>
      </c>
      <c r="D425" s="115">
        <f>'[1]2023.04.25.EKHAZAARSTK_X'!D425</f>
        <v>1.60310054</v>
      </c>
      <c r="E425" s="115">
        <f>'[1]2023.04.25.EKHAZAARSTK_X'!E425</f>
        <v>-0.92174237999999997</v>
      </c>
      <c r="F425" s="115">
        <f>'[1]2023.04.25.EKHAZAARSTK_X'!F425</f>
        <v>-1.1275424999999999</v>
      </c>
      <c r="G425" s="115">
        <f>'[1]2023.04.25.EKHAZAARSTK_X'!G425</f>
        <v>-0.27280924000000001</v>
      </c>
      <c r="H425" s="115">
        <f>'[1]2023.04.25.EKHAZAARSTK_X'!H425</f>
        <v>-2.4330782900000001</v>
      </c>
      <c r="I425" s="115">
        <f>'[1]2023.04.25.EKHAZAARSTK_X'!I425</f>
        <v>-0.20572992000000001</v>
      </c>
      <c r="J425" s="115">
        <f>'[1]2023.04.25.EKHAZAARSTK_X'!J425</f>
        <v>-0.43007156000000002</v>
      </c>
      <c r="K425" s="115">
        <f>'[1]2023.04.25.EKHAZAARSTK_X'!K425</f>
        <v>-0.93237221000000003</v>
      </c>
    </row>
    <row r="426" spans="1:11" x14ac:dyDescent="0.3">
      <c r="A426" s="73" t="str">
        <f>'[1]2023.04.25.EKHAZAARSTK_X'!A426</f>
        <v>INDO COUNT INDUSTRIES LTD</v>
      </c>
      <c r="B426" s="115">
        <f>'[1]2023.04.25.EKHAZAARSTK_X'!B426</f>
        <v>9.5974009999999998E-2</v>
      </c>
      <c r="C426" s="115">
        <f>'[1]2023.04.25.EKHAZAARSTK_X'!C426</f>
        <v>0.99595975999999997</v>
      </c>
      <c r="D426" s="115">
        <f>'[1]2023.04.25.EKHAZAARSTK_X'!D426</f>
        <v>0.40338963</v>
      </c>
      <c r="E426" s="115">
        <f>'[1]2023.04.25.EKHAZAARSTK_X'!E426</f>
        <v>0.38184991000000001</v>
      </c>
      <c r="F426" s="115">
        <f>'[1]2023.04.25.EKHAZAARSTK_X'!F426</f>
        <v>-0.78560936000000003</v>
      </c>
      <c r="G426" s="115">
        <f>'[1]2023.04.25.EKHAZAARSTK_X'!G426</f>
        <v>-0.21302015999999999</v>
      </c>
      <c r="H426" s="115">
        <f>'[1]2023.04.25.EKHAZAARSTK_X'!H426</f>
        <v>-2.1279113299999999</v>
      </c>
      <c r="I426" s="115">
        <f>'[1]2023.04.25.EKHAZAARSTK_X'!I426</f>
        <v>-2.9196550000000002E-2</v>
      </c>
      <c r="J426" s="115">
        <f>'[1]2023.04.25.EKHAZAARSTK_X'!J426</f>
        <v>0.43481046000000001</v>
      </c>
      <c r="K426" s="115">
        <f>'[1]2023.04.25.EKHAZAARSTK_X'!K426</f>
        <v>0.17955841</v>
      </c>
    </row>
    <row r="427" spans="1:11" x14ac:dyDescent="0.3">
      <c r="A427" s="73" t="str">
        <f>'[1]2023.04.25.EKHAZAARSTK_X'!A427</f>
        <v>INDO RAMA SYNTHETICS (I)</v>
      </c>
      <c r="B427" s="115">
        <f>'[1]2023.04.25.EKHAZAARSTK_X'!B427</f>
        <v>-0.47056088000000001</v>
      </c>
      <c r="C427" s="115">
        <f>'[1]2023.04.25.EKHAZAARSTK_X'!C427</f>
        <v>3.0002110000000002</v>
      </c>
      <c r="D427" s="115">
        <f>'[1]2023.04.25.EKHAZAARSTK_X'!D427</f>
        <v>1.9385384299999999</v>
      </c>
      <c r="E427" s="115">
        <f>'[1]2023.04.25.EKHAZAARSTK_X'!E427</f>
        <v>0.31669259</v>
      </c>
      <c r="F427" s="115">
        <f>'[1]2023.04.25.EKHAZAARSTK_X'!F427</f>
        <v>-1.26992404</v>
      </c>
      <c r="G427" s="115">
        <f>'[1]2023.04.25.EKHAZAARSTK_X'!G427</f>
        <v>-0.51382899000000004</v>
      </c>
      <c r="H427" s="115">
        <f>'[1]2023.04.25.EKHAZAARSTK_X'!H427</f>
        <v>-2.32770872</v>
      </c>
      <c r="I427" s="115">
        <f>'[1]2023.04.25.EKHAZAARSTK_X'!I427</f>
        <v>-0.27005871999999997</v>
      </c>
      <c r="J427" s="115">
        <f>'[1]2023.04.25.EKHAZAARSTK_X'!J427</f>
        <v>0.71086663000000005</v>
      </c>
      <c r="K427" s="115">
        <f>'[1]2023.04.25.EKHAZAARSTK_X'!K427</f>
        <v>-0.47233278000000001</v>
      </c>
    </row>
    <row r="428" spans="1:11" x14ac:dyDescent="0.3">
      <c r="A428" s="73" t="str">
        <f>'[1]2023.04.25.EKHAZAARSTK_X'!A428</f>
        <v>INDOCO REMEDIES LTD</v>
      </c>
      <c r="B428" s="115">
        <f>'[1]2023.04.25.EKHAZAARSTK_X'!B428</f>
        <v>-0.29164447999999998</v>
      </c>
      <c r="C428" s="115">
        <f>'[1]2023.04.25.EKHAZAARSTK_X'!C428</f>
        <v>1.771443E-2</v>
      </c>
      <c r="D428" s="115">
        <f>'[1]2023.04.25.EKHAZAARSTK_X'!D428</f>
        <v>0.15265939000000001</v>
      </c>
      <c r="E428" s="115">
        <f>'[1]2023.04.25.EKHAZAARSTK_X'!E428</f>
        <v>-0.23278593</v>
      </c>
      <c r="F428" s="115">
        <f>'[1]2023.04.25.EKHAZAARSTK_X'!F428</f>
        <v>-0.43283966000000001</v>
      </c>
      <c r="G428" s="115">
        <f>'[1]2023.04.25.EKHAZAARSTK_X'!G428</f>
        <v>-0.14030769000000001</v>
      </c>
      <c r="H428" s="115">
        <f>'[1]2023.04.25.EKHAZAARSTK_X'!H428</f>
        <v>-2.3479435400000002</v>
      </c>
      <c r="I428" s="115">
        <f>'[1]2023.04.25.EKHAZAARSTK_X'!I428</f>
        <v>-7.9326549999999996E-2</v>
      </c>
      <c r="J428" s="115">
        <f>'[1]2023.04.25.EKHAZAARSTK_X'!J428</f>
        <v>0.24781263000000001</v>
      </c>
      <c r="K428" s="115">
        <f>'[1]2023.04.25.EKHAZAARSTK_X'!K428</f>
        <v>-0.4291642</v>
      </c>
    </row>
    <row r="429" spans="1:11" x14ac:dyDescent="0.3">
      <c r="A429" s="73" t="str">
        <f>'[1]2023.04.25.EKHAZAARSTK_X'!A429</f>
        <v>INDOSTAR CAPITAL FINANCE LTD</v>
      </c>
      <c r="B429" s="115">
        <f>'[1]2023.04.25.EKHAZAARSTK_X'!B429</f>
        <v>-0.47056088000000001</v>
      </c>
      <c r="C429" s="115">
        <f>'[1]2023.04.25.EKHAZAARSTK_X'!C429</f>
        <v>1.2243686899999999</v>
      </c>
      <c r="D429" s="115">
        <f>'[1]2023.04.25.EKHAZAARSTK_X'!D429</f>
        <v>-6.3577610000000007E-2</v>
      </c>
      <c r="E429" s="115">
        <f>'[1]2023.04.25.EKHAZAARSTK_X'!E429</f>
        <v>-0.95499277000000005</v>
      </c>
      <c r="F429" s="115">
        <f>'[1]2023.04.25.EKHAZAARSTK_X'!F429</f>
        <v>-1.4823915999999999</v>
      </c>
      <c r="G429" s="115">
        <f>'[1]2023.04.25.EKHAZAARSTK_X'!G429</f>
        <v>-3.0001707099999999</v>
      </c>
      <c r="H429" s="115">
        <f>'[1]2023.04.25.EKHAZAARSTK_X'!H429</f>
        <v>-2.13537431</v>
      </c>
      <c r="I429" s="115">
        <f>'[1]2023.04.25.EKHAZAARSTK_X'!I429</f>
        <v>-0.36119004999999998</v>
      </c>
      <c r="J429" s="115">
        <f>'[1]2023.04.25.EKHAZAARSTK_X'!J429</f>
        <v>-1.7978375</v>
      </c>
      <c r="K429" s="115">
        <f>'[1]2023.04.25.EKHAZAARSTK_X'!K429</f>
        <v>0.67694597999999995</v>
      </c>
    </row>
    <row r="430" spans="1:11" x14ac:dyDescent="0.3">
      <c r="A430" s="73" t="str">
        <f>'[1]2023.04.25.EKHAZAARSTK_X'!A430</f>
        <v>INDRAPRASTHA GAS LTD</v>
      </c>
      <c r="B430" s="115">
        <f>'[1]2023.04.25.EKHAZAARSTK_X'!B430</f>
        <v>0.30217177000000001</v>
      </c>
      <c r="C430" s="115">
        <f>'[1]2023.04.25.EKHAZAARSTK_X'!C430</f>
        <v>0.67629497999999999</v>
      </c>
      <c r="D430" s="115">
        <f>'[1]2023.04.25.EKHAZAARSTK_X'!D430</f>
        <v>0.73460203000000002</v>
      </c>
      <c r="E430" s="115">
        <f>'[1]2023.04.25.EKHAZAARSTK_X'!E430</f>
        <v>-0.92763746000000002</v>
      </c>
      <c r="F430" s="115">
        <f>'[1]2023.04.25.EKHAZAARSTK_X'!F430</f>
        <v>0.55506699999999998</v>
      </c>
      <c r="G430" s="115">
        <f>'[1]2023.04.25.EKHAZAARSTK_X'!G430</f>
        <v>0.15939281999999999</v>
      </c>
      <c r="H430" s="115">
        <f>'[1]2023.04.25.EKHAZAARSTK_X'!H430</f>
        <v>-0.93241125000000002</v>
      </c>
      <c r="I430" s="115">
        <f>'[1]2023.04.25.EKHAZAARSTK_X'!I430</f>
        <v>0.32538720999999998</v>
      </c>
      <c r="J430" s="115">
        <f>'[1]2023.04.25.EKHAZAARSTK_X'!J430</f>
        <v>-7.9700299999999995E-3</v>
      </c>
      <c r="K430" s="115">
        <f>'[1]2023.04.25.EKHAZAARSTK_X'!K430</f>
        <v>-0.33002090000000001</v>
      </c>
    </row>
    <row r="431" spans="1:11" x14ac:dyDescent="0.3">
      <c r="A431" s="73" t="str">
        <f>'[1]2023.04.25.EKHAZAARSTK_X'!A431</f>
        <v>INDUS TOWERS LTD</v>
      </c>
      <c r="B431" s="115">
        <f>'[1]2023.04.25.EKHAZAARSTK_X'!B431</f>
        <v>2.5565168900000002</v>
      </c>
      <c r="C431" s="115">
        <f>'[1]2023.04.25.EKHAZAARSTK_X'!C431</f>
        <v>0.63128715999999996</v>
      </c>
      <c r="D431" s="115">
        <f>'[1]2023.04.25.EKHAZAARSTK_X'!D431</f>
        <v>0.52715312999999997</v>
      </c>
      <c r="E431" s="115">
        <f>'[1]2023.04.25.EKHAZAARSTK_X'!E431</f>
        <v>1.1696658099999999</v>
      </c>
      <c r="F431" s="115">
        <f>'[1]2023.04.25.EKHAZAARSTK_X'!F431</f>
        <v>-1.1072083699999999</v>
      </c>
      <c r="G431" s="115">
        <f>'[1]2023.04.25.EKHAZAARSTK_X'!G431</f>
        <v>-0.29086160999999999</v>
      </c>
      <c r="H431" s="115">
        <f>'[1]2023.04.25.EKHAZAARSTK_X'!H431</f>
        <v>-0.47218116999999998</v>
      </c>
      <c r="I431" s="115">
        <f>'[1]2023.04.25.EKHAZAARSTK_X'!I431</f>
        <v>-0.14628791999999999</v>
      </c>
      <c r="J431" s="115">
        <f>'[1]2023.04.25.EKHAZAARSTK_X'!J431</f>
        <v>1.0485148399999999</v>
      </c>
      <c r="K431" s="115">
        <f>'[1]2023.04.25.EKHAZAARSTK_X'!K431</f>
        <v>0.34279162000000002</v>
      </c>
    </row>
    <row r="432" spans="1:11" x14ac:dyDescent="0.3">
      <c r="A432" s="73" t="str">
        <f>'[1]2023.04.25.EKHAZAARSTK_X'!A432</f>
        <v>INDUSIND BANK LTD</v>
      </c>
      <c r="B432" s="115">
        <f>'[1]2023.04.25.EKHAZAARSTK_X'!B432</f>
        <v>-0.18506222999999999</v>
      </c>
      <c r="C432" s="115">
        <f>'[1]2023.04.25.EKHAZAARSTK_X'!C432</f>
        <v>-0.66370392</v>
      </c>
      <c r="D432" s="115">
        <f>'[1]2023.04.25.EKHAZAARSTK_X'!D432</f>
        <v>-0.11156727</v>
      </c>
      <c r="E432" s="115">
        <f>'[1]2023.04.25.EKHAZAARSTK_X'!E432</f>
        <v>0.49862632000000001</v>
      </c>
      <c r="F432" s="115">
        <f>'[1]2023.04.25.EKHAZAARSTK_X'!F432</f>
        <v>0.42127562000000002</v>
      </c>
      <c r="G432" s="115">
        <f>'[1]2023.04.25.EKHAZAARSTK_X'!G432</f>
        <v>-0.64135343</v>
      </c>
      <c r="H432" s="115">
        <f>'[1]2023.04.25.EKHAZAARSTK_X'!H432</f>
        <v>0.32701170000000002</v>
      </c>
      <c r="I432" s="115">
        <f>'[1]2023.04.25.EKHAZAARSTK_X'!I432</f>
        <v>0.69244760000000005</v>
      </c>
      <c r="J432" s="115">
        <f>'[1]2023.04.25.EKHAZAARSTK_X'!J432</f>
        <v>0.58358425000000003</v>
      </c>
      <c r="K432" s="115">
        <f>'[1]2023.04.25.EKHAZAARSTK_X'!K432</f>
        <v>0.33888251000000003</v>
      </c>
    </row>
    <row r="433" spans="1:11" x14ac:dyDescent="0.3">
      <c r="A433" s="73" t="str">
        <f>'[1]2023.04.25.EKHAZAARSTK_X'!A433</f>
        <v>INFIBEAM AVENUES LTD</v>
      </c>
      <c r="B433" s="115">
        <f>'[1]2023.04.25.EKHAZAARSTK_X'!B433</f>
        <v>-0.41101642999999999</v>
      </c>
      <c r="C433" s="115">
        <f>'[1]2023.04.25.EKHAZAARSTK_X'!C433</f>
        <v>-0.33090683999999998</v>
      </c>
      <c r="D433" s="115">
        <f>'[1]2023.04.25.EKHAZAARSTK_X'!D433</f>
        <v>-0.23269098999999999</v>
      </c>
      <c r="E433" s="115">
        <f>'[1]2023.04.25.EKHAZAARSTK_X'!E433</f>
        <v>-0.95499277000000005</v>
      </c>
      <c r="F433" s="115">
        <f>'[1]2023.04.25.EKHAZAARSTK_X'!F433</f>
        <v>-0.77221262000000002</v>
      </c>
      <c r="G433" s="115">
        <f>'[1]2023.04.25.EKHAZAARSTK_X'!G433</f>
        <v>-0.54451274999999999</v>
      </c>
      <c r="H433" s="115">
        <f>'[1]2023.04.25.EKHAZAARSTK_X'!H433</f>
        <v>-2.0881197500000002</v>
      </c>
      <c r="I433" s="115">
        <f>'[1]2023.04.25.EKHAZAARSTK_X'!I433</f>
        <v>0.32348855999999998</v>
      </c>
      <c r="J433" s="115">
        <f>'[1]2023.04.25.EKHAZAARSTK_X'!J433</f>
        <v>3.0501469999999999E-2</v>
      </c>
      <c r="K433" s="115">
        <f>'[1]2023.04.25.EKHAZAARSTK_X'!K433</f>
        <v>0.79544585999999995</v>
      </c>
    </row>
    <row r="434" spans="1:11" x14ac:dyDescent="0.3">
      <c r="A434" s="73" t="str">
        <f>'[1]2023.04.25.EKHAZAARSTK_X'!A434</f>
        <v>INFO EDGE INDIA LTD</v>
      </c>
      <c r="B434" s="115">
        <f>'[1]2023.04.25.EKHAZAARSTK_X'!B434</f>
        <v>-0.36642361000000001</v>
      </c>
      <c r="C434" s="115">
        <f>'[1]2023.04.25.EKHAZAARSTK_X'!C434</f>
        <v>1.08890128</v>
      </c>
      <c r="D434" s="115">
        <f>'[1]2023.04.25.EKHAZAARSTK_X'!D434</f>
        <v>1.81530488</v>
      </c>
      <c r="E434" s="115">
        <f>'[1]2023.04.25.EKHAZAARSTK_X'!E434</f>
        <v>0.42913577000000003</v>
      </c>
      <c r="F434" s="115">
        <f>'[1]2023.04.25.EKHAZAARSTK_X'!F434</f>
        <v>-0.56616049999999996</v>
      </c>
      <c r="G434" s="115">
        <f>'[1]2023.04.25.EKHAZAARSTK_X'!G434</f>
        <v>0.27641719999999997</v>
      </c>
      <c r="H434" s="115">
        <f>'[1]2023.04.25.EKHAZAARSTK_X'!H434</f>
        <v>-1.0719455499999999</v>
      </c>
      <c r="I434" s="115">
        <f>'[1]2023.04.25.EKHAZAARSTK_X'!I434</f>
        <v>0.26837527999999999</v>
      </c>
      <c r="J434" s="115">
        <f>'[1]2023.04.25.EKHAZAARSTK_X'!J434</f>
        <v>-0.68140750999999999</v>
      </c>
      <c r="K434" s="115">
        <f>'[1]2023.04.25.EKHAZAARSTK_X'!K434</f>
        <v>-0.89019698000000003</v>
      </c>
    </row>
    <row r="435" spans="1:11" x14ac:dyDescent="0.3">
      <c r="A435" s="73" t="str">
        <f>'[1]2023.04.25.EKHAZAARSTK_X'!A435</f>
        <v>INFOBEANS TECHNOLOGIES LTD</v>
      </c>
      <c r="B435" s="115">
        <f>'[1]2023.04.25.EKHAZAARSTK_X'!B435</f>
        <v>-0.39011606999999998</v>
      </c>
      <c r="C435" s="115">
        <f>'[1]2023.04.25.EKHAZAARSTK_X'!C435</f>
        <v>2.5848295700000001</v>
      </c>
      <c r="D435" s="115">
        <f>'[1]2023.04.25.EKHAZAARSTK_X'!D435</f>
        <v>2.3827855599999999</v>
      </c>
      <c r="E435" s="115">
        <f>'[1]2023.04.25.EKHAZAARSTK_X'!E435</f>
        <v>-0.61561900000000003</v>
      </c>
      <c r="F435" s="115">
        <f>'[1]2023.04.25.EKHAZAARSTK_X'!F435</f>
        <v>-0.87457812000000001</v>
      </c>
      <c r="G435" s="115">
        <f>'[1]2023.04.25.EKHAZAARSTK_X'!G435</f>
        <v>0.20034768999999999</v>
      </c>
      <c r="H435" s="115">
        <f>'[1]2023.04.25.EKHAZAARSTK_X'!H435</f>
        <v>-3</v>
      </c>
      <c r="I435" s="115">
        <f>'[1]2023.04.25.EKHAZAARSTK_X'!I435</f>
        <v>-0.19834241</v>
      </c>
      <c r="J435" s="115">
        <f>'[1]2023.04.25.EKHAZAARSTK_X'!J435</f>
        <v>2.5993970000000002E-2</v>
      </c>
      <c r="K435" s="115">
        <f>'[1]2023.04.25.EKHAZAARSTK_X'!K435</f>
        <v>0.11617002999999999</v>
      </c>
    </row>
    <row r="436" spans="1:11" x14ac:dyDescent="0.3">
      <c r="A436" s="73" t="str">
        <f>'[1]2023.04.25.EKHAZAARSTK_X'!A436</f>
        <v>INFOSYS LTD</v>
      </c>
      <c r="B436" s="115">
        <f>'[1]2023.04.25.EKHAZAARSTK_X'!B436</f>
        <v>0.56781822000000004</v>
      </c>
      <c r="C436" s="115">
        <f>'[1]2023.04.25.EKHAZAARSTK_X'!C436</f>
        <v>-2.6515790000000001E-2</v>
      </c>
      <c r="D436" s="115">
        <f>'[1]2023.04.25.EKHAZAARSTK_X'!D436</f>
        <v>0.16671749999999999</v>
      </c>
      <c r="E436" s="115">
        <f>'[1]2023.04.25.EKHAZAARSTK_X'!E436</f>
        <v>-0.70747364000000001</v>
      </c>
      <c r="F436" s="115">
        <f>'[1]2023.04.25.EKHAZAARSTK_X'!F436</f>
        <v>-0.85242748000000002</v>
      </c>
      <c r="G436" s="115">
        <f>'[1]2023.04.25.EKHAZAARSTK_X'!G436</f>
        <v>0.96458655999999998</v>
      </c>
      <c r="H436" s="115">
        <f>'[1]2023.04.25.EKHAZAARSTK_X'!H436</f>
        <v>0.67046952000000004</v>
      </c>
      <c r="I436" s="115">
        <f>'[1]2023.04.25.EKHAZAARSTK_X'!I436</f>
        <v>-0.10339289</v>
      </c>
      <c r="J436" s="115">
        <f>'[1]2023.04.25.EKHAZAARSTK_X'!J436</f>
        <v>-8.8501910000000003E-2</v>
      </c>
      <c r="K436" s="115">
        <f>'[1]2023.04.25.EKHAZAARSTK_X'!K436</f>
        <v>0.10703673</v>
      </c>
    </row>
    <row r="437" spans="1:11" x14ac:dyDescent="0.3">
      <c r="A437" s="73" t="str">
        <f>'[1]2023.04.25.EKHAZAARSTK_X'!A437</f>
        <v>INGERSOLL-RAND INDIA LTD</v>
      </c>
      <c r="B437" s="115">
        <f>'[1]2023.04.25.EKHAZAARSTK_X'!B437</f>
        <v>-0.37792805000000002</v>
      </c>
      <c r="C437" s="115">
        <f>'[1]2023.04.25.EKHAZAARSTK_X'!C437</f>
        <v>0.47043383</v>
      </c>
      <c r="D437" s="115">
        <f>'[1]2023.04.25.EKHAZAARSTK_X'!D437</f>
        <v>0.18069117000000001</v>
      </c>
      <c r="E437" s="115">
        <f>'[1]2023.04.25.EKHAZAARSTK_X'!E437</f>
        <v>-0.95499277000000005</v>
      </c>
      <c r="F437" s="115">
        <f>'[1]2023.04.25.EKHAZAARSTK_X'!F437</f>
        <v>1.3856552799999999</v>
      </c>
      <c r="G437" s="115">
        <f>'[1]2023.04.25.EKHAZAARSTK_X'!G437</f>
        <v>0.44247025000000001</v>
      </c>
      <c r="H437" s="115">
        <f>'[1]2023.04.25.EKHAZAARSTK_X'!H437</f>
        <v>-2.2996919199999999</v>
      </c>
      <c r="I437" s="115">
        <f>'[1]2023.04.25.EKHAZAARSTK_X'!I437</f>
        <v>-0.20750736</v>
      </c>
      <c r="J437" s="115">
        <f>'[1]2023.04.25.EKHAZAARSTK_X'!J437</f>
        <v>-0.53701615000000003</v>
      </c>
      <c r="K437" s="115">
        <f>'[1]2023.04.25.EKHAZAARSTK_X'!K437</f>
        <v>0.13010393000000001</v>
      </c>
    </row>
    <row r="438" spans="1:11" x14ac:dyDescent="0.3">
      <c r="A438" s="73" t="str">
        <f>'[1]2023.04.25.EKHAZAARSTK_X'!A438</f>
        <v>INOX GREEN ENERGY SERVICES L</v>
      </c>
      <c r="B438" s="115">
        <f>'[1]2023.04.25.EKHAZAARSTK_X'!B438</f>
        <v>-0.47056088000000001</v>
      </c>
      <c r="C438" s="115">
        <f>'[1]2023.04.25.EKHAZAARSTK_X'!C438</f>
        <v>3.9424920000000002E-2</v>
      </c>
      <c r="D438" s="115">
        <f>'[1]2023.04.25.EKHAZAARSTK_X'!D438</f>
        <v>-0.91850191000000003</v>
      </c>
      <c r="E438" s="115">
        <f>'[1]2023.04.25.EKHAZAARSTK_X'!E438</f>
        <v>1.25733542</v>
      </c>
      <c r="F438" s="115">
        <f>'[1]2023.04.25.EKHAZAARSTK_X'!F438</f>
        <v>-6.4070260000000004E-2</v>
      </c>
      <c r="G438" s="115">
        <f>'[1]2023.04.25.EKHAZAARSTK_X'!G438</f>
        <v>-0.77785795999999996</v>
      </c>
      <c r="H438" s="115">
        <f>'[1]2023.04.25.EKHAZAARSTK_X'!H438</f>
        <v>-2.8576860399999999</v>
      </c>
      <c r="I438" s="115">
        <f>'[1]2023.04.25.EKHAZAARSTK_X'!I438</f>
        <v>0.12765940000000001</v>
      </c>
      <c r="J438" s="115">
        <f>'[1]2023.04.25.EKHAZAARSTK_X'!J438</f>
        <v>-0.1822734</v>
      </c>
      <c r="K438" s="115">
        <f>'[1]2023.04.25.EKHAZAARSTK_X'!K438</f>
        <v>0.72800845000000003</v>
      </c>
    </row>
    <row r="439" spans="1:11" x14ac:dyDescent="0.3">
      <c r="A439" s="73" t="str">
        <f>'[1]2023.04.25.EKHAZAARSTK_X'!A439</f>
        <v>INOX WIND ENERGY LTD</v>
      </c>
      <c r="B439" s="115">
        <f>'[1]2023.04.25.EKHAZAARSTK_X'!B439</f>
        <v>-0.47056088000000001</v>
      </c>
      <c r="C439" s="115">
        <f>'[1]2023.04.25.EKHAZAARSTK_X'!C439</f>
        <v>-0.11496285000000001</v>
      </c>
      <c r="D439" s="115">
        <f>'[1]2023.04.25.EKHAZAARSTK_X'!D439</f>
        <v>-2.1664817300000001</v>
      </c>
      <c r="E439" s="115">
        <f>'[1]2023.04.25.EKHAZAARSTK_X'!E439</f>
        <v>1.41716921</v>
      </c>
      <c r="F439" s="115">
        <f>'[1]2023.04.25.EKHAZAARSTK_X'!F439</f>
        <v>1.3561760199999999</v>
      </c>
      <c r="G439" s="115">
        <f>'[1]2023.04.25.EKHAZAARSTK_X'!G439</f>
        <v>-3.0001707099999999</v>
      </c>
      <c r="H439" s="115">
        <f>'[1]2023.04.25.EKHAZAARSTK_X'!H439</f>
        <v>-2.4386229500000001</v>
      </c>
      <c r="I439" s="115">
        <f>'[1]2023.04.25.EKHAZAARSTK_X'!I439</f>
        <v>-0.37956529999999999</v>
      </c>
      <c r="J439" s="115">
        <f>'[1]2023.04.25.EKHAZAARSTK_X'!J439</f>
        <v>-2.54739666</v>
      </c>
      <c r="K439" s="115">
        <f>'[1]2023.04.25.EKHAZAARSTK_X'!K439</f>
        <v>1.2248449299999999</v>
      </c>
    </row>
    <row r="440" spans="1:11" x14ac:dyDescent="0.3">
      <c r="A440" s="73" t="str">
        <f>'[1]2023.04.25.EKHAZAARSTK_X'!A440</f>
        <v>INOX WIND LTD</v>
      </c>
      <c r="B440" s="115">
        <f>'[1]2023.04.25.EKHAZAARSTK_X'!B440</f>
        <v>-0.47056088000000001</v>
      </c>
      <c r="C440" s="115">
        <f>'[1]2023.04.25.EKHAZAARSTK_X'!C440</f>
        <v>0.37527065999999998</v>
      </c>
      <c r="D440" s="115">
        <f>'[1]2023.04.25.EKHAZAARSTK_X'!D440</f>
        <v>-1.4348503399999999</v>
      </c>
      <c r="E440" s="115">
        <f>'[1]2023.04.25.EKHAZAARSTK_X'!E440</f>
        <v>0.94761550000000006</v>
      </c>
      <c r="F440" s="115">
        <f>'[1]2023.04.25.EKHAZAARSTK_X'!F440</f>
        <v>-0.15649693000000001</v>
      </c>
      <c r="G440" s="115">
        <f>'[1]2023.04.25.EKHAZAARSTK_X'!G440</f>
        <v>-3.0001707099999999</v>
      </c>
      <c r="H440" s="115">
        <f>'[1]2023.04.25.EKHAZAARSTK_X'!H440</f>
        <v>-2.2058105499999998</v>
      </c>
      <c r="I440" s="115">
        <f>'[1]2023.04.25.EKHAZAARSTK_X'!I440</f>
        <v>0.10526808999999999</v>
      </c>
      <c r="J440" s="115">
        <f>'[1]2023.04.25.EKHAZAARSTK_X'!J440</f>
        <v>-2.0706088500000002</v>
      </c>
      <c r="K440" s="115">
        <f>'[1]2023.04.25.EKHAZAARSTK_X'!K440</f>
        <v>0.46760496000000001</v>
      </c>
    </row>
    <row r="441" spans="1:11" x14ac:dyDescent="0.3">
      <c r="A441" s="73" t="str">
        <f>'[1]2023.04.25.EKHAZAARSTK_X'!A441</f>
        <v>INSECTICIDES INDIA LTD</v>
      </c>
      <c r="B441" s="115">
        <f>'[1]2023.04.25.EKHAZAARSTK_X'!B441</f>
        <v>-0.24239548</v>
      </c>
      <c r="C441" s="115">
        <f>'[1]2023.04.25.EKHAZAARSTK_X'!C441</f>
        <v>0.47436245999999999</v>
      </c>
      <c r="D441" s="115">
        <f>'[1]2023.04.25.EKHAZAARSTK_X'!D441</f>
        <v>0.14813243000000001</v>
      </c>
      <c r="E441" s="115">
        <f>'[1]2023.04.25.EKHAZAARSTK_X'!E441</f>
        <v>-0.13185889000000001</v>
      </c>
      <c r="F441" s="115">
        <f>'[1]2023.04.25.EKHAZAARSTK_X'!F441</f>
        <v>0.39626968000000001</v>
      </c>
      <c r="G441" s="115">
        <f>'[1]2023.04.25.EKHAZAARSTK_X'!G441</f>
        <v>-0.43505885999999999</v>
      </c>
      <c r="H441" s="115">
        <f>'[1]2023.04.25.EKHAZAARSTK_X'!H441</f>
        <v>-2.4804022300000002</v>
      </c>
      <c r="I441" s="115">
        <f>'[1]2023.04.25.EKHAZAARSTK_X'!I441</f>
        <v>-4.939408E-2</v>
      </c>
      <c r="J441" s="115">
        <f>'[1]2023.04.25.EKHAZAARSTK_X'!J441</f>
        <v>0.62840700000000005</v>
      </c>
      <c r="K441" s="115">
        <f>'[1]2023.04.25.EKHAZAARSTK_X'!K441</f>
        <v>-0.46660479999999999</v>
      </c>
    </row>
    <row r="442" spans="1:11" x14ac:dyDescent="0.3">
      <c r="A442" s="73" t="str">
        <f>'[1]2023.04.25.EKHAZAARSTK_X'!A442</f>
        <v>INTELLECT DESIGN ARENA LTD</v>
      </c>
      <c r="B442" s="115">
        <f>'[1]2023.04.25.EKHAZAARSTK_X'!B442</f>
        <v>-0.25176971999999997</v>
      </c>
      <c r="C442" s="115">
        <f>'[1]2023.04.25.EKHAZAARSTK_X'!C442</f>
        <v>1.2132139200000001</v>
      </c>
      <c r="D442" s="115">
        <f>'[1]2023.04.25.EKHAZAARSTK_X'!D442</f>
        <v>0.27723861</v>
      </c>
      <c r="E442" s="115">
        <f>'[1]2023.04.25.EKHAZAARSTK_X'!E442</f>
        <v>-0.94087166</v>
      </c>
      <c r="F442" s="115">
        <f>'[1]2023.04.25.EKHAZAARSTK_X'!F442</f>
        <v>-2.0341408300000001</v>
      </c>
      <c r="G442" s="115">
        <f>'[1]2023.04.25.EKHAZAARSTK_X'!G442</f>
        <v>4.7396059999999997E-2</v>
      </c>
      <c r="H442" s="115">
        <f>'[1]2023.04.25.EKHAZAARSTK_X'!H442</f>
        <v>-2.0338358900000002</v>
      </c>
      <c r="I442" s="115">
        <f>'[1]2023.04.25.EKHAZAARSTK_X'!I442</f>
        <v>0.43129927000000001</v>
      </c>
      <c r="J442" s="115">
        <f>'[1]2023.04.25.EKHAZAARSTK_X'!J442</f>
        <v>7.3481270000000001E-2</v>
      </c>
      <c r="K442" s="115">
        <f>'[1]2023.04.25.EKHAZAARSTK_X'!K442</f>
        <v>0.44731398999999999</v>
      </c>
    </row>
    <row r="443" spans="1:11" x14ac:dyDescent="0.3">
      <c r="A443" s="73" t="str">
        <f>'[1]2023.04.25.EKHAZAARSTK_X'!A443</f>
        <v>INTERGLOBE AVIATION LTD</v>
      </c>
      <c r="B443" s="115">
        <f>'[1]2023.04.25.EKHAZAARSTK_X'!B443</f>
        <v>-0.47056088000000001</v>
      </c>
      <c r="C443" s="115">
        <f>'[1]2023.04.25.EKHAZAARSTK_X'!C443</f>
        <v>1.29716253</v>
      </c>
      <c r="D443" s="115">
        <f>'[1]2023.04.25.EKHAZAARSTK_X'!D443</f>
        <v>-0.14888427000000001</v>
      </c>
      <c r="E443" s="115">
        <f>'[1]2023.04.25.EKHAZAARSTK_X'!E443</f>
        <v>2.1166727500000002</v>
      </c>
      <c r="F443" s="115">
        <f>'[1]2023.04.25.EKHAZAARSTK_X'!F443</f>
        <v>-0.16104304999999999</v>
      </c>
      <c r="G443" s="115">
        <f>'[1]2023.04.25.EKHAZAARSTK_X'!G443</f>
        <v>-1.5195673700000001</v>
      </c>
      <c r="H443" s="115">
        <f>'[1]2023.04.25.EKHAZAARSTK_X'!H443</f>
        <v>-0.1853379</v>
      </c>
      <c r="I443" s="115">
        <f>'[1]2023.04.25.EKHAZAARSTK_X'!I443</f>
        <v>-1.0463480000000001E-2</v>
      </c>
      <c r="J443" s="115">
        <f>'[1]2023.04.25.EKHAZAARSTK_X'!J443</f>
        <v>-0.35132128000000001</v>
      </c>
      <c r="K443" s="115">
        <f>'[1]2023.04.25.EKHAZAARSTK_X'!K443</f>
        <v>-0.60063869000000003</v>
      </c>
    </row>
    <row r="444" spans="1:11" x14ac:dyDescent="0.3">
      <c r="A444" s="73" t="str">
        <f>'[1]2023.04.25.EKHAZAARSTK_X'!A444</f>
        <v>IOL CHEMICALS AND PHARMA LTD</v>
      </c>
      <c r="B444" s="115">
        <f>'[1]2023.04.25.EKHAZAARSTK_X'!B444</f>
        <v>-9.5318899999999998E-2</v>
      </c>
      <c r="C444" s="115">
        <f>'[1]2023.04.25.EKHAZAARSTK_X'!C444</f>
        <v>1.3240199100000001</v>
      </c>
      <c r="D444" s="115">
        <f>'[1]2023.04.25.EKHAZAARSTK_X'!D444</f>
        <v>-0.26073194</v>
      </c>
      <c r="E444" s="115">
        <f>'[1]2023.04.25.EKHAZAARSTK_X'!E444</f>
        <v>-0.88350213</v>
      </c>
      <c r="F444" s="115">
        <f>'[1]2023.04.25.EKHAZAARSTK_X'!F444</f>
        <v>-0.20787712999999999</v>
      </c>
      <c r="G444" s="115">
        <f>'[1]2023.04.25.EKHAZAARSTK_X'!G444</f>
        <v>-0.64725732999999996</v>
      </c>
      <c r="H444" s="115">
        <f>'[1]2023.04.25.EKHAZAARSTK_X'!H444</f>
        <v>-2.3040740500000001</v>
      </c>
      <c r="I444" s="115">
        <f>'[1]2023.04.25.EKHAZAARSTK_X'!I444</f>
        <v>0.9441967</v>
      </c>
      <c r="J444" s="115">
        <f>'[1]2023.04.25.EKHAZAARSTK_X'!J444</f>
        <v>0.29669166000000002</v>
      </c>
      <c r="K444" s="115">
        <f>'[1]2023.04.25.EKHAZAARSTK_X'!K444</f>
        <v>-0.11800651</v>
      </c>
    </row>
    <row r="445" spans="1:11" x14ac:dyDescent="0.3">
      <c r="A445" s="73" t="str">
        <f>'[1]2023.04.25.EKHAZAARSTK_X'!A445</f>
        <v>ION EXCHANGE (INDIA) LTD</v>
      </c>
      <c r="B445" s="115">
        <f>'[1]2023.04.25.EKHAZAARSTK_X'!B445</f>
        <v>-0.35872373000000002</v>
      </c>
      <c r="C445" s="115">
        <f>'[1]2023.04.25.EKHAZAARSTK_X'!C445</f>
        <v>0.12098838000000001</v>
      </c>
      <c r="D445" s="115">
        <f>'[1]2023.04.25.EKHAZAARSTK_X'!D445</f>
        <v>-0.19747949000000001</v>
      </c>
      <c r="E445" s="115">
        <f>'[1]2023.04.25.EKHAZAARSTK_X'!E445</f>
        <v>-0.87082170999999997</v>
      </c>
      <c r="F445" s="115">
        <f>'[1]2023.04.25.EKHAZAARSTK_X'!F445</f>
        <v>2.3065965199999998</v>
      </c>
      <c r="G445" s="115">
        <f>'[1]2023.04.25.EKHAZAARSTK_X'!G445</f>
        <v>0.28100260999999999</v>
      </c>
      <c r="H445" s="115">
        <f>'[1]2023.04.25.EKHAZAARSTK_X'!H445</f>
        <v>-2.1932113200000001</v>
      </c>
      <c r="I445" s="115">
        <f>'[1]2023.04.25.EKHAZAARSTK_X'!I445</f>
        <v>-3.106944E-2</v>
      </c>
      <c r="J445" s="115">
        <f>'[1]2023.04.25.EKHAZAARSTK_X'!J445</f>
        <v>-0.13998958</v>
      </c>
      <c r="K445" s="115">
        <f>'[1]2023.04.25.EKHAZAARSTK_X'!K445</f>
        <v>0.95225506999999998</v>
      </c>
    </row>
    <row r="446" spans="1:11" x14ac:dyDescent="0.3">
      <c r="A446" s="73" t="str">
        <f>'[1]2023.04.25.EKHAZAARSTK_X'!A446</f>
        <v>IPCA LABORATORIES LTD</v>
      </c>
      <c r="B446" s="115">
        <f>'[1]2023.04.25.EKHAZAARSTK_X'!B446</f>
        <v>-0.28916869000000001</v>
      </c>
      <c r="C446" s="115">
        <f>'[1]2023.04.25.EKHAZAARSTK_X'!C446</f>
        <v>0.21080360000000001</v>
      </c>
      <c r="D446" s="115">
        <f>'[1]2023.04.25.EKHAZAARSTK_X'!D446</f>
        <v>0.33958443999999999</v>
      </c>
      <c r="E446" s="115">
        <f>'[1]2023.04.25.EKHAZAARSTK_X'!E446</f>
        <v>-0.70242815999999997</v>
      </c>
      <c r="F446" s="115">
        <f>'[1]2023.04.25.EKHAZAARSTK_X'!F446</f>
        <v>-0.91019011000000005</v>
      </c>
      <c r="G446" s="115">
        <f>'[1]2023.04.25.EKHAZAARSTK_X'!G446</f>
        <v>-0.47394076000000002</v>
      </c>
      <c r="H446" s="115">
        <f>'[1]2023.04.25.EKHAZAARSTK_X'!H446</f>
        <v>-1.28194594</v>
      </c>
      <c r="I446" s="115">
        <f>'[1]2023.04.25.EKHAZAARSTK_X'!I446</f>
        <v>-0.11701059</v>
      </c>
      <c r="J446" s="115">
        <f>'[1]2023.04.25.EKHAZAARSTK_X'!J446</f>
        <v>-0.19543332999999999</v>
      </c>
      <c r="K446" s="115">
        <f>'[1]2023.04.25.EKHAZAARSTK_X'!K446</f>
        <v>-1.3435496099999999</v>
      </c>
    </row>
    <row r="447" spans="1:11" x14ac:dyDescent="0.3">
      <c r="A447" s="73" t="str">
        <f>'[1]2023.04.25.EKHAZAARSTK_X'!A447</f>
        <v>IRB INFRASTRUCTURE DEVELOPER</v>
      </c>
      <c r="B447" s="115">
        <f>'[1]2023.04.25.EKHAZAARSTK_X'!B447</f>
        <v>-0.29405018999999999</v>
      </c>
      <c r="C447" s="115">
        <f>'[1]2023.04.25.EKHAZAARSTK_X'!C447</f>
        <v>-0.51250678000000005</v>
      </c>
      <c r="D447" s="115">
        <f>'[1]2023.04.25.EKHAZAARSTK_X'!D447</f>
        <v>-1.0571698</v>
      </c>
      <c r="E447" s="115">
        <f>'[1]2023.04.25.EKHAZAARSTK_X'!E447</f>
        <v>1.2128397200000001</v>
      </c>
      <c r="F447" s="115">
        <f>'[1]2023.04.25.EKHAZAARSTK_X'!F447</f>
        <v>0.33218205000000001</v>
      </c>
      <c r="G447" s="115">
        <f>'[1]2023.04.25.EKHAZAARSTK_X'!G447</f>
        <v>-0.26702672</v>
      </c>
      <c r="H447" s="115">
        <f>'[1]2023.04.25.EKHAZAARSTK_X'!H447</f>
        <v>-0.94240880000000005</v>
      </c>
      <c r="I447" s="115">
        <f>'[1]2023.04.25.EKHAZAARSTK_X'!I447</f>
        <v>0.61310136000000004</v>
      </c>
      <c r="J447" s="115">
        <f>'[1]2023.04.25.EKHAZAARSTK_X'!J447</f>
        <v>0.2407677</v>
      </c>
      <c r="K447" s="115">
        <f>'[1]2023.04.25.EKHAZAARSTK_X'!K447</f>
        <v>1.8959003699999999</v>
      </c>
    </row>
    <row r="448" spans="1:11" x14ac:dyDescent="0.3">
      <c r="A448" s="73" t="str">
        <f>'[1]2023.04.25.EKHAZAARSTK_X'!A448</f>
        <v>IRCON INTERNATIONAL LTD</v>
      </c>
      <c r="B448" s="115">
        <f>'[1]2023.04.25.EKHAZAARSTK_X'!B448</f>
        <v>1.02495563</v>
      </c>
      <c r="C448" s="115">
        <f>'[1]2023.04.25.EKHAZAARSTK_X'!C448</f>
        <v>0.49676936999999999</v>
      </c>
      <c r="D448" s="115">
        <f>'[1]2023.04.25.EKHAZAARSTK_X'!D448</f>
        <v>-0.55081575999999999</v>
      </c>
      <c r="E448" s="115">
        <f>'[1]2023.04.25.EKHAZAARSTK_X'!E448</f>
        <v>-0.17369387999999999</v>
      </c>
      <c r="F448" s="115">
        <f>'[1]2023.04.25.EKHAZAARSTK_X'!F448</f>
        <v>1.1131103</v>
      </c>
      <c r="G448" s="115">
        <f>'[1]2023.04.25.EKHAZAARSTK_X'!G448</f>
        <v>-0.47383641999999998</v>
      </c>
      <c r="H448" s="115">
        <f>'[1]2023.04.25.EKHAZAARSTK_X'!H448</f>
        <v>-1.3997153</v>
      </c>
      <c r="I448" s="115">
        <f>'[1]2023.04.25.EKHAZAARSTK_X'!I448</f>
        <v>0.62967622000000001</v>
      </c>
      <c r="J448" s="115">
        <f>'[1]2023.04.25.EKHAZAARSTK_X'!J448</f>
        <v>0.94034147000000001</v>
      </c>
      <c r="K448" s="115">
        <f>'[1]2023.04.25.EKHAZAARSTK_X'!K448</f>
        <v>0.29079333000000002</v>
      </c>
    </row>
    <row r="449" spans="1:11" x14ac:dyDescent="0.3">
      <c r="A449" s="73" t="str">
        <f>'[1]2023.04.25.EKHAZAARSTK_X'!A449</f>
        <v>ISGEC HEAVY ENGINEERING LTD</v>
      </c>
      <c r="B449" s="115">
        <f>'[1]2023.04.25.EKHAZAARSTK_X'!B449</f>
        <v>-0.30963686000000001</v>
      </c>
      <c r="C449" s="115">
        <f>'[1]2023.04.25.EKHAZAARSTK_X'!C449</f>
        <v>-0.44109890000000002</v>
      </c>
      <c r="D449" s="115">
        <f>'[1]2023.04.25.EKHAZAARSTK_X'!D449</f>
        <v>-0.31422704000000001</v>
      </c>
      <c r="E449" s="115">
        <f>'[1]2023.04.25.EKHAZAARSTK_X'!E449</f>
        <v>0.16432274999999999</v>
      </c>
      <c r="F449" s="115">
        <f>'[1]2023.04.25.EKHAZAARSTK_X'!F449</f>
        <v>-0.22298798</v>
      </c>
      <c r="G449" s="115">
        <f>'[1]2023.04.25.EKHAZAARSTK_X'!G449</f>
        <v>-0.81062919</v>
      </c>
      <c r="H449" s="115">
        <f>'[1]2023.04.25.EKHAZAARSTK_X'!H449</f>
        <v>-1.7652426999999999</v>
      </c>
      <c r="I449" s="115">
        <f>'[1]2023.04.25.EKHAZAARSTK_X'!I449</f>
        <v>-0.21664506</v>
      </c>
      <c r="J449" s="115">
        <f>'[1]2023.04.25.EKHAZAARSTK_X'!J449</f>
        <v>0.19907947000000001</v>
      </c>
      <c r="K449" s="115">
        <f>'[1]2023.04.25.EKHAZAARSTK_X'!K449</f>
        <v>-0.36259517000000002</v>
      </c>
    </row>
    <row r="450" spans="1:11" x14ac:dyDescent="0.3">
      <c r="A450" s="73" t="str">
        <f>'[1]2023.04.25.EKHAZAARSTK_X'!A450</f>
        <v>ISMT LTD</v>
      </c>
      <c r="B450" s="115">
        <f>'[1]2023.04.25.EKHAZAARSTK_X'!B450</f>
        <v>-0.47056088000000001</v>
      </c>
      <c r="C450" s="115">
        <f>'[1]2023.04.25.EKHAZAARSTK_X'!C450</f>
        <v>1.2251216199999999</v>
      </c>
      <c r="D450" s="115">
        <f>'[1]2023.04.25.EKHAZAARSTK_X'!D450</f>
        <v>0.53506100000000001</v>
      </c>
      <c r="E450" s="115">
        <f>'[1]2023.04.25.EKHAZAARSTK_X'!E450</f>
        <v>-0.64104432</v>
      </c>
      <c r="F450" s="115">
        <f>'[1]2023.04.25.EKHAZAARSTK_X'!F450</f>
        <v>1.2004563800000001</v>
      </c>
      <c r="G450" s="115">
        <f>'[1]2023.04.25.EKHAZAARSTK_X'!G450</f>
        <v>2.49098182</v>
      </c>
      <c r="H450" s="115">
        <f>'[1]2023.04.25.EKHAZAARSTK_X'!H450</f>
        <v>-2.3000132999999998</v>
      </c>
      <c r="I450" s="115">
        <f>'[1]2023.04.25.EKHAZAARSTK_X'!I450</f>
        <v>-4.2245230000000002E-2</v>
      </c>
      <c r="J450" s="115">
        <f>'[1]2023.04.25.EKHAZAARSTK_X'!J450</f>
        <v>1.22404325</v>
      </c>
      <c r="K450" s="115">
        <f>'[1]2023.04.25.EKHAZAARSTK_X'!K450</f>
        <v>0.83773242999999997</v>
      </c>
    </row>
    <row r="451" spans="1:11" x14ac:dyDescent="0.3">
      <c r="A451" s="73" t="str">
        <f>'[1]2023.04.25.EKHAZAARSTK_X'!A451</f>
        <v>ITC LTD</v>
      </c>
      <c r="B451" s="115">
        <f>'[1]2023.04.25.EKHAZAARSTK_X'!B451</f>
        <v>0.68553436000000001</v>
      </c>
      <c r="C451" s="115">
        <f>'[1]2023.04.25.EKHAZAARSTK_X'!C451</f>
        <v>-0.34579504</v>
      </c>
      <c r="D451" s="115">
        <f>'[1]2023.04.25.EKHAZAARSTK_X'!D451</f>
        <v>-0.29088153999999999</v>
      </c>
      <c r="E451" s="115">
        <f>'[1]2023.04.25.EKHAZAARSTK_X'!E451</f>
        <v>-0.94474965</v>
      </c>
      <c r="F451" s="115">
        <f>'[1]2023.04.25.EKHAZAARSTK_X'!F451</f>
        <v>1.2147218</v>
      </c>
      <c r="G451" s="115">
        <f>'[1]2023.04.25.EKHAZAARSTK_X'!G451</f>
        <v>0.99064260999999998</v>
      </c>
      <c r="H451" s="115">
        <f>'[1]2023.04.25.EKHAZAARSTK_X'!H451</f>
        <v>0.45315385000000002</v>
      </c>
      <c r="I451" s="115">
        <f>'[1]2023.04.25.EKHAZAARSTK_X'!I451</f>
        <v>-0.16166738</v>
      </c>
      <c r="J451" s="115">
        <f>'[1]2023.04.25.EKHAZAARSTK_X'!J451</f>
        <v>-0.29192957000000003</v>
      </c>
      <c r="K451" s="115">
        <f>'[1]2023.04.25.EKHAZAARSTK_X'!K451</f>
        <v>0.32508450999999999</v>
      </c>
    </row>
    <row r="452" spans="1:11" x14ac:dyDescent="0.3">
      <c r="A452" s="73" t="str">
        <f>'[1]2023.04.25.EKHAZAARSTK_X'!A452</f>
        <v>ITD CEMENTATION INDIA LTD</v>
      </c>
      <c r="B452" s="115">
        <f>'[1]2023.04.25.EKHAZAARSTK_X'!B452</f>
        <v>-0.31469860999999999</v>
      </c>
      <c r="C452" s="115">
        <f>'[1]2023.04.25.EKHAZAARSTK_X'!C452</f>
        <v>0.35093316000000002</v>
      </c>
      <c r="D452" s="115">
        <f>'[1]2023.04.25.EKHAZAARSTK_X'!D452</f>
        <v>0.41092508999999999</v>
      </c>
      <c r="E452" s="115">
        <f>'[1]2023.04.25.EKHAZAARSTK_X'!E452</f>
        <v>-0.35791507</v>
      </c>
      <c r="F452" s="115">
        <f>'[1]2023.04.25.EKHAZAARSTK_X'!F452</f>
        <v>1.5795685100000001</v>
      </c>
      <c r="G452" s="115">
        <f>'[1]2023.04.25.EKHAZAARSTK_X'!G452</f>
        <v>-0.69682628000000002</v>
      </c>
      <c r="H452" s="115">
        <f>'[1]2023.04.25.EKHAZAARSTK_X'!H452</f>
        <v>-2.0713701200000001</v>
      </c>
      <c r="I452" s="115">
        <f>'[1]2023.04.25.EKHAZAARSTK_X'!I452</f>
        <v>0.92875468999999999</v>
      </c>
      <c r="J452" s="115">
        <f>'[1]2023.04.25.EKHAZAARSTK_X'!J452</f>
        <v>0.82082421000000005</v>
      </c>
      <c r="K452" s="115">
        <f>'[1]2023.04.25.EKHAZAARSTK_X'!K452</f>
        <v>0.63515734999999995</v>
      </c>
    </row>
    <row r="453" spans="1:11" x14ac:dyDescent="0.3">
      <c r="A453" s="73" t="str">
        <f>'[1]2023.04.25.EKHAZAARSTK_X'!A453</f>
        <v>ITI LTD</v>
      </c>
      <c r="B453" s="115">
        <f>'[1]2023.04.25.EKHAZAARSTK_X'!B453</f>
        <v>-0.47056088000000001</v>
      </c>
      <c r="C453" s="115">
        <f>'[1]2023.04.25.EKHAZAARSTK_X'!C453</f>
        <v>-0.50668453999999996</v>
      </c>
      <c r="D453" s="115">
        <f>'[1]2023.04.25.EKHAZAARSTK_X'!D453</f>
        <v>-0.76714587000000001</v>
      </c>
      <c r="E453" s="115">
        <f>'[1]2023.04.25.EKHAZAARSTK_X'!E453</f>
        <v>0.19623526999999999</v>
      </c>
      <c r="F453" s="115">
        <f>'[1]2023.04.25.EKHAZAARSTK_X'!F453</f>
        <v>-0.20493931000000001</v>
      </c>
      <c r="G453" s="115">
        <f>'[1]2023.04.25.EKHAZAARSTK_X'!G453</f>
        <v>-0.97832054000000002</v>
      </c>
      <c r="H453" s="115">
        <f>'[1]2023.04.25.EKHAZAARSTK_X'!H453</f>
        <v>-1.6586418199999999</v>
      </c>
      <c r="I453" s="115">
        <f>'[1]2023.04.25.EKHAZAARSTK_X'!I453</f>
        <v>-0.31633939999999999</v>
      </c>
      <c r="J453" s="115">
        <f>'[1]2023.04.25.EKHAZAARSTK_X'!J453</f>
        <v>-0.62786454000000003</v>
      </c>
      <c r="K453" s="115">
        <f>'[1]2023.04.25.EKHAZAARSTK_X'!K453</f>
        <v>-1.515889E-2</v>
      </c>
    </row>
    <row r="454" spans="1:11" x14ac:dyDescent="0.3">
      <c r="A454" s="73" t="str">
        <f>'[1]2023.04.25.EKHAZAARSTK_X'!A454</f>
        <v>J.B. CHEMICALS &amp; PHARMA LTD</v>
      </c>
      <c r="B454" s="115">
        <f>'[1]2023.04.25.EKHAZAARSTK_X'!B454</f>
        <v>-0.17890099000000001</v>
      </c>
      <c r="C454" s="115">
        <f>'[1]2023.04.25.EKHAZAARSTK_X'!C454</f>
        <v>0.47653150999999999</v>
      </c>
      <c r="D454" s="115">
        <f>'[1]2023.04.25.EKHAZAARSTK_X'!D454</f>
        <v>0.56913643999999997</v>
      </c>
      <c r="E454" s="115">
        <f>'[1]2023.04.25.EKHAZAARSTK_X'!E454</f>
        <v>-0.64926779000000001</v>
      </c>
      <c r="F454" s="115">
        <f>'[1]2023.04.25.EKHAZAARSTK_X'!F454</f>
        <v>0.52565156999999996</v>
      </c>
      <c r="G454" s="115">
        <f>'[1]2023.04.25.EKHAZAARSTK_X'!G454</f>
        <v>0.17201050000000001</v>
      </c>
      <c r="H454" s="115">
        <f>'[1]2023.04.25.EKHAZAARSTK_X'!H454</f>
        <v>-1.6694344299999999</v>
      </c>
      <c r="I454" s="115">
        <f>'[1]2023.04.25.EKHAZAARSTK_X'!I454</f>
        <v>-0.24718493</v>
      </c>
      <c r="J454" s="115">
        <f>'[1]2023.04.25.EKHAZAARSTK_X'!J454</f>
        <v>-0.37282732000000002</v>
      </c>
      <c r="K454" s="115">
        <f>'[1]2023.04.25.EKHAZAARSTK_X'!K454</f>
        <v>-1.07472444</v>
      </c>
    </row>
    <row r="455" spans="1:11" x14ac:dyDescent="0.3">
      <c r="A455" s="73" t="str">
        <f>'[1]2023.04.25.EKHAZAARSTK_X'!A455</f>
        <v>J.KUMAR INFRAPROJECTS LTD</v>
      </c>
      <c r="B455" s="115">
        <f>'[1]2023.04.25.EKHAZAARSTK_X'!B455</f>
        <v>-2.4242489999999998E-2</v>
      </c>
      <c r="C455" s="115">
        <f>'[1]2023.04.25.EKHAZAARSTK_X'!C455</f>
        <v>-0.12726656</v>
      </c>
      <c r="D455" s="115">
        <f>'[1]2023.04.25.EKHAZAARSTK_X'!D455</f>
        <v>-0.54041612000000006</v>
      </c>
      <c r="E455" s="115">
        <f>'[1]2023.04.25.EKHAZAARSTK_X'!E455</f>
        <v>-0.75775236000000001</v>
      </c>
      <c r="F455" s="115">
        <f>'[1]2023.04.25.EKHAZAARSTK_X'!F455</f>
        <v>1.31655645</v>
      </c>
      <c r="G455" s="115">
        <f>'[1]2023.04.25.EKHAZAARSTK_X'!G455</f>
        <v>-0.44327199</v>
      </c>
      <c r="H455" s="115">
        <f>'[1]2023.04.25.EKHAZAARSTK_X'!H455</f>
        <v>-2.0798108599999998</v>
      </c>
      <c r="I455" s="115">
        <f>'[1]2023.04.25.EKHAZAARSTK_X'!I455</f>
        <v>0.37182245000000003</v>
      </c>
      <c r="J455" s="115">
        <f>'[1]2023.04.25.EKHAZAARSTK_X'!J455</f>
        <v>1.6892697800000001</v>
      </c>
      <c r="K455" s="115">
        <f>'[1]2023.04.25.EKHAZAARSTK_X'!K455</f>
        <v>0.52364032999999999</v>
      </c>
    </row>
    <row r="456" spans="1:11" x14ac:dyDescent="0.3">
      <c r="A456" s="73" t="str">
        <f>'[1]2023.04.25.EKHAZAARSTK_X'!A456</f>
        <v>JAGRAN PRAKASHAN LTD</v>
      </c>
      <c r="B456" s="115">
        <f>'[1]2023.04.25.EKHAZAARSTK_X'!B456</f>
        <v>1.59288418</v>
      </c>
      <c r="C456" s="115">
        <f>'[1]2023.04.25.EKHAZAARSTK_X'!C456</f>
        <v>-4.3411100000000001E-2</v>
      </c>
      <c r="D456" s="115">
        <f>'[1]2023.04.25.EKHAZAARSTK_X'!D456</f>
        <v>-0.86804079999999995</v>
      </c>
      <c r="E456" s="115">
        <f>'[1]2023.04.25.EKHAZAARSTK_X'!E456</f>
        <v>-0.64321439999999996</v>
      </c>
      <c r="F456" s="115">
        <f>'[1]2023.04.25.EKHAZAARSTK_X'!F456</f>
        <v>0.50535708999999995</v>
      </c>
      <c r="G456" s="115">
        <f>'[1]2023.04.25.EKHAZAARSTK_X'!G456</f>
        <v>-0.22081310000000001</v>
      </c>
      <c r="H456" s="115">
        <f>'[1]2023.04.25.EKHAZAARSTK_X'!H456</f>
        <v>-2.3196690100000001</v>
      </c>
      <c r="I456" s="115">
        <f>'[1]2023.04.25.EKHAZAARSTK_X'!I456</f>
        <v>-0.20356968</v>
      </c>
      <c r="J456" s="115">
        <f>'[1]2023.04.25.EKHAZAARSTK_X'!J456</f>
        <v>1.5398904099999999</v>
      </c>
      <c r="K456" s="115">
        <f>'[1]2023.04.25.EKHAZAARSTK_X'!K456</f>
        <v>0.27022280999999998</v>
      </c>
    </row>
    <row r="457" spans="1:11" x14ac:dyDescent="0.3">
      <c r="A457" s="73" t="str">
        <f>'[1]2023.04.25.EKHAZAARSTK_X'!A457</f>
        <v>JAI CORP LTD</v>
      </c>
      <c r="B457" s="115">
        <f>'[1]2023.04.25.EKHAZAARSTK_X'!B457</f>
        <v>-0.34256061999999998</v>
      </c>
      <c r="C457" s="115">
        <f>'[1]2023.04.25.EKHAZAARSTK_X'!C457</f>
        <v>-0.20127782</v>
      </c>
      <c r="D457" s="115">
        <f>'[1]2023.04.25.EKHAZAARSTK_X'!D457</f>
        <v>-1.08064783</v>
      </c>
      <c r="E457" s="115">
        <f>'[1]2023.04.25.EKHAZAARSTK_X'!E457</f>
        <v>-0.95499277000000005</v>
      </c>
      <c r="F457" s="115">
        <f>'[1]2023.04.25.EKHAZAARSTK_X'!F457</f>
        <v>0.83671421000000001</v>
      </c>
      <c r="G457" s="115">
        <f>'[1]2023.04.25.EKHAZAARSTK_X'!G457</f>
        <v>-0.84065676</v>
      </c>
      <c r="H457" s="115">
        <f>'[1]2023.04.25.EKHAZAARSTK_X'!H457</f>
        <v>-2.5477564300000002</v>
      </c>
      <c r="I457" s="115">
        <f>'[1]2023.04.25.EKHAZAARSTK_X'!I457</f>
        <v>2.91648102</v>
      </c>
      <c r="J457" s="115">
        <f>'[1]2023.04.25.EKHAZAARSTK_X'!J457</f>
        <v>-0.22607643999999999</v>
      </c>
      <c r="K457" s="115">
        <f>'[1]2023.04.25.EKHAZAARSTK_X'!K457</f>
        <v>-5.8365899999999998E-2</v>
      </c>
    </row>
    <row r="458" spans="1:11" x14ac:dyDescent="0.3">
      <c r="A458" s="73" t="str">
        <f>'[1]2023.04.25.EKHAZAARSTK_X'!A458</f>
        <v>JAIN IRRIGATION SYSTEMS LTD</v>
      </c>
      <c r="B458" s="115">
        <f>'[1]2023.04.25.EKHAZAARSTK_X'!B458</f>
        <v>-0.47056088000000001</v>
      </c>
      <c r="C458" s="115">
        <f>'[1]2023.04.25.EKHAZAARSTK_X'!C458</f>
        <v>0.14093795000000001</v>
      </c>
      <c r="D458" s="115">
        <f>'[1]2023.04.25.EKHAZAARSTK_X'!D458</f>
        <v>-1.2902170399999999</v>
      </c>
      <c r="E458" s="115">
        <f>'[1]2023.04.25.EKHAZAARSTK_X'!E458</f>
        <v>2.2039268000000001</v>
      </c>
      <c r="F458" s="115">
        <f>'[1]2023.04.25.EKHAZAARSTK_X'!F458</f>
        <v>-0.29046652000000001</v>
      </c>
      <c r="G458" s="115">
        <f>'[1]2023.04.25.EKHAZAARSTK_X'!G458</f>
        <v>-0.91053993</v>
      </c>
      <c r="H458" s="115">
        <f>'[1]2023.04.25.EKHAZAARSTK_X'!H458</f>
        <v>-1.6855779900000001</v>
      </c>
      <c r="I458" s="115">
        <f>'[1]2023.04.25.EKHAZAARSTK_X'!I458</f>
        <v>1.0225418799999999</v>
      </c>
      <c r="J458" s="115">
        <f>'[1]2023.04.25.EKHAZAARSTK_X'!J458</f>
        <v>0.63731170000000004</v>
      </c>
      <c r="K458" s="115">
        <f>'[1]2023.04.25.EKHAZAARSTK_X'!K458</f>
        <v>0.37674099</v>
      </c>
    </row>
    <row r="459" spans="1:11" x14ac:dyDescent="0.3">
      <c r="A459" s="73" t="str">
        <f>'[1]2023.04.25.EKHAZAARSTK_X'!A459</f>
        <v>JAIPRAKASH ASSOCIATES LTD</v>
      </c>
      <c r="B459" s="115">
        <f>'[1]2023.04.25.EKHAZAARSTK_X'!B459</f>
        <v>-0.47056088000000001</v>
      </c>
      <c r="C459" s="115">
        <f>'[1]2023.04.25.EKHAZAARSTK_X'!C459</f>
        <v>-7.0551390000000005E-2</v>
      </c>
      <c r="D459" s="115">
        <f>'[1]2023.04.25.EKHAZAARSTK_X'!D459</f>
        <v>-1.39598548</v>
      </c>
      <c r="E459" s="115">
        <f>'[1]2023.04.25.EKHAZAARSTK_X'!E459</f>
        <v>2.8398716400000001</v>
      </c>
      <c r="F459" s="115">
        <f>'[1]2023.04.25.EKHAZAARSTK_X'!F459</f>
        <v>-0.26139277</v>
      </c>
      <c r="G459" s="115">
        <f>'[1]2023.04.25.EKHAZAARSTK_X'!G459</f>
        <v>-1.53848696</v>
      </c>
      <c r="H459" s="115">
        <f>'[1]2023.04.25.EKHAZAARSTK_X'!H459</f>
        <v>-1.4644393899999999</v>
      </c>
      <c r="I459" s="115">
        <f>'[1]2023.04.25.EKHAZAARSTK_X'!I459</f>
        <v>0.72918802000000005</v>
      </c>
      <c r="J459" s="115">
        <f>'[1]2023.04.25.EKHAZAARSTK_X'!J459</f>
        <v>-1.6656806500000001</v>
      </c>
      <c r="K459" s="115">
        <f>'[1]2023.04.25.EKHAZAARSTK_X'!K459</f>
        <v>1.11869752</v>
      </c>
    </row>
    <row r="460" spans="1:11" x14ac:dyDescent="0.3">
      <c r="A460" s="73" t="str">
        <f>'[1]2023.04.25.EKHAZAARSTK_X'!A460</f>
        <v>JAIPRAKASH POWER VENTURES LT</v>
      </c>
      <c r="B460" s="115">
        <f>'[1]2023.04.25.EKHAZAARSTK_X'!B460</f>
        <v>-0.47056088000000001</v>
      </c>
      <c r="C460" s="115">
        <f>'[1]2023.04.25.EKHAZAARSTK_X'!C460</f>
        <v>-0.27970066999999998</v>
      </c>
      <c r="D460" s="115">
        <f>'[1]2023.04.25.EKHAZAARSTK_X'!D460</f>
        <v>-1.7638942</v>
      </c>
      <c r="E460" s="115">
        <f>'[1]2023.04.25.EKHAZAARSTK_X'!E460</f>
        <v>0.78855043999999996</v>
      </c>
      <c r="F460" s="115">
        <f>'[1]2023.04.25.EKHAZAARSTK_X'!F460</f>
        <v>-0.52227789000000002</v>
      </c>
      <c r="G460" s="115">
        <f>'[1]2023.04.25.EKHAZAARSTK_X'!G460</f>
        <v>-0.92612296000000005</v>
      </c>
      <c r="H460" s="115">
        <f>'[1]2023.04.25.EKHAZAARSTK_X'!H460</f>
        <v>-1.5084871099999999</v>
      </c>
      <c r="I460" s="115">
        <f>'[1]2023.04.25.EKHAZAARSTK_X'!I460</f>
        <v>1.95130527</v>
      </c>
      <c r="J460" s="115">
        <f>'[1]2023.04.25.EKHAZAARSTK_X'!J460</f>
        <v>1.0637575399999999</v>
      </c>
      <c r="K460" s="115">
        <f>'[1]2023.04.25.EKHAZAARSTK_X'!K460</f>
        <v>4.1430999999999998E-4</v>
      </c>
    </row>
    <row r="461" spans="1:11" x14ac:dyDescent="0.3">
      <c r="A461" s="73" t="str">
        <f>'[1]2023.04.25.EKHAZAARSTK_X'!A461</f>
        <v>JAMMU &amp; KASHMIR BANK LTD</v>
      </c>
      <c r="B461" s="115">
        <f>'[1]2023.04.25.EKHAZAARSTK_X'!B461</f>
        <v>-0.47056088000000001</v>
      </c>
      <c r="C461" s="115">
        <f>'[1]2023.04.25.EKHAZAARSTK_X'!C461</f>
        <v>0.79249464999999997</v>
      </c>
      <c r="D461" s="115">
        <f>'[1]2023.04.25.EKHAZAARSTK_X'!D461</f>
        <v>-0.59436935000000002</v>
      </c>
      <c r="E461" s="115">
        <f>'[1]2023.04.25.EKHAZAARSTK_X'!E461</f>
        <v>0.10104676</v>
      </c>
      <c r="F461" s="115">
        <f>'[1]2023.04.25.EKHAZAARSTK_X'!F461</f>
        <v>1.4929083599999999</v>
      </c>
      <c r="G461" s="115">
        <f>'[1]2023.04.25.EKHAZAARSTK_X'!G461</f>
        <v>-0.81715769000000005</v>
      </c>
      <c r="H461" s="115">
        <f>'[1]2023.04.25.EKHAZAARSTK_X'!H461</f>
        <v>-0.87890338999999995</v>
      </c>
      <c r="I461" s="115">
        <f>'[1]2023.04.25.EKHAZAARSTK_X'!I461</f>
        <v>0.81469064999999996</v>
      </c>
      <c r="J461" s="115">
        <f>'[1]2023.04.25.EKHAZAARSTK_X'!J461</f>
        <v>0.56830846999999995</v>
      </c>
      <c r="K461" s="115">
        <f>'[1]2023.04.25.EKHAZAARSTK_X'!K461</f>
        <v>1.3454878299999999</v>
      </c>
    </row>
    <row r="462" spans="1:11" x14ac:dyDescent="0.3">
      <c r="A462" s="73" t="str">
        <f>'[1]2023.04.25.EKHAZAARSTK_X'!A462</f>
        <v>JAMNA AUTO INDUSTRIES LTD</v>
      </c>
      <c r="B462" s="115">
        <f>'[1]2023.04.25.EKHAZAARSTK_X'!B462</f>
        <v>-0.16980498999999999</v>
      </c>
      <c r="C462" s="115">
        <f>'[1]2023.04.25.EKHAZAARSTK_X'!C462</f>
        <v>2.1794903300000001</v>
      </c>
      <c r="D462" s="115">
        <f>'[1]2023.04.25.EKHAZAARSTK_X'!D462</f>
        <v>-0.62626636000000002</v>
      </c>
      <c r="E462" s="115">
        <f>'[1]2023.04.25.EKHAZAARSTK_X'!E462</f>
        <v>-0.51291144</v>
      </c>
      <c r="F462" s="115">
        <f>'[1]2023.04.25.EKHAZAARSTK_X'!F462</f>
        <v>3.4210400000000002E-3</v>
      </c>
      <c r="G462" s="115">
        <f>'[1]2023.04.25.EKHAZAARSTK_X'!G462</f>
        <v>0.21916374999999999</v>
      </c>
      <c r="H462" s="115">
        <f>'[1]2023.04.25.EKHAZAARSTK_X'!H462</f>
        <v>-2.2805154299999999</v>
      </c>
      <c r="I462" s="115">
        <f>'[1]2023.04.25.EKHAZAARSTK_X'!I462</f>
        <v>9.6966940000000001E-2</v>
      </c>
      <c r="J462" s="115">
        <f>'[1]2023.04.25.EKHAZAARSTK_X'!J462</f>
        <v>-6.4875379999999996E-2</v>
      </c>
      <c r="K462" s="115">
        <f>'[1]2023.04.25.EKHAZAARSTK_X'!K462</f>
        <v>-1.2949918499999999</v>
      </c>
    </row>
    <row r="463" spans="1:11" x14ac:dyDescent="0.3">
      <c r="A463" s="73" t="str">
        <f>'[1]2023.04.25.EKHAZAARSTK_X'!A463</f>
        <v>JAYASWAL NECO INDUSTRIES LTD</v>
      </c>
      <c r="B463" s="115">
        <f>'[1]2023.04.25.EKHAZAARSTK_X'!B463</f>
        <v>-0.47056088000000001</v>
      </c>
      <c r="C463" s="115">
        <f>'[1]2023.04.25.EKHAZAARSTK_X'!C463</f>
        <v>1.3434226499999999</v>
      </c>
      <c r="D463" s="115">
        <f>'[1]2023.04.25.EKHAZAARSTK_X'!D463</f>
        <v>0.69128202999999999</v>
      </c>
      <c r="E463" s="115">
        <f>'[1]2023.04.25.EKHAZAARSTK_X'!E463</f>
        <v>2.0799245800000001</v>
      </c>
      <c r="F463" s="115">
        <f>'[1]2023.04.25.EKHAZAARSTK_X'!F463</f>
        <v>0.12063951000000001</v>
      </c>
      <c r="G463" s="115">
        <f>'[1]2023.04.25.EKHAZAARSTK_X'!G463</f>
        <v>2.1808121200000001</v>
      </c>
      <c r="H463" s="115">
        <f>'[1]2023.04.25.EKHAZAARSTK_X'!H463</f>
        <v>-1.8575463299999999</v>
      </c>
      <c r="I463" s="115">
        <f>'[1]2023.04.25.EKHAZAARSTK_X'!I463</f>
        <v>-0.39602596000000001</v>
      </c>
      <c r="J463" s="115">
        <f>'[1]2023.04.25.EKHAZAARSTK_X'!J463</f>
        <v>2.4399719200000001</v>
      </c>
      <c r="K463" s="115">
        <f>'[1]2023.04.25.EKHAZAARSTK_X'!K463</f>
        <v>1.3063958899999999</v>
      </c>
    </row>
    <row r="464" spans="1:11" x14ac:dyDescent="0.3">
      <c r="A464" s="73" t="str">
        <f>'[1]2023.04.25.EKHAZAARSTK_X'!A464</f>
        <v>JBM AUTO LTD</v>
      </c>
      <c r="B464" s="115">
        <f>'[1]2023.04.25.EKHAZAARSTK_X'!B464</f>
        <v>-0.42431563</v>
      </c>
      <c r="C464" s="115">
        <f>'[1]2023.04.25.EKHAZAARSTK_X'!C464</f>
        <v>1.07358968</v>
      </c>
      <c r="D464" s="115">
        <f>'[1]2023.04.25.EKHAZAARSTK_X'!D464</f>
        <v>1.21722317</v>
      </c>
      <c r="E464" s="115">
        <f>'[1]2023.04.25.EKHAZAARSTK_X'!E464</f>
        <v>1.1399871100000001</v>
      </c>
      <c r="F464" s="115">
        <f>'[1]2023.04.25.EKHAZAARSTK_X'!F464</f>
        <v>1.37047279</v>
      </c>
      <c r="G464" s="115">
        <f>'[1]2023.04.25.EKHAZAARSTK_X'!G464</f>
        <v>-0.35326933999999999</v>
      </c>
      <c r="H464" s="115">
        <f>'[1]2023.04.25.EKHAZAARSTK_X'!H464</f>
        <v>-1.7316161400000001</v>
      </c>
      <c r="I464" s="115">
        <f>'[1]2023.04.25.EKHAZAARSTK_X'!I464</f>
        <v>8.9991050000000003E-2</v>
      </c>
      <c r="J464" s="115">
        <f>'[1]2023.04.25.EKHAZAARSTK_X'!J464</f>
        <v>-0.40396988</v>
      </c>
      <c r="K464" s="115">
        <f>'[1]2023.04.25.EKHAZAARSTK_X'!K464</f>
        <v>-7.951664E-2</v>
      </c>
    </row>
    <row r="465" spans="1:11" x14ac:dyDescent="0.3">
      <c r="A465" s="73" t="str">
        <f>'[1]2023.04.25.EKHAZAARSTK_X'!A465</f>
        <v>JINDAL POLY FILMS LTD</v>
      </c>
      <c r="B465" s="115">
        <f>'[1]2023.04.25.EKHAZAARSTK_X'!B465</f>
        <v>-0.14477021000000001</v>
      </c>
      <c r="C465" s="115">
        <f>'[1]2023.04.25.EKHAZAARSTK_X'!C465</f>
        <v>1.0812586500000001</v>
      </c>
      <c r="D465" s="115">
        <f>'[1]2023.04.25.EKHAZAARSTK_X'!D465</f>
        <v>0.30781968999999998</v>
      </c>
      <c r="E465" s="115">
        <f>'[1]2023.04.25.EKHAZAARSTK_X'!E465</f>
        <v>1.24483454</v>
      </c>
      <c r="F465" s="115">
        <f>'[1]2023.04.25.EKHAZAARSTK_X'!F465</f>
        <v>-1.8360389500000001</v>
      </c>
      <c r="G465" s="115">
        <f>'[1]2023.04.25.EKHAZAARSTK_X'!G465</f>
        <v>0.14370762000000001</v>
      </c>
      <c r="H465" s="115">
        <f>'[1]2023.04.25.EKHAZAARSTK_X'!H465</f>
        <v>-1.74260902</v>
      </c>
      <c r="I465" s="115">
        <f>'[1]2023.04.25.EKHAZAARSTK_X'!I465</f>
        <v>2.551399E-2</v>
      </c>
      <c r="J465" s="115">
        <f>'[1]2023.04.25.EKHAZAARSTK_X'!J465</f>
        <v>2.4119081499999999</v>
      </c>
      <c r="K465" s="115">
        <f>'[1]2023.04.25.EKHAZAARSTK_X'!K465</f>
        <v>1.2886260700000001</v>
      </c>
    </row>
    <row r="466" spans="1:11" x14ac:dyDescent="0.3">
      <c r="A466" s="73" t="str">
        <f>'[1]2023.04.25.EKHAZAARSTK_X'!A466</f>
        <v>JINDAL SAW LTD</v>
      </c>
      <c r="B466" s="115">
        <f>'[1]2023.04.25.EKHAZAARSTK_X'!B466</f>
        <v>-1.23316E-2</v>
      </c>
      <c r="C466" s="115">
        <f>'[1]2023.04.25.EKHAZAARSTK_X'!C466</f>
        <v>7.2170200000000002E-3</v>
      </c>
      <c r="D466" s="115">
        <f>'[1]2023.04.25.EKHAZAARSTK_X'!D466</f>
        <v>-0.31206848999999998</v>
      </c>
      <c r="E466" s="115">
        <f>'[1]2023.04.25.EKHAZAARSTK_X'!E466</f>
        <v>1.1704918099999999</v>
      </c>
      <c r="F466" s="115">
        <f>'[1]2023.04.25.EKHAZAARSTK_X'!F466</f>
        <v>1.7809802299999999</v>
      </c>
      <c r="G466" s="115">
        <f>'[1]2023.04.25.EKHAZAARSTK_X'!G466</f>
        <v>-0.90853386999999997</v>
      </c>
      <c r="H466" s="115">
        <f>'[1]2023.04.25.EKHAZAARSTK_X'!H466</f>
        <v>-1.2591776800000001</v>
      </c>
      <c r="I466" s="115">
        <f>'[1]2023.04.25.EKHAZAARSTK_X'!I466</f>
        <v>0.95645404000000001</v>
      </c>
      <c r="J466" s="115">
        <f>'[1]2023.04.25.EKHAZAARSTK_X'!J466</f>
        <v>0.79259305999999996</v>
      </c>
      <c r="K466" s="115">
        <f>'[1]2023.04.25.EKHAZAARSTK_X'!K466</f>
        <v>-7.9770010000000002E-2</v>
      </c>
    </row>
    <row r="467" spans="1:11" x14ac:dyDescent="0.3">
      <c r="A467" s="73" t="str">
        <f>'[1]2023.04.25.EKHAZAARSTK_X'!A467</f>
        <v>JINDAL STAINLESS LTD</v>
      </c>
      <c r="B467" s="115">
        <f>'[1]2023.04.25.EKHAZAARSTK_X'!B467</f>
        <v>-0.47056088000000001</v>
      </c>
      <c r="C467" s="115">
        <f>'[1]2023.04.25.EKHAZAARSTK_X'!C467</f>
        <v>0.49477035000000003</v>
      </c>
      <c r="D467" s="115">
        <f>'[1]2023.04.25.EKHAZAARSTK_X'!D467</f>
        <v>0.57398128999999998</v>
      </c>
      <c r="E467" s="115">
        <f>'[1]2023.04.25.EKHAZAARSTK_X'!E467</f>
        <v>0.19419931000000001</v>
      </c>
      <c r="F467" s="115">
        <f>'[1]2023.04.25.EKHAZAARSTK_X'!F467</f>
        <v>1.2667709599999999</v>
      </c>
      <c r="G467" s="115">
        <f>'[1]2023.04.25.EKHAZAARSTK_X'!G467</f>
        <v>-2.4749690000000001E-2</v>
      </c>
      <c r="H467" s="115">
        <f>'[1]2023.04.25.EKHAZAARSTK_X'!H467</f>
        <v>-0.88503551000000003</v>
      </c>
      <c r="I467" s="115">
        <f>'[1]2023.04.25.EKHAZAARSTK_X'!I467</f>
        <v>0.22948452999999999</v>
      </c>
      <c r="J467" s="115">
        <f>'[1]2023.04.25.EKHAZAARSTK_X'!J467</f>
        <v>0.46964236999999998</v>
      </c>
      <c r="K467" s="115">
        <f>'[1]2023.04.25.EKHAZAARSTK_X'!K467</f>
        <v>1.6792106600000001</v>
      </c>
    </row>
    <row r="468" spans="1:11" x14ac:dyDescent="0.3">
      <c r="A468" s="73" t="str">
        <f>'[1]2023.04.25.EKHAZAARSTK_X'!A468</f>
        <v>JINDAL STEEL &amp; POWER LTD</v>
      </c>
      <c r="B468" s="115">
        <f>'[1]2023.04.25.EKHAZAARSTK_X'!B468</f>
        <v>-0.34076150999999999</v>
      </c>
      <c r="C468" s="115">
        <f>'[1]2023.04.25.EKHAZAARSTK_X'!C468</f>
        <v>1.19398844</v>
      </c>
      <c r="D468" s="115">
        <f>'[1]2023.04.25.EKHAZAARSTK_X'!D468</f>
        <v>0.45447224000000003</v>
      </c>
      <c r="E468" s="115">
        <f>'[1]2023.04.25.EKHAZAARSTK_X'!E468</f>
        <v>-0.19747025000000001</v>
      </c>
      <c r="F468" s="115">
        <f>'[1]2023.04.25.EKHAZAARSTK_X'!F468</f>
        <v>0.17394954000000001</v>
      </c>
      <c r="G468" s="115">
        <f>'[1]2023.04.25.EKHAZAARSTK_X'!G468</f>
        <v>-0.4265525</v>
      </c>
      <c r="H468" s="115">
        <f>'[1]2023.04.25.EKHAZAARSTK_X'!H468</f>
        <v>-0.14956501</v>
      </c>
      <c r="I468" s="115">
        <f>'[1]2023.04.25.EKHAZAARSTK_X'!I468</f>
        <v>0.74791479000000005</v>
      </c>
      <c r="J468" s="115">
        <f>'[1]2023.04.25.EKHAZAARSTK_X'!J468</f>
        <v>0.93880463000000003</v>
      </c>
      <c r="K468" s="115">
        <f>'[1]2023.04.25.EKHAZAARSTK_X'!K468</f>
        <v>-0.17544182</v>
      </c>
    </row>
    <row r="469" spans="1:11" x14ac:dyDescent="0.3">
      <c r="A469" s="73" t="str">
        <f>'[1]2023.04.25.EKHAZAARSTK_X'!A469</f>
        <v>JINDAL WORLDWIDE LTD</v>
      </c>
      <c r="B469" s="115">
        <f>'[1]2023.04.25.EKHAZAARSTK_X'!B469</f>
        <v>-0.46013504</v>
      </c>
      <c r="C469" s="115">
        <f>'[1]2023.04.25.EKHAZAARSTK_X'!C469</f>
        <v>0.65221280000000004</v>
      </c>
      <c r="D469" s="115">
        <f>'[1]2023.04.25.EKHAZAARSTK_X'!D469</f>
        <v>-0.52298354999999996</v>
      </c>
      <c r="E469" s="115">
        <f>'[1]2023.04.25.EKHAZAARSTK_X'!E469</f>
        <v>0.85843181999999996</v>
      </c>
      <c r="F469" s="115">
        <f>'[1]2023.04.25.EKHAZAARSTK_X'!F469</f>
        <v>0.72876733999999999</v>
      </c>
      <c r="G469" s="115">
        <f>'[1]2023.04.25.EKHAZAARSTK_X'!G469</f>
        <v>-0.22292390000000001</v>
      </c>
      <c r="H469" s="115">
        <f>'[1]2023.04.25.EKHAZAARSTK_X'!H469</f>
        <v>-2.0861782999999998</v>
      </c>
      <c r="I469" s="115">
        <f>'[1]2023.04.25.EKHAZAARSTK_X'!I469</f>
        <v>-0.23506579</v>
      </c>
      <c r="J469" s="115">
        <f>'[1]2023.04.25.EKHAZAARSTK_X'!J469</f>
        <v>-0.42880710999999999</v>
      </c>
      <c r="K469" s="115">
        <f>'[1]2023.04.25.EKHAZAARSTK_X'!K469</f>
        <v>1.24612916</v>
      </c>
    </row>
    <row r="470" spans="1:11" x14ac:dyDescent="0.3">
      <c r="A470" s="73" t="str">
        <f>'[1]2023.04.25.EKHAZAARSTK_X'!A470</f>
        <v>JK CEMENT LTD</v>
      </c>
      <c r="B470" s="115">
        <f>'[1]2023.04.25.EKHAZAARSTK_X'!B470</f>
        <v>-0.28423577999999999</v>
      </c>
      <c r="C470" s="115">
        <f>'[1]2023.04.25.EKHAZAARSTK_X'!C470</f>
        <v>-3.1402050000000001E-2</v>
      </c>
      <c r="D470" s="115">
        <f>'[1]2023.04.25.EKHAZAARSTK_X'!D470</f>
        <v>0.14273970999999999</v>
      </c>
      <c r="E470" s="115">
        <f>'[1]2023.04.25.EKHAZAARSTK_X'!E470</f>
        <v>0.76406008000000003</v>
      </c>
      <c r="F470" s="115">
        <f>'[1]2023.04.25.EKHAZAARSTK_X'!F470</f>
        <v>0.5319488</v>
      </c>
      <c r="G470" s="115">
        <f>'[1]2023.04.25.EKHAZAARSTK_X'!G470</f>
        <v>-0.59715098</v>
      </c>
      <c r="H470" s="115">
        <f>'[1]2023.04.25.EKHAZAARSTK_X'!H470</f>
        <v>-1.07775986</v>
      </c>
      <c r="I470" s="115">
        <f>'[1]2023.04.25.EKHAZAARSTK_X'!I470</f>
        <v>-9.1566099999999997E-2</v>
      </c>
      <c r="J470" s="115">
        <f>'[1]2023.04.25.EKHAZAARSTK_X'!J470</f>
        <v>-0.24078890999999999</v>
      </c>
      <c r="K470" s="115">
        <f>'[1]2023.04.25.EKHAZAARSTK_X'!K470</f>
        <v>-0.32949877</v>
      </c>
    </row>
    <row r="471" spans="1:11" x14ac:dyDescent="0.3">
      <c r="A471" s="73" t="str">
        <f>'[1]2023.04.25.EKHAZAARSTK_X'!A471</f>
        <v>JK LAKSHMI CEMENT LTD</v>
      </c>
      <c r="B471" s="115">
        <f>'[1]2023.04.25.EKHAZAARSTK_X'!B471</f>
        <v>-0.22594257000000001</v>
      </c>
      <c r="C471" s="115">
        <f>'[1]2023.04.25.EKHAZAARSTK_X'!C471</f>
        <v>-4.7683820000000002E-2</v>
      </c>
      <c r="D471" s="115">
        <f>'[1]2023.04.25.EKHAZAARSTK_X'!D471</f>
        <v>-9.8399310000000004E-2</v>
      </c>
      <c r="E471" s="115">
        <f>'[1]2023.04.25.EKHAZAARSTK_X'!E471</f>
        <v>7.3020070000000006E-2</v>
      </c>
      <c r="F471" s="115">
        <f>'[1]2023.04.25.EKHAZAARSTK_X'!F471</f>
        <v>1.73113644</v>
      </c>
      <c r="G471" s="115">
        <f>'[1]2023.04.25.EKHAZAARSTK_X'!G471</f>
        <v>-0.30899334000000001</v>
      </c>
      <c r="H471" s="115">
        <f>'[1]2023.04.25.EKHAZAARSTK_X'!H471</f>
        <v>-1.5337104800000001</v>
      </c>
      <c r="I471" s="115">
        <f>'[1]2023.04.25.EKHAZAARSTK_X'!I471</f>
        <v>0.40483471999999998</v>
      </c>
      <c r="J471" s="115">
        <f>'[1]2023.04.25.EKHAZAARSTK_X'!J471</f>
        <v>0.17442603000000001</v>
      </c>
      <c r="K471" s="115">
        <f>'[1]2023.04.25.EKHAZAARSTK_X'!K471</f>
        <v>1.16180551</v>
      </c>
    </row>
    <row r="472" spans="1:11" x14ac:dyDescent="0.3">
      <c r="A472" s="73" t="str">
        <f>'[1]2023.04.25.EKHAZAARSTK_X'!A472</f>
        <v>JK PAPER LTD</v>
      </c>
      <c r="B472" s="115">
        <f>'[1]2023.04.25.EKHAZAARSTK_X'!B472</f>
        <v>-6.8830630000000004E-2</v>
      </c>
      <c r="C472" s="115">
        <f>'[1]2023.04.25.EKHAZAARSTK_X'!C472</f>
        <v>0.41467600999999998</v>
      </c>
      <c r="D472" s="115">
        <f>'[1]2023.04.25.EKHAZAARSTK_X'!D472</f>
        <v>-9.5526319999999998E-2</v>
      </c>
      <c r="E472" s="115">
        <f>'[1]2023.04.25.EKHAZAARSTK_X'!E472</f>
        <v>0.66536455999999999</v>
      </c>
      <c r="F472" s="115">
        <f>'[1]2023.04.25.EKHAZAARSTK_X'!F472</f>
        <v>0.84342647000000004</v>
      </c>
      <c r="G472" s="115">
        <f>'[1]2023.04.25.EKHAZAARSTK_X'!G472</f>
        <v>0.38960509999999998</v>
      </c>
      <c r="H472" s="115">
        <f>'[1]2023.04.25.EKHAZAARSTK_X'!H472</f>
        <v>-1.56707978</v>
      </c>
      <c r="I472" s="115">
        <f>'[1]2023.04.25.EKHAZAARSTK_X'!I472</f>
        <v>1.49111247</v>
      </c>
      <c r="J472" s="115">
        <f>'[1]2023.04.25.EKHAZAARSTK_X'!J472</f>
        <v>1.3815530499999999</v>
      </c>
      <c r="K472" s="115">
        <f>'[1]2023.04.25.EKHAZAARSTK_X'!K472</f>
        <v>0.33904477999999999</v>
      </c>
    </row>
    <row r="473" spans="1:11" x14ac:dyDescent="0.3">
      <c r="A473" s="73" t="str">
        <f>'[1]2023.04.25.EKHAZAARSTK_X'!A473</f>
        <v>JK TYRE &amp; INDUSTRIES LTD</v>
      </c>
      <c r="B473" s="115">
        <f>'[1]2023.04.25.EKHAZAARSTK_X'!B473</f>
        <v>-0.13772999</v>
      </c>
      <c r="C473" s="115">
        <f>'[1]2023.04.25.EKHAZAARSTK_X'!C473</f>
        <v>-8.0592360000000002E-2</v>
      </c>
      <c r="D473" s="115">
        <f>'[1]2023.04.25.EKHAZAARSTK_X'!D473</f>
        <v>-0.40730461000000001</v>
      </c>
      <c r="E473" s="115">
        <f>'[1]2023.04.25.EKHAZAARSTK_X'!E473</f>
        <v>1.66615355</v>
      </c>
      <c r="F473" s="115">
        <f>'[1]2023.04.25.EKHAZAARSTK_X'!F473</f>
        <v>1.0513311599999999</v>
      </c>
      <c r="G473" s="115">
        <f>'[1]2023.04.25.EKHAZAARSTK_X'!G473</f>
        <v>-0.87302506000000002</v>
      </c>
      <c r="H473" s="115">
        <f>'[1]2023.04.25.EKHAZAARSTK_X'!H473</f>
        <v>-1.4181485199999999</v>
      </c>
      <c r="I473" s="115">
        <f>'[1]2023.04.25.EKHAZAARSTK_X'!I473</f>
        <v>1.2497245100000001</v>
      </c>
      <c r="J473" s="115">
        <f>'[1]2023.04.25.EKHAZAARSTK_X'!J473</f>
        <v>0.56817954999999998</v>
      </c>
      <c r="K473" s="115">
        <f>'[1]2023.04.25.EKHAZAARSTK_X'!K473</f>
        <v>-1.5829300000000001E-2</v>
      </c>
    </row>
    <row r="474" spans="1:11" x14ac:dyDescent="0.3">
      <c r="A474" s="73" t="str">
        <f>'[1]2023.04.25.EKHAZAARSTK_X'!A474</f>
        <v>JM FINANCIAL LTD</v>
      </c>
      <c r="B474" s="115">
        <f>'[1]2023.04.25.EKHAZAARSTK_X'!B474</f>
        <v>6.7467260000000001E-2</v>
      </c>
      <c r="C474" s="115">
        <f>'[1]2023.04.25.EKHAZAARSTK_X'!C474</f>
        <v>-0.7752772</v>
      </c>
      <c r="D474" s="115">
        <f>'[1]2023.04.25.EKHAZAARSTK_X'!D474</f>
        <v>-0.87694656999999998</v>
      </c>
      <c r="E474" s="115">
        <f>'[1]2023.04.25.EKHAZAARSTK_X'!E474</f>
        <v>1.76344323</v>
      </c>
      <c r="F474" s="115">
        <f>'[1]2023.04.25.EKHAZAARSTK_X'!F474</f>
        <v>-8.2610639999999999E-2</v>
      </c>
      <c r="G474" s="115">
        <f>'[1]2023.04.25.EKHAZAARSTK_X'!G474</f>
        <v>0.12071973</v>
      </c>
      <c r="H474" s="115">
        <f>'[1]2023.04.25.EKHAZAARSTK_X'!H474</f>
        <v>-1.4088047699999999</v>
      </c>
      <c r="I474" s="115">
        <f>'[1]2023.04.25.EKHAZAARSTK_X'!I474</f>
        <v>-0.14305319</v>
      </c>
      <c r="J474" s="115">
        <f>'[1]2023.04.25.EKHAZAARSTK_X'!J474</f>
        <v>1.3563095300000001</v>
      </c>
      <c r="K474" s="115">
        <f>'[1]2023.04.25.EKHAZAARSTK_X'!K474</f>
        <v>0.20862485</v>
      </c>
    </row>
    <row r="475" spans="1:11" x14ac:dyDescent="0.3">
      <c r="A475" s="73" t="str">
        <f>'[1]2023.04.25.EKHAZAARSTK_X'!A475</f>
        <v>JOHNSON CONTROLS HITACHI AIR</v>
      </c>
      <c r="B475" s="115">
        <f>'[1]2023.04.25.EKHAZAARSTK_X'!B475</f>
        <v>-0.47056088000000001</v>
      </c>
      <c r="C475" s="115">
        <f>'[1]2023.04.25.EKHAZAARSTK_X'!C475</f>
        <v>1.7564424300000001</v>
      </c>
      <c r="D475" s="115">
        <f>'[1]2023.04.25.EKHAZAARSTK_X'!D475</f>
        <v>-0.65827637999999999</v>
      </c>
      <c r="E475" s="115">
        <f>'[1]2023.04.25.EKHAZAARSTK_X'!E475</f>
        <v>-0.80370134000000004</v>
      </c>
      <c r="F475" s="115">
        <f>'[1]2023.04.25.EKHAZAARSTK_X'!F475</f>
        <v>-1.4454002399999999</v>
      </c>
      <c r="G475" s="115">
        <f>'[1]2023.04.25.EKHAZAARSTK_X'!G475</f>
        <v>-1.61477172</v>
      </c>
      <c r="H475" s="115">
        <f>'[1]2023.04.25.EKHAZAARSTK_X'!H475</f>
        <v>-2.3208715899999999</v>
      </c>
      <c r="I475" s="115">
        <f>'[1]2023.04.25.EKHAZAARSTK_X'!I475</f>
        <v>-0.31883112000000002</v>
      </c>
      <c r="J475" s="115">
        <f>'[1]2023.04.25.EKHAZAARSTK_X'!J475</f>
        <v>-0.50521623999999998</v>
      </c>
      <c r="K475" s="115">
        <f>'[1]2023.04.25.EKHAZAARSTK_X'!K475</f>
        <v>-0.55073738000000005</v>
      </c>
    </row>
    <row r="476" spans="1:11" x14ac:dyDescent="0.3">
      <c r="A476" s="73" t="str">
        <f>'[1]2023.04.25.EKHAZAARSTK_X'!A476</f>
        <v>JSW ENERGY LTD</v>
      </c>
      <c r="B476" s="115">
        <f>'[1]2023.04.25.EKHAZAARSTK_X'!B476</f>
        <v>-0.16713753000000001</v>
      </c>
      <c r="C476" s="115">
        <f>'[1]2023.04.25.EKHAZAARSTK_X'!C476</f>
        <v>-0.41327804000000001</v>
      </c>
      <c r="D476" s="115">
        <f>'[1]2023.04.25.EKHAZAARSTK_X'!D476</f>
        <v>-0.48135167000000001</v>
      </c>
      <c r="E476" s="115">
        <f>'[1]2023.04.25.EKHAZAARSTK_X'!E476</f>
        <v>0.32642671000000001</v>
      </c>
      <c r="F476" s="115">
        <f>'[1]2023.04.25.EKHAZAARSTK_X'!F476</f>
        <v>-0.20940116</v>
      </c>
      <c r="G476" s="115">
        <f>'[1]2023.04.25.EKHAZAARSTK_X'!G476</f>
        <v>-0.23806205</v>
      </c>
      <c r="H476" s="115">
        <f>'[1]2023.04.25.EKHAZAARSTK_X'!H476</f>
        <v>-0.69309949999999998</v>
      </c>
      <c r="I476" s="115">
        <f>'[1]2023.04.25.EKHAZAARSTK_X'!I476</f>
        <v>-0.25939229000000003</v>
      </c>
      <c r="J476" s="115">
        <f>'[1]2023.04.25.EKHAZAARSTK_X'!J476</f>
        <v>-1.901568E-2</v>
      </c>
      <c r="K476" s="115">
        <f>'[1]2023.04.25.EKHAZAARSTK_X'!K476</f>
        <v>2.2583670599999999</v>
      </c>
    </row>
    <row r="477" spans="1:11" x14ac:dyDescent="0.3">
      <c r="A477" s="73" t="str">
        <f>'[1]2023.04.25.EKHAZAARSTK_X'!A477</f>
        <v>JSW HOLDINGS LTD</v>
      </c>
      <c r="B477" s="115">
        <f>'[1]2023.04.25.EKHAZAARSTK_X'!B477</f>
        <v>-0.47056088000000001</v>
      </c>
      <c r="C477" s="115">
        <f>'[1]2023.04.25.EKHAZAARSTK_X'!C477</f>
        <v>-0.87921590000000005</v>
      </c>
      <c r="D477" s="115">
        <f>'[1]2023.04.25.EKHAZAARSTK_X'!D477</f>
        <v>-8.8371300000000003E-3</v>
      </c>
      <c r="E477" s="115">
        <f>'[1]2023.04.25.EKHAZAARSTK_X'!E477</f>
        <v>-0.95499277000000005</v>
      </c>
      <c r="F477" s="115">
        <f>'[1]2023.04.25.EKHAZAARSTK_X'!F477</f>
        <v>-0.24679407</v>
      </c>
      <c r="G477" s="115">
        <f>'[1]2023.04.25.EKHAZAARSTK_X'!G477</f>
        <v>0.11946964</v>
      </c>
      <c r="H477" s="115">
        <f>'[1]2023.04.25.EKHAZAARSTK_X'!H477</f>
        <v>-1.89092338</v>
      </c>
      <c r="I477" s="115">
        <f>'[1]2023.04.25.EKHAZAARSTK_X'!I477</f>
        <v>-0.43674733999999998</v>
      </c>
      <c r="J477" s="115">
        <f>'[1]2023.04.25.EKHAZAARSTK_X'!J477</f>
        <v>0.57723647</v>
      </c>
      <c r="K477" s="115">
        <f>'[1]2023.04.25.EKHAZAARSTK_X'!K477</f>
        <v>0.46444875000000002</v>
      </c>
    </row>
    <row r="478" spans="1:11" x14ac:dyDescent="0.3">
      <c r="A478" s="73" t="str">
        <f>'[1]2023.04.25.EKHAZAARSTK_X'!A478</f>
        <v>JSW ISPAT SPECIAL PRODUCTS L</v>
      </c>
      <c r="B478" s="115">
        <f>'[1]2023.04.25.EKHAZAARSTK_X'!B478</f>
        <v>-0.47056088000000001</v>
      </c>
      <c r="C478" s="115">
        <f>'[1]2023.04.25.EKHAZAARSTK_X'!C478</f>
        <v>1.9422151999999999</v>
      </c>
      <c r="D478" s="115">
        <f>'[1]2023.04.25.EKHAZAARSTK_X'!D478</f>
        <v>0.56724529999999995</v>
      </c>
      <c r="E478" s="115">
        <f>'[1]2023.04.25.EKHAZAARSTK_X'!E478</f>
        <v>2.1278367</v>
      </c>
      <c r="F478" s="115">
        <f>'[1]2023.04.25.EKHAZAARSTK_X'!F478</f>
        <v>-0.19472133</v>
      </c>
      <c r="G478" s="115">
        <f>'[1]2023.04.25.EKHAZAARSTK_X'!G478</f>
        <v>-2.2069330200000001</v>
      </c>
      <c r="H478" s="115">
        <f>'[1]2023.04.25.EKHAZAARSTK_X'!H478</f>
        <v>-2.0632922599999999</v>
      </c>
      <c r="I478" s="115">
        <f>'[1]2023.04.25.EKHAZAARSTK_X'!I478</f>
        <v>0.48860225000000002</v>
      </c>
      <c r="J478" s="115">
        <f>'[1]2023.04.25.EKHAZAARSTK_X'!J478</f>
        <v>-0.73993235999999996</v>
      </c>
      <c r="K478" s="115">
        <f>'[1]2023.04.25.EKHAZAARSTK_X'!K478</f>
        <v>-2.36655617</v>
      </c>
    </row>
    <row r="479" spans="1:11" x14ac:dyDescent="0.3">
      <c r="A479" s="73" t="str">
        <f>'[1]2023.04.25.EKHAZAARSTK_X'!A479</f>
        <v>JSW STEEL LTD</v>
      </c>
      <c r="B479" s="115">
        <f>'[1]2023.04.25.EKHAZAARSTK_X'!B479</f>
        <v>0.43331756999999999</v>
      </c>
      <c r="C479" s="115">
        <f>'[1]2023.04.25.EKHAZAARSTK_X'!C479</f>
        <v>0.56274241000000003</v>
      </c>
      <c r="D479" s="115">
        <f>'[1]2023.04.25.EKHAZAARSTK_X'!D479</f>
        <v>0.21980044000000001</v>
      </c>
      <c r="E479" s="115">
        <f>'[1]2023.04.25.EKHAZAARSTK_X'!E479</f>
        <v>0.95710874000000001</v>
      </c>
      <c r="F479" s="115">
        <f>'[1]2023.04.25.EKHAZAARSTK_X'!F479</f>
        <v>-8.2409399999999994E-2</v>
      </c>
      <c r="G479" s="115">
        <f>'[1]2023.04.25.EKHAZAARSTK_X'!G479</f>
        <v>-0.82473940000000001</v>
      </c>
      <c r="H479" s="115">
        <f>'[1]2023.04.25.EKHAZAARSTK_X'!H479</f>
        <v>0.54167253000000004</v>
      </c>
      <c r="I479" s="115">
        <f>'[1]2023.04.25.EKHAZAARSTK_X'!I479</f>
        <v>-0.12570927000000001</v>
      </c>
      <c r="J479" s="115">
        <f>'[1]2023.04.25.EKHAZAARSTK_X'!J479</f>
        <v>0.26417099999999999</v>
      </c>
      <c r="K479" s="115">
        <f>'[1]2023.04.25.EKHAZAARSTK_X'!K479</f>
        <v>-0.41502561999999998</v>
      </c>
    </row>
    <row r="480" spans="1:11" x14ac:dyDescent="0.3">
      <c r="A480" s="73" t="str">
        <f>'[1]2023.04.25.EKHAZAARSTK_X'!A480</f>
        <v>JTEKT INDIA LTD</v>
      </c>
      <c r="B480" s="115">
        <f>'[1]2023.04.25.EKHAZAARSTK_X'!B480</f>
        <v>-0.32491179999999997</v>
      </c>
      <c r="C480" s="115">
        <f>'[1]2023.04.25.EKHAZAARSTK_X'!C480</f>
        <v>0.42276912999999999</v>
      </c>
      <c r="D480" s="115">
        <f>'[1]2023.04.25.EKHAZAARSTK_X'!D480</f>
        <v>-0.95392971999999998</v>
      </c>
      <c r="E480" s="115">
        <f>'[1]2023.04.25.EKHAZAARSTK_X'!E480</f>
        <v>-0.79697834999999995</v>
      </c>
      <c r="F480" s="115">
        <f>'[1]2023.04.25.EKHAZAARSTK_X'!F480</f>
        <v>1.03392017</v>
      </c>
      <c r="G480" s="115">
        <f>'[1]2023.04.25.EKHAZAARSTK_X'!G480</f>
        <v>-0.45750489999999999</v>
      </c>
      <c r="H480" s="115">
        <f>'[1]2023.04.25.EKHAZAARSTK_X'!H480</f>
        <v>-2.4524679200000001</v>
      </c>
      <c r="I480" s="115">
        <f>'[1]2023.04.25.EKHAZAARSTK_X'!I480</f>
        <v>-7.7313510000000002E-2</v>
      </c>
      <c r="J480" s="115">
        <f>'[1]2023.04.25.EKHAZAARSTK_X'!J480</f>
        <v>5.9494400000000003E-3</v>
      </c>
      <c r="K480" s="115">
        <f>'[1]2023.04.25.EKHAZAARSTK_X'!K480</f>
        <v>0.91229998999999995</v>
      </c>
    </row>
    <row r="481" spans="1:11" x14ac:dyDescent="0.3">
      <c r="A481" s="73" t="str">
        <f>'[1]2023.04.25.EKHAZAARSTK_X'!A481</f>
        <v>JTL INDUSTRIES LTD</v>
      </c>
      <c r="B481" s="115">
        <f>'[1]2023.04.25.EKHAZAARSTK_X'!B481</f>
        <v>-0.40053140999999998</v>
      </c>
      <c r="C481" s="115">
        <f>'[1]2023.04.25.EKHAZAARSTK_X'!C481</f>
        <v>2.4525110699999999</v>
      </c>
      <c r="D481" s="115">
        <f>'[1]2023.04.25.EKHAZAARSTK_X'!D481</f>
        <v>3.0000224100000001</v>
      </c>
      <c r="E481" s="115">
        <f>'[1]2023.04.25.EKHAZAARSTK_X'!E481</f>
        <v>0.24428928</v>
      </c>
      <c r="F481" s="115">
        <f>'[1]2023.04.25.EKHAZAARSTK_X'!F481</f>
        <v>1.09887969</v>
      </c>
      <c r="G481" s="115">
        <f>'[1]2023.04.25.EKHAZAARSTK_X'!G481</f>
        <v>0.65426600000000001</v>
      </c>
      <c r="H481" s="115">
        <f>'[1]2023.04.25.EKHAZAARSTK_X'!H481</f>
        <v>-2.8468542100000001</v>
      </c>
      <c r="I481" s="115">
        <f>'[1]2023.04.25.EKHAZAARSTK_X'!I481</f>
        <v>0.18039854999999999</v>
      </c>
      <c r="J481" s="115">
        <f>'[1]2023.04.25.EKHAZAARSTK_X'!J481</f>
        <v>-0.23509799000000001</v>
      </c>
      <c r="K481" s="115">
        <f>'[1]2023.04.25.EKHAZAARSTK_X'!K481</f>
        <v>-0.33747122000000002</v>
      </c>
    </row>
    <row r="482" spans="1:11" x14ac:dyDescent="0.3">
      <c r="A482" s="73" t="str">
        <f>'[1]2023.04.25.EKHAZAARSTK_X'!A482</f>
        <v>JUBILANT FOODWORKS LTD</v>
      </c>
      <c r="B482" s="115">
        <f>'[1]2023.04.25.EKHAZAARSTK_X'!B482</f>
        <v>-0.36740041000000001</v>
      </c>
      <c r="C482" s="115">
        <f>'[1]2023.04.25.EKHAZAARSTK_X'!C482</f>
        <v>0.31040949000000001</v>
      </c>
      <c r="D482" s="115">
        <f>'[1]2023.04.25.EKHAZAARSTK_X'!D482</f>
        <v>0.54666698000000002</v>
      </c>
      <c r="E482" s="115">
        <f>'[1]2023.04.25.EKHAZAARSTK_X'!E482</f>
        <v>0.73652309000000005</v>
      </c>
      <c r="F482" s="115">
        <f>'[1]2023.04.25.EKHAZAARSTK_X'!F482</f>
        <v>-0.52097868999999997</v>
      </c>
      <c r="G482" s="115">
        <f>'[1]2023.04.25.EKHAZAARSTK_X'!G482</f>
        <v>-9.7381170000000003E-2</v>
      </c>
      <c r="H482" s="115">
        <f>'[1]2023.04.25.EKHAZAARSTK_X'!H482</f>
        <v>-1.33290756</v>
      </c>
      <c r="I482" s="115">
        <f>'[1]2023.04.25.EKHAZAARSTK_X'!I482</f>
        <v>0.64203686000000004</v>
      </c>
      <c r="J482" s="115">
        <f>'[1]2023.04.25.EKHAZAARSTK_X'!J482</f>
        <v>-0.44639288999999999</v>
      </c>
      <c r="K482" s="115">
        <f>'[1]2023.04.25.EKHAZAARSTK_X'!K482</f>
        <v>0.24222466000000001</v>
      </c>
    </row>
    <row r="483" spans="1:11" x14ac:dyDescent="0.3">
      <c r="A483" s="73" t="str">
        <f>'[1]2023.04.25.EKHAZAARSTK_X'!A483</f>
        <v>JUBILANT INGREVIA LTD</v>
      </c>
      <c r="B483" s="115">
        <f>'[1]2023.04.25.EKHAZAARSTK_X'!B483</f>
        <v>-0.23757375999999999</v>
      </c>
      <c r="C483" s="115">
        <f>'[1]2023.04.25.EKHAZAARSTK_X'!C483</f>
        <v>1.57469583</v>
      </c>
      <c r="D483" s="115">
        <f>'[1]2023.04.25.EKHAZAARSTK_X'!D483</f>
        <v>1.78547978</v>
      </c>
      <c r="E483" s="115">
        <f>'[1]2023.04.25.EKHAZAARSTK_X'!E483</f>
        <v>-0.59111464000000002</v>
      </c>
      <c r="F483" s="115">
        <f>'[1]2023.04.25.EKHAZAARSTK_X'!F483</f>
        <v>-0.50498580999999998</v>
      </c>
      <c r="G483" s="115">
        <f>'[1]2023.04.25.EKHAZAARSTK_X'!G483</f>
        <v>-0.37298926999999998</v>
      </c>
      <c r="H483" s="115">
        <f>'[1]2023.04.25.EKHAZAARSTK_X'!H483</f>
        <v>-1.7573186199999999</v>
      </c>
      <c r="I483" s="115">
        <f>'[1]2023.04.25.EKHAZAARSTK_X'!I483</f>
        <v>0.44809246000000003</v>
      </c>
      <c r="J483" s="115">
        <f>'[1]2023.04.25.EKHAZAARSTK_X'!J483</f>
        <v>0.33437628000000003</v>
      </c>
      <c r="K483" s="115">
        <f>'[1]2023.04.25.EKHAZAARSTK_X'!K483</f>
        <v>-0.46182561</v>
      </c>
    </row>
    <row r="484" spans="1:11" x14ac:dyDescent="0.3">
      <c r="A484" s="73" t="str">
        <f>'[1]2023.04.25.EKHAZAARSTK_X'!A484</f>
        <v>JUBILANT PHARMOVA LTD</v>
      </c>
      <c r="B484" s="115">
        <f>'[1]2023.04.25.EKHAZAARSTK_X'!B484</f>
        <v>0.13640815000000001</v>
      </c>
      <c r="C484" s="115">
        <f>'[1]2023.04.25.EKHAZAARSTK_X'!C484</f>
        <v>1.8245410900000001</v>
      </c>
      <c r="D484" s="115">
        <f>'[1]2023.04.25.EKHAZAARSTK_X'!D484</f>
        <v>-1.4308747100000001</v>
      </c>
      <c r="E484" s="115">
        <f>'[1]2023.04.25.EKHAZAARSTK_X'!E484</f>
        <v>0.81275922</v>
      </c>
      <c r="F484" s="115">
        <f>'[1]2023.04.25.EKHAZAARSTK_X'!F484</f>
        <v>-0.81443524</v>
      </c>
      <c r="G484" s="115">
        <f>'[1]2023.04.25.EKHAZAARSTK_X'!G484</f>
        <v>-0.94502854000000003</v>
      </c>
      <c r="H484" s="115">
        <f>'[1]2023.04.25.EKHAZAARSTK_X'!H484</f>
        <v>-1.5617775899999999</v>
      </c>
      <c r="I484" s="115">
        <f>'[1]2023.04.25.EKHAZAARSTK_X'!I484</f>
        <v>-0.2192914</v>
      </c>
      <c r="J484" s="115">
        <f>'[1]2023.04.25.EKHAZAARSTK_X'!J484</f>
        <v>0.60574198000000001</v>
      </c>
      <c r="K484" s="115">
        <f>'[1]2023.04.25.EKHAZAARSTK_X'!K484</f>
        <v>-0.18586143999999999</v>
      </c>
    </row>
    <row r="485" spans="1:11" x14ac:dyDescent="0.3">
      <c r="A485" s="73" t="str">
        <f>'[1]2023.04.25.EKHAZAARSTK_X'!A485</f>
        <v>JUPITER WAGONS LTD</v>
      </c>
      <c r="B485" s="115">
        <f>'[1]2023.04.25.EKHAZAARSTK_X'!B485</f>
        <v>-0.47056088000000001</v>
      </c>
      <c r="C485" s="115">
        <f>'[1]2023.04.25.EKHAZAARSTK_X'!C485</f>
        <v>3.0002110000000002</v>
      </c>
      <c r="D485" s="115">
        <f>'[1]2023.04.25.EKHAZAARSTK_X'!D485</f>
        <v>3.0000224100000001</v>
      </c>
      <c r="E485" s="115">
        <f>'[1]2023.04.25.EKHAZAARSTK_X'!E485</f>
        <v>-0.24845629999999999</v>
      </c>
      <c r="F485" s="115">
        <f>'[1]2023.04.25.EKHAZAARSTK_X'!F485</f>
        <v>2.5453903699999998</v>
      </c>
      <c r="G485" s="115">
        <f>'[1]2023.04.25.EKHAZAARSTK_X'!G485</f>
        <v>-0.33655885000000002</v>
      </c>
      <c r="H485" s="115">
        <f>'[1]2023.04.25.EKHAZAARSTK_X'!H485</f>
        <v>-2.3292601099999999</v>
      </c>
      <c r="I485" s="115">
        <f>'[1]2023.04.25.EKHAZAARSTK_X'!I485</f>
        <v>-2.9221879999999999E-2</v>
      </c>
      <c r="J485" s="115">
        <f>'[1]2023.04.25.EKHAZAARSTK_X'!J485</f>
        <v>-0.22110131</v>
      </c>
      <c r="K485" s="115">
        <f>'[1]2023.04.25.EKHAZAARSTK_X'!K485</f>
        <v>-0.17325236999999999</v>
      </c>
    </row>
    <row r="486" spans="1:11" x14ac:dyDescent="0.3">
      <c r="A486" s="73" t="str">
        <f>'[1]2023.04.25.EKHAZAARSTK_X'!A486</f>
        <v>JUST DIAL LTD</v>
      </c>
      <c r="B486" s="115">
        <f>'[1]2023.04.25.EKHAZAARSTK_X'!B486</f>
        <v>-0.47056088000000001</v>
      </c>
      <c r="C486" s="115">
        <f>'[1]2023.04.25.EKHAZAARSTK_X'!C486</f>
        <v>0.14572687000000001</v>
      </c>
      <c r="D486" s="115">
        <f>'[1]2023.04.25.EKHAZAARSTK_X'!D486</f>
        <v>-0.20244095000000001</v>
      </c>
      <c r="E486" s="115">
        <f>'[1]2023.04.25.EKHAZAARSTK_X'!E486</f>
        <v>-0.91557675999999999</v>
      </c>
      <c r="F486" s="115">
        <f>'[1]2023.04.25.EKHAZAARSTK_X'!F486</f>
        <v>-0.44333518</v>
      </c>
      <c r="G486" s="115">
        <f>'[1]2023.04.25.EKHAZAARSTK_X'!G486</f>
        <v>-0.92170273999999996</v>
      </c>
      <c r="H486" s="115">
        <f>'[1]2023.04.25.EKHAZAARSTK_X'!H486</f>
        <v>-2.1048331299999998</v>
      </c>
      <c r="I486" s="115">
        <f>'[1]2023.04.25.EKHAZAARSTK_X'!I486</f>
        <v>1.5966721800000001</v>
      </c>
      <c r="J486" s="115">
        <f>'[1]2023.04.25.EKHAZAARSTK_X'!J486</f>
        <v>-0.27948036999999998</v>
      </c>
      <c r="K486" s="115">
        <f>'[1]2023.04.25.EKHAZAARSTK_X'!K486</f>
        <v>-0.94906497000000001</v>
      </c>
    </row>
    <row r="487" spans="1:11" x14ac:dyDescent="0.3">
      <c r="A487" s="73" t="str">
        <f>'[1]2023.04.25.EKHAZAARSTK_X'!A487</f>
        <v>JYOTHY LABS LTD</v>
      </c>
      <c r="B487" s="115">
        <f>'[1]2023.04.25.EKHAZAARSTK_X'!B487</f>
        <v>1.52651E-2</v>
      </c>
      <c r="C487" s="115">
        <f>'[1]2023.04.25.EKHAZAARSTK_X'!C487</f>
        <v>-0.23104547</v>
      </c>
      <c r="D487" s="115">
        <f>'[1]2023.04.25.EKHAZAARSTK_X'!D487</f>
        <v>-0.65343450999999997</v>
      </c>
      <c r="E487" s="115">
        <f>'[1]2023.04.25.EKHAZAARSTK_X'!E487</f>
        <v>-0.95499277000000005</v>
      </c>
      <c r="F487" s="115">
        <f>'[1]2023.04.25.EKHAZAARSTK_X'!F487</f>
        <v>0.80650770999999999</v>
      </c>
      <c r="G487" s="115">
        <f>'[1]2023.04.25.EKHAZAARSTK_X'!G487</f>
        <v>-2.8984340000000001E-2</v>
      </c>
      <c r="H487" s="115">
        <f>'[1]2023.04.25.EKHAZAARSTK_X'!H487</f>
        <v>-2.01095033</v>
      </c>
      <c r="I487" s="115">
        <f>'[1]2023.04.25.EKHAZAARSTK_X'!I487</f>
        <v>-0.17304613999999999</v>
      </c>
      <c r="J487" s="115">
        <f>'[1]2023.04.25.EKHAZAARSTK_X'!J487</f>
        <v>-0.23444362999999999</v>
      </c>
      <c r="K487" s="115">
        <f>'[1]2023.04.25.EKHAZAARSTK_X'!K487</f>
        <v>-0.21392349999999999</v>
      </c>
    </row>
    <row r="488" spans="1:11" x14ac:dyDescent="0.3">
      <c r="A488" s="73" t="str">
        <f>'[1]2023.04.25.EKHAZAARSTK_X'!A488</f>
        <v>JYOTI RESINS &amp; ADHESIVES LTD</v>
      </c>
      <c r="B488" s="115">
        <f>'[1]2023.04.25.EKHAZAARSTK_X'!B488</f>
        <v>-0.41010966999999998</v>
      </c>
      <c r="C488" s="115">
        <f>'[1]2023.04.25.EKHAZAARSTK_X'!C488</f>
        <v>1.56961906</v>
      </c>
      <c r="D488" s="115">
        <f>'[1]2023.04.25.EKHAZAARSTK_X'!D488</f>
        <v>2.9099311800000001</v>
      </c>
      <c r="E488" s="115">
        <f>'[1]2023.04.25.EKHAZAARSTK_X'!E488</f>
        <v>-0.95499277000000005</v>
      </c>
      <c r="F488" s="115">
        <f>'[1]2023.04.25.EKHAZAARSTK_X'!F488</f>
        <v>1.6906325799999999</v>
      </c>
      <c r="G488" s="115">
        <f>'[1]2023.04.25.EKHAZAARSTK_X'!G488</f>
        <v>1.2862056500000001</v>
      </c>
      <c r="H488" s="115">
        <f>'[1]2023.04.25.EKHAZAARSTK_X'!H488</f>
        <v>-3</v>
      </c>
      <c r="I488" s="115">
        <f>'[1]2023.04.25.EKHAZAARSTK_X'!I488</f>
        <v>-0.17998151000000001</v>
      </c>
      <c r="J488" s="115">
        <f>'[1]2023.04.25.EKHAZAARSTK_X'!J488</f>
        <v>-0.51560676000000005</v>
      </c>
      <c r="K488" s="115">
        <f>'[1]2023.04.25.EKHAZAARSTK_X'!K488</f>
        <v>1.6413685099999999</v>
      </c>
    </row>
    <row r="489" spans="1:11" x14ac:dyDescent="0.3">
      <c r="A489" s="73" t="str">
        <f>'[1]2023.04.25.EKHAZAARSTK_X'!A489</f>
        <v>KABRA EXTRUSIONS TECHNIK LTD</v>
      </c>
      <c r="B489" s="115">
        <f>'[1]2023.04.25.EKHAZAARSTK_X'!B489</f>
        <v>-0.24997423999999999</v>
      </c>
      <c r="C489" s="115">
        <f>'[1]2023.04.25.EKHAZAARSTK_X'!C489</f>
        <v>1.1591752799999999</v>
      </c>
      <c r="D489" s="115">
        <f>'[1]2023.04.25.EKHAZAARSTK_X'!D489</f>
        <v>0.6123963</v>
      </c>
      <c r="E489" s="115">
        <f>'[1]2023.04.25.EKHAZAARSTK_X'!E489</f>
        <v>-0.38485177999999998</v>
      </c>
      <c r="F489" s="115">
        <f>'[1]2023.04.25.EKHAZAARSTK_X'!F489</f>
        <v>0.13528446999999999</v>
      </c>
      <c r="G489" s="115">
        <f>'[1]2023.04.25.EKHAZAARSTK_X'!G489</f>
        <v>-0.47428471</v>
      </c>
      <c r="H489" s="115">
        <f>'[1]2023.04.25.EKHAZAARSTK_X'!H489</f>
        <v>-2.86258626</v>
      </c>
      <c r="I489" s="115">
        <f>'[1]2023.04.25.EKHAZAARSTK_X'!I489</f>
        <v>0.81464148000000003</v>
      </c>
      <c r="J489" s="115">
        <f>'[1]2023.04.25.EKHAZAARSTK_X'!J489</f>
        <v>-0.34920493000000002</v>
      </c>
      <c r="K489" s="115">
        <f>'[1]2023.04.25.EKHAZAARSTK_X'!K489</f>
        <v>0.57794416000000004</v>
      </c>
    </row>
    <row r="490" spans="1:11" x14ac:dyDescent="0.3">
      <c r="A490" s="73" t="str">
        <f>'[1]2023.04.25.EKHAZAARSTK_X'!A490</f>
        <v>KAJARIA CERAMICS LTD</v>
      </c>
      <c r="B490" s="115">
        <f>'[1]2023.04.25.EKHAZAARSTK_X'!B490</f>
        <v>-0.16568310999999999</v>
      </c>
      <c r="C490" s="115">
        <f>'[1]2023.04.25.EKHAZAARSTK_X'!C490</f>
        <v>0.26363703999999999</v>
      </c>
      <c r="D490" s="115">
        <f>'[1]2023.04.25.EKHAZAARSTK_X'!D490</f>
        <v>0.14178157999999999</v>
      </c>
      <c r="E490" s="115">
        <f>'[1]2023.04.25.EKHAZAARSTK_X'!E490</f>
        <v>-0.65577810999999997</v>
      </c>
      <c r="F490" s="115">
        <f>'[1]2023.04.25.EKHAZAARSTK_X'!F490</f>
        <v>0.10777566</v>
      </c>
      <c r="G490" s="115">
        <f>'[1]2023.04.25.EKHAZAARSTK_X'!G490</f>
        <v>-0.18341118000000001</v>
      </c>
      <c r="H490" s="115">
        <f>'[1]2023.04.25.EKHAZAARSTK_X'!H490</f>
        <v>-1.5979195799999999</v>
      </c>
      <c r="I490" s="115">
        <f>'[1]2023.04.25.EKHAZAARSTK_X'!I490</f>
        <v>-0.17518151000000001</v>
      </c>
      <c r="J490" s="115">
        <f>'[1]2023.04.25.EKHAZAARSTK_X'!J490</f>
        <v>-0.37797554999999999</v>
      </c>
      <c r="K490" s="115">
        <f>'[1]2023.04.25.EKHAZAARSTK_X'!K490</f>
        <v>-0.63684629999999998</v>
      </c>
    </row>
    <row r="491" spans="1:11" x14ac:dyDescent="0.3">
      <c r="A491" s="73" t="str">
        <f>'[1]2023.04.25.EKHAZAARSTK_X'!A491</f>
        <v>KALPATARU POWER TRANSMISSION</v>
      </c>
      <c r="B491" s="115">
        <f>'[1]2023.04.25.EKHAZAARSTK_X'!B491</f>
        <v>3.85441E-3</v>
      </c>
      <c r="C491" s="115">
        <f>'[1]2023.04.25.EKHAZAARSTK_X'!C491</f>
        <v>-0.50613176999999998</v>
      </c>
      <c r="D491" s="115">
        <f>'[1]2023.04.25.EKHAZAARSTK_X'!D491</f>
        <v>9.7674800000000003E-3</v>
      </c>
      <c r="E491" s="115">
        <f>'[1]2023.04.25.EKHAZAARSTK_X'!E491</f>
        <v>0.61377179999999998</v>
      </c>
      <c r="F491" s="115">
        <f>'[1]2023.04.25.EKHAZAARSTK_X'!F491</f>
        <v>0.92651147</v>
      </c>
      <c r="G491" s="115">
        <f>'[1]2023.04.25.EKHAZAARSTK_X'!G491</f>
        <v>-0.71485191999999997</v>
      </c>
      <c r="H491" s="115">
        <f>'[1]2023.04.25.EKHAZAARSTK_X'!H491</f>
        <v>-1.15685189</v>
      </c>
      <c r="I491" s="115">
        <f>'[1]2023.04.25.EKHAZAARSTK_X'!I491</f>
        <v>-1.0951799999999999E-2</v>
      </c>
      <c r="J491" s="115">
        <f>'[1]2023.04.25.EKHAZAARSTK_X'!J491</f>
        <v>0.42263856999999999</v>
      </c>
      <c r="K491" s="115">
        <f>'[1]2023.04.25.EKHAZAARSTK_X'!K491</f>
        <v>-0.39996644999999997</v>
      </c>
    </row>
    <row r="492" spans="1:11" x14ac:dyDescent="0.3">
      <c r="A492" s="73" t="str">
        <f>'[1]2023.04.25.EKHAZAARSTK_X'!A492</f>
        <v>KALYAN JEWELLERS INDIA LTD</v>
      </c>
      <c r="B492" s="115">
        <f>'[1]2023.04.25.EKHAZAARSTK_X'!B492</f>
        <v>-0.47056088000000001</v>
      </c>
      <c r="C492" s="115">
        <f>'[1]2023.04.25.EKHAZAARSTK_X'!C492</f>
        <v>0.27784374000000001</v>
      </c>
      <c r="D492" s="115">
        <f>'[1]2023.04.25.EKHAZAARSTK_X'!D492</f>
        <v>-0.22530364999999999</v>
      </c>
      <c r="E492" s="115">
        <f>'[1]2023.04.25.EKHAZAARSTK_X'!E492</f>
        <v>-0.49623081000000002</v>
      </c>
      <c r="F492" s="115">
        <f>'[1]2023.04.25.EKHAZAARSTK_X'!F492</f>
        <v>1.5628495200000001</v>
      </c>
      <c r="G492" s="115">
        <f>'[1]2023.04.25.EKHAZAARSTK_X'!G492</f>
        <v>-0.48446545000000002</v>
      </c>
      <c r="H492" s="115">
        <f>'[1]2023.04.25.EKHAZAARSTK_X'!H492</f>
        <v>-1.2650309799999999</v>
      </c>
      <c r="I492" s="115">
        <f>'[1]2023.04.25.EKHAZAARSTK_X'!I492</f>
        <v>0.23674524</v>
      </c>
      <c r="J492" s="115">
        <f>'[1]2023.04.25.EKHAZAARSTK_X'!J492</f>
        <v>0.14517041</v>
      </c>
      <c r="K492" s="115">
        <f>'[1]2023.04.25.EKHAZAARSTK_X'!K492</f>
        <v>0.14726259</v>
      </c>
    </row>
    <row r="493" spans="1:11" x14ac:dyDescent="0.3">
      <c r="A493" s="73" t="str">
        <f>'[1]2023.04.25.EKHAZAARSTK_X'!A493</f>
        <v>KALYANI STEELS LTD</v>
      </c>
      <c r="B493" s="115">
        <f>'[1]2023.04.25.EKHAZAARSTK_X'!B493</f>
        <v>0.70123047000000005</v>
      </c>
      <c r="C493" s="115">
        <f>'[1]2023.04.25.EKHAZAARSTK_X'!C493</f>
        <v>0.47512950999999998</v>
      </c>
      <c r="D493" s="115">
        <f>'[1]2023.04.25.EKHAZAARSTK_X'!D493</f>
        <v>5.9330600000000004E-3</v>
      </c>
      <c r="E493" s="115">
        <f>'[1]2023.04.25.EKHAZAARSTK_X'!E493</f>
        <v>-0.40857371999999997</v>
      </c>
      <c r="F493" s="115">
        <f>'[1]2023.04.25.EKHAZAARSTK_X'!F493</f>
        <v>8.8300080000000003E-2</v>
      </c>
      <c r="G493" s="115">
        <f>'[1]2023.04.25.EKHAZAARSTK_X'!G493</f>
        <v>-0.41293945999999998</v>
      </c>
      <c r="H493" s="115">
        <f>'[1]2023.04.25.EKHAZAARSTK_X'!H493</f>
        <v>-2.3973469700000001</v>
      </c>
      <c r="I493" s="115">
        <f>'[1]2023.04.25.EKHAZAARSTK_X'!I493</f>
        <v>-0.17328316999999999</v>
      </c>
      <c r="J493" s="115">
        <f>'[1]2023.04.25.EKHAZAARSTK_X'!J493</f>
        <v>1.2988333700000001</v>
      </c>
      <c r="K493" s="115">
        <f>'[1]2023.04.25.EKHAZAARSTK_X'!K493</f>
        <v>-0.59565871999999997</v>
      </c>
    </row>
    <row r="494" spans="1:11" x14ac:dyDescent="0.3">
      <c r="A494" s="73" t="str">
        <f>'[1]2023.04.25.EKHAZAARSTK_X'!A494</f>
        <v>KAMA HOLDINGS LTD</v>
      </c>
      <c r="B494" s="115">
        <f>'[1]2023.04.25.EKHAZAARSTK_X'!B494</f>
        <v>2.6336979999999999E-2</v>
      </c>
      <c r="C494" s="115">
        <f>'[1]2023.04.25.EKHAZAARSTK_X'!C494</f>
        <v>0.49912956000000003</v>
      </c>
      <c r="D494" s="115">
        <f>'[1]2023.04.25.EKHAZAARSTK_X'!D494</f>
        <v>0.68386316000000003</v>
      </c>
      <c r="E494" s="115">
        <f>'[1]2023.04.25.EKHAZAARSTK_X'!E494</f>
        <v>0.28899318000000002</v>
      </c>
      <c r="F494" s="115">
        <f>'[1]2023.04.25.EKHAZAARSTK_X'!F494</f>
        <v>0.28413980999999999</v>
      </c>
      <c r="G494" s="115">
        <f>'[1]2023.04.25.EKHAZAARSTK_X'!G494</f>
        <v>0.78774107000000004</v>
      </c>
      <c r="H494" s="115">
        <f>'[1]2023.04.25.EKHAZAARSTK_X'!H494</f>
        <v>-1.17494118</v>
      </c>
      <c r="I494" s="115">
        <f>'[1]2023.04.25.EKHAZAARSTK_X'!I494</f>
        <v>-0.44976210999999999</v>
      </c>
      <c r="J494" s="115">
        <f>'[1]2023.04.25.EKHAZAARSTK_X'!J494</f>
        <v>2.3553721900000002</v>
      </c>
      <c r="K494" s="115">
        <f>'[1]2023.04.25.EKHAZAARSTK_X'!K494</f>
        <v>0.14764044000000001</v>
      </c>
    </row>
    <row r="495" spans="1:11" x14ac:dyDescent="0.3">
      <c r="A495" s="73" t="str">
        <f>'[1]2023.04.25.EKHAZAARSTK_X'!A495</f>
        <v>KANSAI NEROLAC PAINTS LTD</v>
      </c>
      <c r="B495" s="115">
        <f>'[1]2023.04.25.EKHAZAARSTK_X'!B495</f>
        <v>-0.37231761000000002</v>
      </c>
      <c r="C495" s="115">
        <f>'[1]2023.04.25.EKHAZAARSTK_X'!C495</f>
        <v>0.11008352</v>
      </c>
      <c r="D495" s="115">
        <f>'[1]2023.04.25.EKHAZAARSTK_X'!D495</f>
        <v>-0.24395618999999999</v>
      </c>
      <c r="E495" s="115">
        <f>'[1]2023.04.25.EKHAZAARSTK_X'!E495</f>
        <v>-0.87762063999999995</v>
      </c>
      <c r="F495" s="115">
        <f>'[1]2023.04.25.EKHAZAARSTK_X'!F495</f>
        <v>-0.42920398999999998</v>
      </c>
      <c r="G495" s="115">
        <f>'[1]2023.04.25.EKHAZAARSTK_X'!G495</f>
        <v>-0.55142729999999995</v>
      </c>
      <c r="H495" s="115">
        <f>'[1]2023.04.25.EKHAZAARSTK_X'!H495</f>
        <v>-1.31218934</v>
      </c>
      <c r="I495" s="115">
        <f>'[1]2023.04.25.EKHAZAARSTK_X'!I495</f>
        <v>-0.38040054000000001</v>
      </c>
      <c r="J495" s="115">
        <f>'[1]2023.04.25.EKHAZAARSTK_X'!J495</f>
        <v>-0.32454794999999997</v>
      </c>
      <c r="K495" s="115">
        <f>'[1]2023.04.25.EKHAZAARSTK_X'!K495</f>
        <v>-0.1070497</v>
      </c>
    </row>
    <row r="496" spans="1:11" x14ac:dyDescent="0.3">
      <c r="A496" s="73" t="str">
        <f>'[1]2023.04.25.EKHAZAARSTK_X'!A496</f>
        <v>KARNATAKA BANK LTD</v>
      </c>
      <c r="B496" s="115">
        <f>'[1]2023.04.25.EKHAZAARSTK_X'!B496</f>
        <v>0.67851024999999998</v>
      </c>
      <c r="C496" s="115">
        <f>'[1]2023.04.25.EKHAZAARSTK_X'!C496</f>
        <v>-0.74703330000000001</v>
      </c>
      <c r="D496" s="115">
        <f>'[1]2023.04.25.EKHAZAARSTK_X'!D496</f>
        <v>-0.73071425999999995</v>
      </c>
      <c r="E496" s="115">
        <f>'[1]2023.04.25.EKHAZAARSTK_X'!E496</f>
        <v>0.71947097999999998</v>
      </c>
      <c r="F496" s="115">
        <f>'[1]2023.04.25.EKHAZAARSTK_X'!F496</f>
        <v>2.6279497100000002</v>
      </c>
      <c r="G496" s="115">
        <f>'[1]2023.04.25.EKHAZAARSTK_X'!G496</f>
        <v>-0.69821906</v>
      </c>
      <c r="H496" s="115">
        <f>'[1]2023.04.25.EKHAZAARSTK_X'!H496</f>
        <v>-1.0499515500000001</v>
      </c>
      <c r="I496" s="115">
        <f>'[1]2023.04.25.EKHAZAARSTK_X'!I496</f>
        <v>1.1443165500000001</v>
      </c>
      <c r="J496" s="115">
        <f>'[1]2023.04.25.EKHAZAARSTK_X'!J496</f>
        <v>1.1573215699999999</v>
      </c>
      <c r="K496" s="115">
        <f>'[1]2023.04.25.EKHAZAARSTK_X'!K496</f>
        <v>1.6124302100000001</v>
      </c>
    </row>
    <row r="497" spans="1:11" x14ac:dyDescent="0.3">
      <c r="A497" s="73" t="str">
        <f>'[1]2023.04.25.EKHAZAARSTK_X'!A497</f>
        <v>KARUR VYSYA BANK LTD</v>
      </c>
      <c r="B497" s="115">
        <f>'[1]2023.04.25.EKHAZAARSTK_X'!B497</f>
        <v>0.16324261000000001</v>
      </c>
      <c r="C497" s="115">
        <f>'[1]2023.04.25.EKHAZAARSTK_X'!C497</f>
        <v>-0.80191164999999998</v>
      </c>
      <c r="D497" s="115">
        <f>'[1]2023.04.25.EKHAZAARSTK_X'!D497</f>
        <v>-0.79254013000000001</v>
      </c>
      <c r="E497" s="115">
        <f>'[1]2023.04.25.EKHAZAARSTK_X'!E497</f>
        <v>-0.45221779000000001</v>
      </c>
      <c r="F497" s="115">
        <f>'[1]2023.04.25.EKHAZAARSTK_X'!F497</f>
        <v>2.2114849099999998</v>
      </c>
      <c r="G497" s="115">
        <f>'[1]2023.04.25.EKHAZAARSTK_X'!G497</f>
        <v>-0.70175308000000003</v>
      </c>
      <c r="H497" s="115">
        <f>'[1]2023.04.25.EKHAZAARSTK_X'!H497</f>
        <v>-0.93875717999999997</v>
      </c>
      <c r="I497" s="115">
        <f>'[1]2023.04.25.EKHAZAARSTK_X'!I497</f>
        <v>0.82295220999999996</v>
      </c>
      <c r="J497" s="115">
        <f>'[1]2023.04.25.EKHAZAARSTK_X'!J497</f>
        <v>0.82692814000000003</v>
      </c>
      <c r="K497" s="115">
        <f>'[1]2023.04.25.EKHAZAARSTK_X'!K497</f>
        <v>1.0108584199999999</v>
      </c>
    </row>
    <row r="498" spans="1:11" x14ac:dyDescent="0.3">
      <c r="A498" s="73" t="str">
        <f>'[1]2023.04.25.EKHAZAARSTK_X'!A498</f>
        <v>KAVERI SEED CO LTD</v>
      </c>
      <c r="B498" s="115">
        <f>'[1]2023.04.25.EKHAZAARSTK_X'!B498</f>
        <v>-0.17957243000000001</v>
      </c>
      <c r="C498" s="115">
        <f>'[1]2023.04.25.EKHAZAARSTK_X'!C498</f>
        <v>-0.48474431000000001</v>
      </c>
      <c r="D498" s="115">
        <f>'[1]2023.04.25.EKHAZAARSTK_X'!D498</f>
        <v>-0.55249512000000001</v>
      </c>
      <c r="E498" s="115">
        <f>'[1]2023.04.25.EKHAZAARSTK_X'!E498</f>
        <v>-0.95406621999999996</v>
      </c>
      <c r="F498" s="115">
        <f>'[1]2023.04.25.EKHAZAARSTK_X'!F498</f>
        <v>-0.35377463999999997</v>
      </c>
      <c r="G498" s="115">
        <f>'[1]2023.04.25.EKHAZAARSTK_X'!G498</f>
        <v>0.14549061999999999</v>
      </c>
      <c r="H498" s="115">
        <f>'[1]2023.04.25.EKHAZAARSTK_X'!H498</f>
        <v>-2.3721139400000002</v>
      </c>
      <c r="I498" s="115">
        <f>'[1]2023.04.25.EKHAZAARSTK_X'!I498</f>
        <v>0.1319949</v>
      </c>
      <c r="J498" s="115">
        <f>'[1]2023.04.25.EKHAZAARSTK_X'!J498</f>
        <v>0.43081796</v>
      </c>
      <c r="K498" s="115">
        <f>'[1]2023.04.25.EKHAZAARSTK_X'!K498</f>
        <v>-0.36941650999999998</v>
      </c>
    </row>
    <row r="499" spans="1:11" x14ac:dyDescent="0.3">
      <c r="A499" s="73" t="str">
        <f>'[1]2023.04.25.EKHAZAARSTK_X'!A499</f>
        <v>KAYNES TECHNOLOGY INDIA LTD</v>
      </c>
      <c r="B499" s="115">
        <f>'[1]2023.04.25.EKHAZAARSTK_X'!B499</f>
        <v>-0.47056088000000001</v>
      </c>
      <c r="C499" s="115">
        <f>'[1]2023.04.25.EKHAZAARSTK_X'!C499</f>
        <v>0.91868645000000004</v>
      </c>
      <c r="D499" s="115">
        <f>'[1]2023.04.25.EKHAZAARSTK_X'!D499</f>
        <v>1.43208921</v>
      </c>
      <c r="E499" s="115">
        <f>'[1]2023.04.25.EKHAZAARSTK_X'!E499</f>
        <v>0.20509206999999999</v>
      </c>
      <c r="F499" s="115">
        <f>'[1]2023.04.25.EKHAZAARSTK_X'!F499</f>
        <v>4.5437999999999997E-3</v>
      </c>
      <c r="G499" s="115">
        <f>'[1]2023.04.25.EKHAZAARSTK_X'!G499</f>
        <v>-0.15216869</v>
      </c>
      <c r="H499" s="115">
        <f>'[1]2023.04.25.EKHAZAARSTK_X'!H499</f>
        <v>-2.53957224</v>
      </c>
      <c r="I499" s="115">
        <f>'[1]2023.04.25.EKHAZAARSTK_X'!I499</f>
        <v>0.17528658999999999</v>
      </c>
      <c r="J499" s="115">
        <f>'[1]2023.04.25.EKHAZAARSTK_X'!J499</f>
        <v>-0.60772932000000002</v>
      </c>
      <c r="K499" s="115">
        <f>'[1]2023.04.25.EKHAZAARSTK_X'!K499</f>
        <v>1.43407E-2</v>
      </c>
    </row>
    <row r="500" spans="1:11" x14ac:dyDescent="0.3">
      <c r="A500" s="73" t="str">
        <f>'[1]2023.04.25.EKHAZAARSTK_X'!A500</f>
        <v>KCP LTD</v>
      </c>
      <c r="B500" s="115">
        <f>'[1]2023.04.25.EKHAZAARSTK_X'!B500</f>
        <v>-0.11885919</v>
      </c>
      <c r="C500" s="115">
        <f>'[1]2023.04.25.EKHAZAARSTK_X'!C500</f>
        <v>-0.21646800999999999</v>
      </c>
      <c r="D500" s="115">
        <f>'[1]2023.04.25.EKHAZAARSTK_X'!D500</f>
        <v>-0.41522389999999998</v>
      </c>
      <c r="E500" s="115">
        <f>'[1]2023.04.25.EKHAZAARSTK_X'!E500</f>
        <v>-0.47582458999999999</v>
      </c>
      <c r="F500" s="115">
        <f>'[1]2023.04.25.EKHAZAARSTK_X'!F500</f>
        <v>-0.33530775000000002</v>
      </c>
      <c r="G500" s="115">
        <f>'[1]2023.04.25.EKHAZAARSTK_X'!G500</f>
        <v>-0.71387327</v>
      </c>
      <c r="H500" s="115">
        <f>'[1]2023.04.25.EKHAZAARSTK_X'!H500</f>
        <v>-2.3901624699999999</v>
      </c>
      <c r="I500" s="115">
        <f>'[1]2023.04.25.EKHAZAARSTK_X'!I500</f>
        <v>-8.2731599999999999E-3</v>
      </c>
      <c r="J500" s="115">
        <f>'[1]2023.04.25.EKHAZAARSTK_X'!J500</f>
        <v>0.66663908999999999</v>
      </c>
      <c r="K500" s="115">
        <f>'[1]2023.04.25.EKHAZAARSTK_X'!K500</f>
        <v>-0.48556297999999998</v>
      </c>
    </row>
    <row r="501" spans="1:11" x14ac:dyDescent="0.3">
      <c r="A501" s="73" t="str">
        <f>'[1]2023.04.25.EKHAZAARSTK_X'!A501</f>
        <v>KDDL LTD</v>
      </c>
      <c r="B501" s="115">
        <f>'[1]2023.04.25.EKHAZAARSTK_X'!B501</f>
        <v>-0.40301394000000001</v>
      </c>
      <c r="C501" s="115">
        <f>'[1]2023.04.25.EKHAZAARSTK_X'!C501</f>
        <v>0.56962257999999999</v>
      </c>
      <c r="D501" s="115">
        <f>'[1]2023.04.25.EKHAZAARSTK_X'!D501</f>
        <v>0.49988079000000002</v>
      </c>
      <c r="E501" s="115">
        <f>'[1]2023.04.25.EKHAZAARSTK_X'!E501</f>
        <v>-0.52431148000000005</v>
      </c>
      <c r="F501" s="115">
        <f>'[1]2023.04.25.EKHAZAARSTK_X'!F501</f>
        <v>0.44398341000000002</v>
      </c>
      <c r="G501" s="115">
        <f>'[1]2023.04.25.EKHAZAARSTK_X'!G501</f>
        <v>-0.41705614000000002</v>
      </c>
      <c r="H501" s="115">
        <f>'[1]2023.04.25.EKHAZAARSTK_X'!H501</f>
        <v>-2.6968004699999999</v>
      </c>
      <c r="I501" s="115">
        <f>'[1]2023.04.25.EKHAZAARSTK_X'!I501</f>
        <v>-3.0802570000000001E-2</v>
      </c>
      <c r="J501" s="115">
        <f>'[1]2023.04.25.EKHAZAARSTK_X'!J501</f>
        <v>0.17493077000000001</v>
      </c>
      <c r="K501" s="115">
        <f>'[1]2023.04.25.EKHAZAARSTK_X'!K501</f>
        <v>0.28882107000000001</v>
      </c>
    </row>
    <row r="502" spans="1:11" x14ac:dyDescent="0.3">
      <c r="A502" s="73" t="str">
        <f>'[1]2023.04.25.EKHAZAARSTK_X'!A502</f>
        <v>KEC INTERNATIONAL LTD</v>
      </c>
      <c r="B502" s="115">
        <f>'[1]2023.04.25.EKHAZAARSTK_X'!B502</f>
        <v>-0.15813182000000001</v>
      </c>
      <c r="C502" s="115">
        <f>'[1]2023.04.25.EKHAZAARSTK_X'!C502</f>
        <v>-0.31447560000000002</v>
      </c>
      <c r="D502" s="115">
        <f>'[1]2023.04.25.EKHAZAARSTK_X'!D502</f>
        <v>-4.8828150000000001E-2</v>
      </c>
      <c r="E502" s="115">
        <f>'[1]2023.04.25.EKHAZAARSTK_X'!E502</f>
        <v>0.58009361999999998</v>
      </c>
      <c r="F502" s="115">
        <f>'[1]2023.04.25.EKHAZAARSTK_X'!F502</f>
        <v>0.47280121000000003</v>
      </c>
      <c r="G502" s="115">
        <f>'[1]2023.04.25.EKHAZAARSTK_X'!G502</f>
        <v>-0.84537762000000005</v>
      </c>
      <c r="H502" s="115">
        <f>'[1]2023.04.25.EKHAZAARSTK_X'!H502</f>
        <v>-1.0565824500000001</v>
      </c>
      <c r="I502" s="115">
        <f>'[1]2023.04.25.EKHAZAARSTK_X'!I502</f>
        <v>-0.12861948000000001</v>
      </c>
      <c r="J502" s="115">
        <f>'[1]2023.04.25.EKHAZAARSTK_X'!J502</f>
        <v>-0.14005680000000001</v>
      </c>
      <c r="K502" s="115">
        <f>'[1]2023.04.25.EKHAZAARSTK_X'!K502</f>
        <v>-0.18305092000000001</v>
      </c>
    </row>
    <row r="503" spans="1:11" x14ac:dyDescent="0.3">
      <c r="A503" s="73" t="str">
        <f>'[1]2023.04.25.EKHAZAARSTK_X'!A503</f>
        <v>KEI INDUSTRIES LTD</v>
      </c>
      <c r="B503" s="115">
        <f>'[1]2023.04.25.EKHAZAARSTK_X'!B503</f>
        <v>-0.40610582000000001</v>
      </c>
      <c r="C503" s="115">
        <f>'[1]2023.04.25.EKHAZAARSTK_X'!C503</f>
        <v>0.90421295000000002</v>
      </c>
      <c r="D503" s="115">
        <f>'[1]2023.04.25.EKHAZAARSTK_X'!D503</f>
        <v>0.61949485999999998</v>
      </c>
      <c r="E503" s="115">
        <f>'[1]2023.04.25.EKHAZAARSTK_X'!E503</f>
        <v>-0.92496436999999998</v>
      </c>
      <c r="F503" s="115">
        <f>'[1]2023.04.25.EKHAZAARSTK_X'!F503</f>
        <v>1.08187973</v>
      </c>
      <c r="G503" s="115">
        <f>'[1]2023.04.25.EKHAZAARSTK_X'!G503</f>
        <v>5.0090669999999997E-2</v>
      </c>
      <c r="H503" s="115">
        <f>'[1]2023.04.25.EKHAZAARSTK_X'!H503</f>
        <v>-1.5375641600000001</v>
      </c>
      <c r="I503" s="115">
        <f>'[1]2023.04.25.EKHAZAARSTK_X'!I503</f>
        <v>0.26168903999999998</v>
      </c>
      <c r="J503" s="115">
        <f>'[1]2023.04.25.EKHAZAARSTK_X'!J503</f>
        <v>-0.24403206</v>
      </c>
      <c r="K503" s="115">
        <f>'[1]2023.04.25.EKHAZAARSTK_X'!K503</f>
        <v>-0.34032394999999999</v>
      </c>
    </row>
    <row r="504" spans="1:11" x14ac:dyDescent="0.3">
      <c r="A504" s="73" t="str">
        <f>'[1]2023.04.25.EKHAZAARSTK_X'!A504</f>
        <v>KENNAMETAL INDIA LTD</v>
      </c>
      <c r="B504" s="115">
        <f>'[1]2023.04.25.EKHAZAARSTK_X'!B504</f>
        <v>-5.9262599999999999E-2</v>
      </c>
      <c r="C504" s="115">
        <f>'[1]2023.04.25.EKHAZAARSTK_X'!C504</f>
        <v>0.46814609000000001</v>
      </c>
      <c r="D504" s="115">
        <f>'[1]2023.04.25.EKHAZAARSTK_X'!D504</f>
        <v>-0.49342163999999999</v>
      </c>
      <c r="E504" s="115">
        <f>'[1]2023.04.25.EKHAZAARSTK_X'!E504</f>
        <v>-0.95499277000000005</v>
      </c>
      <c r="F504" s="115">
        <f>'[1]2023.04.25.EKHAZAARSTK_X'!F504</f>
        <v>0.10895359</v>
      </c>
      <c r="G504" s="115">
        <f>'[1]2023.04.25.EKHAZAARSTK_X'!G504</f>
        <v>0.10121039</v>
      </c>
      <c r="H504" s="115">
        <f>'[1]2023.04.25.EKHAZAARSTK_X'!H504</f>
        <v>-2.45553899</v>
      </c>
      <c r="I504" s="115">
        <f>'[1]2023.04.25.EKHAZAARSTK_X'!I504</f>
        <v>-0.28677871999999999</v>
      </c>
      <c r="J504" s="115">
        <f>'[1]2023.04.25.EKHAZAARSTK_X'!J504</f>
        <v>-0.34813400999999999</v>
      </c>
      <c r="K504" s="115">
        <f>'[1]2023.04.25.EKHAZAARSTK_X'!K504</f>
        <v>-6.1234429999999999E-2</v>
      </c>
    </row>
    <row r="505" spans="1:11" x14ac:dyDescent="0.3">
      <c r="A505" s="73" t="str">
        <f>'[1]2023.04.25.EKHAZAARSTK_X'!A505</f>
        <v>KESORAM INDUSTRIES LTD</v>
      </c>
      <c r="B505" s="115">
        <f>'[1]2023.04.25.EKHAZAARSTK_X'!B505</f>
        <v>-0.47056088000000001</v>
      </c>
      <c r="C505" s="115">
        <f>'[1]2023.04.25.EKHAZAARSTK_X'!C505</f>
        <v>0.98920059000000005</v>
      </c>
      <c r="D505" s="115">
        <f>'[1]2023.04.25.EKHAZAARSTK_X'!D505</f>
        <v>-1.6670885099999999</v>
      </c>
      <c r="E505" s="115">
        <f>'[1]2023.04.25.EKHAZAARSTK_X'!E505</f>
        <v>2.03673196</v>
      </c>
      <c r="F505" s="115">
        <f>'[1]2023.04.25.EKHAZAARSTK_X'!F505</f>
        <v>0.33271876</v>
      </c>
      <c r="G505" s="115">
        <f>'[1]2023.04.25.EKHAZAARSTK_X'!G505</f>
        <v>-2.0420508399999999</v>
      </c>
      <c r="H505" s="115">
        <f>'[1]2023.04.25.EKHAZAARSTK_X'!H505</f>
        <v>-2.1415631799999999</v>
      </c>
      <c r="I505" s="115">
        <f>'[1]2023.04.25.EKHAZAARSTK_X'!I505</f>
        <v>0.44423353999999998</v>
      </c>
      <c r="J505" s="115">
        <f>'[1]2023.04.25.EKHAZAARSTK_X'!J505</f>
        <v>-0.29606526999999999</v>
      </c>
      <c r="K505" s="115">
        <f>'[1]2023.04.25.EKHAZAARSTK_X'!K505</f>
        <v>-1.01422524</v>
      </c>
    </row>
    <row r="506" spans="1:11" x14ac:dyDescent="0.3">
      <c r="A506" s="73" t="str">
        <f>'[1]2023.04.25.EKHAZAARSTK_X'!A506</f>
        <v>KEWAL KIRAN CLOTHING LTD</v>
      </c>
      <c r="B506" s="115">
        <f>'[1]2023.04.25.EKHAZAARSTK_X'!B506</f>
        <v>0.31009768999999998</v>
      </c>
      <c r="C506" s="115">
        <f>'[1]2023.04.25.EKHAZAARSTK_X'!C506</f>
        <v>0.35211173000000001</v>
      </c>
      <c r="D506" s="115">
        <f>'[1]2023.04.25.EKHAZAARSTK_X'!D506</f>
        <v>-0.43789428000000002</v>
      </c>
      <c r="E506" s="115">
        <f>'[1]2023.04.25.EKHAZAARSTK_X'!E506</f>
        <v>-0.89184081999999998</v>
      </c>
      <c r="F506" s="115">
        <f>'[1]2023.04.25.EKHAZAARSTK_X'!F506</f>
        <v>2.4699575899999999</v>
      </c>
      <c r="G506" s="115">
        <f>'[1]2023.04.25.EKHAZAARSTK_X'!G506</f>
        <v>0.28563461000000001</v>
      </c>
      <c r="H506" s="115">
        <f>'[1]2023.04.25.EKHAZAARSTK_X'!H506</f>
        <v>-2.6624607999999998</v>
      </c>
      <c r="I506" s="115">
        <f>'[1]2023.04.25.EKHAZAARSTK_X'!I506</f>
        <v>0.13189754000000001</v>
      </c>
      <c r="J506" s="115">
        <f>'[1]2023.04.25.EKHAZAARSTK_X'!J506</f>
        <v>-0.17705496000000001</v>
      </c>
      <c r="K506" s="115">
        <f>'[1]2023.04.25.EKHAZAARSTK_X'!K506</f>
        <v>1.98581553</v>
      </c>
    </row>
    <row r="507" spans="1:11" x14ac:dyDescent="0.3">
      <c r="A507" s="73" t="str">
        <f>'[1]2023.04.25.EKHAZAARSTK_X'!A507</f>
        <v>KEYSTONE REALTORS LTD</v>
      </c>
      <c r="B507" s="115">
        <f>'[1]2023.04.25.EKHAZAARSTK_X'!B507</f>
        <v>-0.47056088000000001</v>
      </c>
      <c r="C507" s="115">
        <f>'[1]2023.04.25.EKHAZAARSTK_X'!C507</f>
        <v>0.26305905000000002</v>
      </c>
      <c r="D507" s="115">
        <f>'[1]2023.04.25.EKHAZAARSTK_X'!D507</f>
        <v>-1.5291967399999999</v>
      </c>
      <c r="E507" s="115">
        <f>'[1]2023.04.25.EKHAZAARSTK_X'!E507</f>
        <v>0.94072442999999994</v>
      </c>
      <c r="F507" s="115">
        <f>'[1]2023.04.25.EKHAZAARSTK_X'!F507</f>
        <v>-3.6994100000000002E-2</v>
      </c>
      <c r="G507" s="115">
        <f>'[1]2023.04.25.EKHAZAARSTK_X'!G507</f>
        <v>-0.33734905999999998</v>
      </c>
      <c r="H507" s="115">
        <f>'[1]2023.04.25.EKHAZAARSTK_X'!H507</f>
        <v>-2.0334377300000002</v>
      </c>
      <c r="I507" s="115">
        <f>'[1]2023.04.25.EKHAZAARSTK_X'!I507</f>
        <v>-0.36546588000000002</v>
      </c>
      <c r="J507" s="115">
        <f>'[1]2023.04.25.EKHAZAARSTK_X'!J507</f>
        <v>-0.37976006000000001</v>
      </c>
      <c r="K507" s="115">
        <f>'[1]2023.04.25.EKHAZAARSTK_X'!K507</f>
        <v>0.46808755000000002</v>
      </c>
    </row>
    <row r="508" spans="1:11" x14ac:dyDescent="0.3">
      <c r="A508" s="73" t="str">
        <f>'[1]2023.04.25.EKHAZAARSTK_X'!A508</f>
        <v>KFIN TECHNOLOGIES LTD</v>
      </c>
      <c r="B508" s="115">
        <f>'[1]2023.04.25.EKHAZAARSTK_X'!B508</f>
        <v>-0.47056088000000001</v>
      </c>
      <c r="C508" s="115">
        <f>'[1]2023.04.25.EKHAZAARSTK_X'!C508</f>
        <v>0.99524497999999995</v>
      </c>
      <c r="D508" s="115">
        <f>'[1]2023.04.25.EKHAZAARSTK_X'!D508</f>
        <v>0.98306817000000002</v>
      </c>
      <c r="E508" s="115">
        <f>'[1]2023.04.25.EKHAZAARSTK_X'!E508</f>
        <v>-0.33465472000000002</v>
      </c>
      <c r="F508" s="115">
        <f>'[1]2023.04.25.EKHAZAARSTK_X'!F508</f>
        <v>-0.21539158999999999</v>
      </c>
      <c r="G508" s="115">
        <f>'[1]2023.04.25.EKHAZAARSTK_X'!G508</f>
        <v>0.66061996999999995</v>
      </c>
      <c r="H508" s="115">
        <f>'[1]2023.04.25.EKHAZAARSTK_X'!H508</f>
        <v>-2.46359372</v>
      </c>
      <c r="I508" s="115">
        <f>'[1]2023.04.25.EKHAZAARSTK_X'!I508</f>
        <v>-0.36375162</v>
      </c>
      <c r="J508" s="115">
        <f>'[1]2023.04.25.EKHAZAARSTK_X'!J508</f>
        <v>-0.23326944999999999</v>
      </c>
      <c r="K508" s="115">
        <f>'[1]2023.04.25.EKHAZAARSTK_X'!K508</f>
        <v>-6.5420900000000004E-2</v>
      </c>
    </row>
    <row r="509" spans="1:11" x14ac:dyDescent="0.3">
      <c r="A509" s="73" t="str">
        <f>'[1]2023.04.25.EKHAZAARSTK_X'!A509</f>
        <v>KINGFA SCIENCE &amp; TECHNOLOGY</v>
      </c>
      <c r="B509" s="115">
        <f>'[1]2023.04.25.EKHAZAARSTK_X'!B509</f>
        <v>-0.47056088000000001</v>
      </c>
      <c r="C509" s="115">
        <f>'[1]2023.04.25.EKHAZAARSTK_X'!C509</f>
        <v>1.35836482</v>
      </c>
      <c r="D509" s="115">
        <f>'[1]2023.04.25.EKHAZAARSTK_X'!D509</f>
        <v>0.73688494999999998</v>
      </c>
      <c r="E509" s="115">
        <f>'[1]2023.04.25.EKHAZAARSTK_X'!E509</f>
        <v>-0.86915690000000001</v>
      </c>
      <c r="F509" s="115">
        <f>'[1]2023.04.25.EKHAZAARSTK_X'!F509</f>
        <v>0.58178936999999997</v>
      </c>
      <c r="G509" s="115">
        <f>'[1]2023.04.25.EKHAZAARSTK_X'!G509</f>
        <v>-0.52965801999999995</v>
      </c>
      <c r="H509" s="115">
        <f>'[1]2023.04.25.EKHAZAARSTK_X'!H509</f>
        <v>-2.6191859200000001</v>
      </c>
      <c r="I509" s="115">
        <f>'[1]2023.04.25.EKHAZAARSTK_X'!I509</f>
        <v>-0.28998121999999998</v>
      </c>
      <c r="J509" s="115">
        <f>'[1]2023.04.25.EKHAZAARSTK_X'!J509</f>
        <v>-0.10744519</v>
      </c>
      <c r="K509" s="115">
        <f>'[1]2023.04.25.EKHAZAARSTK_X'!K509</f>
        <v>1.1847985999999999</v>
      </c>
    </row>
    <row r="510" spans="1:11" x14ac:dyDescent="0.3">
      <c r="A510" s="73" t="str">
        <f>'[1]2023.04.25.EKHAZAARSTK_X'!A510</f>
        <v>KIOCL LTD</v>
      </c>
      <c r="B510" s="115">
        <f>'[1]2023.04.25.EKHAZAARSTK_X'!B510</f>
        <v>-0.32403871000000001</v>
      </c>
      <c r="C510" s="115">
        <f>'[1]2023.04.25.EKHAZAARSTK_X'!C510</f>
        <v>0.1076033</v>
      </c>
      <c r="D510" s="115">
        <f>'[1]2023.04.25.EKHAZAARSTK_X'!D510</f>
        <v>-0.80065262000000004</v>
      </c>
      <c r="E510" s="115">
        <f>'[1]2023.04.25.EKHAZAARSTK_X'!E510</f>
        <v>-0.93939286</v>
      </c>
      <c r="F510" s="115">
        <f>'[1]2023.04.25.EKHAZAARSTK_X'!F510</f>
        <v>-0.56725179999999997</v>
      </c>
      <c r="G510" s="115">
        <f>'[1]2023.04.25.EKHAZAARSTK_X'!G510</f>
        <v>-1.0528175799999999</v>
      </c>
      <c r="H510" s="115">
        <f>'[1]2023.04.25.EKHAZAARSTK_X'!H510</f>
        <v>-1.87515736</v>
      </c>
      <c r="I510" s="115">
        <f>'[1]2023.04.25.EKHAZAARSTK_X'!I510</f>
        <v>-0.44015837000000002</v>
      </c>
      <c r="J510" s="115">
        <f>'[1]2023.04.25.EKHAZAARSTK_X'!J510</f>
        <v>-0.56754523999999995</v>
      </c>
      <c r="K510" s="115">
        <f>'[1]2023.04.25.EKHAZAARSTK_X'!K510</f>
        <v>6.1125939999999997E-2</v>
      </c>
    </row>
    <row r="511" spans="1:11" x14ac:dyDescent="0.3">
      <c r="A511" s="73" t="str">
        <f>'[1]2023.04.25.EKHAZAARSTK_X'!A511</f>
        <v>KIRI INDUSTRIES LTD</v>
      </c>
      <c r="B511" s="115">
        <f>'[1]2023.04.25.EKHAZAARSTK_X'!B511</f>
        <v>-0.47056088000000001</v>
      </c>
      <c r="C511" s="115">
        <f>'[1]2023.04.25.EKHAZAARSTK_X'!C511</f>
        <v>-0.25977913000000002</v>
      </c>
      <c r="D511" s="115">
        <f>'[1]2023.04.25.EKHAZAARSTK_X'!D511</f>
        <v>-1.0506335499999999</v>
      </c>
      <c r="E511" s="115">
        <f>'[1]2023.04.25.EKHAZAARSTK_X'!E511</f>
        <v>-0.86970937000000004</v>
      </c>
      <c r="F511" s="115">
        <f>'[1]2023.04.25.EKHAZAARSTK_X'!F511</f>
        <v>-1.05556238</v>
      </c>
      <c r="G511" s="115">
        <f>'[1]2023.04.25.EKHAZAARSTK_X'!G511</f>
        <v>-0.15692312999999999</v>
      </c>
      <c r="H511" s="115">
        <f>'[1]2023.04.25.EKHAZAARSTK_X'!H511</f>
        <v>-2.4069936300000001</v>
      </c>
      <c r="I511" s="115">
        <f>'[1]2023.04.25.EKHAZAARSTK_X'!I511</f>
        <v>0.47072834000000002</v>
      </c>
      <c r="J511" s="115">
        <f>'[1]2023.04.25.EKHAZAARSTK_X'!J511</f>
        <v>0.67886447999999999</v>
      </c>
      <c r="K511" s="115">
        <f>'[1]2023.04.25.EKHAZAARSTK_X'!K511</f>
        <v>1.7029837400000001</v>
      </c>
    </row>
    <row r="512" spans="1:11" x14ac:dyDescent="0.3">
      <c r="A512" s="73" t="str">
        <f>'[1]2023.04.25.EKHAZAARSTK_X'!A512</f>
        <v>KIRLOSKAR BROTHERS LTD</v>
      </c>
      <c r="B512" s="115">
        <f>'[1]2023.04.25.EKHAZAARSTK_X'!B512</f>
        <v>-0.21476334</v>
      </c>
      <c r="C512" s="115">
        <f>'[1]2023.04.25.EKHAZAARSTK_X'!C512</f>
        <v>-2.380289E-2</v>
      </c>
      <c r="D512" s="115">
        <f>'[1]2023.04.25.EKHAZAARSTK_X'!D512</f>
        <v>-0.51654314999999995</v>
      </c>
      <c r="E512" s="115">
        <f>'[1]2023.04.25.EKHAZAARSTK_X'!E512</f>
        <v>-0.66876131000000005</v>
      </c>
      <c r="F512" s="115">
        <f>'[1]2023.04.25.EKHAZAARSTK_X'!F512</f>
        <v>1.37301469</v>
      </c>
      <c r="G512" s="115">
        <f>'[1]2023.04.25.EKHAZAARSTK_X'!G512</f>
        <v>-0.32833946000000003</v>
      </c>
      <c r="H512" s="115">
        <f>'[1]2023.04.25.EKHAZAARSTK_X'!H512</f>
        <v>-2.0428295099999998</v>
      </c>
      <c r="I512" s="115">
        <f>'[1]2023.04.25.EKHAZAARSTK_X'!I512</f>
        <v>-0.21345448</v>
      </c>
      <c r="J512" s="115">
        <f>'[1]2023.04.25.EKHAZAARSTK_X'!J512</f>
        <v>0.23383867999999999</v>
      </c>
      <c r="K512" s="115">
        <f>'[1]2023.04.25.EKHAZAARSTK_X'!K512</f>
        <v>0.48008107999999999</v>
      </c>
    </row>
    <row r="513" spans="1:11" x14ac:dyDescent="0.3">
      <c r="A513" s="73" t="str">
        <f>'[1]2023.04.25.EKHAZAARSTK_X'!A513</f>
        <v>KIRLOSKAR FERROUS INDUS LTD</v>
      </c>
      <c r="B513" s="115">
        <f>'[1]2023.04.25.EKHAZAARSTK_X'!B513</f>
        <v>-1.355837E-2</v>
      </c>
      <c r="C513" s="115">
        <f>'[1]2023.04.25.EKHAZAARSTK_X'!C513</f>
        <v>1.78248048</v>
      </c>
      <c r="D513" s="115">
        <f>'[1]2023.04.25.EKHAZAARSTK_X'!D513</f>
        <v>2.1756846900000002</v>
      </c>
      <c r="E513" s="115">
        <f>'[1]2023.04.25.EKHAZAARSTK_X'!E513</f>
        <v>0.37809010999999998</v>
      </c>
      <c r="F513" s="115">
        <f>'[1]2023.04.25.EKHAZAARSTK_X'!F513</f>
        <v>2.2237727600000001</v>
      </c>
      <c r="G513" s="115">
        <f>'[1]2023.04.25.EKHAZAARSTK_X'!G513</f>
        <v>3.1905990000000002E-2</v>
      </c>
      <c r="H513" s="115">
        <f>'[1]2023.04.25.EKHAZAARSTK_X'!H513</f>
        <v>-1.82219672</v>
      </c>
      <c r="I513" s="115">
        <f>'[1]2023.04.25.EKHAZAARSTK_X'!I513</f>
        <v>-8.5842799999999997E-3</v>
      </c>
      <c r="J513" s="115">
        <f>'[1]2023.04.25.EKHAZAARSTK_X'!J513</f>
        <v>5.707135E-2</v>
      </c>
      <c r="K513" s="115">
        <f>'[1]2023.04.25.EKHAZAARSTK_X'!K513</f>
        <v>-0.18699129</v>
      </c>
    </row>
    <row r="514" spans="1:11" x14ac:dyDescent="0.3">
      <c r="A514" s="73" t="str">
        <f>'[1]2023.04.25.EKHAZAARSTK_X'!A514</f>
        <v>KIRLOSKAR INDUSTRIES LTD</v>
      </c>
      <c r="B514" s="115">
        <f>'[1]2023.04.25.EKHAZAARSTK_X'!B514</f>
        <v>-0.32983547000000002</v>
      </c>
      <c r="C514" s="115">
        <f>'[1]2023.04.25.EKHAZAARSTK_X'!C514</f>
        <v>0.74171197</v>
      </c>
      <c r="D514" s="115">
        <f>'[1]2023.04.25.EKHAZAARSTK_X'!D514</f>
        <v>1.37664473</v>
      </c>
      <c r="E514" s="115">
        <f>'[1]2023.04.25.EKHAZAARSTK_X'!E514</f>
        <v>-0.95499277000000005</v>
      </c>
      <c r="F514" s="115">
        <f>'[1]2023.04.25.EKHAZAARSTK_X'!F514</f>
        <v>1.59549034</v>
      </c>
      <c r="G514" s="115">
        <f>'[1]2023.04.25.EKHAZAARSTK_X'!G514</f>
        <v>-0.56142818999999999</v>
      </c>
      <c r="H514" s="115">
        <f>'[1]2023.04.25.EKHAZAARSTK_X'!H514</f>
        <v>-1.8109371700000001</v>
      </c>
      <c r="I514" s="115">
        <f>'[1]2023.04.25.EKHAZAARSTK_X'!I514</f>
        <v>-0.30644055999999997</v>
      </c>
      <c r="J514" s="115">
        <f>'[1]2023.04.25.EKHAZAARSTK_X'!J514</f>
        <v>1.59969783</v>
      </c>
      <c r="K514" s="115">
        <f>'[1]2023.04.25.EKHAZAARSTK_X'!K514</f>
        <v>-0.16395602000000001</v>
      </c>
    </row>
    <row r="515" spans="1:11" x14ac:dyDescent="0.3">
      <c r="A515" s="73" t="str">
        <f>'[1]2023.04.25.EKHAZAARSTK_X'!A515</f>
        <v>KIRLOSKAR OIL ENGINES LTD</v>
      </c>
      <c r="B515" s="115">
        <f>'[1]2023.04.25.EKHAZAARSTK_X'!B515</f>
        <v>4.5316799999999997E-3</v>
      </c>
      <c r="C515" s="115">
        <f>'[1]2023.04.25.EKHAZAARSTK_X'!C515</f>
        <v>1.0269542899999999</v>
      </c>
      <c r="D515" s="115">
        <f>'[1]2023.04.25.EKHAZAARSTK_X'!D515</f>
        <v>0.29835778000000002</v>
      </c>
      <c r="E515" s="115">
        <f>'[1]2023.04.25.EKHAZAARSTK_X'!E515</f>
        <v>0.67483990999999999</v>
      </c>
      <c r="F515" s="115">
        <f>'[1]2023.04.25.EKHAZAARSTK_X'!F515</f>
        <v>3.0000844</v>
      </c>
      <c r="G515" s="115">
        <f>'[1]2023.04.25.EKHAZAARSTK_X'!G515</f>
        <v>-0.26054144000000001</v>
      </c>
      <c r="H515" s="115">
        <f>'[1]2023.04.25.EKHAZAARSTK_X'!H515</f>
        <v>-1.7166637199999999</v>
      </c>
      <c r="I515" s="115">
        <f>'[1]2023.04.25.EKHAZAARSTK_X'!I515</f>
        <v>0.14156485999999999</v>
      </c>
      <c r="J515" s="115">
        <f>'[1]2023.04.25.EKHAZAARSTK_X'!J515</f>
        <v>-0.21695571999999999</v>
      </c>
      <c r="K515" s="115">
        <f>'[1]2023.04.25.EKHAZAARSTK_X'!K515</f>
        <v>1.31211257</v>
      </c>
    </row>
    <row r="516" spans="1:11" x14ac:dyDescent="0.3">
      <c r="A516" s="73" t="str">
        <f>'[1]2023.04.25.EKHAZAARSTK_X'!A516</f>
        <v>KIRLOSKAR PNEUMATIC CO LTD</v>
      </c>
      <c r="B516" s="115">
        <f>'[1]2023.04.25.EKHAZAARSTK_X'!B516</f>
        <v>-0.14935841999999999</v>
      </c>
      <c r="C516" s="115">
        <f>'[1]2023.04.25.EKHAZAARSTK_X'!C516</f>
        <v>0.71500980999999997</v>
      </c>
      <c r="D516" s="115">
        <f>'[1]2023.04.25.EKHAZAARSTK_X'!D516</f>
        <v>2.26508617</v>
      </c>
      <c r="E516" s="115">
        <f>'[1]2023.04.25.EKHAZAARSTK_X'!E516</f>
        <v>-0.95068878000000001</v>
      </c>
      <c r="F516" s="115">
        <f>'[1]2023.04.25.EKHAZAARSTK_X'!F516</f>
        <v>0.94766349000000005</v>
      </c>
      <c r="G516" s="115">
        <f>'[1]2023.04.25.EKHAZAARSTK_X'!G516</f>
        <v>7.8930879999999995E-2</v>
      </c>
      <c r="H516" s="115">
        <f>'[1]2023.04.25.EKHAZAARSTK_X'!H516</f>
        <v>-2.4367201299999999</v>
      </c>
      <c r="I516" s="115">
        <f>'[1]2023.04.25.EKHAZAARSTK_X'!I516</f>
        <v>-0.34238057999999999</v>
      </c>
      <c r="J516" s="115">
        <f>'[1]2023.04.25.EKHAZAARSTK_X'!J516</f>
        <v>-0.16528627000000001</v>
      </c>
      <c r="K516" s="115">
        <f>'[1]2023.04.25.EKHAZAARSTK_X'!K516</f>
        <v>-0.86839062</v>
      </c>
    </row>
    <row r="517" spans="1:11" x14ac:dyDescent="0.3">
      <c r="A517" s="73" t="str">
        <f>'[1]2023.04.25.EKHAZAARSTK_X'!A517</f>
        <v>KNR CONSTRUCTIONS LTD</v>
      </c>
      <c r="B517" s="115">
        <f>'[1]2023.04.25.EKHAZAARSTK_X'!B517</f>
        <v>-0.43064564</v>
      </c>
      <c r="C517" s="115">
        <f>'[1]2023.04.25.EKHAZAARSTK_X'!C517</f>
        <v>0.38005253999999999</v>
      </c>
      <c r="D517" s="115">
        <f>'[1]2023.04.25.EKHAZAARSTK_X'!D517</f>
        <v>0.34526711999999998</v>
      </c>
      <c r="E517" s="115">
        <f>'[1]2023.04.25.EKHAZAARSTK_X'!E517</f>
        <v>0.54121017000000005</v>
      </c>
      <c r="F517" s="115">
        <f>'[1]2023.04.25.EKHAZAARSTK_X'!F517</f>
        <v>-0.27323132999999999</v>
      </c>
      <c r="G517" s="115">
        <f>'[1]2023.04.25.EKHAZAARSTK_X'!G517</f>
        <v>-8.1491800000000007E-3</v>
      </c>
      <c r="H517" s="115">
        <f>'[1]2023.04.25.EKHAZAARSTK_X'!H517</f>
        <v>-1.7208545200000001</v>
      </c>
      <c r="I517" s="115">
        <f>'[1]2023.04.25.EKHAZAARSTK_X'!I517</f>
        <v>-0.11610901999999999</v>
      </c>
      <c r="J517" s="115">
        <f>'[1]2023.04.25.EKHAZAARSTK_X'!J517</f>
        <v>8.7258050000000004E-2</v>
      </c>
      <c r="K517" s="115">
        <f>'[1]2023.04.25.EKHAZAARSTK_X'!K517</f>
        <v>-0.19988686999999999</v>
      </c>
    </row>
    <row r="518" spans="1:11" x14ac:dyDescent="0.3">
      <c r="A518" s="73" t="str">
        <f>'[1]2023.04.25.EKHAZAARSTK_X'!A518</f>
        <v>KOLTE-PATIL DEVELOPERS LTD</v>
      </c>
      <c r="B518" s="115">
        <f>'[1]2023.04.25.EKHAZAARSTK_X'!B518</f>
        <v>-0.17389489999999999</v>
      </c>
      <c r="C518" s="115">
        <f>'[1]2023.04.25.EKHAZAARSTK_X'!C518</f>
        <v>-0.37179789000000002</v>
      </c>
      <c r="D518" s="115">
        <f>'[1]2023.04.25.EKHAZAARSTK_X'!D518</f>
        <v>-0.41268745000000001</v>
      </c>
      <c r="E518" s="115">
        <f>'[1]2023.04.25.EKHAZAARSTK_X'!E518</f>
        <v>-0.16011040000000001</v>
      </c>
      <c r="F518" s="115">
        <f>'[1]2023.04.25.EKHAZAARSTK_X'!F518</f>
        <v>-0.37431839</v>
      </c>
      <c r="G518" s="115">
        <f>'[1]2023.04.25.EKHAZAARSTK_X'!G518</f>
        <v>-1.0212278400000001</v>
      </c>
      <c r="H518" s="115">
        <f>'[1]2023.04.25.EKHAZAARSTK_X'!H518</f>
        <v>-2.29408097</v>
      </c>
      <c r="I518" s="115">
        <f>'[1]2023.04.25.EKHAZAARSTK_X'!I518</f>
        <v>0.57645767999999997</v>
      </c>
      <c r="J518" s="115">
        <f>'[1]2023.04.25.EKHAZAARSTK_X'!J518</f>
        <v>0.19564593999999999</v>
      </c>
      <c r="K518" s="115">
        <f>'[1]2023.04.25.EKHAZAARSTK_X'!K518</f>
        <v>0.11982116</v>
      </c>
    </row>
    <row r="519" spans="1:11" x14ac:dyDescent="0.3">
      <c r="A519" s="73" t="str">
        <f>'[1]2023.04.25.EKHAZAARSTK_X'!A519</f>
        <v>KOTAK MAHINDRA BANK LTD</v>
      </c>
      <c r="B519" s="115">
        <f>'[1]2023.04.25.EKHAZAARSTK_X'!B519</f>
        <v>-0.44859934000000001</v>
      </c>
      <c r="C519" s="115">
        <f>'[1]2023.04.25.EKHAZAARSTK_X'!C519</f>
        <v>-0.52558547</v>
      </c>
      <c r="D519" s="115">
        <f>'[1]2023.04.25.EKHAZAARSTK_X'!D519</f>
        <v>-0.16761603999999999</v>
      </c>
      <c r="E519" s="115">
        <f>'[1]2023.04.25.EKHAZAARSTK_X'!E519</f>
        <v>-0.46327993000000001</v>
      </c>
      <c r="F519" s="115">
        <f>'[1]2023.04.25.EKHAZAARSTK_X'!F519</f>
        <v>-0.14489595999999999</v>
      </c>
      <c r="G519" s="115">
        <f>'[1]2023.04.25.EKHAZAARSTK_X'!G519</f>
        <v>-0.37097147000000003</v>
      </c>
      <c r="H519" s="115">
        <f>'[1]2023.04.25.EKHAZAARSTK_X'!H519</f>
        <v>0.76891189999999998</v>
      </c>
      <c r="I519" s="115">
        <f>'[1]2023.04.25.EKHAZAARSTK_X'!I519</f>
        <v>-9.4010670000000005E-2</v>
      </c>
      <c r="J519" s="115">
        <f>'[1]2023.04.25.EKHAZAARSTK_X'!J519</f>
        <v>-0.17898153</v>
      </c>
      <c r="K519" s="115">
        <f>'[1]2023.04.25.EKHAZAARSTK_X'!K519</f>
        <v>-0.67980563999999999</v>
      </c>
    </row>
    <row r="520" spans="1:11" x14ac:dyDescent="0.3">
      <c r="A520" s="73" t="str">
        <f>'[1]2023.04.25.EKHAZAARSTK_X'!A520</f>
        <v>KOVAI MEDICAL CENTER AND HOS</v>
      </c>
      <c r="B520" s="115">
        <f>'[1]2023.04.25.EKHAZAARSTK_X'!B520</f>
        <v>-0.41346761999999998</v>
      </c>
      <c r="C520" s="115">
        <f>'[1]2023.04.25.EKHAZAARSTK_X'!C520</f>
        <v>-0.26350918000000001</v>
      </c>
      <c r="D520" s="115">
        <f>'[1]2023.04.25.EKHAZAARSTK_X'!D520</f>
        <v>0.14517484999999999</v>
      </c>
      <c r="E520" s="115">
        <f>'[1]2023.04.25.EKHAZAARSTK_X'!E520</f>
        <v>0.84019273999999999</v>
      </c>
      <c r="F520" s="115">
        <f>'[1]2023.04.25.EKHAZAARSTK_X'!F520</f>
        <v>0.39514387000000001</v>
      </c>
      <c r="G520" s="115">
        <f>'[1]2023.04.25.EKHAZAARSTK_X'!G520</f>
        <v>-0.21235825</v>
      </c>
      <c r="H520" s="115">
        <f>'[1]2023.04.25.EKHAZAARSTK_X'!H520</f>
        <v>-2.54468417</v>
      </c>
      <c r="I520" s="115">
        <f>'[1]2023.04.25.EKHAZAARSTK_X'!I520</f>
        <v>-0.35578176</v>
      </c>
      <c r="J520" s="115">
        <f>'[1]2023.04.25.EKHAZAARSTK_X'!J520</f>
        <v>0.21968797000000001</v>
      </c>
      <c r="K520" s="115">
        <f>'[1]2023.04.25.EKHAZAARSTK_X'!K520</f>
        <v>-0.73038577999999998</v>
      </c>
    </row>
    <row r="521" spans="1:11" x14ac:dyDescent="0.3">
      <c r="A521" s="73" t="str">
        <f>'[1]2023.04.25.EKHAZAARSTK_X'!A521</f>
        <v>KPI GREEN ENERGY LTD</v>
      </c>
      <c r="B521" s="115">
        <f>'[1]2023.04.25.EKHAZAARSTK_X'!B521</f>
        <v>-0.45531442999999999</v>
      </c>
      <c r="C521" s="115">
        <f>'[1]2023.04.25.EKHAZAARSTK_X'!C521</f>
        <v>2.4290857300000002</v>
      </c>
      <c r="D521" s="115">
        <f>'[1]2023.04.25.EKHAZAARSTK_X'!D521</f>
        <v>3.0000224100000001</v>
      </c>
      <c r="E521" s="115">
        <f>'[1]2023.04.25.EKHAZAARSTK_X'!E521</f>
        <v>1.53621042</v>
      </c>
      <c r="F521" s="115">
        <f>'[1]2023.04.25.EKHAZAARSTK_X'!F521</f>
        <v>1.6330061</v>
      </c>
      <c r="G521" s="115">
        <f>'[1]2023.04.25.EKHAZAARSTK_X'!G521</f>
        <v>0.43536142</v>
      </c>
      <c r="H521" s="115">
        <f>'[1]2023.04.25.EKHAZAARSTK_X'!H521</f>
        <v>-2.7915849700000002</v>
      </c>
      <c r="I521" s="115">
        <f>'[1]2023.04.25.EKHAZAARSTK_X'!I521</f>
        <v>1.0580270300000001</v>
      </c>
      <c r="J521" s="115">
        <f>'[1]2023.04.25.EKHAZAARSTK_X'!J521</f>
        <v>-7.6467649999999998E-2</v>
      </c>
      <c r="K521" s="115">
        <f>'[1]2023.04.25.EKHAZAARSTK_X'!K521</f>
        <v>0.29021504999999997</v>
      </c>
    </row>
    <row r="522" spans="1:11" x14ac:dyDescent="0.3">
      <c r="A522" s="73" t="str">
        <f>'[1]2023.04.25.EKHAZAARSTK_X'!A522</f>
        <v>KPIT TECHNOLOGIES LTD</v>
      </c>
      <c r="B522" s="115">
        <f>'[1]2023.04.25.EKHAZAARSTK_X'!B522</f>
        <v>-0.40661699000000001</v>
      </c>
      <c r="C522" s="115">
        <f>'[1]2023.04.25.EKHAZAARSTK_X'!C522</f>
        <v>0.75922274999999995</v>
      </c>
      <c r="D522" s="115">
        <f>'[1]2023.04.25.EKHAZAARSTK_X'!D522</f>
        <v>0.76737940000000004</v>
      </c>
      <c r="E522" s="115">
        <f>'[1]2023.04.25.EKHAZAARSTK_X'!E522</f>
        <v>-0.67636883000000003</v>
      </c>
      <c r="F522" s="115">
        <f>'[1]2023.04.25.EKHAZAARSTK_X'!F522</f>
        <v>0.98528497999999998</v>
      </c>
      <c r="G522" s="115">
        <f>'[1]2023.04.25.EKHAZAARSTK_X'!G522</f>
        <v>0.41926426</v>
      </c>
      <c r="H522" s="115">
        <f>'[1]2023.04.25.EKHAZAARSTK_X'!H522</f>
        <v>-1.6493815199999999</v>
      </c>
      <c r="I522" s="115">
        <f>'[1]2023.04.25.EKHAZAARSTK_X'!I522</f>
        <v>1.1046780300000001</v>
      </c>
      <c r="J522" s="115">
        <f>'[1]2023.04.25.EKHAZAARSTK_X'!J522</f>
        <v>-0.52094805</v>
      </c>
      <c r="K522" s="115">
        <f>'[1]2023.04.25.EKHAZAARSTK_X'!K522</f>
        <v>-0.16144307999999999</v>
      </c>
    </row>
    <row r="523" spans="1:11" x14ac:dyDescent="0.3">
      <c r="A523" s="73" t="str">
        <f>'[1]2023.04.25.EKHAZAARSTK_X'!A523</f>
        <v>KPR MILL LTD</v>
      </c>
      <c r="B523" s="115">
        <f>'[1]2023.04.25.EKHAZAARSTK_X'!B523</f>
        <v>-0.34895131000000001</v>
      </c>
      <c r="C523" s="115">
        <f>'[1]2023.04.25.EKHAZAARSTK_X'!C523</f>
        <v>1.2139702999999999</v>
      </c>
      <c r="D523" s="115">
        <f>'[1]2023.04.25.EKHAZAARSTK_X'!D523</f>
        <v>0.76378566000000003</v>
      </c>
      <c r="E523" s="115">
        <f>'[1]2023.04.25.EKHAZAARSTK_X'!E523</f>
        <v>-0.43446675000000001</v>
      </c>
      <c r="F523" s="115">
        <f>'[1]2023.04.25.EKHAZAARSTK_X'!F523</f>
        <v>-0.23413555</v>
      </c>
      <c r="G523" s="115">
        <f>'[1]2023.04.25.EKHAZAARSTK_X'!G523</f>
        <v>0.40730097999999998</v>
      </c>
      <c r="H523" s="115">
        <f>'[1]2023.04.25.EKHAZAARSTK_X'!H523</f>
        <v>-1.4084444</v>
      </c>
      <c r="I523" s="115">
        <f>'[1]2023.04.25.EKHAZAARSTK_X'!I523</f>
        <v>-0.22640078</v>
      </c>
      <c r="J523" s="115">
        <f>'[1]2023.04.25.EKHAZAARSTK_X'!J523</f>
        <v>-0.18864152000000001</v>
      </c>
      <c r="K523" s="115">
        <f>'[1]2023.04.25.EKHAZAARSTK_X'!K523</f>
        <v>-0.82970840000000001</v>
      </c>
    </row>
    <row r="524" spans="1:11" x14ac:dyDescent="0.3">
      <c r="A524" s="73" t="str">
        <f>'[1]2023.04.25.EKHAZAARSTK_X'!A524</f>
        <v>KRBL LTD</v>
      </c>
      <c r="B524" s="115">
        <f>'[1]2023.04.25.EKHAZAARSTK_X'!B524</f>
        <v>-0.12836217999999999</v>
      </c>
      <c r="C524" s="115">
        <f>'[1]2023.04.25.EKHAZAARSTK_X'!C524</f>
        <v>0.58877778000000003</v>
      </c>
      <c r="D524" s="115">
        <f>'[1]2023.04.25.EKHAZAARSTK_X'!D524</f>
        <v>-0.61875683000000004</v>
      </c>
      <c r="E524" s="115">
        <f>'[1]2023.04.25.EKHAZAARSTK_X'!E524</f>
        <v>-0.90442478999999998</v>
      </c>
      <c r="F524" s="115">
        <f>'[1]2023.04.25.EKHAZAARSTK_X'!F524</f>
        <v>1.58407247</v>
      </c>
      <c r="G524" s="115">
        <f>'[1]2023.04.25.EKHAZAARSTK_X'!G524</f>
        <v>-7.7417999999999996E-4</v>
      </c>
      <c r="H524" s="115">
        <f>'[1]2023.04.25.EKHAZAARSTK_X'!H524</f>
        <v>-1.61582494</v>
      </c>
      <c r="I524" s="115">
        <f>'[1]2023.04.25.EKHAZAARSTK_X'!I524</f>
        <v>0.27099273000000001</v>
      </c>
      <c r="J524" s="115">
        <f>'[1]2023.04.25.EKHAZAARSTK_X'!J524</f>
        <v>0.44658509000000002</v>
      </c>
      <c r="K524" s="115">
        <f>'[1]2023.04.25.EKHAZAARSTK_X'!K524</f>
        <v>1.17421687</v>
      </c>
    </row>
    <row r="525" spans="1:11" x14ac:dyDescent="0.3">
      <c r="A525" s="73" t="str">
        <f>'[1]2023.04.25.EKHAZAARSTK_X'!A525</f>
        <v>KRISHANA PHOSCHEM LTD</v>
      </c>
      <c r="B525" s="115">
        <f>'[1]2023.04.25.EKHAZAARSTK_X'!B525</f>
        <v>-0.43111426000000003</v>
      </c>
      <c r="C525" s="115">
        <f>'[1]2023.04.25.EKHAZAARSTK_X'!C525</f>
        <v>0.83796756999999999</v>
      </c>
      <c r="D525" s="115">
        <f>'[1]2023.04.25.EKHAZAARSTK_X'!D525</f>
        <v>0.21491729000000001</v>
      </c>
      <c r="E525" s="115">
        <f>'[1]2023.04.25.EKHAZAARSTK_X'!E525</f>
        <v>-0.11797354</v>
      </c>
      <c r="F525" s="115">
        <f>'[1]2023.04.25.EKHAZAARSTK_X'!F525</f>
        <v>1.60924208</v>
      </c>
      <c r="G525" s="115">
        <f>'[1]2023.04.25.EKHAZAARSTK_X'!G525</f>
        <v>-0.34419110000000003</v>
      </c>
      <c r="H525" s="115">
        <f>'[1]2023.04.25.EKHAZAARSTK_X'!H525</f>
        <v>-3</v>
      </c>
      <c r="I525" s="115">
        <f>'[1]2023.04.25.EKHAZAARSTK_X'!I525</f>
        <v>-0.20812736000000001</v>
      </c>
      <c r="J525" s="115">
        <f>'[1]2023.04.25.EKHAZAARSTK_X'!J525</f>
        <v>0.22558608999999999</v>
      </c>
      <c r="K525" s="115">
        <f>'[1]2023.04.25.EKHAZAARSTK_X'!K525</f>
        <v>4.491643E-2</v>
      </c>
    </row>
    <row r="526" spans="1:11" x14ac:dyDescent="0.3">
      <c r="A526" s="73" t="str">
        <f>'[1]2023.04.25.EKHAZAARSTK_X'!A526</f>
        <v>KRISHNA INSTITUTE OF MEDICAL</v>
      </c>
      <c r="B526" s="115">
        <f>'[1]2023.04.25.EKHAZAARSTK_X'!B526</f>
        <v>-0.47056088000000001</v>
      </c>
      <c r="C526" s="115">
        <f>'[1]2023.04.25.EKHAZAARSTK_X'!C526</f>
        <v>2.1758728000000001</v>
      </c>
      <c r="D526" s="115">
        <f>'[1]2023.04.25.EKHAZAARSTK_X'!D526</f>
        <v>1.65650535</v>
      </c>
      <c r="E526" s="115">
        <f>'[1]2023.04.25.EKHAZAARSTK_X'!E526</f>
        <v>-0.24359607999999999</v>
      </c>
      <c r="F526" s="115">
        <f>'[1]2023.04.25.EKHAZAARSTK_X'!F526</f>
        <v>-6.5430100000000005E-2</v>
      </c>
      <c r="G526" s="115">
        <f>'[1]2023.04.25.EKHAZAARSTK_X'!G526</f>
        <v>0.23242034</v>
      </c>
      <c r="H526" s="115">
        <f>'[1]2023.04.25.EKHAZAARSTK_X'!H526</f>
        <v>-1.8586634399999999</v>
      </c>
      <c r="I526" s="115">
        <f>'[1]2023.04.25.EKHAZAARSTK_X'!I526</f>
        <v>-2.4886510000000001E-2</v>
      </c>
      <c r="J526" s="115">
        <f>'[1]2023.04.25.EKHAZAARSTK_X'!J526</f>
        <v>-0.34246325</v>
      </c>
      <c r="K526" s="115">
        <f>'[1]2023.04.25.EKHAZAARSTK_X'!K526</f>
        <v>-1.41597927</v>
      </c>
    </row>
    <row r="527" spans="1:11" x14ac:dyDescent="0.3">
      <c r="A527" s="73" t="str">
        <f>'[1]2023.04.25.EKHAZAARSTK_X'!A527</f>
        <v>KRSNAA DIAGNOSTICS LTD</v>
      </c>
      <c r="B527" s="115">
        <f>'[1]2023.04.25.EKHAZAARSTK_X'!B527</f>
        <v>-0.28224983999999997</v>
      </c>
      <c r="C527" s="115">
        <f>'[1]2023.04.25.EKHAZAARSTK_X'!C527</f>
        <v>0.30510670000000001</v>
      </c>
      <c r="D527" s="115">
        <f>'[1]2023.04.25.EKHAZAARSTK_X'!D527</f>
        <v>-1.0441492800000001</v>
      </c>
      <c r="E527" s="115">
        <f>'[1]2023.04.25.EKHAZAARSTK_X'!E527</f>
        <v>-0.7989077</v>
      </c>
      <c r="F527" s="115">
        <f>'[1]2023.04.25.EKHAZAARSTK_X'!F527</f>
        <v>2.0567220000000001E-2</v>
      </c>
      <c r="G527" s="115">
        <f>'[1]2023.04.25.EKHAZAARSTK_X'!G527</f>
        <v>-0.38981387000000001</v>
      </c>
      <c r="H527" s="115">
        <f>'[1]2023.04.25.EKHAZAARSTK_X'!H527</f>
        <v>-2.8481159200000001</v>
      </c>
      <c r="I527" s="115">
        <f>'[1]2023.04.25.EKHAZAARSTK_X'!I527</f>
        <v>0.31767445999999999</v>
      </c>
      <c r="J527" s="115">
        <f>'[1]2023.04.25.EKHAZAARSTK_X'!J527</f>
        <v>9.9416630000000006E-2</v>
      </c>
      <c r="K527" s="115">
        <f>'[1]2023.04.25.EKHAZAARSTK_X'!K527</f>
        <v>0.20076604000000001</v>
      </c>
    </row>
    <row r="528" spans="1:11" x14ac:dyDescent="0.3">
      <c r="A528" s="73" t="str">
        <f>'[1]2023.04.25.EKHAZAARSTK_X'!A528</f>
        <v>KSB LTD</v>
      </c>
      <c r="B528" s="115">
        <f>'[1]2023.04.25.EKHAZAARSTK_X'!B528</f>
        <v>-0.21019732999999999</v>
      </c>
      <c r="C528" s="115">
        <f>'[1]2023.04.25.EKHAZAARSTK_X'!C528</f>
        <v>-4.5483320000000001E-2</v>
      </c>
      <c r="D528" s="115">
        <f>'[1]2023.04.25.EKHAZAARSTK_X'!D528</f>
        <v>0.14535744</v>
      </c>
      <c r="E528" s="115">
        <f>'[1]2023.04.25.EKHAZAARSTK_X'!E528</f>
        <v>-0.94927596999999997</v>
      </c>
      <c r="F528" s="115">
        <f>'[1]2023.04.25.EKHAZAARSTK_X'!F528</f>
        <v>1.5386219000000001</v>
      </c>
      <c r="G528" s="115">
        <f>'[1]2023.04.25.EKHAZAARSTK_X'!G528</f>
        <v>-0.17136942999999999</v>
      </c>
      <c r="H528" s="115">
        <f>'[1]2023.04.25.EKHAZAARSTK_X'!H528</f>
        <v>-2.0949656999999999</v>
      </c>
      <c r="I528" s="115">
        <f>'[1]2023.04.25.EKHAZAARSTK_X'!I528</f>
        <v>-0.20557648000000001</v>
      </c>
      <c r="J528" s="115">
        <f>'[1]2023.04.25.EKHAZAARSTK_X'!J528</f>
        <v>-0.38232087999999997</v>
      </c>
      <c r="K528" s="115">
        <f>'[1]2023.04.25.EKHAZAARSTK_X'!K528</f>
        <v>-0.35758951</v>
      </c>
    </row>
    <row r="529" spans="1:11" x14ac:dyDescent="0.3">
      <c r="A529" s="73" t="str">
        <f>'[1]2023.04.25.EKHAZAARSTK_X'!A529</f>
        <v>KUANTUM PAPERS LTD</v>
      </c>
      <c r="B529" s="115">
        <f>'[1]2023.04.25.EKHAZAARSTK_X'!B529</f>
        <v>-0.47056088000000001</v>
      </c>
      <c r="C529" s="115">
        <f>'[1]2023.04.25.EKHAZAARSTK_X'!C529</f>
        <v>6.7413230000000005E-2</v>
      </c>
      <c r="D529" s="115">
        <f>'[1]2023.04.25.EKHAZAARSTK_X'!D529</f>
        <v>-0.55160642000000004</v>
      </c>
      <c r="E529" s="115">
        <f>'[1]2023.04.25.EKHAZAARSTK_X'!E529</f>
        <v>0.98563968999999996</v>
      </c>
      <c r="F529" s="115">
        <f>'[1]2023.04.25.EKHAZAARSTK_X'!F529</f>
        <v>1.4077203300000001</v>
      </c>
      <c r="G529" s="115">
        <f>'[1]2023.04.25.EKHAZAARSTK_X'!G529</f>
        <v>-0.57651549999999996</v>
      </c>
      <c r="H529" s="115">
        <f>'[1]2023.04.25.EKHAZAARSTK_X'!H529</f>
        <v>-2.60829902</v>
      </c>
      <c r="I529" s="115">
        <f>'[1]2023.04.25.EKHAZAARSTK_X'!I529</f>
        <v>-0.11729849000000001</v>
      </c>
      <c r="J529" s="115">
        <f>'[1]2023.04.25.EKHAZAARSTK_X'!J529</f>
        <v>0.43876013000000003</v>
      </c>
      <c r="K529" s="115">
        <f>'[1]2023.04.25.EKHAZAARSTK_X'!K529</f>
        <v>1.46099877</v>
      </c>
    </row>
    <row r="530" spans="1:11" x14ac:dyDescent="0.3">
      <c r="A530" s="73" t="str">
        <f>'[1]2023.04.25.EKHAZAARSTK_X'!A530</f>
        <v>L&amp;T FINANCE HOLDINGS LTD</v>
      </c>
      <c r="B530" s="115">
        <f>'[1]2023.04.25.EKHAZAARSTK_X'!B530</f>
        <v>-0.25625518000000003</v>
      </c>
      <c r="C530" s="115">
        <f>'[1]2023.04.25.EKHAZAARSTK_X'!C530</f>
        <v>2.2978700000000001E-2</v>
      </c>
      <c r="D530" s="115">
        <f>'[1]2023.04.25.EKHAZAARSTK_X'!D530</f>
        <v>-0.48202067999999998</v>
      </c>
      <c r="E530" s="115">
        <f>'[1]2023.04.25.EKHAZAARSTK_X'!E530</f>
        <v>2.7937767500000001</v>
      </c>
      <c r="F530" s="115">
        <f>'[1]2023.04.25.EKHAZAARSTK_X'!F530</f>
        <v>0.11499316</v>
      </c>
      <c r="G530" s="115">
        <f>'[1]2023.04.25.EKHAZAARSTK_X'!G530</f>
        <v>-0.5781039</v>
      </c>
      <c r="H530" s="115">
        <f>'[1]2023.04.25.EKHAZAARSTK_X'!H530</f>
        <v>-0.53327542999999999</v>
      </c>
      <c r="I530" s="115">
        <f>'[1]2023.04.25.EKHAZAARSTK_X'!I530</f>
        <v>0.30150770999999998</v>
      </c>
      <c r="J530" s="115">
        <f>'[1]2023.04.25.EKHAZAARSTK_X'!J530</f>
        <v>0.39984303999999998</v>
      </c>
      <c r="K530" s="115">
        <f>'[1]2023.04.25.EKHAZAARSTK_X'!K530</f>
        <v>-0.55434644</v>
      </c>
    </row>
    <row r="531" spans="1:11" x14ac:dyDescent="0.3">
      <c r="A531" s="73" t="str">
        <f>'[1]2023.04.25.EKHAZAARSTK_X'!A531</f>
        <v>L&amp;T TECHNOLOGY SERVICES LTD</v>
      </c>
      <c r="B531" s="115">
        <f>'[1]2023.04.25.EKHAZAARSTK_X'!B531</f>
        <v>-0.14190599000000001</v>
      </c>
      <c r="C531" s="115">
        <f>'[1]2023.04.25.EKHAZAARSTK_X'!C531</f>
        <v>0.28596240000000001</v>
      </c>
      <c r="D531" s="115">
        <f>'[1]2023.04.25.EKHAZAARSTK_X'!D531</f>
        <v>0.37904891000000002</v>
      </c>
      <c r="E531" s="115">
        <f>'[1]2023.04.25.EKHAZAARSTK_X'!E531</f>
        <v>-0.7064454</v>
      </c>
      <c r="F531" s="115">
        <f>'[1]2023.04.25.EKHAZAARSTK_X'!F531</f>
        <v>-0.94055188000000001</v>
      </c>
      <c r="G531" s="115">
        <f>'[1]2023.04.25.EKHAZAARSTK_X'!G531</f>
        <v>0.47733954000000001</v>
      </c>
      <c r="H531" s="115">
        <f>'[1]2023.04.25.EKHAZAARSTK_X'!H531</f>
        <v>-1.15743828</v>
      </c>
      <c r="I531" s="115">
        <f>'[1]2023.04.25.EKHAZAARSTK_X'!I531</f>
        <v>0.23053229</v>
      </c>
      <c r="J531" s="115">
        <f>'[1]2023.04.25.EKHAZAARSTK_X'!J531</f>
        <v>-0.29002935000000002</v>
      </c>
      <c r="K531" s="115">
        <f>'[1]2023.04.25.EKHAZAARSTK_X'!K531</f>
        <v>-2.5780009999999999E-2</v>
      </c>
    </row>
    <row r="532" spans="1:11" x14ac:dyDescent="0.3">
      <c r="A532" s="73" t="str">
        <f>'[1]2023.04.25.EKHAZAARSTK_X'!A532</f>
        <v>L.G. BALAKRISHNAN &amp; BROS LTD</v>
      </c>
      <c r="B532" s="115">
        <f>'[1]2023.04.25.EKHAZAARSTK_X'!B532</f>
        <v>0.18807188</v>
      </c>
      <c r="C532" s="115">
        <f>'[1]2023.04.25.EKHAZAARSTK_X'!C532</f>
        <v>0.56733268000000003</v>
      </c>
      <c r="D532" s="115">
        <f>'[1]2023.04.25.EKHAZAARSTK_X'!D532</f>
        <v>0.67364376999999998</v>
      </c>
      <c r="E532" s="115">
        <f>'[1]2023.04.25.EKHAZAARSTK_X'!E532</f>
        <v>-0.85620260000000004</v>
      </c>
      <c r="F532" s="115">
        <f>'[1]2023.04.25.EKHAZAARSTK_X'!F532</f>
        <v>1.1008143399999999</v>
      </c>
      <c r="G532" s="115">
        <f>'[1]2023.04.25.EKHAZAARSTK_X'!G532</f>
        <v>0.24111007000000001</v>
      </c>
      <c r="H532" s="115">
        <f>'[1]2023.04.25.EKHAZAARSTK_X'!H532</f>
        <v>-2.2962324600000001</v>
      </c>
      <c r="I532" s="115">
        <f>'[1]2023.04.25.EKHAZAARSTK_X'!I532</f>
        <v>0.40084520000000001</v>
      </c>
      <c r="J532" s="115">
        <f>'[1]2023.04.25.EKHAZAARSTK_X'!J532</f>
        <v>0.63707100999999999</v>
      </c>
      <c r="K532" s="115">
        <f>'[1]2023.04.25.EKHAZAARSTK_X'!K532</f>
        <v>-0.36749958999999999</v>
      </c>
    </row>
    <row r="533" spans="1:11" x14ac:dyDescent="0.3">
      <c r="A533" s="73" t="str">
        <f>'[1]2023.04.25.EKHAZAARSTK_X'!A533</f>
        <v>LA OPALA RG LTD</v>
      </c>
      <c r="B533" s="115">
        <f>'[1]2023.04.25.EKHAZAARSTK_X'!B533</f>
        <v>-0.25964829</v>
      </c>
      <c r="C533" s="115">
        <f>'[1]2023.04.25.EKHAZAARSTK_X'!C533</f>
        <v>-0.53609222000000001</v>
      </c>
      <c r="D533" s="115">
        <f>'[1]2023.04.25.EKHAZAARSTK_X'!D533</f>
        <v>-0.24748212</v>
      </c>
      <c r="E533" s="115">
        <f>'[1]2023.04.25.EKHAZAARSTK_X'!E533</f>
        <v>-0.89237474999999999</v>
      </c>
      <c r="F533" s="115">
        <f>'[1]2023.04.25.EKHAZAARSTK_X'!F533</f>
        <v>-1.567371E-2</v>
      </c>
      <c r="G533" s="115">
        <f>'[1]2023.04.25.EKHAZAARSTK_X'!G533</f>
        <v>4.8277939999999998E-2</v>
      </c>
      <c r="H533" s="115">
        <f>'[1]2023.04.25.EKHAZAARSTK_X'!H533</f>
        <v>-2.6562058899999998</v>
      </c>
      <c r="I533" s="115">
        <f>'[1]2023.04.25.EKHAZAARSTK_X'!I533</f>
        <v>0.12063559</v>
      </c>
      <c r="J533" s="115">
        <f>'[1]2023.04.25.EKHAZAARSTK_X'!J533</f>
        <v>-0.40360919000000001</v>
      </c>
      <c r="K533" s="115">
        <f>'[1]2023.04.25.EKHAZAARSTK_X'!K533</f>
        <v>0.42072129000000003</v>
      </c>
    </row>
    <row r="534" spans="1:11" x14ac:dyDescent="0.3">
      <c r="A534" s="73" t="str">
        <f>'[1]2023.04.25.EKHAZAARSTK_X'!A534</f>
        <v>LAKSHMI MACHINE WORKS LTD</v>
      </c>
      <c r="B534" s="115">
        <f>'[1]2023.04.25.EKHAZAARSTK_X'!B534</f>
        <v>-0.32840216</v>
      </c>
      <c r="C534" s="115">
        <f>'[1]2023.04.25.EKHAZAARSTK_X'!C534</f>
        <v>0.6888088</v>
      </c>
      <c r="D534" s="115">
        <f>'[1]2023.04.25.EKHAZAARSTK_X'!D534</f>
        <v>-0.15158675999999999</v>
      </c>
      <c r="E534" s="115">
        <f>'[1]2023.04.25.EKHAZAARSTK_X'!E534</f>
        <v>-0.95499277000000005</v>
      </c>
      <c r="F534" s="115">
        <f>'[1]2023.04.25.EKHAZAARSTK_X'!F534</f>
        <v>-2.6790419999999999E-2</v>
      </c>
      <c r="G534" s="115">
        <f>'[1]2023.04.25.EKHAZAARSTK_X'!G534</f>
        <v>-9.1084670000000006E-2</v>
      </c>
      <c r="H534" s="115">
        <f>'[1]2023.04.25.EKHAZAARSTK_X'!H534</f>
        <v>-1.64027166</v>
      </c>
      <c r="I534" s="115">
        <f>'[1]2023.04.25.EKHAZAARSTK_X'!I534</f>
        <v>-0.30067050000000001</v>
      </c>
      <c r="J534" s="115">
        <f>'[1]2023.04.25.EKHAZAARSTK_X'!J534</f>
        <v>-0.17821551999999999</v>
      </c>
      <c r="K534" s="115">
        <f>'[1]2023.04.25.EKHAZAARSTK_X'!K534</f>
        <v>-0.18214056000000001</v>
      </c>
    </row>
    <row r="535" spans="1:11" x14ac:dyDescent="0.3">
      <c r="A535" s="73" t="str">
        <f>'[1]2023.04.25.EKHAZAARSTK_X'!A535</f>
        <v>LANDMARK CARS LTD</v>
      </c>
      <c r="B535" s="115">
        <f>'[1]2023.04.25.EKHAZAARSTK_X'!B535</f>
        <v>-0.47056088000000001</v>
      </c>
      <c r="C535" s="115">
        <f>'[1]2023.04.25.EKHAZAARSTK_X'!C535</f>
        <v>1.50264788</v>
      </c>
      <c r="D535" s="115">
        <f>'[1]2023.04.25.EKHAZAARSTK_X'!D535</f>
        <v>-0.58030968999999999</v>
      </c>
      <c r="E535" s="115">
        <f>'[1]2023.04.25.EKHAZAARSTK_X'!E535</f>
        <v>1.36520565</v>
      </c>
      <c r="F535" s="115">
        <f>'[1]2023.04.25.EKHAZAARSTK_X'!F535</f>
        <v>6.2648999999999995E-4</v>
      </c>
      <c r="G535" s="115">
        <f>'[1]2023.04.25.EKHAZAARSTK_X'!G535</f>
        <v>-0.21743709999999999</v>
      </c>
      <c r="H535" s="115">
        <f>'[1]2023.04.25.EKHAZAARSTK_X'!H535</f>
        <v>-2.3662037800000002</v>
      </c>
      <c r="I535" s="115">
        <f>'[1]2023.04.25.EKHAZAARSTK_X'!I535</f>
        <v>-2.4472830000000001E-2</v>
      </c>
      <c r="J535" s="115">
        <f>'[1]2023.04.25.EKHAZAARSTK_X'!J535</f>
        <v>-1.412073E-2</v>
      </c>
      <c r="K535" s="115">
        <f>'[1]2023.04.25.EKHAZAARSTK_X'!K535</f>
        <v>0.27570256999999998</v>
      </c>
    </row>
    <row r="536" spans="1:11" x14ac:dyDescent="0.3">
      <c r="A536" s="73" t="str">
        <f>'[1]2023.04.25.EKHAZAARSTK_X'!A536</f>
        <v>LARSEN &amp; TOUBRO LTD</v>
      </c>
      <c r="B536" s="115">
        <f>'[1]2023.04.25.EKHAZAARSTK_X'!B536</f>
        <v>-9.7563150000000001E-2</v>
      </c>
      <c r="C536" s="115">
        <f>'[1]2023.04.25.EKHAZAARSTK_X'!C536</f>
        <v>-0.42815070999999999</v>
      </c>
      <c r="D536" s="115">
        <f>'[1]2023.04.25.EKHAZAARSTK_X'!D536</f>
        <v>-0.43487629</v>
      </c>
      <c r="E536" s="115">
        <f>'[1]2023.04.25.EKHAZAARSTK_X'!E536</f>
        <v>0.64128571999999995</v>
      </c>
      <c r="F536" s="115">
        <f>'[1]2023.04.25.EKHAZAARSTK_X'!F536</f>
        <v>0.60380827999999998</v>
      </c>
      <c r="G536" s="115">
        <f>'[1]2023.04.25.EKHAZAARSTK_X'!G536</f>
        <v>-0.30956595999999997</v>
      </c>
      <c r="H536" s="115">
        <f>'[1]2023.04.25.EKHAZAARSTK_X'!H536</f>
        <v>0.81324518000000001</v>
      </c>
      <c r="I536" s="115">
        <f>'[1]2023.04.25.EKHAZAARSTK_X'!I536</f>
        <v>-0.10435094</v>
      </c>
      <c r="J536" s="115">
        <f>'[1]2023.04.25.EKHAZAARSTK_X'!J536</f>
        <v>-3.682937E-2</v>
      </c>
      <c r="K536" s="115">
        <f>'[1]2023.04.25.EKHAZAARSTK_X'!K536</f>
        <v>-0.16573942</v>
      </c>
    </row>
    <row r="537" spans="1:11" x14ac:dyDescent="0.3">
      <c r="A537" s="73" t="str">
        <f>'[1]2023.04.25.EKHAZAARSTK_X'!A537</f>
        <v>LATENT VIEW ANALYTICS LTD</v>
      </c>
      <c r="B537" s="115">
        <f>'[1]2023.04.25.EKHAZAARSTK_X'!B537</f>
        <v>-0.47056088000000001</v>
      </c>
      <c r="C537" s="115">
        <f>'[1]2023.04.25.EKHAZAARSTK_X'!C537</f>
        <v>0.45695326000000003</v>
      </c>
      <c r="D537" s="115">
        <f>'[1]2023.04.25.EKHAZAARSTK_X'!D537</f>
        <v>1.68715119</v>
      </c>
      <c r="E537" s="115">
        <f>'[1]2023.04.25.EKHAZAARSTK_X'!E537</f>
        <v>-0.89795016999999999</v>
      </c>
      <c r="F537" s="115">
        <f>'[1]2023.04.25.EKHAZAARSTK_X'!F537</f>
        <v>-0.61608183000000005</v>
      </c>
      <c r="G537" s="115">
        <f>'[1]2023.04.25.EKHAZAARSTK_X'!G537</f>
        <v>8.7908500000000001E-2</v>
      </c>
      <c r="H537" s="115">
        <f>'[1]2023.04.25.EKHAZAARSTK_X'!H537</f>
        <v>-2.4031789300000002</v>
      </c>
      <c r="I537" s="115">
        <f>'[1]2023.04.25.EKHAZAARSTK_X'!I537</f>
        <v>0.24558426</v>
      </c>
      <c r="J537" s="115">
        <f>'[1]2023.04.25.EKHAZAARSTK_X'!J537</f>
        <v>-0.55424963999999999</v>
      </c>
      <c r="K537" s="115">
        <f>'[1]2023.04.25.EKHAZAARSTK_X'!K537</f>
        <v>-0.62819665999999996</v>
      </c>
    </row>
    <row r="538" spans="1:11" x14ac:dyDescent="0.3">
      <c r="A538" s="73" t="str">
        <f>'[1]2023.04.25.EKHAZAARSTK_X'!A538</f>
        <v>LAURUS LABS LTD</v>
      </c>
      <c r="B538" s="115">
        <f>'[1]2023.04.25.EKHAZAARSTK_X'!B538</f>
        <v>-0.22929092000000001</v>
      </c>
      <c r="C538" s="115">
        <f>'[1]2023.04.25.EKHAZAARSTK_X'!C538</f>
        <v>1.24967206</v>
      </c>
      <c r="D538" s="115">
        <f>'[1]2023.04.25.EKHAZAARSTK_X'!D538</f>
        <v>1.2108175800000001</v>
      </c>
      <c r="E538" s="115">
        <f>'[1]2023.04.25.EKHAZAARSTK_X'!E538</f>
        <v>0.23390304000000001</v>
      </c>
      <c r="F538" s="115">
        <f>'[1]2023.04.25.EKHAZAARSTK_X'!F538</f>
        <v>-1.9023907200000001</v>
      </c>
      <c r="G538" s="115">
        <f>'[1]2023.04.25.EKHAZAARSTK_X'!G538</f>
        <v>0.27895748999999997</v>
      </c>
      <c r="H538" s="115">
        <f>'[1]2023.04.25.EKHAZAARSTK_X'!H538</f>
        <v>-1.3533074899999999</v>
      </c>
      <c r="I538" s="115">
        <f>'[1]2023.04.25.EKHAZAARSTK_X'!I538</f>
        <v>0.40389206999999999</v>
      </c>
      <c r="J538" s="115">
        <f>'[1]2023.04.25.EKHAZAARSTK_X'!J538</f>
        <v>7.2565939999999995E-2</v>
      </c>
      <c r="K538" s="115">
        <f>'[1]2023.04.25.EKHAZAARSTK_X'!K538</f>
        <v>-7.9745949999999996E-2</v>
      </c>
    </row>
    <row r="539" spans="1:11" x14ac:dyDescent="0.3">
      <c r="A539" s="73" t="str">
        <f>'[1]2023.04.25.EKHAZAARSTK_X'!A539</f>
        <v>LAXMI ORGANIC INDUSTRIES LTD</v>
      </c>
      <c r="B539" s="115">
        <f>'[1]2023.04.25.EKHAZAARSTK_X'!B539</f>
        <v>-0.37829307000000001</v>
      </c>
      <c r="C539" s="115">
        <f>'[1]2023.04.25.EKHAZAARSTK_X'!C539</f>
        <v>1.85878074</v>
      </c>
      <c r="D539" s="115">
        <f>'[1]2023.04.25.EKHAZAARSTK_X'!D539</f>
        <v>1.2410148400000001</v>
      </c>
      <c r="E539" s="115">
        <f>'[1]2023.04.25.EKHAZAARSTK_X'!E539</f>
        <v>-0.71791130000000003</v>
      </c>
      <c r="F539" s="115">
        <f>'[1]2023.04.25.EKHAZAARSTK_X'!F539</f>
        <v>-1.24248326</v>
      </c>
      <c r="G539" s="115">
        <f>'[1]2023.04.25.EKHAZAARSTK_X'!G539</f>
        <v>-0.43215506999999997</v>
      </c>
      <c r="H539" s="115">
        <f>'[1]2023.04.25.EKHAZAARSTK_X'!H539</f>
        <v>-1.95437539</v>
      </c>
      <c r="I539" s="115">
        <f>'[1]2023.04.25.EKHAZAARSTK_X'!I539</f>
        <v>0.48592271999999997</v>
      </c>
      <c r="J539" s="115">
        <f>'[1]2023.04.25.EKHAZAARSTK_X'!J539</f>
        <v>-0.27828464000000003</v>
      </c>
      <c r="K539" s="115">
        <f>'[1]2023.04.25.EKHAZAARSTK_X'!K539</f>
        <v>3.1784600000000001E-3</v>
      </c>
    </row>
    <row r="540" spans="1:11" x14ac:dyDescent="0.3">
      <c r="A540" s="73" t="str">
        <f>'[1]2023.04.25.EKHAZAARSTK_X'!A540</f>
        <v>LEMON TREE HOTELS LTD</v>
      </c>
      <c r="B540" s="115">
        <f>'[1]2023.04.25.EKHAZAARSTK_X'!B540</f>
        <v>-0.47056088000000001</v>
      </c>
      <c r="C540" s="115">
        <f>'[1]2023.04.25.EKHAZAARSTK_X'!C540</f>
        <v>-0.49604895999999998</v>
      </c>
      <c r="D540" s="115">
        <f>'[1]2023.04.25.EKHAZAARSTK_X'!D540</f>
        <v>-0.12374989</v>
      </c>
      <c r="E540" s="115">
        <f>'[1]2023.04.25.EKHAZAARSTK_X'!E540</f>
        <v>1.65180767</v>
      </c>
      <c r="F540" s="115">
        <f>'[1]2023.04.25.EKHAZAARSTK_X'!F540</f>
        <v>0.57694553999999998</v>
      </c>
      <c r="G540" s="115">
        <f>'[1]2023.04.25.EKHAZAARSTK_X'!G540</f>
        <v>-0.64408140999999997</v>
      </c>
      <c r="H540" s="115">
        <f>'[1]2023.04.25.EKHAZAARSTK_X'!H540</f>
        <v>-2.1002674099999998</v>
      </c>
      <c r="I540" s="115">
        <f>'[1]2023.04.25.EKHAZAARSTK_X'!I540</f>
        <v>1.0169755199999999</v>
      </c>
      <c r="J540" s="115">
        <f>'[1]2023.04.25.EKHAZAARSTK_X'!J540</f>
        <v>-0.54412585000000002</v>
      </c>
      <c r="K540" s="115">
        <f>'[1]2023.04.25.EKHAZAARSTK_X'!K540</f>
        <v>-0.24017499</v>
      </c>
    </row>
    <row r="541" spans="1:11" x14ac:dyDescent="0.3">
      <c r="A541" s="73" t="str">
        <f>'[1]2023.04.25.EKHAZAARSTK_X'!A541</f>
        <v>LIC HOUSING FINANCE LTD</v>
      </c>
      <c r="B541" s="115">
        <f>'[1]2023.04.25.EKHAZAARSTK_X'!B541</f>
        <v>0.4961139</v>
      </c>
      <c r="C541" s="115">
        <f>'[1]2023.04.25.EKHAZAARSTK_X'!C541</f>
        <v>-0.82001734000000004</v>
      </c>
      <c r="D541" s="115">
        <f>'[1]2023.04.25.EKHAZAARSTK_X'!D541</f>
        <v>-0.45835726999999998</v>
      </c>
      <c r="E541" s="115">
        <f>'[1]2023.04.25.EKHAZAARSTK_X'!E541</f>
        <v>3.0000002399999999</v>
      </c>
      <c r="F541" s="115">
        <f>'[1]2023.04.25.EKHAZAARSTK_X'!F541</f>
        <v>-0.24496153000000001</v>
      </c>
      <c r="G541" s="115">
        <f>'[1]2023.04.25.EKHAZAARSTK_X'!G541</f>
        <v>0.19853315999999999</v>
      </c>
      <c r="H541" s="115">
        <f>'[1]2023.04.25.EKHAZAARSTK_X'!H541</f>
        <v>-0.28088853000000003</v>
      </c>
      <c r="I541" s="115">
        <f>'[1]2023.04.25.EKHAZAARSTK_X'!I541</f>
        <v>0.61484097999999998</v>
      </c>
      <c r="J541" s="115">
        <f>'[1]2023.04.25.EKHAZAARSTK_X'!J541</f>
        <v>1.2137358199999999</v>
      </c>
      <c r="K541" s="115">
        <f>'[1]2023.04.25.EKHAZAARSTK_X'!K541</f>
        <v>8.3482689999999998E-2</v>
      </c>
    </row>
    <row r="542" spans="1:11" x14ac:dyDescent="0.3">
      <c r="A542" s="73" t="str">
        <f>'[1]2023.04.25.EKHAZAARSTK_X'!A542</f>
        <v>LIFE INSURANCE CORPORATION</v>
      </c>
      <c r="B542" s="115">
        <f>'[1]2023.04.25.EKHAZAARSTK_X'!B542</f>
        <v>-0.36727061999999999</v>
      </c>
      <c r="C542" s="115">
        <f>'[1]2023.04.25.EKHAZAARSTK_X'!C542</f>
        <v>-0.81732267000000003</v>
      </c>
      <c r="D542" s="115">
        <f>'[1]2023.04.25.EKHAZAARSTK_X'!D542</f>
        <v>-0.75118560000000001</v>
      </c>
      <c r="E542" s="115">
        <f>'[1]2023.04.25.EKHAZAARSTK_X'!E542</f>
        <v>-0.95499277000000005</v>
      </c>
      <c r="F542" s="115">
        <f>'[1]2023.04.25.EKHAZAARSTK_X'!F542</f>
        <v>-1.56003106</v>
      </c>
      <c r="G542" s="115">
        <f>'[1]2023.04.25.EKHAZAARSTK_X'!G542</f>
        <v>1.2061220399999999</v>
      </c>
      <c r="H542" s="115">
        <f>'[1]2023.04.25.EKHAZAARSTK_X'!H542</f>
        <v>1.70607066</v>
      </c>
      <c r="I542" s="115">
        <f>'[1]2023.04.25.EKHAZAARSTK_X'!I542</f>
        <v>-0.41858622000000001</v>
      </c>
      <c r="J542" s="115">
        <f>'[1]2023.04.25.EKHAZAARSTK_X'!J542</f>
        <v>1.2432445299999999</v>
      </c>
      <c r="K542" s="115">
        <f>'[1]2023.04.25.EKHAZAARSTK_X'!K542</f>
        <v>1.2491192799999999</v>
      </c>
    </row>
    <row r="543" spans="1:11" x14ac:dyDescent="0.3">
      <c r="A543" s="73" t="str">
        <f>'[1]2023.04.25.EKHAZAARSTK_X'!A543</f>
        <v>LINDE INDIA LTD</v>
      </c>
      <c r="B543" s="115">
        <f>'[1]2023.04.25.EKHAZAARSTK_X'!B543</f>
        <v>-0.43787670000000001</v>
      </c>
      <c r="C543" s="115">
        <f>'[1]2023.04.25.EKHAZAARSTK_X'!C543</f>
        <v>0.42465544</v>
      </c>
      <c r="D543" s="115">
        <f>'[1]2023.04.25.EKHAZAARSTK_X'!D543</f>
        <v>-0.66595369999999998</v>
      </c>
      <c r="E543" s="115">
        <f>'[1]2023.04.25.EKHAZAARSTK_X'!E543</f>
        <v>-0.93176543999999994</v>
      </c>
      <c r="F543" s="115">
        <f>'[1]2023.04.25.EKHAZAARSTK_X'!F543</f>
        <v>0.22536874000000001</v>
      </c>
      <c r="G543" s="115">
        <f>'[1]2023.04.25.EKHAZAARSTK_X'!G543</f>
        <v>-0.17041740999999999</v>
      </c>
      <c r="H543" s="115">
        <f>'[1]2023.04.25.EKHAZAARSTK_X'!H543</f>
        <v>-1.4536242500000001</v>
      </c>
      <c r="I543" s="115">
        <f>'[1]2023.04.25.EKHAZAARSTK_X'!I543</f>
        <v>-0.24792789000000001</v>
      </c>
      <c r="J543" s="115">
        <f>'[1]2023.04.25.EKHAZAARSTK_X'!J543</f>
        <v>-0.64081489999999997</v>
      </c>
      <c r="K543" s="115">
        <f>'[1]2023.04.25.EKHAZAARSTK_X'!K543</f>
        <v>-0.13985232</v>
      </c>
    </row>
    <row r="544" spans="1:11" x14ac:dyDescent="0.3">
      <c r="A544" s="73" t="str">
        <f>'[1]2023.04.25.EKHAZAARSTK_X'!A544</f>
        <v>LLOYDS METALS &amp; ENERGY LTD</v>
      </c>
      <c r="B544" s="115">
        <f>'[1]2023.04.25.EKHAZAARSTK_X'!B544</f>
        <v>-0.40510239999999997</v>
      </c>
      <c r="C544" s="115">
        <f>'[1]2023.04.25.EKHAZAARSTK_X'!C544</f>
        <v>2.5180666399999998</v>
      </c>
      <c r="D544" s="115">
        <f>'[1]2023.04.25.EKHAZAARSTK_X'!D544</f>
        <v>0.85501313000000001</v>
      </c>
      <c r="E544" s="115">
        <f>'[1]2023.04.25.EKHAZAARSTK_X'!E544</f>
        <v>-0.53887039000000003</v>
      </c>
      <c r="F544" s="115">
        <f>'[1]2023.04.25.EKHAZAARSTK_X'!F544</f>
        <v>2.5115335000000001</v>
      </c>
      <c r="G544" s="115">
        <f>'[1]2023.04.25.EKHAZAARSTK_X'!G544</f>
        <v>-2.0848610399999998</v>
      </c>
      <c r="H544" s="115">
        <f>'[1]2023.04.25.EKHAZAARSTK_X'!H544</f>
        <v>-1.95013356</v>
      </c>
      <c r="I544" s="115">
        <f>'[1]2023.04.25.EKHAZAARSTK_X'!I544</f>
        <v>-0.35480419000000002</v>
      </c>
      <c r="J544" s="115">
        <f>'[1]2023.04.25.EKHAZAARSTK_X'!J544</f>
        <v>-0.51573652000000003</v>
      </c>
      <c r="K544" s="115">
        <f>'[1]2023.04.25.EKHAZAARSTK_X'!K544</f>
        <v>-0.25821936000000001</v>
      </c>
    </row>
    <row r="545" spans="1:11" x14ac:dyDescent="0.3">
      <c r="A545" s="73" t="str">
        <f>'[1]2023.04.25.EKHAZAARSTK_X'!A545</f>
        <v>LLOYDS STEELS INDUSTRIES LTD</v>
      </c>
      <c r="B545" s="115">
        <f>'[1]2023.04.25.EKHAZAARSTK_X'!B545</f>
        <v>-0.37332037000000001</v>
      </c>
      <c r="C545" s="115">
        <f>'[1]2023.04.25.EKHAZAARSTK_X'!C545</f>
        <v>0.34417166999999999</v>
      </c>
      <c r="D545" s="115">
        <f>'[1]2023.04.25.EKHAZAARSTK_X'!D545</f>
        <v>-2.5082638300000002</v>
      </c>
      <c r="E545" s="115">
        <f>'[1]2023.04.25.EKHAZAARSTK_X'!E545</f>
        <v>-0.58524447999999996</v>
      </c>
      <c r="F545" s="115">
        <f>'[1]2023.04.25.EKHAZAARSTK_X'!F545</f>
        <v>1.14979231</v>
      </c>
      <c r="G545" s="115">
        <f>'[1]2023.04.25.EKHAZAARSTK_X'!G545</f>
        <v>-0.88982642000000001</v>
      </c>
      <c r="H545" s="115">
        <f>'[1]2023.04.25.EKHAZAARSTK_X'!H545</f>
        <v>-3</v>
      </c>
      <c r="I545" s="115">
        <f>'[1]2023.04.25.EKHAZAARSTK_X'!I545</f>
        <v>0.91422897999999997</v>
      </c>
      <c r="J545" s="115">
        <f>'[1]2023.04.25.EKHAZAARSTK_X'!J545</f>
        <v>-0.85443586000000005</v>
      </c>
      <c r="K545" s="115">
        <f>'[1]2023.04.25.EKHAZAARSTK_X'!K545</f>
        <v>2.3743615199999999</v>
      </c>
    </row>
    <row r="546" spans="1:11" x14ac:dyDescent="0.3">
      <c r="A546" s="73" t="str">
        <f>'[1]2023.04.25.EKHAZAARSTK_X'!A546</f>
        <v>LT FOODS LTD</v>
      </c>
      <c r="B546" s="115">
        <f>'[1]2023.04.25.EKHAZAARSTK_X'!B546</f>
        <v>-0.29338535999999998</v>
      </c>
      <c r="C546" s="115">
        <f>'[1]2023.04.25.EKHAZAARSTK_X'!C546</f>
        <v>0.44925167999999999</v>
      </c>
      <c r="D546" s="115">
        <f>'[1]2023.04.25.EKHAZAARSTK_X'!D546</f>
        <v>-0.16802154</v>
      </c>
      <c r="E546" s="115">
        <f>'[1]2023.04.25.EKHAZAARSTK_X'!E546</f>
        <v>0.41734526</v>
      </c>
      <c r="F546" s="115">
        <f>'[1]2023.04.25.EKHAZAARSTK_X'!F546</f>
        <v>0.83133990000000002</v>
      </c>
      <c r="G546" s="115">
        <f>'[1]2023.04.25.EKHAZAARSTK_X'!G546</f>
        <v>-0.23038852000000001</v>
      </c>
      <c r="H546" s="115">
        <f>'[1]2023.04.25.EKHAZAARSTK_X'!H546</f>
        <v>-1.8310407399999999</v>
      </c>
      <c r="I546" s="115">
        <f>'[1]2023.04.25.EKHAZAARSTK_X'!I546</f>
        <v>1.0653091699999999</v>
      </c>
      <c r="J546" s="115">
        <f>'[1]2023.04.25.EKHAZAARSTK_X'!J546</f>
        <v>0.97322655000000002</v>
      </c>
      <c r="K546" s="115">
        <f>'[1]2023.04.25.EKHAZAARSTK_X'!K546</f>
        <v>0.36694953000000002</v>
      </c>
    </row>
    <row r="547" spans="1:11" x14ac:dyDescent="0.3">
      <c r="A547" s="73" t="str">
        <f>'[1]2023.04.25.EKHAZAARSTK_X'!A547</f>
        <v>LTIMINDTREE LTD</v>
      </c>
      <c r="B547" s="115">
        <f>'[1]2023.04.25.EKHAZAARSTK_X'!B547</f>
        <v>-2.197783E-2</v>
      </c>
      <c r="C547" s="115">
        <f>'[1]2023.04.25.EKHAZAARSTK_X'!C547</f>
        <v>1.1150231399999999</v>
      </c>
      <c r="D547" s="115">
        <f>'[1]2023.04.25.EKHAZAARSTK_X'!D547</f>
        <v>1.5041961699999999</v>
      </c>
      <c r="E547" s="115">
        <f>'[1]2023.04.25.EKHAZAARSTK_X'!E547</f>
        <v>-0.72407960999999998</v>
      </c>
      <c r="F547" s="115">
        <f>'[1]2023.04.25.EKHAZAARSTK_X'!F547</f>
        <v>-0.74163371</v>
      </c>
      <c r="G547" s="115">
        <f>'[1]2023.04.25.EKHAZAARSTK_X'!G547</f>
        <v>0.10827468</v>
      </c>
      <c r="H547" s="115">
        <f>'[1]2023.04.25.EKHAZAARSTK_X'!H547</f>
        <v>-0.38929640999999998</v>
      </c>
      <c r="I547" s="115">
        <f>'[1]2023.04.25.EKHAZAARSTK_X'!I547</f>
        <v>1.5886319999999999E-2</v>
      </c>
      <c r="J547" s="115">
        <f>'[1]2023.04.25.EKHAZAARSTK_X'!J547</f>
        <v>-0.36270732</v>
      </c>
      <c r="K547" s="115">
        <f>'[1]2023.04.25.EKHAZAARSTK_X'!K547</f>
        <v>-0.55763887999999995</v>
      </c>
    </row>
    <row r="548" spans="1:11" x14ac:dyDescent="0.3">
      <c r="A548" s="73" t="str">
        <f>'[1]2023.04.25.EKHAZAARSTK_X'!A548</f>
        <v>LUMAX AUTO TECHNOLOGIES LTD</v>
      </c>
      <c r="B548" s="115">
        <f>'[1]2023.04.25.EKHAZAARSTK_X'!B548</f>
        <v>-1.692809E-2</v>
      </c>
      <c r="C548" s="115">
        <f>'[1]2023.04.25.EKHAZAARSTK_X'!C548</f>
        <v>0.61896627999999998</v>
      </c>
      <c r="D548" s="115">
        <f>'[1]2023.04.25.EKHAZAARSTK_X'!D548</f>
        <v>-0.53086423999999999</v>
      </c>
      <c r="E548" s="115">
        <f>'[1]2023.04.25.EKHAZAARSTK_X'!E548</f>
        <v>-0.91199768000000003</v>
      </c>
      <c r="F548" s="115">
        <f>'[1]2023.04.25.EKHAZAARSTK_X'!F548</f>
        <v>1.6810198999999999</v>
      </c>
      <c r="G548" s="115">
        <f>'[1]2023.04.25.EKHAZAARSTK_X'!G548</f>
        <v>-0.13737315</v>
      </c>
      <c r="H548" s="115">
        <f>'[1]2023.04.25.EKHAZAARSTK_X'!H548</f>
        <v>-2.4886660599999999</v>
      </c>
      <c r="I548" s="115">
        <f>'[1]2023.04.25.EKHAZAARSTK_X'!I548</f>
        <v>0.16479695999999999</v>
      </c>
      <c r="J548" s="115">
        <f>'[1]2023.04.25.EKHAZAARSTK_X'!J548</f>
        <v>0.2200473</v>
      </c>
      <c r="K548" s="115">
        <f>'[1]2023.04.25.EKHAZAARSTK_X'!K548</f>
        <v>0.67981285000000002</v>
      </c>
    </row>
    <row r="549" spans="1:11" x14ac:dyDescent="0.3">
      <c r="A549" s="73" t="str">
        <f>'[1]2023.04.25.EKHAZAARSTK_X'!A549</f>
        <v>LUMAX INDUSTRIES LTD</v>
      </c>
      <c r="B549" s="115">
        <f>'[1]2023.04.25.EKHAZAARSTK_X'!B549</f>
        <v>-0.20429616</v>
      </c>
      <c r="C549" s="115">
        <f>'[1]2023.04.25.EKHAZAARSTK_X'!C549</f>
        <v>0.25239781</v>
      </c>
      <c r="D549" s="115">
        <f>'[1]2023.04.25.EKHAZAARSTK_X'!D549</f>
        <v>-0.50641590000000003</v>
      </c>
      <c r="E549" s="115">
        <f>'[1]2023.04.25.EKHAZAARSTK_X'!E549</f>
        <v>0.42733279000000002</v>
      </c>
      <c r="F549" s="115">
        <f>'[1]2023.04.25.EKHAZAARSTK_X'!F549</f>
        <v>2.0820028800000001</v>
      </c>
      <c r="G549" s="115">
        <f>'[1]2023.04.25.EKHAZAARSTK_X'!G549</f>
        <v>-7.450532E-2</v>
      </c>
      <c r="H549" s="115">
        <f>'[1]2023.04.25.EKHAZAARSTK_X'!H549</f>
        <v>-2.4207208200000001</v>
      </c>
      <c r="I549" s="115">
        <f>'[1]2023.04.25.EKHAZAARSTK_X'!I549</f>
        <v>-0.19177194</v>
      </c>
      <c r="J549" s="115">
        <f>'[1]2023.04.25.EKHAZAARSTK_X'!J549</f>
        <v>0.32007137000000002</v>
      </c>
      <c r="K549" s="115">
        <f>'[1]2023.04.25.EKHAZAARSTK_X'!K549</f>
        <v>0.47165167000000002</v>
      </c>
    </row>
    <row r="550" spans="1:11" x14ac:dyDescent="0.3">
      <c r="A550" s="73" t="str">
        <f>'[1]2023.04.25.EKHAZAARSTK_X'!A550</f>
        <v>LUPIN LTD</v>
      </c>
      <c r="B550" s="115">
        <f>'[1]2023.04.25.EKHAZAARSTK_X'!B550</f>
        <v>-0.25140339</v>
      </c>
      <c r="C550" s="115">
        <f>'[1]2023.04.25.EKHAZAARSTK_X'!C550</f>
        <v>-0.38465473</v>
      </c>
      <c r="D550" s="115">
        <f>'[1]2023.04.25.EKHAZAARSTK_X'!D550</f>
        <v>-0.84725278999999998</v>
      </c>
      <c r="E550" s="115">
        <f>'[1]2023.04.25.EKHAZAARSTK_X'!E550</f>
        <v>-0.18888036999999999</v>
      </c>
      <c r="F550" s="115">
        <f>'[1]2023.04.25.EKHAZAARSTK_X'!F550</f>
        <v>-0.39802124999999999</v>
      </c>
      <c r="G550" s="115">
        <f>'[1]2023.04.25.EKHAZAARSTK_X'!G550</f>
        <v>-1.04419029</v>
      </c>
      <c r="H550" s="115">
        <f>'[1]2023.04.25.EKHAZAARSTK_X'!H550</f>
        <v>-0.78436649000000003</v>
      </c>
      <c r="I550" s="115">
        <f>'[1]2023.04.25.EKHAZAARSTK_X'!I550</f>
        <v>0.15762556999999999</v>
      </c>
      <c r="J550" s="115">
        <f>'[1]2023.04.25.EKHAZAARSTK_X'!J550</f>
        <v>-0.24260090000000001</v>
      </c>
      <c r="K550" s="115">
        <f>'[1]2023.04.25.EKHAZAARSTK_X'!K550</f>
        <v>-0.61094296000000003</v>
      </c>
    </row>
    <row r="551" spans="1:11" x14ac:dyDescent="0.3">
      <c r="A551" s="73" t="str">
        <f>'[1]2023.04.25.EKHAZAARSTK_X'!A551</f>
        <v>LUX INDUSTRIES LTD</v>
      </c>
      <c r="B551" s="115">
        <f>'[1]2023.04.25.EKHAZAARSTK_X'!B551</f>
        <v>-0.20333503</v>
      </c>
      <c r="C551" s="115">
        <f>'[1]2023.04.25.EKHAZAARSTK_X'!C551</f>
        <v>3.0002110000000002</v>
      </c>
      <c r="D551" s="115">
        <f>'[1]2023.04.25.EKHAZAARSTK_X'!D551</f>
        <v>1.3069998</v>
      </c>
      <c r="E551" s="115">
        <f>'[1]2023.04.25.EKHAZAARSTK_X'!E551</f>
        <v>-0.25851932</v>
      </c>
      <c r="F551" s="115">
        <f>'[1]2023.04.25.EKHAZAARSTK_X'!F551</f>
        <v>-1.71563208</v>
      </c>
      <c r="G551" s="115">
        <f>'[1]2023.04.25.EKHAZAARSTK_X'!G551</f>
        <v>-0.32161716000000001</v>
      </c>
      <c r="H551" s="115">
        <f>'[1]2023.04.25.EKHAZAARSTK_X'!H551</f>
        <v>-2.17305613</v>
      </c>
      <c r="I551" s="115">
        <f>'[1]2023.04.25.EKHAZAARSTK_X'!I551</f>
        <v>-5.8590320000000001E-2</v>
      </c>
      <c r="J551" s="115">
        <f>'[1]2023.04.25.EKHAZAARSTK_X'!J551</f>
        <v>-2.078752E-2</v>
      </c>
      <c r="K551" s="115">
        <f>'[1]2023.04.25.EKHAZAARSTK_X'!K551</f>
        <v>-0.92656629999999995</v>
      </c>
    </row>
    <row r="552" spans="1:11" x14ac:dyDescent="0.3">
      <c r="A552" s="73" t="str">
        <f>'[1]2023.04.25.EKHAZAARSTK_X'!A552</f>
        <v>M.M. FORGINGS LTD</v>
      </c>
      <c r="B552" s="115">
        <f>'[1]2023.04.25.EKHAZAARSTK_X'!B552</f>
        <v>-0.20989073999999999</v>
      </c>
      <c r="C552" s="115">
        <f>'[1]2023.04.25.EKHAZAARSTK_X'!C552</f>
        <v>0.76837736000000001</v>
      </c>
      <c r="D552" s="115">
        <f>'[1]2023.04.25.EKHAZAARSTK_X'!D552</f>
        <v>0.12972075</v>
      </c>
      <c r="E552" s="115">
        <f>'[1]2023.04.25.EKHAZAARSTK_X'!E552</f>
        <v>0.43902496000000002</v>
      </c>
      <c r="F552" s="115">
        <f>'[1]2023.04.25.EKHAZAARSTK_X'!F552</f>
        <v>-8.6099850000000006E-2</v>
      </c>
      <c r="G552" s="115">
        <f>'[1]2023.04.25.EKHAZAARSTK_X'!G552</f>
        <v>-0.19800422000000001</v>
      </c>
      <c r="H552" s="115">
        <f>'[1]2023.04.25.EKHAZAARSTK_X'!H552</f>
        <v>-2.4839880499999998</v>
      </c>
      <c r="I552" s="115">
        <f>'[1]2023.04.25.EKHAZAARSTK_X'!I552</f>
        <v>-0.21305129</v>
      </c>
      <c r="J552" s="115">
        <f>'[1]2023.04.25.EKHAZAARSTK_X'!J552</f>
        <v>0.25055232999999999</v>
      </c>
      <c r="K552" s="115">
        <f>'[1]2023.04.25.EKHAZAARSTK_X'!K552</f>
        <v>-1.18404961</v>
      </c>
    </row>
    <row r="553" spans="1:11" x14ac:dyDescent="0.3">
      <c r="A553" s="73" t="str">
        <f>'[1]2023.04.25.EKHAZAARSTK_X'!A553</f>
        <v>MACROTECH DEVELOPERS LTD</v>
      </c>
      <c r="B553" s="115">
        <f>'[1]2023.04.25.EKHAZAARSTK_X'!B553</f>
        <v>-0.47056088000000001</v>
      </c>
      <c r="C553" s="115">
        <f>'[1]2023.04.25.EKHAZAARSTK_X'!C553</f>
        <v>-0.33288276</v>
      </c>
      <c r="D553" s="115">
        <f>'[1]2023.04.25.EKHAZAARSTK_X'!D553</f>
        <v>-0.98230803</v>
      </c>
      <c r="E553" s="115">
        <f>'[1]2023.04.25.EKHAZAARSTK_X'!E553</f>
        <v>0.44044687999999999</v>
      </c>
      <c r="F553" s="115">
        <f>'[1]2023.04.25.EKHAZAARSTK_X'!F553</f>
        <v>-0.54721134999999999</v>
      </c>
      <c r="G553" s="115">
        <f>'[1]2023.04.25.EKHAZAARSTK_X'!G553</f>
        <v>-0.85014886000000001</v>
      </c>
      <c r="H553" s="115">
        <f>'[1]2023.04.25.EKHAZAARSTK_X'!H553</f>
        <v>-0.65837531999999999</v>
      </c>
      <c r="I553" s="115">
        <f>'[1]2023.04.25.EKHAZAARSTK_X'!I553</f>
        <v>-0.26533076</v>
      </c>
      <c r="J553" s="115">
        <f>'[1]2023.04.25.EKHAZAARSTK_X'!J553</f>
        <v>-0.35387400000000002</v>
      </c>
      <c r="K553" s="115">
        <f>'[1]2023.04.25.EKHAZAARSTK_X'!K553</f>
        <v>0.25935340000000001</v>
      </c>
    </row>
    <row r="554" spans="1:11" x14ac:dyDescent="0.3">
      <c r="A554" s="73" t="str">
        <f>'[1]2023.04.25.EKHAZAARSTK_X'!A554</f>
        <v>MADHYA BHARAT AGRO PRODUCTS</v>
      </c>
      <c r="B554" s="115">
        <f>'[1]2023.04.25.EKHAZAARSTK_X'!B554</f>
        <v>-0.45437919999999998</v>
      </c>
      <c r="C554" s="115">
        <f>'[1]2023.04.25.EKHAZAARSTK_X'!C554</f>
        <v>0.78350675000000003</v>
      </c>
      <c r="D554" s="115">
        <f>'[1]2023.04.25.EKHAZAARSTK_X'!D554</f>
        <v>0.22591662000000001</v>
      </c>
      <c r="E554" s="115">
        <f>'[1]2023.04.25.EKHAZAARSTK_X'!E554</f>
        <v>-0.11938851</v>
      </c>
      <c r="F554" s="115">
        <f>'[1]2023.04.25.EKHAZAARSTK_X'!F554</f>
        <v>3.0000844</v>
      </c>
      <c r="G554" s="115">
        <f>'[1]2023.04.25.EKHAZAARSTK_X'!G554</f>
        <v>-0.23958744000000001</v>
      </c>
      <c r="H554" s="115">
        <f>'[1]2023.04.25.EKHAZAARSTK_X'!H554</f>
        <v>-3</v>
      </c>
      <c r="I554" s="115">
        <f>'[1]2023.04.25.EKHAZAARSTK_X'!I554</f>
        <v>-0.33354914000000002</v>
      </c>
      <c r="J554" s="115">
        <f>'[1]2023.04.25.EKHAZAARSTK_X'!J554</f>
        <v>0.20742874</v>
      </c>
      <c r="K554" s="115">
        <f>'[1]2023.04.25.EKHAZAARSTK_X'!K554</f>
        <v>0.53605592000000002</v>
      </c>
    </row>
    <row r="555" spans="1:11" x14ac:dyDescent="0.3">
      <c r="A555" s="73" t="str">
        <f>'[1]2023.04.25.EKHAZAARSTK_X'!A555</f>
        <v>MADRAS FERTILIZERS LTD</v>
      </c>
      <c r="B555" s="115">
        <f>'[1]2023.04.25.EKHAZAARSTK_X'!B555</f>
        <v>-0.47056088000000001</v>
      </c>
      <c r="C555" s="115">
        <f>'[1]2023.04.25.EKHAZAARSTK_X'!C555</f>
        <v>2.0992915600000002</v>
      </c>
      <c r="D555" s="115">
        <f>'[1]2023.04.25.EKHAZAARSTK_X'!D555</f>
        <v>0.16677370999999999</v>
      </c>
      <c r="E555" s="115">
        <f>'[1]2023.04.25.EKHAZAARSTK_X'!E555</f>
        <v>2.84770155</v>
      </c>
      <c r="F555" s="115">
        <f>'[1]2023.04.25.EKHAZAARSTK_X'!F555</f>
        <v>0.69923800000000003</v>
      </c>
      <c r="G555" s="115">
        <f>'[1]2023.04.25.EKHAZAARSTK_X'!G555</f>
        <v>-0.22798876000000001</v>
      </c>
      <c r="H555" s="115">
        <f>'[1]2023.04.25.EKHAZAARSTK_X'!H555</f>
        <v>-2.4640278800000002</v>
      </c>
      <c r="I555" s="115">
        <f>'[1]2023.04.25.EKHAZAARSTK_X'!I555</f>
        <v>0.67052405999999998</v>
      </c>
      <c r="J555" s="115">
        <f>'[1]2023.04.25.EKHAZAARSTK_X'!J555</f>
        <v>-0.43064338000000002</v>
      </c>
      <c r="K555" s="115">
        <f>'[1]2023.04.25.EKHAZAARSTK_X'!K555</f>
        <v>1.2677052</v>
      </c>
    </row>
    <row r="556" spans="1:11" x14ac:dyDescent="0.3">
      <c r="A556" s="73" t="str">
        <f>'[1]2023.04.25.EKHAZAARSTK_X'!A556</f>
        <v>MAGELLANIC CLOUD LTD</v>
      </c>
      <c r="B556" s="115">
        <f>'[1]2023.04.25.EKHAZAARSTK_X'!B556</f>
        <v>-0.44563894999999998</v>
      </c>
      <c r="C556" s="115">
        <f>'[1]2023.04.25.EKHAZAARSTK_X'!C556</f>
        <v>2.9448456799999998</v>
      </c>
      <c r="D556" s="115">
        <f>'[1]2023.04.25.EKHAZAARSTK_X'!D556</f>
        <v>2.4096832300000002</v>
      </c>
      <c r="E556" s="115">
        <f>'[1]2023.04.25.EKHAZAARSTK_X'!E556</f>
        <v>0.24710923000000001</v>
      </c>
      <c r="F556" s="115">
        <f>'[1]2023.04.25.EKHAZAARSTK_X'!F556</f>
        <v>2.0326514200000001</v>
      </c>
      <c r="G556" s="115">
        <f>'[1]2023.04.25.EKHAZAARSTK_X'!G556</f>
        <v>8.1613350000000001E-2</v>
      </c>
      <c r="H556" s="115">
        <f>'[1]2023.04.25.EKHAZAARSTK_X'!H556</f>
        <v>-2.9858021699999999</v>
      </c>
      <c r="I556" s="115">
        <f>'[1]2023.04.25.EKHAZAARSTK_X'!I556</f>
        <v>-0.30894125</v>
      </c>
      <c r="J556" s="115">
        <f>'[1]2023.04.25.EKHAZAARSTK_X'!J556</f>
        <v>-0.57876039000000001</v>
      </c>
      <c r="K556" s="115">
        <f>'[1]2023.04.25.EKHAZAARSTK_X'!K556</f>
        <v>-0.87479841999999997</v>
      </c>
    </row>
    <row r="557" spans="1:11" x14ac:dyDescent="0.3">
      <c r="A557" s="73" t="str">
        <f>'[1]2023.04.25.EKHAZAARSTK_X'!A557</f>
        <v>MAHANAGAR GAS LTD</v>
      </c>
      <c r="B557" s="115">
        <f>'[1]2023.04.25.EKHAZAARSTK_X'!B557</f>
        <v>0.47847539</v>
      </c>
      <c r="C557" s="115">
        <f>'[1]2023.04.25.EKHAZAARSTK_X'!C557</f>
        <v>0.21189069999999999</v>
      </c>
      <c r="D557" s="115">
        <f>'[1]2023.04.25.EKHAZAARSTK_X'!D557</f>
        <v>-0.22603381</v>
      </c>
      <c r="E557" s="115">
        <f>'[1]2023.04.25.EKHAZAARSTK_X'!E557</f>
        <v>-0.87030280000000004</v>
      </c>
      <c r="F557" s="115">
        <f>'[1]2023.04.25.EKHAZAARSTK_X'!F557</f>
        <v>0.57676225999999997</v>
      </c>
      <c r="G557" s="115">
        <f>'[1]2023.04.25.EKHAZAARSTK_X'!G557</f>
        <v>-3.2050509999999997E-2</v>
      </c>
      <c r="H557" s="115">
        <f>'[1]2023.04.25.EKHAZAARSTK_X'!H557</f>
        <v>-1.5511736899999999</v>
      </c>
      <c r="I557" s="115">
        <f>'[1]2023.04.25.EKHAZAARSTK_X'!I557</f>
        <v>0.73173427999999996</v>
      </c>
      <c r="J557" s="115">
        <f>'[1]2023.04.25.EKHAZAARSTK_X'!J557</f>
        <v>0.38035955999999999</v>
      </c>
      <c r="K557" s="115">
        <f>'[1]2023.04.25.EKHAZAARSTK_X'!K557</f>
        <v>-0.64018589000000004</v>
      </c>
    </row>
    <row r="558" spans="1:11" x14ac:dyDescent="0.3">
      <c r="A558" s="73" t="str">
        <f>'[1]2023.04.25.EKHAZAARSTK_X'!A558</f>
        <v>MAHANAGAR TELEPHONE NIGAM</v>
      </c>
      <c r="B558" s="115">
        <f>'[1]2023.04.25.EKHAZAARSTK_X'!B558</f>
        <v>-0.47056088000000001</v>
      </c>
      <c r="C558" s="115">
        <f>'[1]2023.04.25.EKHAZAARSTK_X'!C558</f>
        <v>-6.2754599999999994E-2</v>
      </c>
      <c r="D558" s="115">
        <f>'[1]2023.04.25.EKHAZAARSTK_X'!D558</f>
        <v>-1.3146548300000001</v>
      </c>
      <c r="E558" s="115">
        <f>'[1]2023.04.25.EKHAZAARSTK_X'!E558</f>
        <v>3.0000002399999999</v>
      </c>
      <c r="F558" s="115">
        <f>'[1]2023.04.25.EKHAZAARSTK_X'!F558</f>
        <v>-0.40803304000000001</v>
      </c>
      <c r="G558" s="115">
        <f>'[1]2023.04.25.EKHAZAARSTK_X'!G558</f>
        <v>-3.0001707099999999</v>
      </c>
      <c r="H558" s="115">
        <f>'[1]2023.04.25.EKHAZAARSTK_X'!H558</f>
        <v>-2.1879649200000002</v>
      </c>
      <c r="I558" s="115">
        <f>'[1]2023.04.25.EKHAZAARSTK_X'!I558</f>
        <v>0.81386672999999998</v>
      </c>
      <c r="J558" s="115">
        <f>'[1]2023.04.25.EKHAZAARSTK_X'!J558</f>
        <v>-2.9563837099999999</v>
      </c>
      <c r="K558" s="115">
        <f>'[1]2023.04.25.EKHAZAARSTK_X'!K558</f>
        <v>-0.63429986999999999</v>
      </c>
    </row>
    <row r="559" spans="1:11" x14ac:dyDescent="0.3">
      <c r="A559" s="73" t="str">
        <f>'[1]2023.04.25.EKHAZAARSTK_X'!A559</f>
        <v>MAHARASHTRA SCOOTERS LTD</v>
      </c>
      <c r="B559" s="115">
        <f>'[1]2023.04.25.EKHAZAARSTK_X'!B559</f>
        <v>0.36860736999999999</v>
      </c>
      <c r="C559" s="115">
        <f>'[1]2023.04.25.EKHAZAARSTK_X'!C559</f>
        <v>-0.93723434000000005</v>
      </c>
      <c r="D559" s="115">
        <f>'[1]2023.04.25.EKHAZAARSTK_X'!D559</f>
        <v>1.022991E-2</v>
      </c>
      <c r="E559" s="115">
        <f>'[1]2023.04.25.EKHAZAARSTK_X'!E559</f>
        <v>-0.95499277000000005</v>
      </c>
      <c r="F559" s="115">
        <f>'[1]2023.04.25.EKHAZAARSTK_X'!F559</f>
        <v>0.45810202</v>
      </c>
      <c r="G559" s="115">
        <f>'[1]2023.04.25.EKHAZAARSTK_X'!G559</f>
        <v>-1.2255653099999999</v>
      </c>
      <c r="H559" s="115">
        <f>'[1]2023.04.25.EKHAZAARSTK_X'!H559</f>
        <v>-2.3046994199999999</v>
      </c>
      <c r="I559" s="115">
        <f>'[1]2023.04.25.EKHAZAARSTK_X'!I559</f>
        <v>-0.33901261999999999</v>
      </c>
      <c r="J559" s="115">
        <f>'[1]2023.04.25.EKHAZAARSTK_X'!J559</f>
        <v>-0.12928355</v>
      </c>
      <c r="K559" s="115">
        <f>'[1]2023.04.25.EKHAZAARSTK_X'!K559</f>
        <v>-0.63621843</v>
      </c>
    </row>
    <row r="560" spans="1:11" x14ac:dyDescent="0.3">
      <c r="A560" s="73" t="str">
        <f>'[1]2023.04.25.EKHAZAARSTK_X'!A560</f>
        <v>MAHARASHTRA SEAMLESS LTD</v>
      </c>
      <c r="B560" s="115">
        <f>'[1]2023.04.25.EKHAZAARSTK_X'!B560</f>
        <v>-0.23556600999999999</v>
      </c>
      <c r="C560" s="115">
        <f>'[1]2023.04.25.EKHAZAARSTK_X'!C560</f>
        <v>0.81404686000000004</v>
      </c>
      <c r="D560" s="115">
        <f>'[1]2023.04.25.EKHAZAARSTK_X'!D560</f>
        <v>-0.26373738000000002</v>
      </c>
      <c r="E560" s="115">
        <f>'[1]2023.04.25.EKHAZAARSTK_X'!E560</f>
        <v>-0.75848274999999998</v>
      </c>
      <c r="F560" s="115">
        <f>'[1]2023.04.25.EKHAZAARSTK_X'!F560</f>
        <v>0.90729009999999999</v>
      </c>
      <c r="G560" s="115">
        <f>'[1]2023.04.25.EKHAZAARSTK_X'!G560</f>
        <v>-0.13043911999999999</v>
      </c>
      <c r="H560" s="115">
        <f>'[1]2023.04.25.EKHAZAARSTK_X'!H560</f>
        <v>-1.70947099</v>
      </c>
      <c r="I560" s="115">
        <f>'[1]2023.04.25.EKHAZAARSTK_X'!I560</f>
        <v>0.14135903</v>
      </c>
      <c r="J560" s="115">
        <f>'[1]2023.04.25.EKHAZAARSTK_X'!J560</f>
        <v>0.81765889999999997</v>
      </c>
      <c r="K560" s="115">
        <f>'[1]2023.04.25.EKHAZAARSTK_X'!K560</f>
        <v>-0.12637145999999999</v>
      </c>
    </row>
    <row r="561" spans="1:11" x14ac:dyDescent="0.3">
      <c r="A561" s="73" t="str">
        <f>'[1]2023.04.25.EKHAZAARSTK_X'!A561</f>
        <v>MAHINDRA &amp; MAHINDRA FIN SECS</v>
      </c>
      <c r="B561" s="115">
        <f>'[1]2023.04.25.EKHAZAARSTK_X'!B561</f>
        <v>4.8502280000000002E-2</v>
      </c>
      <c r="C561" s="115">
        <f>'[1]2023.04.25.EKHAZAARSTK_X'!C561</f>
        <v>-0.80521118999999997</v>
      </c>
      <c r="D561" s="115">
        <f>'[1]2023.04.25.EKHAZAARSTK_X'!D561</f>
        <v>-0.24941260000000001</v>
      </c>
      <c r="E561" s="115">
        <f>'[1]2023.04.25.EKHAZAARSTK_X'!E561</f>
        <v>2.4928944099999999</v>
      </c>
      <c r="F561" s="115">
        <f>'[1]2023.04.25.EKHAZAARSTK_X'!F561</f>
        <v>1.32861173</v>
      </c>
      <c r="G561" s="115">
        <f>'[1]2023.04.25.EKHAZAARSTK_X'!G561</f>
        <v>-3.614233E-2</v>
      </c>
      <c r="H561" s="115">
        <f>'[1]2023.04.25.EKHAZAARSTK_X'!H561</f>
        <v>-0.46926962999999999</v>
      </c>
      <c r="I561" s="115">
        <f>'[1]2023.04.25.EKHAZAARSTK_X'!I561</f>
        <v>0.46908780999999999</v>
      </c>
      <c r="J561" s="115">
        <f>'[1]2023.04.25.EKHAZAARSTK_X'!J561</f>
        <v>0.26395248999999998</v>
      </c>
      <c r="K561" s="115">
        <f>'[1]2023.04.25.EKHAZAARSTK_X'!K561</f>
        <v>0.44251361</v>
      </c>
    </row>
    <row r="562" spans="1:11" x14ac:dyDescent="0.3">
      <c r="A562" s="73" t="str">
        <f>'[1]2023.04.25.EKHAZAARSTK_X'!A562</f>
        <v>MAHINDRA &amp; MAHINDRA LTD</v>
      </c>
      <c r="B562" s="115">
        <f>'[1]2023.04.25.EKHAZAARSTK_X'!B562</f>
        <v>-0.11297097</v>
      </c>
      <c r="C562" s="115">
        <f>'[1]2023.04.25.EKHAZAARSTK_X'!C562</f>
        <v>-0.1411434</v>
      </c>
      <c r="D562" s="115">
        <f>'[1]2023.04.25.EKHAZAARSTK_X'!D562</f>
        <v>-0.64625281000000001</v>
      </c>
      <c r="E562" s="115">
        <f>'[1]2023.04.25.EKHAZAARSTK_X'!E562</f>
        <v>0.94039351000000004</v>
      </c>
      <c r="F562" s="115">
        <f>'[1]2023.04.25.EKHAZAARSTK_X'!F562</f>
        <v>1.0340235200000001</v>
      </c>
      <c r="G562" s="115">
        <f>'[1]2023.04.25.EKHAZAARSTK_X'!G562</f>
        <v>-7.1225990000000003E-2</v>
      </c>
      <c r="H562" s="115">
        <f>'[1]2023.04.25.EKHAZAARSTK_X'!H562</f>
        <v>0.44134246999999999</v>
      </c>
      <c r="I562" s="115">
        <f>'[1]2023.04.25.EKHAZAARSTK_X'!I562</f>
        <v>0.13860454999999999</v>
      </c>
      <c r="J562" s="115">
        <f>'[1]2023.04.25.EKHAZAARSTK_X'!J562</f>
        <v>0.28712282</v>
      </c>
      <c r="K562" s="115">
        <f>'[1]2023.04.25.EKHAZAARSTK_X'!K562</f>
        <v>-8.6378049999999998E-2</v>
      </c>
    </row>
    <row r="563" spans="1:11" x14ac:dyDescent="0.3">
      <c r="A563" s="73" t="str">
        <f>'[1]2023.04.25.EKHAZAARSTK_X'!A563</f>
        <v>MAHINDRA CIE AUTOMOTIVE LTD</v>
      </c>
      <c r="B563" s="115">
        <f>'[1]2023.04.25.EKHAZAARSTK_X'!B563</f>
        <v>-0.21181444999999999</v>
      </c>
      <c r="C563" s="115">
        <f>'[1]2023.04.25.EKHAZAARSTK_X'!C563</f>
        <v>-0.23849243000000001</v>
      </c>
      <c r="D563" s="115">
        <f>'[1]2023.04.25.EKHAZAARSTK_X'!D563</f>
        <v>-0.44347584000000001</v>
      </c>
      <c r="E563" s="115">
        <f>'[1]2023.04.25.EKHAZAARSTK_X'!E563</f>
        <v>-0.30045357</v>
      </c>
      <c r="F563" s="115">
        <f>'[1]2023.04.25.EKHAZAARSTK_X'!F563</f>
        <v>2.31779885</v>
      </c>
      <c r="G563" s="115">
        <f>'[1]2023.04.25.EKHAZAARSTK_X'!G563</f>
        <v>-0.35632601000000003</v>
      </c>
      <c r="H563" s="115">
        <f>'[1]2023.04.25.EKHAZAARSTK_X'!H563</f>
        <v>-1.22054946</v>
      </c>
      <c r="I563" s="115">
        <f>'[1]2023.04.25.EKHAZAARSTK_X'!I563</f>
        <v>7.9919799999999999E-2</v>
      </c>
      <c r="J563" s="115">
        <f>'[1]2023.04.25.EKHAZAARSTK_X'!J563</f>
        <v>0.19295925</v>
      </c>
      <c r="K563" s="115">
        <f>'[1]2023.04.25.EKHAZAARSTK_X'!K563</f>
        <v>1.24945068</v>
      </c>
    </row>
    <row r="564" spans="1:11" x14ac:dyDescent="0.3">
      <c r="A564" s="73" t="str">
        <f>'[1]2023.04.25.EKHAZAARSTK_X'!A564</f>
        <v>MAHINDRA HOLIDAYS &amp; RESORTS</v>
      </c>
      <c r="B564" s="115">
        <f>'[1]2023.04.25.EKHAZAARSTK_X'!B564</f>
        <v>-0.47056088000000001</v>
      </c>
      <c r="C564" s="115">
        <f>'[1]2023.04.25.EKHAZAARSTK_X'!C564</f>
        <v>-0.65509265999999999</v>
      </c>
      <c r="D564" s="115">
        <f>'[1]2023.04.25.EKHAZAARSTK_X'!D564</f>
        <v>-0.30343160000000002</v>
      </c>
      <c r="E564" s="115">
        <f>'[1]2023.04.25.EKHAZAARSTK_X'!E564</f>
        <v>0.24840917000000001</v>
      </c>
      <c r="F564" s="115">
        <f>'[1]2023.04.25.EKHAZAARSTK_X'!F564</f>
        <v>0.43824964999999999</v>
      </c>
      <c r="G564" s="115">
        <f>'[1]2023.04.25.EKHAZAARSTK_X'!G564</f>
        <v>-0.56776905</v>
      </c>
      <c r="H564" s="115">
        <f>'[1]2023.04.25.EKHAZAARSTK_X'!H564</f>
        <v>-1.73050869</v>
      </c>
      <c r="I564" s="115">
        <f>'[1]2023.04.25.EKHAZAARSTK_X'!I564</f>
        <v>-6.38252E-3</v>
      </c>
      <c r="J564" s="115">
        <f>'[1]2023.04.25.EKHAZAARSTK_X'!J564</f>
        <v>-0.21863415999999999</v>
      </c>
      <c r="K564" s="115">
        <f>'[1]2023.04.25.EKHAZAARSTK_X'!K564</f>
        <v>5.3093769999999998E-2</v>
      </c>
    </row>
    <row r="565" spans="1:11" x14ac:dyDescent="0.3">
      <c r="A565" s="73" t="str">
        <f>'[1]2023.04.25.EKHAZAARSTK_X'!A565</f>
        <v>MAHINDRA LIFESPACE DEVELOPER</v>
      </c>
      <c r="B565" s="115">
        <f>'[1]2023.04.25.EKHAZAARSTK_X'!B565</f>
        <v>-0.26270624999999997</v>
      </c>
      <c r="C565" s="115">
        <f>'[1]2023.04.25.EKHAZAARSTK_X'!C565</f>
        <v>9.2420660000000002E-2</v>
      </c>
      <c r="D565" s="115">
        <f>'[1]2023.04.25.EKHAZAARSTK_X'!D565</f>
        <v>-0.41062274999999998</v>
      </c>
      <c r="E565" s="115">
        <f>'[1]2023.04.25.EKHAZAARSTK_X'!E565</f>
        <v>-0.74530171999999995</v>
      </c>
      <c r="F565" s="115">
        <f>'[1]2023.04.25.EKHAZAARSTK_X'!F565</f>
        <v>3.054401E-2</v>
      </c>
      <c r="G565" s="115">
        <f>'[1]2023.04.25.EKHAZAARSTK_X'!G565</f>
        <v>-0.49648597999999999</v>
      </c>
      <c r="H565" s="115">
        <f>'[1]2023.04.25.EKHAZAARSTK_X'!H565</f>
        <v>-2.22052717</v>
      </c>
      <c r="I565" s="115">
        <f>'[1]2023.04.25.EKHAZAARSTK_X'!I565</f>
        <v>-0.12834217000000001</v>
      </c>
      <c r="J565" s="115">
        <f>'[1]2023.04.25.EKHAZAARSTK_X'!J565</f>
        <v>-0.55702244999999995</v>
      </c>
      <c r="K565" s="115">
        <f>'[1]2023.04.25.EKHAZAARSTK_X'!K565</f>
        <v>-0.3233839</v>
      </c>
    </row>
    <row r="566" spans="1:11" x14ac:dyDescent="0.3">
      <c r="A566" s="73" t="str">
        <f>'[1]2023.04.25.EKHAZAARSTK_X'!A566</f>
        <v>MAHINDRA LOGISTICS LTD</v>
      </c>
      <c r="B566" s="115">
        <f>'[1]2023.04.25.EKHAZAARSTK_X'!B566</f>
        <v>-0.27658107999999998</v>
      </c>
      <c r="C566" s="115">
        <f>'[1]2023.04.25.EKHAZAARSTK_X'!C566</f>
        <v>0.73523170000000004</v>
      </c>
      <c r="D566" s="115">
        <f>'[1]2023.04.25.EKHAZAARSTK_X'!D566</f>
        <v>0.3963449</v>
      </c>
      <c r="E566" s="115">
        <f>'[1]2023.04.25.EKHAZAARSTK_X'!E566</f>
        <v>3.6059859999999999E-2</v>
      </c>
      <c r="F566" s="115">
        <f>'[1]2023.04.25.EKHAZAARSTK_X'!F566</f>
        <v>-0.84050648999999999</v>
      </c>
      <c r="G566" s="115">
        <f>'[1]2023.04.25.EKHAZAARSTK_X'!G566</f>
        <v>-0.83995419999999998</v>
      </c>
      <c r="H566" s="115">
        <f>'[1]2023.04.25.EKHAZAARSTK_X'!H566</f>
        <v>-2.1089801800000001</v>
      </c>
      <c r="I566" s="115">
        <f>'[1]2023.04.25.EKHAZAARSTK_X'!I566</f>
        <v>-1.2569810000000001E-2</v>
      </c>
      <c r="J566" s="115">
        <f>'[1]2023.04.25.EKHAZAARSTK_X'!J566</f>
        <v>3.1131510000000001E-2</v>
      </c>
      <c r="K566" s="115">
        <f>'[1]2023.04.25.EKHAZAARSTK_X'!K566</f>
        <v>-0.38253966</v>
      </c>
    </row>
    <row r="567" spans="1:11" x14ac:dyDescent="0.3">
      <c r="A567" s="73" t="str">
        <f>'[1]2023.04.25.EKHAZAARSTK_X'!A567</f>
        <v>MAITHAN ALLOYS LTD</v>
      </c>
      <c r="B567" s="115">
        <f>'[1]2023.04.25.EKHAZAARSTK_X'!B567</f>
        <v>-0.20471938000000001</v>
      </c>
      <c r="C567" s="115">
        <f>'[1]2023.04.25.EKHAZAARSTK_X'!C567</f>
        <v>2.0635328300000002</v>
      </c>
      <c r="D567" s="115">
        <f>'[1]2023.04.25.EKHAZAARSTK_X'!D567</f>
        <v>1.4926110500000001</v>
      </c>
      <c r="E567" s="115">
        <f>'[1]2023.04.25.EKHAZAARSTK_X'!E567</f>
        <v>-0.95499277000000005</v>
      </c>
      <c r="F567" s="115">
        <f>'[1]2023.04.25.EKHAZAARSTK_X'!F567</f>
        <v>-1.3677448000000001</v>
      </c>
      <c r="G567" s="115">
        <f>'[1]2023.04.25.EKHAZAARSTK_X'!G567</f>
        <v>0.61551690000000003</v>
      </c>
      <c r="H567" s="115">
        <f>'[1]2023.04.25.EKHAZAARSTK_X'!H567</f>
        <v>-2.1211728999999999</v>
      </c>
      <c r="I567" s="115">
        <f>'[1]2023.04.25.EKHAZAARSTK_X'!I567</f>
        <v>0.12696789</v>
      </c>
      <c r="J567" s="115">
        <f>'[1]2023.04.25.EKHAZAARSTK_X'!J567</f>
        <v>2.08565092</v>
      </c>
      <c r="K567" s="115">
        <f>'[1]2023.04.25.EKHAZAARSTK_X'!K567</f>
        <v>-0.74857092000000003</v>
      </c>
    </row>
    <row r="568" spans="1:11" x14ac:dyDescent="0.3">
      <c r="A568" s="73" t="str">
        <f>'[1]2023.04.25.EKHAZAARSTK_X'!A568</f>
        <v>MAN INFRACONSTRUCTION LTD</v>
      </c>
      <c r="B568" s="115">
        <f>'[1]2023.04.25.EKHAZAARSTK_X'!B568</f>
        <v>-5.2942259999999998E-2</v>
      </c>
      <c r="C568" s="115">
        <f>'[1]2023.04.25.EKHAZAARSTK_X'!C568</f>
        <v>1.76718676</v>
      </c>
      <c r="D568" s="115">
        <f>'[1]2023.04.25.EKHAZAARSTK_X'!D568</f>
        <v>0.92909056000000001</v>
      </c>
      <c r="E568" s="115">
        <f>'[1]2023.04.25.EKHAZAARSTK_X'!E568</f>
        <v>-0.12002654</v>
      </c>
      <c r="F568" s="115">
        <f>'[1]2023.04.25.EKHAZAARSTK_X'!F568</f>
        <v>-0.98045057000000002</v>
      </c>
      <c r="G568" s="115">
        <f>'[1]2023.04.25.EKHAZAARSTK_X'!G568</f>
        <v>0.26050970000000001</v>
      </c>
      <c r="H568" s="115">
        <f>'[1]2023.04.25.EKHAZAARSTK_X'!H568</f>
        <v>-2.3278939699999999</v>
      </c>
      <c r="I568" s="115">
        <f>'[1]2023.04.25.EKHAZAARSTK_X'!I568</f>
        <v>8.7802530000000004E-2</v>
      </c>
      <c r="J568" s="115">
        <f>'[1]2023.04.25.EKHAZAARSTK_X'!J568</f>
        <v>0.35184532000000002</v>
      </c>
      <c r="K568" s="115">
        <f>'[1]2023.04.25.EKHAZAARSTK_X'!K568</f>
        <v>-0.31533316</v>
      </c>
    </row>
    <row r="569" spans="1:11" x14ac:dyDescent="0.3">
      <c r="A569" s="73" t="str">
        <f>'[1]2023.04.25.EKHAZAARSTK_X'!A569</f>
        <v>MANALI PETROCHEMICALS LTD</v>
      </c>
      <c r="B569" s="115">
        <f>'[1]2023.04.25.EKHAZAARSTK_X'!B569</f>
        <v>0.85357981999999999</v>
      </c>
      <c r="C569" s="115">
        <f>'[1]2023.04.25.EKHAZAARSTK_X'!C569</f>
        <v>3.0002110000000002</v>
      </c>
      <c r="D569" s="115">
        <f>'[1]2023.04.25.EKHAZAARSTK_X'!D569</f>
        <v>1.6234982</v>
      </c>
      <c r="E569" s="115">
        <f>'[1]2023.04.25.EKHAZAARSTK_X'!E569</f>
        <v>-0.68661623999999999</v>
      </c>
      <c r="F569" s="115">
        <f>'[1]2023.04.25.EKHAZAARSTK_X'!F569</f>
        <v>-1.16025209</v>
      </c>
      <c r="G569" s="115">
        <f>'[1]2023.04.25.EKHAZAARSTK_X'!G569</f>
        <v>-0.24978160999999999</v>
      </c>
      <c r="H569" s="115">
        <f>'[1]2023.04.25.EKHAZAARSTK_X'!H569</f>
        <v>-2.6641492800000002</v>
      </c>
      <c r="I569" s="115">
        <f>'[1]2023.04.25.EKHAZAARSTK_X'!I569</f>
        <v>0.37780701999999999</v>
      </c>
      <c r="J569" s="115">
        <f>'[1]2023.04.25.EKHAZAARSTK_X'!J569</f>
        <v>1.2225516999999999</v>
      </c>
      <c r="K569" s="115">
        <f>'[1]2023.04.25.EKHAZAARSTK_X'!K569</f>
        <v>5.655437E-2</v>
      </c>
    </row>
    <row r="570" spans="1:11" x14ac:dyDescent="0.3">
      <c r="A570" s="73" t="str">
        <f>'[1]2023.04.25.EKHAZAARSTK_X'!A570</f>
        <v>MANAPPURAM FINANCE LTD</v>
      </c>
      <c r="B570" s="115">
        <f>'[1]2023.04.25.EKHAZAARSTK_X'!B570</f>
        <v>0.40055205999999999</v>
      </c>
      <c r="C570" s="115">
        <f>'[1]2023.04.25.EKHAZAARSTK_X'!C570</f>
        <v>-0.3267256</v>
      </c>
      <c r="D570" s="115">
        <f>'[1]2023.04.25.EKHAZAARSTK_X'!D570</f>
        <v>-2.2988040000000001E-2</v>
      </c>
      <c r="E570" s="115">
        <f>'[1]2023.04.25.EKHAZAARSTK_X'!E570</f>
        <v>2.3011765500000001</v>
      </c>
      <c r="F570" s="115">
        <f>'[1]2023.04.25.EKHAZAARSTK_X'!F570</f>
        <v>0.31004477000000003</v>
      </c>
      <c r="G570" s="115">
        <f>'[1]2023.04.25.EKHAZAARSTK_X'!G570</f>
        <v>0.14061271</v>
      </c>
      <c r="H570" s="115">
        <f>'[1]2023.04.25.EKHAZAARSTK_X'!H570</f>
        <v>-1.0689870100000001</v>
      </c>
      <c r="I570" s="115">
        <f>'[1]2023.04.25.EKHAZAARSTK_X'!I570</f>
        <v>1.35708988</v>
      </c>
      <c r="J570" s="115">
        <f>'[1]2023.04.25.EKHAZAARSTK_X'!J570</f>
        <v>0.65239561000000001</v>
      </c>
      <c r="K570" s="115">
        <f>'[1]2023.04.25.EKHAZAARSTK_X'!K570</f>
        <v>-0.78014189</v>
      </c>
    </row>
    <row r="571" spans="1:11" x14ac:dyDescent="0.3">
      <c r="A571" s="73" t="str">
        <f>'[1]2023.04.25.EKHAZAARSTK_X'!A571</f>
        <v>MANGALORE CHEMICALS &amp; FERT</v>
      </c>
      <c r="B571" s="115">
        <f>'[1]2023.04.25.EKHAZAARSTK_X'!B571</f>
        <v>-3.0848159999999999E-2</v>
      </c>
      <c r="C571" s="115">
        <f>'[1]2023.04.25.EKHAZAARSTK_X'!C571</f>
        <v>1.2830686600000001</v>
      </c>
      <c r="D571" s="115">
        <f>'[1]2023.04.25.EKHAZAARSTK_X'!D571</f>
        <v>-1.1812495000000001</v>
      </c>
      <c r="E571" s="115">
        <f>'[1]2023.04.25.EKHAZAARSTK_X'!E571</f>
        <v>1.7976776400000001</v>
      </c>
      <c r="F571" s="115">
        <f>'[1]2023.04.25.EKHAZAARSTK_X'!F571</f>
        <v>0.91311628</v>
      </c>
      <c r="G571" s="115">
        <f>'[1]2023.04.25.EKHAZAARSTK_X'!G571</f>
        <v>-0.72459750999999994</v>
      </c>
      <c r="H571" s="115">
        <f>'[1]2023.04.25.EKHAZAARSTK_X'!H571</f>
        <v>-2.3521616500000002</v>
      </c>
      <c r="I571" s="115">
        <f>'[1]2023.04.25.EKHAZAARSTK_X'!I571</f>
        <v>1.0442711099999999</v>
      </c>
      <c r="J571" s="115">
        <f>'[1]2023.04.25.EKHAZAARSTK_X'!J571</f>
        <v>0.44272178000000001</v>
      </c>
      <c r="K571" s="115">
        <f>'[1]2023.04.25.EKHAZAARSTK_X'!K571</f>
        <v>0.97388797999999999</v>
      </c>
    </row>
    <row r="572" spans="1:11" x14ac:dyDescent="0.3">
      <c r="A572" s="73" t="str">
        <f>'[1]2023.04.25.EKHAZAARSTK_X'!A572</f>
        <v>MANGALORE REFINERY &amp; PETRO</v>
      </c>
      <c r="B572" s="115">
        <f>'[1]2023.04.25.EKHAZAARSTK_X'!B572</f>
        <v>-0.47056088000000001</v>
      </c>
      <c r="C572" s="115">
        <f>'[1]2023.04.25.EKHAZAARSTK_X'!C572</f>
        <v>2.0150060700000001</v>
      </c>
      <c r="D572" s="115">
        <f>'[1]2023.04.25.EKHAZAARSTK_X'!D572</f>
        <v>0.89451789999999998</v>
      </c>
      <c r="E572" s="115">
        <f>'[1]2023.04.25.EKHAZAARSTK_X'!E572</f>
        <v>2.0563225699999998</v>
      </c>
      <c r="F572" s="115">
        <f>'[1]2023.04.25.EKHAZAARSTK_X'!F572</f>
        <v>1.4005440499999999</v>
      </c>
      <c r="G572" s="115">
        <f>'[1]2023.04.25.EKHAZAARSTK_X'!G572</f>
        <v>0.40346824999999997</v>
      </c>
      <c r="H572" s="115">
        <f>'[1]2023.04.25.EKHAZAARSTK_X'!H572</f>
        <v>-0.61155134</v>
      </c>
      <c r="I572" s="115">
        <f>'[1]2023.04.25.EKHAZAARSTK_X'!I572</f>
        <v>0.11300312</v>
      </c>
      <c r="J572" s="115">
        <f>'[1]2023.04.25.EKHAZAARSTK_X'!J572</f>
        <v>2.6250340900000002</v>
      </c>
      <c r="K572" s="115">
        <f>'[1]2023.04.25.EKHAZAARSTK_X'!K572</f>
        <v>2.6811444799999999</v>
      </c>
    </row>
    <row r="573" spans="1:11" x14ac:dyDescent="0.3">
      <c r="A573" s="73" t="str">
        <f>'[1]2023.04.25.EKHAZAARSTK_X'!A573</f>
        <v>MANORAMA INDUSTRIES LTD</v>
      </c>
      <c r="B573" s="115">
        <f>'[1]2023.04.25.EKHAZAARSTK_X'!B573</f>
        <v>-0.47056088000000001</v>
      </c>
      <c r="C573" s="115">
        <f>'[1]2023.04.25.EKHAZAARSTK_X'!C573</f>
        <v>0.51038742000000004</v>
      </c>
      <c r="D573" s="115">
        <f>'[1]2023.04.25.EKHAZAARSTK_X'!D573</f>
        <v>0.45955070999999997</v>
      </c>
      <c r="E573" s="115">
        <f>'[1]2023.04.25.EKHAZAARSTK_X'!E573</f>
        <v>-0.34614476999999999</v>
      </c>
      <c r="F573" s="115">
        <f>'[1]2023.04.25.EKHAZAARSTK_X'!F573</f>
        <v>-0.21576044</v>
      </c>
      <c r="G573" s="115">
        <f>'[1]2023.04.25.EKHAZAARSTK_X'!G573</f>
        <v>-0.53874803000000004</v>
      </c>
      <c r="H573" s="115">
        <f>'[1]2023.04.25.EKHAZAARSTK_X'!H573</f>
        <v>-3</v>
      </c>
      <c r="I573" s="115">
        <f>'[1]2023.04.25.EKHAZAARSTK_X'!I573</f>
        <v>-0.36913106000000001</v>
      </c>
      <c r="J573" s="115">
        <f>'[1]2023.04.25.EKHAZAARSTK_X'!J573</f>
        <v>-0.43377995000000003</v>
      </c>
      <c r="K573" s="115">
        <f>'[1]2023.04.25.EKHAZAARSTK_X'!K573</f>
        <v>0.75409400000000004</v>
      </c>
    </row>
    <row r="574" spans="1:11" x14ac:dyDescent="0.3">
      <c r="A574" s="73" t="str">
        <f>'[1]2023.04.25.EKHAZAARSTK_X'!A574</f>
        <v>MARATHON NEXTGEN REALTY LTD</v>
      </c>
      <c r="B574" s="115">
        <f>'[1]2023.04.25.EKHAZAARSTK_X'!B574</f>
        <v>-0.40921088999999999</v>
      </c>
      <c r="C574" s="115">
        <f>'[1]2023.04.25.EKHAZAARSTK_X'!C574</f>
        <v>0.49410266000000003</v>
      </c>
      <c r="D574" s="115">
        <f>'[1]2023.04.25.EKHAZAARSTK_X'!D574</f>
        <v>0.27235952000000002</v>
      </c>
      <c r="E574" s="115">
        <f>'[1]2023.04.25.EKHAZAARSTK_X'!E574</f>
        <v>1.4594902999999999</v>
      </c>
      <c r="F574" s="115">
        <f>'[1]2023.04.25.EKHAZAARSTK_X'!F574</f>
        <v>2.9483051300000001</v>
      </c>
      <c r="G574" s="115">
        <f>'[1]2023.04.25.EKHAZAARSTK_X'!G574</f>
        <v>2.942728E-2</v>
      </c>
      <c r="H574" s="115">
        <f>'[1]2023.04.25.EKHAZAARSTK_X'!H574</f>
        <v>-2.6052687200000002</v>
      </c>
      <c r="I574" s="115">
        <f>'[1]2023.04.25.EKHAZAARSTK_X'!I574</f>
        <v>-8.1090040000000002E-2</v>
      </c>
      <c r="J574" s="115">
        <f>'[1]2023.04.25.EKHAZAARSTK_X'!J574</f>
        <v>0.25151386999999997</v>
      </c>
      <c r="K574" s="115">
        <f>'[1]2023.04.25.EKHAZAARSTK_X'!K574</f>
        <v>1.3706376600000001</v>
      </c>
    </row>
    <row r="575" spans="1:11" x14ac:dyDescent="0.3">
      <c r="A575" s="73" t="str">
        <f>'[1]2023.04.25.EKHAZAARSTK_X'!A575</f>
        <v>MARICO LTD</v>
      </c>
      <c r="B575" s="115">
        <f>'[1]2023.04.25.EKHAZAARSTK_X'!B575</f>
        <v>-0.10882989</v>
      </c>
      <c r="C575" s="115">
        <f>'[1]2023.04.25.EKHAZAARSTK_X'!C575</f>
        <v>0.33240535999999998</v>
      </c>
      <c r="D575" s="115">
        <f>'[1]2023.04.25.EKHAZAARSTK_X'!D575</f>
        <v>-8.6439360000000007E-2</v>
      </c>
      <c r="E575" s="115">
        <f>'[1]2023.04.25.EKHAZAARSTK_X'!E575</f>
        <v>-0.88738041999999995</v>
      </c>
      <c r="F575" s="115">
        <f>'[1]2023.04.25.EKHAZAARSTK_X'!F575</f>
        <v>-0.15776670000000001</v>
      </c>
      <c r="G575" s="115">
        <f>'[1]2023.04.25.EKHAZAARSTK_X'!G575</f>
        <v>0.90406494999999998</v>
      </c>
      <c r="H575" s="115">
        <f>'[1]2023.04.25.EKHAZAARSTK_X'!H575</f>
        <v>-0.97194088000000001</v>
      </c>
      <c r="I575" s="115">
        <f>'[1]2023.04.25.EKHAZAARSTK_X'!I575</f>
        <v>-0.19053338</v>
      </c>
      <c r="J575" s="115">
        <f>'[1]2023.04.25.EKHAZAARSTK_X'!J575</f>
        <v>-0.46677723999999998</v>
      </c>
      <c r="K575" s="115">
        <f>'[1]2023.04.25.EKHAZAARSTK_X'!K575</f>
        <v>-1.08884633</v>
      </c>
    </row>
    <row r="576" spans="1:11" x14ac:dyDescent="0.3">
      <c r="A576" s="73" t="str">
        <f>'[1]2023.04.25.EKHAZAARSTK_X'!A576</f>
        <v>MARKSANS PHARMA LTD</v>
      </c>
      <c r="B576" s="115">
        <f>'[1]2023.04.25.EKHAZAARSTK_X'!B576</f>
        <v>-0.34893167000000003</v>
      </c>
      <c r="C576" s="115">
        <f>'[1]2023.04.25.EKHAZAARSTK_X'!C576</f>
        <v>0.98251414000000004</v>
      </c>
      <c r="D576" s="115">
        <f>'[1]2023.04.25.EKHAZAARSTK_X'!D576</f>
        <v>0.44041817999999999</v>
      </c>
      <c r="E576" s="115">
        <f>'[1]2023.04.25.EKHAZAARSTK_X'!E576</f>
        <v>-0.81599407999999995</v>
      </c>
      <c r="F576" s="115">
        <f>'[1]2023.04.25.EKHAZAARSTK_X'!F576</f>
        <v>1.32516408</v>
      </c>
      <c r="G576" s="115">
        <f>'[1]2023.04.25.EKHAZAARSTK_X'!G576</f>
        <v>-1.4980210000000001E-2</v>
      </c>
      <c r="H576" s="115">
        <f>'[1]2023.04.25.EKHAZAARSTK_X'!H576</f>
        <v>-2.28682184</v>
      </c>
      <c r="I576" s="115">
        <f>'[1]2023.04.25.EKHAZAARSTK_X'!I576</f>
        <v>0.68150633999999999</v>
      </c>
      <c r="J576" s="115">
        <f>'[1]2023.04.25.EKHAZAARSTK_X'!J576</f>
        <v>0.21270217999999999</v>
      </c>
      <c r="K576" s="115">
        <f>'[1]2023.04.25.EKHAZAARSTK_X'!K576</f>
        <v>-0.50849896999999999</v>
      </c>
    </row>
    <row r="577" spans="1:11" x14ac:dyDescent="0.3">
      <c r="A577" s="73" t="str">
        <f>'[1]2023.04.25.EKHAZAARSTK_X'!A577</f>
        <v>MARUTI SUZUKI INDIA LTD</v>
      </c>
      <c r="B577" s="115">
        <f>'[1]2023.04.25.EKHAZAARSTK_X'!B577</f>
        <v>-0.21042979000000001</v>
      </c>
      <c r="C577" s="115">
        <f>'[1]2023.04.25.EKHAZAARSTK_X'!C577</f>
        <v>0.50709391000000004</v>
      </c>
      <c r="D577" s="115">
        <f>'[1]2023.04.25.EKHAZAARSTK_X'!D577</f>
        <v>-0.44043790999999999</v>
      </c>
      <c r="E577" s="115">
        <f>'[1]2023.04.25.EKHAZAARSTK_X'!E577</f>
        <v>-0.95327996999999998</v>
      </c>
      <c r="F577" s="115">
        <f>'[1]2023.04.25.EKHAZAARSTK_X'!F577</f>
        <v>0.18709176999999999</v>
      </c>
      <c r="G577" s="115">
        <f>'[1]2023.04.25.EKHAZAARSTK_X'!G577</f>
        <v>3.2857310000000001E-2</v>
      </c>
      <c r="H577" s="115">
        <f>'[1]2023.04.25.EKHAZAARSTK_X'!H577</f>
        <v>0.35784903000000001</v>
      </c>
      <c r="I577" s="115">
        <f>'[1]2023.04.25.EKHAZAARSTK_X'!I577</f>
        <v>7.3347200000000003E-3</v>
      </c>
      <c r="J577" s="115">
        <f>'[1]2023.04.25.EKHAZAARSTK_X'!J577</f>
        <v>-0.23249193000000001</v>
      </c>
      <c r="K577" s="115">
        <f>'[1]2023.04.25.EKHAZAARSTK_X'!K577</f>
        <v>-1.12489712</v>
      </c>
    </row>
    <row r="578" spans="1:11" x14ac:dyDescent="0.3">
      <c r="A578" s="73" t="str">
        <f>'[1]2023.04.25.EKHAZAARSTK_X'!A578</f>
        <v>MAS FINANCIAL SERVICES LTD</v>
      </c>
      <c r="B578" s="115">
        <f>'[1]2023.04.25.EKHAZAARSTK_X'!B578</f>
        <v>-0.37397206</v>
      </c>
      <c r="C578" s="115">
        <f>'[1]2023.04.25.EKHAZAARSTK_X'!C578</f>
        <v>-0.24314561000000001</v>
      </c>
      <c r="D578" s="115">
        <f>'[1]2023.04.25.EKHAZAARSTK_X'!D578</f>
        <v>0.34153843</v>
      </c>
      <c r="E578" s="115">
        <f>'[1]2023.04.25.EKHAZAARSTK_X'!E578</f>
        <v>2.5559942699999998</v>
      </c>
      <c r="F578" s="115">
        <f>'[1]2023.04.25.EKHAZAARSTK_X'!F578</f>
        <v>1.0940831900000001</v>
      </c>
      <c r="G578" s="115">
        <f>'[1]2023.04.25.EKHAZAARSTK_X'!G578</f>
        <v>0.23017187</v>
      </c>
      <c r="H578" s="115">
        <f>'[1]2023.04.25.EKHAZAARSTK_X'!H578</f>
        <v>-2.02249503</v>
      </c>
      <c r="I578" s="115">
        <f>'[1]2023.04.25.EKHAZAARSTK_X'!I578</f>
        <v>-0.25679085000000001</v>
      </c>
      <c r="J578" s="115">
        <f>'[1]2023.04.25.EKHAZAARSTK_X'!J578</f>
        <v>-0.39801782000000002</v>
      </c>
      <c r="K578" s="115">
        <f>'[1]2023.04.25.EKHAZAARSTK_X'!K578</f>
        <v>0.21722000999999999</v>
      </c>
    </row>
    <row r="579" spans="1:11" x14ac:dyDescent="0.3">
      <c r="A579" s="73" t="str">
        <f>'[1]2023.04.25.EKHAZAARSTK_X'!A579</f>
        <v>MASTEK LTD</v>
      </c>
      <c r="B579" s="115">
        <f>'[1]2023.04.25.EKHAZAARSTK_X'!B579</f>
        <v>-2.0090239999999999E-2</v>
      </c>
      <c r="C579" s="115">
        <f>'[1]2023.04.25.EKHAZAARSTK_X'!C579</f>
        <v>0.53006779999999998</v>
      </c>
      <c r="D579" s="115">
        <f>'[1]2023.04.25.EKHAZAARSTK_X'!D579</f>
        <v>1.2986410900000001</v>
      </c>
      <c r="E579" s="115">
        <f>'[1]2023.04.25.EKHAZAARSTK_X'!E579</f>
        <v>-0.30897412000000002</v>
      </c>
      <c r="F579" s="115">
        <f>'[1]2023.04.25.EKHAZAARSTK_X'!F579</f>
        <v>-1.9916267400000001</v>
      </c>
      <c r="G579" s="115">
        <f>'[1]2023.04.25.EKHAZAARSTK_X'!G579</f>
        <v>0.78376376999999997</v>
      </c>
      <c r="H579" s="115">
        <f>'[1]2023.04.25.EKHAZAARSTK_X'!H579</f>
        <v>-2.0088617800000002</v>
      </c>
      <c r="I579" s="115">
        <f>'[1]2023.04.25.EKHAZAARSTK_X'!I579</f>
        <v>0.25419223000000002</v>
      </c>
      <c r="J579" s="115">
        <f>'[1]2023.04.25.EKHAZAARSTK_X'!J579</f>
        <v>0.18800293000000001</v>
      </c>
      <c r="K579" s="115">
        <f>'[1]2023.04.25.EKHAZAARSTK_X'!K579</f>
        <v>0.25385429999999998</v>
      </c>
    </row>
    <row r="580" spans="1:11" x14ac:dyDescent="0.3">
      <c r="A580" s="73" t="str">
        <f>'[1]2023.04.25.EKHAZAARSTK_X'!A580</f>
        <v>MATRIMONY.COM LTD</v>
      </c>
      <c r="B580" s="115">
        <f>'[1]2023.04.25.EKHAZAARSTK_X'!B580</f>
        <v>-0.10605022</v>
      </c>
      <c r="C580" s="115">
        <f>'[1]2023.04.25.EKHAZAARSTK_X'!C580</f>
        <v>-0.31926039000000001</v>
      </c>
      <c r="D580" s="115">
        <f>'[1]2023.04.25.EKHAZAARSTK_X'!D580</f>
        <v>-0.23376094</v>
      </c>
      <c r="E580" s="115">
        <f>'[1]2023.04.25.EKHAZAARSTK_X'!E580</f>
        <v>-0.30899592999999997</v>
      </c>
      <c r="F580" s="115">
        <f>'[1]2023.04.25.EKHAZAARSTK_X'!F580</f>
        <v>-0.79464184999999998</v>
      </c>
      <c r="G580" s="115">
        <f>'[1]2023.04.25.EKHAZAARSTK_X'!G580</f>
        <v>0.12619016</v>
      </c>
      <c r="H580" s="115">
        <f>'[1]2023.04.25.EKHAZAARSTK_X'!H580</f>
        <v>-3</v>
      </c>
      <c r="I580" s="115">
        <f>'[1]2023.04.25.EKHAZAARSTK_X'!I580</f>
        <v>-0.27241841</v>
      </c>
      <c r="J580" s="115">
        <f>'[1]2023.04.25.EKHAZAARSTK_X'!J580</f>
        <v>-2.3529399999999999E-2</v>
      </c>
      <c r="K580" s="115">
        <f>'[1]2023.04.25.EKHAZAARSTK_X'!K580</f>
        <v>-0.75358849999999999</v>
      </c>
    </row>
    <row r="581" spans="1:11" x14ac:dyDescent="0.3">
      <c r="A581" s="73" t="str">
        <f>'[1]2023.04.25.EKHAZAARSTK_X'!A581</f>
        <v>MAX FINANCIAL SERVICES LTD</v>
      </c>
      <c r="B581" s="115">
        <f>'[1]2023.04.25.EKHAZAARSTK_X'!B581</f>
        <v>-0.47056088000000001</v>
      </c>
      <c r="C581" s="115">
        <f>'[1]2023.04.25.EKHAZAARSTK_X'!C581</f>
        <v>-0.67131037000000005</v>
      </c>
      <c r="D581" s="115">
        <f>'[1]2023.04.25.EKHAZAARSTK_X'!D581</f>
        <v>6.159299E-2</v>
      </c>
      <c r="E581" s="115">
        <f>'[1]2023.04.25.EKHAZAARSTK_X'!E581</f>
        <v>-0.95499277000000005</v>
      </c>
      <c r="F581" s="115">
        <f>'[1]2023.04.25.EKHAZAARSTK_X'!F581</f>
        <v>-0.54791844000000001</v>
      </c>
      <c r="G581" s="115">
        <f>'[1]2023.04.25.EKHAZAARSTK_X'!G581</f>
        <v>-0.62896425</v>
      </c>
      <c r="H581" s="115">
        <f>'[1]2023.04.25.EKHAZAARSTK_X'!H581</f>
        <v>-0.35976595</v>
      </c>
      <c r="I581" s="115">
        <f>'[1]2023.04.25.EKHAZAARSTK_X'!I581</f>
        <v>4.7618529999999999E-2</v>
      </c>
      <c r="J581" s="115">
        <f>'[1]2023.04.25.EKHAZAARSTK_X'!J581</f>
        <v>0.31395944999999997</v>
      </c>
      <c r="K581" s="115">
        <f>'[1]2023.04.25.EKHAZAARSTK_X'!K581</f>
        <v>-0.19968158</v>
      </c>
    </row>
    <row r="582" spans="1:11" x14ac:dyDescent="0.3">
      <c r="A582" s="73" t="str">
        <f>'[1]2023.04.25.EKHAZAARSTK_X'!A582</f>
        <v>MAX HEALTHCARE INSTITUTE LTD</v>
      </c>
      <c r="B582" s="115">
        <f>'[1]2023.04.25.EKHAZAARSTK_X'!B582</f>
        <v>-0.47056088000000001</v>
      </c>
      <c r="C582" s="115">
        <f>'[1]2023.04.25.EKHAZAARSTK_X'!C582</f>
        <v>0.29289897999999998</v>
      </c>
      <c r="D582" s="115">
        <f>'[1]2023.04.25.EKHAZAARSTK_X'!D582</f>
        <v>0.96380734000000001</v>
      </c>
      <c r="E582" s="115">
        <f>'[1]2023.04.25.EKHAZAARSTK_X'!E582</f>
        <v>-0.65739238</v>
      </c>
      <c r="F582" s="115">
        <f>'[1]2023.04.25.EKHAZAARSTK_X'!F582</f>
        <v>0.36080836999999999</v>
      </c>
      <c r="G582" s="115">
        <f>'[1]2023.04.25.EKHAZAARSTK_X'!G582</f>
        <v>0.20990418</v>
      </c>
      <c r="H582" s="115">
        <f>'[1]2023.04.25.EKHAZAARSTK_X'!H582</f>
        <v>-1.1080634599999999</v>
      </c>
      <c r="I582" s="115">
        <f>'[1]2023.04.25.EKHAZAARSTK_X'!I582</f>
        <v>-8.7209000000000002E-3</v>
      </c>
      <c r="J582" s="115">
        <f>'[1]2023.04.25.EKHAZAARSTK_X'!J582</f>
        <v>-0.50404643999999998</v>
      </c>
      <c r="K582" s="115">
        <f>'[1]2023.04.25.EKHAZAARSTK_X'!K582</f>
        <v>-0.54383742999999996</v>
      </c>
    </row>
    <row r="583" spans="1:11" x14ac:dyDescent="0.3">
      <c r="A583" s="73" t="str">
        <f>'[1]2023.04.25.EKHAZAARSTK_X'!A583</f>
        <v>MAX VENTURES &amp;INDUSTRIES LTD</v>
      </c>
      <c r="B583" s="115">
        <f>'[1]2023.04.25.EKHAZAARSTK_X'!B583</f>
        <v>-0.47056088000000001</v>
      </c>
      <c r="C583" s="115">
        <f>'[1]2023.04.25.EKHAZAARSTK_X'!C583</f>
        <v>1.7758334899999999</v>
      </c>
      <c r="D583" s="115">
        <f>'[1]2023.04.25.EKHAZAARSTK_X'!D583</f>
        <v>-1.12441766</v>
      </c>
      <c r="E583" s="115">
        <f>'[1]2023.04.25.EKHAZAARSTK_X'!E583</f>
        <v>0.38540953</v>
      </c>
      <c r="F583" s="115">
        <f>'[1]2023.04.25.EKHAZAARSTK_X'!F583</f>
        <v>1.2413926099999999</v>
      </c>
      <c r="G583" s="115">
        <f>'[1]2023.04.25.EKHAZAARSTK_X'!G583</f>
        <v>-0.86354178000000004</v>
      </c>
      <c r="H583" s="115">
        <f>'[1]2023.04.25.EKHAZAARSTK_X'!H583</f>
        <v>-2.7917964500000001</v>
      </c>
      <c r="I583" s="115">
        <f>'[1]2023.04.25.EKHAZAARSTK_X'!I583</f>
        <v>-0.20539066</v>
      </c>
      <c r="J583" s="115">
        <f>'[1]2023.04.25.EKHAZAARSTK_X'!J583</f>
        <v>-0.62346922999999999</v>
      </c>
      <c r="K583" s="115">
        <f>'[1]2023.04.25.EKHAZAARSTK_X'!K583</f>
        <v>0.74303514000000004</v>
      </c>
    </row>
    <row r="584" spans="1:11" x14ac:dyDescent="0.3">
      <c r="A584" s="73" t="str">
        <f>'[1]2023.04.25.EKHAZAARSTK_X'!A584</f>
        <v>MAYUR UNIQUOTERS LTD</v>
      </c>
      <c r="B584" s="115">
        <f>'[1]2023.04.25.EKHAZAARSTK_X'!B584</f>
        <v>-0.31603019999999998</v>
      </c>
      <c r="C584" s="115">
        <f>'[1]2023.04.25.EKHAZAARSTK_X'!C584</f>
        <v>-0.14653583000000001</v>
      </c>
      <c r="D584" s="115">
        <f>'[1]2023.04.25.EKHAZAARSTK_X'!D584</f>
        <v>-0.21489190999999999</v>
      </c>
      <c r="E584" s="115">
        <f>'[1]2023.04.25.EKHAZAARSTK_X'!E584</f>
        <v>-0.85216789999999998</v>
      </c>
      <c r="F584" s="115">
        <f>'[1]2023.04.25.EKHAZAARSTK_X'!F584</f>
        <v>0.52513874000000005</v>
      </c>
      <c r="G584" s="115">
        <f>'[1]2023.04.25.EKHAZAARSTK_X'!G584</f>
        <v>-3.4343230000000002E-2</v>
      </c>
      <c r="H584" s="115">
        <f>'[1]2023.04.25.EKHAZAARSTK_X'!H584</f>
        <v>-2.7205793900000002</v>
      </c>
      <c r="I584" s="115">
        <f>'[1]2023.04.25.EKHAZAARSTK_X'!I584</f>
        <v>-4.7145810000000003E-2</v>
      </c>
      <c r="J584" s="115">
        <f>'[1]2023.04.25.EKHAZAARSTK_X'!J584</f>
        <v>-2.631081E-2</v>
      </c>
      <c r="K584" s="115">
        <f>'[1]2023.04.25.EKHAZAARSTK_X'!K584</f>
        <v>-8.0996449999999998E-2</v>
      </c>
    </row>
    <row r="585" spans="1:11" x14ac:dyDescent="0.3">
      <c r="A585" s="73" t="str">
        <f>'[1]2023.04.25.EKHAZAARSTK_X'!A585</f>
        <v>MAZAGON DOCK SHIPBUILDERS LT</v>
      </c>
      <c r="B585" s="115">
        <f>'[1]2023.04.25.EKHAZAARSTK_X'!B585</f>
        <v>1.3435920000000001E-2</v>
      </c>
      <c r="C585" s="115">
        <f>'[1]2023.04.25.EKHAZAARSTK_X'!C585</f>
        <v>-0.76833503999999997</v>
      </c>
      <c r="D585" s="115">
        <f>'[1]2023.04.25.EKHAZAARSTK_X'!D585</f>
        <v>-0.43914916999999998</v>
      </c>
      <c r="E585" s="115">
        <f>'[1]2023.04.25.EKHAZAARSTK_X'!E585</f>
        <v>-0.95336765000000001</v>
      </c>
      <c r="F585" s="115">
        <f>'[1]2023.04.25.EKHAZAARSTK_X'!F585</f>
        <v>3.0000844</v>
      </c>
      <c r="G585" s="115">
        <f>'[1]2023.04.25.EKHAZAARSTK_X'!G585</f>
        <v>-9.2992119999999998E-2</v>
      </c>
      <c r="H585" s="115">
        <f>'[1]2023.04.25.EKHAZAARSTK_X'!H585</f>
        <v>-1.0429831700000001</v>
      </c>
      <c r="I585" s="115">
        <f>'[1]2023.04.25.EKHAZAARSTK_X'!I585</f>
        <v>1.6048303799999999</v>
      </c>
      <c r="J585" s="115">
        <f>'[1]2023.04.25.EKHAZAARSTK_X'!J585</f>
        <v>0.10270645</v>
      </c>
      <c r="K585" s="115">
        <f>'[1]2023.04.25.EKHAZAARSTK_X'!K585</f>
        <v>2.0610723499999999</v>
      </c>
    </row>
    <row r="586" spans="1:11" x14ac:dyDescent="0.3">
      <c r="A586" s="73" t="str">
        <f>'[1]2023.04.25.EKHAZAARSTK_X'!A586</f>
        <v>MEDIA MATRIX WORLDWIDE LTD</v>
      </c>
      <c r="B586" s="115">
        <f>'[1]2023.04.25.EKHAZAARSTK_X'!B586</f>
        <v>-0.47056088000000001</v>
      </c>
      <c r="C586" s="115">
        <f>'[1]2023.04.25.EKHAZAARSTK_X'!C586</f>
        <v>3.0002110000000002</v>
      </c>
      <c r="D586" s="115">
        <f>'[1]2023.04.25.EKHAZAARSTK_X'!D586</f>
        <v>-3.0000217</v>
      </c>
      <c r="E586" s="115">
        <f>'[1]2023.04.25.EKHAZAARSTK_X'!E586</f>
        <v>-0.95499277000000005</v>
      </c>
      <c r="F586" s="115">
        <f>'[1]2023.04.25.EKHAZAARSTK_X'!F586</f>
        <v>0.43487766</v>
      </c>
      <c r="G586" s="115">
        <f>'[1]2023.04.25.EKHAZAARSTK_X'!G586</f>
        <v>-1.02831399</v>
      </c>
      <c r="H586" s="115">
        <f>'[1]2023.04.25.EKHAZAARSTK_X'!H586</f>
        <v>-3</v>
      </c>
      <c r="I586" s="115">
        <f>'[1]2023.04.25.EKHAZAARSTK_X'!I586</f>
        <v>-0.44772445999999999</v>
      </c>
      <c r="J586" s="115">
        <f>'[1]2023.04.25.EKHAZAARSTK_X'!J586</f>
        <v>-0.62199157000000005</v>
      </c>
      <c r="K586" s="115">
        <f>'[1]2023.04.25.EKHAZAARSTK_X'!K586</f>
        <v>0.83072155999999997</v>
      </c>
    </row>
    <row r="587" spans="1:11" x14ac:dyDescent="0.3">
      <c r="A587" s="73" t="str">
        <f>'[1]2023.04.25.EKHAZAARSTK_X'!A587</f>
        <v>MEDPLUS HEALTH SERVICES LTD</v>
      </c>
      <c r="B587" s="115">
        <f>'[1]2023.04.25.EKHAZAARSTK_X'!B587</f>
        <v>-0.47056088000000001</v>
      </c>
      <c r="C587" s="115">
        <f>'[1]2023.04.25.EKHAZAARSTK_X'!C587</f>
        <v>0.82533871999999997</v>
      </c>
      <c r="D587" s="115">
        <f>'[1]2023.04.25.EKHAZAARSTK_X'!D587</f>
        <v>2.1393067800000001</v>
      </c>
      <c r="E587" s="115">
        <f>'[1]2023.04.25.EKHAZAARSTK_X'!E587</f>
        <v>0.17859511</v>
      </c>
      <c r="F587" s="115">
        <f>'[1]2023.04.25.EKHAZAARSTK_X'!F587</f>
        <v>-1.2234665199999999</v>
      </c>
      <c r="G587" s="115">
        <f>'[1]2023.04.25.EKHAZAARSTK_X'!G587</f>
        <v>-0.98611057000000002</v>
      </c>
      <c r="H587" s="115">
        <f>'[1]2023.04.25.EKHAZAARSTK_X'!H587</f>
        <v>-1.8091345999999999</v>
      </c>
      <c r="I587" s="115">
        <f>'[1]2023.04.25.EKHAZAARSTK_X'!I587</f>
        <v>-0.15812583</v>
      </c>
      <c r="J587" s="115">
        <f>'[1]2023.04.25.EKHAZAARSTK_X'!J587</f>
        <v>-0.43092635000000001</v>
      </c>
      <c r="K587" s="115">
        <f>'[1]2023.04.25.EKHAZAARSTK_X'!K587</f>
        <v>0.39740776999999999</v>
      </c>
    </row>
    <row r="588" spans="1:11" x14ac:dyDescent="0.3">
      <c r="A588" s="73" t="str">
        <f>'[1]2023.04.25.EKHAZAARSTK_X'!A588</f>
        <v>MEGHMANI FINECHEM LTD</v>
      </c>
      <c r="B588" s="115">
        <f>'[1]2023.04.25.EKHAZAARSTK_X'!B588</f>
        <v>-0.38031608</v>
      </c>
      <c r="C588" s="115">
        <f>'[1]2023.04.25.EKHAZAARSTK_X'!C588</f>
        <v>1.0795399000000001</v>
      </c>
      <c r="D588" s="115">
        <f>'[1]2023.04.25.EKHAZAARSTK_X'!D588</f>
        <v>3.0000224100000001</v>
      </c>
      <c r="E588" s="115">
        <f>'[1]2023.04.25.EKHAZAARSTK_X'!E588</f>
        <v>0.81990176000000003</v>
      </c>
      <c r="F588" s="115">
        <f>'[1]2023.04.25.EKHAZAARSTK_X'!F588</f>
        <v>6.2449919999999999E-2</v>
      </c>
      <c r="G588" s="115">
        <f>'[1]2023.04.25.EKHAZAARSTK_X'!G588</f>
        <v>0.72082060999999997</v>
      </c>
      <c r="H588" s="115">
        <f>'[1]2023.04.25.EKHAZAARSTK_X'!H588</f>
        <v>-2.11588383</v>
      </c>
      <c r="I588" s="115">
        <f>'[1]2023.04.25.EKHAZAARSTK_X'!I588</f>
        <v>7.3469629999999994E-2</v>
      </c>
      <c r="J588" s="115">
        <f>'[1]2023.04.25.EKHAZAARSTK_X'!J588</f>
        <v>0.35773410999999999</v>
      </c>
      <c r="K588" s="115">
        <f>'[1]2023.04.25.EKHAZAARSTK_X'!K588</f>
        <v>0.61357861999999996</v>
      </c>
    </row>
    <row r="589" spans="1:11" x14ac:dyDescent="0.3">
      <c r="A589" s="73" t="str">
        <f>'[1]2023.04.25.EKHAZAARSTK_X'!A589</f>
        <v>MEGHMANI ORGANICS LTD</v>
      </c>
      <c r="B589" s="115">
        <f>'[1]2023.04.25.EKHAZAARSTK_X'!B589</f>
        <v>0.1184264</v>
      </c>
      <c r="C589" s="115">
        <f>'[1]2023.04.25.EKHAZAARSTK_X'!C589</f>
        <v>0.22605464</v>
      </c>
      <c r="D589" s="115">
        <f>'[1]2023.04.25.EKHAZAARSTK_X'!D589</f>
        <v>-0.22537815999999999</v>
      </c>
      <c r="E589" s="115">
        <f>'[1]2023.04.25.EKHAZAARSTK_X'!E589</f>
        <v>0.15463837999999999</v>
      </c>
      <c r="F589" s="115">
        <f>'[1]2023.04.25.EKHAZAARSTK_X'!F589</f>
        <v>-0.35327539000000002</v>
      </c>
      <c r="G589" s="115">
        <f>'[1]2023.04.25.EKHAZAARSTK_X'!G589</f>
        <v>-0.15342254999999999</v>
      </c>
      <c r="H589" s="115">
        <f>'[1]2023.04.25.EKHAZAARSTK_X'!H589</f>
        <v>-2.1609957199999998</v>
      </c>
      <c r="I589" s="115">
        <f>'[1]2023.04.25.EKHAZAARSTK_X'!I589</f>
        <v>0.46110031000000001</v>
      </c>
      <c r="J589" s="115">
        <f>'[1]2023.04.25.EKHAZAARSTK_X'!J589</f>
        <v>0.71568136999999998</v>
      </c>
      <c r="K589" s="115">
        <f>'[1]2023.04.25.EKHAZAARSTK_X'!K589</f>
        <v>0.71100145999999997</v>
      </c>
    </row>
    <row r="590" spans="1:11" x14ac:dyDescent="0.3">
      <c r="A590" s="73" t="str">
        <f>'[1]2023.04.25.EKHAZAARSTK_X'!A590</f>
        <v>METRO BRANDS LTD</v>
      </c>
      <c r="B590" s="115">
        <f>'[1]2023.04.25.EKHAZAARSTK_X'!B590</f>
        <v>-0.23460828</v>
      </c>
      <c r="C590" s="115">
        <f>'[1]2023.04.25.EKHAZAARSTK_X'!C590</f>
        <v>0.42969951000000001</v>
      </c>
      <c r="D590" s="115">
        <f>'[1]2023.04.25.EKHAZAARSTK_X'!D590</f>
        <v>0.50031197000000005</v>
      </c>
      <c r="E590" s="115">
        <f>'[1]2023.04.25.EKHAZAARSTK_X'!E590</f>
        <v>0.13160432999999999</v>
      </c>
      <c r="F590" s="115">
        <f>'[1]2023.04.25.EKHAZAARSTK_X'!F590</f>
        <v>0.87001388999999996</v>
      </c>
      <c r="G590" s="115">
        <f>'[1]2023.04.25.EKHAZAARSTK_X'!G590</f>
        <v>0.33941367</v>
      </c>
      <c r="H590" s="115">
        <f>'[1]2023.04.25.EKHAZAARSTK_X'!H590</f>
        <v>-1.7207424600000001</v>
      </c>
      <c r="I590" s="115">
        <f>'[1]2023.04.25.EKHAZAARSTK_X'!I590</f>
        <v>-0.23952625999999999</v>
      </c>
      <c r="J590" s="115">
        <f>'[1]2023.04.25.EKHAZAARSTK_X'!J590</f>
        <v>-0.56202012000000001</v>
      </c>
      <c r="K590" s="115">
        <f>'[1]2023.04.25.EKHAZAARSTK_X'!K590</f>
        <v>0.24676857999999999</v>
      </c>
    </row>
    <row r="591" spans="1:11" x14ac:dyDescent="0.3">
      <c r="A591" s="73" t="str">
        <f>'[1]2023.04.25.EKHAZAARSTK_X'!A591</f>
        <v>METROPOLIS HEALTHCARE LTD</v>
      </c>
      <c r="B591" s="115">
        <f>'[1]2023.04.25.EKHAZAARSTK_X'!B591</f>
        <v>-0.23407633999999999</v>
      </c>
      <c r="C591" s="115">
        <f>'[1]2023.04.25.EKHAZAARSTK_X'!C591</f>
        <v>0.89590846999999996</v>
      </c>
      <c r="D591" s="115">
        <f>'[1]2023.04.25.EKHAZAARSTK_X'!D591</f>
        <v>0.58295774</v>
      </c>
      <c r="E591" s="115">
        <f>'[1]2023.04.25.EKHAZAARSTK_X'!E591</f>
        <v>-0.46547648000000003</v>
      </c>
      <c r="F591" s="115">
        <f>'[1]2023.04.25.EKHAZAARSTK_X'!F591</f>
        <v>-1.3536672599999999</v>
      </c>
      <c r="G591" s="115">
        <f>'[1]2023.04.25.EKHAZAARSTK_X'!G591</f>
        <v>0.29631242000000002</v>
      </c>
      <c r="H591" s="115">
        <f>'[1]2023.04.25.EKHAZAARSTK_X'!H591</f>
        <v>-2.2302169799999998</v>
      </c>
      <c r="I591" s="115">
        <f>'[1]2023.04.25.EKHAZAARSTK_X'!I591</f>
        <v>0.69969599999999998</v>
      </c>
      <c r="J591" s="115">
        <f>'[1]2023.04.25.EKHAZAARSTK_X'!J591</f>
        <v>-0.34554508</v>
      </c>
      <c r="K591" s="115">
        <f>'[1]2023.04.25.EKHAZAARSTK_X'!K591</f>
        <v>7.1527820000000006E-2</v>
      </c>
    </row>
    <row r="592" spans="1:11" x14ac:dyDescent="0.3">
      <c r="A592" s="73" t="str">
        <f>'[1]2023.04.25.EKHAZAARSTK_X'!A592</f>
        <v>MINDA CORP LTD</v>
      </c>
      <c r="B592" s="115">
        <f>'[1]2023.04.25.EKHAZAARSTK_X'!B592</f>
        <v>-0.31502721</v>
      </c>
      <c r="C592" s="115">
        <f>'[1]2023.04.25.EKHAZAARSTK_X'!C592</f>
        <v>1.0274604599999999</v>
      </c>
      <c r="D592" s="115">
        <f>'[1]2023.04.25.EKHAZAARSTK_X'!D592</f>
        <v>-0.23713310000000001</v>
      </c>
      <c r="E592" s="115">
        <f>'[1]2023.04.25.EKHAZAARSTK_X'!E592</f>
        <v>-0.77598648999999997</v>
      </c>
      <c r="F592" s="115">
        <f>'[1]2023.04.25.EKHAZAARSTK_X'!F592</f>
        <v>0.67138165000000005</v>
      </c>
      <c r="G592" s="115">
        <f>'[1]2023.04.25.EKHAZAARSTK_X'!G592</f>
        <v>-0.2307408</v>
      </c>
      <c r="H592" s="115">
        <f>'[1]2023.04.25.EKHAZAARSTK_X'!H592</f>
        <v>-1.8678405300000001</v>
      </c>
      <c r="I592" s="115">
        <f>'[1]2023.04.25.EKHAZAARSTK_X'!I592</f>
        <v>0.38411772</v>
      </c>
      <c r="J592" s="115">
        <f>'[1]2023.04.25.EKHAZAARSTK_X'!J592</f>
        <v>-2.5682880000000002E-2</v>
      </c>
      <c r="K592" s="115">
        <f>'[1]2023.04.25.EKHAZAARSTK_X'!K592</f>
        <v>-1.9366399999999999E-2</v>
      </c>
    </row>
    <row r="593" spans="1:11" x14ac:dyDescent="0.3">
      <c r="A593" s="73" t="str">
        <f>'[1]2023.04.25.EKHAZAARSTK_X'!A593</f>
        <v>MISHRA DHATU NIGAM LTD</v>
      </c>
      <c r="B593" s="115">
        <f>'[1]2023.04.25.EKHAZAARSTK_X'!B593</f>
        <v>0.1538931</v>
      </c>
      <c r="C593" s="115">
        <f>'[1]2023.04.25.EKHAZAARSTK_X'!C593</f>
        <v>-0.35383736999999998</v>
      </c>
      <c r="D593" s="115">
        <f>'[1]2023.04.25.EKHAZAARSTK_X'!D593</f>
        <v>-0.47758508</v>
      </c>
      <c r="E593" s="115">
        <f>'[1]2023.04.25.EKHAZAARSTK_X'!E593</f>
        <v>-0.31850954999999997</v>
      </c>
      <c r="F593" s="115">
        <f>'[1]2023.04.25.EKHAZAARSTK_X'!F593</f>
        <v>0.43975850999999999</v>
      </c>
      <c r="G593" s="115">
        <f>'[1]2023.04.25.EKHAZAARSTK_X'!G593</f>
        <v>-0.28750679000000001</v>
      </c>
      <c r="H593" s="115">
        <f>'[1]2023.04.25.EKHAZAARSTK_X'!H593</f>
        <v>-2.2752604500000002</v>
      </c>
      <c r="I593" s="115">
        <f>'[1]2023.04.25.EKHAZAARSTK_X'!I593</f>
        <v>0.15945751999999999</v>
      </c>
      <c r="J593" s="115">
        <f>'[1]2023.04.25.EKHAZAARSTK_X'!J593</f>
        <v>-6.0953790000000001E-2</v>
      </c>
      <c r="K593" s="115">
        <f>'[1]2023.04.25.EKHAZAARSTK_X'!K593</f>
        <v>0.37579834000000001</v>
      </c>
    </row>
    <row r="594" spans="1:11" x14ac:dyDescent="0.3">
      <c r="A594" s="73" t="str">
        <f>'[1]2023.04.25.EKHAZAARSTK_X'!A594</f>
        <v>MMTC LTD</v>
      </c>
      <c r="B594" s="115">
        <f>'[1]2023.04.25.EKHAZAARSTK_X'!B594</f>
        <v>-0.47056088000000001</v>
      </c>
      <c r="C594" s="115">
        <f>'[1]2023.04.25.EKHAZAARSTK_X'!C594</f>
        <v>3.0002110000000002</v>
      </c>
      <c r="D594" s="115">
        <f>'[1]2023.04.25.EKHAZAARSTK_X'!D594</f>
        <v>-2.2810871599999998</v>
      </c>
      <c r="E594" s="115">
        <f>'[1]2023.04.25.EKHAZAARSTK_X'!E594</f>
        <v>-0.95499277000000005</v>
      </c>
      <c r="F594" s="115">
        <f>'[1]2023.04.25.EKHAZAARSTK_X'!F594</f>
        <v>-1.0739010600000001</v>
      </c>
      <c r="G594" s="115">
        <f>'[1]2023.04.25.EKHAZAARSTK_X'!G594</f>
        <v>2.8245604000000002</v>
      </c>
      <c r="H594" s="115">
        <f>'[1]2023.04.25.EKHAZAARSTK_X'!H594</f>
        <v>-1.8657169300000001</v>
      </c>
      <c r="I594" s="115">
        <f>'[1]2023.04.25.EKHAZAARSTK_X'!I594</f>
        <v>-2.524442E-2</v>
      </c>
      <c r="J594" s="115">
        <f>'[1]2023.04.25.EKHAZAARSTK_X'!J594</f>
        <v>0.99618952999999999</v>
      </c>
      <c r="K594" s="115">
        <f>'[1]2023.04.25.EKHAZAARSTK_X'!K594</f>
        <v>1.1022847899999999</v>
      </c>
    </row>
    <row r="595" spans="1:11" x14ac:dyDescent="0.3">
      <c r="A595" s="73" t="str">
        <f>'[1]2023.04.25.EKHAZAARSTK_X'!A595</f>
        <v>MOIL LTD</v>
      </c>
      <c r="B595" s="115">
        <f>'[1]2023.04.25.EKHAZAARSTK_X'!B595</f>
        <v>1.0237639000000001</v>
      </c>
      <c r="C595" s="115">
        <f>'[1]2023.04.25.EKHAZAARSTK_X'!C595</f>
        <v>0.15272230000000001</v>
      </c>
      <c r="D595" s="115">
        <f>'[1]2023.04.25.EKHAZAARSTK_X'!D595</f>
        <v>-1.1670732500000001</v>
      </c>
      <c r="E595" s="115">
        <f>'[1]2023.04.25.EKHAZAARSTK_X'!E595</f>
        <v>-0.95499277000000005</v>
      </c>
      <c r="F595" s="115">
        <f>'[1]2023.04.25.EKHAZAARSTK_X'!F595</f>
        <v>-0.67909682000000005</v>
      </c>
      <c r="G595" s="115">
        <f>'[1]2023.04.25.EKHAZAARSTK_X'!G595</f>
        <v>2.0480350000000001E-2</v>
      </c>
      <c r="H595" s="115">
        <f>'[1]2023.04.25.EKHAZAARSTK_X'!H595</f>
        <v>-2.2540013800000001</v>
      </c>
      <c r="I595" s="115">
        <f>'[1]2023.04.25.EKHAZAARSTK_X'!I595</f>
        <v>-0.11138684</v>
      </c>
      <c r="J595" s="115">
        <f>'[1]2023.04.25.EKHAZAARSTK_X'!J595</f>
        <v>0.82829719999999996</v>
      </c>
      <c r="K595" s="115">
        <f>'[1]2023.04.25.EKHAZAARSTK_X'!K595</f>
        <v>-0.91664153000000004</v>
      </c>
    </row>
    <row r="596" spans="1:11" x14ac:dyDescent="0.3">
      <c r="A596" s="73" t="str">
        <f>'[1]2023.04.25.EKHAZAARSTK_X'!A596</f>
        <v>MOLD-TEK PACKAGING LTD</v>
      </c>
      <c r="B596" s="115">
        <f>'[1]2023.04.25.EKHAZAARSTK_X'!B596</f>
        <v>-0.23066236000000001</v>
      </c>
      <c r="C596" s="115">
        <f>'[1]2023.04.25.EKHAZAARSTK_X'!C596</f>
        <v>1.08790863</v>
      </c>
      <c r="D596" s="115">
        <f>'[1]2023.04.25.EKHAZAARSTK_X'!D596</f>
        <v>0.92724490000000004</v>
      </c>
      <c r="E596" s="115">
        <f>'[1]2023.04.25.EKHAZAARSTK_X'!E596</f>
        <v>-0.71122730000000001</v>
      </c>
      <c r="F596" s="115">
        <f>'[1]2023.04.25.EKHAZAARSTK_X'!F596</f>
        <v>0.75066124999999995</v>
      </c>
      <c r="G596" s="115">
        <f>'[1]2023.04.25.EKHAZAARSTK_X'!G596</f>
        <v>-3.6600510000000003E-2</v>
      </c>
      <c r="H596" s="115">
        <f>'[1]2023.04.25.EKHAZAARSTK_X'!H596</f>
        <v>-2.6972944700000001</v>
      </c>
      <c r="I596" s="115">
        <f>'[1]2023.04.25.EKHAZAARSTK_X'!I596</f>
        <v>2.5280190000000001E-2</v>
      </c>
      <c r="J596" s="115">
        <f>'[1]2023.04.25.EKHAZAARSTK_X'!J596</f>
        <v>-0.33896105999999998</v>
      </c>
      <c r="K596" s="115">
        <f>'[1]2023.04.25.EKHAZAARSTK_X'!K596</f>
        <v>-0.60717958000000005</v>
      </c>
    </row>
    <row r="597" spans="1:11" x14ac:dyDescent="0.3">
      <c r="A597" s="73" t="str">
        <f>'[1]2023.04.25.EKHAZAARSTK_X'!A597</f>
        <v>MONTE CARLO FASHIONS LTD</v>
      </c>
      <c r="B597" s="115">
        <f>'[1]2023.04.25.EKHAZAARSTK_X'!B597</f>
        <v>0.63003372999999996</v>
      </c>
      <c r="C597" s="115">
        <f>'[1]2023.04.25.EKHAZAARSTK_X'!C597</f>
        <v>-2.672571E-2</v>
      </c>
      <c r="D597" s="115">
        <f>'[1]2023.04.25.EKHAZAARSTK_X'!D597</f>
        <v>4.7034779999999998E-2</v>
      </c>
      <c r="E597" s="115">
        <f>'[1]2023.04.25.EKHAZAARSTK_X'!E597</f>
        <v>-0.33888346000000003</v>
      </c>
      <c r="F597" s="115">
        <f>'[1]2023.04.25.EKHAZAARSTK_X'!F597</f>
        <v>1.1094051599999999</v>
      </c>
      <c r="G597" s="115">
        <f>'[1]2023.04.25.EKHAZAARSTK_X'!G597</f>
        <v>-0.12911587999999999</v>
      </c>
      <c r="H597" s="115">
        <f>'[1]2023.04.25.EKHAZAARSTK_X'!H597</f>
        <v>-2.62500906</v>
      </c>
      <c r="I597" s="115">
        <f>'[1]2023.04.25.EKHAZAARSTK_X'!I597</f>
        <v>0.4894985</v>
      </c>
      <c r="J597" s="115">
        <f>'[1]2023.04.25.EKHAZAARSTK_X'!J597</f>
        <v>0.46939491999999999</v>
      </c>
      <c r="K597" s="115">
        <f>'[1]2023.04.25.EKHAZAARSTK_X'!K597</f>
        <v>0.90467112999999999</v>
      </c>
    </row>
    <row r="598" spans="1:11" x14ac:dyDescent="0.3">
      <c r="A598" s="73" t="str">
        <f>'[1]2023.04.25.EKHAZAARSTK_X'!A598</f>
        <v>MOREPEN LABORATORIES LTD</v>
      </c>
      <c r="B598" s="115">
        <f>'[1]2023.04.25.EKHAZAARSTK_X'!B598</f>
        <v>-0.47056088000000001</v>
      </c>
      <c r="C598" s="115">
        <f>'[1]2023.04.25.EKHAZAARSTK_X'!C598</f>
        <v>1.00145149</v>
      </c>
      <c r="D598" s="115">
        <f>'[1]2023.04.25.EKHAZAARSTK_X'!D598</f>
        <v>1.10140967</v>
      </c>
      <c r="E598" s="115">
        <f>'[1]2023.04.25.EKHAZAARSTK_X'!E598</f>
        <v>-0.94923168000000002</v>
      </c>
      <c r="F598" s="115">
        <f>'[1]2023.04.25.EKHAZAARSTK_X'!F598</f>
        <v>-0.77413589000000005</v>
      </c>
      <c r="G598" s="115">
        <f>'[1]2023.04.25.EKHAZAARSTK_X'!G598</f>
        <v>-0.74851084000000001</v>
      </c>
      <c r="H598" s="115">
        <f>'[1]2023.04.25.EKHAZAARSTK_X'!H598</f>
        <v>-2.6549358399999998</v>
      </c>
      <c r="I598" s="115">
        <f>'[1]2023.04.25.EKHAZAARSTK_X'!I598</f>
        <v>1.01606894</v>
      </c>
      <c r="J598" s="115">
        <f>'[1]2023.04.25.EKHAZAARSTK_X'!J598</f>
        <v>-9.3163800000000008E-3</v>
      </c>
      <c r="K598" s="115">
        <f>'[1]2023.04.25.EKHAZAARSTK_X'!K598</f>
        <v>4.6494939999999998E-2</v>
      </c>
    </row>
    <row r="599" spans="1:11" x14ac:dyDescent="0.3">
      <c r="A599" s="73" t="str">
        <f>'[1]2023.04.25.EKHAZAARSTK_X'!A599</f>
        <v>MOSCHIP TECHNOLOGIES LTD</v>
      </c>
      <c r="B599" s="115">
        <f>'[1]2023.04.25.EKHAZAARSTK_X'!B599</f>
        <v>-0.47056088000000001</v>
      </c>
      <c r="C599" s="115">
        <f>'[1]2023.04.25.EKHAZAARSTK_X'!C599</f>
        <v>1.63749444</v>
      </c>
      <c r="D599" s="115">
        <f>'[1]2023.04.25.EKHAZAARSTK_X'!D599</f>
        <v>1.1611145700000001</v>
      </c>
      <c r="E599" s="115">
        <f>'[1]2023.04.25.EKHAZAARSTK_X'!E599</f>
        <v>0.84878343000000001</v>
      </c>
      <c r="F599" s="115">
        <f>'[1]2023.04.25.EKHAZAARSTK_X'!F599</f>
        <v>0.29706748999999999</v>
      </c>
      <c r="G599" s="115">
        <f>'[1]2023.04.25.EKHAZAARSTK_X'!G599</f>
        <v>-0.53574443000000005</v>
      </c>
      <c r="H599" s="115">
        <f>'[1]2023.04.25.EKHAZAARSTK_X'!H599</f>
        <v>-3</v>
      </c>
      <c r="I599" s="115">
        <f>'[1]2023.04.25.EKHAZAARSTK_X'!I599</f>
        <v>-0.18279028</v>
      </c>
      <c r="J599" s="115">
        <f>'[1]2023.04.25.EKHAZAARSTK_X'!J599</f>
        <v>-0.54123569000000005</v>
      </c>
      <c r="K599" s="115">
        <f>'[1]2023.04.25.EKHAZAARSTK_X'!K599</f>
        <v>6.2328160000000001E-2</v>
      </c>
    </row>
    <row r="600" spans="1:11" x14ac:dyDescent="0.3">
      <c r="A600" s="73" t="str">
        <f>'[1]2023.04.25.EKHAZAARSTK_X'!A600</f>
        <v>MOTHERSON SUMI WIRING INDIA</v>
      </c>
      <c r="B600" s="115">
        <f>'[1]2023.04.25.EKHAZAARSTK_X'!B600</f>
        <v>-1.314249E-2</v>
      </c>
      <c r="C600" s="115">
        <f>'[1]2023.04.25.EKHAZAARSTK_X'!C600</f>
        <v>0.50784218000000003</v>
      </c>
      <c r="D600" s="115">
        <f>'[1]2023.04.25.EKHAZAARSTK_X'!D600</f>
        <v>-0.51500338000000001</v>
      </c>
      <c r="E600" s="115">
        <f>'[1]2023.04.25.EKHAZAARSTK_X'!E600</f>
        <v>-0.34266247999999999</v>
      </c>
      <c r="F600" s="115">
        <f>'[1]2023.04.25.EKHAZAARSTK_X'!F600</f>
        <v>0.34331399000000001</v>
      </c>
      <c r="G600" s="115">
        <f>'[1]2023.04.25.EKHAZAARSTK_X'!G600</f>
        <v>0.53106016</v>
      </c>
      <c r="H600" s="115">
        <f>'[1]2023.04.25.EKHAZAARSTK_X'!H600</f>
        <v>-1.49342394</v>
      </c>
      <c r="I600" s="115">
        <f>'[1]2023.04.25.EKHAZAARSTK_X'!I600</f>
        <v>-0.17715015000000001</v>
      </c>
      <c r="J600" s="115">
        <f>'[1]2023.04.25.EKHAZAARSTK_X'!J600</f>
        <v>-0.35649883999999998</v>
      </c>
      <c r="K600" s="115">
        <f>'[1]2023.04.25.EKHAZAARSTK_X'!K600</f>
        <v>-0.12831038</v>
      </c>
    </row>
    <row r="601" spans="1:11" x14ac:dyDescent="0.3">
      <c r="A601" s="73" t="str">
        <f>'[1]2023.04.25.EKHAZAARSTK_X'!A601</f>
        <v>MOTILAL OSWAL FINANCIAL SERV</v>
      </c>
      <c r="B601" s="115">
        <f>'[1]2023.04.25.EKHAZAARSTK_X'!B601</f>
        <v>0.14399092999999999</v>
      </c>
      <c r="C601" s="115">
        <f>'[1]2023.04.25.EKHAZAARSTK_X'!C601</f>
        <v>9.2781420000000003E-2</v>
      </c>
      <c r="D601" s="115">
        <f>'[1]2023.04.25.EKHAZAARSTK_X'!D601</f>
        <v>-8.8769280000000006E-2</v>
      </c>
      <c r="E601" s="115">
        <f>'[1]2023.04.25.EKHAZAARSTK_X'!E601</f>
        <v>1.4102911899999999</v>
      </c>
      <c r="F601" s="115">
        <f>'[1]2023.04.25.EKHAZAARSTK_X'!F601</f>
        <v>-1.0619336399999999</v>
      </c>
      <c r="G601" s="115">
        <f>'[1]2023.04.25.EKHAZAARSTK_X'!G601</f>
        <v>0.10101536</v>
      </c>
      <c r="H601" s="115">
        <f>'[1]2023.04.25.EKHAZAARSTK_X'!H601</f>
        <v>-1.33760667</v>
      </c>
      <c r="I601" s="115">
        <f>'[1]2023.04.25.EKHAZAARSTK_X'!I601</f>
        <v>-0.17242594</v>
      </c>
      <c r="J601" s="115">
        <f>'[1]2023.04.25.EKHAZAARSTK_X'!J601</f>
        <v>0.85995065999999998</v>
      </c>
      <c r="K601" s="115">
        <f>'[1]2023.04.25.EKHAZAARSTK_X'!K601</f>
        <v>-0.46308315</v>
      </c>
    </row>
    <row r="602" spans="1:11" x14ac:dyDescent="0.3">
      <c r="A602" s="73" t="str">
        <f>'[1]2023.04.25.EKHAZAARSTK_X'!A602</f>
        <v>MPHASIS LTD</v>
      </c>
      <c r="B602" s="115">
        <f>'[1]2023.04.25.EKHAZAARSTK_X'!B602</f>
        <v>0.49974584999999999</v>
      </c>
      <c r="C602" s="115">
        <f>'[1]2023.04.25.EKHAZAARSTK_X'!C602</f>
        <v>0.12456855</v>
      </c>
      <c r="D602" s="115">
        <f>'[1]2023.04.25.EKHAZAARSTK_X'!D602</f>
        <v>0.32120869000000002</v>
      </c>
      <c r="E602" s="115">
        <f>'[1]2023.04.25.EKHAZAARSTK_X'!E602</f>
        <v>-0.70877444999999994</v>
      </c>
      <c r="F602" s="115">
        <f>'[1]2023.04.25.EKHAZAARSTK_X'!F602</f>
        <v>-1.7739058700000001</v>
      </c>
      <c r="G602" s="115">
        <f>'[1]2023.04.25.EKHAZAARSTK_X'!G602</f>
        <v>0.59956098000000002</v>
      </c>
      <c r="H602" s="115">
        <f>'[1]2023.04.25.EKHAZAARSTK_X'!H602</f>
        <v>-0.95188223999999999</v>
      </c>
      <c r="I602" s="115">
        <f>'[1]2023.04.25.EKHAZAARSTK_X'!I602</f>
        <v>0.25670639000000001</v>
      </c>
      <c r="J602" s="115">
        <f>'[1]2023.04.25.EKHAZAARSTK_X'!J602</f>
        <v>1.585951E-2</v>
      </c>
      <c r="K602" s="115">
        <f>'[1]2023.04.25.EKHAZAARSTK_X'!K602</f>
        <v>1.338228E-2</v>
      </c>
    </row>
    <row r="603" spans="1:11" x14ac:dyDescent="0.3">
      <c r="A603" s="73" t="str">
        <f>'[1]2023.04.25.EKHAZAARSTK_X'!A603</f>
        <v>MPS LTD</v>
      </c>
      <c r="B603" s="115">
        <f>'[1]2023.04.25.EKHAZAARSTK_X'!B603</f>
        <v>0.73167800999999999</v>
      </c>
      <c r="C603" s="115">
        <f>'[1]2023.04.25.EKHAZAARSTK_X'!C603</f>
        <v>-3.0272440000000001E-2</v>
      </c>
      <c r="D603" s="115">
        <f>'[1]2023.04.25.EKHAZAARSTK_X'!D603</f>
        <v>-0.41128777999999999</v>
      </c>
      <c r="E603" s="115">
        <f>'[1]2023.04.25.EKHAZAARSTK_X'!E603</f>
        <v>-0.91685128000000005</v>
      </c>
      <c r="F603" s="115">
        <f>'[1]2023.04.25.EKHAZAARSTK_X'!F603</f>
        <v>1.9040280599999999</v>
      </c>
      <c r="G603" s="115">
        <f>'[1]2023.04.25.EKHAZAARSTK_X'!G603</f>
        <v>1.0080267199999999</v>
      </c>
      <c r="H603" s="115">
        <f>'[1]2023.04.25.EKHAZAARSTK_X'!H603</f>
        <v>-2.9885311099999998</v>
      </c>
      <c r="I603" s="115">
        <f>'[1]2023.04.25.EKHAZAARSTK_X'!I603</f>
        <v>-9.6673439999999999E-2</v>
      </c>
      <c r="J603" s="115">
        <f>'[1]2023.04.25.EKHAZAARSTK_X'!J603</f>
        <v>0.16729796</v>
      </c>
      <c r="K603" s="115">
        <f>'[1]2023.04.25.EKHAZAARSTK_X'!K603</f>
        <v>0.95745796000000005</v>
      </c>
    </row>
    <row r="604" spans="1:11" x14ac:dyDescent="0.3">
      <c r="A604" s="73" t="str">
        <f>'[1]2023.04.25.EKHAZAARSTK_X'!A604</f>
        <v>MRF LTD</v>
      </c>
      <c r="B604" s="115">
        <f>'[1]2023.04.25.EKHAZAARSTK_X'!B604</f>
        <v>-0.40479906999999998</v>
      </c>
      <c r="C604" s="115">
        <f>'[1]2023.04.25.EKHAZAARSTK_X'!C604</f>
        <v>0.23012556000000001</v>
      </c>
      <c r="D604" s="115">
        <f>'[1]2023.04.25.EKHAZAARSTK_X'!D604</f>
        <v>-0.49263570000000001</v>
      </c>
      <c r="E604" s="115">
        <f>'[1]2023.04.25.EKHAZAARSTK_X'!E604</f>
        <v>-0.68082958000000005</v>
      </c>
      <c r="F604" s="115">
        <f>'[1]2023.04.25.EKHAZAARSTK_X'!F604</f>
        <v>0.62662183999999999</v>
      </c>
      <c r="G604" s="115">
        <f>'[1]2023.04.25.EKHAZAARSTK_X'!G604</f>
        <v>-0.84888452000000003</v>
      </c>
      <c r="H604" s="115">
        <f>'[1]2023.04.25.EKHAZAARSTK_X'!H604</f>
        <v>-0.66777204999999995</v>
      </c>
      <c r="I604" s="115">
        <f>'[1]2023.04.25.EKHAZAARSTK_X'!I604</f>
        <v>0.12415552000000001</v>
      </c>
      <c r="J604" s="115">
        <f>'[1]2023.04.25.EKHAZAARSTK_X'!J604</f>
        <v>-0.17564221999999999</v>
      </c>
      <c r="K604" s="115">
        <f>'[1]2023.04.25.EKHAZAARSTK_X'!K604</f>
        <v>-0.92190927</v>
      </c>
    </row>
    <row r="605" spans="1:11" x14ac:dyDescent="0.3">
      <c r="A605" s="73" t="str">
        <f>'[1]2023.04.25.EKHAZAARSTK_X'!A605</f>
        <v>MRS BECTORS FOOD SPECIALITIE</v>
      </c>
      <c r="B605" s="115">
        <f>'[1]2023.04.25.EKHAZAARSTK_X'!B605</f>
        <v>-0.31234982999999999</v>
      </c>
      <c r="C605" s="115">
        <f>'[1]2023.04.25.EKHAZAARSTK_X'!C605</f>
        <v>0.45932591</v>
      </c>
      <c r="D605" s="115">
        <f>'[1]2023.04.25.EKHAZAARSTK_X'!D605</f>
        <v>0.41071205999999999</v>
      </c>
      <c r="E605" s="115">
        <f>'[1]2023.04.25.EKHAZAARSTK_X'!E605</f>
        <v>-0.49752709000000001</v>
      </c>
      <c r="F605" s="115">
        <f>'[1]2023.04.25.EKHAZAARSTK_X'!F605</f>
        <v>2.1266486599999999</v>
      </c>
      <c r="G605" s="115">
        <f>'[1]2023.04.25.EKHAZAARSTK_X'!G605</f>
        <v>-0.28657141000000003</v>
      </c>
      <c r="H605" s="115">
        <f>'[1]2023.04.25.EKHAZAARSTK_X'!H605</f>
        <v>-2.5191826800000001</v>
      </c>
      <c r="I605" s="115">
        <f>'[1]2023.04.25.EKHAZAARSTK_X'!I605</f>
        <v>0.46091317999999998</v>
      </c>
      <c r="J605" s="115">
        <f>'[1]2023.04.25.EKHAZAARSTK_X'!J605</f>
        <v>-0.29464417999999998</v>
      </c>
      <c r="K605" s="115">
        <f>'[1]2023.04.25.EKHAZAARSTK_X'!K605</f>
        <v>6.8810250000000003E-2</v>
      </c>
    </row>
    <row r="606" spans="1:11" x14ac:dyDescent="0.3">
      <c r="A606" s="73" t="str">
        <f>'[1]2023.04.25.EKHAZAARSTK_X'!A606</f>
        <v>MSTC LTD</v>
      </c>
      <c r="B606" s="115">
        <f>'[1]2023.04.25.EKHAZAARSTK_X'!B606</f>
        <v>0.40395814000000002</v>
      </c>
      <c r="C606" s="115">
        <f>'[1]2023.04.25.EKHAZAARSTK_X'!C606</f>
        <v>2.4246740299999998</v>
      </c>
      <c r="D606" s="115">
        <f>'[1]2023.04.25.EKHAZAARSTK_X'!D606</f>
        <v>-2.44144535</v>
      </c>
      <c r="E606" s="115">
        <f>'[1]2023.04.25.EKHAZAARSTK_X'!E606</f>
        <v>-0.95499277000000005</v>
      </c>
      <c r="F606" s="115">
        <f>'[1]2023.04.25.EKHAZAARSTK_X'!F606</f>
        <v>-0.16358969000000001</v>
      </c>
      <c r="G606" s="115">
        <f>'[1]2023.04.25.EKHAZAARSTK_X'!G606</f>
        <v>0.57480036999999995</v>
      </c>
      <c r="H606" s="115">
        <f>'[1]2023.04.25.EKHAZAARSTK_X'!H606</f>
        <v>-2.5204989900000001</v>
      </c>
      <c r="I606" s="115">
        <f>'[1]2023.04.25.EKHAZAARSTK_X'!I606</f>
        <v>0.89526181999999999</v>
      </c>
      <c r="J606" s="115">
        <f>'[1]2023.04.25.EKHAZAARSTK_X'!J606</f>
        <v>5.4627410000000001E-2</v>
      </c>
      <c r="K606" s="115">
        <f>'[1]2023.04.25.EKHAZAARSTK_X'!K606</f>
        <v>0.34760204</v>
      </c>
    </row>
    <row r="607" spans="1:11" x14ac:dyDescent="0.3">
      <c r="A607" s="73" t="str">
        <f>'[1]2023.04.25.EKHAZAARSTK_X'!A607</f>
        <v>MTAR TECHNOLOGIES LTD</v>
      </c>
      <c r="B607" s="115">
        <f>'[1]2023.04.25.EKHAZAARSTK_X'!B607</f>
        <v>-0.39917757999999998</v>
      </c>
      <c r="C607" s="115">
        <f>'[1]2023.04.25.EKHAZAARSTK_X'!C607</f>
        <v>0.87329173000000004</v>
      </c>
      <c r="D607" s="115">
        <f>'[1]2023.04.25.EKHAZAARSTK_X'!D607</f>
        <v>2.6275474999999999</v>
      </c>
      <c r="E607" s="115">
        <f>'[1]2023.04.25.EKHAZAARSTK_X'!E607</f>
        <v>-0.64621574000000004</v>
      </c>
      <c r="F607" s="115">
        <f>'[1]2023.04.25.EKHAZAARSTK_X'!F607</f>
        <v>-0.29067876999999998</v>
      </c>
      <c r="G607" s="115">
        <f>'[1]2023.04.25.EKHAZAARSTK_X'!G607</f>
        <v>-2.6058080000000001E-2</v>
      </c>
      <c r="H607" s="115">
        <f>'[1]2023.04.25.EKHAZAARSTK_X'!H607</f>
        <v>-2.5631883100000001</v>
      </c>
      <c r="I607" s="115">
        <f>'[1]2023.04.25.EKHAZAARSTK_X'!I607</f>
        <v>0.75398867999999997</v>
      </c>
      <c r="J607" s="115">
        <f>'[1]2023.04.25.EKHAZAARSTK_X'!J607</f>
        <v>-0.54348229999999997</v>
      </c>
      <c r="K607" s="115">
        <f>'[1]2023.04.25.EKHAZAARSTK_X'!K607</f>
        <v>-1.3783580099999999</v>
      </c>
    </row>
    <row r="608" spans="1:11" x14ac:dyDescent="0.3">
      <c r="A608" s="73" t="str">
        <f>'[1]2023.04.25.EKHAZAARSTK_X'!A608</f>
        <v>MUKAND LTD</v>
      </c>
      <c r="B608" s="115">
        <f>'[1]2023.04.25.EKHAZAARSTK_X'!B608</f>
        <v>-5.133977E-2</v>
      </c>
      <c r="C608" s="115">
        <f>'[1]2023.04.25.EKHAZAARSTK_X'!C608</f>
        <v>1.7423887300000001</v>
      </c>
      <c r="D608" s="115">
        <f>'[1]2023.04.25.EKHAZAARSTK_X'!D608</f>
        <v>-1.4667468100000001</v>
      </c>
      <c r="E608" s="115">
        <f>'[1]2023.04.25.EKHAZAARSTK_X'!E608</f>
        <v>1.9436026799999999</v>
      </c>
      <c r="F608" s="115">
        <f>'[1]2023.04.25.EKHAZAARSTK_X'!F608</f>
        <v>-9.4313510000000003E-2</v>
      </c>
      <c r="G608" s="115">
        <f>'[1]2023.04.25.EKHAZAARSTK_X'!G608</f>
        <v>-0.68000477999999998</v>
      </c>
      <c r="H608" s="115">
        <f>'[1]2023.04.25.EKHAZAARSTK_X'!H608</f>
        <v>-2.0360462699999999</v>
      </c>
      <c r="I608" s="115">
        <f>'[1]2023.04.25.EKHAZAARSTK_X'!I608</f>
        <v>-0.26556935999999998</v>
      </c>
      <c r="J608" s="115">
        <f>'[1]2023.04.25.EKHAZAARSTK_X'!J608</f>
        <v>-7.3562290000000002E-2</v>
      </c>
      <c r="K608" s="115">
        <f>'[1]2023.04.25.EKHAZAARSTK_X'!K608</f>
        <v>-0.41861880000000001</v>
      </c>
    </row>
    <row r="609" spans="1:11" x14ac:dyDescent="0.3">
      <c r="A609" s="73" t="str">
        <f>'[1]2023.04.25.EKHAZAARSTK_X'!A609</f>
        <v>MULTI COMMODITY EXCH INDIA</v>
      </c>
      <c r="B609" s="115">
        <f>'[1]2023.04.25.EKHAZAARSTK_X'!B609</f>
        <v>-1.659652E-2</v>
      </c>
      <c r="C609" s="115">
        <f>'[1]2023.04.25.EKHAZAARSTK_X'!C609</f>
        <v>0.16742853999999999</v>
      </c>
      <c r="D609" s="115">
        <f>'[1]2023.04.25.EKHAZAARSTK_X'!D609</f>
        <v>-0.19170465</v>
      </c>
      <c r="E609" s="115">
        <f>'[1]2023.04.25.EKHAZAARSTK_X'!E609</f>
        <v>-0.95422112999999997</v>
      </c>
      <c r="F609" s="115">
        <f>'[1]2023.04.25.EKHAZAARSTK_X'!F609</f>
        <v>9.2363769999999998E-2</v>
      </c>
      <c r="G609" s="115">
        <f>'[1]2023.04.25.EKHAZAARSTK_X'!G609</f>
        <v>-0.15859007999999999</v>
      </c>
      <c r="H609" s="115">
        <f>'[1]2023.04.25.EKHAZAARSTK_X'!H609</f>
        <v>-2.1539804899999999</v>
      </c>
      <c r="I609" s="115">
        <f>'[1]2023.04.25.EKHAZAARSTK_X'!I609</f>
        <v>1.3862443</v>
      </c>
      <c r="J609" s="115">
        <f>'[1]2023.04.25.EKHAZAARSTK_X'!J609</f>
        <v>-0.43970162000000002</v>
      </c>
      <c r="K609" s="115">
        <f>'[1]2023.04.25.EKHAZAARSTK_X'!K609</f>
        <v>-0.79835504000000002</v>
      </c>
    </row>
    <row r="610" spans="1:11" x14ac:dyDescent="0.3">
      <c r="A610" s="73" t="str">
        <f>'[1]2023.04.25.EKHAZAARSTK_X'!A610</f>
        <v>MUTHOOT FINANCE LTD</v>
      </c>
      <c r="B610" s="115">
        <f>'[1]2023.04.25.EKHAZAARSTK_X'!B610</f>
        <v>0.32389816999999999</v>
      </c>
      <c r="C610" s="115">
        <f>'[1]2023.04.25.EKHAZAARSTK_X'!C610</f>
        <v>-0.60366874999999998</v>
      </c>
      <c r="D610" s="115">
        <f>'[1]2023.04.25.EKHAZAARSTK_X'!D610</f>
        <v>-2.4304099999999999E-2</v>
      </c>
      <c r="E610" s="115">
        <f>'[1]2023.04.25.EKHAZAARSTK_X'!E610</f>
        <v>2.04148555</v>
      </c>
      <c r="F610" s="115">
        <f>'[1]2023.04.25.EKHAZAARSTK_X'!F610</f>
        <v>-0.86169046000000005</v>
      </c>
      <c r="G610" s="115">
        <f>'[1]2023.04.25.EKHAZAARSTK_X'!G610</f>
        <v>0.45889785999999999</v>
      </c>
      <c r="H610" s="115">
        <f>'[1]2023.04.25.EKHAZAARSTK_X'!H610</f>
        <v>-0.48819360000000001</v>
      </c>
      <c r="I610" s="115">
        <f>'[1]2023.04.25.EKHAZAARSTK_X'!I610</f>
        <v>-2.568109E-2</v>
      </c>
      <c r="J610" s="115">
        <f>'[1]2023.04.25.EKHAZAARSTK_X'!J610</f>
        <v>0.40372920000000001</v>
      </c>
      <c r="K610" s="115">
        <f>'[1]2023.04.25.EKHAZAARSTK_X'!K610</f>
        <v>-0.63862817999999999</v>
      </c>
    </row>
    <row r="611" spans="1:11" x14ac:dyDescent="0.3">
      <c r="A611" s="73" t="str">
        <f>'[1]2023.04.25.EKHAZAARSTK_X'!A611</f>
        <v>NACL INDUSTRIES LTD</v>
      </c>
      <c r="B611" s="115">
        <f>'[1]2023.04.25.EKHAZAARSTK_X'!B611</f>
        <v>-0.27261305000000002</v>
      </c>
      <c r="C611" s="115">
        <f>'[1]2023.04.25.EKHAZAARSTK_X'!C611</f>
        <v>1.1653415</v>
      </c>
      <c r="D611" s="115">
        <f>'[1]2023.04.25.EKHAZAARSTK_X'!D611</f>
        <v>1.45291674</v>
      </c>
      <c r="E611" s="115">
        <f>'[1]2023.04.25.EKHAZAARSTK_X'!E611</f>
        <v>0.91019910999999998</v>
      </c>
      <c r="F611" s="115">
        <f>'[1]2023.04.25.EKHAZAARSTK_X'!F611</f>
        <v>9.7717170000000006E-2</v>
      </c>
      <c r="G611" s="115">
        <f>'[1]2023.04.25.EKHAZAARSTK_X'!G611</f>
        <v>-0.49149769999999998</v>
      </c>
      <c r="H611" s="115">
        <f>'[1]2023.04.25.EKHAZAARSTK_X'!H611</f>
        <v>-2.4265048500000002</v>
      </c>
      <c r="I611" s="115">
        <f>'[1]2023.04.25.EKHAZAARSTK_X'!I611</f>
        <v>-0.23823763000000001</v>
      </c>
      <c r="J611" s="115">
        <f>'[1]2023.04.25.EKHAZAARSTK_X'!J611</f>
        <v>-9.8205899999999999E-2</v>
      </c>
      <c r="K611" s="115">
        <f>'[1]2023.04.25.EKHAZAARSTK_X'!K611</f>
        <v>-0.76731294000000005</v>
      </c>
    </row>
    <row r="612" spans="1:11" x14ac:dyDescent="0.3">
      <c r="A612" s="73" t="str">
        <f>'[1]2023.04.25.EKHAZAARSTK_X'!A612</f>
        <v>NALWA SONS INVESTMENTS LTD</v>
      </c>
      <c r="B612" s="115">
        <f>'[1]2023.04.25.EKHAZAARSTK_X'!B612</f>
        <v>-0.47056088000000001</v>
      </c>
      <c r="C612" s="115">
        <f>'[1]2023.04.25.EKHAZAARSTK_X'!C612</f>
        <v>-0.82857906999999997</v>
      </c>
      <c r="D612" s="115">
        <f>'[1]2023.04.25.EKHAZAARSTK_X'!D612</f>
        <v>0.83908284</v>
      </c>
      <c r="E612" s="115">
        <f>'[1]2023.04.25.EKHAZAARSTK_X'!E612</f>
        <v>-0.95499277000000005</v>
      </c>
      <c r="F612" s="115">
        <f>'[1]2023.04.25.EKHAZAARSTK_X'!F612</f>
        <v>1.36385131</v>
      </c>
      <c r="G612" s="115">
        <f>'[1]2023.04.25.EKHAZAARSTK_X'!G612</f>
        <v>-0.51504189</v>
      </c>
      <c r="H612" s="115">
        <f>'[1]2023.04.25.EKHAZAARSTK_X'!H612</f>
        <v>-2.5462830099999998</v>
      </c>
      <c r="I612" s="115">
        <f>'[1]2023.04.25.EKHAZAARSTK_X'!I612</f>
        <v>-0.38735272999999998</v>
      </c>
      <c r="J612" s="115">
        <f>'[1]2023.04.25.EKHAZAARSTK_X'!J612</f>
        <v>0.83858489999999997</v>
      </c>
      <c r="K612" s="115">
        <f>'[1]2023.04.25.EKHAZAARSTK_X'!K612</f>
        <v>1.4611581600000001</v>
      </c>
    </row>
    <row r="613" spans="1:11" x14ac:dyDescent="0.3">
      <c r="A613" s="73" t="str">
        <f>'[1]2023.04.25.EKHAZAARSTK_X'!A613</f>
        <v>NARAYANA HRUDAYALAYA LTD</v>
      </c>
      <c r="B613" s="115">
        <f>'[1]2023.04.25.EKHAZAARSTK_X'!B613</f>
        <v>-0.42105474999999998</v>
      </c>
      <c r="C613" s="115">
        <f>'[1]2023.04.25.EKHAZAARSTK_X'!C613</f>
        <v>0.52281785000000003</v>
      </c>
      <c r="D613" s="115">
        <f>'[1]2023.04.25.EKHAZAARSTK_X'!D613</f>
        <v>0.13819210000000001</v>
      </c>
      <c r="E613" s="115">
        <f>'[1]2023.04.25.EKHAZAARSTK_X'!E613</f>
        <v>-9.3359049999999999E-2</v>
      </c>
      <c r="F613" s="115">
        <f>'[1]2023.04.25.EKHAZAARSTK_X'!F613</f>
        <v>1.2856199999999999E-3</v>
      </c>
      <c r="G613" s="115">
        <f>'[1]2023.04.25.EKHAZAARSTK_X'!G613</f>
        <v>0.3058787</v>
      </c>
      <c r="H613" s="115">
        <f>'[1]2023.04.25.EKHAZAARSTK_X'!H613</f>
        <v>-1.5907551099999999</v>
      </c>
      <c r="I613" s="115">
        <f>'[1]2023.04.25.EKHAZAARSTK_X'!I613</f>
        <v>-0.19761983999999999</v>
      </c>
      <c r="J613" s="115">
        <f>'[1]2023.04.25.EKHAZAARSTK_X'!J613</f>
        <v>-0.24334288000000001</v>
      </c>
      <c r="K613" s="115">
        <f>'[1]2023.04.25.EKHAZAARSTK_X'!K613</f>
        <v>-0.97911817000000001</v>
      </c>
    </row>
    <row r="614" spans="1:11" x14ac:dyDescent="0.3">
      <c r="A614" s="73" t="str">
        <f>'[1]2023.04.25.EKHAZAARSTK_X'!A614</f>
        <v>NATCO PHARMA LTD</v>
      </c>
      <c r="B614" s="115">
        <f>'[1]2023.04.25.EKHAZAARSTK_X'!B614</f>
        <v>-0.26800191000000001</v>
      </c>
      <c r="C614" s="115">
        <f>'[1]2023.04.25.EKHAZAARSTK_X'!C614</f>
        <v>0.13503586000000001</v>
      </c>
      <c r="D614" s="115">
        <f>'[1]2023.04.25.EKHAZAARSTK_X'!D614</f>
        <v>-1.1439748999999999</v>
      </c>
      <c r="E614" s="115">
        <f>'[1]2023.04.25.EKHAZAARSTK_X'!E614</f>
        <v>-0.95499277000000005</v>
      </c>
      <c r="F614" s="115">
        <f>'[1]2023.04.25.EKHAZAARSTK_X'!F614</f>
        <v>-0.82784789999999997</v>
      </c>
      <c r="G614" s="115">
        <f>'[1]2023.04.25.EKHAZAARSTK_X'!G614</f>
        <v>-0.39203912000000002</v>
      </c>
      <c r="H614" s="115">
        <f>'[1]2023.04.25.EKHAZAARSTK_X'!H614</f>
        <v>-1.7157315</v>
      </c>
      <c r="I614" s="115">
        <f>'[1]2023.04.25.EKHAZAARSTK_X'!I614</f>
        <v>-7.8247200000000003E-2</v>
      </c>
      <c r="J614" s="115">
        <f>'[1]2023.04.25.EKHAZAARSTK_X'!J614</f>
        <v>5.334357E-2</v>
      </c>
      <c r="K614" s="115">
        <f>'[1]2023.04.25.EKHAZAARSTK_X'!K614</f>
        <v>-4.3171479999999998E-2</v>
      </c>
    </row>
    <row r="615" spans="1:11" x14ac:dyDescent="0.3">
      <c r="A615" s="73" t="str">
        <f>'[1]2023.04.25.EKHAZAARSTK_X'!A615</f>
        <v>NATIONAL ALUMINIUM CO LTD</v>
      </c>
      <c r="B615" s="115">
        <f>'[1]2023.04.25.EKHAZAARSTK_X'!B615</f>
        <v>1.7721136799999999</v>
      </c>
      <c r="C615" s="115">
        <f>'[1]2023.04.25.EKHAZAARSTK_X'!C615</f>
        <v>0.72493892999999998</v>
      </c>
      <c r="D615" s="115">
        <f>'[1]2023.04.25.EKHAZAARSTK_X'!D615</f>
        <v>-0.51291483999999998</v>
      </c>
      <c r="E615" s="115">
        <f>'[1]2023.04.25.EKHAZAARSTK_X'!E615</f>
        <v>-0.95499277000000005</v>
      </c>
      <c r="F615" s="115">
        <f>'[1]2023.04.25.EKHAZAARSTK_X'!F615</f>
        <v>-0.91851103000000001</v>
      </c>
      <c r="G615" s="115">
        <f>'[1]2023.04.25.EKHAZAARSTK_X'!G615</f>
        <v>-4.6950020000000002E-2</v>
      </c>
      <c r="H615" s="115">
        <f>'[1]2023.04.25.EKHAZAARSTK_X'!H615</f>
        <v>-1.0166082400000001</v>
      </c>
      <c r="I615" s="115">
        <f>'[1]2023.04.25.EKHAZAARSTK_X'!I615</f>
        <v>1.96764231</v>
      </c>
      <c r="J615" s="115">
        <f>'[1]2023.04.25.EKHAZAARSTK_X'!J615</f>
        <v>1.50107181</v>
      </c>
      <c r="K615" s="115">
        <f>'[1]2023.04.25.EKHAZAARSTK_X'!K615</f>
        <v>-0.66957818999999996</v>
      </c>
    </row>
    <row r="616" spans="1:11" x14ac:dyDescent="0.3">
      <c r="A616" s="73" t="str">
        <f>'[1]2023.04.25.EKHAZAARSTK_X'!A616</f>
        <v>NATIONAL FERTILIZERS LTD</v>
      </c>
      <c r="B616" s="115">
        <f>'[1]2023.04.25.EKHAZAARSTK_X'!B616</f>
        <v>-0.47056088000000001</v>
      </c>
      <c r="C616" s="115">
        <f>'[1]2023.04.25.EKHAZAARSTK_X'!C616</f>
        <v>2.2276742500000002</v>
      </c>
      <c r="D616" s="115">
        <f>'[1]2023.04.25.EKHAZAARSTK_X'!D616</f>
        <v>0.84038555999999998</v>
      </c>
      <c r="E616" s="115">
        <f>'[1]2023.04.25.EKHAZAARSTK_X'!E616</f>
        <v>1.88663542</v>
      </c>
      <c r="F616" s="115">
        <f>'[1]2023.04.25.EKHAZAARSTK_X'!F616</f>
        <v>1.0698272</v>
      </c>
      <c r="G616" s="115">
        <f>'[1]2023.04.25.EKHAZAARSTK_X'!G616</f>
        <v>-0.19466660999999999</v>
      </c>
      <c r="H616" s="115">
        <f>'[1]2023.04.25.EKHAZAARSTK_X'!H616</f>
        <v>-1.2992643100000001</v>
      </c>
      <c r="I616" s="115">
        <f>'[1]2023.04.25.EKHAZAARSTK_X'!I616</f>
        <v>1.3214203099999999</v>
      </c>
      <c r="J616" s="115">
        <f>'[1]2023.04.25.EKHAZAARSTK_X'!J616</f>
        <v>0.45295939000000002</v>
      </c>
      <c r="K616" s="115">
        <f>'[1]2023.04.25.EKHAZAARSTK_X'!K616</f>
        <v>0.14550523000000001</v>
      </c>
    </row>
    <row r="617" spans="1:11" x14ac:dyDescent="0.3">
      <c r="A617" s="73" t="str">
        <f>'[1]2023.04.25.EKHAZAARSTK_X'!A617</f>
        <v>NATIONAL STANDARD INDIA LTD</v>
      </c>
      <c r="B617" s="115">
        <f>'[1]2023.04.25.EKHAZAARSTK_X'!B617</f>
        <v>-0.47056088000000001</v>
      </c>
      <c r="C617" s="115">
        <f>'[1]2023.04.25.EKHAZAARSTK_X'!C617</f>
        <v>-0.37067529999999999</v>
      </c>
      <c r="D617" s="115">
        <f>'[1]2023.04.25.EKHAZAARSTK_X'!D617</f>
        <v>-0.53138512000000004</v>
      </c>
      <c r="E617" s="115">
        <f>'[1]2023.04.25.EKHAZAARSTK_X'!E617</f>
        <v>-0.95499277000000005</v>
      </c>
      <c r="F617" s="115">
        <f>'[1]2023.04.25.EKHAZAARSTK_X'!F617</f>
        <v>0.44446122999999998</v>
      </c>
      <c r="G617" s="115">
        <f>'[1]2023.04.25.EKHAZAARSTK_X'!G617</f>
        <v>-7.416507E-2</v>
      </c>
      <c r="H617" s="115">
        <f>'[1]2023.04.25.EKHAZAARSTK_X'!H617</f>
        <v>-3</v>
      </c>
      <c r="I617" s="115">
        <f>'[1]2023.04.25.EKHAZAARSTK_X'!I617</f>
        <v>-0.47264351999999998</v>
      </c>
      <c r="J617" s="115">
        <f>'[1]2023.04.25.EKHAZAARSTK_X'!J617</f>
        <v>-1.03527272</v>
      </c>
      <c r="K617" s="115">
        <f>'[1]2023.04.25.EKHAZAARSTK_X'!K617</f>
        <v>2.6239755200000001</v>
      </c>
    </row>
    <row r="618" spans="1:11" x14ac:dyDescent="0.3">
      <c r="A618" s="73" t="str">
        <f>'[1]2023.04.25.EKHAZAARSTK_X'!A618</f>
        <v>NAVA LTD</v>
      </c>
      <c r="B618" s="115">
        <f>'[1]2023.04.25.EKHAZAARSTK_X'!B618</f>
        <v>0.50562792999999995</v>
      </c>
      <c r="C618" s="115">
        <f>'[1]2023.04.25.EKHAZAARSTK_X'!C618</f>
        <v>-0.59853350999999999</v>
      </c>
      <c r="D618" s="115">
        <f>'[1]2023.04.25.EKHAZAARSTK_X'!D618</f>
        <v>-1.02693546</v>
      </c>
      <c r="E618" s="115">
        <f>'[1]2023.04.25.EKHAZAARSTK_X'!E618</f>
        <v>0.72501850000000001</v>
      </c>
      <c r="F618" s="115">
        <f>'[1]2023.04.25.EKHAZAARSTK_X'!F618</f>
        <v>1.64018273</v>
      </c>
      <c r="G618" s="115">
        <f>'[1]2023.04.25.EKHAZAARSTK_X'!G618</f>
        <v>-0.28411701</v>
      </c>
      <c r="H618" s="115">
        <f>'[1]2023.04.25.EKHAZAARSTK_X'!H618</f>
        <v>-1.7228398300000001</v>
      </c>
      <c r="I618" s="115">
        <f>'[1]2023.04.25.EKHAZAARSTK_X'!I618</f>
        <v>0.90388805000000005</v>
      </c>
      <c r="J618" s="115">
        <f>'[1]2023.04.25.EKHAZAARSTK_X'!J618</f>
        <v>1.5007880899999999</v>
      </c>
      <c r="K618" s="115">
        <f>'[1]2023.04.25.EKHAZAARSTK_X'!K618</f>
        <v>1.9420026500000001</v>
      </c>
    </row>
    <row r="619" spans="1:11" x14ac:dyDescent="0.3">
      <c r="A619" s="73" t="str">
        <f>'[1]2023.04.25.EKHAZAARSTK_X'!A619</f>
        <v>NAVIN FLUORINE INTERNATIONAL</v>
      </c>
      <c r="B619" s="115">
        <f>'[1]2023.04.25.EKHAZAARSTK_X'!B619</f>
        <v>-0.38138341999999997</v>
      </c>
      <c r="C619" s="115">
        <f>'[1]2023.04.25.EKHAZAARSTK_X'!C619</f>
        <v>0.34760489999999999</v>
      </c>
      <c r="D619" s="115">
        <f>'[1]2023.04.25.EKHAZAARSTK_X'!D619</f>
        <v>0.88367379000000001</v>
      </c>
      <c r="E619" s="115">
        <f>'[1]2023.04.25.EKHAZAARSTK_X'!E619</f>
        <v>-0.27310708</v>
      </c>
      <c r="F619" s="115">
        <f>'[1]2023.04.25.EKHAZAARSTK_X'!F619</f>
        <v>8.1774159999999999E-2</v>
      </c>
      <c r="G619" s="115">
        <f>'[1]2023.04.25.EKHAZAARSTK_X'!G619</f>
        <v>-9.2332899999999996E-2</v>
      </c>
      <c r="H619" s="115">
        <f>'[1]2023.04.25.EKHAZAARSTK_X'!H619</f>
        <v>-1.6877278099999999</v>
      </c>
      <c r="I619" s="115">
        <f>'[1]2023.04.25.EKHAZAARSTK_X'!I619</f>
        <v>0.34706103999999999</v>
      </c>
      <c r="J619" s="115">
        <f>'[1]2023.04.25.EKHAZAARSTK_X'!J619</f>
        <v>-0.61720233999999996</v>
      </c>
      <c r="K619" s="115">
        <f>'[1]2023.04.25.EKHAZAARSTK_X'!K619</f>
        <v>-0.89151311</v>
      </c>
    </row>
    <row r="620" spans="1:11" x14ac:dyDescent="0.3">
      <c r="A620" s="73" t="str">
        <f>'[1]2023.04.25.EKHAZAARSTK_X'!A620</f>
        <v>NAVNEET EDUCATION LTD</v>
      </c>
      <c r="B620" s="115">
        <f>'[1]2023.04.25.EKHAZAARSTK_X'!B620</f>
        <v>3.1870099999999998E-2</v>
      </c>
      <c r="C620" s="115">
        <f>'[1]2023.04.25.EKHAZAARSTK_X'!C620</f>
        <v>0.96951955999999995</v>
      </c>
      <c r="D620" s="115">
        <f>'[1]2023.04.25.EKHAZAARSTK_X'!D620</f>
        <v>-0.60502303000000002</v>
      </c>
      <c r="E620" s="115">
        <f>'[1]2023.04.25.EKHAZAARSTK_X'!E620</f>
        <v>-0.95499277000000005</v>
      </c>
      <c r="F620" s="115">
        <f>'[1]2023.04.25.EKHAZAARSTK_X'!F620</f>
        <v>0.30531441999999998</v>
      </c>
      <c r="G620" s="115">
        <f>'[1]2023.04.25.EKHAZAARSTK_X'!G620</f>
        <v>0.29344179999999997</v>
      </c>
      <c r="H620" s="115">
        <f>'[1]2023.04.25.EKHAZAARSTK_X'!H620</f>
        <v>-2.4246413699999998</v>
      </c>
      <c r="I620" s="115">
        <f>'[1]2023.04.25.EKHAZAARSTK_X'!I620</f>
        <v>3.1024550000000001E-2</v>
      </c>
      <c r="J620" s="115">
        <f>'[1]2023.04.25.EKHAZAARSTK_X'!J620</f>
        <v>0.28939131000000001</v>
      </c>
      <c r="K620" s="115">
        <f>'[1]2023.04.25.EKHAZAARSTK_X'!K620</f>
        <v>6.7913290000000001E-2</v>
      </c>
    </row>
    <row r="621" spans="1:11" x14ac:dyDescent="0.3">
      <c r="A621" s="73" t="str">
        <f>'[1]2023.04.25.EKHAZAARSTK_X'!A621</f>
        <v>NAZARA TECHNOLOGIES LTD</v>
      </c>
      <c r="B621" s="115">
        <f>'[1]2023.04.25.EKHAZAARSTK_X'!B621</f>
        <v>-0.47056088000000001</v>
      </c>
      <c r="C621" s="115">
        <f>'[1]2023.04.25.EKHAZAARSTK_X'!C621</f>
        <v>0.74669998999999998</v>
      </c>
      <c r="D621" s="115">
        <f>'[1]2023.04.25.EKHAZAARSTK_X'!D621</f>
        <v>1.60871685</v>
      </c>
      <c r="E621" s="115">
        <f>'[1]2023.04.25.EKHAZAARSTK_X'!E621</f>
        <v>-0.94377655000000005</v>
      </c>
      <c r="F621" s="115">
        <f>'[1]2023.04.25.EKHAZAARSTK_X'!F621</f>
        <v>-0.68126189999999998</v>
      </c>
      <c r="G621" s="115">
        <f>'[1]2023.04.25.EKHAZAARSTK_X'!G621</f>
        <v>-0.70366019000000002</v>
      </c>
      <c r="H621" s="115">
        <f>'[1]2023.04.25.EKHAZAARSTK_X'!H621</f>
        <v>-2.3975591700000001</v>
      </c>
      <c r="I621" s="115">
        <f>'[1]2023.04.25.EKHAZAARSTK_X'!I621</f>
        <v>0.91711986000000001</v>
      </c>
      <c r="J621" s="115">
        <f>'[1]2023.04.25.EKHAZAARSTK_X'!J621</f>
        <v>-0.35705336999999998</v>
      </c>
      <c r="K621" s="115">
        <f>'[1]2023.04.25.EKHAZAARSTK_X'!K621</f>
        <v>0.57821208000000002</v>
      </c>
    </row>
    <row r="622" spans="1:11" x14ac:dyDescent="0.3">
      <c r="A622" s="73" t="str">
        <f>'[1]2023.04.25.EKHAZAARSTK_X'!A622</f>
        <v>NBCC INDIA LTD</v>
      </c>
      <c r="B622" s="115">
        <f>'[1]2023.04.25.EKHAZAARSTK_X'!B622</f>
        <v>2.329846E-2</v>
      </c>
      <c r="C622" s="115">
        <f>'[1]2023.04.25.EKHAZAARSTK_X'!C622</f>
        <v>-0.39847558999999999</v>
      </c>
      <c r="D622" s="115">
        <f>'[1]2023.04.25.EKHAZAARSTK_X'!D622</f>
        <v>-1.0976518399999999</v>
      </c>
      <c r="E622" s="115">
        <f>'[1]2023.04.25.EKHAZAARSTK_X'!E622</f>
        <v>-0.9545998</v>
      </c>
      <c r="F622" s="115">
        <f>'[1]2023.04.25.EKHAZAARSTK_X'!F622</f>
        <v>7.1478559999999997E-2</v>
      </c>
      <c r="G622" s="115">
        <f>'[1]2023.04.25.EKHAZAARSTK_X'!G622</f>
        <v>-0.35732886000000003</v>
      </c>
      <c r="H622" s="115">
        <f>'[1]2023.04.25.EKHAZAARSTK_X'!H622</f>
        <v>-1.3941487100000001</v>
      </c>
      <c r="I622" s="115">
        <f>'[1]2023.04.25.EKHAZAARSTK_X'!I622</f>
        <v>0.41302058000000003</v>
      </c>
      <c r="J622" s="115">
        <f>'[1]2023.04.25.EKHAZAARSTK_X'!J622</f>
        <v>3.112935E-2</v>
      </c>
      <c r="K622" s="115">
        <f>'[1]2023.04.25.EKHAZAARSTK_X'!K622</f>
        <v>0.57340681999999998</v>
      </c>
    </row>
    <row r="623" spans="1:11" x14ac:dyDescent="0.3">
      <c r="A623" s="73" t="str">
        <f>'[1]2023.04.25.EKHAZAARSTK_X'!A623</f>
        <v>NCC LTD</v>
      </c>
      <c r="B623" s="115">
        <f>'[1]2023.04.25.EKHAZAARSTK_X'!B623</f>
        <v>0.21741134000000001</v>
      </c>
      <c r="C623" s="115">
        <f>'[1]2023.04.25.EKHAZAARSTK_X'!C623</f>
        <v>-0.29523202999999998</v>
      </c>
      <c r="D623" s="115">
        <f>'[1]2023.04.25.EKHAZAARSTK_X'!D623</f>
        <v>-0.51460545999999996</v>
      </c>
      <c r="E623" s="115">
        <f>'[1]2023.04.25.EKHAZAARSTK_X'!E623</f>
        <v>-0.25174426999999999</v>
      </c>
      <c r="F623" s="115">
        <f>'[1]2023.04.25.EKHAZAARSTK_X'!F623</f>
        <v>1.75451684</v>
      </c>
      <c r="G623" s="115">
        <f>'[1]2023.04.25.EKHAZAARSTK_X'!G623</f>
        <v>-0.51396918000000003</v>
      </c>
      <c r="H623" s="115">
        <f>'[1]2023.04.25.EKHAZAARSTK_X'!H623</f>
        <v>-1.2526762499999999</v>
      </c>
      <c r="I623" s="115">
        <f>'[1]2023.04.25.EKHAZAARSTK_X'!I623</f>
        <v>1.3661372700000001</v>
      </c>
      <c r="J623" s="115">
        <f>'[1]2023.04.25.EKHAZAARSTK_X'!J623</f>
        <v>1.01727509</v>
      </c>
      <c r="K623" s="115">
        <f>'[1]2023.04.25.EKHAZAARSTK_X'!K623</f>
        <v>0.16493179999999999</v>
      </c>
    </row>
    <row r="624" spans="1:11" x14ac:dyDescent="0.3">
      <c r="A624" s="73" t="str">
        <f>'[1]2023.04.25.EKHAZAARSTK_X'!A624</f>
        <v>NELCO LTD</v>
      </c>
      <c r="B624" s="115">
        <f>'[1]2023.04.25.EKHAZAARSTK_X'!B624</f>
        <v>-0.34561807</v>
      </c>
      <c r="C624" s="115">
        <f>'[1]2023.04.25.EKHAZAARSTK_X'!C624</f>
        <v>-4.5859179999999999E-2</v>
      </c>
      <c r="D624" s="115">
        <f>'[1]2023.04.25.EKHAZAARSTK_X'!D624</f>
        <v>-0.28567513999999999</v>
      </c>
      <c r="E624" s="115">
        <f>'[1]2023.04.25.EKHAZAARSTK_X'!E624</f>
        <v>0.20416613</v>
      </c>
      <c r="F624" s="115">
        <f>'[1]2023.04.25.EKHAZAARSTK_X'!F624</f>
        <v>-0.62784994000000005</v>
      </c>
      <c r="G624" s="115">
        <f>'[1]2023.04.25.EKHAZAARSTK_X'!G624</f>
        <v>-0.24747948</v>
      </c>
      <c r="H624" s="115">
        <f>'[1]2023.04.25.EKHAZAARSTK_X'!H624</f>
        <v>-3</v>
      </c>
      <c r="I624" s="115">
        <f>'[1]2023.04.25.EKHAZAARSTK_X'!I624</f>
        <v>0.69945162999999999</v>
      </c>
      <c r="J624" s="115">
        <f>'[1]2023.04.25.EKHAZAARSTK_X'!J624</f>
        <v>-0.32927001</v>
      </c>
      <c r="K624" s="115">
        <f>'[1]2023.04.25.EKHAZAARSTK_X'!K624</f>
        <v>1.0293705500000001</v>
      </c>
    </row>
    <row r="625" spans="1:11" x14ac:dyDescent="0.3">
      <c r="A625" s="73" t="str">
        <f>'[1]2023.04.25.EKHAZAARSTK_X'!A625</f>
        <v>NEOGEN CHEMICALS LTD</v>
      </c>
      <c r="B625" s="115">
        <f>'[1]2023.04.25.EKHAZAARSTK_X'!B625</f>
        <v>-0.40627848999999999</v>
      </c>
      <c r="C625" s="115">
        <f>'[1]2023.04.25.EKHAZAARSTK_X'!C625</f>
        <v>1.7883747800000001</v>
      </c>
      <c r="D625" s="115">
        <f>'[1]2023.04.25.EKHAZAARSTK_X'!D625</f>
        <v>2.6849965999999998</v>
      </c>
      <c r="E625" s="115">
        <f>'[1]2023.04.25.EKHAZAARSTK_X'!E625</f>
        <v>0.1826614</v>
      </c>
      <c r="F625" s="115">
        <f>'[1]2023.04.25.EKHAZAARSTK_X'!F625</f>
        <v>-0.77451217000000006</v>
      </c>
      <c r="G625" s="115">
        <f>'[1]2023.04.25.EKHAZAARSTK_X'!G625</f>
        <v>-0.47987788999999997</v>
      </c>
      <c r="H625" s="115">
        <f>'[1]2023.04.25.EKHAZAARSTK_X'!H625</f>
        <v>-2.5706546299999999</v>
      </c>
      <c r="I625" s="115">
        <f>'[1]2023.04.25.EKHAZAARSTK_X'!I625</f>
        <v>9.4757999999999995E-3</v>
      </c>
      <c r="J625" s="115">
        <f>'[1]2023.04.25.EKHAZAARSTK_X'!J625</f>
        <v>-0.53401893</v>
      </c>
      <c r="K625" s="115">
        <f>'[1]2023.04.25.EKHAZAARSTK_X'!K625</f>
        <v>-1.24533987</v>
      </c>
    </row>
    <row r="626" spans="1:11" x14ac:dyDescent="0.3">
      <c r="A626" s="73" t="str">
        <f>'[1]2023.04.25.EKHAZAARSTK_X'!A626</f>
        <v>NESCO LTD</v>
      </c>
      <c r="B626" s="115">
        <f>'[1]2023.04.25.EKHAZAARSTK_X'!B626</f>
        <v>-0.25880763000000001</v>
      </c>
      <c r="C626" s="115">
        <f>'[1]2023.04.25.EKHAZAARSTK_X'!C626</f>
        <v>-0.65436888000000004</v>
      </c>
      <c r="D626" s="115">
        <f>'[1]2023.04.25.EKHAZAARSTK_X'!D626</f>
        <v>-0.52927124999999997</v>
      </c>
      <c r="E626" s="115">
        <f>'[1]2023.04.25.EKHAZAARSTK_X'!E626</f>
        <v>-0.95419430999999999</v>
      </c>
      <c r="F626" s="115">
        <f>'[1]2023.04.25.EKHAZAARSTK_X'!F626</f>
        <v>-0.19732757000000001</v>
      </c>
      <c r="G626" s="115">
        <f>'[1]2023.04.25.EKHAZAARSTK_X'!G626</f>
        <v>1.0542685999999999</v>
      </c>
      <c r="H626" s="115">
        <f>'[1]2023.04.25.EKHAZAARSTK_X'!H626</f>
        <v>-2.4359259600000001</v>
      </c>
      <c r="I626" s="115">
        <f>'[1]2023.04.25.EKHAZAARSTK_X'!I626</f>
        <v>-0.23262261000000001</v>
      </c>
      <c r="J626" s="115">
        <f>'[1]2023.04.25.EKHAZAARSTK_X'!J626</f>
        <v>0.16942903000000001</v>
      </c>
      <c r="K626" s="115">
        <f>'[1]2023.04.25.EKHAZAARSTK_X'!K626</f>
        <v>-0.62573051000000002</v>
      </c>
    </row>
    <row r="627" spans="1:11" x14ac:dyDescent="0.3">
      <c r="A627" s="73" t="str">
        <f>'[1]2023.04.25.EKHAZAARSTK_X'!A627</f>
        <v>NESTLE INDIA LTD</v>
      </c>
      <c r="B627" s="115">
        <f>'[1]2023.04.25.EKHAZAARSTK_X'!B627</f>
        <v>-6.5379099999999996E-2</v>
      </c>
      <c r="C627" s="115">
        <f>'[1]2023.04.25.EKHAZAARSTK_X'!C627</f>
        <v>-0.22369838</v>
      </c>
      <c r="D627" s="115">
        <f>'[1]2023.04.25.EKHAZAARSTK_X'!D627</f>
        <v>-3.9019070000000003E-2</v>
      </c>
      <c r="E627" s="115">
        <f>'[1]2023.04.25.EKHAZAARSTK_X'!E627</f>
        <v>-0.76520294</v>
      </c>
      <c r="F627" s="115">
        <f>'[1]2023.04.25.EKHAZAARSTK_X'!F627</f>
        <v>0.28883645000000002</v>
      </c>
      <c r="G627" s="115">
        <f>'[1]2023.04.25.EKHAZAARSTK_X'!G627</f>
        <v>2.0106616000000002</v>
      </c>
      <c r="H627" s="115">
        <f>'[1]2023.04.25.EKHAZAARSTK_X'!H627</f>
        <v>-0.53735781000000005</v>
      </c>
      <c r="I627" s="115">
        <f>'[1]2023.04.25.EKHAZAARSTK_X'!I627</f>
        <v>-0.32312130999999999</v>
      </c>
      <c r="J627" s="115">
        <f>'[1]2023.04.25.EKHAZAARSTK_X'!J627</f>
        <v>-0.65353273999999995</v>
      </c>
      <c r="K627" s="115">
        <f>'[1]2023.04.25.EKHAZAARSTK_X'!K627</f>
        <v>0.25083628000000002</v>
      </c>
    </row>
    <row r="628" spans="1:11" x14ac:dyDescent="0.3">
      <c r="A628" s="73" t="str">
        <f>'[1]2023.04.25.EKHAZAARSTK_X'!A628</f>
        <v>NETWORK 18 MEDIA &amp; INVTS LTD</v>
      </c>
      <c r="B628" s="115">
        <f>'[1]2023.04.25.EKHAZAARSTK_X'!B628</f>
        <v>-0.47056088000000001</v>
      </c>
      <c r="C628" s="115">
        <f>'[1]2023.04.25.EKHAZAARSTK_X'!C628</f>
        <v>0.16086806000000001</v>
      </c>
      <c r="D628" s="115">
        <f>'[1]2023.04.25.EKHAZAARSTK_X'!D628</f>
        <v>-0.57213175000000005</v>
      </c>
      <c r="E628" s="115">
        <f>'[1]2023.04.25.EKHAZAARSTK_X'!E628</f>
        <v>1.32173955</v>
      </c>
      <c r="F628" s="115">
        <f>'[1]2023.04.25.EKHAZAARSTK_X'!F628</f>
        <v>-0.75304621000000005</v>
      </c>
      <c r="G628" s="115">
        <f>'[1]2023.04.25.EKHAZAARSTK_X'!G628</f>
        <v>-2.55424E-2</v>
      </c>
      <c r="H628" s="115">
        <f>'[1]2023.04.25.EKHAZAARSTK_X'!H628</f>
        <v>-1.52110648</v>
      </c>
      <c r="I628" s="115">
        <f>'[1]2023.04.25.EKHAZAARSTK_X'!I628</f>
        <v>2.37959E-3</v>
      </c>
      <c r="J628" s="115">
        <f>'[1]2023.04.25.EKHAZAARSTK_X'!J628</f>
        <v>1.2303939999999999E-2</v>
      </c>
      <c r="K628" s="115">
        <f>'[1]2023.04.25.EKHAZAARSTK_X'!K628</f>
        <v>2.00796032</v>
      </c>
    </row>
    <row r="629" spans="1:11" x14ac:dyDescent="0.3">
      <c r="A629" s="73" t="str">
        <f>'[1]2023.04.25.EKHAZAARSTK_X'!A629</f>
        <v>NEULAND LABORATORIES LTD</v>
      </c>
      <c r="B629" s="115">
        <f>'[1]2023.04.25.EKHAZAARSTK_X'!B629</f>
        <v>-0.38070609999999999</v>
      </c>
      <c r="C629" s="115">
        <f>'[1]2023.04.25.EKHAZAARSTK_X'!C629</f>
        <v>5.1422500000000001E-3</v>
      </c>
      <c r="D629" s="115">
        <f>'[1]2023.04.25.EKHAZAARSTK_X'!D629</f>
        <v>9.1023839999999995E-2</v>
      </c>
      <c r="E629" s="115">
        <f>'[1]2023.04.25.EKHAZAARSTK_X'!E629</f>
        <v>-0.35620373</v>
      </c>
      <c r="F629" s="115">
        <f>'[1]2023.04.25.EKHAZAARSTK_X'!F629</f>
        <v>2.21629071</v>
      </c>
      <c r="G629" s="115">
        <f>'[1]2023.04.25.EKHAZAARSTK_X'!G629</f>
        <v>-0.35602337000000001</v>
      </c>
      <c r="H629" s="115">
        <f>'[1]2023.04.25.EKHAZAARSTK_X'!H629</f>
        <v>-2.47946</v>
      </c>
      <c r="I629" s="115">
        <f>'[1]2023.04.25.EKHAZAARSTK_X'!I629</f>
        <v>0.35937530000000001</v>
      </c>
      <c r="J629" s="115">
        <f>'[1]2023.04.25.EKHAZAARSTK_X'!J629</f>
        <v>-9.2471670000000006E-2</v>
      </c>
      <c r="K629" s="115">
        <f>'[1]2023.04.25.EKHAZAARSTK_X'!K629</f>
        <v>1.0029100200000001</v>
      </c>
    </row>
    <row r="630" spans="1:11" x14ac:dyDescent="0.3">
      <c r="A630" s="73" t="str">
        <f>'[1]2023.04.25.EKHAZAARSTK_X'!A630</f>
        <v>NEW DELHI TELEVISION LTD</v>
      </c>
      <c r="B630" s="115">
        <f>'[1]2023.04.25.EKHAZAARSTK_X'!B630</f>
        <v>-0.47056088000000001</v>
      </c>
      <c r="C630" s="115">
        <f>'[1]2023.04.25.EKHAZAARSTK_X'!C630</f>
        <v>1.14270377</v>
      </c>
      <c r="D630" s="115">
        <f>'[1]2023.04.25.EKHAZAARSTK_X'!D630</f>
        <v>-0.42144123</v>
      </c>
      <c r="E630" s="115">
        <f>'[1]2023.04.25.EKHAZAARSTK_X'!E630</f>
        <v>-0.93152749999999995</v>
      </c>
      <c r="F630" s="115">
        <f>'[1]2023.04.25.EKHAZAARSTK_X'!F630</f>
        <v>2.2819510000000001E-2</v>
      </c>
      <c r="G630" s="115">
        <f>'[1]2023.04.25.EKHAZAARSTK_X'!G630</f>
        <v>0.92871588000000005</v>
      </c>
      <c r="H630" s="115">
        <f>'[1]2023.04.25.EKHAZAARSTK_X'!H630</f>
        <v>-3</v>
      </c>
      <c r="I630" s="115">
        <f>'[1]2023.04.25.EKHAZAARSTK_X'!I630</f>
        <v>1.1646699899999999</v>
      </c>
      <c r="J630" s="115">
        <f>'[1]2023.04.25.EKHAZAARSTK_X'!J630</f>
        <v>0.24772748</v>
      </c>
      <c r="K630" s="115">
        <f>'[1]2023.04.25.EKHAZAARSTK_X'!K630</f>
        <v>2.69438982</v>
      </c>
    </row>
    <row r="631" spans="1:11" x14ac:dyDescent="0.3">
      <c r="A631" s="73" t="str">
        <f>'[1]2023.04.25.EKHAZAARSTK_X'!A631</f>
        <v>NEW INDIA ASSURANCE CO LTD/T</v>
      </c>
      <c r="B631" s="115">
        <f>'[1]2023.04.25.EKHAZAARSTK_X'!B631</f>
        <v>-0.36288682</v>
      </c>
      <c r="C631" s="115">
        <f>'[1]2023.04.25.EKHAZAARSTK_X'!C631</f>
        <v>-0.60493176999999998</v>
      </c>
      <c r="D631" s="115">
        <f>'[1]2023.04.25.EKHAZAARSTK_X'!D631</f>
        <v>-0.62391638999999999</v>
      </c>
      <c r="E631" s="115">
        <f>'[1]2023.04.25.EKHAZAARSTK_X'!E631</f>
        <v>-0.95499277000000005</v>
      </c>
      <c r="F631" s="115">
        <f>'[1]2023.04.25.EKHAZAARSTK_X'!F631</f>
        <v>-0.17976336000000001</v>
      </c>
      <c r="G631" s="115">
        <f>'[1]2023.04.25.EKHAZAARSTK_X'!G631</f>
        <v>-1.09024882</v>
      </c>
      <c r="H631" s="115">
        <f>'[1]2023.04.25.EKHAZAARSTK_X'!H631</f>
        <v>-0.42348786999999999</v>
      </c>
      <c r="I631" s="115">
        <f>'[1]2023.04.25.EKHAZAARSTK_X'!I631</f>
        <v>-0.34474127999999998</v>
      </c>
      <c r="J631" s="115">
        <f>'[1]2023.04.25.EKHAZAARSTK_X'!J631</f>
        <v>0.1656473</v>
      </c>
      <c r="K631" s="115">
        <f>'[1]2023.04.25.EKHAZAARSTK_X'!K631</f>
        <v>1.5961965300000001</v>
      </c>
    </row>
    <row r="632" spans="1:11" x14ac:dyDescent="0.3">
      <c r="A632" s="73" t="str">
        <f>'[1]2023.04.25.EKHAZAARSTK_X'!A632</f>
        <v>NEWGEN SOFTWARE TECHNOLOGIES</v>
      </c>
      <c r="B632" s="115">
        <f>'[1]2023.04.25.EKHAZAARSTK_X'!B632</f>
        <v>-0.10298032999999999</v>
      </c>
      <c r="C632" s="115">
        <f>'[1]2023.04.25.EKHAZAARSTK_X'!C632</f>
        <v>0.20080505000000001</v>
      </c>
      <c r="D632" s="115">
        <f>'[1]2023.04.25.EKHAZAARSTK_X'!D632</f>
        <v>0.35751060000000001</v>
      </c>
      <c r="E632" s="115">
        <f>'[1]2023.04.25.EKHAZAARSTK_X'!E632</f>
        <v>-0.81495529</v>
      </c>
      <c r="F632" s="115">
        <f>'[1]2023.04.25.EKHAZAARSTK_X'!F632</f>
        <v>-0.25470569999999998</v>
      </c>
      <c r="G632" s="115">
        <f>'[1]2023.04.25.EKHAZAARSTK_X'!G632</f>
        <v>0.14349495000000001</v>
      </c>
      <c r="H632" s="115">
        <f>'[1]2023.04.25.EKHAZAARSTK_X'!H632</f>
        <v>-2.5100238300000002</v>
      </c>
      <c r="I632" s="115">
        <f>'[1]2023.04.25.EKHAZAARSTK_X'!I632</f>
        <v>2.22638E-3</v>
      </c>
      <c r="J632" s="115">
        <f>'[1]2023.04.25.EKHAZAARSTK_X'!J632</f>
        <v>-3.3159370000000001E-2</v>
      </c>
      <c r="K632" s="115">
        <f>'[1]2023.04.25.EKHAZAARSTK_X'!K632</f>
        <v>-0.70102072000000004</v>
      </c>
    </row>
    <row r="633" spans="1:11" x14ac:dyDescent="0.3">
      <c r="A633" s="73" t="str">
        <f>'[1]2023.04.25.EKHAZAARSTK_X'!A633</f>
        <v>NHPC LTD</v>
      </c>
      <c r="B633" s="115">
        <f>'[1]2023.04.25.EKHAZAARSTK_X'!B633</f>
        <v>1.19418764</v>
      </c>
      <c r="C633" s="115">
        <f>'[1]2023.04.25.EKHAZAARSTK_X'!C633</f>
        <v>-0.69000781</v>
      </c>
      <c r="D633" s="115">
        <f>'[1]2023.04.25.EKHAZAARSTK_X'!D633</f>
        <v>-0.17291623</v>
      </c>
      <c r="E633" s="115">
        <f>'[1]2023.04.25.EKHAZAARSTK_X'!E633</f>
        <v>0.78899699000000001</v>
      </c>
      <c r="F633" s="115">
        <f>'[1]2023.04.25.EKHAZAARSTK_X'!F633</f>
        <v>1.22800124</v>
      </c>
      <c r="G633" s="115">
        <f>'[1]2023.04.25.EKHAZAARSTK_X'!G633</f>
        <v>-0.18810484999999999</v>
      </c>
      <c r="H633" s="115">
        <f>'[1]2023.04.25.EKHAZAARSTK_X'!H633</f>
        <v>-0.47418651000000001</v>
      </c>
      <c r="I633" s="115">
        <f>'[1]2023.04.25.EKHAZAARSTK_X'!I633</f>
        <v>-0.20832375</v>
      </c>
      <c r="J633" s="115">
        <f>'[1]2023.04.25.EKHAZAARSTK_X'!J633</f>
        <v>0.55091095000000001</v>
      </c>
      <c r="K633" s="115">
        <f>'[1]2023.04.25.EKHAZAARSTK_X'!K633</f>
        <v>0.58984154</v>
      </c>
    </row>
    <row r="634" spans="1:11" x14ac:dyDescent="0.3">
      <c r="A634" s="73" t="str">
        <f>'[1]2023.04.25.EKHAZAARSTK_X'!A634</f>
        <v>NIIT LTD</v>
      </c>
      <c r="B634" s="115">
        <f>'[1]2023.04.25.EKHAZAARSTK_X'!B634</f>
        <v>-0.11503816</v>
      </c>
      <c r="C634" s="115">
        <f>'[1]2023.04.25.EKHAZAARSTK_X'!C634</f>
        <v>0.60613686</v>
      </c>
      <c r="D634" s="115">
        <f>'[1]2023.04.25.EKHAZAARSTK_X'!D634</f>
        <v>-0.22181878999999999</v>
      </c>
      <c r="E634" s="115">
        <f>'[1]2023.04.25.EKHAZAARSTK_X'!E634</f>
        <v>-0.91008973000000004</v>
      </c>
      <c r="F634" s="115">
        <f>'[1]2023.04.25.EKHAZAARSTK_X'!F634</f>
        <v>-1.42019367</v>
      </c>
      <c r="G634" s="115">
        <f>'[1]2023.04.25.EKHAZAARSTK_X'!G634</f>
        <v>-0.17651279</v>
      </c>
      <c r="H634" s="115">
        <f>'[1]2023.04.25.EKHAZAARSTK_X'!H634</f>
        <v>-2.1637673400000002</v>
      </c>
      <c r="I634" s="115">
        <f>'[1]2023.04.25.EKHAZAARSTK_X'!I634</f>
        <v>0.62387216000000001</v>
      </c>
      <c r="J634" s="115">
        <f>'[1]2023.04.25.EKHAZAARSTK_X'!J634</f>
        <v>1.231965E-2</v>
      </c>
      <c r="K634" s="115">
        <f>'[1]2023.04.25.EKHAZAARSTK_X'!K634</f>
        <v>1.0415582699999999</v>
      </c>
    </row>
    <row r="635" spans="1:11" x14ac:dyDescent="0.3">
      <c r="A635" s="73" t="str">
        <f>'[1]2023.04.25.EKHAZAARSTK_X'!A635</f>
        <v>NILKAMAL LTD</v>
      </c>
      <c r="B635" s="115">
        <f>'[1]2023.04.25.EKHAZAARSTK_X'!B635</f>
        <v>-0.17842415</v>
      </c>
      <c r="C635" s="115">
        <f>'[1]2023.04.25.EKHAZAARSTK_X'!C635</f>
        <v>6.3639370000000001E-2</v>
      </c>
      <c r="D635" s="115">
        <f>'[1]2023.04.25.EKHAZAARSTK_X'!D635</f>
        <v>-0.19041285999999999</v>
      </c>
      <c r="E635" s="115">
        <f>'[1]2023.04.25.EKHAZAARSTK_X'!E635</f>
        <v>-0.50524073999999997</v>
      </c>
      <c r="F635" s="115">
        <f>'[1]2023.04.25.EKHAZAARSTK_X'!F635</f>
        <v>-0.32229893999999998</v>
      </c>
      <c r="G635" s="115">
        <f>'[1]2023.04.25.EKHAZAARSTK_X'!G635</f>
        <v>-0.63867134000000003</v>
      </c>
      <c r="H635" s="115">
        <f>'[1]2023.04.25.EKHAZAARSTK_X'!H635</f>
        <v>-2.19626856</v>
      </c>
      <c r="I635" s="115">
        <f>'[1]2023.04.25.EKHAZAARSTK_X'!I635</f>
        <v>-0.35989913000000001</v>
      </c>
      <c r="J635" s="115">
        <f>'[1]2023.04.25.EKHAZAARSTK_X'!J635</f>
        <v>0.13753099999999999</v>
      </c>
      <c r="K635" s="115">
        <f>'[1]2023.04.25.EKHAZAARSTK_X'!K635</f>
        <v>-0.27427932999999999</v>
      </c>
    </row>
    <row r="636" spans="1:11" x14ac:dyDescent="0.3">
      <c r="A636" s="73" t="str">
        <f>'[1]2023.04.25.EKHAZAARSTK_X'!A636</f>
        <v>NIPPON LIFE INDIA ASSET MANA</v>
      </c>
      <c r="B636" s="115">
        <f>'[1]2023.04.25.EKHAZAARSTK_X'!B636</f>
        <v>0.17868786</v>
      </c>
      <c r="C636" s="115">
        <f>'[1]2023.04.25.EKHAZAARSTK_X'!C636</f>
        <v>0.15662116000000001</v>
      </c>
      <c r="D636" s="115">
        <f>'[1]2023.04.25.EKHAZAARSTK_X'!D636</f>
        <v>-0.50667368999999995</v>
      </c>
      <c r="E636" s="115">
        <f>'[1]2023.04.25.EKHAZAARSTK_X'!E636</f>
        <v>-0.95499277000000005</v>
      </c>
      <c r="F636" s="115">
        <f>'[1]2023.04.25.EKHAZAARSTK_X'!F636</f>
        <v>-1.25379741</v>
      </c>
      <c r="G636" s="115">
        <f>'[1]2023.04.25.EKHAZAARSTK_X'!G636</f>
        <v>1.04595685</v>
      </c>
      <c r="H636" s="115">
        <f>'[1]2023.04.25.EKHAZAARSTK_X'!H636</f>
        <v>-1.8092049400000001</v>
      </c>
      <c r="I636" s="115">
        <f>'[1]2023.04.25.EKHAZAARSTK_X'!I636</f>
        <v>-0.2347649</v>
      </c>
      <c r="J636" s="115">
        <f>'[1]2023.04.25.EKHAZAARSTK_X'!J636</f>
        <v>-0.18719283</v>
      </c>
      <c r="K636" s="115">
        <f>'[1]2023.04.25.EKHAZAARSTK_X'!K636</f>
        <v>0.14125368999999999</v>
      </c>
    </row>
    <row r="637" spans="1:11" x14ac:dyDescent="0.3">
      <c r="A637" s="73" t="str">
        <f>'[1]2023.04.25.EKHAZAARSTK_X'!A637</f>
        <v>NIRLON LTD</v>
      </c>
      <c r="B637" s="115">
        <f>'[1]2023.04.25.EKHAZAARSTK_X'!B637</f>
        <v>2.5007836800000001</v>
      </c>
      <c r="C637" s="115">
        <f>'[1]2023.04.25.EKHAZAARSTK_X'!C637</f>
        <v>-0.41505252999999998</v>
      </c>
      <c r="D637" s="115">
        <f>'[1]2023.04.25.EKHAZAARSTK_X'!D637</f>
        <v>-0.31754990999999999</v>
      </c>
      <c r="E637" s="115">
        <f>'[1]2023.04.25.EKHAZAARSTK_X'!E637</f>
        <v>1.6103676600000001</v>
      </c>
      <c r="F637" s="115">
        <f>'[1]2023.04.25.EKHAZAARSTK_X'!F637</f>
        <v>-7.9360109999999998E-2</v>
      </c>
      <c r="G637" s="115">
        <f>'[1]2023.04.25.EKHAZAARSTK_X'!G637</f>
        <v>0.46534571000000002</v>
      </c>
      <c r="H637" s="115">
        <f>'[1]2023.04.25.EKHAZAARSTK_X'!H637</f>
        <v>-2.42994142</v>
      </c>
      <c r="I637" s="115">
        <f>'[1]2023.04.25.EKHAZAARSTK_X'!I637</f>
        <v>-0.45904747000000001</v>
      </c>
      <c r="J637" s="115">
        <f>'[1]2023.04.25.EKHAZAARSTK_X'!J637</f>
        <v>-4.527254E-2</v>
      </c>
      <c r="K637" s="115">
        <f>'[1]2023.04.25.EKHAZAARSTK_X'!K637</f>
        <v>-0.98696583999999998</v>
      </c>
    </row>
    <row r="638" spans="1:11" x14ac:dyDescent="0.3">
      <c r="A638" s="73" t="str">
        <f>'[1]2023.04.25.EKHAZAARSTK_X'!A638</f>
        <v>NITIN SPINNERS LTD</v>
      </c>
      <c r="B638" s="115">
        <f>'[1]2023.04.25.EKHAZAARSTK_X'!B638</f>
        <v>-9.0285210000000005E-2</v>
      </c>
      <c r="C638" s="115">
        <f>'[1]2023.04.25.EKHAZAARSTK_X'!C638</f>
        <v>1.3500250600000001</v>
      </c>
      <c r="D638" s="115">
        <f>'[1]2023.04.25.EKHAZAARSTK_X'!D638</f>
        <v>1.28257215</v>
      </c>
      <c r="E638" s="115">
        <f>'[1]2023.04.25.EKHAZAARSTK_X'!E638</f>
        <v>0.70970148</v>
      </c>
      <c r="F638" s="115">
        <f>'[1]2023.04.25.EKHAZAARSTK_X'!F638</f>
        <v>0.22321632999999999</v>
      </c>
      <c r="G638" s="115">
        <f>'[1]2023.04.25.EKHAZAARSTK_X'!G638</f>
        <v>4.906899E-2</v>
      </c>
      <c r="H638" s="115">
        <f>'[1]2023.04.25.EKHAZAARSTK_X'!H638</f>
        <v>-2.44207931</v>
      </c>
      <c r="I638" s="115">
        <f>'[1]2023.04.25.EKHAZAARSTK_X'!I638</f>
        <v>0.36292331999999999</v>
      </c>
      <c r="J638" s="115">
        <f>'[1]2023.04.25.EKHAZAARSTK_X'!J638</f>
        <v>1.4772335299999999</v>
      </c>
      <c r="K638" s="115">
        <f>'[1]2023.04.25.EKHAZAARSTK_X'!K638</f>
        <v>-0.72336626000000004</v>
      </c>
    </row>
    <row r="639" spans="1:11" x14ac:dyDescent="0.3">
      <c r="A639" s="73" t="str">
        <f>'[1]2023.04.25.EKHAZAARSTK_X'!A639</f>
        <v>NLC INDIA LTD</v>
      </c>
      <c r="B639" s="115">
        <f>'[1]2023.04.25.EKHAZAARSTK_X'!B639</f>
        <v>0.94329308999999995</v>
      </c>
      <c r="C639" s="115">
        <f>'[1]2023.04.25.EKHAZAARSTK_X'!C639</f>
        <v>-0.36197475000000001</v>
      </c>
      <c r="D639" s="115">
        <f>'[1]2023.04.25.EKHAZAARSTK_X'!D639</f>
        <v>-0.93888967999999995</v>
      </c>
      <c r="E639" s="115">
        <f>'[1]2023.04.25.EKHAZAARSTK_X'!E639</f>
        <v>1.74452162</v>
      </c>
      <c r="F639" s="115">
        <f>'[1]2023.04.25.EKHAZAARSTK_X'!F639</f>
        <v>0.73659015000000005</v>
      </c>
      <c r="G639" s="115">
        <f>'[1]2023.04.25.EKHAZAARSTK_X'!G639</f>
        <v>-0.62737507000000003</v>
      </c>
      <c r="H639" s="115">
        <f>'[1]2023.04.25.EKHAZAARSTK_X'!H639</f>
        <v>-0.84845614000000003</v>
      </c>
      <c r="I639" s="115">
        <f>'[1]2023.04.25.EKHAZAARSTK_X'!I639</f>
        <v>0.22365634000000001</v>
      </c>
      <c r="J639" s="115">
        <f>'[1]2023.04.25.EKHAZAARSTK_X'!J639</f>
        <v>1.6694929599999999</v>
      </c>
      <c r="K639" s="115">
        <f>'[1]2023.04.25.EKHAZAARSTK_X'!K639</f>
        <v>0.78256183999999995</v>
      </c>
    </row>
    <row r="640" spans="1:11" x14ac:dyDescent="0.3">
      <c r="A640" s="73" t="str">
        <f>'[1]2023.04.25.EKHAZAARSTK_X'!A640</f>
        <v>NMDC LTD</v>
      </c>
      <c r="B640" s="115">
        <f>'[1]2023.04.25.EKHAZAARSTK_X'!B640</f>
        <v>0.77498460000000002</v>
      </c>
      <c r="C640" s="115">
        <f>'[1]2023.04.25.EKHAZAARSTK_X'!C640</f>
        <v>0.85213125000000001</v>
      </c>
      <c r="D640" s="115">
        <f>'[1]2023.04.25.EKHAZAARSTK_X'!D640</f>
        <v>-0.54668015000000003</v>
      </c>
      <c r="E640" s="115">
        <f>'[1]2023.04.25.EKHAZAARSTK_X'!E640</f>
        <v>-0.95395523000000004</v>
      </c>
      <c r="F640" s="115">
        <f>'[1]2023.04.25.EKHAZAARSTK_X'!F640</f>
        <v>4.590764E-2</v>
      </c>
      <c r="G640" s="115">
        <f>'[1]2023.04.25.EKHAZAARSTK_X'!G640</f>
        <v>0.77151250999999998</v>
      </c>
      <c r="H640" s="115">
        <f>'[1]2023.04.25.EKHAZAARSTK_X'!H640</f>
        <v>-0.69593923999999996</v>
      </c>
      <c r="I640" s="115">
        <f>'[1]2023.04.25.EKHAZAARSTK_X'!I640</f>
        <v>0.37987240999999999</v>
      </c>
      <c r="J640" s="115">
        <f>'[1]2023.04.25.EKHAZAARSTK_X'!J640</f>
        <v>1.4343912599999999</v>
      </c>
      <c r="K640" s="115">
        <f>'[1]2023.04.25.EKHAZAARSTK_X'!K640</f>
        <v>0.43219017999999998</v>
      </c>
    </row>
    <row r="641" spans="1:11" x14ac:dyDescent="0.3">
      <c r="A641" s="73" t="str">
        <f>'[1]2023.04.25.EKHAZAARSTK_X'!A641</f>
        <v>NMDC STEEL LTD</v>
      </c>
      <c r="B641" s="115">
        <f>'[1]2023.04.25.EKHAZAARSTK_X'!B641</f>
        <v>-0.47056088000000001</v>
      </c>
      <c r="C641" s="115">
        <f>'[1]2023.04.25.EKHAZAARSTK_X'!C641</f>
        <v>-0.14106147999999999</v>
      </c>
      <c r="D641" s="115">
        <f>'[1]2023.04.25.EKHAZAARSTK_X'!D641</f>
        <v>-4.9057789999999997E-2</v>
      </c>
      <c r="E641" s="115">
        <f>'[1]2023.04.25.EKHAZAARSTK_X'!E641</f>
        <v>-0.95499277000000005</v>
      </c>
      <c r="F641" s="115">
        <f>'[1]2023.04.25.EKHAZAARSTK_X'!F641</f>
        <v>7.2849709999999998E-2</v>
      </c>
      <c r="G641" s="115">
        <f>'[1]2023.04.25.EKHAZAARSTK_X'!G641</f>
        <v>-1.1687966599999999</v>
      </c>
      <c r="H641" s="115">
        <f>'[1]2023.04.25.EKHAZAARSTK_X'!H641</f>
        <v>-3</v>
      </c>
      <c r="I641" s="115">
        <f>'[1]2023.04.25.EKHAZAARSTK_X'!I641</f>
        <v>-0.36145431</v>
      </c>
      <c r="J641" s="115">
        <f>'[1]2023.04.25.EKHAZAARSTK_X'!J641</f>
        <v>-0.56951147000000002</v>
      </c>
      <c r="K641" s="115">
        <f>'[1]2023.04.25.EKHAZAARSTK_X'!K641</f>
        <v>-5.4773460000000003E-2</v>
      </c>
    </row>
    <row r="642" spans="1:11" x14ac:dyDescent="0.3">
      <c r="A642" s="73" t="str">
        <f>'[1]2023.04.25.EKHAZAARSTK_X'!A642</f>
        <v>NOCIL LTD</v>
      </c>
      <c r="B642" s="115">
        <f>'[1]2023.04.25.EKHAZAARSTK_X'!B642</f>
        <v>5.7485130000000002E-2</v>
      </c>
      <c r="C642" s="115">
        <f>'[1]2023.04.25.EKHAZAARSTK_X'!C642</f>
        <v>0.37365237000000001</v>
      </c>
      <c r="D642" s="115">
        <f>'[1]2023.04.25.EKHAZAARSTK_X'!D642</f>
        <v>-4.4115130000000002E-2</v>
      </c>
      <c r="E642" s="115">
        <f>'[1]2023.04.25.EKHAZAARSTK_X'!E642</f>
        <v>-0.94650363999999998</v>
      </c>
      <c r="F642" s="115">
        <f>'[1]2023.04.25.EKHAZAARSTK_X'!F642</f>
        <v>-0.17838246999999999</v>
      </c>
      <c r="G642" s="115">
        <f>'[1]2023.04.25.EKHAZAARSTK_X'!G642</f>
        <v>-0.22198914</v>
      </c>
      <c r="H642" s="115">
        <f>'[1]2023.04.25.EKHAZAARSTK_X'!H642</f>
        <v>-2.2626645600000002</v>
      </c>
      <c r="I642" s="115">
        <f>'[1]2023.04.25.EKHAZAARSTK_X'!I642</f>
        <v>0.61007696</v>
      </c>
      <c r="J642" s="115">
        <f>'[1]2023.04.25.EKHAZAARSTK_X'!J642</f>
        <v>6.8832229999999994E-2</v>
      </c>
      <c r="K642" s="115">
        <f>'[1]2023.04.25.EKHAZAARSTK_X'!K642</f>
        <v>-0.43202566999999997</v>
      </c>
    </row>
    <row r="643" spans="1:11" x14ac:dyDescent="0.3">
      <c r="A643" s="73" t="str">
        <f>'[1]2023.04.25.EKHAZAARSTK_X'!A643</f>
        <v>NOVARTIS INDIA LTD</v>
      </c>
      <c r="B643" s="115">
        <f>'[1]2023.04.25.EKHAZAARSTK_X'!B643</f>
        <v>0.17195371000000001</v>
      </c>
      <c r="C643" s="115">
        <f>'[1]2023.04.25.EKHAZAARSTK_X'!C643</f>
        <v>0.65969049999999996</v>
      </c>
      <c r="D643" s="115">
        <f>'[1]2023.04.25.EKHAZAARSTK_X'!D643</f>
        <v>-1.3524082900000001</v>
      </c>
      <c r="E643" s="115">
        <f>'[1]2023.04.25.EKHAZAARSTK_X'!E643</f>
        <v>-0.95499277000000005</v>
      </c>
      <c r="F643" s="115">
        <f>'[1]2023.04.25.EKHAZAARSTK_X'!F643</f>
        <v>-2.462452E-2</v>
      </c>
      <c r="G643" s="115">
        <f>'[1]2023.04.25.EKHAZAARSTK_X'!G643</f>
        <v>-0.50309658000000002</v>
      </c>
      <c r="H643" s="115">
        <f>'[1]2023.04.25.EKHAZAARSTK_X'!H643</f>
        <v>-2.8732984099999999</v>
      </c>
      <c r="I643" s="115">
        <f>'[1]2023.04.25.EKHAZAARSTK_X'!I643</f>
        <v>-0.33215963999999998</v>
      </c>
      <c r="J643" s="115">
        <f>'[1]2023.04.25.EKHAZAARSTK_X'!J643</f>
        <v>-2.447858E-2</v>
      </c>
      <c r="K643" s="115">
        <f>'[1]2023.04.25.EKHAZAARSTK_X'!K643</f>
        <v>-0.98307597999999996</v>
      </c>
    </row>
    <row r="644" spans="1:11" x14ac:dyDescent="0.3">
      <c r="A644" s="73" t="str">
        <f>'[1]2023.04.25.EKHAZAARSTK_X'!A644</f>
        <v>NRB BEARINGS LTD</v>
      </c>
      <c r="B644" s="115">
        <f>'[1]2023.04.25.EKHAZAARSTK_X'!B644</f>
        <v>6.5317790000000001E-2</v>
      </c>
      <c r="C644" s="115">
        <f>'[1]2023.04.25.EKHAZAARSTK_X'!C644</f>
        <v>0.13590426999999999</v>
      </c>
      <c r="D644" s="115">
        <f>'[1]2023.04.25.EKHAZAARSTK_X'!D644</f>
        <v>-0.79140705</v>
      </c>
      <c r="E644" s="115">
        <f>'[1]2023.04.25.EKHAZAARSTK_X'!E644</f>
        <v>-0.1005081</v>
      </c>
      <c r="F644" s="115">
        <f>'[1]2023.04.25.EKHAZAARSTK_X'!F644</f>
        <v>0.51592468999999996</v>
      </c>
      <c r="G644" s="115">
        <f>'[1]2023.04.25.EKHAZAARSTK_X'!G644</f>
        <v>-0.35437551</v>
      </c>
      <c r="H644" s="115">
        <f>'[1]2023.04.25.EKHAZAARSTK_X'!H644</f>
        <v>-2.7113854900000001</v>
      </c>
      <c r="I644" s="115">
        <f>'[1]2023.04.25.EKHAZAARSTK_X'!I644</f>
        <v>0.13558696000000001</v>
      </c>
      <c r="J644" s="115">
        <f>'[1]2023.04.25.EKHAZAARSTK_X'!J644</f>
        <v>0.18943387</v>
      </c>
      <c r="K644" s="115">
        <f>'[1]2023.04.25.EKHAZAARSTK_X'!K644</f>
        <v>-0.11580519</v>
      </c>
    </row>
    <row r="645" spans="1:11" x14ac:dyDescent="0.3">
      <c r="A645" s="73" t="str">
        <f>'[1]2023.04.25.EKHAZAARSTK_X'!A645</f>
        <v>NTPC LTD</v>
      </c>
      <c r="B645" s="115">
        <f>'[1]2023.04.25.EKHAZAARSTK_X'!B645</f>
        <v>1.1621894800000001</v>
      </c>
      <c r="C645" s="115">
        <f>'[1]2023.04.25.EKHAZAARSTK_X'!C645</f>
        <v>-0.59321594</v>
      </c>
      <c r="D645" s="115">
        <f>'[1]2023.04.25.EKHAZAARSTK_X'!D645</f>
        <v>-0.39592850000000002</v>
      </c>
      <c r="E645" s="115">
        <f>'[1]2023.04.25.EKHAZAARSTK_X'!E645</f>
        <v>1.8318117899999999</v>
      </c>
      <c r="F645" s="115">
        <f>'[1]2023.04.25.EKHAZAARSTK_X'!F645</f>
        <v>0.77452975999999996</v>
      </c>
      <c r="G645" s="115">
        <f>'[1]2023.04.25.EKHAZAARSTK_X'!G645</f>
        <v>-0.47225747000000001</v>
      </c>
      <c r="H645" s="115">
        <f>'[1]2023.04.25.EKHAZAARSTK_X'!H645</f>
        <v>0.71739041999999997</v>
      </c>
      <c r="I645" s="115">
        <f>'[1]2023.04.25.EKHAZAARSTK_X'!I645</f>
        <v>-0.12730066000000001</v>
      </c>
      <c r="J645" s="115">
        <f>'[1]2023.04.25.EKHAZAARSTK_X'!J645</f>
        <v>0.92627965999999995</v>
      </c>
      <c r="K645" s="115">
        <f>'[1]2023.04.25.EKHAZAARSTK_X'!K645</f>
        <v>-0.10511763</v>
      </c>
    </row>
    <row r="646" spans="1:11" x14ac:dyDescent="0.3">
      <c r="A646" s="73" t="str">
        <f>'[1]2023.04.25.EKHAZAARSTK_X'!A646</f>
        <v>NUCLEUS SOFTWARE EXPORTS LTD</v>
      </c>
      <c r="B646" s="115">
        <f>'[1]2023.04.25.EKHAZAARSTK_X'!B646</f>
        <v>-2.6973190000000001E-2</v>
      </c>
      <c r="C646" s="115">
        <f>'[1]2023.04.25.EKHAZAARSTK_X'!C646</f>
        <v>-0.27519213999999997</v>
      </c>
      <c r="D646" s="115">
        <f>'[1]2023.04.25.EKHAZAARSTK_X'!D646</f>
        <v>-0.58186059999999995</v>
      </c>
      <c r="E646" s="115">
        <f>'[1]2023.04.25.EKHAZAARSTK_X'!E646</f>
        <v>-0.95499277000000005</v>
      </c>
      <c r="F646" s="115">
        <f>'[1]2023.04.25.EKHAZAARSTK_X'!F646</f>
        <v>1.37124991</v>
      </c>
      <c r="G646" s="115">
        <f>'[1]2023.04.25.EKHAZAARSTK_X'!G646</f>
        <v>-0.51415348000000005</v>
      </c>
      <c r="H646" s="115">
        <f>'[1]2023.04.25.EKHAZAARSTK_X'!H646</f>
        <v>-2.8736636600000001</v>
      </c>
      <c r="I646" s="115">
        <f>'[1]2023.04.25.EKHAZAARSTK_X'!I646</f>
        <v>0.17204090999999999</v>
      </c>
      <c r="J646" s="115">
        <f>'[1]2023.04.25.EKHAZAARSTK_X'!J646</f>
        <v>-0.10032138</v>
      </c>
      <c r="K646" s="115">
        <f>'[1]2023.04.25.EKHAZAARSTK_X'!K646</f>
        <v>0.52755313999999998</v>
      </c>
    </row>
    <row r="647" spans="1:11" x14ac:dyDescent="0.3">
      <c r="A647" s="73" t="str">
        <f>'[1]2023.04.25.EKHAZAARSTK_X'!A647</f>
        <v>NUVOCO VISTAS CORP LTD</v>
      </c>
      <c r="B647" s="115">
        <f>'[1]2023.04.25.EKHAZAARSTK_X'!B647</f>
        <v>-0.47056088000000001</v>
      </c>
      <c r="C647" s="115">
        <f>'[1]2023.04.25.EKHAZAARSTK_X'!C647</f>
        <v>-0.52657509000000002</v>
      </c>
      <c r="D647" s="115">
        <f>'[1]2023.04.25.EKHAZAARSTK_X'!D647</f>
        <v>-9.1075530000000002E-2</v>
      </c>
      <c r="E647" s="115">
        <f>'[1]2023.04.25.EKHAZAARSTK_X'!E647</f>
        <v>0.66215204999999999</v>
      </c>
      <c r="F647" s="115">
        <f>'[1]2023.04.25.EKHAZAARSTK_X'!F647</f>
        <v>-0.41387363999999999</v>
      </c>
      <c r="G647" s="115">
        <f>'[1]2023.04.25.EKHAZAARSTK_X'!G647</f>
        <v>-1.1322825000000001</v>
      </c>
      <c r="H647" s="115">
        <f>'[1]2023.04.25.EKHAZAARSTK_X'!H647</f>
        <v>-1.1124326</v>
      </c>
      <c r="I647" s="115">
        <f>'[1]2023.04.25.EKHAZAARSTK_X'!I647</f>
        <v>-0.25809314999999999</v>
      </c>
      <c r="J647" s="115">
        <f>'[1]2023.04.25.EKHAZAARSTK_X'!J647</f>
        <v>-1.1393749999999999E-2</v>
      </c>
      <c r="K647" s="115">
        <f>'[1]2023.04.25.EKHAZAARSTK_X'!K647</f>
        <v>3.3433440000000002E-2</v>
      </c>
    </row>
    <row r="648" spans="1:11" x14ac:dyDescent="0.3">
      <c r="A648" s="73" t="str">
        <f>'[1]2023.04.25.EKHAZAARSTK_X'!A648</f>
        <v>OBEROI REALTY LTD</v>
      </c>
      <c r="B648" s="115">
        <f>'[1]2023.04.25.EKHAZAARSTK_X'!B648</f>
        <v>-0.34829940999999998</v>
      </c>
      <c r="C648" s="115">
        <f>'[1]2023.04.25.EKHAZAARSTK_X'!C648</f>
        <v>-0.14239129</v>
      </c>
      <c r="D648" s="115">
        <f>'[1]2023.04.25.EKHAZAARSTK_X'!D648</f>
        <v>-0.10077295</v>
      </c>
      <c r="E648" s="115">
        <f>'[1]2023.04.25.EKHAZAARSTK_X'!E648</f>
        <v>-0.30355999</v>
      </c>
      <c r="F648" s="115">
        <f>'[1]2023.04.25.EKHAZAARSTK_X'!F648</f>
        <v>-0.27763301000000001</v>
      </c>
      <c r="G648" s="115">
        <f>'[1]2023.04.25.EKHAZAARSTK_X'!G648</f>
        <v>0.1155542</v>
      </c>
      <c r="H648" s="115">
        <f>'[1]2023.04.25.EKHAZAARSTK_X'!H648</f>
        <v>-1.06362617</v>
      </c>
      <c r="I648" s="115">
        <f>'[1]2023.04.25.EKHAZAARSTK_X'!I648</f>
        <v>5.4859030000000003E-2</v>
      </c>
      <c r="J648" s="115">
        <f>'[1]2023.04.25.EKHAZAARSTK_X'!J648</f>
        <v>-0.17040153999999999</v>
      </c>
      <c r="K648" s="115">
        <f>'[1]2023.04.25.EKHAZAARSTK_X'!K648</f>
        <v>-0.25268272000000003</v>
      </c>
    </row>
    <row r="649" spans="1:11" x14ac:dyDescent="0.3">
      <c r="A649" s="73" t="str">
        <f>'[1]2023.04.25.EKHAZAARSTK_X'!A649</f>
        <v>OIL &amp; NATURAL GAS CORP LTD</v>
      </c>
      <c r="B649" s="115">
        <f>'[1]2023.04.25.EKHAZAARSTK_X'!B649</f>
        <v>2.8201894799999998</v>
      </c>
      <c r="C649" s="115">
        <f>'[1]2023.04.25.EKHAZAARSTK_X'!C649</f>
        <v>3.6687999999999998E-3</v>
      </c>
      <c r="D649" s="115">
        <f>'[1]2023.04.25.EKHAZAARSTK_X'!D649</f>
        <v>-0.54875386000000004</v>
      </c>
      <c r="E649" s="115">
        <f>'[1]2023.04.25.EKHAZAARSTK_X'!E649</f>
        <v>0.39579218999999999</v>
      </c>
      <c r="F649" s="115">
        <f>'[1]2023.04.25.EKHAZAARSTK_X'!F649</f>
        <v>0.15690589999999999</v>
      </c>
      <c r="G649" s="115">
        <f>'[1]2023.04.25.EKHAZAARSTK_X'!G649</f>
        <v>-0.40410128000000001</v>
      </c>
      <c r="H649" s="115">
        <f>'[1]2023.04.25.EKHAZAARSTK_X'!H649</f>
        <v>1.0878072999999999</v>
      </c>
      <c r="I649" s="115">
        <f>'[1]2023.04.25.EKHAZAARSTK_X'!I649</f>
        <v>-0.12545087999999999</v>
      </c>
      <c r="J649" s="115">
        <f>'[1]2023.04.25.EKHAZAARSTK_X'!J649</f>
        <v>2.5077958100000002</v>
      </c>
      <c r="K649" s="115">
        <f>'[1]2023.04.25.EKHAZAARSTK_X'!K649</f>
        <v>0.89437222000000005</v>
      </c>
    </row>
    <row r="650" spans="1:11" x14ac:dyDescent="0.3">
      <c r="A650" s="73" t="str">
        <f>'[1]2023.04.25.EKHAZAARSTK_X'!A650</f>
        <v>OIL INDIA LTD</v>
      </c>
      <c r="B650" s="115">
        <f>'[1]2023.04.25.EKHAZAARSTK_X'!B650</f>
        <v>2.6872236699999998</v>
      </c>
      <c r="C650" s="115">
        <f>'[1]2023.04.25.EKHAZAARSTK_X'!C650</f>
        <v>0.18094507000000001</v>
      </c>
      <c r="D650" s="115">
        <f>'[1]2023.04.25.EKHAZAARSTK_X'!D650</f>
        <v>0.23750715</v>
      </c>
      <c r="E650" s="115">
        <f>'[1]2023.04.25.EKHAZAARSTK_X'!E650</f>
        <v>0.61682302</v>
      </c>
      <c r="F650" s="115">
        <f>'[1]2023.04.25.EKHAZAARSTK_X'!F650</f>
        <v>0.88803642999999999</v>
      </c>
      <c r="G650" s="115">
        <f>'[1]2023.04.25.EKHAZAARSTK_X'!G650</f>
        <v>0.66365295999999996</v>
      </c>
      <c r="H650" s="115">
        <f>'[1]2023.04.25.EKHAZAARSTK_X'!H650</f>
        <v>-0.37462598000000003</v>
      </c>
      <c r="I650" s="115">
        <f>'[1]2023.04.25.EKHAZAARSTK_X'!I650</f>
        <v>-6.181246E-2</v>
      </c>
      <c r="J650" s="115">
        <f>'[1]2023.04.25.EKHAZAARSTK_X'!J650</f>
        <v>3.0000150200000002</v>
      </c>
      <c r="K650" s="115">
        <f>'[1]2023.04.25.EKHAZAARSTK_X'!K650</f>
        <v>1.59701681</v>
      </c>
    </row>
    <row r="651" spans="1:11" x14ac:dyDescent="0.3">
      <c r="A651" s="73" t="str">
        <f>'[1]2023.04.25.EKHAZAARSTK_X'!A651</f>
        <v>OLECTRA GREENTECH LTD</v>
      </c>
      <c r="B651" s="115">
        <f>'[1]2023.04.25.EKHAZAARSTK_X'!B651</f>
        <v>-0.44851190000000002</v>
      </c>
      <c r="C651" s="115">
        <f>'[1]2023.04.25.EKHAZAARSTK_X'!C651</f>
        <v>1.9634370800000001</v>
      </c>
      <c r="D651" s="115">
        <f>'[1]2023.04.25.EKHAZAARSTK_X'!D651</f>
        <v>1.10377836</v>
      </c>
      <c r="E651" s="115">
        <f>'[1]2023.04.25.EKHAZAARSTK_X'!E651</f>
        <v>-0.91265832999999996</v>
      </c>
      <c r="F651" s="115">
        <f>'[1]2023.04.25.EKHAZAARSTK_X'!F651</f>
        <v>0.21497028000000001</v>
      </c>
      <c r="G651" s="115">
        <f>'[1]2023.04.25.EKHAZAARSTK_X'!G651</f>
        <v>-0.62909340999999996</v>
      </c>
      <c r="H651" s="115">
        <f>'[1]2023.04.25.EKHAZAARSTK_X'!H651</f>
        <v>-2.31092429</v>
      </c>
      <c r="I651" s="115">
        <f>'[1]2023.04.25.EKHAZAARSTK_X'!I651</f>
        <v>0.73122436000000002</v>
      </c>
      <c r="J651" s="115">
        <f>'[1]2023.04.25.EKHAZAARSTK_X'!J651</f>
        <v>-0.43623462000000002</v>
      </c>
      <c r="K651" s="115">
        <f>'[1]2023.04.25.EKHAZAARSTK_X'!K651</f>
        <v>7.0984080000000005E-2</v>
      </c>
    </row>
    <row r="652" spans="1:11" x14ac:dyDescent="0.3">
      <c r="A652" s="73" t="str">
        <f>'[1]2023.04.25.EKHAZAARSTK_X'!A652</f>
        <v>ONE 97 COMMUNICATIONS LTD</v>
      </c>
      <c r="B652" s="115">
        <f>'[1]2023.04.25.EKHAZAARSTK_X'!B652</f>
        <v>-0.47056088000000001</v>
      </c>
      <c r="C652" s="115">
        <f>'[1]2023.04.25.EKHAZAARSTK_X'!C652</f>
        <v>1.8167338399999999</v>
      </c>
      <c r="D652" s="115">
        <f>'[1]2023.04.25.EKHAZAARSTK_X'!D652</f>
        <v>0.75811726000000002</v>
      </c>
      <c r="E652" s="115">
        <f>'[1]2023.04.25.EKHAZAARSTK_X'!E652</f>
        <v>-0.90295999999999998</v>
      </c>
      <c r="F652" s="115">
        <f>'[1]2023.04.25.EKHAZAARSTK_X'!F652</f>
        <v>0.76514875999999998</v>
      </c>
      <c r="G652" s="115">
        <f>'[1]2023.04.25.EKHAZAARSTK_X'!G652</f>
        <v>-2.55061793</v>
      </c>
      <c r="H652" s="115">
        <f>'[1]2023.04.25.EKHAZAARSTK_X'!H652</f>
        <v>-0.89859562999999998</v>
      </c>
      <c r="I652" s="115">
        <f>'[1]2023.04.25.EKHAZAARSTK_X'!I652</f>
        <v>1.23387289</v>
      </c>
      <c r="J652" s="115">
        <f>'[1]2023.04.25.EKHAZAARSTK_X'!J652</f>
        <v>-1.0642557100000001</v>
      </c>
      <c r="K652" s="115">
        <f>'[1]2023.04.25.EKHAZAARSTK_X'!K652</f>
        <v>-0.59384840999999999</v>
      </c>
    </row>
    <row r="653" spans="1:11" x14ac:dyDescent="0.3">
      <c r="A653" s="73" t="str">
        <f>'[1]2023.04.25.EKHAZAARSTK_X'!A653</f>
        <v>OPTIEMUS INFRACOM LTD</v>
      </c>
      <c r="B653" s="115">
        <f>'[1]2023.04.25.EKHAZAARSTK_X'!B653</f>
        <v>-0.47056088000000001</v>
      </c>
      <c r="C653" s="115">
        <f>'[1]2023.04.25.EKHAZAARSTK_X'!C653</f>
        <v>2.0264022399999999</v>
      </c>
      <c r="D653" s="115">
        <f>'[1]2023.04.25.EKHAZAARSTK_X'!D653</f>
        <v>-2.6293115600000001</v>
      </c>
      <c r="E653" s="115">
        <f>'[1]2023.04.25.EKHAZAARSTK_X'!E653</f>
        <v>-0.60123134</v>
      </c>
      <c r="F653" s="115">
        <f>'[1]2023.04.25.EKHAZAARSTK_X'!F653</f>
        <v>-0.86284494</v>
      </c>
      <c r="G653" s="115">
        <f>'[1]2023.04.25.EKHAZAARSTK_X'!G653</f>
        <v>-1.20669699</v>
      </c>
      <c r="H653" s="115">
        <f>'[1]2023.04.25.EKHAZAARSTK_X'!H653</f>
        <v>-2.8720197700000001</v>
      </c>
      <c r="I653" s="115">
        <f>'[1]2023.04.25.EKHAZAARSTK_X'!I653</f>
        <v>0.13847369000000001</v>
      </c>
      <c r="J653" s="115">
        <f>'[1]2023.04.25.EKHAZAARSTK_X'!J653</f>
        <v>-0.50338947999999994</v>
      </c>
      <c r="K653" s="115">
        <f>'[1]2023.04.25.EKHAZAARSTK_X'!K653</f>
        <v>1.2136900399999999</v>
      </c>
    </row>
    <row r="654" spans="1:11" x14ac:dyDescent="0.3">
      <c r="A654" s="73" t="str">
        <f>'[1]2023.04.25.EKHAZAARSTK_X'!A654</f>
        <v>ORACLE FINANCIAL SERVICES</v>
      </c>
      <c r="B654" s="115">
        <f>'[1]2023.04.25.EKHAZAARSTK_X'!B654</f>
        <v>1.7028194699999999</v>
      </c>
      <c r="C654" s="115">
        <f>'[1]2023.04.25.EKHAZAARSTK_X'!C654</f>
        <v>-0.44957103999999998</v>
      </c>
      <c r="D654" s="115">
        <f>'[1]2023.04.25.EKHAZAARSTK_X'!D654</f>
        <v>-0.38333222</v>
      </c>
      <c r="E654" s="115">
        <f>'[1]2023.04.25.EKHAZAARSTK_X'!E654</f>
        <v>-0.92891586000000004</v>
      </c>
      <c r="F654" s="115">
        <f>'[1]2023.04.25.EKHAZAARSTK_X'!F654</f>
        <v>-0.20230834</v>
      </c>
      <c r="G654" s="115">
        <f>'[1]2023.04.25.EKHAZAARSTK_X'!G654</f>
        <v>0.99869251000000003</v>
      </c>
      <c r="H654" s="115">
        <f>'[1]2023.04.25.EKHAZAARSTK_X'!H654</f>
        <v>-1.2161659</v>
      </c>
      <c r="I654" s="115">
        <f>'[1]2023.04.25.EKHAZAARSTK_X'!I654</f>
        <v>-0.23053734000000001</v>
      </c>
      <c r="J654" s="115">
        <f>'[1]2023.04.25.EKHAZAARSTK_X'!J654</f>
        <v>0.10176654</v>
      </c>
      <c r="K654" s="115">
        <f>'[1]2023.04.25.EKHAZAARSTK_X'!K654</f>
        <v>-0.30970495999999997</v>
      </c>
    </row>
    <row r="655" spans="1:11" x14ac:dyDescent="0.3">
      <c r="A655" s="73" t="str">
        <f>'[1]2023.04.25.EKHAZAARSTK_X'!A655</f>
        <v>ORCHID PHARMA LTD</v>
      </c>
      <c r="B655" s="115">
        <f>'[1]2023.04.25.EKHAZAARSTK_X'!B655</f>
        <v>-0.47056088000000001</v>
      </c>
      <c r="C655" s="115">
        <f>'[1]2023.04.25.EKHAZAARSTK_X'!C655</f>
        <v>0.49083522000000002</v>
      </c>
      <c r="D655" s="115">
        <f>'[1]2023.04.25.EKHAZAARSTK_X'!D655</f>
        <v>-1.81526649</v>
      </c>
      <c r="E655" s="115">
        <f>'[1]2023.04.25.EKHAZAARSTK_X'!E655</f>
        <v>0.39370569999999999</v>
      </c>
      <c r="F655" s="115">
        <f>'[1]2023.04.25.EKHAZAARSTK_X'!F655</f>
        <v>1.1564467</v>
      </c>
      <c r="G655" s="115">
        <f>'[1]2023.04.25.EKHAZAARSTK_X'!G655</f>
        <v>-1.19012439</v>
      </c>
      <c r="H655" s="115">
        <f>'[1]2023.04.25.EKHAZAARSTK_X'!H655</f>
        <v>-2.7375450099999998</v>
      </c>
      <c r="I655" s="115">
        <f>'[1]2023.04.25.EKHAZAARSTK_X'!I655</f>
        <v>-0.42379028000000002</v>
      </c>
      <c r="J655" s="115">
        <f>'[1]2023.04.25.EKHAZAARSTK_X'!J655</f>
        <v>-0.26594942999999999</v>
      </c>
      <c r="K655" s="115">
        <f>'[1]2023.04.25.EKHAZAARSTK_X'!K655</f>
        <v>-0.10644966</v>
      </c>
    </row>
    <row r="656" spans="1:11" x14ac:dyDescent="0.3">
      <c r="A656" s="73" t="str">
        <f>'[1]2023.04.25.EKHAZAARSTK_X'!A656</f>
        <v>ORIENT CEMENT LTD</v>
      </c>
      <c r="B656" s="115">
        <f>'[1]2023.04.25.EKHAZAARSTK_X'!B656</f>
        <v>0.20871856999999999</v>
      </c>
      <c r="C656" s="115">
        <f>'[1]2023.04.25.EKHAZAARSTK_X'!C656</f>
        <v>0.24140064</v>
      </c>
      <c r="D656" s="115">
        <f>'[1]2023.04.25.EKHAZAARSTK_X'!D656</f>
        <v>-0.80943089999999995</v>
      </c>
      <c r="E656" s="115">
        <f>'[1]2023.04.25.EKHAZAARSTK_X'!E656</f>
        <v>-0.14337370999999999</v>
      </c>
      <c r="F656" s="115">
        <f>'[1]2023.04.25.EKHAZAARSTK_X'!F656</f>
        <v>-0.35953191000000001</v>
      </c>
      <c r="G656" s="115">
        <f>'[1]2023.04.25.EKHAZAARSTK_X'!G656</f>
        <v>-0.60814267</v>
      </c>
      <c r="H656" s="115">
        <f>'[1]2023.04.25.EKHAZAARSTK_X'!H656</f>
        <v>-2.1673450500000002</v>
      </c>
      <c r="I656" s="115">
        <f>'[1]2023.04.25.EKHAZAARSTK_X'!I656</f>
        <v>0.30851093000000002</v>
      </c>
      <c r="J656" s="115">
        <f>'[1]2023.04.25.EKHAZAARSTK_X'!J656</f>
        <v>0.71157426000000001</v>
      </c>
      <c r="K656" s="115">
        <f>'[1]2023.04.25.EKHAZAARSTK_X'!K656</f>
        <v>0.35841262000000002</v>
      </c>
    </row>
    <row r="657" spans="1:11" x14ac:dyDescent="0.3">
      <c r="A657" s="73" t="str">
        <f>'[1]2023.04.25.EKHAZAARSTK_X'!A657</f>
        <v>ORIENT ELECTRIC LTD</v>
      </c>
      <c r="B657" s="115">
        <f>'[1]2023.04.25.EKHAZAARSTK_X'!B657</f>
        <v>-0.13145676000000001</v>
      </c>
      <c r="C657" s="115">
        <f>'[1]2023.04.25.EKHAZAARSTK_X'!C657</f>
        <v>1.79157484</v>
      </c>
      <c r="D657" s="115">
        <f>'[1]2023.04.25.EKHAZAARSTK_X'!D657</f>
        <v>0.52177697000000001</v>
      </c>
      <c r="E657" s="115">
        <f>'[1]2023.04.25.EKHAZAARSTK_X'!E657</f>
        <v>-0.77960037999999998</v>
      </c>
      <c r="F657" s="115">
        <f>'[1]2023.04.25.EKHAZAARSTK_X'!F657</f>
        <v>-0.90961586999999999</v>
      </c>
      <c r="G657" s="115">
        <f>'[1]2023.04.25.EKHAZAARSTK_X'!G657</f>
        <v>5.1493780000000003E-2</v>
      </c>
      <c r="H657" s="115">
        <f>'[1]2023.04.25.EKHAZAARSTK_X'!H657</f>
        <v>-2.2179741900000001</v>
      </c>
      <c r="I657" s="115">
        <f>'[1]2023.04.25.EKHAZAARSTK_X'!I657</f>
        <v>-0.15533258</v>
      </c>
      <c r="J657" s="115">
        <f>'[1]2023.04.25.EKHAZAARSTK_X'!J657</f>
        <v>-0.24116683</v>
      </c>
      <c r="K657" s="115">
        <f>'[1]2023.04.25.EKHAZAARSTK_X'!K657</f>
        <v>-1.4221558599999999</v>
      </c>
    </row>
    <row r="658" spans="1:11" x14ac:dyDescent="0.3">
      <c r="A658" s="73" t="str">
        <f>'[1]2023.04.25.EKHAZAARSTK_X'!A658</f>
        <v>ORIENTAL AROMATICS LTD</v>
      </c>
      <c r="B658" s="115">
        <f>'[1]2023.04.25.EKHAZAARSTK_X'!B658</f>
        <v>-0.33580765000000001</v>
      </c>
      <c r="C658" s="115">
        <f>'[1]2023.04.25.EKHAZAARSTK_X'!C658</f>
        <v>1.0371215300000001</v>
      </c>
      <c r="D658" s="115">
        <f>'[1]2023.04.25.EKHAZAARSTK_X'!D658</f>
        <v>-0.14869171</v>
      </c>
      <c r="E658" s="115">
        <f>'[1]2023.04.25.EKHAZAARSTK_X'!E658</f>
        <v>-0.12204218</v>
      </c>
      <c r="F658" s="115">
        <f>'[1]2023.04.25.EKHAZAARSTK_X'!F658</f>
        <v>-1.8674153099999999</v>
      </c>
      <c r="G658" s="115">
        <f>'[1]2023.04.25.EKHAZAARSTK_X'!G658</f>
        <v>-0.81480730000000001</v>
      </c>
      <c r="H658" s="115">
        <f>'[1]2023.04.25.EKHAZAARSTK_X'!H658</f>
        <v>-2.7876338999999999</v>
      </c>
      <c r="I658" s="115">
        <f>'[1]2023.04.25.EKHAZAARSTK_X'!I658</f>
        <v>-0.37415087000000002</v>
      </c>
      <c r="J658" s="115">
        <f>'[1]2023.04.25.EKHAZAARSTK_X'!J658</f>
        <v>-0.11574508999999999</v>
      </c>
      <c r="K658" s="115">
        <f>'[1]2023.04.25.EKHAZAARSTK_X'!K658</f>
        <v>0.21624665000000001</v>
      </c>
    </row>
    <row r="659" spans="1:11" x14ac:dyDescent="0.3">
      <c r="A659" s="73" t="str">
        <f>'[1]2023.04.25.EKHAZAARSTK_X'!A659</f>
        <v>ORIENTAL HOTELS LTD</v>
      </c>
      <c r="B659" s="115">
        <f>'[1]2023.04.25.EKHAZAARSTK_X'!B659</f>
        <v>-0.47056088000000001</v>
      </c>
      <c r="C659" s="115">
        <f>'[1]2023.04.25.EKHAZAARSTK_X'!C659</f>
        <v>-7.9999029999999999E-2</v>
      </c>
      <c r="D659" s="115">
        <f>'[1]2023.04.25.EKHAZAARSTK_X'!D659</f>
        <v>-1.4788483400000001</v>
      </c>
      <c r="E659" s="115">
        <f>'[1]2023.04.25.EKHAZAARSTK_X'!E659</f>
        <v>0.28444138000000002</v>
      </c>
      <c r="F659" s="115">
        <f>'[1]2023.04.25.EKHAZAARSTK_X'!F659</f>
        <v>0.67648047</v>
      </c>
      <c r="G659" s="115">
        <f>'[1]2023.04.25.EKHAZAARSTK_X'!G659</f>
        <v>-0.50997764000000001</v>
      </c>
      <c r="H659" s="115">
        <f>'[1]2023.04.25.EKHAZAARSTK_X'!H659</f>
        <v>-2.9259614900000002</v>
      </c>
      <c r="I659" s="115">
        <f>'[1]2023.04.25.EKHAZAARSTK_X'!I659</f>
        <v>0.69475233999999997</v>
      </c>
      <c r="J659" s="115">
        <f>'[1]2023.04.25.EKHAZAARSTK_X'!J659</f>
        <v>-0.26051848999999999</v>
      </c>
      <c r="K659" s="115">
        <f>'[1]2023.04.25.EKHAZAARSTK_X'!K659</f>
        <v>8.0766450000000004E-2</v>
      </c>
    </row>
    <row r="660" spans="1:11" x14ac:dyDescent="0.3">
      <c r="A660" s="73" t="str">
        <f>'[1]2023.04.25.EKHAZAARSTK_X'!A660</f>
        <v>ORISSA MINERALS DEVELOPMENT</v>
      </c>
      <c r="B660" s="115">
        <f>'[1]2023.04.25.EKHAZAARSTK_X'!B660</f>
        <v>-0.47056088000000001</v>
      </c>
      <c r="C660" s="115">
        <f>'[1]2023.04.25.EKHAZAARSTK_X'!C660</f>
        <v>2.4365034099999998</v>
      </c>
      <c r="D660" s="115">
        <f>'[1]2023.04.25.EKHAZAARSTK_X'!D660</f>
        <v>-0.28937939000000001</v>
      </c>
      <c r="E660" s="115">
        <f>'[1]2023.04.25.EKHAZAARSTK_X'!E660</f>
        <v>1.6711726200000001</v>
      </c>
      <c r="F660" s="115">
        <f>'[1]2023.04.25.EKHAZAARSTK_X'!F660</f>
        <v>-0.21974648999999999</v>
      </c>
      <c r="G660" s="115">
        <f>'[1]2023.04.25.EKHAZAARSTK_X'!G660</f>
        <v>-1.92544055</v>
      </c>
      <c r="H660" s="115">
        <f>'[1]2023.04.25.EKHAZAARSTK_X'!H660</f>
        <v>-3</v>
      </c>
      <c r="I660" s="115">
        <f>'[1]2023.04.25.EKHAZAARSTK_X'!I660</f>
        <v>-7.1531910000000004E-2</v>
      </c>
      <c r="J660" s="115">
        <f>'[1]2023.04.25.EKHAZAARSTK_X'!J660</f>
        <v>-0.90432537000000002</v>
      </c>
      <c r="K660" s="115">
        <f>'[1]2023.04.25.EKHAZAARSTK_X'!K660</f>
        <v>-1.23349679</v>
      </c>
    </row>
    <row r="661" spans="1:11" x14ac:dyDescent="0.3">
      <c r="A661" s="73" t="str">
        <f>'[1]2023.04.25.EKHAZAARSTK_X'!A661</f>
        <v>PAGE INDUSTRIES LTD</v>
      </c>
      <c r="B661" s="115">
        <f>'[1]2023.04.25.EKHAZAARSTK_X'!B661</f>
        <v>-0.23300335999999999</v>
      </c>
      <c r="C661" s="115">
        <f>'[1]2023.04.25.EKHAZAARSTK_X'!C661</f>
        <v>2.05412412</v>
      </c>
      <c r="D661" s="115">
        <f>'[1]2023.04.25.EKHAZAARSTK_X'!D661</f>
        <v>0.91571778000000004</v>
      </c>
      <c r="E661" s="115">
        <f>'[1]2023.04.25.EKHAZAARSTK_X'!E661</f>
        <v>-0.95499277000000005</v>
      </c>
      <c r="F661" s="115">
        <f>'[1]2023.04.25.EKHAZAARSTK_X'!F661</f>
        <v>-0.40017140000000001</v>
      </c>
      <c r="G661" s="115">
        <f>'[1]2023.04.25.EKHAZAARSTK_X'!G661</f>
        <v>1.6604908700000001</v>
      </c>
      <c r="H661" s="115">
        <f>'[1]2023.04.25.EKHAZAARSTK_X'!H661</f>
        <v>-1.4176546299999999</v>
      </c>
      <c r="I661" s="115">
        <f>'[1]2023.04.25.EKHAZAARSTK_X'!I661</f>
        <v>4.0989499999999996E-3</v>
      </c>
      <c r="J661" s="115">
        <f>'[1]2023.04.25.EKHAZAARSTK_X'!J661</f>
        <v>-0.54587865000000002</v>
      </c>
      <c r="K661" s="115">
        <f>'[1]2023.04.25.EKHAZAARSTK_X'!K661</f>
        <v>-0.91231834999999994</v>
      </c>
    </row>
    <row r="662" spans="1:11" x14ac:dyDescent="0.3">
      <c r="A662" s="73" t="str">
        <f>'[1]2023.04.25.EKHAZAARSTK_X'!A662</f>
        <v>PAISALO DIGITAL LTD</v>
      </c>
      <c r="B662" s="115">
        <f>'[1]2023.04.25.EKHAZAARSTK_X'!B662</f>
        <v>-0.40119299000000003</v>
      </c>
      <c r="C662" s="115">
        <f>'[1]2023.04.25.EKHAZAARSTK_X'!C662</f>
        <v>-8.5261169999999997E-2</v>
      </c>
      <c r="D662" s="115">
        <f>'[1]2023.04.25.EKHAZAARSTK_X'!D662</f>
        <v>-0.64665318000000005</v>
      </c>
      <c r="E662" s="115">
        <f>'[1]2023.04.25.EKHAZAARSTK_X'!E662</f>
        <v>1.84133291</v>
      </c>
      <c r="F662" s="115">
        <f>'[1]2023.04.25.EKHAZAARSTK_X'!F662</f>
        <v>-1.01484573</v>
      </c>
      <c r="G662" s="115">
        <f>'[1]2023.04.25.EKHAZAARSTK_X'!G662</f>
        <v>0.11796353</v>
      </c>
      <c r="H662" s="115">
        <f>'[1]2023.04.25.EKHAZAARSTK_X'!H662</f>
        <v>-2.4887378199999999</v>
      </c>
      <c r="I662" s="115">
        <f>'[1]2023.04.25.EKHAZAARSTK_X'!I662</f>
        <v>-9.5435300000000001E-2</v>
      </c>
      <c r="J662" s="115">
        <f>'[1]2023.04.25.EKHAZAARSTK_X'!J662</f>
        <v>-0.48708293000000003</v>
      </c>
      <c r="K662" s="115">
        <f>'[1]2023.04.25.EKHAZAARSTK_X'!K662</f>
        <v>0.23983714</v>
      </c>
    </row>
    <row r="663" spans="1:11" x14ac:dyDescent="0.3">
      <c r="A663" s="73" t="str">
        <f>'[1]2023.04.25.EKHAZAARSTK_X'!A663</f>
        <v>PANAMA PETROCHEM LTD</v>
      </c>
      <c r="B663" s="115">
        <f>'[1]2023.04.25.EKHAZAARSTK_X'!B663</f>
        <v>0.28611632999999997</v>
      </c>
      <c r="C663" s="115">
        <f>'[1]2023.04.25.EKHAZAARSTK_X'!C663</f>
        <v>2.4322907900000001</v>
      </c>
      <c r="D663" s="115">
        <f>'[1]2023.04.25.EKHAZAARSTK_X'!D663</f>
        <v>1.90348899</v>
      </c>
      <c r="E663" s="115">
        <f>'[1]2023.04.25.EKHAZAARSTK_X'!E663</f>
        <v>-0.95499277000000005</v>
      </c>
      <c r="F663" s="115">
        <f>'[1]2023.04.25.EKHAZAARSTK_X'!F663</f>
        <v>0.45798030000000001</v>
      </c>
      <c r="G663" s="115">
        <f>'[1]2023.04.25.EKHAZAARSTK_X'!G663</f>
        <v>0.52723074000000003</v>
      </c>
      <c r="H663" s="115">
        <f>'[1]2023.04.25.EKHAZAARSTK_X'!H663</f>
        <v>-2.4708404499999999</v>
      </c>
      <c r="I663" s="115">
        <f>'[1]2023.04.25.EKHAZAARSTK_X'!I663</f>
        <v>0.16268863</v>
      </c>
      <c r="J663" s="115">
        <f>'[1]2023.04.25.EKHAZAARSTK_X'!J663</f>
        <v>0.95001899999999995</v>
      </c>
      <c r="K663" s="115">
        <f>'[1]2023.04.25.EKHAZAARSTK_X'!K663</f>
        <v>9.8605099999999994E-3</v>
      </c>
    </row>
    <row r="664" spans="1:11" x14ac:dyDescent="0.3">
      <c r="A664" s="73" t="str">
        <f>'[1]2023.04.25.EKHAZAARSTK_X'!A664</f>
        <v>PARADEEP PHOSPHATES LTD</v>
      </c>
      <c r="B664" s="115">
        <f>'[1]2023.04.25.EKHAZAARSTK_X'!B664</f>
        <v>-0.47056088000000001</v>
      </c>
      <c r="C664" s="115">
        <f>'[1]2023.04.25.EKHAZAARSTK_X'!C664</f>
        <v>2.2983737</v>
      </c>
      <c r="D664" s="115">
        <f>'[1]2023.04.25.EKHAZAARSTK_X'!D664</f>
        <v>0.99873458999999998</v>
      </c>
      <c r="E664" s="115">
        <f>'[1]2023.04.25.EKHAZAARSTK_X'!E664</f>
        <v>1.4716941100000001</v>
      </c>
      <c r="F664" s="115">
        <f>'[1]2023.04.25.EKHAZAARSTK_X'!F664</f>
        <v>0.61543064999999997</v>
      </c>
      <c r="G664" s="115">
        <f>'[1]2023.04.25.EKHAZAARSTK_X'!G664</f>
        <v>-0.69924754</v>
      </c>
      <c r="H664" s="115">
        <f>'[1]2023.04.25.EKHAZAARSTK_X'!H664</f>
        <v>-1.4857958600000001</v>
      </c>
      <c r="I664" s="115">
        <f>'[1]2023.04.25.EKHAZAARSTK_X'!I664</f>
        <v>0.59854174000000004</v>
      </c>
      <c r="J664" s="115">
        <f>'[1]2023.04.25.EKHAZAARSTK_X'!J664</f>
        <v>0.84499711</v>
      </c>
      <c r="K664" s="115">
        <f>'[1]2023.04.25.EKHAZAARSTK_X'!K664</f>
        <v>-1.01541591</v>
      </c>
    </row>
    <row r="665" spans="1:11" x14ac:dyDescent="0.3">
      <c r="A665" s="73" t="str">
        <f>'[1]2023.04.25.EKHAZAARSTK_X'!A665</f>
        <v>PARAS DEFENCE &amp; SPACE TECHNO</v>
      </c>
      <c r="B665" s="115">
        <f>'[1]2023.04.25.EKHAZAARSTK_X'!B665</f>
        <v>-0.47056088000000001</v>
      </c>
      <c r="C665" s="115">
        <f>'[1]2023.04.25.EKHAZAARSTK_X'!C665</f>
        <v>-0.17726538999999999</v>
      </c>
      <c r="D665" s="115">
        <f>'[1]2023.04.25.EKHAZAARSTK_X'!D665</f>
        <v>-0.40071984999999999</v>
      </c>
      <c r="E665" s="115">
        <f>'[1]2023.04.25.EKHAZAARSTK_X'!E665</f>
        <v>-0.95499277000000005</v>
      </c>
      <c r="F665" s="115">
        <f>'[1]2023.04.25.EKHAZAARSTK_X'!F665</f>
        <v>-0.75286019000000004</v>
      </c>
      <c r="G665" s="115">
        <f>'[1]2023.04.25.EKHAZAARSTK_X'!G665</f>
        <v>-0.46596919999999997</v>
      </c>
      <c r="H665" s="115">
        <f>'[1]2023.04.25.EKHAZAARSTK_X'!H665</f>
        <v>-3</v>
      </c>
      <c r="I665" s="115">
        <f>'[1]2023.04.25.EKHAZAARSTK_X'!I665</f>
        <v>1.05599618</v>
      </c>
      <c r="J665" s="115">
        <f>'[1]2023.04.25.EKHAZAARSTK_X'!J665</f>
        <v>-0.52122181999999995</v>
      </c>
      <c r="K665" s="115">
        <f>'[1]2023.04.25.EKHAZAARSTK_X'!K665</f>
        <v>0.13168917999999999</v>
      </c>
    </row>
    <row r="666" spans="1:11" x14ac:dyDescent="0.3">
      <c r="A666" s="73" t="str">
        <f>'[1]2023.04.25.EKHAZAARSTK_X'!A666</f>
        <v>PATANJALI FOODS LTD</v>
      </c>
      <c r="B666" s="115">
        <f>'[1]2023.04.25.EKHAZAARSTK_X'!B666</f>
        <v>-0.27352396000000001</v>
      </c>
      <c r="C666" s="115">
        <f>'[1]2023.04.25.EKHAZAARSTK_X'!C666</f>
        <v>2.1071255199999999</v>
      </c>
      <c r="D666" s="115">
        <f>'[1]2023.04.25.EKHAZAARSTK_X'!D666</f>
        <v>2.36626029</v>
      </c>
      <c r="E666" s="115">
        <f>'[1]2023.04.25.EKHAZAARSTK_X'!E666</f>
        <v>-0.92774325999999996</v>
      </c>
      <c r="F666" s="115">
        <f>'[1]2023.04.25.EKHAZAARSTK_X'!F666</f>
        <v>0.26738076999999999</v>
      </c>
      <c r="G666" s="115">
        <f>'[1]2023.04.25.EKHAZAARSTK_X'!G666</f>
        <v>-0.53629667000000003</v>
      </c>
      <c r="H666" s="115">
        <f>'[1]2023.04.25.EKHAZAARSTK_X'!H666</f>
        <v>-0.80807883000000003</v>
      </c>
      <c r="I666" s="115">
        <f>'[1]2023.04.25.EKHAZAARSTK_X'!I666</f>
        <v>-0.19849931000000001</v>
      </c>
      <c r="J666" s="115">
        <f>'[1]2023.04.25.EKHAZAARSTK_X'!J666</f>
        <v>-0.11553358</v>
      </c>
      <c r="K666" s="115">
        <f>'[1]2023.04.25.EKHAZAARSTK_X'!K666</f>
        <v>0.42782937999999998</v>
      </c>
    </row>
    <row r="667" spans="1:11" x14ac:dyDescent="0.3">
      <c r="A667" s="73" t="str">
        <f>'[1]2023.04.25.EKHAZAARSTK_X'!A667</f>
        <v>PATEL ENGINEERING LTD</v>
      </c>
      <c r="B667" s="115">
        <f>'[1]2023.04.25.EKHAZAARSTK_X'!B667</f>
        <v>-0.47056088000000001</v>
      </c>
      <c r="C667" s="115">
        <f>'[1]2023.04.25.EKHAZAARSTK_X'!C667</f>
        <v>-0.32129046</v>
      </c>
      <c r="D667" s="115">
        <f>'[1]2023.04.25.EKHAZAARSTK_X'!D667</f>
        <v>-0.79706918999999998</v>
      </c>
      <c r="E667" s="115">
        <f>'[1]2023.04.25.EKHAZAARSTK_X'!E667</f>
        <v>1.0644928199999999</v>
      </c>
      <c r="F667" s="115">
        <f>'[1]2023.04.25.EKHAZAARSTK_X'!F667</f>
        <v>-1.04118383</v>
      </c>
      <c r="G667" s="115">
        <f>'[1]2023.04.25.EKHAZAARSTK_X'!G667</f>
        <v>-0.80722897999999998</v>
      </c>
      <c r="H667" s="115">
        <f>'[1]2023.04.25.EKHAZAARSTK_X'!H667</f>
        <v>-1.9925142499999999</v>
      </c>
      <c r="I667" s="115">
        <f>'[1]2023.04.25.EKHAZAARSTK_X'!I667</f>
        <v>0.59529001000000004</v>
      </c>
      <c r="J667" s="115">
        <f>'[1]2023.04.25.EKHAZAARSTK_X'!J667</f>
        <v>1.4098474999999999</v>
      </c>
      <c r="K667" s="115">
        <f>'[1]2023.04.25.EKHAZAARSTK_X'!K667</f>
        <v>1.4827635299999999</v>
      </c>
    </row>
    <row r="668" spans="1:11" x14ac:dyDescent="0.3">
      <c r="A668" s="73" t="str">
        <f>'[1]2023.04.25.EKHAZAARSTK_X'!A668</f>
        <v>PAUSHAK LTD</v>
      </c>
      <c r="B668" s="115">
        <f>'[1]2023.04.25.EKHAZAARSTK_X'!B668</f>
        <v>-0.40933815000000001</v>
      </c>
      <c r="C668" s="115">
        <f>'[1]2023.04.25.EKHAZAARSTK_X'!C668</f>
        <v>-8.7897879999999998E-2</v>
      </c>
      <c r="D668" s="115">
        <f>'[1]2023.04.25.EKHAZAARSTK_X'!D668</f>
        <v>9.6197459999999999E-2</v>
      </c>
      <c r="E668" s="115">
        <f>'[1]2023.04.25.EKHAZAARSTK_X'!E668</f>
        <v>-0.95499277000000005</v>
      </c>
      <c r="F668" s="115">
        <f>'[1]2023.04.25.EKHAZAARSTK_X'!F668</f>
        <v>-0.89877808000000003</v>
      </c>
      <c r="G668" s="115">
        <f>'[1]2023.04.25.EKHAZAARSTK_X'!G668</f>
        <v>0.23201533999999999</v>
      </c>
      <c r="H668" s="115">
        <f>'[1]2023.04.25.EKHAZAARSTK_X'!H668</f>
        <v>-3</v>
      </c>
      <c r="I668" s="115">
        <f>'[1]2023.04.25.EKHAZAARSTK_X'!I668</f>
        <v>-0.37713307000000001</v>
      </c>
      <c r="J668" s="115">
        <f>'[1]2023.04.25.EKHAZAARSTK_X'!J668</f>
        <v>-0.46220868999999998</v>
      </c>
      <c r="K668" s="115">
        <f>'[1]2023.04.25.EKHAZAARSTK_X'!K668</f>
        <v>1.229004E-2</v>
      </c>
    </row>
    <row r="669" spans="1:11" x14ac:dyDescent="0.3">
      <c r="A669" s="73" t="str">
        <f>'[1]2023.04.25.EKHAZAARSTK_X'!A669</f>
        <v>PB FINTECH LTD</v>
      </c>
      <c r="B669" s="115">
        <f>'[1]2023.04.25.EKHAZAARSTK_X'!B669</f>
        <v>-0.47056088000000001</v>
      </c>
      <c r="C669" s="115">
        <f>'[1]2023.04.25.EKHAZAARSTK_X'!C669</f>
        <v>1.7661029100000001</v>
      </c>
      <c r="D669" s="115">
        <f>'[1]2023.04.25.EKHAZAARSTK_X'!D669</f>
        <v>1.6399071199999999</v>
      </c>
      <c r="E669" s="115">
        <f>'[1]2023.04.25.EKHAZAARSTK_X'!E669</f>
        <v>-0.82304405999999997</v>
      </c>
      <c r="F669" s="115">
        <f>'[1]2023.04.25.EKHAZAARSTK_X'!F669</f>
        <v>-0.29325256</v>
      </c>
      <c r="G669" s="115">
        <f>'[1]2023.04.25.EKHAZAARSTK_X'!G669</f>
        <v>-2.3242120700000002</v>
      </c>
      <c r="H669" s="115">
        <f>'[1]2023.04.25.EKHAZAARSTK_X'!H669</f>
        <v>-1.4617548</v>
      </c>
      <c r="I669" s="115">
        <f>'[1]2023.04.25.EKHAZAARSTK_X'!I669</f>
        <v>0.60443968000000003</v>
      </c>
      <c r="J669" s="115">
        <f>'[1]2023.04.25.EKHAZAARSTK_X'!J669</f>
        <v>-0.91604786999999999</v>
      </c>
      <c r="K669" s="115">
        <f>'[1]2023.04.25.EKHAZAARSTK_X'!K669</f>
        <v>-0.76206666000000001</v>
      </c>
    </row>
    <row r="670" spans="1:11" x14ac:dyDescent="0.3">
      <c r="A670" s="73" t="str">
        <f>'[1]2023.04.25.EKHAZAARSTK_X'!A670</f>
        <v>PC JEWELLER LTD</v>
      </c>
      <c r="B670" s="115">
        <f>'[1]2023.04.25.EKHAZAARSTK_X'!B670</f>
        <v>-0.47056088000000001</v>
      </c>
      <c r="C670" s="115">
        <f>'[1]2023.04.25.EKHAZAARSTK_X'!C670</f>
        <v>2.0591156499999999</v>
      </c>
      <c r="D670" s="115">
        <f>'[1]2023.04.25.EKHAZAARSTK_X'!D670</f>
        <v>-2.9862766299999999</v>
      </c>
      <c r="E670" s="115">
        <f>'[1]2023.04.25.EKHAZAARSTK_X'!E670</f>
        <v>1.7349690200000001</v>
      </c>
      <c r="F670" s="115">
        <f>'[1]2023.04.25.EKHAZAARSTK_X'!F670</f>
        <v>2.2603981499999999</v>
      </c>
      <c r="G670" s="115">
        <f>'[1]2023.04.25.EKHAZAARSTK_X'!G670</f>
        <v>-1.71525979</v>
      </c>
      <c r="H670" s="115">
        <f>'[1]2023.04.25.EKHAZAARSTK_X'!H670</f>
        <v>-2.1902656600000001</v>
      </c>
      <c r="I670" s="115">
        <f>'[1]2023.04.25.EKHAZAARSTK_X'!I670</f>
        <v>0.74091077000000005</v>
      </c>
      <c r="J670" s="115">
        <f>'[1]2023.04.25.EKHAZAARSTK_X'!J670</f>
        <v>-1.51380849</v>
      </c>
      <c r="K670" s="115">
        <f>'[1]2023.04.25.EKHAZAARSTK_X'!K670</f>
        <v>2.3964755499999999</v>
      </c>
    </row>
    <row r="671" spans="1:11" x14ac:dyDescent="0.3">
      <c r="A671" s="73" t="str">
        <f>'[1]2023.04.25.EKHAZAARSTK_X'!A671</f>
        <v>PCBL LTD</v>
      </c>
      <c r="B671" s="115">
        <f>'[1]2023.04.25.EKHAZAARSTK_X'!B671</f>
        <v>1.26436317</v>
      </c>
      <c r="C671" s="115">
        <f>'[1]2023.04.25.EKHAZAARSTK_X'!C671</f>
        <v>2.0604379999999999E-2</v>
      </c>
      <c r="D671" s="115">
        <f>'[1]2023.04.25.EKHAZAARSTK_X'!D671</f>
        <v>0.22480575999999999</v>
      </c>
      <c r="E671" s="115">
        <f>'[1]2023.04.25.EKHAZAARSTK_X'!E671</f>
        <v>-0.18834792</v>
      </c>
      <c r="F671" s="115">
        <f>'[1]2023.04.25.EKHAZAARSTK_X'!F671</f>
        <v>0.11035114</v>
      </c>
      <c r="G671" s="115">
        <f>'[1]2023.04.25.EKHAZAARSTK_X'!G671</f>
        <v>-0.31659806000000001</v>
      </c>
      <c r="H671" s="115">
        <f>'[1]2023.04.25.EKHAZAARSTK_X'!H671</f>
        <v>-1.75229323</v>
      </c>
      <c r="I671" s="115">
        <f>'[1]2023.04.25.EKHAZAARSTK_X'!I671</f>
        <v>0.59525764000000003</v>
      </c>
      <c r="J671" s="115">
        <f>'[1]2023.04.25.EKHAZAARSTK_X'!J671</f>
        <v>0.68522388000000001</v>
      </c>
      <c r="K671" s="115">
        <f>'[1]2023.04.25.EKHAZAARSTK_X'!K671</f>
        <v>-0.58449149</v>
      </c>
    </row>
    <row r="672" spans="1:11" x14ac:dyDescent="0.3">
      <c r="A672" s="73" t="str">
        <f>'[1]2023.04.25.EKHAZAARSTK_X'!A672</f>
        <v>PDS LTD</v>
      </c>
      <c r="B672" s="115">
        <f>'[1]2023.04.25.EKHAZAARSTK_X'!B672</f>
        <v>-0.20126018000000001</v>
      </c>
      <c r="C672" s="115">
        <f>'[1]2023.04.25.EKHAZAARSTK_X'!C672</f>
        <v>1.51487482</v>
      </c>
      <c r="D672" s="115">
        <f>'[1]2023.04.25.EKHAZAARSTK_X'!D672</f>
        <v>1.53383267</v>
      </c>
      <c r="E672" s="115">
        <f>'[1]2023.04.25.EKHAZAARSTK_X'!E672</f>
        <v>-0.60437666999999995</v>
      </c>
      <c r="F672" s="115">
        <f>'[1]2023.04.25.EKHAZAARSTK_X'!F672</f>
        <v>2.2783299999999999E-3</v>
      </c>
      <c r="G672" s="115">
        <f>'[1]2023.04.25.EKHAZAARSTK_X'!G672</f>
        <v>0.55425911999999999</v>
      </c>
      <c r="H672" s="115">
        <f>'[1]2023.04.25.EKHAZAARSTK_X'!H672</f>
        <v>-1.7609524700000001</v>
      </c>
      <c r="I672" s="115">
        <f>'[1]2023.04.25.EKHAZAARSTK_X'!I672</f>
        <v>-0.39409446999999997</v>
      </c>
      <c r="J672" s="115">
        <f>'[1]2023.04.25.EKHAZAARSTK_X'!J672</f>
        <v>0.46467265000000002</v>
      </c>
      <c r="K672" s="115">
        <f>'[1]2023.04.25.EKHAZAARSTK_X'!K672</f>
        <v>-0.71751624000000003</v>
      </c>
    </row>
    <row r="673" spans="1:11" x14ac:dyDescent="0.3">
      <c r="A673" s="73" t="str">
        <f>'[1]2023.04.25.EKHAZAARSTK_X'!A673</f>
        <v>PERSISTENT SYSTEMS LTD</v>
      </c>
      <c r="B673" s="115">
        <f>'[1]2023.04.25.EKHAZAARSTK_X'!B673</f>
        <v>-0.13062222000000001</v>
      </c>
      <c r="C673" s="115">
        <f>'[1]2023.04.25.EKHAZAARSTK_X'!C673</f>
        <v>1.2187610900000001</v>
      </c>
      <c r="D673" s="115">
        <f>'[1]2023.04.25.EKHAZAARSTK_X'!D673</f>
        <v>1.2688333999999999</v>
      </c>
      <c r="E673" s="115">
        <f>'[1]2023.04.25.EKHAZAARSTK_X'!E673</f>
        <v>-0.65309947999999995</v>
      </c>
      <c r="F673" s="115">
        <f>'[1]2023.04.25.EKHAZAARSTK_X'!F673</f>
        <v>-7.6497010000000004E-2</v>
      </c>
      <c r="G673" s="115">
        <f>'[1]2023.04.25.EKHAZAARSTK_X'!G673</f>
        <v>0.44525564000000001</v>
      </c>
      <c r="H673" s="115">
        <f>'[1]2023.04.25.EKHAZAARSTK_X'!H673</f>
        <v>-1.1584095999999999</v>
      </c>
      <c r="I673" s="115">
        <f>'[1]2023.04.25.EKHAZAARSTK_X'!I673</f>
        <v>0.55483937000000005</v>
      </c>
      <c r="J673" s="115">
        <f>'[1]2023.04.25.EKHAZAARSTK_X'!J673</f>
        <v>-0.32345446999999999</v>
      </c>
      <c r="K673" s="115">
        <f>'[1]2023.04.25.EKHAZAARSTK_X'!K673</f>
        <v>-0.28826397999999998</v>
      </c>
    </row>
    <row r="674" spans="1:11" x14ac:dyDescent="0.3">
      <c r="A674" s="73" t="str">
        <f>'[1]2023.04.25.EKHAZAARSTK_X'!A674</f>
        <v>PETRONET LNG LTD</v>
      </c>
      <c r="B674" s="115">
        <f>'[1]2023.04.25.EKHAZAARSTK_X'!B674</f>
        <v>0.25344238000000002</v>
      </c>
      <c r="C674" s="115">
        <f>'[1]2023.04.25.EKHAZAARSTK_X'!C674</f>
        <v>0.64487373999999997</v>
      </c>
      <c r="D674" s="115">
        <f>'[1]2023.04.25.EKHAZAARSTK_X'!D674</f>
        <v>0.41266805000000001</v>
      </c>
      <c r="E674" s="115">
        <f>'[1]2023.04.25.EKHAZAARSTK_X'!E674</f>
        <v>-0.28250551000000002</v>
      </c>
      <c r="F674" s="115">
        <f>'[1]2023.04.25.EKHAZAARSTK_X'!F674</f>
        <v>0.54619008000000002</v>
      </c>
      <c r="G674" s="115">
        <f>'[1]2023.04.25.EKHAZAARSTK_X'!G674</f>
        <v>0.15356502</v>
      </c>
      <c r="H674" s="115">
        <f>'[1]2023.04.25.EKHAZAARSTK_X'!H674</f>
        <v>-0.52354372000000005</v>
      </c>
      <c r="I674" s="115">
        <f>'[1]2023.04.25.EKHAZAARSTK_X'!I674</f>
        <v>-9.5401130000000001E-2</v>
      </c>
      <c r="J674" s="115">
        <f>'[1]2023.04.25.EKHAZAARSTK_X'!J674</f>
        <v>0.68925159999999996</v>
      </c>
      <c r="K674" s="115">
        <f>'[1]2023.04.25.EKHAZAARSTK_X'!K674</f>
        <v>-0.91258711000000003</v>
      </c>
    </row>
    <row r="675" spans="1:11" x14ac:dyDescent="0.3">
      <c r="A675" s="73" t="str">
        <f>'[1]2023.04.25.EKHAZAARSTK_X'!A675</f>
        <v>PFIZER LIMITED</v>
      </c>
      <c r="B675" s="115">
        <f>'[1]2023.04.25.EKHAZAARSTK_X'!B675</f>
        <v>-0.12081107000000001</v>
      </c>
      <c r="C675" s="115">
        <f>'[1]2023.04.25.EKHAZAARSTK_X'!C675</f>
        <v>-0.34237275</v>
      </c>
      <c r="D675" s="115">
        <f>'[1]2023.04.25.EKHAZAARSTK_X'!D675</f>
        <v>-0.86163014000000004</v>
      </c>
      <c r="E675" s="115">
        <f>'[1]2023.04.25.EKHAZAARSTK_X'!E675</f>
        <v>-0.83056355000000004</v>
      </c>
      <c r="F675" s="115">
        <f>'[1]2023.04.25.EKHAZAARSTK_X'!F675</f>
        <v>-0.64455783</v>
      </c>
      <c r="G675" s="115">
        <f>'[1]2023.04.25.EKHAZAARSTK_X'!G675</f>
        <v>0.55564994000000001</v>
      </c>
      <c r="H675" s="115">
        <f>'[1]2023.04.25.EKHAZAARSTK_X'!H675</f>
        <v>-1.65250754</v>
      </c>
      <c r="I675" s="115">
        <f>'[1]2023.04.25.EKHAZAARSTK_X'!I675</f>
        <v>-0.34191920999999997</v>
      </c>
      <c r="J675" s="115">
        <f>'[1]2023.04.25.EKHAZAARSTK_X'!J675</f>
        <v>-0.28969702000000003</v>
      </c>
      <c r="K675" s="115">
        <f>'[1]2023.04.25.EKHAZAARSTK_X'!K675</f>
        <v>-0.68899476999999998</v>
      </c>
    </row>
    <row r="676" spans="1:11" x14ac:dyDescent="0.3">
      <c r="A676" s="73" t="str">
        <f>'[1]2023.04.25.EKHAZAARSTK_X'!A676</f>
        <v>PG ELECTROPLAST LTD</v>
      </c>
      <c r="B676" s="115">
        <f>'[1]2023.04.25.EKHAZAARSTK_X'!B676</f>
        <v>-0.47056088000000001</v>
      </c>
      <c r="C676" s="115">
        <f>'[1]2023.04.25.EKHAZAARSTK_X'!C676</f>
        <v>2.14114571</v>
      </c>
      <c r="D676" s="115">
        <f>'[1]2023.04.25.EKHAZAARSTK_X'!D676</f>
        <v>2.3323550200000001</v>
      </c>
      <c r="E676" s="115">
        <f>'[1]2023.04.25.EKHAZAARSTK_X'!E676</f>
        <v>0.74646639999999997</v>
      </c>
      <c r="F676" s="115">
        <f>'[1]2023.04.25.EKHAZAARSTK_X'!F676</f>
        <v>1.8358315199999999</v>
      </c>
      <c r="G676" s="115">
        <f>'[1]2023.04.25.EKHAZAARSTK_X'!G676</f>
        <v>-0.36773043999999999</v>
      </c>
      <c r="H676" s="115">
        <f>'[1]2023.04.25.EKHAZAARSTK_X'!H676</f>
        <v>-2.4017968199999999</v>
      </c>
      <c r="I676" s="115">
        <f>'[1]2023.04.25.EKHAZAARSTK_X'!I676</f>
        <v>0.16510384</v>
      </c>
      <c r="J676" s="115">
        <f>'[1]2023.04.25.EKHAZAARSTK_X'!J676</f>
        <v>-0.36212697999999999</v>
      </c>
      <c r="K676" s="115">
        <f>'[1]2023.04.25.EKHAZAARSTK_X'!K676</f>
        <v>-0.42103213</v>
      </c>
    </row>
    <row r="677" spans="1:11" x14ac:dyDescent="0.3">
      <c r="A677" s="73" t="str">
        <f>'[1]2023.04.25.EKHAZAARSTK_X'!A677</f>
        <v>PHOENIX MILLS LTD</v>
      </c>
      <c r="B677" s="115">
        <f>'[1]2023.04.25.EKHAZAARSTK_X'!B677</f>
        <v>-0.40422448999999999</v>
      </c>
      <c r="C677" s="115">
        <f>'[1]2023.04.25.EKHAZAARSTK_X'!C677</f>
        <v>-0.10994429</v>
      </c>
      <c r="D677" s="115">
        <f>'[1]2023.04.25.EKHAZAARSTK_X'!D677</f>
        <v>0.14609295</v>
      </c>
      <c r="E677" s="115">
        <f>'[1]2023.04.25.EKHAZAARSTK_X'!E677</f>
        <v>0.16503235999999999</v>
      </c>
      <c r="F677" s="115">
        <f>'[1]2023.04.25.EKHAZAARSTK_X'!F677</f>
        <v>0.44955873000000002</v>
      </c>
      <c r="G677" s="115">
        <f>'[1]2023.04.25.EKHAZAARSTK_X'!G677</f>
        <v>4.6269280000000003E-2</v>
      </c>
      <c r="H677" s="115">
        <f>'[1]2023.04.25.EKHAZAARSTK_X'!H677</f>
        <v>-1.2296552700000001</v>
      </c>
      <c r="I677" s="115">
        <f>'[1]2023.04.25.EKHAZAARSTK_X'!I677</f>
        <v>-0.15498659000000001</v>
      </c>
      <c r="J677" s="115">
        <f>'[1]2023.04.25.EKHAZAARSTK_X'!J677</f>
        <v>-0.27944645000000001</v>
      </c>
      <c r="K677" s="115">
        <f>'[1]2023.04.25.EKHAZAARSTK_X'!K677</f>
        <v>-0.78946358000000005</v>
      </c>
    </row>
    <row r="678" spans="1:11" x14ac:dyDescent="0.3">
      <c r="A678" s="73" t="str">
        <f>'[1]2023.04.25.EKHAZAARSTK_X'!A678</f>
        <v>PI INDUSTRIES LTD</v>
      </c>
      <c r="B678" s="115">
        <f>'[1]2023.04.25.EKHAZAARSTK_X'!B678</f>
        <v>-0.38106012</v>
      </c>
      <c r="C678" s="115">
        <f>'[1]2023.04.25.EKHAZAARSTK_X'!C678</f>
        <v>7.1406750000000005E-2</v>
      </c>
      <c r="D678" s="115">
        <f>'[1]2023.04.25.EKHAZAARSTK_X'!D678</f>
        <v>1.14905608</v>
      </c>
      <c r="E678" s="115">
        <f>'[1]2023.04.25.EKHAZAARSTK_X'!E678</f>
        <v>-0.87593335000000005</v>
      </c>
      <c r="F678" s="115">
        <f>'[1]2023.04.25.EKHAZAARSTK_X'!F678</f>
        <v>0.13244541000000001</v>
      </c>
      <c r="G678" s="115">
        <f>'[1]2023.04.25.EKHAZAARSTK_X'!G678</f>
        <v>8.5172999999999999E-2</v>
      </c>
      <c r="H678" s="115">
        <f>'[1]2023.04.25.EKHAZAARSTK_X'!H678</f>
        <v>-1.0545774699999999</v>
      </c>
      <c r="I678" s="115">
        <f>'[1]2023.04.25.EKHAZAARSTK_X'!I678</f>
        <v>1.029644E-2</v>
      </c>
      <c r="J678" s="115">
        <f>'[1]2023.04.25.EKHAZAARSTK_X'!J678</f>
        <v>-0.44149241</v>
      </c>
      <c r="K678" s="115">
        <f>'[1]2023.04.25.EKHAZAARSTK_X'!K678</f>
        <v>-0.20687691999999999</v>
      </c>
    </row>
    <row r="679" spans="1:11" x14ac:dyDescent="0.3">
      <c r="A679" s="73" t="str">
        <f>'[1]2023.04.25.EKHAZAARSTK_X'!A679</f>
        <v>PIDILITE INDUSTRIES LTD</v>
      </c>
      <c r="B679" s="115">
        <f>'[1]2023.04.25.EKHAZAARSTK_X'!B679</f>
        <v>-0.31432041999999999</v>
      </c>
      <c r="C679" s="115">
        <f>'[1]2023.04.25.EKHAZAARSTK_X'!C679</f>
        <v>0.14581205</v>
      </c>
      <c r="D679" s="115">
        <f>'[1]2023.04.25.EKHAZAARSTK_X'!D679</f>
        <v>0.27372070999999998</v>
      </c>
      <c r="E679" s="115">
        <f>'[1]2023.04.25.EKHAZAARSTK_X'!E679</f>
        <v>-0.82021266000000004</v>
      </c>
      <c r="F679" s="115">
        <f>'[1]2023.04.25.EKHAZAARSTK_X'!F679</f>
        <v>-0.24632356</v>
      </c>
      <c r="G679" s="115">
        <f>'[1]2023.04.25.EKHAZAARSTK_X'!G679</f>
        <v>0.23508693</v>
      </c>
      <c r="H679" s="115">
        <f>'[1]2023.04.25.EKHAZAARSTK_X'!H679</f>
        <v>-0.68776119000000002</v>
      </c>
      <c r="I679" s="115">
        <f>'[1]2023.04.25.EKHAZAARSTK_X'!I679</f>
        <v>-0.28186482000000002</v>
      </c>
      <c r="J679" s="115">
        <f>'[1]2023.04.25.EKHAZAARSTK_X'!J679</f>
        <v>-0.63573294999999996</v>
      </c>
      <c r="K679" s="115">
        <f>'[1]2023.04.25.EKHAZAARSTK_X'!K679</f>
        <v>-0.66671871999999999</v>
      </c>
    </row>
    <row r="680" spans="1:11" x14ac:dyDescent="0.3">
      <c r="A680" s="73" t="str">
        <f>'[1]2023.04.25.EKHAZAARSTK_X'!A680</f>
        <v>PILANI INVESTMENTS&amp;INDUSTRIE</v>
      </c>
      <c r="B680" s="115">
        <f>'[1]2023.04.25.EKHAZAARSTK_X'!B680</f>
        <v>-0.14311658999999999</v>
      </c>
      <c r="C680" s="115">
        <f>'[1]2023.04.25.EKHAZAARSTK_X'!C680</f>
        <v>-0.82574457000000001</v>
      </c>
      <c r="D680" s="115">
        <f>'[1]2023.04.25.EKHAZAARSTK_X'!D680</f>
        <v>-0.2043943</v>
      </c>
      <c r="E680" s="115">
        <f>'[1]2023.04.25.EKHAZAARSTK_X'!E680</f>
        <v>-0.14185826000000001</v>
      </c>
      <c r="F680" s="115">
        <f>'[1]2023.04.25.EKHAZAARSTK_X'!F680</f>
        <v>-0.12012132</v>
      </c>
      <c r="G680" s="115">
        <f>'[1]2023.04.25.EKHAZAARSTK_X'!G680</f>
        <v>0.12885098</v>
      </c>
      <c r="H680" s="115">
        <f>'[1]2023.04.25.EKHAZAARSTK_X'!H680</f>
        <v>-2.2887000999999998</v>
      </c>
      <c r="I680" s="115">
        <f>'[1]2023.04.25.EKHAZAARSTK_X'!I680</f>
        <v>-0.36918390000000001</v>
      </c>
      <c r="J680" s="115">
        <f>'[1]2023.04.25.EKHAZAARSTK_X'!J680</f>
        <v>0.89748161999999998</v>
      </c>
      <c r="K680" s="115">
        <f>'[1]2023.04.25.EKHAZAARSTK_X'!K680</f>
        <v>-0.49653651999999998</v>
      </c>
    </row>
    <row r="681" spans="1:11" x14ac:dyDescent="0.3">
      <c r="A681" s="73" t="str">
        <f>'[1]2023.04.25.EKHAZAARSTK_X'!A681</f>
        <v>PIRAMAL ENTERPRISES LTD</v>
      </c>
      <c r="B681" s="115">
        <f>'[1]2023.04.25.EKHAZAARSTK_X'!B681</f>
        <v>1.2623055000000001</v>
      </c>
      <c r="C681" s="115">
        <f>'[1]2023.04.25.EKHAZAARSTK_X'!C681</f>
        <v>0.62908697000000002</v>
      </c>
      <c r="D681" s="115">
        <f>'[1]2023.04.25.EKHAZAARSTK_X'!D681</f>
        <v>-0.65416633999999996</v>
      </c>
      <c r="E681" s="115">
        <f>'[1]2023.04.25.EKHAZAARSTK_X'!E681</f>
        <v>-0.95499277000000005</v>
      </c>
      <c r="F681" s="115">
        <f>'[1]2023.04.25.EKHAZAARSTK_X'!F681</f>
        <v>-1.5882706600000001</v>
      </c>
      <c r="G681" s="115">
        <f>'[1]2023.04.25.EKHAZAARSTK_X'!G681</f>
        <v>-0.61453133999999998</v>
      </c>
      <c r="H681" s="115">
        <f>'[1]2023.04.25.EKHAZAARSTK_X'!H681</f>
        <v>-0.66064906000000001</v>
      </c>
      <c r="I681" s="115">
        <f>'[1]2023.04.25.EKHAZAARSTK_X'!I681</f>
        <v>0.59166812999999996</v>
      </c>
      <c r="J681" s="115">
        <f>'[1]2023.04.25.EKHAZAARSTK_X'!J681</f>
        <v>1.66750526</v>
      </c>
      <c r="K681" s="115">
        <f>'[1]2023.04.25.EKHAZAARSTK_X'!K681</f>
        <v>0.47807687999999998</v>
      </c>
    </row>
    <row r="682" spans="1:11" x14ac:dyDescent="0.3">
      <c r="A682" s="73" t="str">
        <f>'[1]2023.04.25.EKHAZAARSTK_X'!A682</f>
        <v>PIRAMAL PHARMA LTD</v>
      </c>
      <c r="B682" s="115">
        <f>'[1]2023.04.25.EKHAZAARSTK_X'!B682</f>
        <v>-0.47056088000000001</v>
      </c>
      <c r="C682" s="115">
        <f>'[1]2023.04.25.EKHAZAARSTK_X'!C682</f>
        <v>-0.56921524000000001</v>
      </c>
      <c r="D682" s="115">
        <f>'[1]2023.04.25.EKHAZAARSTK_X'!D682</f>
        <v>-0.55338007</v>
      </c>
      <c r="E682" s="115">
        <f>'[1]2023.04.25.EKHAZAARSTK_X'!E682</f>
        <v>0.80941956999999998</v>
      </c>
      <c r="F682" s="115">
        <f>'[1]2023.04.25.EKHAZAARSTK_X'!F682</f>
        <v>0.14123793000000001</v>
      </c>
      <c r="G682" s="115">
        <f>'[1]2023.04.25.EKHAZAARSTK_X'!G682</f>
        <v>-0.70835738999999998</v>
      </c>
      <c r="H682" s="115">
        <f>'[1]2023.04.25.EKHAZAARSTK_X'!H682</f>
        <v>-1.3351411799999999</v>
      </c>
      <c r="I682" s="115">
        <f>'[1]2023.04.25.EKHAZAARSTK_X'!I682</f>
        <v>-7.5946410000000006E-2</v>
      </c>
      <c r="J682" s="115">
        <f>'[1]2023.04.25.EKHAZAARSTK_X'!J682</f>
        <v>0.12653816000000001</v>
      </c>
      <c r="K682" s="115">
        <f>'[1]2023.04.25.EKHAZAARSTK_X'!K682</f>
        <v>1.46691489</v>
      </c>
    </row>
    <row r="683" spans="1:11" x14ac:dyDescent="0.3">
      <c r="A683" s="73" t="str">
        <f>'[1]2023.04.25.EKHAZAARSTK_X'!A683</f>
        <v>PIX TRANSMISSIONS LTD</v>
      </c>
      <c r="B683" s="115">
        <f>'[1]2023.04.25.EKHAZAARSTK_X'!B683</f>
        <v>-0.18281718</v>
      </c>
      <c r="C683" s="115">
        <f>'[1]2023.04.25.EKHAZAARSTK_X'!C683</f>
        <v>8.4949990000000003E-2</v>
      </c>
      <c r="D683" s="115">
        <f>'[1]2023.04.25.EKHAZAARSTK_X'!D683</f>
        <v>0.39749867</v>
      </c>
      <c r="E683" s="115">
        <f>'[1]2023.04.25.EKHAZAARSTK_X'!E683</f>
        <v>-0.51757240000000004</v>
      </c>
      <c r="F683" s="115">
        <f>'[1]2023.04.25.EKHAZAARSTK_X'!F683</f>
        <v>-8.8057499999999997E-2</v>
      </c>
      <c r="G683" s="115">
        <f>'[1]2023.04.25.EKHAZAARSTK_X'!G683</f>
        <v>-0.11119024</v>
      </c>
      <c r="H683" s="115">
        <f>'[1]2023.04.25.EKHAZAARSTK_X'!H683</f>
        <v>-3</v>
      </c>
      <c r="I683" s="115">
        <f>'[1]2023.04.25.EKHAZAARSTK_X'!I683</f>
        <v>-0.16895600999999999</v>
      </c>
      <c r="J683" s="115">
        <f>'[1]2023.04.25.EKHAZAARSTK_X'!J683</f>
        <v>0.14937638</v>
      </c>
      <c r="K683" s="115">
        <f>'[1]2023.04.25.EKHAZAARSTK_X'!K683</f>
        <v>-0.55064064000000001</v>
      </c>
    </row>
    <row r="684" spans="1:11" x14ac:dyDescent="0.3">
      <c r="A684" s="73" t="str">
        <f>'[1]2023.04.25.EKHAZAARSTK_X'!A684</f>
        <v>PNB HOUSING FINANCE LTD</v>
      </c>
      <c r="B684" s="115">
        <f>'[1]2023.04.25.EKHAZAARSTK_X'!B684</f>
        <v>-0.47056088000000001</v>
      </c>
      <c r="C684" s="115">
        <f>'[1]2023.04.25.EKHAZAARSTK_X'!C684</f>
        <v>0.74141931999999999</v>
      </c>
      <c r="D684" s="115">
        <f>'[1]2023.04.25.EKHAZAARSTK_X'!D684</f>
        <v>-0.79123878000000003</v>
      </c>
      <c r="E684" s="115">
        <f>'[1]2023.04.25.EKHAZAARSTK_X'!E684</f>
        <v>2.3501043300000002</v>
      </c>
      <c r="F684" s="115">
        <f>'[1]2023.04.25.EKHAZAARSTK_X'!F684</f>
        <v>1.1389316300000001</v>
      </c>
      <c r="G684" s="115">
        <f>'[1]2023.04.25.EKHAZAARSTK_X'!G684</f>
        <v>8.5884139999999998E-2</v>
      </c>
      <c r="H684" s="115">
        <f>'[1]2023.04.25.EKHAZAARSTK_X'!H684</f>
        <v>-1.0122486399999999</v>
      </c>
      <c r="I684" s="115">
        <f>'[1]2023.04.25.EKHAZAARSTK_X'!I684</f>
        <v>0.34778994000000002</v>
      </c>
      <c r="J684" s="115">
        <f>'[1]2023.04.25.EKHAZAARSTK_X'!J684</f>
        <v>1.57122874</v>
      </c>
      <c r="K684" s="115">
        <f>'[1]2023.04.25.EKHAZAARSTK_X'!K684</f>
        <v>0.55130672000000003</v>
      </c>
    </row>
    <row r="685" spans="1:11" x14ac:dyDescent="0.3">
      <c r="A685" s="73" t="str">
        <f>'[1]2023.04.25.EKHAZAARSTK_X'!A685</f>
        <v>PNC INFRATECH LTD</v>
      </c>
      <c r="B685" s="115">
        <f>'[1]2023.04.25.EKHAZAARSTK_X'!B685</f>
        <v>-0.40339672999999998</v>
      </c>
      <c r="C685" s="115">
        <f>'[1]2023.04.25.EKHAZAARSTK_X'!C685</f>
        <v>0.23828916</v>
      </c>
      <c r="D685" s="115">
        <f>'[1]2023.04.25.EKHAZAARSTK_X'!D685</f>
        <v>0.37938860000000002</v>
      </c>
      <c r="E685" s="115">
        <f>'[1]2023.04.25.EKHAZAARSTK_X'!E685</f>
        <v>1.40046012</v>
      </c>
      <c r="F685" s="115">
        <f>'[1]2023.04.25.EKHAZAARSTK_X'!F685</f>
        <v>0.23223658</v>
      </c>
      <c r="G685" s="115">
        <f>'[1]2023.04.25.EKHAZAARSTK_X'!G685</f>
        <v>0.11602800000000001</v>
      </c>
      <c r="H685" s="115">
        <f>'[1]2023.04.25.EKHAZAARSTK_X'!H685</f>
        <v>-1.41238475</v>
      </c>
      <c r="I685" s="115">
        <f>'[1]2023.04.25.EKHAZAARSTK_X'!I685</f>
        <v>-2.2864500000000002E-3</v>
      </c>
      <c r="J685" s="115">
        <f>'[1]2023.04.25.EKHAZAARSTK_X'!J685</f>
        <v>0.35154228999999998</v>
      </c>
      <c r="K685" s="115">
        <f>'[1]2023.04.25.EKHAZAARSTK_X'!K685</f>
        <v>-0.29670029999999997</v>
      </c>
    </row>
    <row r="686" spans="1:11" x14ac:dyDescent="0.3">
      <c r="A686" s="73" t="str">
        <f>'[1]2023.04.25.EKHAZAARSTK_X'!A686</f>
        <v>POLO QUEEN INDUSTRIAL&amp;FINT L</v>
      </c>
      <c r="B686" s="115">
        <f>'[1]2023.04.25.EKHAZAARSTK_X'!B686</f>
        <v>-0.47056088000000001</v>
      </c>
      <c r="C686" s="115">
        <f>'[1]2023.04.25.EKHAZAARSTK_X'!C686</f>
        <v>-0.51943845</v>
      </c>
      <c r="D686" s="115">
        <f>'[1]2023.04.25.EKHAZAARSTK_X'!D686</f>
        <v>0.1653126</v>
      </c>
      <c r="E686" s="115">
        <f>'[1]2023.04.25.EKHAZAARSTK_X'!E686</f>
        <v>-0.6780737</v>
      </c>
      <c r="F686" s="115">
        <f>'[1]2023.04.25.EKHAZAARSTK_X'!F686</f>
        <v>-1.3690388200000001</v>
      </c>
      <c r="G686" s="115">
        <f>'[1]2023.04.25.EKHAZAARSTK_X'!G686</f>
        <v>-0.99046480999999997</v>
      </c>
      <c r="H686" s="115">
        <f>'[1]2023.04.25.EKHAZAARSTK_X'!H686</f>
        <v>-3</v>
      </c>
      <c r="I686" s="115">
        <f>'[1]2023.04.25.EKHAZAARSTK_X'!I686</f>
        <v>-0.46975898999999999</v>
      </c>
      <c r="J686" s="115">
        <f>'[1]2023.04.25.EKHAZAARSTK_X'!J686</f>
        <v>-0.74588876999999998</v>
      </c>
      <c r="K686" s="115">
        <f>'[1]2023.04.25.EKHAZAARSTK_X'!K686</f>
        <v>1.5319799199999999</v>
      </c>
    </row>
    <row r="687" spans="1:11" x14ac:dyDescent="0.3">
      <c r="A687" s="73" t="str">
        <f>'[1]2023.04.25.EKHAZAARSTK_X'!A687</f>
        <v>POLY MEDICURE LTD</v>
      </c>
      <c r="B687" s="115">
        <f>'[1]2023.04.25.EKHAZAARSTK_X'!B687</f>
        <v>-0.37172674999999999</v>
      </c>
      <c r="C687" s="115">
        <f>'[1]2023.04.25.EKHAZAARSTK_X'!C687</f>
        <v>5.8468329999999999E-2</v>
      </c>
      <c r="D687" s="115">
        <f>'[1]2023.04.25.EKHAZAARSTK_X'!D687</f>
        <v>0.79908705000000002</v>
      </c>
      <c r="E687" s="115">
        <f>'[1]2023.04.25.EKHAZAARSTK_X'!E687</f>
        <v>-0.88761908</v>
      </c>
      <c r="F687" s="115">
        <f>'[1]2023.04.25.EKHAZAARSTK_X'!F687</f>
        <v>0.11897814</v>
      </c>
      <c r="G687" s="115">
        <f>'[1]2023.04.25.EKHAZAARSTK_X'!G687</f>
        <v>-0.12128814</v>
      </c>
      <c r="H687" s="115">
        <f>'[1]2023.04.25.EKHAZAARSTK_X'!H687</f>
        <v>-2.17381716</v>
      </c>
      <c r="I687" s="115">
        <f>'[1]2023.04.25.EKHAZAARSTK_X'!I687</f>
        <v>-0.29762878999999998</v>
      </c>
      <c r="J687" s="115">
        <f>'[1]2023.04.25.EKHAZAARSTK_X'!J687</f>
        <v>-0.50627255000000004</v>
      </c>
      <c r="K687" s="115">
        <f>'[1]2023.04.25.EKHAZAARSTK_X'!K687</f>
        <v>-0.19791186</v>
      </c>
    </row>
    <row r="688" spans="1:11" x14ac:dyDescent="0.3">
      <c r="A688" s="73" t="str">
        <f>'[1]2023.04.25.EKHAZAARSTK_X'!A688</f>
        <v>POLYCAB INDIA LTD</v>
      </c>
      <c r="B688" s="115">
        <f>'[1]2023.04.25.EKHAZAARSTK_X'!B688</f>
        <v>-0.30271306999999997</v>
      </c>
      <c r="C688" s="115">
        <f>'[1]2023.04.25.EKHAZAARSTK_X'!C688</f>
        <v>0.77994627000000005</v>
      </c>
      <c r="D688" s="115">
        <f>'[1]2023.04.25.EKHAZAARSTK_X'!D688</f>
        <v>0.72338820000000004</v>
      </c>
      <c r="E688" s="115">
        <f>'[1]2023.04.25.EKHAZAARSTK_X'!E688</f>
        <v>-0.95348971999999999</v>
      </c>
      <c r="F688" s="115">
        <f>'[1]2023.04.25.EKHAZAARSTK_X'!F688</f>
        <v>0.58102304000000005</v>
      </c>
      <c r="G688" s="115">
        <f>'[1]2023.04.25.EKHAZAARSTK_X'!G688</f>
        <v>0.12907854999999999</v>
      </c>
      <c r="H688" s="115">
        <f>'[1]2023.04.25.EKHAZAARSTK_X'!H688</f>
        <v>-0.94170677999999997</v>
      </c>
      <c r="I688" s="115">
        <f>'[1]2023.04.25.EKHAZAARSTK_X'!I688</f>
        <v>0.10535410000000001</v>
      </c>
      <c r="J688" s="115">
        <f>'[1]2023.04.25.EKHAZAARSTK_X'!J688</f>
        <v>-0.34732660999999998</v>
      </c>
      <c r="K688" s="115">
        <f>'[1]2023.04.25.EKHAZAARSTK_X'!K688</f>
        <v>-0.73745488999999997</v>
      </c>
    </row>
    <row r="689" spans="1:11" x14ac:dyDescent="0.3">
      <c r="A689" s="73" t="str">
        <f>'[1]2023.04.25.EKHAZAARSTK_X'!A689</f>
        <v>POLYPLEX CORPORATION LTD</v>
      </c>
      <c r="B689" s="115">
        <f>'[1]2023.04.25.EKHAZAARSTK_X'!B689</f>
        <v>0.73272651</v>
      </c>
      <c r="C689" s="115">
        <f>'[1]2023.04.25.EKHAZAARSTK_X'!C689</f>
        <v>6.0358380000000003E-2</v>
      </c>
      <c r="D689" s="115">
        <f>'[1]2023.04.25.EKHAZAARSTK_X'!D689</f>
        <v>0.18511035000000001</v>
      </c>
      <c r="E689" s="115">
        <f>'[1]2023.04.25.EKHAZAARSTK_X'!E689</f>
        <v>-0.51790053000000003</v>
      </c>
      <c r="F689" s="115">
        <f>'[1]2023.04.25.EKHAZAARSTK_X'!F689</f>
        <v>-1.5458493200000001</v>
      </c>
      <c r="G689" s="115">
        <f>'[1]2023.04.25.EKHAZAARSTK_X'!G689</f>
        <v>6.1867900000000003E-2</v>
      </c>
      <c r="H689" s="115">
        <f>'[1]2023.04.25.EKHAZAARSTK_X'!H689</f>
        <v>-1.64484918</v>
      </c>
      <c r="I689" s="115">
        <f>'[1]2023.04.25.EKHAZAARSTK_X'!I689</f>
        <v>0.85120094000000002</v>
      </c>
      <c r="J689" s="115">
        <f>'[1]2023.04.25.EKHAZAARSTK_X'!J689</f>
        <v>1.7095229599999999</v>
      </c>
      <c r="K689" s="115">
        <f>'[1]2023.04.25.EKHAZAARSTK_X'!K689</f>
        <v>1.4935365899999999</v>
      </c>
    </row>
    <row r="690" spans="1:11" x14ac:dyDescent="0.3">
      <c r="A690" s="73" t="str">
        <f>'[1]2023.04.25.EKHAZAARSTK_X'!A690</f>
        <v>POONAWALLA FINCORP LTD</v>
      </c>
      <c r="B690" s="115">
        <f>'[1]2023.04.25.EKHAZAARSTK_X'!B690</f>
        <v>-0.42217505</v>
      </c>
      <c r="C690" s="115">
        <f>'[1]2023.04.25.EKHAZAARSTK_X'!C690</f>
        <v>-0.48029434999999998</v>
      </c>
      <c r="D690" s="115">
        <f>'[1]2023.04.25.EKHAZAARSTK_X'!D690</f>
        <v>-8.9653769999999994E-2</v>
      </c>
      <c r="E690" s="115">
        <f>'[1]2023.04.25.EKHAZAARSTK_X'!E690</f>
        <v>1.6202938600000001</v>
      </c>
      <c r="F690" s="115">
        <f>'[1]2023.04.25.EKHAZAARSTK_X'!F690</f>
        <v>0.34262093999999998</v>
      </c>
      <c r="G690" s="115">
        <f>'[1]2023.04.25.EKHAZAARSTK_X'!G690</f>
        <v>-3.05987E-2</v>
      </c>
      <c r="H690" s="115">
        <f>'[1]2023.04.25.EKHAZAARSTK_X'!H690</f>
        <v>-1.19159842</v>
      </c>
      <c r="I690" s="115">
        <f>'[1]2023.04.25.EKHAZAARSTK_X'!I690</f>
        <v>0.56213318999999995</v>
      </c>
      <c r="J690" s="115">
        <f>'[1]2023.04.25.EKHAZAARSTK_X'!J690</f>
        <v>-0.39891525999999999</v>
      </c>
      <c r="K690" s="115">
        <f>'[1]2023.04.25.EKHAZAARSTK_X'!K690</f>
        <v>0.32313343999999999</v>
      </c>
    </row>
    <row r="691" spans="1:11" x14ac:dyDescent="0.3">
      <c r="A691" s="73" t="str">
        <f>'[1]2023.04.25.EKHAZAARSTK_X'!A691</f>
        <v>POWER FINANCE CORPORATION</v>
      </c>
      <c r="B691" s="115">
        <f>'[1]2023.04.25.EKHAZAARSTK_X'!B691</f>
        <v>2.55770922</v>
      </c>
      <c r="C691" s="115">
        <f>'[1]2023.04.25.EKHAZAARSTK_X'!C691</f>
        <v>-0.54667372000000003</v>
      </c>
      <c r="D691" s="115">
        <f>'[1]2023.04.25.EKHAZAARSTK_X'!D691</f>
        <v>-0.59672141000000001</v>
      </c>
      <c r="E691" s="115">
        <f>'[1]2023.04.25.EKHAZAARSTK_X'!E691</f>
        <v>3.0000002399999999</v>
      </c>
      <c r="F691" s="115">
        <f>'[1]2023.04.25.EKHAZAARSTK_X'!F691</f>
        <v>1.1148065300000001</v>
      </c>
      <c r="G691" s="115">
        <f>'[1]2023.04.25.EKHAZAARSTK_X'!G691</f>
        <v>0.67986566000000004</v>
      </c>
      <c r="H691" s="115">
        <f>'[1]2023.04.25.EKHAZAARSTK_X'!H691</f>
        <v>0.39469525</v>
      </c>
      <c r="I691" s="115">
        <f>'[1]2023.04.25.EKHAZAARSTK_X'!I691</f>
        <v>0.10119059</v>
      </c>
      <c r="J691" s="115">
        <f>'[1]2023.04.25.EKHAZAARSTK_X'!J691</f>
        <v>1.4039840699999999</v>
      </c>
      <c r="K691" s="115">
        <f>'[1]2023.04.25.EKHAZAARSTK_X'!K691</f>
        <v>1.1418149500000001</v>
      </c>
    </row>
    <row r="692" spans="1:11" x14ac:dyDescent="0.3">
      <c r="A692" s="73" t="str">
        <f>'[1]2023.04.25.EKHAZAARSTK_X'!A692</f>
        <v>POWER GRID CORP OF INDIA LTD</v>
      </c>
      <c r="B692" s="115">
        <f>'[1]2023.04.25.EKHAZAARSTK_X'!B692</f>
        <v>1.5341921999999999</v>
      </c>
      <c r="C692" s="115">
        <f>'[1]2023.04.25.EKHAZAARSTK_X'!C692</f>
        <v>-0.78807294000000006</v>
      </c>
      <c r="D692" s="115">
        <f>'[1]2023.04.25.EKHAZAARSTK_X'!D692</f>
        <v>-0.81158859000000005</v>
      </c>
      <c r="E692" s="115">
        <f>'[1]2023.04.25.EKHAZAARSTK_X'!E692</f>
        <v>1.6374119499999999</v>
      </c>
      <c r="F692" s="115">
        <f>'[1]2023.04.25.EKHAZAARSTK_X'!F692</f>
        <v>0.15607670000000001</v>
      </c>
      <c r="G692" s="115">
        <f>'[1]2023.04.25.EKHAZAARSTK_X'!G692</f>
        <v>0.23107013000000001</v>
      </c>
      <c r="H692" s="115">
        <f>'[1]2023.04.25.EKHAZAARSTK_X'!H692</f>
        <v>0.35839742000000002</v>
      </c>
      <c r="I692" s="115">
        <f>'[1]2023.04.25.EKHAZAARSTK_X'!I692</f>
        <v>-9.8063670000000006E-2</v>
      </c>
      <c r="J692" s="115">
        <f>'[1]2023.04.25.EKHAZAARSTK_X'!J692</f>
        <v>0.50060773000000003</v>
      </c>
      <c r="K692" s="115">
        <f>'[1]2023.04.25.EKHAZAARSTK_X'!K692</f>
        <v>-0.12020831</v>
      </c>
    </row>
    <row r="693" spans="1:11" x14ac:dyDescent="0.3">
      <c r="A693" s="73" t="str">
        <f>'[1]2023.04.25.EKHAZAARSTK_X'!A693</f>
        <v>POWER MECH PROJECTS LTD</v>
      </c>
      <c r="B693" s="115">
        <f>'[1]2023.04.25.EKHAZAARSTK_X'!B693</f>
        <v>-0.44781879000000002</v>
      </c>
      <c r="C693" s="115">
        <f>'[1]2023.04.25.EKHAZAARSTK_X'!C693</f>
        <v>-2.710007E-2</v>
      </c>
      <c r="D693" s="115">
        <f>'[1]2023.04.25.EKHAZAARSTK_X'!D693</f>
        <v>0.51898664000000005</v>
      </c>
      <c r="E693" s="115">
        <f>'[1]2023.04.25.EKHAZAARSTK_X'!E693</f>
        <v>-0.18359834</v>
      </c>
      <c r="F693" s="115">
        <f>'[1]2023.04.25.EKHAZAARSTK_X'!F693</f>
        <v>3.0000844</v>
      </c>
      <c r="G693" s="115">
        <f>'[1]2023.04.25.EKHAZAARSTK_X'!G693</f>
        <v>-0.47134098000000002</v>
      </c>
      <c r="H693" s="115">
        <f>'[1]2023.04.25.EKHAZAARSTK_X'!H693</f>
        <v>-2.10879159</v>
      </c>
      <c r="I693" s="115">
        <f>'[1]2023.04.25.EKHAZAARSTK_X'!I693</f>
        <v>0.40954386999999998</v>
      </c>
      <c r="J693" s="115">
        <f>'[1]2023.04.25.EKHAZAARSTK_X'!J693</f>
        <v>0.13962820000000001</v>
      </c>
      <c r="K693" s="115">
        <f>'[1]2023.04.25.EKHAZAARSTK_X'!K693</f>
        <v>2.1797630799999999</v>
      </c>
    </row>
    <row r="694" spans="1:11" x14ac:dyDescent="0.3">
      <c r="A694" s="73" t="str">
        <f>'[1]2023.04.25.EKHAZAARSTK_X'!A694</f>
        <v>PRAJ INDUSTRIES LTD</v>
      </c>
      <c r="B694" s="115">
        <f>'[1]2023.04.25.EKHAZAARSTK_X'!B694</f>
        <v>-0.17673029000000001</v>
      </c>
      <c r="C694" s="115">
        <f>'[1]2023.04.25.EKHAZAARSTK_X'!C694</f>
        <v>1.6484786300000001</v>
      </c>
      <c r="D694" s="115">
        <f>'[1]2023.04.25.EKHAZAARSTK_X'!D694</f>
        <v>1.2146290500000001</v>
      </c>
      <c r="E694" s="115">
        <f>'[1]2023.04.25.EKHAZAARSTK_X'!E694</f>
        <v>-0.91366433999999996</v>
      </c>
      <c r="F694" s="115">
        <f>'[1]2023.04.25.EKHAZAARSTK_X'!F694</f>
        <v>-0.23041826000000001</v>
      </c>
      <c r="G694" s="115">
        <f>'[1]2023.04.25.EKHAZAARSTK_X'!G694</f>
        <v>7.8977600000000002E-3</v>
      </c>
      <c r="H694" s="115">
        <f>'[1]2023.04.25.EKHAZAARSTK_X'!H694</f>
        <v>-1.9612697400000001</v>
      </c>
      <c r="I694" s="115">
        <f>'[1]2023.04.25.EKHAZAARSTK_X'!I694</f>
        <v>0.70225990000000005</v>
      </c>
      <c r="J694" s="115">
        <f>'[1]2023.04.25.EKHAZAARSTK_X'!J694</f>
        <v>-0.15077035</v>
      </c>
      <c r="K694" s="115">
        <f>'[1]2023.04.25.EKHAZAARSTK_X'!K694</f>
        <v>-0.93719226</v>
      </c>
    </row>
    <row r="695" spans="1:11" x14ac:dyDescent="0.3">
      <c r="A695" s="73" t="str">
        <f>'[1]2023.04.25.EKHAZAARSTK_X'!A695</f>
        <v>PRATAAP SNACKS LTD</v>
      </c>
      <c r="B695" s="115">
        <f>'[1]2023.04.25.EKHAZAARSTK_X'!B695</f>
        <v>-0.44373065</v>
      </c>
      <c r="C695" s="115">
        <f>'[1]2023.04.25.EKHAZAARSTK_X'!C695</f>
        <v>-8.5810800000000007E-2</v>
      </c>
      <c r="D695" s="115">
        <f>'[1]2023.04.25.EKHAZAARSTK_X'!D695</f>
        <v>-0.26836874999999999</v>
      </c>
      <c r="E695" s="115">
        <f>'[1]2023.04.25.EKHAZAARSTK_X'!E695</f>
        <v>-0.65984677999999997</v>
      </c>
      <c r="F695" s="115">
        <f>'[1]2023.04.25.EKHAZAARSTK_X'!F695</f>
        <v>0.24915165</v>
      </c>
      <c r="G695" s="115">
        <f>'[1]2023.04.25.EKHAZAARSTK_X'!G695</f>
        <v>-1.1715836500000001</v>
      </c>
      <c r="H695" s="115">
        <f>'[1]2023.04.25.EKHAZAARSTK_X'!H695</f>
        <v>-2.6266062300000002</v>
      </c>
      <c r="I695" s="115">
        <f>'[1]2023.04.25.EKHAZAARSTK_X'!I695</f>
        <v>-0.26580140000000002</v>
      </c>
      <c r="J695" s="115">
        <f>'[1]2023.04.25.EKHAZAARSTK_X'!J695</f>
        <v>-0.14269835</v>
      </c>
      <c r="K695" s="115">
        <f>'[1]2023.04.25.EKHAZAARSTK_X'!K695</f>
        <v>-0.30093449</v>
      </c>
    </row>
    <row r="696" spans="1:11" x14ac:dyDescent="0.3">
      <c r="A696" s="73" t="str">
        <f>'[1]2023.04.25.EKHAZAARSTK_X'!A696</f>
        <v>PRECISION WIRES INDIA LTD</v>
      </c>
      <c r="B696" s="115">
        <f>'[1]2023.04.25.EKHAZAARSTK_X'!B696</f>
        <v>-3.7410779999999998E-2</v>
      </c>
      <c r="C696" s="115">
        <f>'[1]2023.04.25.EKHAZAARSTK_X'!C696</f>
        <v>1.3306474699999999</v>
      </c>
      <c r="D696" s="115">
        <f>'[1]2023.04.25.EKHAZAARSTK_X'!D696</f>
        <v>1.7085636900000001</v>
      </c>
      <c r="E696" s="115">
        <f>'[1]2023.04.25.EKHAZAARSTK_X'!E696</f>
        <v>-0.94931125999999999</v>
      </c>
      <c r="F696" s="115">
        <f>'[1]2023.04.25.EKHAZAARSTK_X'!F696</f>
        <v>0.76816404000000005</v>
      </c>
      <c r="G696" s="115">
        <f>'[1]2023.04.25.EKHAZAARSTK_X'!G696</f>
        <v>-0.27645375999999999</v>
      </c>
      <c r="H696" s="115">
        <f>'[1]2023.04.25.EKHAZAARSTK_X'!H696</f>
        <v>-2.6276233200000001</v>
      </c>
      <c r="I696" s="115">
        <f>'[1]2023.04.25.EKHAZAARSTK_X'!I696</f>
        <v>4.7209899999999999E-2</v>
      </c>
      <c r="J696" s="115">
        <f>'[1]2023.04.25.EKHAZAARSTK_X'!J696</f>
        <v>0.27508705999999999</v>
      </c>
      <c r="K696" s="115">
        <f>'[1]2023.04.25.EKHAZAARSTK_X'!K696</f>
        <v>-9.9244689999999997E-2</v>
      </c>
    </row>
    <row r="697" spans="1:11" x14ac:dyDescent="0.3">
      <c r="A697" s="73" t="str">
        <f>'[1]2023.04.25.EKHAZAARSTK_X'!A697</f>
        <v>PRESTIGE ESTATES PROJECTS</v>
      </c>
      <c r="B697" s="115">
        <f>'[1]2023.04.25.EKHAZAARSTK_X'!B697</f>
        <v>-0.34531542999999998</v>
      </c>
      <c r="C697" s="115">
        <f>'[1]2023.04.25.EKHAZAARSTK_X'!C697</f>
        <v>-0.52452975999999996</v>
      </c>
      <c r="D697" s="115">
        <f>'[1]2023.04.25.EKHAZAARSTK_X'!D697</f>
        <v>-0.20653389</v>
      </c>
      <c r="E697" s="115">
        <f>'[1]2023.04.25.EKHAZAARSTK_X'!E697</f>
        <v>0.36446148</v>
      </c>
      <c r="F697" s="115">
        <f>'[1]2023.04.25.EKHAZAARSTK_X'!F697</f>
        <v>-0.48848765999999999</v>
      </c>
      <c r="G697" s="115">
        <f>'[1]2023.04.25.EKHAZAARSTK_X'!G697</f>
        <v>-0.13711888</v>
      </c>
      <c r="H697" s="115">
        <f>'[1]2023.04.25.EKHAZAARSTK_X'!H697</f>
        <v>-0.93555098999999997</v>
      </c>
      <c r="I697" s="115">
        <f>'[1]2023.04.25.EKHAZAARSTK_X'!I697</f>
        <v>-0.11516895000000001</v>
      </c>
      <c r="J697" s="115">
        <f>'[1]2023.04.25.EKHAZAARSTK_X'!J697</f>
        <v>0.28801327999999998</v>
      </c>
      <c r="K697" s="115">
        <f>'[1]2023.04.25.EKHAZAARSTK_X'!K697</f>
        <v>-0.46927943999999999</v>
      </c>
    </row>
    <row r="698" spans="1:11" x14ac:dyDescent="0.3">
      <c r="A698" s="73" t="str">
        <f>'[1]2023.04.25.EKHAZAARSTK_X'!A698</f>
        <v>PRICOL LTD</v>
      </c>
      <c r="B698" s="115">
        <f>'[1]2023.04.25.EKHAZAARSTK_X'!B698</f>
        <v>-0.47056088000000001</v>
      </c>
      <c r="C698" s="115">
        <f>'[1]2023.04.25.EKHAZAARSTK_X'!C698</f>
        <v>0.72506875000000004</v>
      </c>
      <c r="D698" s="115">
        <f>'[1]2023.04.25.EKHAZAARSTK_X'!D698</f>
        <v>-0.72633630000000005</v>
      </c>
      <c r="E698" s="115">
        <f>'[1]2023.04.25.EKHAZAARSTK_X'!E698</f>
        <v>-0.81557864000000002</v>
      </c>
      <c r="F698" s="115">
        <f>'[1]2023.04.25.EKHAZAARSTK_X'!F698</f>
        <v>1.7106614099999999</v>
      </c>
      <c r="G698" s="115">
        <f>'[1]2023.04.25.EKHAZAARSTK_X'!G698</f>
        <v>-0.16339677999999999</v>
      </c>
      <c r="H698" s="115">
        <f>'[1]2023.04.25.EKHAZAARSTK_X'!H698</f>
        <v>-2.3930831000000001</v>
      </c>
      <c r="I698" s="115">
        <f>'[1]2023.04.25.EKHAZAARSTK_X'!I698</f>
        <v>1.55884814</v>
      </c>
      <c r="J698" s="115">
        <f>'[1]2023.04.25.EKHAZAARSTK_X'!J698</f>
        <v>8.1126580000000004E-2</v>
      </c>
      <c r="K698" s="115">
        <f>'[1]2023.04.25.EKHAZAARSTK_X'!K698</f>
        <v>-0.15242486</v>
      </c>
    </row>
    <row r="699" spans="1:11" x14ac:dyDescent="0.3">
      <c r="A699" s="73" t="str">
        <f>'[1]2023.04.25.EKHAZAARSTK_X'!A699</f>
        <v>PRIME FOCUS LTD</v>
      </c>
      <c r="B699" s="115">
        <f>'[1]2023.04.25.EKHAZAARSTK_X'!B699</f>
        <v>-0.47056088000000001</v>
      </c>
      <c r="C699" s="115">
        <f>'[1]2023.04.25.EKHAZAARSTK_X'!C699</f>
        <v>-0.27781876999999999</v>
      </c>
      <c r="D699" s="115">
        <f>'[1]2023.04.25.EKHAZAARSTK_X'!D699</f>
        <v>-0.19200854000000001</v>
      </c>
      <c r="E699" s="115">
        <f>'[1]2023.04.25.EKHAZAARSTK_X'!E699</f>
        <v>2.8072516900000002</v>
      </c>
      <c r="F699" s="115">
        <f>'[1]2023.04.25.EKHAZAARSTK_X'!F699</f>
        <v>-0.17183512000000001</v>
      </c>
      <c r="G699" s="115">
        <f>'[1]2023.04.25.EKHAZAARSTK_X'!G699</f>
        <v>-0.85954945999999999</v>
      </c>
      <c r="H699" s="115">
        <f>'[1]2023.04.25.EKHAZAARSTK_X'!H699</f>
        <v>-1.902879</v>
      </c>
      <c r="I699" s="115">
        <f>'[1]2023.04.25.EKHAZAARSTK_X'!I699</f>
        <v>-0.42205282999999999</v>
      </c>
      <c r="J699" s="115">
        <f>'[1]2023.04.25.EKHAZAARSTK_X'!J699</f>
        <v>-0.13412181000000001</v>
      </c>
      <c r="K699" s="115">
        <f>'[1]2023.04.25.EKHAZAARSTK_X'!K699</f>
        <v>1.3161865500000001</v>
      </c>
    </row>
    <row r="700" spans="1:11" x14ac:dyDescent="0.3">
      <c r="A700" s="73" t="str">
        <f>'[1]2023.04.25.EKHAZAARSTK_X'!A700</f>
        <v>PRIMO CHEMICALS LTD</v>
      </c>
      <c r="B700" s="115">
        <f>'[1]2023.04.25.EKHAZAARSTK_X'!B700</f>
        <v>-0.47056088000000001</v>
      </c>
      <c r="C700" s="115">
        <f>'[1]2023.04.25.EKHAZAARSTK_X'!C700</f>
        <v>2.7282486000000001</v>
      </c>
      <c r="D700" s="115">
        <f>'[1]2023.04.25.EKHAZAARSTK_X'!D700</f>
        <v>2.1222097899999999</v>
      </c>
      <c r="E700" s="115">
        <f>'[1]2023.04.25.EKHAZAARSTK_X'!E700</f>
        <v>-0.49648625000000002</v>
      </c>
      <c r="F700" s="115">
        <f>'[1]2023.04.25.EKHAZAARSTK_X'!F700</f>
        <v>-0.24817415000000001</v>
      </c>
      <c r="G700" s="115">
        <f>'[1]2023.04.25.EKHAZAARSTK_X'!G700</f>
        <v>1.4825718400000001</v>
      </c>
      <c r="H700" s="115">
        <f>'[1]2023.04.25.EKHAZAARSTK_X'!H700</f>
        <v>-2.8371090899999998</v>
      </c>
      <c r="I700" s="115">
        <f>'[1]2023.04.25.EKHAZAARSTK_X'!I700</f>
        <v>-0.23897544000000001</v>
      </c>
      <c r="J700" s="115">
        <f>'[1]2023.04.25.EKHAZAARSTK_X'!J700</f>
        <v>0.23760514999999999</v>
      </c>
      <c r="K700" s="115">
        <f>'[1]2023.04.25.EKHAZAARSTK_X'!K700</f>
        <v>0.19190633000000001</v>
      </c>
    </row>
    <row r="701" spans="1:11" x14ac:dyDescent="0.3">
      <c r="A701" s="73" t="str">
        <f>'[1]2023.04.25.EKHAZAARSTK_X'!A701</f>
        <v>PRINCE PIPES &amp; FITTINGS LTD</v>
      </c>
      <c r="B701" s="115">
        <f>'[1]2023.04.25.EKHAZAARSTK_X'!B701</f>
        <v>-0.34312408999999999</v>
      </c>
      <c r="C701" s="115">
        <f>'[1]2023.04.25.EKHAZAARSTK_X'!C701</f>
        <v>1.76954305</v>
      </c>
      <c r="D701" s="115">
        <f>'[1]2023.04.25.EKHAZAARSTK_X'!D701</f>
        <v>0.87078546999999995</v>
      </c>
      <c r="E701" s="115">
        <f>'[1]2023.04.25.EKHAZAARSTK_X'!E701</f>
        <v>-3.5827919999999999E-2</v>
      </c>
      <c r="F701" s="115">
        <f>'[1]2023.04.25.EKHAZAARSTK_X'!F701</f>
        <v>-0.34080433999999998</v>
      </c>
      <c r="G701" s="115">
        <f>'[1]2023.04.25.EKHAZAARSTK_X'!G701</f>
        <v>-0.49051860000000003</v>
      </c>
      <c r="H701" s="115">
        <f>'[1]2023.04.25.EKHAZAARSTK_X'!H701</f>
        <v>-2.0496187199999998</v>
      </c>
      <c r="I701" s="115">
        <f>'[1]2023.04.25.EKHAZAARSTK_X'!I701</f>
        <v>9.10738E-3</v>
      </c>
      <c r="J701" s="115">
        <f>'[1]2023.04.25.EKHAZAARSTK_X'!J701</f>
        <v>-0.34925341999999998</v>
      </c>
      <c r="K701" s="115">
        <f>'[1]2023.04.25.EKHAZAARSTK_X'!K701</f>
        <v>-1.6960483799999999</v>
      </c>
    </row>
    <row r="702" spans="1:11" x14ac:dyDescent="0.3">
      <c r="A702" s="73" t="str">
        <f>'[1]2023.04.25.EKHAZAARSTK_X'!A702</f>
        <v>PRISM JOHNSON LTD</v>
      </c>
      <c r="B702" s="115">
        <f>'[1]2023.04.25.EKHAZAARSTK_X'!B702</f>
        <v>-0.47056088000000001</v>
      </c>
      <c r="C702" s="115">
        <f>'[1]2023.04.25.EKHAZAARSTK_X'!C702</f>
        <v>-0.19483958000000001</v>
      </c>
      <c r="D702" s="115">
        <f>'[1]2023.04.25.EKHAZAARSTK_X'!D702</f>
        <v>-0.76292895999999999</v>
      </c>
      <c r="E702" s="115">
        <f>'[1]2023.04.25.EKHAZAARSTK_X'!E702</f>
        <v>0.59120286</v>
      </c>
      <c r="F702" s="115">
        <f>'[1]2023.04.25.EKHAZAARSTK_X'!F702</f>
        <v>-0.19987519000000001</v>
      </c>
      <c r="G702" s="115">
        <f>'[1]2023.04.25.EKHAZAARSTK_X'!G702</f>
        <v>-1.4602491900000001</v>
      </c>
      <c r="H702" s="115">
        <f>'[1]2023.04.25.EKHAZAARSTK_X'!H702</f>
        <v>-1.59214056</v>
      </c>
      <c r="I702" s="115">
        <f>'[1]2023.04.25.EKHAZAARSTK_X'!I702</f>
        <v>-0.26797240999999999</v>
      </c>
      <c r="J702" s="115">
        <f>'[1]2023.04.25.EKHAZAARSTK_X'!J702</f>
        <v>-0.24177826999999999</v>
      </c>
      <c r="K702" s="115">
        <f>'[1]2023.04.25.EKHAZAARSTK_X'!K702</f>
        <v>-0.34323957999999999</v>
      </c>
    </row>
    <row r="703" spans="1:11" x14ac:dyDescent="0.3">
      <c r="A703" s="73" t="str">
        <f>'[1]2023.04.25.EKHAZAARSTK_X'!A703</f>
        <v>PRIVI SPECIALITY CHEMICALS L</v>
      </c>
      <c r="B703" s="115">
        <f>'[1]2023.04.25.EKHAZAARSTK_X'!B703</f>
        <v>-0.40208599</v>
      </c>
      <c r="C703" s="115">
        <f>'[1]2023.04.25.EKHAZAARSTK_X'!C703</f>
        <v>0.15281136000000001</v>
      </c>
      <c r="D703" s="115">
        <f>'[1]2023.04.25.EKHAZAARSTK_X'!D703</f>
        <v>-0.39360946000000002</v>
      </c>
      <c r="E703" s="115">
        <f>'[1]2023.04.25.EKHAZAARSTK_X'!E703</f>
        <v>1.12802231</v>
      </c>
      <c r="F703" s="115">
        <f>'[1]2023.04.25.EKHAZAARSTK_X'!F703</f>
        <v>-1.2618061300000001</v>
      </c>
      <c r="G703" s="115">
        <f>'[1]2023.04.25.EKHAZAARSTK_X'!G703</f>
        <v>-0.72600841999999999</v>
      </c>
      <c r="H703" s="115">
        <f>'[1]2023.04.25.EKHAZAARSTK_X'!H703</f>
        <v>-2.16474199</v>
      </c>
      <c r="I703" s="115">
        <f>'[1]2023.04.25.EKHAZAARSTK_X'!I703</f>
        <v>-0.23264599</v>
      </c>
      <c r="J703" s="115">
        <f>'[1]2023.04.25.EKHAZAARSTK_X'!J703</f>
        <v>-0.34890779999999999</v>
      </c>
      <c r="K703" s="115">
        <f>'[1]2023.04.25.EKHAZAARSTK_X'!K703</f>
        <v>1.48878884</v>
      </c>
    </row>
    <row r="704" spans="1:11" x14ac:dyDescent="0.3">
      <c r="A704" s="73" t="str">
        <f>'[1]2023.04.25.EKHAZAARSTK_X'!A704</f>
        <v>PROCTER &amp; GAMBLE HEALTH LTD</v>
      </c>
      <c r="B704" s="115">
        <f>'[1]2023.04.25.EKHAZAARSTK_X'!B704</f>
        <v>0.24865323</v>
      </c>
      <c r="C704" s="115">
        <f>'[1]2023.04.25.EKHAZAARSTK_X'!C704</f>
        <v>2.4710869799999999</v>
      </c>
      <c r="D704" s="115">
        <f>'[1]2023.04.25.EKHAZAARSTK_X'!D704</f>
        <v>-2.48310852</v>
      </c>
      <c r="E704" s="115">
        <f>'[1]2023.04.25.EKHAZAARSTK_X'!E704</f>
        <v>-0.91125332999999997</v>
      </c>
      <c r="F704" s="115">
        <f>'[1]2023.04.25.EKHAZAARSTK_X'!F704</f>
        <v>0.46283491999999998</v>
      </c>
      <c r="G704" s="115">
        <f>'[1]2023.04.25.EKHAZAARSTK_X'!G704</f>
        <v>0.93748819999999999</v>
      </c>
      <c r="H704" s="115">
        <f>'[1]2023.04.25.EKHAZAARSTK_X'!H704</f>
        <v>-2.2682883700000001</v>
      </c>
      <c r="I704" s="115">
        <f>'[1]2023.04.25.EKHAZAARSTK_X'!I704</f>
        <v>-0.33279827000000001</v>
      </c>
      <c r="J704" s="115">
        <f>'[1]2023.04.25.EKHAZAARSTK_X'!J704</f>
        <v>-0.36500153000000002</v>
      </c>
      <c r="K704" s="115">
        <f>'[1]2023.04.25.EKHAZAARSTK_X'!K704</f>
        <v>-0.52901524</v>
      </c>
    </row>
    <row r="705" spans="1:11" x14ac:dyDescent="0.3">
      <c r="A705" s="73" t="str">
        <f>'[1]2023.04.25.EKHAZAARSTK_X'!A705</f>
        <v>PROCTER &amp; GAMBLE HYGIENE</v>
      </c>
      <c r="B705" s="115">
        <f>'[1]2023.04.25.EKHAZAARSTK_X'!B705</f>
        <v>-8.2894830000000003E-2</v>
      </c>
      <c r="C705" s="115">
        <f>'[1]2023.04.25.EKHAZAARSTK_X'!C705</f>
        <v>0.76932168000000001</v>
      </c>
      <c r="D705" s="115">
        <f>'[1]2023.04.25.EKHAZAARSTK_X'!D705</f>
        <v>-6.8421060000000006E-2</v>
      </c>
      <c r="E705" s="115">
        <f>'[1]2023.04.25.EKHAZAARSTK_X'!E705</f>
        <v>-0.95125198</v>
      </c>
      <c r="F705" s="115">
        <f>'[1]2023.04.25.EKHAZAARSTK_X'!F705</f>
        <v>-7.9966930000000006E-2</v>
      </c>
      <c r="G705" s="115">
        <f>'[1]2023.04.25.EKHAZAARSTK_X'!G705</f>
        <v>1.98180807</v>
      </c>
      <c r="H705" s="115">
        <f>'[1]2023.04.25.EKHAZAARSTK_X'!H705</f>
        <v>-1.4901353100000001</v>
      </c>
      <c r="I705" s="115">
        <f>'[1]2023.04.25.EKHAZAARSTK_X'!I705</f>
        <v>-0.41916320000000001</v>
      </c>
      <c r="J705" s="115">
        <f>'[1]2023.04.25.EKHAZAARSTK_X'!J705</f>
        <v>-0.62285298</v>
      </c>
      <c r="K705" s="115">
        <f>'[1]2023.04.25.EKHAZAARSTK_X'!K705</f>
        <v>-0.33716353999999998</v>
      </c>
    </row>
    <row r="706" spans="1:11" x14ac:dyDescent="0.3">
      <c r="A706" s="73" t="str">
        <f>'[1]2023.04.25.EKHAZAARSTK_X'!A706</f>
        <v>PRUDENT CORPORATE ADVISORY S</v>
      </c>
      <c r="B706" s="115">
        <f>'[1]2023.04.25.EKHAZAARSTK_X'!B706</f>
        <v>-0.42832035000000002</v>
      </c>
      <c r="C706" s="115">
        <f>'[1]2023.04.25.EKHAZAARSTK_X'!C706</f>
        <v>2.1909978400000001</v>
      </c>
      <c r="D706" s="115">
        <f>'[1]2023.04.25.EKHAZAARSTK_X'!D706</f>
        <v>2.5568051299999999</v>
      </c>
      <c r="E706" s="115">
        <f>'[1]2023.04.25.EKHAZAARSTK_X'!E706</f>
        <v>-0.95499277000000005</v>
      </c>
      <c r="F706" s="115">
        <f>'[1]2023.04.25.EKHAZAARSTK_X'!F706</f>
        <v>1.7721283400000001</v>
      </c>
      <c r="G706" s="115">
        <f>'[1]2023.04.25.EKHAZAARSTK_X'!G706</f>
        <v>1.0851420199999999</v>
      </c>
      <c r="H706" s="115">
        <f>'[1]2023.04.25.EKHAZAARSTK_X'!H706</f>
        <v>-2.7666928799999999</v>
      </c>
      <c r="I706" s="115">
        <f>'[1]2023.04.25.EKHAZAARSTK_X'!I706</f>
        <v>-0.16797416000000001</v>
      </c>
      <c r="J706" s="115">
        <f>'[1]2023.04.25.EKHAZAARSTK_X'!J706</f>
        <v>-0.37574178000000003</v>
      </c>
      <c r="K706" s="115">
        <f>'[1]2023.04.25.EKHAZAARSTK_X'!K706</f>
        <v>0.14043958000000001</v>
      </c>
    </row>
    <row r="707" spans="1:11" x14ac:dyDescent="0.3">
      <c r="A707" s="73" t="str">
        <f>'[1]2023.04.25.EKHAZAARSTK_X'!A707</f>
        <v>PSP PROJECTS LTD</v>
      </c>
      <c r="B707" s="115">
        <f>'[1]2023.04.25.EKHAZAARSTK_X'!B707</f>
        <v>-0.18938874</v>
      </c>
      <c r="C707" s="115">
        <f>'[1]2023.04.25.EKHAZAARSTK_X'!C707</f>
        <v>0.88267653999999995</v>
      </c>
      <c r="D707" s="115">
        <f>'[1]2023.04.25.EKHAZAARSTK_X'!D707</f>
        <v>0.96390872999999999</v>
      </c>
      <c r="E707" s="115">
        <f>'[1]2023.04.25.EKHAZAARSTK_X'!E707</f>
        <v>-0.87024033000000001</v>
      </c>
      <c r="F707" s="115">
        <f>'[1]2023.04.25.EKHAZAARSTK_X'!F707</f>
        <v>0.55424470000000003</v>
      </c>
      <c r="G707" s="115">
        <f>'[1]2023.04.25.EKHAZAARSTK_X'!G707</f>
        <v>5.0678859999999999E-2</v>
      </c>
      <c r="H707" s="115">
        <f>'[1]2023.04.25.EKHAZAARSTK_X'!H707</f>
        <v>-2.4165384799999998</v>
      </c>
      <c r="I707" s="115">
        <f>'[1]2023.04.25.EKHAZAARSTK_X'!I707</f>
        <v>0.60440939999999999</v>
      </c>
      <c r="J707" s="115">
        <f>'[1]2023.04.25.EKHAZAARSTK_X'!J707</f>
        <v>0.33182161999999998</v>
      </c>
      <c r="K707" s="115">
        <f>'[1]2023.04.25.EKHAZAARSTK_X'!K707</f>
        <v>-0.60970884999999997</v>
      </c>
    </row>
    <row r="708" spans="1:11" x14ac:dyDescent="0.3">
      <c r="A708" s="73" t="str">
        <f>'[1]2023.04.25.EKHAZAARSTK_X'!A708</f>
        <v>PTC INDIA LTD</v>
      </c>
      <c r="B708" s="115">
        <f>'[1]2023.04.25.EKHAZAARSTK_X'!B708</f>
        <v>1.89546704</v>
      </c>
      <c r="C708" s="115">
        <f>'[1]2023.04.25.EKHAZAARSTK_X'!C708</f>
        <v>5.4763979999999997E-2</v>
      </c>
      <c r="D708" s="115">
        <f>'[1]2023.04.25.EKHAZAARSTK_X'!D708</f>
        <v>-1.07095611</v>
      </c>
      <c r="E708" s="115">
        <f>'[1]2023.04.25.EKHAZAARSTK_X'!E708</f>
        <v>1.67492628</v>
      </c>
      <c r="F708" s="115">
        <f>'[1]2023.04.25.EKHAZAARSTK_X'!F708</f>
        <v>0.63145154999999997</v>
      </c>
      <c r="G708" s="115">
        <f>'[1]2023.04.25.EKHAZAARSTK_X'!G708</f>
        <v>-0.63696343</v>
      </c>
      <c r="H708" s="115">
        <f>'[1]2023.04.25.EKHAZAARSTK_X'!H708</f>
        <v>-1.42207098</v>
      </c>
      <c r="I708" s="115">
        <f>'[1]2023.04.25.EKHAZAARSTK_X'!I708</f>
        <v>0.38968438</v>
      </c>
      <c r="J708" s="115">
        <f>'[1]2023.04.25.EKHAZAARSTK_X'!J708</f>
        <v>1.44160533</v>
      </c>
      <c r="K708" s="115">
        <f>'[1]2023.04.25.EKHAZAARSTK_X'!K708</f>
        <v>1.0519708400000001</v>
      </c>
    </row>
    <row r="709" spans="1:11" x14ac:dyDescent="0.3">
      <c r="A709" s="73" t="str">
        <f>'[1]2023.04.25.EKHAZAARSTK_X'!A709</f>
        <v>PTC INDUSTRIES LTD</v>
      </c>
      <c r="B709" s="115">
        <f>'[1]2023.04.25.EKHAZAARSTK_X'!B709</f>
        <v>-0.47056088000000001</v>
      </c>
      <c r="C709" s="115">
        <f>'[1]2023.04.25.EKHAZAARSTK_X'!C709</f>
        <v>-0.37929392000000001</v>
      </c>
      <c r="D709" s="115">
        <f>'[1]2023.04.25.EKHAZAARSTK_X'!D709</f>
        <v>-0.20787632</v>
      </c>
      <c r="E709" s="115">
        <f>'[1]2023.04.25.EKHAZAARSTK_X'!E709</f>
        <v>0.93004416999999995</v>
      </c>
      <c r="F709" s="115">
        <f>'[1]2023.04.25.EKHAZAARSTK_X'!F709</f>
        <v>0.74847817000000005</v>
      </c>
      <c r="G709" s="115">
        <f>'[1]2023.04.25.EKHAZAARSTK_X'!G709</f>
        <v>-0.4896374</v>
      </c>
      <c r="H709" s="115">
        <f>'[1]2023.04.25.EKHAZAARSTK_X'!H709</f>
        <v>-2.9584453100000001</v>
      </c>
      <c r="I709" s="115">
        <f>'[1]2023.04.25.EKHAZAARSTK_X'!I709</f>
        <v>-0.41487353999999999</v>
      </c>
      <c r="J709" s="115">
        <f>'[1]2023.04.25.EKHAZAARSTK_X'!J709</f>
        <v>-0.68435955000000004</v>
      </c>
      <c r="K709" s="115">
        <f>'[1]2023.04.25.EKHAZAARSTK_X'!K709</f>
        <v>0.61604583000000002</v>
      </c>
    </row>
    <row r="710" spans="1:11" x14ac:dyDescent="0.3">
      <c r="A710" s="73" t="str">
        <f>'[1]2023.04.25.EKHAZAARSTK_X'!A710</f>
        <v>PUNJAB &amp; SIND BANK</v>
      </c>
      <c r="B710" s="115">
        <f>'[1]2023.04.25.EKHAZAARSTK_X'!B710</f>
        <v>-0.10312954000000001</v>
      </c>
      <c r="C710" s="115">
        <f>'[1]2023.04.25.EKHAZAARSTK_X'!C710</f>
        <v>0.85517538000000004</v>
      </c>
      <c r="D710" s="115">
        <f>'[1]2023.04.25.EKHAZAARSTK_X'!D710</f>
        <v>-0.78753364000000003</v>
      </c>
      <c r="E710" s="115">
        <f>'[1]2023.04.25.EKHAZAARSTK_X'!E710</f>
        <v>0.16990699000000001</v>
      </c>
      <c r="F710" s="115">
        <f>'[1]2023.04.25.EKHAZAARSTK_X'!F710</f>
        <v>1.97261727</v>
      </c>
      <c r="G710" s="115">
        <f>'[1]2023.04.25.EKHAZAARSTK_X'!G710</f>
        <v>-0.83581161000000004</v>
      </c>
      <c r="H710" s="115">
        <f>'[1]2023.04.25.EKHAZAARSTK_X'!H710</f>
        <v>-0.56170755999999999</v>
      </c>
      <c r="I710" s="115">
        <f>'[1]2023.04.25.EKHAZAARSTK_X'!I710</f>
        <v>-0.41242572999999999</v>
      </c>
      <c r="J710" s="115">
        <f>'[1]2023.04.25.EKHAZAARSTK_X'!J710</f>
        <v>-1.06489682</v>
      </c>
      <c r="K710" s="115">
        <f>'[1]2023.04.25.EKHAZAARSTK_X'!K710</f>
        <v>2.99999547</v>
      </c>
    </row>
    <row r="711" spans="1:11" x14ac:dyDescent="0.3">
      <c r="A711" s="73" t="str">
        <f>'[1]2023.04.25.EKHAZAARSTK_X'!A711</f>
        <v>PUNJAB NATIONAL BANK</v>
      </c>
      <c r="B711" s="115">
        <f>'[1]2023.04.25.EKHAZAARSTK_X'!B711</f>
        <v>2.5515960000000001E-2</v>
      </c>
      <c r="C711" s="115">
        <f>'[1]2023.04.25.EKHAZAARSTK_X'!C711</f>
        <v>-0.70007788999999998</v>
      </c>
      <c r="D711" s="115">
        <f>'[1]2023.04.25.EKHAZAARSTK_X'!D711</f>
        <v>-0.34940067000000002</v>
      </c>
      <c r="E711" s="115">
        <f>'[1]2023.04.25.EKHAZAARSTK_X'!E711</f>
        <v>0.73722719999999997</v>
      </c>
      <c r="F711" s="115">
        <f>'[1]2023.04.25.EKHAZAARSTK_X'!F711</f>
        <v>0.93509262999999998</v>
      </c>
      <c r="G711" s="115">
        <f>'[1]2023.04.25.EKHAZAARSTK_X'!G711</f>
        <v>-1.0968686299999999</v>
      </c>
      <c r="H711" s="115">
        <f>'[1]2023.04.25.EKHAZAARSTK_X'!H711</f>
        <v>0.61764806999999999</v>
      </c>
      <c r="I711" s="115">
        <f>'[1]2023.04.25.EKHAZAARSTK_X'!I711</f>
        <v>1.0640393500000001</v>
      </c>
      <c r="J711" s="115">
        <f>'[1]2023.04.25.EKHAZAARSTK_X'!J711</f>
        <v>1.4575794900000001</v>
      </c>
      <c r="K711" s="115">
        <f>'[1]2023.04.25.EKHAZAARSTK_X'!K711</f>
        <v>0.88141899999999995</v>
      </c>
    </row>
    <row r="712" spans="1:11" x14ac:dyDescent="0.3">
      <c r="A712" s="73" t="str">
        <f>'[1]2023.04.25.EKHAZAARSTK_X'!A712</f>
        <v>PURAVANKARA LTD</v>
      </c>
      <c r="B712" s="115">
        <f>'[1]2023.04.25.EKHAZAARSTK_X'!B712</f>
        <v>1.9082052700000001</v>
      </c>
      <c r="C712" s="115">
        <f>'[1]2023.04.25.EKHAZAARSTK_X'!C712</f>
        <v>-0.52619450999999995</v>
      </c>
      <c r="D712" s="115">
        <f>'[1]2023.04.25.EKHAZAARSTK_X'!D712</f>
        <v>3.0183350000000001E-2</v>
      </c>
      <c r="E712" s="115">
        <f>'[1]2023.04.25.EKHAZAARSTK_X'!E712</f>
        <v>1.24383128</v>
      </c>
      <c r="F712" s="115">
        <f>'[1]2023.04.25.EKHAZAARSTK_X'!F712</f>
        <v>-1.1297537099999999</v>
      </c>
      <c r="G712" s="115">
        <f>'[1]2023.04.25.EKHAZAARSTK_X'!G712</f>
        <v>-0.92267173999999996</v>
      </c>
      <c r="H712" s="115">
        <f>'[1]2023.04.25.EKHAZAARSTK_X'!H712</f>
        <v>-2.11311078</v>
      </c>
      <c r="I712" s="115">
        <f>'[1]2023.04.25.EKHAZAARSTK_X'!I712</f>
        <v>-0.21800186999999999</v>
      </c>
      <c r="J712" s="115">
        <f>'[1]2023.04.25.EKHAZAARSTK_X'!J712</f>
        <v>-6.5236059999999998E-2</v>
      </c>
      <c r="K712" s="115">
        <f>'[1]2023.04.25.EKHAZAARSTK_X'!K712</f>
        <v>0.98613112999999997</v>
      </c>
    </row>
    <row r="713" spans="1:11" x14ac:dyDescent="0.3">
      <c r="A713" s="73" t="str">
        <f>'[1]2023.04.25.EKHAZAARSTK_X'!A713</f>
        <v>PVR LTD</v>
      </c>
      <c r="B713" s="115">
        <f>'[1]2023.04.25.EKHAZAARSTK_X'!B713</f>
        <v>-0.47056088000000001</v>
      </c>
      <c r="C713" s="115">
        <f>'[1]2023.04.25.EKHAZAARSTK_X'!C713</f>
        <v>0.63577998000000002</v>
      </c>
      <c r="D713" s="115">
        <f>'[1]2023.04.25.EKHAZAARSTK_X'!D713</f>
        <v>-0.54838096999999997</v>
      </c>
      <c r="E713" s="115">
        <f>'[1]2023.04.25.EKHAZAARSTK_X'!E713</f>
        <v>1.9400798100000001</v>
      </c>
      <c r="F713" s="115">
        <f>'[1]2023.04.25.EKHAZAARSTK_X'!F713</f>
        <v>-0.67317879000000003</v>
      </c>
      <c r="G713" s="115">
        <f>'[1]2023.04.25.EKHAZAARSTK_X'!G713</f>
        <v>-1.1505496500000001</v>
      </c>
      <c r="H713" s="115">
        <f>'[1]2023.04.25.EKHAZAARSTK_X'!H713</f>
        <v>-1.4969099800000001</v>
      </c>
      <c r="I713" s="115">
        <f>'[1]2023.04.25.EKHAZAARSTK_X'!I713</f>
        <v>2.33612251</v>
      </c>
      <c r="J713" s="115">
        <f>'[1]2023.04.25.EKHAZAARSTK_X'!J713</f>
        <v>-0.46096891000000001</v>
      </c>
      <c r="K713" s="115">
        <f>'[1]2023.04.25.EKHAZAARSTK_X'!K713</f>
        <v>-1.7437801399999999</v>
      </c>
    </row>
    <row r="714" spans="1:11" x14ac:dyDescent="0.3">
      <c r="A714" s="73" t="str">
        <f>'[1]2023.04.25.EKHAZAARSTK_X'!A714</f>
        <v>QUESS CORP LTD</v>
      </c>
      <c r="B714" s="115">
        <f>'[1]2023.04.25.EKHAZAARSTK_X'!B714</f>
        <v>1.16206729</v>
      </c>
      <c r="C714" s="115">
        <f>'[1]2023.04.25.EKHAZAARSTK_X'!C714</f>
        <v>1.3068871500000001</v>
      </c>
      <c r="D714" s="115">
        <f>'[1]2023.04.25.EKHAZAARSTK_X'!D714</f>
        <v>0.71252888000000003</v>
      </c>
      <c r="E714" s="115">
        <f>'[1]2023.04.25.EKHAZAARSTK_X'!E714</f>
        <v>-0.55434375999999996</v>
      </c>
      <c r="F714" s="115">
        <f>'[1]2023.04.25.EKHAZAARSTK_X'!F714</f>
        <v>-1.5075192500000001</v>
      </c>
      <c r="G714" s="115">
        <f>'[1]2023.04.25.EKHAZAARSTK_X'!G714</f>
        <v>-0.50617175999999997</v>
      </c>
      <c r="H714" s="115">
        <f>'[1]2023.04.25.EKHAZAARSTK_X'!H714</f>
        <v>-1.50661182</v>
      </c>
      <c r="I714" s="115">
        <f>'[1]2023.04.25.EKHAZAARSTK_X'!I714</f>
        <v>-8.3460960000000001E-2</v>
      </c>
      <c r="J714" s="115">
        <f>'[1]2023.04.25.EKHAZAARSTK_X'!J714</f>
        <v>0.48292741</v>
      </c>
      <c r="K714" s="115">
        <f>'[1]2023.04.25.EKHAZAARSTK_X'!K714</f>
        <v>0.16336154999999999</v>
      </c>
    </row>
    <row r="715" spans="1:11" x14ac:dyDescent="0.3">
      <c r="A715" s="73" t="str">
        <f>'[1]2023.04.25.EKHAZAARSTK_X'!A715</f>
        <v>R SYSTEMS INTERNATIONAL LTD</v>
      </c>
      <c r="B715" s="115">
        <f>'[1]2023.04.25.EKHAZAARSTK_X'!B715</f>
        <v>0.48103808999999997</v>
      </c>
      <c r="C715" s="115">
        <f>'[1]2023.04.25.EKHAZAARSTK_X'!C715</f>
        <v>1.01923192</v>
      </c>
      <c r="D715" s="115">
        <f>'[1]2023.04.25.EKHAZAARSTK_X'!D715</f>
        <v>1.7128405600000001</v>
      </c>
      <c r="E715" s="115">
        <f>'[1]2023.04.25.EKHAZAARSTK_X'!E715</f>
        <v>-0.55486338999999996</v>
      </c>
      <c r="F715" s="115">
        <f>'[1]2023.04.25.EKHAZAARSTK_X'!F715</f>
        <v>1.4133069999999999E-2</v>
      </c>
      <c r="G715" s="115">
        <f>'[1]2023.04.25.EKHAZAARSTK_X'!G715</f>
        <v>0.42606445999999998</v>
      </c>
      <c r="H715" s="115">
        <f>'[1]2023.04.25.EKHAZAARSTK_X'!H715</f>
        <v>-2.5327465500000002</v>
      </c>
      <c r="I715" s="115">
        <f>'[1]2023.04.25.EKHAZAARSTK_X'!I715</f>
        <v>-0.30026224000000001</v>
      </c>
      <c r="J715" s="115">
        <f>'[1]2023.04.25.EKHAZAARSTK_X'!J715</f>
        <v>-6.5124009999999996E-2</v>
      </c>
      <c r="K715" s="115">
        <f>'[1]2023.04.25.EKHAZAARSTK_X'!K715</f>
        <v>-1.0617667399999999</v>
      </c>
    </row>
    <row r="716" spans="1:11" x14ac:dyDescent="0.3">
      <c r="A716" s="73" t="str">
        <f>'[1]2023.04.25.EKHAZAARSTK_X'!A716</f>
        <v>RADICO KHAITAN LTD</v>
      </c>
      <c r="B716" s="115">
        <f>'[1]2023.04.25.EKHAZAARSTK_X'!B716</f>
        <v>-0.36772223999999998</v>
      </c>
      <c r="C716" s="115">
        <f>'[1]2023.04.25.EKHAZAARSTK_X'!C716</f>
        <v>1.22569287</v>
      </c>
      <c r="D716" s="115">
        <f>'[1]2023.04.25.EKHAZAARSTK_X'!D716</f>
        <v>1.69116497</v>
      </c>
      <c r="E716" s="115">
        <f>'[1]2023.04.25.EKHAZAARSTK_X'!E716</f>
        <v>-0.5644266</v>
      </c>
      <c r="F716" s="115">
        <f>'[1]2023.04.25.EKHAZAARSTK_X'!F716</f>
        <v>0.75463420000000003</v>
      </c>
      <c r="G716" s="115">
        <f>'[1]2023.04.25.EKHAZAARSTK_X'!G716</f>
        <v>-0.50744997999999997</v>
      </c>
      <c r="H716" s="115">
        <f>'[1]2023.04.25.EKHAZAARSTK_X'!H716</f>
        <v>-1.5279830700000001</v>
      </c>
      <c r="I716" s="115">
        <f>'[1]2023.04.25.EKHAZAARSTK_X'!I716</f>
        <v>0.15077546</v>
      </c>
      <c r="J716" s="115">
        <f>'[1]2023.04.25.EKHAZAARSTK_X'!J716</f>
        <v>-0.29600831999999999</v>
      </c>
      <c r="K716" s="115">
        <f>'[1]2023.04.25.EKHAZAARSTK_X'!K716</f>
        <v>-0.69528860000000003</v>
      </c>
    </row>
    <row r="717" spans="1:11" x14ac:dyDescent="0.3">
      <c r="A717" s="73" t="str">
        <f>'[1]2023.04.25.EKHAZAARSTK_X'!A717</f>
        <v>RAIL VIKAS NIGAM LTD</v>
      </c>
      <c r="B717" s="115">
        <f>'[1]2023.04.25.EKHAZAARSTK_X'!B717</f>
        <v>0.42411717999999998</v>
      </c>
      <c r="C717" s="115">
        <f>'[1]2023.04.25.EKHAZAARSTK_X'!C717</f>
        <v>1.90288758</v>
      </c>
      <c r="D717" s="115">
        <f>'[1]2023.04.25.EKHAZAARSTK_X'!D717</f>
        <v>1.1724491100000001</v>
      </c>
      <c r="E717" s="115">
        <f>'[1]2023.04.25.EKHAZAARSTK_X'!E717</f>
        <v>0.88790226000000005</v>
      </c>
      <c r="F717" s="115">
        <f>'[1]2023.04.25.EKHAZAARSTK_X'!F717</f>
        <v>2.5638141600000002</v>
      </c>
      <c r="G717" s="115">
        <f>'[1]2023.04.25.EKHAZAARSTK_X'!G717</f>
        <v>-0.17288058000000001</v>
      </c>
      <c r="H717" s="115">
        <f>'[1]2023.04.25.EKHAZAARSTK_X'!H717</f>
        <v>-0.97227812000000002</v>
      </c>
      <c r="I717" s="115">
        <f>'[1]2023.04.25.EKHAZAARSTK_X'!I717</f>
        <v>0.55430042999999996</v>
      </c>
      <c r="J717" s="115">
        <f>'[1]2023.04.25.EKHAZAARSTK_X'!J717</f>
        <v>0.77570384999999997</v>
      </c>
      <c r="K717" s="115">
        <f>'[1]2023.04.25.EKHAZAARSTK_X'!K717</f>
        <v>1.26988626</v>
      </c>
    </row>
    <row r="718" spans="1:11" x14ac:dyDescent="0.3">
      <c r="A718" s="73" t="str">
        <f>'[1]2023.04.25.EKHAZAARSTK_X'!A718</f>
        <v>RAILTEL CORP OF INDIA LTD</v>
      </c>
      <c r="B718" s="115">
        <f>'[1]2023.04.25.EKHAZAARSTK_X'!B718</f>
        <v>0.28807926</v>
      </c>
      <c r="C718" s="115">
        <f>'[1]2023.04.25.EKHAZAARSTK_X'!C718</f>
        <v>-0.23182269999999999</v>
      </c>
      <c r="D718" s="115">
        <f>'[1]2023.04.25.EKHAZAARSTK_X'!D718</f>
        <v>-0.27368157999999998</v>
      </c>
      <c r="E718" s="115">
        <f>'[1]2023.04.25.EKHAZAARSTK_X'!E718</f>
        <v>-0.95499277000000005</v>
      </c>
      <c r="F718" s="115">
        <f>'[1]2023.04.25.EKHAZAARSTK_X'!F718</f>
        <v>0.61775880999999999</v>
      </c>
      <c r="G718" s="115">
        <f>'[1]2023.04.25.EKHAZAARSTK_X'!G718</f>
        <v>-0.42005228999999999</v>
      </c>
      <c r="H718" s="115">
        <f>'[1]2023.04.25.EKHAZAARSTK_X'!H718</f>
        <v>-2.1590063599999998</v>
      </c>
      <c r="I718" s="115">
        <f>'[1]2023.04.25.EKHAZAARSTK_X'!I718</f>
        <v>0.63334811000000002</v>
      </c>
      <c r="J718" s="115">
        <f>'[1]2023.04.25.EKHAZAARSTK_X'!J718</f>
        <v>0.27408206000000002</v>
      </c>
      <c r="K718" s="115">
        <f>'[1]2023.04.25.EKHAZAARSTK_X'!K718</f>
        <v>-0.20668640999999999</v>
      </c>
    </row>
    <row r="719" spans="1:11" x14ac:dyDescent="0.3">
      <c r="A719" s="73" t="str">
        <f>'[1]2023.04.25.EKHAZAARSTK_X'!A719</f>
        <v>RAIN INDUSTRIES LTD</v>
      </c>
      <c r="B719" s="115">
        <f>'[1]2023.04.25.EKHAZAARSTK_X'!B719</f>
        <v>-0.23283453000000001</v>
      </c>
      <c r="C719" s="115">
        <f>'[1]2023.04.25.EKHAZAARSTK_X'!C719</f>
        <v>0.20697762</v>
      </c>
      <c r="D719" s="115">
        <f>'[1]2023.04.25.EKHAZAARSTK_X'!D719</f>
        <v>-0.21389261000000001</v>
      </c>
      <c r="E719" s="115">
        <f>'[1]2023.04.25.EKHAZAARSTK_X'!E719</f>
        <v>1.46097875</v>
      </c>
      <c r="F719" s="115">
        <f>'[1]2023.04.25.EKHAZAARSTK_X'!F719</f>
        <v>-0.65898007000000003</v>
      </c>
      <c r="G719" s="115">
        <f>'[1]2023.04.25.EKHAZAARSTK_X'!G719</f>
        <v>-0.20360707</v>
      </c>
      <c r="H719" s="115">
        <f>'[1]2023.04.25.EKHAZAARSTK_X'!H719</f>
        <v>-1.17461729</v>
      </c>
      <c r="I719" s="115">
        <f>'[1]2023.04.25.EKHAZAARSTK_X'!I719</f>
        <v>1.1084163199999999</v>
      </c>
      <c r="J719" s="115">
        <f>'[1]2023.04.25.EKHAZAARSTK_X'!J719</f>
        <v>3.0000150200000002</v>
      </c>
      <c r="K719" s="115">
        <f>'[1]2023.04.25.EKHAZAARSTK_X'!K719</f>
        <v>0.23166591</v>
      </c>
    </row>
    <row r="720" spans="1:11" x14ac:dyDescent="0.3">
      <c r="A720" s="73" t="str">
        <f>'[1]2023.04.25.EKHAZAARSTK_X'!A720</f>
        <v>RAINBOW CHILDREN'S MEDICARE</v>
      </c>
      <c r="B720" s="115">
        <f>'[1]2023.04.25.EKHAZAARSTK_X'!B720</f>
        <v>-0.37734872000000003</v>
      </c>
      <c r="C720" s="115">
        <f>'[1]2023.04.25.EKHAZAARSTK_X'!C720</f>
        <v>0.34530833</v>
      </c>
      <c r="D720" s="115">
        <f>'[1]2023.04.25.EKHAZAARSTK_X'!D720</f>
        <v>0.93936425000000001</v>
      </c>
      <c r="E720" s="115">
        <f>'[1]2023.04.25.EKHAZAARSTK_X'!E720</f>
        <v>0.38139351999999999</v>
      </c>
      <c r="F720" s="115">
        <f>'[1]2023.04.25.EKHAZAARSTK_X'!F720</f>
        <v>1.41400218</v>
      </c>
      <c r="G720" s="115">
        <f>'[1]2023.04.25.EKHAZAARSTK_X'!G720</f>
        <v>9.6493430000000005E-2</v>
      </c>
      <c r="H720" s="115">
        <f>'[1]2023.04.25.EKHAZAARSTK_X'!H720</f>
        <v>-2.1717083499999998</v>
      </c>
      <c r="I720" s="115">
        <f>'[1]2023.04.25.EKHAZAARSTK_X'!I720</f>
        <v>0.18123463000000001</v>
      </c>
      <c r="J720" s="115">
        <f>'[1]2023.04.25.EKHAZAARSTK_X'!J720</f>
        <v>-0.39177334000000003</v>
      </c>
      <c r="K720" s="115">
        <f>'[1]2023.04.25.EKHAZAARSTK_X'!K720</f>
        <v>0.17973812</v>
      </c>
    </row>
    <row r="721" spans="1:11" x14ac:dyDescent="0.3">
      <c r="A721" s="73" t="str">
        <f>'[1]2023.04.25.EKHAZAARSTK_X'!A721</f>
        <v>RAJ RAYON INDUSTRIES LTD</v>
      </c>
      <c r="B721" s="115">
        <f>'[1]2023.04.25.EKHAZAARSTK_X'!B721</f>
        <v>-0.47056088000000001</v>
      </c>
      <c r="C721" s="115">
        <f>'[1]2023.04.25.EKHAZAARSTK_X'!C721</f>
        <v>-1.1418090000000001E-2</v>
      </c>
      <c r="D721" s="115">
        <f>'[1]2023.04.25.EKHAZAARSTK_X'!D721</f>
        <v>-1.3354673399999999</v>
      </c>
      <c r="E721" s="115">
        <f>'[1]2023.04.25.EKHAZAARSTK_X'!E721</f>
        <v>-0.21950184</v>
      </c>
      <c r="F721" s="115">
        <f>'[1]2023.04.25.EKHAZAARSTK_X'!F721</f>
        <v>3.0000844</v>
      </c>
      <c r="G721" s="115">
        <f>'[1]2023.04.25.EKHAZAARSTK_X'!G721</f>
        <v>-2.4447839299999998</v>
      </c>
      <c r="H721" s="115">
        <f>'[1]2023.04.25.EKHAZAARSTK_X'!H721</f>
        <v>-3</v>
      </c>
      <c r="I721" s="115">
        <f>'[1]2023.04.25.EKHAZAARSTK_X'!I721</f>
        <v>-0.39521918</v>
      </c>
      <c r="J721" s="115">
        <f>'[1]2023.04.25.EKHAZAARSTK_X'!J721</f>
        <v>-1.05983198</v>
      </c>
      <c r="K721" s="115">
        <f>'[1]2023.04.25.EKHAZAARSTK_X'!K721</f>
        <v>1.67396045</v>
      </c>
    </row>
    <row r="722" spans="1:11" x14ac:dyDescent="0.3">
      <c r="A722" s="73" t="str">
        <f>'[1]2023.04.25.EKHAZAARSTK_X'!A722</f>
        <v>RAJESH EXPORTS LTD</v>
      </c>
      <c r="B722" s="115">
        <f>'[1]2023.04.25.EKHAZAARSTK_X'!B722</f>
        <v>-0.40321642000000002</v>
      </c>
      <c r="C722" s="115">
        <f>'[1]2023.04.25.EKHAZAARSTK_X'!C722</f>
        <v>2.4054369900000001</v>
      </c>
      <c r="D722" s="115">
        <f>'[1]2023.04.25.EKHAZAARSTK_X'!D722</f>
        <v>0.52527058000000004</v>
      </c>
      <c r="E722" s="115">
        <f>'[1]2023.04.25.EKHAZAARSTK_X'!E722</f>
        <v>-0.95499277000000005</v>
      </c>
      <c r="F722" s="115">
        <f>'[1]2023.04.25.EKHAZAARSTK_X'!F722</f>
        <v>-0.19880291999999999</v>
      </c>
      <c r="G722" s="115">
        <f>'[1]2023.04.25.EKHAZAARSTK_X'!G722</f>
        <v>-0.66851360000000004</v>
      </c>
      <c r="H722" s="115">
        <f>'[1]2023.04.25.EKHAZAARSTK_X'!H722</f>
        <v>-0.41239804000000002</v>
      </c>
      <c r="I722" s="115">
        <f>'[1]2023.04.25.EKHAZAARSTK_X'!I722</f>
        <v>-0.20968495000000001</v>
      </c>
      <c r="J722" s="115">
        <f>'[1]2023.04.25.EKHAZAARSTK_X'!J722</f>
        <v>0.83557950999999997</v>
      </c>
      <c r="K722" s="115">
        <f>'[1]2023.04.25.EKHAZAARSTK_X'!K722</f>
        <v>-0.40824031999999999</v>
      </c>
    </row>
    <row r="723" spans="1:11" x14ac:dyDescent="0.3">
      <c r="A723" s="73" t="str">
        <f>'[1]2023.04.25.EKHAZAARSTK_X'!A723</f>
        <v>RAJNISH WELLNESS LTD</v>
      </c>
      <c r="B723" s="115">
        <f>'[1]2023.04.25.EKHAZAARSTK_X'!B723</f>
        <v>-0.47056088000000001</v>
      </c>
      <c r="C723" s="115">
        <f>'[1]2023.04.25.EKHAZAARSTK_X'!C723</f>
        <v>0.69547223999999996</v>
      </c>
      <c r="D723" s="115">
        <f>'[1]2023.04.25.EKHAZAARSTK_X'!D723</f>
        <v>3.0000224100000001</v>
      </c>
      <c r="E723" s="115">
        <f>'[1]2023.04.25.EKHAZAARSTK_X'!E723</f>
        <v>-0.61696969999999995</v>
      </c>
      <c r="F723" s="115">
        <f>'[1]2023.04.25.EKHAZAARSTK_X'!F723</f>
        <v>3.0000844</v>
      </c>
      <c r="G723" s="115">
        <f>'[1]2023.04.25.EKHAZAARSTK_X'!G723</f>
        <v>-0.82993775999999997</v>
      </c>
      <c r="H723" s="115">
        <f>'[1]2023.04.25.EKHAZAARSTK_X'!H723</f>
        <v>-3</v>
      </c>
      <c r="I723" s="115">
        <f>'[1]2023.04.25.EKHAZAARSTK_X'!I723</f>
        <v>0.32317990000000002</v>
      </c>
      <c r="J723" s="115">
        <f>'[1]2023.04.25.EKHAZAARSTK_X'!J723</f>
        <v>-0.52716302999999998</v>
      </c>
      <c r="K723" s="115">
        <f>'[1]2023.04.25.EKHAZAARSTK_X'!K723</f>
        <v>1.34574664</v>
      </c>
    </row>
    <row r="724" spans="1:11" x14ac:dyDescent="0.3">
      <c r="A724" s="73" t="str">
        <f>'[1]2023.04.25.EKHAZAARSTK_X'!A724</f>
        <v>RAJRATAN GLOBAL WIRE LTD</v>
      </c>
      <c r="B724" s="115">
        <f>'[1]2023.04.25.EKHAZAARSTK_X'!B724</f>
        <v>-0.37453005</v>
      </c>
      <c r="C724" s="115">
        <f>'[1]2023.04.25.EKHAZAARSTK_X'!C724</f>
        <v>1.8354178699999999</v>
      </c>
      <c r="D724" s="115">
        <f>'[1]2023.04.25.EKHAZAARSTK_X'!D724</f>
        <v>2.0769514999999998</v>
      </c>
      <c r="E724" s="115">
        <f>'[1]2023.04.25.EKHAZAARSTK_X'!E724</f>
        <v>0.16043447</v>
      </c>
      <c r="F724" s="115">
        <f>'[1]2023.04.25.EKHAZAARSTK_X'!F724</f>
        <v>1.42408395</v>
      </c>
      <c r="G724" s="115">
        <f>'[1]2023.04.25.EKHAZAARSTK_X'!G724</f>
        <v>0.53732239999999998</v>
      </c>
      <c r="H724" s="115">
        <f>'[1]2023.04.25.EKHAZAARSTK_X'!H724</f>
        <v>-2.5697534100000001</v>
      </c>
      <c r="I724" s="115">
        <f>'[1]2023.04.25.EKHAZAARSTK_X'!I724</f>
        <v>-8.44829E-2</v>
      </c>
      <c r="J724" s="115">
        <f>'[1]2023.04.25.EKHAZAARSTK_X'!J724</f>
        <v>-0.32073711999999999</v>
      </c>
      <c r="K724" s="115">
        <f>'[1]2023.04.25.EKHAZAARSTK_X'!K724</f>
        <v>0.87068707000000001</v>
      </c>
    </row>
    <row r="725" spans="1:11" x14ac:dyDescent="0.3">
      <c r="A725" s="73" t="str">
        <f>'[1]2023.04.25.EKHAZAARSTK_X'!A725</f>
        <v>RALLIS INDIA LTD</v>
      </c>
      <c r="B725" s="115">
        <f>'[1]2023.04.25.EKHAZAARSTK_X'!B725</f>
        <v>8.1633979999999995E-2</v>
      </c>
      <c r="C725" s="115">
        <f>'[1]2023.04.25.EKHAZAARSTK_X'!C725</f>
        <v>-0.26317384999999999</v>
      </c>
      <c r="D725" s="115">
        <f>'[1]2023.04.25.EKHAZAARSTK_X'!D725</f>
        <v>-0.20663951</v>
      </c>
      <c r="E725" s="115">
        <f>'[1]2023.04.25.EKHAZAARSTK_X'!E725</f>
        <v>-0.74540888999999999</v>
      </c>
      <c r="F725" s="115">
        <f>'[1]2023.04.25.EKHAZAARSTK_X'!F725</f>
        <v>-0.41300699000000002</v>
      </c>
      <c r="G725" s="115">
        <f>'[1]2023.04.25.EKHAZAARSTK_X'!G725</f>
        <v>-0.61313951</v>
      </c>
      <c r="H725" s="115">
        <f>'[1]2023.04.25.EKHAZAARSTK_X'!H725</f>
        <v>-2.0243790100000001</v>
      </c>
      <c r="I725" s="115">
        <f>'[1]2023.04.25.EKHAZAARSTK_X'!I725</f>
        <v>3.9779229999999999E-2</v>
      </c>
      <c r="J725" s="115">
        <f>'[1]2023.04.25.EKHAZAARSTK_X'!J725</f>
        <v>9.5808779999999996E-2</v>
      </c>
      <c r="K725" s="115">
        <f>'[1]2023.04.25.EKHAZAARSTK_X'!K725</f>
        <v>0.13346404000000001</v>
      </c>
    </row>
    <row r="726" spans="1:11" x14ac:dyDescent="0.3">
      <c r="A726" s="73" t="str">
        <f>'[1]2023.04.25.EKHAZAARSTK_X'!A726</f>
        <v>RAMA STEEL TUBES LTD</v>
      </c>
      <c r="B726" s="115">
        <f>'[1]2023.04.25.EKHAZAARSTK_X'!B726</f>
        <v>-0.44353604000000002</v>
      </c>
      <c r="C726" s="115">
        <f>'[1]2023.04.25.EKHAZAARSTK_X'!C726</f>
        <v>2.23267674</v>
      </c>
      <c r="D726" s="115">
        <f>'[1]2023.04.25.EKHAZAARSTK_X'!D726</f>
        <v>2.7899859</v>
      </c>
      <c r="E726" s="115">
        <f>'[1]2023.04.25.EKHAZAARSTK_X'!E726</f>
        <v>6.3228519999999996E-2</v>
      </c>
      <c r="F726" s="115">
        <f>'[1]2023.04.25.EKHAZAARSTK_X'!F726</f>
        <v>2.7926371099999998</v>
      </c>
      <c r="G726" s="115">
        <f>'[1]2023.04.25.EKHAZAARSTK_X'!G726</f>
        <v>-0.64810084999999995</v>
      </c>
      <c r="H726" s="115">
        <f>'[1]2023.04.25.EKHAZAARSTK_X'!H726</f>
        <v>-2.7766509099999999</v>
      </c>
      <c r="I726" s="115">
        <f>'[1]2023.04.25.EKHAZAARSTK_X'!I726</f>
        <v>1.40414715</v>
      </c>
      <c r="J726" s="115">
        <f>'[1]2023.04.25.EKHAZAARSTK_X'!J726</f>
        <v>-0.29537189000000003</v>
      </c>
      <c r="K726" s="115">
        <f>'[1]2023.04.25.EKHAZAARSTK_X'!K726</f>
        <v>8.8531810000000002E-2</v>
      </c>
    </row>
    <row r="727" spans="1:11" x14ac:dyDescent="0.3">
      <c r="A727" s="73" t="str">
        <f>'[1]2023.04.25.EKHAZAARSTK_X'!A727</f>
        <v>RAMCO CEMENTS LTD/THE</v>
      </c>
      <c r="B727" s="115">
        <f>'[1]2023.04.25.EKHAZAARSTK_X'!B727</f>
        <v>-0.31858370000000003</v>
      </c>
      <c r="C727" s="115">
        <f>'[1]2023.04.25.EKHAZAARSTK_X'!C727</f>
        <v>-0.23627110000000001</v>
      </c>
      <c r="D727" s="115">
        <f>'[1]2023.04.25.EKHAZAARSTK_X'!D727</f>
        <v>-0.18619689</v>
      </c>
      <c r="E727" s="115">
        <f>'[1]2023.04.25.EKHAZAARSTK_X'!E727</f>
        <v>0.68793987999999995</v>
      </c>
      <c r="F727" s="115">
        <f>'[1]2023.04.25.EKHAZAARSTK_X'!F727</f>
        <v>-8.9400770000000004E-2</v>
      </c>
      <c r="G727" s="115">
        <f>'[1]2023.04.25.EKHAZAARSTK_X'!G727</f>
        <v>-0.83035802999999997</v>
      </c>
      <c r="H727" s="115">
        <f>'[1]2023.04.25.EKHAZAARSTK_X'!H727</f>
        <v>-1.1619821800000001</v>
      </c>
      <c r="I727" s="115">
        <f>'[1]2023.04.25.EKHAZAARSTK_X'!I727</f>
        <v>8.2094000000000004E-4</v>
      </c>
      <c r="J727" s="115">
        <f>'[1]2023.04.25.EKHAZAARSTK_X'!J727</f>
        <v>-0.15111446000000001</v>
      </c>
      <c r="K727" s="115">
        <f>'[1]2023.04.25.EKHAZAARSTK_X'!K727</f>
        <v>-0.54629833000000005</v>
      </c>
    </row>
    <row r="728" spans="1:11" x14ac:dyDescent="0.3">
      <c r="A728" s="73" t="str">
        <f>'[1]2023.04.25.EKHAZAARSTK_X'!A728</f>
        <v>RAMCO INDUSTRIES LTD</v>
      </c>
      <c r="B728" s="115">
        <f>'[1]2023.04.25.EKHAZAARSTK_X'!B728</f>
        <v>-0.17690438</v>
      </c>
      <c r="C728" s="115">
        <f>'[1]2023.04.25.EKHAZAARSTK_X'!C728</f>
        <v>-0.55932504000000005</v>
      </c>
      <c r="D728" s="115">
        <f>'[1]2023.04.25.EKHAZAARSTK_X'!D728</f>
        <v>-0.65666789000000003</v>
      </c>
      <c r="E728" s="115">
        <f>'[1]2023.04.25.EKHAZAARSTK_X'!E728</f>
        <v>-0.60632109999999995</v>
      </c>
      <c r="F728" s="115">
        <f>'[1]2023.04.25.EKHAZAARSTK_X'!F728</f>
        <v>-1.4010566499999999</v>
      </c>
      <c r="G728" s="115">
        <f>'[1]2023.04.25.EKHAZAARSTK_X'!G728</f>
        <v>-0.73262685999999999</v>
      </c>
      <c r="H728" s="115">
        <f>'[1]2023.04.25.EKHAZAARSTK_X'!H728</f>
        <v>-2.3665018099999999</v>
      </c>
      <c r="I728" s="115">
        <f>'[1]2023.04.25.EKHAZAARSTK_X'!I728</f>
        <v>-0.20222348000000001</v>
      </c>
      <c r="J728" s="115">
        <f>'[1]2023.04.25.EKHAZAARSTK_X'!J728</f>
        <v>1.2132364499999999</v>
      </c>
      <c r="K728" s="115">
        <f>'[1]2023.04.25.EKHAZAARSTK_X'!K728</f>
        <v>0.41789021999999998</v>
      </c>
    </row>
    <row r="729" spans="1:11" x14ac:dyDescent="0.3">
      <c r="A729" s="73" t="str">
        <f>'[1]2023.04.25.EKHAZAARSTK_X'!A729</f>
        <v>RAMKRISHNA FORGINGS LTD</v>
      </c>
      <c r="B729" s="115">
        <f>'[1]2023.04.25.EKHAZAARSTK_X'!B729</f>
        <v>-0.40935060000000001</v>
      </c>
      <c r="C729" s="115">
        <f>'[1]2023.04.25.EKHAZAARSTK_X'!C729</f>
        <v>0.50731694999999999</v>
      </c>
      <c r="D729" s="115">
        <f>'[1]2023.04.25.EKHAZAARSTK_X'!D729</f>
        <v>-0.26514071</v>
      </c>
      <c r="E729" s="115">
        <f>'[1]2023.04.25.EKHAZAARSTK_X'!E729</f>
        <v>0.98928159000000004</v>
      </c>
      <c r="F729" s="115">
        <f>'[1]2023.04.25.EKHAZAARSTK_X'!F729</f>
        <v>1.64309156</v>
      </c>
      <c r="G729" s="115">
        <f>'[1]2023.04.25.EKHAZAARSTK_X'!G729</f>
        <v>-0.11639792</v>
      </c>
      <c r="H729" s="115">
        <f>'[1]2023.04.25.EKHAZAARSTK_X'!H729</f>
        <v>-1.9416614800000001</v>
      </c>
      <c r="I729" s="115">
        <f>'[1]2023.04.25.EKHAZAARSTK_X'!I729</f>
        <v>0.51159250999999994</v>
      </c>
      <c r="J729" s="115">
        <f>'[1]2023.04.25.EKHAZAARSTK_X'!J729</f>
        <v>9.7640980000000002E-2</v>
      </c>
      <c r="K729" s="115">
        <f>'[1]2023.04.25.EKHAZAARSTK_X'!K729</f>
        <v>-4.3970099999999998E-2</v>
      </c>
    </row>
    <row r="730" spans="1:11" x14ac:dyDescent="0.3">
      <c r="A730" s="73" t="str">
        <f>'[1]2023.04.25.EKHAZAARSTK_X'!A730</f>
        <v>RAMKY INFRASTRUCTURE LTD</v>
      </c>
      <c r="B730" s="115">
        <f>'[1]2023.04.25.EKHAZAARSTK_X'!B730</f>
        <v>-0.47056088000000001</v>
      </c>
      <c r="C730" s="115">
        <f>'[1]2023.04.25.EKHAZAARSTK_X'!C730</f>
        <v>-0.36794502000000001</v>
      </c>
      <c r="D730" s="115">
        <f>'[1]2023.04.25.EKHAZAARSTK_X'!D730</f>
        <v>-1.2904793000000001</v>
      </c>
      <c r="E730" s="115">
        <f>'[1]2023.04.25.EKHAZAARSTK_X'!E730</f>
        <v>1.69852793</v>
      </c>
      <c r="F730" s="115">
        <f>'[1]2023.04.25.EKHAZAARSTK_X'!F730</f>
        <v>1.8410767299999999</v>
      </c>
      <c r="G730" s="115">
        <f>'[1]2023.04.25.EKHAZAARSTK_X'!G730</f>
        <v>-0.70332735999999996</v>
      </c>
      <c r="H730" s="115">
        <f>'[1]2023.04.25.EKHAZAARSTK_X'!H730</f>
        <v>-2.14260173</v>
      </c>
      <c r="I730" s="115">
        <f>'[1]2023.04.25.EKHAZAARSTK_X'!I730</f>
        <v>8.8302799999999994E-3</v>
      </c>
      <c r="J730" s="115">
        <f>'[1]2023.04.25.EKHAZAARSTK_X'!J730</f>
        <v>-4.198756E-2</v>
      </c>
      <c r="K730" s="115">
        <f>'[1]2023.04.25.EKHAZAARSTK_X'!K730</f>
        <v>2.33755398</v>
      </c>
    </row>
    <row r="731" spans="1:11" x14ac:dyDescent="0.3">
      <c r="A731" s="73" t="str">
        <f>'[1]2023.04.25.EKHAZAARSTK_X'!A731</f>
        <v>RANE HOLDINGS LTD</v>
      </c>
      <c r="B731" s="115">
        <f>'[1]2023.04.25.EKHAZAARSTK_X'!B731</f>
        <v>1.7612699999999998E-2</v>
      </c>
      <c r="C731" s="115">
        <f>'[1]2023.04.25.EKHAZAARSTK_X'!C731</f>
        <v>-8.4071200000000006E-3</v>
      </c>
      <c r="D731" s="115">
        <f>'[1]2023.04.25.EKHAZAARSTK_X'!D731</f>
        <v>-0.95935601000000004</v>
      </c>
      <c r="E731" s="115">
        <f>'[1]2023.04.25.EKHAZAARSTK_X'!E731</f>
        <v>0.94702971000000002</v>
      </c>
      <c r="F731" s="115">
        <f>'[1]2023.04.25.EKHAZAARSTK_X'!F731</f>
        <v>1.08261645</v>
      </c>
      <c r="G731" s="115">
        <f>'[1]2023.04.25.EKHAZAARSTK_X'!G731</f>
        <v>-0.66956245999999997</v>
      </c>
      <c r="H731" s="115">
        <f>'[1]2023.04.25.EKHAZAARSTK_X'!H731</f>
        <v>-2.3159782899999999</v>
      </c>
      <c r="I731" s="115">
        <f>'[1]2023.04.25.EKHAZAARSTK_X'!I731</f>
        <v>-3.5295819999999999E-2</v>
      </c>
      <c r="J731" s="115">
        <f>'[1]2023.04.25.EKHAZAARSTK_X'!J731</f>
        <v>0.43530858</v>
      </c>
      <c r="K731" s="115">
        <f>'[1]2023.04.25.EKHAZAARSTK_X'!K731</f>
        <v>-0.12875420000000001</v>
      </c>
    </row>
    <row r="732" spans="1:11" x14ac:dyDescent="0.3">
      <c r="A732" s="73" t="str">
        <f>'[1]2023.04.25.EKHAZAARSTK_X'!A732</f>
        <v>RASHTRIYA CHEMICALS &amp; FERT</v>
      </c>
      <c r="B732" s="115">
        <f>'[1]2023.04.25.EKHAZAARSTK_X'!B732</f>
        <v>0.11259967999999999</v>
      </c>
      <c r="C732" s="115">
        <f>'[1]2023.04.25.EKHAZAARSTK_X'!C732</f>
        <v>2.6816253699999999</v>
      </c>
      <c r="D732" s="115">
        <f>'[1]2023.04.25.EKHAZAARSTK_X'!D732</f>
        <v>2.1342051</v>
      </c>
      <c r="E732" s="115">
        <f>'[1]2023.04.25.EKHAZAARSTK_X'!E732</f>
        <v>0.61639290999999996</v>
      </c>
      <c r="F732" s="115">
        <f>'[1]2023.04.25.EKHAZAARSTK_X'!F732</f>
        <v>0.42528128999999998</v>
      </c>
      <c r="G732" s="115">
        <f>'[1]2023.04.25.EKHAZAARSTK_X'!G732</f>
        <v>-0.106613</v>
      </c>
      <c r="H732" s="115">
        <f>'[1]2023.04.25.EKHAZAARSTK_X'!H732</f>
        <v>-1.2739152899999999</v>
      </c>
      <c r="I732" s="115">
        <f>'[1]2023.04.25.EKHAZAARSTK_X'!I732</f>
        <v>2.09012318</v>
      </c>
      <c r="J732" s="115">
        <f>'[1]2023.04.25.EKHAZAARSTK_X'!J732</f>
        <v>0.91457361000000004</v>
      </c>
      <c r="K732" s="115">
        <f>'[1]2023.04.25.EKHAZAARSTK_X'!K732</f>
        <v>-0.92803669</v>
      </c>
    </row>
    <row r="733" spans="1:11" x14ac:dyDescent="0.3">
      <c r="A733" s="73" t="str">
        <f>'[1]2023.04.25.EKHAZAARSTK_X'!A733</f>
        <v>RATEGAIN TRAVEL TECHNOLOGIES</v>
      </c>
      <c r="B733" s="115">
        <f>'[1]2023.04.25.EKHAZAARSTK_X'!B733</f>
        <v>-0.47056088000000001</v>
      </c>
      <c r="C733" s="115">
        <f>'[1]2023.04.25.EKHAZAARSTK_X'!C733</f>
        <v>0.58433533000000004</v>
      </c>
      <c r="D733" s="115">
        <f>'[1]2023.04.25.EKHAZAARSTK_X'!D733</f>
        <v>1.0721167300000001</v>
      </c>
      <c r="E733" s="115">
        <f>'[1]2023.04.25.EKHAZAARSTK_X'!E733</f>
        <v>-0.95499277000000005</v>
      </c>
      <c r="F733" s="115">
        <f>'[1]2023.04.25.EKHAZAARSTK_X'!F733</f>
        <v>9.9150290000000002E-2</v>
      </c>
      <c r="G733" s="115">
        <f>'[1]2023.04.25.EKHAZAARSTK_X'!G733</f>
        <v>-0.55252241999999996</v>
      </c>
      <c r="H733" s="115">
        <f>'[1]2023.04.25.EKHAZAARSTK_X'!H733</f>
        <v>-2.6591451199999998</v>
      </c>
      <c r="I733" s="115">
        <f>'[1]2023.04.25.EKHAZAARSTK_X'!I733</f>
        <v>0.54938662000000005</v>
      </c>
      <c r="J733" s="115">
        <f>'[1]2023.04.25.EKHAZAARSTK_X'!J733</f>
        <v>-0.53218889000000003</v>
      </c>
      <c r="K733" s="115">
        <f>'[1]2023.04.25.EKHAZAARSTK_X'!K733</f>
        <v>-0.80157012000000005</v>
      </c>
    </row>
    <row r="734" spans="1:11" x14ac:dyDescent="0.3">
      <c r="A734" s="73" t="str">
        <f>'[1]2023.04.25.EKHAZAARSTK_X'!A734</f>
        <v>RATNAMANI METALS &amp; TUBES LTD</v>
      </c>
      <c r="B734" s="115">
        <f>'[1]2023.04.25.EKHAZAARSTK_X'!B734</f>
        <v>-0.30577978</v>
      </c>
      <c r="C734" s="115">
        <f>'[1]2023.04.25.EKHAZAARSTK_X'!C734</f>
        <v>1.44931078</v>
      </c>
      <c r="D734" s="115">
        <f>'[1]2023.04.25.EKHAZAARSTK_X'!D734</f>
        <v>0.44438285</v>
      </c>
      <c r="E734" s="115">
        <f>'[1]2023.04.25.EKHAZAARSTK_X'!E734</f>
        <v>-0.85477769000000003</v>
      </c>
      <c r="F734" s="115">
        <f>'[1]2023.04.25.EKHAZAARSTK_X'!F734</f>
        <v>0.52366840999999997</v>
      </c>
      <c r="G734" s="115">
        <f>'[1]2023.04.25.EKHAZAARSTK_X'!G734</f>
        <v>6.8081249999999996E-2</v>
      </c>
      <c r="H734" s="115">
        <f>'[1]2023.04.25.EKHAZAARSTK_X'!H734</f>
        <v>-1.6578113999999999</v>
      </c>
      <c r="I734" s="115">
        <f>'[1]2023.04.25.EKHAZAARSTK_X'!I734</f>
        <v>-0.35539262999999999</v>
      </c>
      <c r="J734" s="115">
        <f>'[1]2023.04.25.EKHAZAARSTK_X'!J734</f>
        <v>-0.34665923999999998</v>
      </c>
      <c r="K734" s="115">
        <f>'[1]2023.04.25.EKHAZAARSTK_X'!K734</f>
        <v>-0.84377897000000002</v>
      </c>
    </row>
    <row r="735" spans="1:11" x14ac:dyDescent="0.3">
      <c r="A735" s="73" t="str">
        <f>'[1]2023.04.25.EKHAZAARSTK_X'!A735</f>
        <v>RATTANINDIA ENTERPRISES LTD</v>
      </c>
      <c r="B735" s="115">
        <f>'[1]2023.04.25.EKHAZAARSTK_X'!B735</f>
        <v>-0.47056088000000001</v>
      </c>
      <c r="C735" s="115">
        <f>'[1]2023.04.25.EKHAZAARSTK_X'!C735</f>
        <v>0.65715420000000002</v>
      </c>
      <c r="D735" s="115">
        <f>'[1]2023.04.25.EKHAZAARSTK_X'!D735</f>
        <v>-0.32835677000000002</v>
      </c>
      <c r="E735" s="115">
        <f>'[1]2023.04.25.EKHAZAARSTK_X'!E735</f>
        <v>0.38268983000000001</v>
      </c>
      <c r="F735" s="115">
        <f>'[1]2023.04.25.EKHAZAARSTK_X'!F735</f>
        <v>-1.9639800000000002E-3</v>
      </c>
      <c r="G735" s="115">
        <f>'[1]2023.04.25.EKHAZAARSTK_X'!G735</f>
        <v>-2.9225342300000001</v>
      </c>
      <c r="H735" s="115">
        <f>'[1]2023.04.25.EKHAZAARSTK_X'!H735</f>
        <v>-3</v>
      </c>
      <c r="I735" s="115">
        <f>'[1]2023.04.25.EKHAZAARSTK_X'!I735</f>
        <v>-0.10623096999999999</v>
      </c>
      <c r="J735" s="115">
        <f>'[1]2023.04.25.EKHAZAARSTK_X'!J735</f>
        <v>-1.2366094599999999</v>
      </c>
      <c r="K735" s="115">
        <f>'[1]2023.04.25.EKHAZAARSTK_X'!K735</f>
        <v>1.67672551</v>
      </c>
    </row>
    <row r="736" spans="1:11" x14ac:dyDescent="0.3">
      <c r="A736" s="73" t="str">
        <f>'[1]2023.04.25.EKHAZAARSTK_X'!A736</f>
        <v>RATTANINDIA POWER LTD</v>
      </c>
      <c r="B736" s="115">
        <f>'[1]2023.04.25.EKHAZAARSTK_X'!B736</f>
        <v>-0.47056088000000001</v>
      </c>
      <c r="C736" s="115">
        <f>'[1]2023.04.25.EKHAZAARSTK_X'!C736</f>
        <v>-0.37378805999999998</v>
      </c>
      <c r="D736" s="115">
        <f>'[1]2023.04.25.EKHAZAARSTK_X'!D736</f>
        <v>-1.01747787</v>
      </c>
      <c r="E736" s="115">
        <f>'[1]2023.04.25.EKHAZAARSTK_X'!E736</f>
        <v>3.0000002399999999</v>
      </c>
      <c r="F736" s="115">
        <f>'[1]2023.04.25.EKHAZAARSTK_X'!F736</f>
        <v>-1.29073441</v>
      </c>
      <c r="G736" s="115">
        <f>'[1]2023.04.25.EKHAZAARSTK_X'!G736</f>
        <v>-1.4681365500000001</v>
      </c>
      <c r="H736" s="115">
        <f>'[1]2023.04.25.EKHAZAARSTK_X'!H736</f>
        <v>-1.82277405</v>
      </c>
      <c r="I736" s="115">
        <f>'[1]2023.04.25.EKHAZAARSTK_X'!I736</f>
        <v>0.21659237000000001</v>
      </c>
      <c r="J736" s="115">
        <f>'[1]2023.04.25.EKHAZAARSTK_X'!J736</f>
        <v>-1.04872096</v>
      </c>
      <c r="K736" s="115">
        <f>'[1]2023.04.25.EKHAZAARSTK_X'!K736</f>
        <v>1.1636989099999999</v>
      </c>
    </row>
    <row r="737" spans="1:11" x14ac:dyDescent="0.3">
      <c r="A737" s="73" t="str">
        <f>'[1]2023.04.25.EKHAZAARSTK_X'!A737</f>
        <v>RAYMOND LTD</v>
      </c>
      <c r="B737" s="115">
        <f>'[1]2023.04.25.EKHAZAARSTK_X'!B737</f>
        <v>-0.39242118999999998</v>
      </c>
      <c r="C737" s="115">
        <f>'[1]2023.04.25.EKHAZAARSTK_X'!C737</f>
        <v>0.33473521000000001</v>
      </c>
      <c r="D737" s="115">
        <f>'[1]2023.04.25.EKHAZAARSTK_X'!D737</f>
        <v>-0.71123605999999995</v>
      </c>
      <c r="E737" s="115">
        <f>'[1]2023.04.25.EKHAZAARSTK_X'!E737</f>
        <v>9.1496099999999997E-2</v>
      </c>
      <c r="F737" s="115">
        <f>'[1]2023.04.25.EKHAZAARSTK_X'!F737</f>
        <v>1.25864887</v>
      </c>
      <c r="G737" s="115">
        <f>'[1]2023.04.25.EKHAZAARSTK_X'!G737</f>
        <v>-6.0455830000000002E-2</v>
      </c>
      <c r="H737" s="115">
        <f>'[1]2023.04.25.EKHAZAARSTK_X'!H737</f>
        <v>-1.40548432</v>
      </c>
      <c r="I737" s="115">
        <f>'[1]2023.04.25.EKHAZAARSTK_X'!I737</f>
        <v>1.6963075400000001</v>
      </c>
      <c r="J737" s="115">
        <f>'[1]2023.04.25.EKHAZAARSTK_X'!J737</f>
        <v>0.21598317</v>
      </c>
      <c r="K737" s="115">
        <f>'[1]2023.04.25.EKHAZAARSTK_X'!K737</f>
        <v>0.62071007</v>
      </c>
    </row>
    <row r="738" spans="1:11" x14ac:dyDescent="0.3">
      <c r="A738" s="73" t="str">
        <f>'[1]2023.04.25.EKHAZAARSTK_X'!A738</f>
        <v>RBL BANK LTD</v>
      </c>
      <c r="B738" s="115">
        <f>'[1]2023.04.25.EKHAZAARSTK_X'!B738</f>
        <v>-0.47056088000000001</v>
      </c>
      <c r="C738" s="115">
        <f>'[1]2023.04.25.EKHAZAARSTK_X'!C738</f>
        <v>-0.60023128999999997</v>
      </c>
      <c r="D738" s="115">
        <f>'[1]2023.04.25.EKHAZAARSTK_X'!D738</f>
        <v>-0.19666276999999999</v>
      </c>
      <c r="E738" s="115">
        <f>'[1]2023.04.25.EKHAZAARSTK_X'!E738</f>
        <v>0.74567103000000001</v>
      </c>
      <c r="F738" s="115">
        <f>'[1]2023.04.25.EKHAZAARSTK_X'!F738</f>
        <v>0.43484374999999997</v>
      </c>
      <c r="G738" s="115">
        <f>'[1]2023.04.25.EKHAZAARSTK_X'!G738</f>
        <v>-0.94751399999999997</v>
      </c>
      <c r="H738" s="115">
        <f>'[1]2023.04.25.EKHAZAARSTK_X'!H738</f>
        <v>-0.76760852000000002</v>
      </c>
      <c r="I738" s="115">
        <f>'[1]2023.04.25.EKHAZAARSTK_X'!I738</f>
        <v>3.0003824200000002</v>
      </c>
      <c r="J738" s="115">
        <f>'[1]2023.04.25.EKHAZAARSTK_X'!J738</f>
        <v>1.52541316</v>
      </c>
      <c r="K738" s="115">
        <f>'[1]2023.04.25.EKHAZAARSTK_X'!K738</f>
        <v>0.58747947</v>
      </c>
    </row>
    <row r="739" spans="1:11" x14ac:dyDescent="0.3">
      <c r="A739" s="73" t="str">
        <f>'[1]2023.04.25.EKHAZAARSTK_X'!A739</f>
        <v>REC LTD</v>
      </c>
      <c r="B739" s="115">
        <f>'[1]2023.04.25.EKHAZAARSTK_X'!B739</f>
        <v>0.52499675999999995</v>
      </c>
      <c r="C739" s="115">
        <f>'[1]2023.04.25.EKHAZAARSTK_X'!C739</f>
        <v>-0.40281039000000002</v>
      </c>
      <c r="D739" s="115">
        <f>'[1]2023.04.25.EKHAZAARSTK_X'!D739</f>
        <v>-0.43625100999999999</v>
      </c>
      <c r="E739" s="115">
        <f>'[1]2023.04.25.EKHAZAARSTK_X'!E739</f>
        <v>3.0000002399999999</v>
      </c>
      <c r="F739" s="115">
        <f>'[1]2023.04.25.EKHAZAARSTK_X'!F739</f>
        <v>0.92759502000000005</v>
      </c>
      <c r="G739" s="115">
        <f>'[1]2023.04.25.EKHAZAARSTK_X'!G739</f>
        <v>0.53177929000000002</v>
      </c>
      <c r="H739" s="115">
        <f>'[1]2023.04.25.EKHAZAARSTK_X'!H739</f>
        <v>6.8611030000000003E-2</v>
      </c>
      <c r="I739" s="115">
        <f>'[1]2023.04.25.EKHAZAARSTK_X'!I739</f>
        <v>0.17685254</v>
      </c>
      <c r="J739" s="115">
        <f>'[1]2023.04.25.EKHAZAARSTK_X'!J739</f>
        <v>0.85921179999999997</v>
      </c>
      <c r="K739" s="115">
        <f>'[1]2023.04.25.EKHAZAARSTK_X'!K739</f>
        <v>0.10741819</v>
      </c>
    </row>
    <row r="740" spans="1:11" x14ac:dyDescent="0.3">
      <c r="A740" s="73" t="str">
        <f>'[1]2023.04.25.EKHAZAARSTK_X'!A740</f>
        <v>REDINGTON LTD</v>
      </c>
      <c r="B740" s="115">
        <f>'[1]2023.04.25.EKHAZAARSTK_X'!B740</f>
        <v>1.0021442199999999</v>
      </c>
      <c r="C740" s="115">
        <f>'[1]2023.04.25.EKHAZAARSTK_X'!C740</f>
        <v>1.7075785400000001</v>
      </c>
      <c r="D740" s="115">
        <f>'[1]2023.04.25.EKHAZAARSTK_X'!D740</f>
        <v>1.21671259</v>
      </c>
      <c r="E740" s="115">
        <f>'[1]2023.04.25.EKHAZAARSTK_X'!E740</f>
        <v>-0.87311441000000001</v>
      </c>
      <c r="F740" s="115">
        <f>'[1]2023.04.25.EKHAZAARSTK_X'!F740</f>
        <v>0.55019443999999995</v>
      </c>
      <c r="G740" s="115">
        <f>'[1]2023.04.25.EKHAZAARSTK_X'!G740</f>
        <v>-0.14800830000000001</v>
      </c>
      <c r="H740" s="115">
        <f>'[1]2023.04.25.EKHAZAARSTK_X'!H740</f>
        <v>-0.73611879000000002</v>
      </c>
      <c r="I740" s="115">
        <f>'[1]2023.04.25.EKHAZAARSTK_X'!I740</f>
        <v>0.47525858999999998</v>
      </c>
      <c r="J740" s="115">
        <f>'[1]2023.04.25.EKHAZAARSTK_X'!J740</f>
        <v>0.98077475999999997</v>
      </c>
      <c r="K740" s="115">
        <f>'[1]2023.04.25.EKHAZAARSTK_X'!K740</f>
        <v>-0.36903905999999997</v>
      </c>
    </row>
    <row r="741" spans="1:11" x14ac:dyDescent="0.3">
      <c r="A741" s="73" t="str">
        <f>'[1]2023.04.25.EKHAZAARSTK_X'!A741</f>
        <v>RELAXO FOOTWEARS LTD</v>
      </c>
      <c r="B741" s="115">
        <f>'[1]2023.04.25.EKHAZAARSTK_X'!B741</f>
        <v>-0.35467001999999997</v>
      </c>
      <c r="C741" s="115">
        <f>'[1]2023.04.25.EKHAZAARSTK_X'!C741</f>
        <v>0.36407062000000001</v>
      </c>
      <c r="D741" s="115">
        <f>'[1]2023.04.25.EKHAZAARSTK_X'!D741</f>
        <v>0.12771060000000001</v>
      </c>
      <c r="E741" s="115">
        <f>'[1]2023.04.25.EKHAZAARSTK_X'!E741</f>
        <v>-0.95499277000000005</v>
      </c>
      <c r="F741" s="115">
        <f>'[1]2023.04.25.EKHAZAARSTK_X'!F741</f>
        <v>-0.77361095000000002</v>
      </c>
      <c r="G741" s="115">
        <f>'[1]2023.04.25.EKHAZAARSTK_X'!G741</f>
        <v>-0.52959489999999998</v>
      </c>
      <c r="H741" s="115">
        <f>'[1]2023.04.25.EKHAZAARSTK_X'!H741</f>
        <v>-1.70639122</v>
      </c>
      <c r="I741" s="115">
        <f>'[1]2023.04.25.EKHAZAARSTK_X'!I741</f>
        <v>-0.29776143999999999</v>
      </c>
      <c r="J741" s="115">
        <f>'[1]2023.04.25.EKHAZAARSTK_X'!J741</f>
        <v>-0.60770714000000003</v>
      </c>
      <c r="K741" s="115">
        <f>'[1]2023.04.25.EKHAZAARSTK_X'!K741</f>
        <v>-1.25534678</v>
      </c>
    </row>
    <row r="742" spans="1:11" x14ac:dyDescent="0.3">
      <c r="A742" s="73" t="str">
        <f>'[1]2023.04.25.EKHAZAARSTK_X'!A742</f>
        <v>RELIANCE INDUS INFRASTRUCT</v>
      </c>
      <c r="B742" s="115">
        <f>'[1]2023.04.25.EKHAZAARSTK_X'!B742</f>
        <v>-0.33553368</v>
      </c>
      <c r="C742" s="115">
        <f>'[1]2023.04.25.EKHAZAARSTK_X'!C742</f>
        <v>-0.75313496999999996</v>
      </c>
      <c r="D742" s="115">
        <f>'[1]2023.04.25.EKHAZAARSTK_X'!D742</f>
        <v>-1.0771110100000001</v>
      </c>
      <c r="E742" s="115">
        <f>'[1]2023.04.25.EKHAZAARSTK_X'!E742</f>
        <v>-0.95499277000000005</v>
      </c>
      <c r="F742" s="115">
        <f>'[1]2023.04.25.EKHAZAARSTK_X'!F742</f>
        <v>0.25956401000000001</v>
      </c>
      <c r="G742" s="115">
        <f>'[1]2023.04.25.EKHAZAARSTK_X'!G742</f>
        <v>-0.97973399999999999</v>
      </c>
      <c r="H742" s="115">
        <f>'[1]2023.04.25.EKHAZAARSTK_X'!H742</f>
        <v>-3</v>
      </c>
      <c r="I742" s="115">
        <f>'[1]2023.04.25.EKHAZAARSTK_X'!I742</f>
        <v>3.0003824200000002</v>
      </c>
      <c r="J742" s="115">
        <f>'[1]2023.04.25.EKHAZAARSTK_X'!J742</f>
        <v>-0.63226300000000002</v>
      </c>
      <c r="K742" s="115">
        <f>'[1]2023.04.25.EKHAZAARSTK_X'!K742</f>
        <v>-1.1573E-2</v>
      </c>
    </row>
    <row r="743" spans="1:11" x14ac:dyDescent="0.3">
      <c r="A743" s="73" t="str">
        <f>'[1]2023.04.25.EKHAZAARSTK_X'!A743</f>
        <v>RELIANCE INDUSTRIES LTD</v>
      </c>
      <c r="B743" s="115">
        <f>'[1]2023.04.25.EKHAZAARSTK_X'!B743</f>
        <v>-0.34256061999999998</v>
      </c>
      <c r="C743" s="115">
        <f>'[1]2023.04.25.EKHAZAARSTK_X'!C743</f>
        <v>-0.42277014000000002</v>
      </c>
      <c r="D743" s="115">
        <f>'[1]2023.04.25.EKHAZAARSTK_X'!D743</f>
        <v>-0.30777881000000001</v>
      </c>
      <c r="E743" s="115">
        <f>'[1]2023.04.25.EKHAZAARSTK_X'!E743</f>
        <v>-0.24068005000000001</v>
      </c>
      <c r="F743" s="115">
        <f>'[1]2023.04.25.EKHAZAARSTK_X'!F743</f>
        <v>-0.46585306999999998</v>
      </c>
      <c r="G743" s="115">
        <f>'[1]2023.04.25.EKHAZAARSTK_X'!G743</f>
        <v>-0.52963369999999999</v>
      </c>
      <c r="H743" s="115">
        <f>'[1]2023.04.25.EKHAZAARSTK_X'!H743</f>
        <v>1.8589807700000001</v>
      </c>
      <c r="I743" s="115">
        <f>'[1]2023.04.25.EKHAZAARSTK_X'!I743</f>
        <v>-0.24068381</v>
      </c>
      <c r="J743" s="115">
        <f>'[1]2023.04.25.EKHAZAARSTK_X'!J743</f>
        <v>0.1204942</v>
      </c>
      <c r="K743" s="115">
        <f>'[1]2023.04.25.EKHAZAARSTK_X'!K743</f>
        <v>0.29494302999999999</v>
      </c>
    </row>
    <row r="744" spans="1:11" x14ac:dyDescent="0.3">
      <c r="A744" s="73" t="str">
        <f>'[1]2023.04.25.EKHAZAARSTK_X'!A744</f>
        <v>RELIANCE INFRASTRUCTURE LTD</v>
      </c>
      <c r="B744" s="115">
        <f>'[1]2023.04.25.EKHAZAARSTK_X'!B744</f>
        <v>-0.47056088000000001</v>
      </c>
      <c r="C744" s="115">
        <f>'[1]2023.04.25.EKHAZAARSTK_X'!C744</f>
        <v>-0.29619529999999999</v>
      </c>
      <c r="D744" s="115">
        <f>'[1]2023.04.25.EKHAZAARSTK_X'!D744</f>
        <v>-1.2671410999999999</v>
      </c>
      <c r="E744" s="115">
        <f>'[1]2023.04.25.EKHAZAARSTK_X'!E744</f>
        <v>1.05056083</v>
      </c>
      <c r="F744" s="115">
        <f>'[1]2023.04.25.EKHAZAARSTK_X'!F744</f>
        <v>0.99872022999999999</v>
      </c>
      <c r="G744" s="115">
        <f>'[1]2023.04.25.EKHAZAARSTK_X'!G744</f>
        <v>-1.1696360100000001</v>
      </c>
      <c r="H744" s="115">
        <f>'[1]2023.04.25.EKHAZAARSTK_X'!H744</f>
        <v>-0.90550357000000004</v>
      </c>
      <c r="I744" s="115">
        <f>'[1]2023.04.25.EKHAZAARSTK_X'!I744</f>
        <v>1.6917040299999999</v>
      </c>
      <c r="J744" s="115">
        <f>'[1]2023.04.25.EKHAZAARSTK_X'!J744</f>
        <v>1.2514303899999999</v>
      </c>
      <c r="K744" s="115">
        <f>'[1]2023.04.25.EKHAZAARSTK_X'!K744</f>
        <v>1.12053442</v>
      </c>
    </row>
    <row r="745" spans="1:11" x14ac:dyDescent="0.3">
      <c r="A745" s="73" t="str">
        <f>'[1]2023.04.25.EKHAZAARSTK_X'!A745</f>
        <v>RELIANCE POWER LTD</v>
      </c>
      <c r="B745" s="115">
        <f>'[1]2023.04.25.EKHAZAARSTK_X'!B745</f>
        <v>-0.47056088000000001</v>
      </c>
      <c r="C745" s="115">
        <f>'[1]2023.04.25.EKHAZAARSTK_X'!C745</f>
        <v>-0.51443934000000002</v>
      </c>
      <c r="D745" s="115">
        <f>'[1]2023.04.25.EKHAZAARSTK_X'!D745</f>
        <v>-1.3634434900000001</v>
      </c>
      <c r="E745" s="115">
        <f>'[1]2023.04.25.EKHAZAARSTK_X'!E745</f>
        <v>2.1909976000000002</v>
      </c>
      <c r="F745" s="115">
        <f>'[1]2023.04.25.EKHAZAARSTK_X'!F745</f>
        <v>-0.38202456000000001</v>
      </c>
      <c r="G745" s="115">
        <f>'[1]2023.04.25.EKHAZAARSTK_X'!G745</f>
        <v>-1.2406252600000001</v>
      </c>
      <c r="H745" s="115">
        <f>'[1]2023.04.25.EKHAZAARSTK_X'!H745</f>
        <v>-1.18134761</v>
      </c>
      <c r="I745" s="115">
        <f>'[1]2023.04.25.EKHAZAARSTK_X'!I745</f>
        <v>1.51630902</v>
      </c>
      <c r="J745" s="115">
        <f>'[1]2023.04.25.EKHAZAARSTK_X'!J745</f>
        <v>0.54771720999999995</v>
      </c>
      <c r="K745" s="115">
        <f>'[1]2023.04.25.EKHAZAARSTK_X'!K745</f>
        <v>1.56829894</v>
      </c>
    </row>
    <row r="746" spans="1:11" x14ac:dyDescent="0.3">
      <c r="A746" s="73" t="str">
        <f>'[1]2023.04.25.EKHAZAARSTK_X'!A746</f>
        <v>RELIGARE ENTERPRISES LTD</v>
      </c>
      <c r="B746" s="115">
        <f>'[1]2023.04.25.EKHAZAARSTK_X'!B746</f>
        <v>-0.47056088000000001</v>
      </c>
      <c r="C746" s="115">
        <f>'[1]2023.04.25.EKHAZAARSTK_X'!C746</f>
        <v>0.90892214000000005</v>
      </c>
      <c r="D746" s="115">
        <f>'[1]2023.04.25.EKHAZAARSTK_X'!D746</f>
        <v>-1.40128922</v>
      </c>
      <c r="E746" s="115">
        <f>'[1]2023.04.25.EKHAZAARSTK_X'!E746</f>
        <v>1.37552798</v>
      </c>
      <c r="F746" s="115">
        <f>'[1]2023.04.25.EKHAZAARSTK_X'!F746</f>
        <v>0.70924633999999998</v>
      </c>
      <c r="G746" s="115">
        <f>'[1]2023.04.25.EKHAZAARSTK_X'!G746</f>
        <v>-2.5490126599999998</v>
      </c>
      <c r="H746" s="115">
        <f>'[1]2023.04.25.EKHAZAARSTK_X'!H746</f>
        <v>-1.6677067299999999</v>
      </c>
      <c r="I746" s="115">
        <f>'[1]2023.04.25.EKHAZAARSTK_X'!I746</f>
        <v>0.34409036999999998</v>
      </c>
      <c r="J746" s="115">
        <f>'[1]2023.04.25.EKHAZAARSTK_X'!J746</f>
        <v>-0.95386004000000002</v>
      </c>
      <c r="K746" s="115">
        <f>'[1]2023.04.25.EKHAZAARSTK_X'!K746</f>
        <v>-0.31435382000000001</v>
      </c>
    </row>
    <row r="747" spans="1:11" x14ac:dyDescent="0.3">
      <c r="A747" s="73" t="str">
        <f>'[1]2023.04.25.EKHAZAARSTK_X'!A747</f>
        <v>REPCO HOME FINANCE LTD</v>
      </c>
      <c r="B747" s="115">
        <f>'[1]2023.04.25.EKHAZAARSTK_X'!B747</f>
        <v>3.0132030000000001E-2</v>
      </c>
      <c r="C747" s="115">
        <f>'[1]2023.04.25.EKHAZAARSTK_X'!C747</f>
        <v>-0.44012284000000002</v>
      </c>
      <c r="D747" s="115">
        <f>'[1]2023.04.25.EKHAZAARSTK_X'!D747</f>
        <v>-0.54663306</v>
      </c>
      <c r="E747" s="115">
        <f>'[1]2023.04.25.EKHAZAARSTK_X'!E747</f>
        <v>2.9051470799999999</v>
      </c>
      <c r="F747" s="115">
        <f>'[1]2023.04.25.EKHAZAARSTK_X'!F747</f>
        <v>0.49947900000000001</v>
      </c>
      <c r="G747" s="115">
        <f>'[1]2023.04.25.EKHAZAARSTK_X'!G747</f>
        <v>0.17450829000000001</v>
      </c>
      <c r="H747" s="115">
        <f>'[1]2023.04.25.EKHAZAARSTK_X'!H747</f>
        <v>-2.1458053600000002</v>
      </c>
      <c r="I747" s="115">
        <f>'[1]2023.04.25.EKHAZAARSTK_X'!I747</f>
        <v>0.40728605000000001</v>
      </c>
      <c r="J747" s="115">
        <f>'[1]2023.04.25.EKHAZAARSTK_X'!J747</f>
        <v>2.3993267999999999</v>
      </c>
      <c r="K747" s="115">
        <f>'[1]2023.04.25.EKHAZAARSTK_X'!K747</f>
        <v>2.99999547</v>
      </c>
    </row>
    <row r="748" spans="1:11" x14ac:dyDescent="0.3">
      <c r="A748" s="73" t="str">
        <f>'[1]2023.04.25.EKHAZAARSTK_X'!A748</f>
        <v>RESPONSIVE INDUSTRIES LTD</v>
      </c>
      <c r="B748" s="115">
        <f>'[1]2023.04.25.EKHAZAARSTK_X'!B748</f>
        <v>-0.44288006000000002</v>
      </c>
      <c r="C748" s="115">
        <f>'[1]2023.04.25.EKHAZAARSTK_X'!C748</f>
        <v>0.48615809999999998</v>
      </c>
      <c r="D748" s="115">
        <f>'[1]2023.04.25.EKHAZAARSTK_X'!D748</f>
        <v>-1.43066823</v>
      </c>
      <c r="E748" s="115">
        <f>'[1]2023.04.25.EKHAZAARSTK_X'!E748</f>
        <v>-0.34074073999999999</v>
      </c>
      <c r="F748" s="115">
        <f>'[1]2023.04.25.EKHAZAARSTK_X'!F748</f>
        <v>-0.77395683999999998</v>
      </c>
      <c r="G748" s="115">
        <f>'[1]2023.04.25.EKHAZAARSTK_X'!G748</f>
        <v>-1.0908004</v>
      </c>
      <c r="H748" s="115">
        <f>'[1]2023.04.25.EKHAZAARSTK_X'!H748</f>
        <v>-2.40181136</v>
      </c>
      <c r="I748" s="115">
        <f>'[1]2023.04.25.EKHAZAARSTK_X'!I748</f>
        <v>-0.37403314999999998</v>
      </c>
      <c r="J748" s="115">
        <f>'[1]2023.04.25.EKHAZAARSTK_X'!J748</f>
        <v>-0.43047887000000001</v>
      </c>
      <c r="K748" s="115">
        <f>'[1]2023.04.25.EKHAZAARSTK_X'!K748</f>
        <v>1.09144449</v>
      </c>
    </row>
    <row r="749" spans="1:11" x14ac:dyDescent="0.3">
      <c r="A749" s="73" t="str">
        <f>'[1]2023.04.25.EKHAZAARSTK_X'!A749</f>
        <v>RESTAURANT BRANDS ASIA LTD</v>
      </c>
      <c r="B749" s="115">
        <f>'[1]2023.04.25.EKHAZAARSTK_X'!B749</f>
        <v>-0.47056088000000001</v>
      </c>
      <c r="C749" s="115">
        <f>'[1]2023.04.25.EKHAZAARSTK_X'!C749</f>
        <v>0.92981928999999996</v>
      </c>
      <c r="D749" s="115">
        <f>'[1]2023.04.25.EKHAZAARSTK_X'!D749</f>
        <v>0.64772940000000001</v>
      </c>
      <c r="E749" s="115">
        <f>'[1]2023.04.25.EKHAZAARSTK_X'!E749</f>
        <v>0.67736786999999998</v>
      </c>
      <c r="F749" s="115">
        <f>'[1]2023.04.25.EKHAZAARSTK_X'!F749</f>
        <v>-0.19948149000000001</v>
      </c>
      <c r="G749" s="115">
        <f>'[1]2023.04.25.EKHAZAARSTK_X'!G749</f>
        <v>-2.1237506900000001</v>
      </c>
      <c r="H749" s="115">
        <f>'[1]2023.04.25.EKHAZAARSTK_X'!H749</f>
        <v>-2.1257903599999999</v>
      </c>
      <c r="I749" s="115">
        <f>'[1]2023.04.25.EKHAZAARSTK_X'!I749</f>
        <v>0.16016591999999999</v>
      </c>
      <c r="J749" s="115">
        <f>'[1]2023.04.25.EKHAZAARSTK_X'!J749</f>
        <v>-0.66861862000000005</v>
      </c>
      <c r="K749" s="115">
        <f>'[1]2023.04.25.EKHAZAARSTK_X'!K749</f>
        <v>-0.84324717999999999</v>
      </c>
    </row>
    <row r="750" spans="1:11" x14ac:dyDescent="0.3">
      <c r="A750" s="73" t="str">
        <f>'[1]2023.04.25.EKHAZAARSTK_X'!A750</f>
        <v>RHI MAGNESITA INDIA LTD</v>
      </c>
      <c r="B750" s="115">
        <f>'[1]2023.04.25.EKHAZAARSTK_X'!B750</f>
        <v>-0.32390430999999997</v>
      </c>
      <c r="C750" s="115">
        <f>'[1]2023.04.25.EKHAZAARSTK_X'!C750</f>
        <v>3.0002110000000002</v>
      </c>
      <c r="D750" s="115">
        <f>'[1]2023.04.25.EKHAZAARSTK_X'!D750</f>
        <v>2.53942442</v>
      </c>
      <c r="E750" s="115">
        <f>'[1]2023.04.25.EKHAZAARSTK_X'!E750</f>
        <v>-0.85371010999999997</v>
      </c>
      <c r="F750" s="115">
        <f>'[1]2023.04.25.EKHAZAARSTK_X'!F750</f>
        <v>0.23916978999999999</v>
      </c>
      <c r="G750" s="115">
        <f>'[1]2023.04.25.EKHAZAARSTK_X'!G750</f>
        <v>0.47082046</v>
      </c>
      <c r="H750" s="115">
        <f>'[1]2023.04.25.EKHAZAARSTK_X'!H750</f>
        <v>-1.88261664</v>
      </c>
      <c r="I750" s="115">
        <f>'[1]2023.04.25.EKHAZAARSTK_X'!I750</f>
        <v>-5.1217999999999999E-4</v>
      </c>
      <c r="J750" s="115">
        <f>'[1]2023.04.25.EKHAZAARSTK_X'!J750</f>
        <v>-0.40744179000000003</v>
      </c>
      <c r="K750" s="115">
        <f>'[1]2023.04.25.EKHAZAARSTK_X'!K750</f>
        <v>-0.24480799</v>
      </c>
    </row>
    <row r="751" spans="1:11" x14ac:dyDescent="0.3">
      <c r="A751" s="73" t="str">
        <f>'[1]2023.04.25.EKHAZAARSTK_X'!A751</f>
        <v>RITES LTD</v>
      </c>
      <c r="B751" s="115">
        <f>'[1]2023.04.25.EKHAZAARSTK_X'!B751</f>
        <v>1.4770452999999999</v>
      </c>
      <c r="C751" s="115">
        <f>'[1]2023.04.25.EKHAZAARSTK_X'!C751</f>
        <v>-0.46746810999999999</v>
      </c>
      <c r="D751" s="115">
        <f>'[1]2023.04.25.EKHAZAARSTK_X'!D751</f>
        <v>-0.27476293000000002</v>
      </c>
      <c r="E751" s="115">
        <f>'[1]2023.04.25.EKHAZAARSTK_X'!E751</f>
        <v>-0.95499277000000005</v>
      </c>
      <c r="F751" s="115">
        <f>'[1]2023.04.25.EKHAZAARSTK_X'!F751</f>
        <v>1.0259728400000001</v>
      </c>
      <c r="G751" s="115">
        <f>'[1]2023.04.25.EKHAZAARSTK_X'!G751</f>
        <v>0.16153919999999999</v>
      </c>
      <c r="H751" s="115">
        <f>'[1]2023.04.25.EKHAZAARSTK_X'!H751</f>
        <v>-1.71554077</v>
      </c>
      <c r="I751" s="115">
        <f>'[1]2023.04.25.EKHAZAARSTK_X'!I751</f>
        <v>-3.2373199999999998E-2</v>
      </c>
      <c r="J751" s="115">
        <f>'[1]2023.04.25.EKHAZAARSTK_X'!J751</f>
        <v>0.19135769</v>
      </c>
      <c r="K751" s="115">
        <f>'[1]2023.04.25.EKHAZAARSTK_X'!K751</f>
        <v>0.42446819000000002</v>
      </c>
    </row>
    <row r="752" spans="1:11" x14ac:dyDescent="0.3">
      <c r="A752" s="73" t="str">
        <f>'[1]2023.04.25.EKHAZAARSTK_X'!A752</f>
        <v>RITESH PROPERTIES AND INDS</v>
      </c>
      <c r="B752" s="115">
        <f>'[1]2023.04.25.EKHAZAARSTK_X'!B752</f>
        <v>-0.47056088000000001</v>
      </c>
      <c r="C752" s="115">
        <f>'[1]2023.04.25.EKHAZAARSTK_X'!C752</f>
        <v>2.5478630099999999</v>
      </c>
      <c r="D752" s="115">
        <f>'[1]2023.04.25.EKHAZAARSTK_X'!D752</f>
        <v>1.0417160999999999</v>
      </c>
      <c r="E752" s="115">
        <f>'[1]2023.04.25.EKHAZAARSTK_X'!E752</f>
        <v>-0.84663719000000004</v>
      </c>
      <c r="F752" s="115">
        <f>'[1]2023.04.25.EKHAZAARSTK_X'!F752</f>
        <v>0.63506985000000005</v>
      </c>
      <c r="G752" s="115">
        <f>'[1]2023.04.25.EKHAZAARSTK_X'!G752</f>
        <v>-0.2454596</v>
      </c>
      <c r="H752" s="115">
        <f>'[1]2023.04.25.EKHAZAARSTK_X'!H752</f>
        <v>-3</v>
      </c>
      <c r="I752" s="115">
        <f>'[1]2023.04.25.EKHAZAARSTK_X'!I752</f>
        <v>-0.40935918999999998</v>
      </c>
      <c r="J752" s="115">
        <f>'[1]2023.04.25.EKHAZAARSTK_X'!J752</f>
        <v>-0.62781553999999995</v>
      </c>
      <c r="K752" s="115">
        <f>'[1]2023.04.25.EKHAZAARSTK_X'!K752</f>
        <v>0.49516042999999998</v>
      </c>
    </row>
    <row r="753" spans="1:11" x14ac:dyDescent="0.3">
      <c r="A753" s="73" t="str">
        <f>'[1]2023.04.25.EKHAZAARSTK_X'!A753</f>
        <v>ROLEX RINGS LTD</v>
      </c>
      <c r="B753" s="115">
        <f>'[1]2023.04.25.EKHAZAARSTK_X'!B753</f>
        <v>-0.47056088000000001</v>
      </c>
      <c r="C753" s="115">
        <f>'[1]2023.04.25.EKHAZAARSTK_X'!C753</f>
        <v>-0.48480704000000002</v>
      </c>
      <c r="D753" s="115">
        <f>'[1]2023.04.25.EKHAZAARSTK_X'!D753</f>
        <v>0.62172550000000004</v>
      </c>
      <c r="E753" s="115">
        <f>'[1]2023.04.25.EKHAZAARSTK_X'!E753</f>
        <v>-0.16121168</v>
      </c>
      <c r="F753" s="115">
        <f>'[1]2023.04.25.EKHAZAARSTK_X'!F753</f>
        <v>1.3983715800000001</v>
      </c>
      <c r="G753" s="115">
        <f>'[1]2023.04.25.EKHAZAARSTK_X'!G753</f>
        <v>-0.64179808000000005</v>
      </c>
      <c r="H753" s="115">
        <f>'[1]2023.04.25.EKHAZAARSTK_X'!H753</f>
        <v>-2.4534654599999999</v>
      </c>
      <c r="I753" s="115">
        <f>'[1]2023.04.25.EKHAZAARSTK_X'!I753</f>
        <v>0.24703412999999999</v>
      </c>
      <c r="J753" s="115">
        <f>'[1]2023.04.25.EKHAZAARSTK_X'!J753</f>
        <v>0.17051226</v>
      </c>
      <c r="K753" s="115">
        <f>'[1]2023.04.25.EKHAZAARSTK_X'!K753</f>
        <v>-0.66746563000000003</v>
      </c>
    </row>
    <row r="754" spans="1:11" x14ac:dyDescent="0.3">
      <c r="A754" s="73" t="str">
        <f>'[1]2023.04.25.EKHAZAARSTK_X'!A754</f>
        <v>ROSSARI BIOTECH LTD</v>
      </c>
      <c r="B754" s="115">
        <f>'[1]2023.04.25.EKHAZAARSTK_X'!B754</f>
        <v>-0.44360571999999998</v>
      </c>
      <c r="C754" s="115">
        <f>'[1]2023.04.25.EKHAZAARSTK_X'!C754</f>
        <v>1.4897650499999999</v>
      </c>
      <c r="D754" s="115">
        <f>'[1]2023.04.25.EKHAZAARSTK_X'!D754</f>
        <v>2.5481038100000002</v>
      </c>
      <c r="E754" s="115">
        <f>'[1]2023.04.25.EKHAZAARSTK_X'!E754</f>
        <v>-0.81071764000000002</v>
      </c>
      <c r="F754" s="115">
        <f>'[1]2023.04.25.EKHAZAARSTK_X'!F754</f>
        <v>-1.2179146999999999</v>
      </c>
      <c r="G754" s="115">
        <f>'[1]2023.04.25.EKHAZAARSTK_X'!G754</f>
        <v>-0.32608904999999999</v>
      </c>
      <c r="H754" s="115">
        <f>'[1]2023.04.25.EKHAZAARSTK_X'!H754</f>
        <v>-2.32908297</v>
      </c>
      <c r="I754" s="115">
        <f>'[1]2023.04.25.EKHAZAARSTK_X'!I754</f>
        <v>-0.11985403</v>
      </c>
      <c r="J754" s="115">
        <f>'[1]2023.04.25.EKHAZAARSTK_X'!J754</f>
        <v>-0.16933303999999999</v>
      </c>
      <c r="K754" s="115">
        <f>'[1]2023.04.25.EKHAZAARSTK_X'!K754</f>
        <v>-0.93822139999999998</v>
      </c>
    </row>
    <row r="755" spans="1:11" x14ac:dyDescent="0.3">
      <c r="A755" s="73" t="str">
        <f>'[1]2023.04.25.EKHAZAARSTK_X'!A755</f>
        <v>ROUTE MOBILE LTD</v>
      </c>
      <c r="B755" s="115">
        <f>'[1]2023.04.25.EKHAZAARSTK_X'!B755</f>
        <v>-0.29391899999999999</v>
      </c>
      <c r="C755" s="115">
        <f>'[1]2023.04.25.EKHAZAARSTK_X'!C755</f>
        <v>2.45408392</v>
      </c>
      <c r="D755" s="115">
        <f>'[1]2023.04.25.EKHAZAARSTK_X'!D755</f>
        <v>2.9197962300000002</v>
      </c>
      <c r="E755" s="115">
        <f>'[1]2023.04.25.EKHAZAARSTK_X'!E755</f>
        <v>-0.93345392000000005</v>
      </c>
      <c r="F755" s="115">
        <f>'[1]2023.04.25.EKHAZAARSTK_X'!F755</f>
        <v>-0.27015147</v>
      </c>
      <c r="G755" s="115">
        <f>'[1]2023.04.25.EKHAZAARSTK_X'!G755</f>
        <v>0.12407747</v>
      </c>
      <c r="H755" s="115">
        <f>'[1]2023.04.25.EKHAZAARSTK_X'!H755</f>
        <v>-1.88615716</v>
      </c>
      <c r="I755" s="115">
        <f>'[1]2023.04.25.EKHAZAARSTK_X'!I755</f>
        <v>0.59070718</v>
      </c>
      <c r="J755" s="115">
        <f>'[1]2023.04.25.EKHAZAARSTK_X'!J755</f>
        <v>-0.18584719</v>
      </c>
      <c r="K755" s="115">
        <f>'[1]2023.04.25.EKHAZAARSTK_X'!K755</f>
        <v>-0.36019226999999998</v>
      </c>
    </row>
    <row r="756" spans="1:11" x14ac:dyDescent="0.3">
      <c r="A756" s="73" t="str">
        <f>'[1]2023.04.25.EKHAZAARSTK_X'!A756</f>
        <v>RPG LIFE SCIENCES LTD</v>
      </c>
      <c r="B756" s="115">
        <f>'[1]2023.04.25.EKHAZAARSTK_X'!B756</f>
        <v>-1.536275E-2</v>
      </c>
      <c r="C756" s="115">
        <f>'[1]2023.04.25.EKHAZAARSTK_X'!C756</f>
        <v>0.62968378999999997</v>
      </c>
      <c r="D756" s="115">
        <f>'[1]2023.04.25.EKHAZAARSTK_X'!D756</f>
        <v>0.48200454999999998</v>
      </c>
      <c r="E756" s="115">
        <f>'[1]2023.04.25.EKHAZAARSTK_X'!E756</f>
        <v>-0.95499277000000005</v>
      </c>
      <c r="F756" s="115">
        <f>'[1]2023.04.25.EKHAZAARSTK_X'!F756</f>
        <v>0.78818600999999999</v>
      </c>
      <c r="G756" s="115">
        <f>'[1]2023.04.25.EKHAZAARSTK_X'!G756</f>
        <v>0.41312209</v>
      </c>
      <c r="H756" s="115">
        <f>'[1]2023.04.25.EKHAZAARSTK_X'!H756</f>
        <v>-3</v>
      </c>
      <c r="I756" s="115">
        <f>'[1]2023.04.25.EKHAZAARSTK_X'!I756</f>
        <v>0.36780786999999998</v>
      </c>
      <c r="J756" s="115">
        <f>'[1]2023.04.25.EKHAZAARSTK_X'!J756</f>
        <v>1.9367970000000002E-2</v>
      </c>
      <c r="K756" s="115">
        <f>'[1]2023.04.25.EKHAZAARSTK_X'!K756</f>
        <v>0.37035428999999997</v>
      </c>
    </row>
    <row r="757" spans="1:11" x14ac:dyDescent="0.3">
      <c r="A757" s="73" t="str">
        <f>'[1]2023.04.25.EKHAZAARSTK_X'!A757</f>
        <v>RPSG VENTURES LTD</v>
      </c>
      <c r="B757" s="115">
        <f>'[1]2023.04.25.EKHAZAARSTK_X'!B757</f>
        <v>-0.47056088000000001</v>
      </c>
      <c r="C757" s="115">
        <f>'[1]2023.04.25.EKHAZAARSTK_X'!C757</f>
        <v>-0.10757211999999999</v>
      </c>
      <c r="D757" s="115">
        <f>'[1]2023.04.25.EKHAZAARSTK_X'!D757</f>
        <v>0.75300193000000004</v>
      </c>
      <c r="E757" s="115">
        <f>'[1]2023.04.25.EKHAZAARSTK_X'!E757</f>
        <v>0.60777961999999996</v>
      </c>
      <c r="F757" s="115">
        <f>'[1]2023.04.25.EKHAZAARSTK_X'!F757</f>
        <v>-1.2766434</v>
      </c>
      <c r="G757" s="115">
        <f>'[1]2023.04.25.EKHAZAARSTK_X'!G757</f>
        <v>-0.53560125999999997</v>
      </c>
      <c r="H757" s="115">
        <f>'[1]2023.04.25.EKHAZAARSTK_X'!H757</f>
        <v>-1.8510950799999999</v>
      </c>
      <c r="I757" s="115">
        <f>'[1]2023.04.25.EKHAZAARSTK_X'!I757</f>
        <v>-0.12890227000000001</v>
      </c>
      <c r="J757" s="115">
        <f>'[1]2023.04.25.EKHAZAARSTK_X'!J757</f>
        <v>2.5046289000000002</v>
      </c>
      <c r="K757" s="115">
        <f>'[1]2023.04.25.EKHAZAARSTK_X'!K757</f>
        <v>-0.22561951</v>
      </c>
    </row>
    <row r="758" spans="1:11" x14ac:dyDescent="0.3">
      <c r="A758" s="73" t="str">
        <f>'[1]2023.04.25.EKHAZAARSTK_X'!A758</f>
        <v>RUPA &amp; COMPANY LTD</v>
      </c>
      <c r="B758" s="115">
        <f>'[1]2023.04.25.EKHAZAARSTK_X'!B758</f>
        <v>1.6060830000000002E-2</v>
      </c>
      <c r="C758" s="115">
        <f>'[1]2023.04.25.EKHAZAARSTK_X'!C758</f>
        <v>0.93350845999999998</v>
      </c>
      <c r="D758" s="115">
        <f>'[1]2023.04.25.EKHAZAARSTK_X'!D758</f>
        <v>-0.13094971</v>
      </c>
      <c r="E758" s="115">
        <f>'[1]2023.04.25.EKHAZAARSTK_X'!E758</f>
        <v>-1.416716E-2</v>
      </c>
      <c r="F758" s="115">
        <f>'[1]2023.04.25.EKHAZAARSTK_X'!F758</f>
        <v>-1.75026047</v>
      </c>
      <c r="G758" s="115">
        <f>'[1]2023.04.25.EKHAZAARSTK_X'!G758</f>
        <v>-0.53156912000000001</v>
      </c>
      <c r="H758" s="115">
        <f>'[1]2023.04.25.EKHAZAARSTK_X'!H758</f>
        <v>-2.5434191199999998</v>
      </c>
      <c r="I758" s="115">
        <f>'[1]2023.04.25.EKHAZAARSTK_X'!I758</f>
        <v>0.60528165</v>
      </c>
      <c r="J758" s="115">
        <f>'[1]2023.04.25.EKHAZAARSTK_X'!J758</f>
        <v>-3.3596649999999999E-2</v>
      </c>
      <c r="K758" s="115">
        <f>'[1]2023.04.25.EKHAZAARSTK_X'!K758</f>
        <v>0.80968583000000005</v>
      </c>
    </row>
    <row r="759" spans="1:11" x14ac:dyDescent="0.3">
      <c r="A759" s="73" t="str">
        <f>'[1]2023.04.25.EKHAZAARSTK_X'!A759</f>
        <v>SADHANA NITRO CHEM LTD</v>
      </c>
      <c r="B759" s="115">
        <f>'[1]2023.04.25.EKHAZAARSTK_X'!B759</f>
        <v>-0.42432982000000002</v>
      </c>
      <c r="C759" s="115">
        <f>'[1]2023.04.25.EKHAZAARSTK_X'!C759</f>
        <v>1.97176576</v>
      </c>
      <c r="D759" s="115">
        <f>'[1]2023.04.25.EKHAZAARSTK_X'!D759</f>
        <v>-1.0791276700000001</v>
      </c>
      <c r="E759" s="115">
        <f>'[1]2023.04.25.EKHAZAARSTK_X'!E759</f>
        <v>0.48065022000000002</v>
      </c>
      <c r="F759" s="115">
        <f>'[1]2023.04.25.EKHAZAARSTK_X'!F759</f>
        <v>-0.18023549</v>
      </c>
      <c r="G759" s="115">
        <f>'[1]2023.04.25.EKHAZAARSTK_X'!G759</f>
        <v>-0.89733189000000002</v>
      </c>
      <c r="H759" s="115">
        <f>'[1]2023.04.25.EKHAZAARSTK_X'!H759</f>
        <v>-3</v>
      </c>
      <c r="I759" s="115">
        <f>'[1]2023.04.25.EKHAZAARSTK_X'!I759</f>
        <v>-0.36497590000000002</v>
      </c>
      <c r="J759" s="115">
        <f>'[1]2023.04.25.EKHAZAARSTK_X'!J759</f>
        <v>-0.74489295</v>
      </c>
      <c r="K759" s="115">
        <f>'[1]2023.04.25.EKHAZAARSTK_X'!K759</f>
        <v>-0.30517527</v>
      </c>
    </row>
    <row r="760" spans="1:11" x14ac:dyDescent="0.3">
      <c r="A760" s="73" t="str">
        <f>'[1]2023.04.25.EKHAZAARSTK_X'!A760</f>
        <v>SAFARI INDUSTRIES INDIA LTD</v>
      </c>
      <c r="B760" s="115">
        <f>'[1]2023.04.25.EKHAZAARSTK_X'!B760</f>
        <v>-0.44465715</v>
      </c>
      <c r="C760" s="115">
        <f>'[1]2023.04.25.EKHAZAARSTK_X'!C760</f>
        <v>2.2793593400000001</v>
      </c>
      <c r="D760" s="115">
        <f>'[1]2023.04.25.EKHAZAARSTK_X'!D760</f>
        <v>1.37597561</v>
      </c>
      <c r="E760" s="115">
        <f>'[1]2023.04.25.EKHAZAARSTK_X'!E760</f>
        <v>-0.57720481999999995</v>
      </c>
      <c r="F760" s="115">
        <f>'[1]2023.04.25.EKHAZAARSTK_X'!F760</f>
        <v>2.2935769600000002</v>
      </c>
      <c r="G760" s="115">
        <f>'[1]2023.04.25.EKHAZAARSTK_X'!G760</f>
        <v>0.19666874000000001</v>
      </c>
      <c r="H760" s="115">
        <f>'[1]2023.04.25.EKHAZAARSTK_X'!H760</f>
        <v>-2.48606229</v>
      </c>
      <c r="I760" s="115">
        <f>'[1]2023.04.25.EKHAZAARSTK_X'!I760</f>
        <v>-0.22606937999999999</v>
      </c>
      <c r="J760" s="115">
        <f>'[1]2023.04.25.EKHAZAARSTK_X'!J760</f>
        <v>-0.45199725000000002</v>
      </c>
      <c r="K760" s="115">
        <f>'[1]2023.04.25.EKHAZAARSTK_X'!K760</f>
        <v>0.12673089000000001</v>
      </c>
    </row>
    <row r="761" spans="1:11" x14ac:dyDescent="0.3">
      <c r="A761" s="73" t="str">
        <f>'[1]2023.04.25.EKHAZAARSTK_X'!A761</f>
        <v>SAGAR CEMENTS LTD</v>
      </c>
      <c r="B761" s="115">
        <f>'[1]2023.04.25.EKHAZAARSTK_X'!B761</f>
        <v>-0.19947824</v>
      </c>
      <c r="C761" s="115">
        <f>'[1]2023.04.25.EKHAZAARSTK_X'!C761</f>
        <v>0.25260593999999997</v>
      </c>
      <c r="D761" s="115">
        <f>'[1]2023.04.25.EKHAZAARSTK_X'!D761</f>
        <v>0.60982387999999998</v>
      </c>
      <c r="E761" s="115">
        <f>'[1]2023.04.25.EKHAZAARSTK_X'!E761</f>
        <v>0.82740104000000003</v>
      </c>
      <c r="F761" s="115">
        <f>'[1]2023.04.25.EKHAZAARSTK_X'!F761</f>
        <v>-0.83859830999999996</v>
      </c>
      <c r="G761" s="115">
        <f>'[1]2023.04.25.EKHAZAARSTK_X'!G761</f>
        <v>-1.37598205</v>
      </c>
      <c r="H761" s="115">
        <f>'[1]2023.04.25.EKHAZAARSTK_X'!H761</f>
        <v>-2.1495430500000001</v>
      </c>
      <c r="I761" s="115">
        <f>'[1]2023.04.25.EKHAZAARSTK_X'!I761</f>
        <v>-0.23755636999999999</v>
      </c>
      <c r="J761" s="115">
        <f>'[1]2023.04.25.EKHAZAARSTK_X'!J761</f>
        <v>-0.24426030000000001</v>
      </c>
      <c r="K761" s="115">
        <f>'[1]2023.04.25.EKHAZAARSTK_X'!K761</f>
        <v>-0.15835859999999999</v>
      </c>
    </row>
    <row r="762" spans="1:11" x14ac:dyDescent="0.3">
      <c r="A762" s="73" t="str">
        <f>'[1]2023.04.25.EKHAZAARSTK_X'!A762</f>
        <v>SAKSOFT LTD</v>
      </c>
      <c r="B762" s="115">
        <f>'[1]2023.04.25.EKHAZAARSTK_X'!B762</f>
        <v>-0.32658881000000001</v>
      </c>
      <c r="C762" s="115">
        <f>'[1]2023.04.25.EKHAZAARSTK_X'!C762</f>
        <v>0.71683836000000001</v>
      </c>
      <c r="D762" s="115">
        <f>'[1]2023.04.25.EKHAZAARSTK_X'!D762</f>
        <v>0.86135978000000002</v>
      </c>
      <c r="E762" s="115">
        <f>'[1]2023.04.25.EKHAZAARSTK_X'!E762</f>
        <v>-0.91692549000000001</v>
      </c>
      <c r="F762" s="115">
        <f>'[1]2023.04.25.EKHAZAARSTK_X'!F762</f>
        <v>1.59161997</v>
      </c>
      <c r="G762" s="115">
        <f>'[1]2023.04.25.EKHAZAARSTK_X'!G762</f>
        <v>0.43802976999999998</v>
      </c>
      <c r="H762" s="115">
        <f>'[1]2023.04.25.EKHAZAARSTK_X'!H762</f>
        <v>-2.91747522</v>
      </c>
      <c r="I762" s="115">
        <f>'[1]2023.04.25.EKHAZAARSTK_X'!I762</f>
        <v>0.72138804000000001</v>
      </c>
      <c r="J762" s="115">
        <f>'[1]2023.04.25.EKHAZAARSTK_X'!J762</f>
        <v>-0.10502566000000001</v>
      </c>
      <c r="K762" s="115">
        <f>'[1]2023.04.25.EKHAZAARSTK_X'!K762</f>
        <v>0.34035778</v>
      </c>
    </row>
    <row r="763" spans="1:11" x14ac:dyDescent="0.3">
      <c r="A763" s="73" t="str">
        <f>'[1]2023.04.25.EKHAZAARSTK_X'!A763</f>
        <v>SALASAR TECHNO ENGINEERING L</v>
      </c>
      <c r="B763" s="115">
        <f>'[1]2023.04.25.EKHAZAARSTK_X'!B763</f>
        <v>-0.38096067</v>
      </c>
      <c r="C763" s="115">
        <f>'[1]2023.04.25.EKHAZAARSTK_X'!C763</f>
        <v>0.23882223999999999</v>
      </c>
      <c r="D763" s="115">
        <f>'[1]2023.04.25.EKHAZAARSTK_X'!D763</f>
        <v>0.13584514</v>
      </c>
      <c r="E763" s="115">
        <f>'[1]2023.04.25.EKHAZAARSTK_X'!E763</f>
        <v>0.43546066</v>
      </c>
      <c r="F763" s="115">
        <f>'[1]2023.04.25.EKHAZAARSTK_X'!F763</f>
        <v>2.0919189500000002</v>
      </c>
      <c r="G763" s="115">
        <f>'[1]2023.04.25.EKHAZAARSTK_X'!G763</f>
        <v>-0.65818292</v>
      </c>
      <c r="H763" s="115">
        <f>'[1]2023.04.25.EKHAZAARSTK_X'!H763</f>
        <v>-2.8045527899999998</v>
      </c>
      <c r="I763" s="115">
        <f>'[1]2023.04.25.EKHAZAARSTK_X'!I763</f>
        <v>0.5454523</v>
      </c>
      <c r="J763" s="115">
        <f>'[1]2023.04.25.EKHAZAARSTK_X'!J763</f>
        <v>-0.17159452</v>
      </c>
      <c r="K763" s="115">
        <f>'[1]2023.04.25.EKHAZAARSTK_X'!K763</f>
        <v>1.2840112400000001</v>
      </c>
    </row>
    <row r="764" spans="1:11" x14ac:dyDescent="0.3">
      <c r="A764" s="73" t="str">
        <f>'[1]2023.04.25.EKHAZAARSTK_X'!A764</f>
        <v>SAMVARDHANA MOTHERSON INTERN</v>
      </c>
      <c r="B764" s="115">
        <f>'[1]2023.04.25.EKHAZAARSTK_X'!B764</f>
        <v>-0.23422414</v>
      </c>
      <c r="C764" s="115">
        <f>'[1]2023.04.25.EKHAZAARSTK_X'!C764</f>
        <v>-0.30473304000000001</v>
      </c>
      <c r="D764" s="115">
        <f>'[1]2023.04.25.EKHAZAARSTK_X'!D764</f>
        <v>-0.59005624000000001</v>
      </c>
      <c r="E764" s="115">
        <f>'[1]2023.04.25.EKHAZAARSTK_X'!E764</f>
        <v>0.15115674000000001</v>
      </c>
      <c r="F764" s="115">
        <f>'[1]2023.04.25.EKHAZAARSTK_X'!F764</f>
        <v>-0.79315400000000003</v>
      </c>
      <c r="G764" s="115">
        <f>'[1]2023.04.25.EKHAZAARSTK_X'!G764</f>
        <v>-0.82661772</v>
      </c>
      <c r="H764" s="115">
        <f>'[1]2023.04.25.EKHAZAARSTK_X'!H764</f>
        <v>-0.20512301999999999</v>
      </c>
      <c r="I764" s="115">
        <f>'[1]2023.04.25.EKHAZAARSTK_X'!I764</f>
        <v>6.1121639999999998E-2</v>
      </c>
      <c r="J764" s="115">
        <f>'[1]2023.04.25.EKHAZAARSTK_X'!J764</f>
        <v>0.21931711000000001</v>
      </c>
      <c r="K764" s="115">
        <f>'[1]2023.04.25.EKHAZAARSTK_X'!K764</f>
        <v>0.62300456000000004</v>
      </c>
    </row>
    <row r="765" spans="1:11" x14ac:dyDescent="0.3">
      <c r="A765" s="73" t="str">
        <f>'[1]2023.04.25.EKHAZAARSTK_X'!A765</f>
        <v>SANDHAR TECHNOLOGIES LTD</v>
      </c>
      <c r="B765" s="115">
        <f>'[1]2023.04.25.EKHAZAARSTK_X'!B765</f>
        <v>-6.0823729999999999E-2</v>
      </c>
      <c r="C765" s="115">
        <f>'[1]2023.04.25.EKHAZAARSTK_X'!C765</f>
        <v>-4.7931719999999997E-2</v>
      </c>
      <c r="D765" s="115">
        <f>'[1]2023.04.25.EKHAZAARSTK_X'!D765</f>
        <v>-0.66238922</v>
      </c>
      <c r="E765" s="115">
        <f>'[1]2023.04.25.EKHAZAARSTK_X'!E765</f>
        <v>0.64632946000000002</v>
      </c>
      <c r="F765" s="115">
        <f>'[1]2023.04.25.EKHAZAARSTK_X'!F765</f>
        <v>-0.35045055000000003</v>
      </c>
      <c r="G765" s="115">
        <f>'[1]2023.04.25.EKHAZAARSTK_X'!G765</f>
        <v>-0.65937047999999998</v>
      </c>
      <c r="H765" s="115">
        <f>'[1]2023.04.25.EKHAZAARSTK_X'!H765</f>
        <v>-2.4303781999999998</v>
      </c>
      <c r="I765" s="115">
        <f>'[1]2023.04.25.EKHAZAARSTK_X'!I765</f>
        <v>-0.23411699999999999</v>
      </c>
      <c r="J765" s="115">
        <f>'[1]2023.04.25.EKHAZAARSTK_X'!J765</f>
        <v>0.84352260999999995</v>
      </c>
      <c r="K765" s="115">
        <f>'[1]2023.04.25.EKHAZAARSTK_X'!K765</f>
        <v>-1.04556787</v>
      </c>
    </row>
    <row r="766" spans="1:11" x14ac:dyDescent="0.3">
      <c r="A766" s="73" t="str">
        <f>'[1]2023.04.25.EKHAZAARSTK_X'!A766</f>
        <v>SANDUR MANGANESE &amp; IRON ORE</v>
      </c>
      <c r="B766" s="115">
        <f>'[1]2023.04.25.EKHAZAARSTK_X'!B766</f>
        <v>-0.31522971</v>
      </c>
      <c r="C766" s="115">
        <f>'[1]2023.04.25.EKHAZAARSTK_X'!C766</f>
        <v>2.7585556499999999</v>
      </c>
      <c r="D766" s="115">
        <f>'[1]2023.04.25.EKHAZAARSTK_X'!D766</f>
        <v>2.7017967700000001</v>
      </c>
      <c r="E766" s="115">
        <f>'[1]2023.04.25.EKHAZAARSTK_X'!E766</f>
        <v>-0.50729382000000001</v>
      </c>
      <c r="F766" s="115">
        <f>'[1]2023.04.25.EKHAZAARSTK_X'!F766</f>
        <v>0.11826076000000001</v>
      </c>
      <c r="G766" s="115">
        <f>'[1]2023.04.25.EKHAZAARSTK_X'!G766</f>
        <v>0.97328091000000005</v>
      </c>
      <c r="H766" s="115">
        <f>'[1]2023.04.25.EKHAZAARSTK_X'!H766</f>
        <v>-2.1806933900000001</v>
      </c>
      <c r="I766" s="115">
        <f>'[1]2023.04.25.EKHAZAARSTK_X'!I766</f>
        <v>-7.5727080000000002E-2</v>
      </c>
      <c r="J766" s="115">
        <f>'[1]2023.04.25.EKHAZAARSTK_X'!J766</f>
        <v>1.57570469</v>
      </c>
      <c r="K766" s="115">
        <f>'[1]2023.04.25.EKHAZAARSTK_X'!K766</f>
        <v>0.81568717999999996</v>
      </c>
    </row>
    <row r="767" spans="1:11" x14ac:dyDescent="0.3">
      <c r="A767" s="73" t="str">
        <f>'[1]2023.04.25.EKHAZAARSTK_X'!A767</f>
        <v>SANGHI INDUSTRIES LTD</v>
      </c>
      <c r="B767" s="115">
        <f>'[1]2023.04.25.EKHAZAARSTK_X'!B767</f>
        <v>-0.47056088000000001</v>
      </c>
      <c r="C767" s="115">
        <f>'[1]2023.04.25.EKHAZAARSTK_X'!C767</f>
        <v>-0.28094843000000003</v>
      </c>
      <c r="D767" s="115">
        <f>'[1]2023.04.25.EKHAZAARSTK_X'!D767</f>
        <v>-0.95007067999999995</v>
      </c>
      <c r="E767" s="115">
        <f>'[1]2023.04.25.EKHAZAARSTK_X'!E767</f>
        <v>1.03746319</v>
      </c>
      <c r="F767" s="115">
        <f>'[1]2023.04.25.EKHAZAARSTK_X'!F767</f>
        <v>1.4139756000000001</v>
      </c>
      <c r="G767" s="115">
        <f>'[1]2023.04.25.EKHAZAARSTK_X'!G767</f>
        <v>-1.6250350499999999</v>
      </c>
      <c r="H767" s="115">
        <f>'[1]2023.04.25.EKHAZAARSTK_X'!H767</f>
        <v>-2.34581017</v>
      </c>
      <c r="I767" s="115">
        <f>'[1]2023.04.25.EKHAZAARSTK_X'!I767</f>
        <v>0.32870727999999999</v>
      </c>
      <c r="J767" s="115">
        <f>'[1]2023.04.25.EKHAZAARSTK_X'!J767</f>
        <v>-0.17995025000000001</v>
      </c>
      <c r="K767" s="115">
        <f>'[1]2023.04.25.EKHAZAARSTK_X'!K767</f>
        <v>1.37009001</v>
      </c>
    </row>
    <row r="768" spans="1:11" x14ac:dyDescent="0.3">
      <c r="A768" s="73" t="str">
        <f>'[1]2023.04.25.EKHAZAARSTK_X'!A768</f>
        <v>SANGHVI MOVERS LTD</v>
      </c>
      <c r="B768" s="115">
        <f>'[1]2023.04.25.EKHAZAARSTK_X'!B768</f>
        <v>-0.36942655000000002</v>
      </c>
      <c r="C768" s="115">
        <f>'[1]2023.04.25.EKHAZAARSTK_X'!C768</f>
        <v>-7.3703469999999993E-2</v>
      </c>
      <c r="D768" s="115">
        <f>'[1]2023.04.25.EKHAZAARSTK_X'!D768</f>
        <v>-0.77125454000000004</v>
      </c>
      <c r="E768" s="115">
        <f>'[1]2023.04.25.EKHAZAARSTK_X'!E768</f>
        <v>5.2863309999999997E-2</v>
      </c>
      <c r="F768" s="115">
        <f>'[1]2023.04.25.EKHAZAARSTK_X'!F768</f>
        <v>1.9176678700000001</v>
      </c>
      <c r="G768" s="115">
        <f>'[1]2023.04.25.EKHAZAARSTK_X'!G768</f>
        <v>-6.0012139999999999E-2</v>
      </c>
      <c r="H768" s="115">
        <f>'[1]2023.04.25.EKHAZAARSTK_X'!H768</f>
        <v>-2.8107795699999998</v>
      </c>
      <c r="I768" s="115">
        <f>'[1]2023.04.25.EKHAZAARSTK_X'!I768</f>
        <v>0.31588662000000001</v>
      </c>
      <c r="J768" s="115">
        <f>'[1]2023.04.25.EKHAZAARSTK_X'!J768</f>
        <v>0.20775159000000001</v>
      </c>
      <c r="K768" s="115">
        <f>'[1]2023.04.25.EKHAZAARSTK_X'!K768</f>
        <v>0.77889335000000004</v>
      </c>
    </row>
    <row r="769" spans="1:11" x14ac:dyDescent="0.3">
      <c r="A769" s="73" t="str">
        <f>'[1]2023.04.25.EKHAZAARSTK_X'!A769</f>
        <v>SANMIT INFRA LTD</v>
      </c>
      <c r="B769" s="115">
        <f>'[1]2023.04.25.EKHAZAARSTK_X'!B769</f>
        <v>-0.45357670999999999</v>
      </c>
      <c r="C769" s="115">
        <f>'[1]2023.04.25.EKHAZAARSTK_X'!C769</f>
        <v>3.0002110000000002</v>
      </c>
      <c r="D769" s="115">
        <f>'[1]2023.04.25.EKHAZAARSTK_X'!D769</f>
        <v>1.8802471199999999</v>
      </c>
      <c r="E769" s="115">
        <f>'[1]2023.04.25.EKHAZAARSTK_X'!E769</f>
        <v>-0.37937655999999997</v>
      </c>
      <c r="F769" s="115">
        <f>'[1]2023.04.25.EKHAZAARSTK_X'!F769</f>
        <v>1.99529314</v>
      </c>
      <c r="G769" s="115">
        <f>'[1]2023.04.25.EKHAZAARSTK_X'!G769</f>
        <v>-0.49999793999999997</v>
      </c>
      <c r="H769" s="115">
        <f>'[1]2023.04.25.EKHAZAARSTK_X'!H769</f>
        <v>-3</v>
      </c>
      <c r="I769" s="115">
        <f>'[1]2023.04.25.EKHAZAARSTK_X'!I769</f>
        <v>-0.28521404</v>
      </c>
      <c r="J769" s="115">
        <f>'[1]2023.04.25.EKHAZAARSTK_X'!J769</f>
        <v>-0.68207960999999995</v>
      </c>
      <c r="K769" s="115">
        <f>'[1]2023.04.25.EKHAZAARSTK_X'!K769</f>
        <v>-0.82916802000000001</v>
      </c>
    </row>
    <row r="770" spans="1:11" x14ac:dyDescent="0.3">
      <c r="A770" s="73" t="str">
        <f>'[1]2023.04.25.EKHAZAARSTK_X'!A770</f>
        <v>SANOFI INDIA LTD</v>
      </c>
      <c r="B770" s="115">
        <f>'[1]2023.04.25.EKHAZAARSTK_X'!B770</f>
        <v>0.75304150999999997</v>
      </c>
      <c r="C770" s="115">
        <f>'[1]2023.04.25.EKHAZAARSTK_X'!C770</f>
        <v>0.15987585000000001</v>
      </c>
      <c r="D770" s="115">
        <f>'[1]2023.04.25.EKHAZAARSTK_X'!D770</f>
        <v>-0.97973979</v>
      </c>
      <c r="E770" s="115">
        <f>'[1]2023.04.25.EKHAZAARSTK_X'!E770</f>
        <v>-0.92411374999999996</v>
      </c>
      <c r="F770" s="115">
        <f>'[1]2023.04.25.EKHAZAARSTK_X'!F770</f>
        <v>-0.55598605000000001</v>
      </c>
      <c r="G770" s="115">
        <f>'[1]2023.04.25.EKHAZAARSTK_X'!G770</f>
        <v>1.29548442</v>
      </c>
      <c r="H770" s="115">
        <f>'[1]2023.04.25.EKHAZAARSTK_X'!H770</f>
        <v>-1.80590045</v>
      </c>
      <c r="I770" s="115">
        <f>'[1]2023.04.25.EKHAZAARSTK_X'!I770</f>
        <v>-0.29267757999999999</v>
      </c>
      <c r="J770" s="115">
        <f>'[1]2023.04.25.EKHAZAARSTK_X'!J770</f>
        <v>-0.21103322999999999</v>
      </c>
      <c r="K770" s="115">
        <f>'[1]2023.04.25.EKHAZAARSTK_X'!K770</f>
        <v>-0.31808972000000002</v>
      </c>
    </row>
    <row r="771" spans="1:11" x14ac:dyDescent="0.3">
      <c r="A771" s="73" t="str">
        <f>'[1]2023.04.25.EKHAZAARSTK_X'!A771</f>
        <v>SANSERA ENGINEERING LTD</v>
      </c>
      <c r="B771" s="115">
        <f>'[1]2023.04.25.EKHAZAARSTK_X'!B771</f>
        <v>-0.36687695999999997</v>
      </c>
      <c r="C771" s="115">
        <f>'[1]2023.04.25.EKHAZAARSTK_X'!C771</f>
        <v>-5.9507060000000001E-2</v>
      </c>
      <c r="D771" s="115">
        <f>'[1]2023.04.25.EKHAZAARSTK_X'!D771</f>
        <v>0.14628210999999999</v>
      </c>
      <c r="E771" s="115">
        <f>'[1]2023.04.25.EKHAZAARSTK_X'!E771</f>
        <v>0.48990404999999998</v>
      </c>
      <c r="F771" s="115">
        <f>'[1]2023.04.25.EKHAZAARSTK_X'!F771</f>
        <v>0.32495247999999999</v>
      </c>
      <c r="G771" s="115">
        <f>'[1]2023.04.25.EKHAZAARSTK_X'!G771</f>
        <v>-0.39376438000000002</v>
      </c>
      <c r="H771" s="115">
        <f>'[1]2023.04.25.EKHAZAARSTK_X'!H771</f>
        <v>-2.13903189</v>
      </c>
      <c r="I771" s="115">
        <f>'[1]2023.04.25.EKHAZAARSTK_X'!I771</f>
        <v>-6.7825220000000006E-2</v>
      </c>
      <c r="J771" s="115">
        <f>'[1]2023.04.25.EKHAZAARSTK_X'!J771</f>
        <v>6.7612630000000007E-2</v>
      </c>
      <c r="K771" s="115">
        <f>'[1]2023.04.25.EKHAZAARSTK_X'!K771</f>
        <v>-1.3623516600000001</v>
      </c>
    </row>
    <row r="772" spans="1:11" x14ac:dyDescent="0.3">
      <c r="A772" s="73" t="str">
        <f>'[1]2023.04.25.EKHAZAARSTK_X'!A772</f>
        <v>SAPPHIRE FOODS INDIA LTD</v>
      </c>
      <c r="B772" s="115">
        <f>'[1]2023.04.25.EKHAZAARSTK_X'!B772</f>
        <v>-0.47056088000000001</v>
      </c>
      <c r="C772" s="115">
        <f>'[1]2023.04.25.EKHAZAARSTK_X'!C772</f>
        <v>1.1243093</v>
      </c>
      <c r="D772" s="115">
        <f>'[1]2023.04.25.EKHAZAARSTK_X'!D772</f>
        <v>1.006634</v>
      </c>
      <c r="E772" s="115">
        <f>'[1]2023.04.25.EKHAZAARSTK_X'!E772</f>
        <v>0.48558441000000002</v>
      </c>
      <c r="F772" s="115">
        <f>'[1]2023.04.25.EKHAZAARSTK_X'!F772</f>
        <v>-0.49039506999999999</v>
      </c>
      <c r="G772" s="115">
        <f>'[1]2023.04.25.EKHAZAARSTK_X'!G772</f>
        <v>-0.47234335999999999</v>
      </c>
      <c r="H772" s="115">
        <f>'[1]2023.04.25.EKHAZAARSTK_X'!H772</f>
        <v>-1.9882195</v>
      </c>
      <c r="I772" s="115">
        <f>'[1]2023.04.25.EKHAZAARSTK_X'!I772</f>
        <v>0.20108086</v>
      </c>
      <c r="J772" s="115">
        <f>'[1]2023.04.25.EKHAZAARSTK_X'!J772</f>
        <v>-0.31109130000000002</v>
      </c>
      <c r="K772" s="115">
        <f>'[1]2023.04.25.EKHAZAARSTK_X'!K772</f>
        <v>-0.15895069000000001</v>
      </c>
    </row>
    <row r="773" spans="1:11" x14ac:dyDescent="0.3">
      <c r="A773" s="73" t="str">
        <f>'[1]2023.04.25.EKHAZAARSTK_X'!A773</f>
        <v>SARDA ENERGY &amp; MINERALS LTD</v>
      </c>
      <c r="B773" s="115">
        <f>'[1]2023.04.25.EKHAZAARSTK_X'!B773</f>
        <v>-0.21965804999999999</v>
      </c>
      <c r="C773" s="115">
        <f>'[1]2023.04.25.EKHAZAARSTK_X'!C773</f>
        <v>0.65186489000000003</v>
      </c>
      <c r="D773" s="115">
        <f>'[1]2023.04.25.EKHAZAARSTK_X'!D773</f>
        <v>0.50549268999999997</v>
      </c>
      <c r="E773" s="115">
        <f>'[1]2023.04.25.EKHAZAARSTK_X'!E773</f>
        <v>0.18599644000000001</v>
      </c>
      <c r="F773" s="115">
        <f>'[1]2023.04.25.EKHAZAARSTK_X'!F773</f>
        <v>-0.1046401</v>
      </c>
      <c r="G773" s="115">
        <f>'[1]2023.04.25.EKHAZAARSTK_X'!G773</f>
        <v>0.18744598000000001</v>
      </c>
      <c r="H773" s="115">
        <f>'[1]2023.04.25.EKHAZAARSTK_X'!H773</f>
        <v>-1.8346956999999999</v>
      </c>
      <c r="I773" s="115">
        <f>'[1]2023.04.25.EKHAZAARSTK_X'!I773</f>
        <v>-0.11813572999999999</v>
      </c>
      <c r="J773" s="115">
        <f>'[1]2023.04.25.EKHAZAARSTK_X'!J773</f>
        <v>1.4642814399999999</v>
      </c>
      <c r="K773" s="115">
        <f>'[1]2023.04.25.EKHAZAARSTK_X'!K773</f>
        <v>-0.41013425999999997</v>
      </c>
    </row>
    <row r="774" spans="1:11" x14ac:dyDescent="0.3">
      <c r="A774" s="73" t="str">
        <f>'[1]2023.04.25.EKHAZAARSTK_X'!A774</f>
        <v>SAREGAMA INDIA LTD</v>
      </c>
      <c r="B774" s="115">
        <f>'[1]2023.04.25.EKHAZAARSTK_X'!B774</f>
        <v>-0.12435959000000001</v>
      </c>
      <c r="C774" s="115">
        <f>'[1]2023.04.25.EKHAZAARSTK_X'!C774</f>
        <v>1.2723662899999999</v>
      </c>
      <c r="D774" s="115">
        <f>'[1]2023.04.25.EKHAZAARSTK_X'!D774</f>
        <v>0.92736405</v>
      </c>
      <c r="E774" s="115">
        <f>'[1]2023.04.25.EKHAZAARSTK_X'!E774</f>
        <v>-0.95340842000000003</v>
      </c>
      <c r="F774" s="115">
        <f>'[1]2023.04.25.EKHAZAARSTK_X'!F774</f>
        <v>-0.92462856000000004</v>
      </c>
      <c r="G774" s="115">
        <f>'[1]2023.04.25.EKHAZAARSTK_X'!G774</f>
        <v>-7.1435620000000005E-2</v>
      </c>
      <c r="H774" s="115">
        <f>'[1]2023.04.25.EKHAZAARSTK_X'!H774</f>
        <v>-2.2702155099999999</v>
      </c>
      <c r="I774" s="115">
        <f>'[1]2023.04.25.EKHAZAARSTK_X'!I774</f>
        <v>-0.25164238</v>
      </c>
      <c r="J774" s="115">
        <f>'[1]2023.04.25.EKHAZAARSTK_X'!J774</f>
        <v>-0.37065010999999998</v>
      </c>
      <c r="K774" s="115">
        <f>'[1]2023.04.25.EKHAZAARSTK_X'!K774</f>
        <v>-0.93463479999999999</v>
      </c>
    </row>
    <row r="775" spans="1:11" x14ac:dyDescent="0.3">
      <c r="A775" s="73" t="str">
        <f>'[1]2023.04.25.EKHAZAARSTK_X'!A775</f>
        <v>SASKEN TECHNOLOGIES LTD</v>
      </c>
      <c r="B775" s="115">
        <f>'[1]2023.04.25.EKHAZAARSTK_X'!B775</f>
        <v>0.70920211</v>
      </c>
      <c r="C775" s="115">
        <f>'[1]2023.04.25.EKHAZAARSTK_X'!C775</f>
        <v>-0.13732258999999999</v>
      </c>
      <c r="D775" s="115">
        <f>'[1]2023.04.25.EKHAZAARSTK_X'!D775</f>
        <v>-1.23586237</v>
      </c>
      <c r="E775" s="115">
        <f>'[1]2023.04.25.EKHAZAARSTK_X'!E775</f>
        <v>-0.95499277000000005</v>
      </c>
      <c r="F775" s="115">
        <f>'[1]2023.04.25.EKHAZAARSTK_X'!F775</f>
        <v>-0.21240682999999999</v>
      </c>
      <c r="G775" s="115">
        <f>'[1]2023.04.25.EKHAZAARSTK_X'!G775</f>
        <v>0.84529405999999996</v>
      </c>
      <c r="H775" s="115">
        <f>'[1]2023.04.25.EKHAZAARSTK_X'!H775</f>
        <v>-2.95308328</v>
      </c>
      <c r="I775" s="115">
        <f>'[1]2023.04.25.EKHAZAARSTK_X'!I775</f>
        <v>-0.17351960999999999</v>
      </c>
      <c r="J775" s="115">
        <f>'[1]2023.04.25.EKHAZAARSTK_X'!J775</f>
        <v>0.4622018</v>
      </c>
      <c r="K775" s="115">
        <f>'[1]2023.04.25.EKHAZAARSTK_X'!K775</f>
        <v>0.58384347000000003</v>
      </c>
    </row>
    <row r="776" spans="1:11" x14ac:dyDescent="0.3">
      <c r="A776" s="73" t="str">
        <f>'[1]2023.04.25.EKHAZAARSTK_X'!A776</f>
        <v>SATIA INDUSTRIES LTD</v>
      </c>
      <c r="B776" s="115">
        <f>'[1]2023.04.25.EKHAZAARSTK_X'!B776</f>
        <v>-0.40715383999999999</v>
      </c>
      <c r="C776" s="115">
        <f>'[1]2023.04.25.EKHAZAARSTK_X'!C776</f>
        <v>0.91064906000000001</v>
      </c>
      <c r="D776" s="115">
        <f>'[1]2023.04.25.EKHAZAARSTK_X'!D776</f>
        <v>1.0128965400000001</v>
      </c>
      <c r="E776" s="115">
        <f>'[1]2023.04.25.EKHAZAARSTK_X'!E776</f>
        <v>0.37102797999999998</v>
      </c>
      <c r="F776" s="115">
        <f>'[1]2023.04.25.EKHAZAARSTK_X'!F776</f>
        <v>0.36818355000000003</v>
      </c>
      <c r="G776" s="115">
        <f>'[1]2023.04.25.EKHAZAARSTK_X'!G776</f>
        <v>0.21513362</v>
      </c>
      <c r="H776" s="115">
        <f>'[1]2023.04.25.EKHAZAARSTK_X'!H776</f>
        <v>-2.6153466700000001</v>
      </c>
      <c r="I776" s="115">
        <f>'[1]2023.04.25.EKHAZAARSTK_X'!I776</f>
        <v>0.35066679000000001</v>
      </c>
      <c r="J776" s="115">
        <f>'[1]2023.04.25.EKHAZAARSTK_X'!J776</f>
        <v>1.17150581</v>
      </c>
      <c r="K776" s="115">
        <f>'[1]2023.04.25.EKHAZAARSTK_X'!K776</f>
        <v>-0.11645038000000001</v>
      </c>
    </row>
    <row r="777" spans="1:11" x14ac:dyDescent="0.3">
      <c r="A777" s="73" t="str">
        <f>'[1]2023.04.25.EKHAZAARSTK_X'!A777</f>
        <v>SATIN CREDITCARE NETWORK LTD</v>
      </c>
      <c r="B777" s="115">
        <f>'[1]2023.04.25.EKHAZAARSTK_X'!B777</f>
        <v>-0.47056088000000001</v>
      </c>
      <c r="C777" s="115">
        <f>'[1]2023.04.25.EKHAZAARSTK_X'!C777</f>
        <v>0.42741117000000001</v>
      </c>
      <c r="D777" s="115">
        <f>'[1]2023.04.25.EKHAZAARSTK_X'!D777</f>
        <v>-1.05772936</v>
      </c>
      <c r="E777" s="115">
        <f>'[1]2023.04.25.EKHAZAARSTK_X'!E777</f>
        <v>2.2293984899999999</v>
      </c>
      <c r="F777" s="115">
        <f>'[1]2023.04.25.EKHAZAARSTK_X'!F777</f>
        <v>1.19105196</v>
      </c>
      <c r="G777" s="115">
        <f>'[1]2023.04.25.EKHAZAARSTK_X'!G777</f>
        <v>-0.48642707000000002</v>
      </c>
      <c r="H777" s="115">
        <f>'[1]2023.04.25.EKHAZAARSTK_X'!H777</f>
        <v>-2.2211615999999998</v>
      </c>
      <c r="I777" s="115">
        <f>'[1]2023.04.25.EKHAZAARSTK_X'!I777</f>
        <v>5.2645459999999998E-2</v>
      </c>
      <c r="J777" s="115">
        <f>'[1]2023.04.25.EKHAZAARSTK_X'!J777</f>
        <v>0.90060949000000001</v>
      </c>
      <c r="K777" s="115">
        <f>'[1]2023.04.25.EKHAZAARSTK_X'!K777</f>
        <v>0.93627875999999999</v>
      </c>
    </row>
    <row r="778" spans="1:11" x14ac:dyDescent="0.3">
      <c r="A778" s="73" t="str">
        <f>'[1]2023.04.25.EKHAZAARSTK_X'!A778</f>
        <v>SAVITA OIL TECHNOLOGIES LTD</v>
      </c>
      <c r="B778" s="115">
        <f>'[1]2023.04.25.EKHAZAARSTK_X'!B778</f>
        <v>0.20096089</v>
      </c>
      <c r="C778" s="115">
        <f>'[1]2023.04.25.EKHAZAARSTK_X'!C778</f>
        <v>0.97868460000000002</v>
      </c>
      <c r="D778" s="115">
        <f>'[1]2023.04.25.EKHAZAARSTK_X'!D778</f>
        <v>0.89008295999999998</v>
      </c>
      <c r="E778" s="115">
        <f>'[1]2023.04.25.EKHAZAARSTK_X'!E778</f>
        <v>-0.95477486</v>
      </c>
      <c r="F778" s="115">
        <f>'[1]2023.04.25.EKHAZAARSTK_X'!F778</f>
        <v>0.53990859000000002</v>
      </c>
      <c r="G778" s="115">
        <f>'[1]2023.04.25.EKHAZAARSTK_X'!G778</f>
        <v>-4.8073270000000001E-2</v>
      </c>
      <c r="H778" s="115">
        <f>'[1]2023.04.25.EKHAZAARSTK_X'!H778</f>
        <v>-2.2317607399999999</v>
      </c>
      <c r="I778" s="115">
        <f>'[1]2023.04.25.EKHAZAARSTK_X'!I778</f>
        <v>-0.11661496</v>
      </c>
      <c r="J778" s="115">
        <f>'[1]2023.04.25.EKHAZAARSTK_X'!J778</f>
        <v>1.25753212</v>
      </c>
      <c r="K778" s="115">
        <f>'[1]2023.04.25.EKHAZAARSTK_X'!K778</f>
        <v>0.38718407999999999</v>
      </c>
    </row>
    <row r="779" spans="1:11" x14ac:dyDescent="0.3">
      <c r="A779" s="73" t="str">
        <f>'[1]2023.04.25.EKHAZAARSTK_X'!A779</f>
        <v>SBI CARDS &amp; PAYMENT SERVICES</v>
      </c>
      <c r="B779" s="115">
        <f>'[1]2023.04.25.EKHAZAARSTK_X'!B779</f>
        <v>-0.34663253999999999</v>
      </c>
      <c r="C779" s="115">
        <f>'[1]2023.04.25.EKHAZAARSTK_X'!C779</f>
        <v>-0.22750672999999999</v>
      </c>
      <c r="D779" s="115">
        <f>'[1]2023.04.25.EKHAZAARSTK_X'!D779</f>
        <v>0.62310003999999997</v>
      </c>
      <c r="E779" s="115">
        <f>'[1]2023.04.25.EKHAZAARSTK_X'!E779</f>
        <v>1.98781919</v>
      </c>
      <c r="F779" s="115">
        <f>'[1]2023.04.25.EKHAZAARSTK_X'!F779</f>
        <v>-0.52082782999999999</v>
      </c>
      <c r="G779" s="115">
        <f>'[1]2023.04.25.EKHAZAARSTK_X'!G779</f>
        <v>0.10070886</v>
      </c>
      <c r="H779" s="115">
        <f>'[1]2023.04.25.EKHAZAARSTK_X'!H779</f>
        <v>-0.46833788999999998</v>
      </c>
      <c r="I779" s="115">
        <f>'[1]2023.04.25.EKHAZAARSTK_X'!I779</f>
        <v>-0.10944644000000001</v>
      </c>
      <c r="J779" s="115">
        <f>'[1]2023.04.25.EKHAZAARSTK_X'!J779</f>
        <v>-0.30503111999999999</v>
      </c>
      <c r="K779" s="115">
        <f>'[1]2023.04.25.EKHAZAARSTK_X'!K779</f>
        <v>-0.85535437000000003</v>
      </c>
    </row>
    <row r="780" spans="1:11" x14ac:dyDescent="0.3">
      <c r="A780" s="73" t="str">
        <f>'[1]2023.04.25.EKHAZAARSTK_X'!A780</f>
        <v>SBI LIFE INSURANCE CO LTD</v>
      </c>
      <c r="B780" s="115">
        <f>'[1]2023.04.25.EKHAZAARSTK_X'!B780</f>
        <v>-0.38681492000000001</v>
      </c>
      <c r="C780" s="115">
        <f>'[1]2023.04.25.EKHAZAARSTK_X'!C780</f>
        <v>-0.59173852000000005</v>
      </c>
      <c r="D780" s="115">
        <f>'[1]2023.04.25.EKHAZAARSTK_X'!D780</f>
        <v>0.25424066000000001</v>
      </c>
      <c r="E780" s="115">
        <f>'[1]2023.04.25.EKHAZAARSTK_X'!E780</f>
        <v>-0.95499277000000005</v>
      </c>
      <c r="F780" s="115">
        <f>'[1]2023.04.25.EKHAZAARSTK_X'!F780</f>
        <v>-0.12179967999999999</v>
      </c>
      <c r="G780" s="115">
        <f>'[1]2023.04.25.EKHAZAARSTK_X'!G780</f>
        <v>-0.70667011000000002</v>
      </c>
      <c r="H780" s="115">
        <f>'[1]2023.04.25.EKHAZAARSTK_X'!H780</f>
        <v>0.42061641999999999</v>
      </c>
      <c r="I780" s="115">
        <f>'[1]2023.04.25.EKHAZAARSTK_X'!I780</f>
        <v>-0.18585446</v>
      </c>
      <c r="J780" s="115">
        <f>'[1]2023.04.25.EKHAZAARSTK_X'!J780</f>
        <v>3.8746219999999998E-2</v>
      </c>
      <c r="K780" s="115">
        <f>'[1]2023.04.25.EKHAZAARSTK_X'!K780</f>
        <v>-0.61662662000000001</v>
      </c>
    </row>
    <row r="781" spans="1:11" x14ac:dyDescent="0.3">
      <c r="A781" s="73" t="str">
        <f>'[1]2023.04.25.EKHAZAARSTK_X'!A781</f>
        <v>SCHAEFFLER INDIA LTD</v>
      </c>
      <c r="B781" s="115">
        <f>'[1]2023.04.25.EKHAZAARSTK_X'!B781</f>
        <v>-0.15421414</v>
      </c>
      <c r="C781" s="115">
        <f>'[1]2023.04.25.EKHAZAARSTK_X'!C781</f>
        <v>0.52796268000000002</v>
      </c>
      <c r="D781" s="115">
        <f>'[1]2023.04.25.EKHAZAARSTK_X'!D781</f>
        <v>-0.26960288999999998</v>
      </c>
      <c r="E781" s="115">
        <f>'[1]2023.04.25.EKHAZAARSTK_X'!E781</f>
        <v>-0.92821777000000005</v>
      </c>
      <c r="F781" s="115">
        <f>'[1]2023.04.25.EKHAZAARSTK_X'!F781</f>
        <v>1.2545651200000001</v>
      </c>
      <c r="G781" s="115">
        <f>'[1]2023.04.25.EKHAZAARSTK_X'!G781</f>
        <v>-1.8739820000000001E-2</v>
      </c>
      <c r="H781" s="115">
        <f>'[1]2023.04.25.EKHAZAARSTK_X'!H781</f>
        <v>-1.73966658</v>
      </c>
      <c r="I781" s="115">
        <f>'[1]2023.04.25.EKHAZAARSTK_X'!I781</f>
        <v>-0.28901595000000002</v>
      </c>
      <c r="J781" s="115">
        <f>'[1]2023.04.25.EKHAZAARSTK_X'!J781</f>
        <v>-0.45954874000000001</v>
      </c>
      <c r="K781" s="115">
        <f>'[1]2023.04.25.EKHAZAARSTK_X'!K781</f>
        <v>0.46251621999999998</v>
      </c>
    </row>
    <row r="782" spans="1:11" x14ac:dyDescent="0.3">
      <c r="A782" s="73" t="str">
        <f>'[1]2023.04.25.EKHAZAARSTK_X'!A782</f>
        <v>SCHNEIDER ELECTRIC INFRASTRU</v>
      </c>
      <c r="B782" s="115">
        <f>'[1]2023.04.25.EKHAZAARSTK_X'!B782</f>
        <v>-0.47056088000000001</v>
      </c>
      <c r="C782" s="115">
        <f>'[1]2023.04.25.EKHAZAARSTK_X'!C782</f>
        <v>0.33186829000000001</v>
      </c>
      <c r="D782" s="115">
        <f>'[1]2023.04.25.EKHAZAARSTK_X'!D782</f>
        <v>-0.58870971000000005</v>
      </c>
      <c r="E782" s="115">
        <f>'[1]2023.04.25.EKHAZAARSTK_X'!E782</f>
        <v>1.4838482099999999</v>
      </c>
      <c r="F782" s="115">
        <f>'[1]2023.04.25.EKHAZAARSTK_X'!F782</f>
        <v>1.0458742400000001</v>
      </c>
      <c r="G782" s="115">
        <f>'[1]2023.04.25.EKHAZAARSTK_X'!G782</f>
        <v>0.65977246000000001</v>
      </c>
      <c r="H782" s="115">
        <f>'[1]2023.04.25.EKHAZAARSTK_X'!H782</f>
        <v>-2.3321952800000001</v>
      </c>
      <c r="I782" s="115">
        <f>'[1]2023.04.25.EKHAZAARSTK_X'!I782</f>
        <v>0.33546659000000001</v>
      </c>
      <c r="J782" s="115">
        <f>'[1]2023.04.25.EKHAZAARSTK_X'!J782</f>
        <v>-0.34724903000000001</v>
      </c>
      <c r="K782" s="115">
        <f>'[1]2023.04.25.EKHAZAARSTK_X'!K782</f>
        <v>1.49260831</v>
      </c>
    </row>
    <row r="783" spans="1:11" x14ac:dyDescent="0.3">
      <c r="A783" s="73" t="str">
        <f>'[1]2023.04.25.EKHAZAARSTK_X'!A783</f>
        <v>SEAMEC LTD</v>
      </c>
      <c r="B783" s="115">
        <f>'[1]2023.04.25.EKHAZAARSTK_X'!B783</f>
        <v>-0.47056088000000001</v>
      </c>
      <c r="C783" s="115">
        <f>'[1]2023.04.25.EKHAZAARSTK_X'!C783</f>
        <v>0.49491325000000003</v>
      </c>
      <c r="D783" s="115">
        <f>'[1]2023.04.25.EKHAZAARSTK_X'!D783</f>
        <v>-3.1083409999999999E-2</v>
      </c>
      <c r="E783" s="115">
        <f>'[1]2023.04.25.EKHAZAARSTK_X'!E783</f>
        <v>-0.50674604999999995</v>
      </c>
      <c r="F783" s="115">
        <f>'[1]2023.04.25.EKHAZAARSTK_X'!F783</f>
        <v>-1.91353905</v>
      </c>
      <c r="G783" s="115">
        <f>'[1]2023.04.25.EKHAZAARSTK_X'!G783</f>
        <v>-0.53607207999999995</v>
      </c>
      <c r="H783" s="115">
        <f>'[1]2023.04.25.EKHAZAARSTK_X'!H783</f>
        <v>-2.82254958</v>
      </c>
      <c r="I783" s="115">
        <f>'[1]2023.04.25.EKHAZAARSTK_X'!I783</f>
        <v>-0.28211823000000003</v>
      </c>
      <c r="J783" s="115">
        <f>'[1]2023.04.25.EKHAZAARSTK_X'!J783</f>
        <v>-8.0141160000000003E-2</v>
      </c>
      <c r="K783" s="115">
        <f>'[1]2023.04.25.EKHAZAARSTK_X'!K783</f>
        <v>2.5725161999999999</v>
      </c>
    </row>
    <row r="784" spans="1:11" x14ac:dyDescent="0.3">
      <c r="A784" s="73" t="str">
        <f>'[1]2023.04.25.EKHAZAARSTK_X'!A784</f>
        <v>SEPC LTD</v>
      </c>
      <c r="B784" s="115">
        <f>'[1]2023.04.25.EKHAZAARSTK_X'!B784</f>
        <v>-0.47056088000000001</v>
      </c>
      <c r="C784" s="115">
        <f>'[1]2023.04.25.EKHAZAARSTK_X'!C784</f>
        <v>0.46147439000000001</v>
      </c>
      <c r="D784" s="115">
        <f>'[1]2023.04.25.EKHAZAARSTK_X'!D784</f>
        <v>-2.3037998700000002</v>
      </c>
      <c r="E784" s="115">
        <f>'[1]2023.04.25.EKHAZAARSTK_X'!E784</f>
        <v>0.22250131000000001</v>
      </c>
      <c r="F784" s="115">
        <f>'[1]2023.04.25.EKHAZAARSTK_X'!F784</f>
        <v>1.37597561</v>
      </c>
      <c r="G784" s="115">
        <f>'[1]2023.04.25.EKHAZAARSTK_X'!G784</f>
        <v>-2.0616447899999999</v>
      </c>
      <c r="H784" s="115">
        <f>'[1]2023.04.25.EKHAZAARSTK_X'!H784</f>
        <v>-2.7894423000000002</v>
      </c>
      <c r="I784" s="115">
        <f>'[1]2023.04.25.EKHAZAARSTK_X'!I784</f>
        <v>-4.274493E-2</v>
      </c>
      <c r="J784" s="115">
        <f>'[1]2023.04.25.EKHAZAARSTK_X'!J784</f>
        <v>-0.87763952999999995</v>
      </c>
      <c r="K784" s="115">
        <f>'[1]2023.04.25.EKHAZAARSTK_X'!K784</f>
        <v>0.74214566000000004</v>
      </c>
    </row>
    <row r="785" spans="1:11" x14ac:dyDescent="0.3">
      <c r="A785" s="73" t="str">
        <f>'[1]2023.04.25.EKHAZAARSTK_X'!A785</f>
        <v>SEQUENT SCIENTIFIC LTD</v>
      </c>
      <c r="B785" s="115">
        <f>'[1]2023.04.25.EKHAZAARSTK_X'!B785</f>
        <v>-0.32327287999999998</v>
      </c>
      <c r="C785" s="115">
        <f>'[1]2023.04.25.EKHAZAARSTK_X'!C785</f>
        <v>0.73325825</v>
      </c>
      <c r="D785" s="115">
        <f>'[1]2023.04.25.EKHAZAARSTK_X'!D785</f>
        <v>-1.2239850800000001</v>
      </c>
      <c r="E785" s="115">
        <f>'[1]2023.04.25.EKHAZAARSTK_X'!E785</f>
        <v>0.21202037000000001</v>
      </c>
      <c r="F785" s="115">
        <f>'[1]2023.04.25.EKHAZAARSTK_X'!F785</f>
        <v>-1.6062830699999999</v>
      </c>
      <c r="G785" s="115">
        <f>'[1]2023.04.25.EKHAZAARSTK_X'!G785</f>
        <v>-1.2448624399999999</v>
      </c>
      <c r="H785" s="115">
        <f>'[1]2023.04.25.EKHAZAARSTK_X'!H785</f>
        <v>-2.4941263199999999</v>
      </c>
      <c r="I785" s="115">
        <f>'[1]2023.04.25.EKHAZAARSTK_X'!I785</f>
        <v>0.85890286999999998</v>
      </c>
      <c r="J785" s="115">
        <f>'[1]2023.04.25.EKHAZAARSTK_X'!J785</f>
        <v>-0.34884294999999998</v>
      </c>
      <c r="K785" s="115">
        <f>'[1]2023.04.25.EKHAZAARSTK_X'!K785</f>
        <v>0.46730422999999999</v>
      </c>
    </row>
    <row r="786" spans="1:11" x14ac:dyDescent="0.3">
      <c r="A786" s="73" t="str">
        <f>'[1]2023.04.25.EKHAZAARSTK_X'!A786</f>
        <v>SESHASAYEE PAPER &amp; BOARDS</v>
      </c>
      <c r="B786" s="115">
        <f>'[1]2023.04.25.EKHAZAARSTK_X'!B786</f>
        <v>-0.11147615</v>
      </c>
      <c r="C786" s="115">
        <f>'[1]2023.04.25.EKHAZAARSTK_X'!C786</f>
        <v>0.93594337000000005</v>
      </c>
      <c r="D786" s="115">
        <f>'[1]2023.04.25.EKHAZAARSTK_X'!D786</f>
        <v>-7.1154969999999998E-2</v>
      </c>
      <c r="E786" s="115">
        <f>'[1]2023.04.25.EKHAZAARSTK_X'!E786</f>
        <v>-0.95359307999999998</v>
      </c>
      <c r="F786" s="115">
        <f>'[1]2023.04.25.EKHAZAARSTK_X'!F786</f>
        <v>1.07421458</v>
      </c>
      <c r="G786" s="115">
        <f>'[1]2023.04.25.EKHAZAARSTK_X'!G786</f>
        <v>0.58924639000000001</v>
      </c>
      <c r="H786" s="115">
        <f>'[1]2023.04.25.EKHAZAARSTK_X'!H786</f>
        <v>-2.4319858600000002</v>
      </c>
      <c r="I786" s="115">
        <f>'[1]2023.04.25.EKHAZAARSTK_X'!I786</f>
        <v>-2.1705789999999999E-2</v>
      </c>
      <c r="J786" s="115">
        <f>'[1]2023.04.25.EKHAZAARSTK_X'!J786</f>
        <v>1.72792923</v>
      </c>
      <c r="K786" s="115">
        <f>'[1]2023.04.25.EKHAZAARSTK_X'!K786</f>
        <v>0.67346328</v>
      </c>
    </row>
    <row r="787" spans="1:11" x14ac:dyDescent="0.3">
      <c r="A787" s="73" t="str">
        <f>'[1]2023.04.25.EKHAZAARSTK_X'!A787</f>
        <v>SG FINSERVE LTD</v>
      </c>
      <c r="B787" s="115">
        <f>'[1]2023.04.25.EKHAZAARSTK_X'!B787</f>
        <v>-0.47056088000000001</v>
      </c>
      <c r="C787" s="115">
        <f>'[1]2023.04.25.EKHAZAARSTK_X'!C787</f>
        <v>1.00666714</v>
      </c>
      <c r="D787" s="115">
        <f>'[1]2023.04.25.EKHAZAARSTK_X'!D787</f>
        <v>1.2115123299999999</v>
      </c>
      <c r="E787" s="115">
        <f>'[1]2023.04.25.EKHAZAARSTK_X'!E787</f>
        <v>7.6286930000000003E-2</v>
      </c>
      <c r="F787" s="115">
        <f>'[1]2023.04.25.EKHAZAARSTK_X'!F787</f>
        <v>3.0000844</v>
      </c>
      <c r="G787" s="115">
        <f>'[1]2023.04.25.EKHAZAARSTK_X'!G787</f>
        <v>-0.97630452999999995</v>
      </c>
      <c r="H787" s="115">
        <f>'[1]2023.04.25.EKHAZAARSTK_X'!H787</f>
        <v>-3</v>
      </c>
      <c r="I787" s="115">
        <f>'[1]2023.04.25.EKHAZAARSTK_X'!I787</f>
        <v>-0.38638510999999998</v>
      </c>
      <c r="J787" s="115">
        <f>'[1]2023.04.25.EKHAZAARSTK_X'!J787</f>
        <v>-1.0082776499999999</v>
      </c>
      <c r="K787" s="115">
        <f>'[1]2023.04.25.EKHAZAARSTK_X'!K787</f>
        <v>2.1035087099999998</v>
      </c>
    </row>
    <row r="788" spans="1:11" x14ac:dyDescent="0.3">
      <c r="A788" s="73" t="str">
        <f>'[1]2023.04.25.EKHAZAARSTK_X'!A788</f>
        <v>SH KELKAR &amp; CO LTD</v>
      </c>
      <c r="B788" s="115">
        <f>'[1]2023.04.25.EKHAZAARSTK_X'!B788</f>
        <v>-0.21617548</v>
      </c>
      <c r="C788" s="115">
        <f>'[1]2023.04.25.EKHAZAARSTK_X'!C788</f>
        <v>-0.19040600999999999</v>
      </c>
      <c r="D788" s="115">
        <f>'[1]2023.04.25.EKHAZAARSTK_X'!D788</f>
        <v>-0.10243031</v>
      </c>
      <c r="E788" s="115">
        <f>'[1]2023.04.25.EKHAZAARSTK_X'!E788</f>
        <v>0.52100402000000001</v>
      </c>
      <c r="F788" s="115">
        <f>'[1]2023.04.25.EKHAZAARSTK_X'!F788</f>
        <v>-0.75735772000000001</v>
      </c>
      <c r="G788" s="115">
        <f>'[1]2023.04.25.EKHAZAARSTK_X'!G788</f>
        <v>-0.67084348000000005</v>
      </c>
      <c r="H788" s="115">
        <f>'[1]2023.04.25.EKHAZAARSTK_X'!H788</f>
        <v>-2.4428257900000001</v>
      </c>
      <c r="I788" s="115">
        <f>'[1]2023.04.25.EKHAZAARSTK_X'!I788</f>
        <v>-9.7929269999999999E-2</v>
      </c>
      <c r="J788" s="115">
        <f>'[1]2023.04.25.EKHAZAARSTK_X'!J788</f>
        <v>0.68857086000000001</v>
      </c>
      <c r="K788" s="115">
        <f>'[1]2023.04.25.EKHAZAARSTK_X'!K788</f>
        <v>-0.15429003999999999</v>
      </c>
    </row>
    <row r="789" spans="1:11" x14ac:dyDescent="0.3">
      <c r="A789" s="73" t="str">
        <f>'[1]2023.04.25.EKHAZAARSTK_X'!A789</f>
        <v>SHALBY LTD</v>
      </c>
      <c r="B789" s="115">
        <f>'[1]2023.04.25.EKHAZAARSTK_X'!B789</f>
        <v>-0.21577361</v>
      </c>
      <c r="C789" s="115">
        <f>'[1]2023.04.25.EKHAZAARSTK_X'!C789</f>
        <v>-0.26381790999999999</v>
      </c>
      <c r="D789" s="115">
        <f>'[1]2023.04.25.EKHAZAARSTK_X'!D789</f>
        <v>-0.62505286999999998</v>
      </c>
      <c r="E789" s="115">
        <f>'[1]2023.04.25.EKHAZAARSTK_X'!E789</f>
        <v>-0.53250014999999995</v>
      </c>
      <c r="F789" s="115">
        <f>'[1]2023.04.25.EKHAZAARSTK_X'!F789</f>
        <v>0.59295005000000001</v>
      </c>
      <c r="G789" s="115">
        <f>'[1]2023.04.25.EKHAZAARSTK_X'!G789</f>
        <v>-0.58614814000000004</v>
      </c>
      <c r="H789" s="115">
        <f>'[1]2023.04.25.EKHAZAARSTK_X'!H789</f>
        <v>-2.6964099400000001</v>
      </c>
      <c r="I789" s="115">
        <f>'[1]2023.04.25.EKHAZAARSTK_X'!I789</f>
        <v>-4.0786259999999998E-2</v>
      </c>
      <c r="J789" s="115">
        <f>'[1]2023.04.25.EKHAZAARSTK_X'!J789</f>
        <v>7.3305499999999996E-2</v>
      </c>
      <c r="K789" s="115">
        <f>'[1]2023.04.25.EKHAZAARSTK_X'!K789</f>
        <v>0.52159113000000001</v>
      </c>
    </row>
    <row r="790" spans="1:11" x14ac:dyDescent="0.3">
      <c r="A790" s="73" t="str">
        <f>'[1]2023.04.25.EKHAZAARSTK_X'!A790</f>
        <v>SHANKARA BUILDING PRODUCTS L</v>
      </c>
      <c r="B790" s="115">
        <f>'[1]2023.04.25.EKHAZAARSTK_X'!B790</f>
        <v>-0.41143277</v>
      </c>
      <c r="C790" s="115">
        <f>'[1]2023.04.25.EKHAZAARSTK_X'!C790</f>
        <v>1.2982138400000001</v>
      </c>
      <c r="D790" s="115">
        <f>'[1]2023.04.25.EKHAZAARSTK_X'!D790</f>
        <v>-0.95304208999999995</v>
      </c>
      <c r="E790" s="115">
        <f>'[1]2023.04.25.EKHAZAARSTK_X'!E790</f>
        <v>-0.68844360000000004</v>
      </c>
      <c r="F790" s="115">
        <f>'[1]2023.04.25.EKHAZAARSTK_X'!F790</f>
        <v>-0.68469500999999999</v>
      </c>
      <c r="G790" s="115">
        <f>'[1]2023.04.25.EKHAZAARSTK_X'!G790</f>
        <v>-0.62124031999999996</v>
      </c>
      <c r="H790" s="115">
        <f>'[1]2023.04.25.EKHAZAARSTK_X'!H790</f>
        <v>-2.4780418900000001</v>
      </c>
      <c r="I790" s="115">
        <f>'[1]2023.04.25.EKHAZAARSTK_X'!I790</f>
        <v>0.60414701999999998</v>
      </c>
      <c r="J790" s="115">
        <f>'[1]2023.04.25.EKHAZAARSTK_X'!J790</f>
        <v>0.27010100999999997</v>
      </c>
      <c r="K790" s="115">
        <f>'[1]2023.04.25.EKHAZAARSTK_X'!K790</f>
        <v>-0.99884181999999999</v>
      </c>
    </row>
    <row r="791" spans="1:11" x14ac:dyDescent="0.3">
      <c r="A791" s="73" t="str">
        <f>'[1]2023.04.25.EKHAZAARSTK_X'!A791</f>
        <v>SHANTHI GEARS LTD</v>
      </c>
      <c r="B791" s="115">
        <f>'[1]2023.04.25.EKHAZAARSTK_X'!B791</f>
        <v>-0.15019697000000001</v>
      </c>
      <c r="C791" s="115">
        <f>'[1]2023.04.25.EKHAZAARSTK_X'!C791</f>
        <v>0.36725249999999998</v>
      </c>
      <c r="D791" s="115">
        <f>'[1]2023.04.25.EKHAZAARSTK_X'!D791</f>
        <v>-0.18948866</v>
      </c>
      <c r="E791" s="115">
        <f>'[1]2023.04.25.EKHAZAARSTK_X'!E791</f>
        <v>-0.95499277000000005</v>
      </c>
      <c r="F791" s="115">
        <f>'[1]2023.04.25.EKHAZAARSTK_X'!F791</f>
        <v>2.1602516199999999</v>
      </c>
      <c r="G791" s="115">
        <f>'[1]2023.04.25.EKHAZAARSTK_X'!G791</f>
        <v>0.27750173</v>
      </c>
      <c r="H791" s="115">
        <f>'[1]2023.04.25.EKHAZAARSTK_X'!H791</f>
        <v>-2.9360761599999998</v>
      </c>
      <c r="I791" s="115">
        <f>'[1]2023.04.25.EKHAZAARSTK_X'!I791</f>
        <v>-1.208854E-2</v>
      </c>
      <c r="J791" s="115">
        <f>'[1]2023.04.25.EKHAZAARSTK_X'!J791</f>
        <v>-0.42917705</v>
      </c>
      <c r="K791" s="115">
        <f>'[1]2023.04.25.EKHAZAARSTK_X'!K791</f>
        <v>0.59144293999999997</v>
      </c>
    </row>
    <row r="792" spans="1:11" x14ac:dyDescent="0.3">
      <c r="A792" s="73" t="str">
        <f>'[1]2023.04.25.EKHAZAARSTK_X'!A792</f>
        <v>SHARDA CROPCHEM LTD</v>
      </c>
      <c r="B792" s="115">
        <f>'[1]2023.04.25.EKHAZAARSTK_X'!B792</f>
        <v>2.34065E-2</v>
      </c>
      <c r="C792" s="115">
        <f>'[1]2023.04.25.EKHAZAARSTK_X'!C792</f>
        <v>1.1709009399999999</v>
      </c>
      <c r="D792" s="115">
        <f>'[1]2023.04.25.EKHAZAARSTK_X'!D792</f>
        <v>0.78910661000000004</v>
      </c>
      <c r="E792" s="115">
        <f>'[1]2023.04.25.EKHAZAARSTK_X'!E792</f>
        <v>-0.95268094999999997</v>
      </c>
      <c r="F792" s="115">
        <f>'[1]2023.04.25.EKHAZAARSTK_X'!F792</f>
        <v>-0.11663726000000001</v>
      </c>
      <c r="G792" s="115">
        <f>'[1]2023.04.25.EKHAZAARSTK_X'!G792</f>
        <v>6.3686259999999995E-2</v>
      </c>
      <c r="H792" s="115">
        <f>'[1]2023.04.25.EKHAZAARSTK_X'!H792</f>
        <v>-1.9468017799999999</v>
      </c>
      <c r="I792" s="115">
        <f>'[1]2023.04.25.EKHAZAARSTK_X'!I792</f>
        <v>0.10940800000000001</v>
      </c>
      <c r="J792" s="115">
        <f>'[1]2023.04.25.EKHAZAARSTK_X'!J792</f>
        <v>0.71335775000000001</v>
      </c>
      <c r="K792" s="115">
        <f>'[1]2023.04.25.EKHAZAARSTK_X'!K792</f>
        <v>0.75990199999999997</v>
      </c>
    </row>
    <row r="793" spans="1:11" x14ac:dyDescent="0.3">
      <c r="A793" s="73" t="str">
        <f>'[1]2023.04.25.EKHAZAARSTK_X'!A793</f>
        <v>SHARDA MOTOR INDUSTRIES LTD</v>
      </c>
      <c r="B793" s="115">
        <f>'[1]2023.04.25.EKHAZAARSTK_X'!B793</f>
        <v>1.81674E-2</v>
      </c>
      <c r="C793" s="115">
        <f>'[1]2023.04.25.EKHAZAARSTK_X'!C793</f>
        <v>2.2432103200000002</v>
      </c>
      <c r="D793" s="115">
        <f>'[1]2023.04.25.EKHAZAARSTK_X'!D793</f>
        <v>2.2005093100000002</v>
      </c>
      <c r="E793" s="115">
        <f>'[1]2023.04.25.EKHAZAARSTK_X'!E793</f>
        <v>-0.95499277000000005</v>
      </c>
      <c r="F793" s="115">
        <f>'[1]2023.04.25.EKHAZAARSTK_X'!F793</f>
        <v>-0.32866519999999999</v>
      </c>
      <c r="G793" s="115">
        <f>'[1]2023.04.25.EKHAZAARSTK_X'!G793</f>
        <v>0.29912302000000002</v>
      </c>
      <c r="H793" s="115">
        <f>'[1]2023.04.25.EKHAZAARSTK_X'!H793</f>
        <v>-2.4296011900000001</v>
      </c>
      <c r="I793" s="115">
        <f>'[1]2023.04.25.EKHAZAARSTK_X'!I793</f>
        <v>-0.29599704999999998</v>
      </c>
      <c r="J793" s="115">
        <f>'[1]2023.04.25.EKHAZAARSTK_X'!J793</f>
        <v>0.70255803999999999</v>
      </c>
      <c r="K793" s="115">
        <f>'[1]2023.04.25.EKHAZAARSTK_X'!K793</f>
        <v>-0.27835509000000003</v>
      </c>
    </row>
    <row r="794" spans="1:11" x14ac:dyDescent="0.3">
      <c r="A794" s="73" t="str">
        <f>'[1]2023.04.25.EKHAZAARSTK_X'!A794</f>
        <v>SHARE INDIA SECURITIES LTD</v>
      </c>
      <c r="B794" s="115">
        <f>'[1]2023.04.25.EKHAZAARSTK_X'!B794</f>
        <v>-0.34620868999999999</v>
      </c>
      <c r="C794" s="115">
        <f>'[1]2023.04.25.EKHAZAARSTK_X'!C794</f>
        <v>2.0638568400000001</v>
      </c>
      <c r="D794" s="115">
        <f>'[1]2023.04.25.EKHAZAARSTK_X'!D794</f>
        <v>3.0000224100000001</v>
      </c>
      <c r="E794" s="115">
        <f>'[1]2023.04.25.EKHAZAARSTK_X'!E794</f>
        <v>-0.95499277000000005</v>
      </c>
      <c r="F794" s="115">
        <f>'[1]2023.04.25.EKHAZAARSTK_X'!F794</f>
        <v>-0.50065212999999997</v>
      </c>
      <c r="G794" s="115">
        <f>'[1]2023.04.25.EKHAZAARSTK_X'!G794</f>
        <v>0.51856542000000005</v>
      </c>
      <c r="H794" s="115">
        <f>'[1]2023.04.25.EKHAZAARSTK_X'!H794</f>
        <v>-2.4101247799999999</v>
      </c>
      <c r="I794" s="115">
        <f>'[1]2023.04.25.EKHAZAARSTK_X'!I794</f>
        <v>4.3457240000000001E-2</v>
      </c>
      <c r="J794" s="115">
        <f>'[1]2023.04.25.EKHAZAARSTK_X'!J794</f>
        <v>-0.13950125999999999</v>
      </c>
      <c r="K794" s="115">
        <f>'[1]2023.04.25.EKHAZAARSTK_X'!K794</f>
        <v>-1.2391514800000001</v>
      </c>
    </row>
    <row r="795" spans="1:11" x14ac:dyDescent="0.3">
      <c r="A795" s="73" t="str">
        <f>'[1]2023.04.25.EKHAZAARSTK_X'!A795</f>
        <v>SHEELA FOAM LTD</v>
      </c>
      <c r="B795" s="115">
        <f>'[1]2023.04.25.EKHAZAARSTK_X'!B795</f>
        <v>-0.47056088000000001</v>
      </c>
      <c r="C795" s="115">
        <f>'[1]2023.04.25.EKHAZAARSTK_X'!C795</f>
        <v>0.20295703000000001</v>
      </c>
      <c r="D795" s="115">
        <f>'[1]2023.04.25.EKHAZAARSTK_X'!D795</f>
        <v>0.52685362000000002</v>
      </c>
      <c r="E795" s="115">
        <f>'[1]2023.04.25.EKHAZAARSTK_X'!E795</f>
        <v>-0.3258259</v>
      </c>
      <c r="F795" s="115">
        <f>'[1]2023.04.25.EKHAZAARSTK_X'!F795</f>
        <v>-8.5369349999999997E-2</v>
      </c>
      <c r="G795" s="115">
        <f>'[1]2023.04.25.EKHAZAARSTK_X'!G795</f>
        <v>-0.2880066</v>
      </c>
      <c r="H795" s="115">
        <f>'[1]2023.04.25.EKHAZAARSTK_X'!H795</f>
        <v>-1.8451412899999999</v>
      </c>
      <c r="I795" s="115">
        <f>'[1]2023.04.25.EKHAZAARSTK_X'!I795</f>
        <v>-0.38918250999999998</v>
      </c>
      <c r="J795" s="115">
        <f>'[1]2023.04.25.EKHAZAARSTK_X'!J795</f>
        <v>-0.31222165000000002</v>
      </c>
      <c r="K795" s="115">
        <f>'[1]2023.04.25.EKHAZAARSTK_X'!K795</f>
        <v>2.99999547</v>
      </c>
    </row>
    <row r="796" spans="1:11" x14ac:dyDescent="0.3">
      <c r="A796" s="73" t="str">
        <f>'[1]2023.04.25.EKHAZAARSTK_X'!A796</f>
        <v>SHILPA MEDICARE LTD</v>
      </c>
      <c r="B796" s="115">
        <f>'[1]2023.04.25.EKHAZAARSTK_X'!B796</f>
        <v>-0.30942702</v>
      </c>
      <c r="C796" s="115">
        <f>'[1]2023.04.25.EKHAZAARSTK_X'!C796</f>
        <v>-0.46114709999999998</v>
      </c>
      <c r="D796" s="115">
        <f>'[1]2023.04.25.EKHAZAARSTK_X'!D796</f>
        <v>-0.43544959999999999</v>
      </c>
      <c r="E796" s="115">
        <f>'[1]2023.04.25.EKHAZAARSTK_X'!E796</f>
        <v>0.37471357</v>
      </c>
      <c r="F796" s="115">
        <f>'[1]2023.04.25.EKHAZAARSTK_X'!F796</f>
        <v>-1.4700334100000001</v>
      </c>
      <c r="G796" s="115">
        <f>'[1]2023.04.25.EKHAZAARSTK_X'!G796</f>
        <v>-1.01767969</v>
      </c>
      <c r="H796" s="115">
        <f>'[1]2023.04.25.EKHAZAARSTK_X'!H796</f>
        <v>-2.33702326</v>
      </c>
      <c r="I796" s="115">
        <f>'[1]2023.04.25.EKHAZAARSTK_X'!I796</f>
        <v>0.60710107999999996</v>
      </c>
      <c r="J796" s="115">
        <f>'[1]2023.04.25.EKHAZAARSTK_X'!J796</f>
        <v>-4.3969300000000003E-2</v>
      </c>
      <c r="K796" s="115">
        <f>'[1]2023.04.25.EKHAZAARSTK_X'!K796</f>
        <v>-0.22348325999999999</v>
      </c>
    </row>
    <row r="797" spans="1:11" x14ac:dyDescent="0.3">
      <c r="A797" s="73" t="str">
        <f>'[1]2023.04.25.EKHAZAARSTK_X'!A797</f>
        <v>SHIPPING CORP OF INDIA LTD</v>
      </c>
      <c r="B797" s="115">
        <f>'[1]2023.04.25.EKHAZAARSTK_X'!B797</f>
        <v>-0.33956312999999999</v>
      </c>
      <c r="C797" s="115">
        <f>'[1]2023.04.25.EKHAZAARSTK_X'!C797</f>
        <v>-0.23087065000000001</v>
      </c>
      <c r="D797" s="115">
        <f>'[1]2023.04.25.EKHAZAARSTK_X'!D797</f>
        <v>-0.77675556999999995</v>
      </c>
      <c r="E797" s="115">
        <f>'[1]2023.04.25.EKHAZAARSTK_X'!E797</f>
        <v>0.17548378000000001</v>
      </c>
      <c r="F797" s="115">
        <f>'[1]2023.04.25.EKHAZAARSTK_X'!F797</f>
        <v>-0.11805279</v>
      </c>
      <c r="G797" s="115">
        <f>'[1]2023.04.25.EKHAZAARSTK_X'!G797</f>
        <v>-0.56052309</v>
      </c>
      <c r="H797" s="115">
        <f>'[1]2023.04.25.EKHAZAARSTK_X'!H797</f>
        <v>-1.5299938900000001</v>
      </c>
      <c r="I797" s="115">
        <f>'[1]2023.04.25.EKHAZAARSTK_X'!I797</f>
        <v>0.57181596999999995</v>
      </c>
      <c r="J797" s="115">
        <f>'[1]2023.04.25.EKHAZAARSTK_X'!J797</f>
        <v>2.1048448099999999</v>
      </c>
      <c r="K797" s="115">
        <f>'[1]2023.04.25.EKHAZAARSTK_X'!K797</f>
        <v>0.73788326999999998</v>
      </c>
    </row>
    <row r="798" spans="1:11" x14ac:dyDescent="0.3">
      <c r="A798" s="73" t="str">
        <f>'[1]2023.04.25.EKHAZAARSTK_X'!A798</f>
        <v>SHIVALIK BIMETAL CONTROLS</v>
      </c>
      <c r="B798" s="115">
        <f>'[1]2023.04.25.EKHAZAARSTK_X'!B798</f>
        <v>-0.40602070000000001</v>
      </c>
      <c r="C798" s="115">
        <f>'[1]2023.04.25.EKHAZAARSTK_X'!C798</f>
        <v>2.5521199700000001</v>
      </c>
      <c r="D798" s="115">
        <f>'[1]2023.04.25.EKHAZAARSTK_X'!D798</f>
        <v>2.2663614700000001</v>
      </c>
      <c r="E798" s="115">
        <f>'[1]2023.04.25.EKHAZAARSTK_X'!E798</f>
        <v>-0.31212440000000002</v>
      </c>
      <c r="F798" s="115">
        <f>'[1]2023.04.25.EKHAZAARSTK_X'!F798</f>
        <v>1.2556219099999999</v>
      </c>
      <c r="G798" s="115">
        <f>'[1]2023.04.25.EKHAZAARSTK_X'!G798</f>
        <v>0.71558308999999998</v>
      </c>
      <c r="H798" s="115">
        <f>'[1]2023.04.25.EKHAZAARSTK_X'!H798</f>
        <v>-2.9314572800000001</v>
      </c>
      <c r="I798" s="115">
        <f>'[1]2023.04.25.EKHAZAARSTK_X'!I798</f>
        <v>-7.3866499999999998E-3</v>
      </c>
      <c r="J798" s="115">
        <f>'[1]2023.04.25.EKHAZAARSTK_X'!J798</f>
        <v>-0.44362267999999999</v>
      </c>
      <c r="K798" s="115">
        <f>'[1]2023.04.25.EKHAZAARSTK_X'!K798</f>
        <v>0.77445501000000005</v>
      </c>
    </row>
    <row r="799" spans="1:11" x14ac:dyDescent="0.3">
      <c r="A799" s="73" t="str">
        <f>'[1]2023.04.25.EKHAZAARSTK_X'!A799</f>
        <v>SHIVALIK RASAYAN LTD</v>
      </c>
      <c r="B799" s="115">
        <f>'[1]2023.04.25.EKHAZAARSTK_X'!B799</f>
        <v>-0.44675818</v>
      </c>
      <c r="C799" s="115">
        <f>'[1]2023.04.25.EKHAZAARSTK_X'!C799</f>
        <v>0.10813250000000001</v>
      </c>
      <c r="D799" s="115">
        <f>'[1]2023.04.25.EKHAZAARSTK_X'!D799</f>
        <v>1.1340600000000001E-3</v>
      </c>
      <c r="E799" s="115">
        <f>'[1]2023.04.25.EKHAZAARSTK_X'!E799</f>
        <v>-0.91054760999999995</v>
      </c>
      <c r="F799" s="115">
        <f>'[1]2023.04.25.EKHAZAARSTK_X'!F799</f>
        <v>-0.51398217999999996</v>
      </c>
      <c r="G799" s="115">
        <f>'[1]2023.04.25.EKHAZAARSTK_X'!G799</f>
        <v>-0.46080526999999999</v>
      </c>
      <c r="H799" s="115">
        <f>'[1]2023.04.25.EKHAZAARSTK_X'!H799</f>
        <v>-3</v>
      </c>
      <c r="I799" s="115">
        <f>'[1]2023.04.25.EKHAZAARSTK_X'!I799</f>
        <v>-0.30324288999999999</v>
      </c>
      <c r="J799" s="115">
        <f>'[1]2023.04.25.EKHAZAARSTK_X'!J799</f>
        <v>-0.32292679000000002</v>
      </c>
      <c r="K799" s="115">
        <f>'[1]2023.04.25.EKHAZAARSTK_X'!K799</f>
        <v>0.62899095000000005</v>
      </c>
    </row>
    <row r="800" spans="1:11" x14ac:dyDescent="0.3">
      <c r="A800" s="73" t="str">
        <f>'[1]2023.04.25.EKHAZAARSTK_X'!A800</f>
        <v>SHOPPERS STOP LTD</v>
      </c>
      <c r="B800" s="115">
        <f>'[1]2023.04.25.EKHAZAARSTK_X'!B800</f>
        <v>-0.47056088000000001</v>
      </c>
      <c r="C800" s="115">
        <f>'[1]2023.04.25.EKHAZAARSTK_X'!C800</f>
        <v>0.79112636999999997</v>
      </c>
      <c r="D800" s="115">
        <f>'[1]2023.04.25.EKHAZAARSTK_X'!D800</f>
        <v>-0.72693132999999999</v>
      </c>
      <c r="E800" s="115">
        <f>'[1]2023.04.25.EKHAZAARSTK_X'!E800</f>
        <v>1.75216138</v>
      </c>
      <c r="F800" s="115">
        <f>'[1]2023.04.25.EKHAZAARSTK_X'!F800</f>
        <v>0.86556177999999995</v>
      </c>
      <c r="G800" s="115">
        <f>'[1]2023.04.25.EKHAZAARSTK_X'!G800</f>
        <v>0.33002466000000003</v>
      </c>
      <c r="H800" s="115">
        <f>'[1]2023.04.25.EKHAZAARSTK_X'!H800</f>
        <v>-1.7923200100000001</v>
      </c>
      <c r="I800" s="115">
        <f>'[1]2023.04.25.EKHAZAARSTK_X'!I800</f>
        <v>-9.4159060000000003E-2</v>
      </c>
      <c r="J800" s="115">
        <f>'[1]2023.04.25.EKHAZAARSTK_X'!J800</f>
        <v>-0.24387449</v>
      </c>
      <c r="K800" s="115">
        <f>'[1]2023.04.25.EKHAZAARSTK_X'!K800</f>
        <v>-2.7053509999999999E-2</v>
      </c>
    </row>
    <row r="801" spans="1:11" x14ac:dyDescent="0.3">
      <c r="A801" s="73" t="str">
        <f>'[1]2023.04.25.EKHAZAARSTK_X'!A801</f>
        <v>SHREE CEMENT LTD</v>
      </c>
      <c r="B801" s="115">
        <f>'[1]2023.04.25.EKHAZAARSTK_X'!B801</f>
        <v>-0.40216364999999998</v>
      </c>
      <c r="C801" s="115">
        <f>'[1]2023.04.25.EKHAZAARSTK_X'!C801</f>
        <v>-0.14804122</v>
      </c>
      <c r="D801" s="115">
        <f>'[1]2023.04.25.EKHAZAARSTK_X'!D801</f>
        <v>-5.1922299999999998E-2</v>
      </c>
      <c r="E801" s="115">
        <f>'[1]2023.04.25.EKHAZAARSTK_X'!E801</f>
        <v>-0.73979801000000001</v>
      </c>
      <c r="F801" s="115">
        <f>'[1]2023.04.25.EKHAZAARSTK_X'!F801</f>
        <v>0.20604016999999999</v>
      </c>
      <c r="G801" s="115">
        <f>'[1]2023.04.25.EKHAZAARSTK_X'!G801</f>
        <v>-0.49313374999999998</v>
      </c>
      <c r="H801" s="115">
        <f>'[1]2023.04.25.EKHAZAARSTK_X'!H801</f>
        <v>-0.48653495000000002</v>
      </c>
      <c r="I801" s="115">
        <f>'[1]2023.04.25.EKHAZAARSTK_X'!I801</f>
        <v>-0.15273445999999999</v>
      </c>
      <c r="J801" s="115">
        <f>'[1]2023.04.25.EKHAZAARSTK_X'!J801</f>
        <v>-0.37198877000000002</v>
      </c>
      <c r="K801" s="115">
        <f>'[1]2023.04.25.EKHAZAARSTK_X'!K801</f>
        <v>-0.23783310999999999</v>
      </c>
    </row>
    <row r="802" spans="1:11" x14ac:dyDescent="0.3">
      <c r="A802" s="73" t="str">
        <f>'[1]2023.04.25.EKHAZAARSTK_X'!A802</f>
        <v>SHREE RENUKA SUGARS LTD</v>
      </c>
      <c r="B802" s="115">
        <f>'[1]2023.04.25.EKHAZAARSTK_X'!B802</f>
        <v>-0.47056088000000001</v>
      </c>
      <c r="C802" s="115">
        <f>'[1]2023.04.25.EKHAZAARSTK_X'!C802</f>
        <v>2.08586597</v>
      </c>
      <c r="D802" s="115">
        <f>'[1]2023.04.25.EKHAZAARSTK_X'!D802</f>
        <v>-0.16951199</v>
      </c>
      <c r="E802" s="115">
        <f>'[1]2023.04.25.EKHAZAARSTK_X'!E802</f>
        <v>2.4327054000000001</v>
      </c>
      <c r="F802" s="115">
        <f>'[1]2023.04.25.EKHAZAARSTK_X'!F802</f>
        <v>1.0159358999999999</v>
      </c>
      <c r="G802" s="115">
        <f>'[1]2023.04.25.EKHAZAARSTK_X'!G802</f>
        <v>-1.15643227</v>
      </c>
      <c r="H802" s="115">
        <f>'[1]2023.04.25.EKHAZAARSTK_X'!H802</f>
        <v>-1.44014788</v>
      </c>
      <c r="I802" s="115">
        <f>'[1]2023.04.25.EKHAZAARSTK_X'!I802</f>
        <v>1.21486735</v>
      </c>
      <c r="J802" s="115">
        <f>'[1]2023.04.25.EKHAZAARSTK_X'!J802</f>
        <v>-0.46225765000000002</v>
      </c>
      <c r="K802" s="115">
        <f>'[1]2023.04.25.EKHAZAARSTK_X'!K802</f>
        <v>3.75606E-2</v>
      </c>
    </row>
    <row r="803" spans="1:11" x14ac:dyDescent="0.3">
      <c r="A803" s="73" t="str">
        <f>'[1]2023.04.25.EKHAZAARSTK_X'!A803</f>
        <v>SHRIRAM FINANCE LTD</v>
      </c>
      <c r="B803" s="115">
        <f>'[1]2023.04.25.EKHAZAARSTK_X'!B803</f>
        <v>0.76864993999999998</v>
      </c>
      <c r="C803" s="115">
        <f>'[1]2023.04.25.EKHAZAARSTK_X'!C803</f>
        <v>-0.54848754</v>
      </c>
      <c r="D803" s="115">
        <f>'[1]2023.04.25.EKHAZAARSTK_X'!D803</f>
        <v>-0.35565471999999998</v>
      </c>
      <c r="E803" s="115">
        <f>'[1]2023.04.25.EKHAZAARSTK_X'!E803</f>
        <v>2.7259895799999998</v>
      </c>
      <c r="F803" s="115">
        <f>'[1]2023.04.25.EKHAZAARSTK_X'!F803</f>
        <v>0.32874829</v>
      </c>
      <c r="G803" s="115">
        <f>'[1]2023.04.25.EKHAZAARSTK_X'!G803</f>
        <v>0.17104693000000001</v>
      </c>
      <c r="H803" s="115">
        <f>'[1]2023.04.25.EKHAZAARSTK_X'!H803</f>
        <v>-0.16366464</v>
      </c>
      <c r="I803" s="115">
        <f>'[1]2023.04.25.EKHAZAARSTK_X'!I803</f>
        <v>0.33428757999999997</v>
      </c>
      <c r="J803" s="115">
        <f>'[1]2023.04.25.EKHAZAARSTK_X'!J803</f>
        <v>2.4943670000000001E-2</v>
      </c>
      <c r="K803" s="115">
        <f>'[1]2023.04.25.EKHAZAARSTK_X'!K803</f>
        <v>-0.51983701999999998</v>
      </c>
    </row>
    <row r="804" spans="1:11" x14ac:dyDescent="0.3">
      <c r="A804" s="73" t="str">
        <f>'[1]2023.04.25.EKHAZAARSTK_X'!A804</f>
        <v>SHRIRAM PISTONS &amp; RINGS LTD</v>
      </c>
      <c r="B804" s="115">
        <f>'[1]2023.04.25.EKHAZAARSTK_X'!B804</f>
        <v>-0.13809263999999999</v>
      </c>
      <c r="C804" s="115">
        <f>'[1]2023.04.25.EKHAZAARSTK_X'!C804</f>
        <v>0.29495730999999997</v>
      </c>
      <c r="D804" s="115">
        <f>'[1]2023.04.25.EKHAZAARSTK_X'!D804</f>
        <v>-0.47745904</v>
      </c>
      <c r="E804" s="115">
        <f>'[1]2023.04.25.EKHAZAARSTK_X'!E804</f>
        <v>-0.58482403000000005</v>
      </c>
      <c r="F804" s="115">
        <f>'[1]2023.04.25.EKHAZAARSTK_X'!F804</f>
        <v>1.4123976199999999</v>
      </c>
      <c r="G804" s="115">
        <f>'[1]2023.04.25.EKHAZAARSTK_X'!G804</f>
        <v>-2.1943649999999999E-2</v>
      </c>
      <c r="H804" s="115">
        <f>'[1]2023.04.25.EKHAZAARSTK_X'!H804</f>
        <v>-2.2495012299999999</v>
      </c>
      <c r="I804" s="115">
        <f>'[1]2023.04.25.EKHAZAARSTK_X'!I804</f>
        <v>-0.46421962999999999</v>
      </c>
      <c r="J804" s="115">
        <f>'[1]2023.04.25.EKHAZAARSTK_X'!J804</f>
        <v>0.72792548000000001</v>
      </c>
      <c r="K804" s="115">
        <f>'[1]2023.04.25.EKHAZAARSTK_X'!K804</f>
        <v>1.8366434599999999</v>
      </c>
    </row>
    <row r="805" spans="1:11" x14ac:dyDescent="0.3">
      <c r="A805" s="73" t="str">
        <f>'[1]2023.04.25.EKHAZAARSTK_X'!A805</f>
        <v>SHRIRAM PROPERTIES LTD</v>
      </c>
      <c r="B805" s="115">
        <f>'[1]2023.04.25.EKHAZAARSTK_X'!B805</f>
        <v>-0.47056088000000001</v>
      </c>
      <c r="C805" s="115">
        <f>'[1]2023.04.25.EKHAZAARSTK_X'!C805</f>
        <v>0.15639133999999999</v>
      </c>
      <c r="D805" s="115">
        <f>'[1]2023.04.25.EKHAZAARSTK_X'!D805</f>
        <v>-1.3311865300000001</v>
      </c>
      <c r="E805" s="115">
        <f>'[1]2023.04.25.EKHAZAARSTK_X'!E805</f>
        <v>0.11395013</v>
      </c>
      <c r="F805" s="115">
        <f>'[1]2023.04.25.EKHAZAARSTK_X'!F805</f>
        <v>-0.68733292999999995</v>
      </c>
      <c r="G805" s="115">
        <f>'[1]2023.04.25.EKHAZAARSTK_X'!G805</f>
        <v>-0.85136389999999995</v>
      </c>
      <c r="H805" s="115">
        <f>'[1]2023.04.25.EKHAZAARSTK_X'!H805</f>
        <v>-2.6488659399999999</v>
      </c>
      <c r="I805" s="115">
        <f>'[1]2023.04.25.EKHAZAARSTK_X'!I805</f>
        <v>0.37032449000000001</v>
      </c>
      <c r="J805" s="115">
        <f>'[1]2023.04.25.EKHAZAARSTK_X'!J805</f>
        <v>8.796147E-2</v>
      </c>
      <c r="K805" s="115">
        <f>'[1]2023.04.25.EKHAZAARSTK_X'!K805</f>
        <v>0.42876681999999999</v>
      </c>
    </row>
    <row r="806" spans="1:11" x14ac:dyDescent="0.3">
      <c r="A806" s="73" t="str">
        <f>'[1]2023.04.25.EKHAZAARSTK_X'!A806</f>
        <v>SHYAM METALICS &amp; ENERGY LTD</v>
      </c>
      <c r="B806" s="115">
        <f>'[1]2023.04.25.EKHAZAARSTK_X'!B806</f>
        <v>-0.13344534999999999</v>
      </c>
      <c r="C806" s="115">
        <f>'[1]2023.04.25.EKHAZAARSTK_X'!C806</f>
        <v>2.7099392400000002</v>
      </c>
      <c r="D806" s="115">
        <f>'[1]2023.04.25.EKHAZAARSTK_X'!D806</f>
        <v>2.0114653100000002</v>
      </c>
      <c r="E806" s="115">
        <f>'[1]2023.04.25.EKHAZAARSTK_X'!E806</f>
        <v>-0.87522518999999999</v>
      </c>
      <c r="F806" s="115">
        <f>'[1]2023.04.25.EKHAZAARSTK_X'!F806</f>
        <v>-0.80144327999999998</v>
      </c>
      <c r="G806" s="115">
        <f>'[1]2023.04.25.EKHAZAARSTK_X'!G806</f>
        <v>-0.17315117999999999</v>
      </c>
      <c r="H806" s="115">
        <f>'[1]2023.04.25.EKHAZAARSTK_X'!H806</f>
        <v>-1.34900105</v>
      </c>
      <c r="I806" s="115">
        <f>'[1]2023.04.25.EKHAZAARSTK_X'!I806</f>
        <v>-0.17018220000000001</v>
      </c>
      <c r="J806" s="115">
        <f>'[1]2023.04.25.EKHAZAARSTK_X'!J806</f>
        <v>1.6473574600000001</v>
      </c>
      <c r="K806" s="115">
        <f>'[1]2023.04.25.EKHAZAARSTK_X'!K806</f>
        <v>-1.66119778</v>
      </c>
    </row>
    <row r="807" spans="1:11" x14ac:dyDescent="0.3">
      <c r="A807" s="73" t="str">
        <f>'[1]2023.04.25.EKHAZAARSTK_X'!A807</f>
        <v>SIEMENS LTD</v>
      </c>
      <c r="B807" s="115">
        <f>'[1]2023.04.25.EKHAZAARSTK_X'!B807</f>
        <v>-0.35518696999999999</v>
      </c>
      <c r="C807" s="115">
        <f>'[1]2023.04.25.EKHAZAARSTK_X'!C807</f>
        <v>-0.20897573</v>
      </c>
      <c r="D807" s="115">
        <f>'[1]2023.04.25.EKHAZAARSTK_X'!D807</f>
        <v>-0.11566348999999999</v>
      </c>
      <c r="E807" s="115">
        <f>'[1]2023.04.25.EKHAZAARSTK_X'!E807</f>
        <v>-0.95499277000000005</v>
      </c>
      <c r="F807" s="115">
        <f>'[1]2023.04.25.EKHAZAARSTK_X'!F807</f>
        <v>0.93170392999999996</v>
      </c>
      <c r="G807" s="115">
        <f>'[1]2023.04.25.EKHAZAARSTK_X'!G807</f>
        <v>-0.31201759000000001</v>
      </c>
      <c r="H807" s="115">
        <f>'[1]2023.04.25.EKHAZAARSTK_X'!H807</f>
        <v>-0.47713712000000003</v>
      </c>
      <c r="I807" s="115">
        <f>'[1]2023.04.25.EKHAZAARSTK_X'!I807</f>
        <v>-0.24038321000000001</v>
      </c>
      <c r="J807" s="115">
        <f>'[1]2023.04.25.EKHAZAARSTK_X'!J807</f>
        <v>-0.55716288000000003</v>
      </c>
      <c r="K807" s="115">
        <f>'[1]2023.04.25.EKHAZAARSTK_X'!K807</f>
        <v>-0.40953496</v>
      </c>
    </row>
    <row r="808" spans="1:11" x14ac:dyDescent="0.3">
      <c r="A808" s="73" t="str">
        <f>'[1]2023.04.25.EKHAZAARSTK_X'!A808</f>
        <v>SINDHU TRADE LINKS LIMITED</v>
      </c>
      <c r="B808" s="115">
        <f>'[1]2023.04.25.EKHAZAARSTK_X'!B808</f>
        <v>-0.47056088000000001</v>
      </c>
      <c r="C808" s="115">
        <f>'[1]2023.04.25.EKHAZAARSTK_X'!C808</f>
        <v>-0.15861723</v>
      </c>
      <c r="D808" s="115">
        <f>'[1]2023.04.25.EKHAZAARSTK_X'!D808</f>
        <v>-1.2508252900000001</v>
      </c>
      <c r="E808" s="115">
        <f>'[1]2023.04.25.EKHAZAARSTK_X'!E808</f>
        <v>0.76158767999999999</v>
      </c>
      <c r="F808" s="115">
        <f>'[1]2023.04.25.EKHAZAARSTK_X'!F808</f>
        <v>-1.3665300600000001</v>
      </c>
      <c r="G808" s="115">
        <f>'[1]2023.04.25.EKHAZAARSTK_X'!G808</f>
        <v>-1.3017674699999999</v>
      </c>
      <c r="H808" s="115">
        <f>'[1]2023.04.25.EKHAZAARSTK_X'!H808</f>
        <v>-2.12706566</v>
      </c>
      <c r="I808" s="115">
        <f>'[1]2023.04.25.EKHAZAARSTK_X'!I808</f>
        <v>-0.44192788</v>
      </c>
      <c r="J808" s="115">
        <f>'[1]2023.04.25.EKHAZAARSTK_X'!J808</f>
        <v>-0.47135495999999999</v>
      </c>
      <c r="K808" s="115">
        <f>'[1]2023.04.25.EKHAZAARSTK_X'!K808</f>
        <v>2.39115191</v>
      </c>
    </row>
    <row r="809" spans="1:11" x14ac:dyDescent="0.3">
      <c r="A809" s="73" t="str">
        <f>'[1]2023.04.25.EKHAZAARSTK_X'!A809</f>
        <v>SIRCA PAINTS INDIA LTD</v>
      </c>
      <c r="B809" s="115">
        <f>'[1]2023.04.25.EKHAZAARSTK_X'!B809</f>
        <v>-0.34494266000000001</v>
      </c>
      <c r="C809" s="115">
        <f>'[1]2023.04.25.EKHAZAARSTK_X'!C809</f>
        <v>0.26632013999999998</v>
      </c>
      <c r="D809" s="115">
        <f>'[1]2023.04.25.EKHAZAARSTK_X'!D809</f>
        <v>7.6390710000000001E-2</v>
      </c>
      <c r="E809" s="115">
        <f>'[1]2023.04.25.EKHAZAARSTK_X'!E809</f>
        <v>-0.95255451999999996</v>
      </c>
      <c r="F809" s="115">
        <f>'[1]2023.04.25.EKHAZAARSTK_X'!F809</f>
        <v>1.00586021</v>
      </c>
      <c r="G809" s="115">
        <f>'[1]2023.04.25.EKHAZAARSTK_X'!G809</f>
        <v>-0.24708007000000001</v>
      </c>
      <c r="H809" s="115">
        <f>'[1]2023.04.25.EKHAZAARSTK_X'!H809</f>
        <v>-3</v>
      </c>
      <c r="I809" s="115">
        <f>'[1]2023.04.25.EKHAZAARSTK_X'!I809</f>
        <v>-0.12954615</v>
      </c>
      <c r="J809" s="115">
        <f>'[1]2023.04.25.EKHAZAARSTK_X'!J809</f>
        <v>-0.46256277000000001</v>
      </c>
      <c r="K809" s="115">
        <f>'[1]2023.04.25.EKHAZAARSTK_X'!K809</f>
        <v>6.6604410000000003E-2</v>
      </c>
    </row>
    <row r="810" spans="1:11" x14ac:dyDescent="0.3">
      <c r="A810" s="73" t="str">
        <f>'[1]2023.04.25.EKHAZAARSTK_X'!A810</f>
        <v>SIS LTD</v>
      </c>
      <c r="B810" s="115">
        <f>'[1]2023.04.25.EKHAZAARSTK_X'!B810</f>
        <v>-0.47056088000000001</v>
      </c>
      <c r="C810" s="115">
        <f>'[1]2023.04.25.EKHAZAARSTK_X'!C810</f>
        <v>0.23220611999999999</v>
      </c>
      <c r="D810" s="115">
        <f>'[1]2023.04.25.EKHAZAARSTK_X'!D810</f>
        <v>0.43871009</v>
      </c>
      <c r="E810" s="115">
        <f>'[1]2023.04.25.EKHAZAARSTK_X'!E810</f>
        <v>-9.7046000000000003E-4</v>
      </c>
      <c r="F810" s="115">
        <f>'[1]2023.04.25.EKHAZAARSTK_X'!F810</f>
        <v>-1.0450155699999999</v>
      </c>
      <c r="G810" s="115">
        <f>'[1]2023.04.25.EKHAZAARSTK_X'!G810</f>
        <v>-0.10354409000000001</v>
      </c>
      <c r="H810" s="115">
        <f>'[1]2023.04.25.EKHAZAARSTK_X'!H810</f>
        <v>-1.5923154399999999</v>
      </c>
      <c r="I810" s="115">
        <f>'[1]2023.04.25.EKHAZAARSTK_X'!I810</f>
        <v>-0.24277014999999999</v>
      </c>
      <c r="J810" s="115">
        <f>'[1]2023.04.25.EKHAZAARSTK_X'!J810</f>
        <v>0.30149281</v>
      </c>
      <c r="K810" s="115">
        <f>'[1]2023.04.25.EKHAZAARSTK_X'!K810</f>
        <v>-0.81711328000000005</v>
      </c>
    </row>
    <row r="811" spans="1:11" x14ac:dyDescent="0.3">
      <c r="A811" s="73" t="str">
        <f>'[1]2023.04.25.EKHAZAARSTK_X'!A811</f>
        <v>SIYARAM SILK MILLS LTD</v>
      </c>
      <c r="B811" s="115">
        <f>'[1]2023.04.25.EKHAZAARSTK_X'!B811</f>
        <v>-0.23427740999999999</v>
      </c>
      <c r="C811" s="115">
        <f>'[1]2023.04.25.EKHAZAARSTK_X'!C811</f>
        <v>1.1864111399999999</v>
      </c>
      <c r="D811" s="115">
        <f>'[1]2023.04.25.EKHAZAARSTK_X'!D811</f>
        <v>-0.85111123</v>
      </c>
      <c r="E811" s="115">
        <f>'[1]2023.04.25.EKHAZAARSTK_X'!E811</f>
        <v>-0.32359388</v>
      </c>
      <c r="F811" s="115">
        <f>'[1]2023.04.25.EKHAZAARSTK_X'!F811</f>
        <v>0.41087157000000002</v>
      </c>
      <c r="G811" s="115">
        <f>'[1]2023.04.25.EKHAZAARSTK_X'!G811</f>
        <v>0.27583572000000001</v>
      </c>
      <c r="H811" s="115">
        <f>'[1]2023.04.25.EKHAZAARSTK_X'!H811</f>
        <v>-2.3669102199999998</v>
      </c>
      <c r="I811" s="115">
        <f>'[1]2023.04.25.EKHAZAARSTK_X'!I811</f>
        <v>0.19605389000000001</v>
      </c>
      <c r="J811" s="115">
        <f>'[1]2023.04.25.EKHAZAARSTK_X'!J811</f>
        <v>0.58199102000000003</v>
      </c>
      <c r="K811" s="115">
        <f>'[1]2023.04.25.EKHAZAARSTK_X'!K811</f>
        <v>-0.12379456</v>
      </c>
    </row>
    <row r="812" spans="1:11" x14ac:dyDescent="0.3">
      <c r="A812" s="73" t="str">
        <f>'[1]2023.04.25.EKHAZAARSTK_X'!A812</f>
        <v>SJS ENTERPRISES LTD</v>
      </c>
      <c r="B812" s="115">
        <f>'[1]2023.04.25.EKHAZAARSTK_X'!B812</f>
        <v>-0.47056088000000001</v>
      </c>
      <c r="C812" s="115">
        <f>'[1]2023.04.25.EKHAZAARSTK_X'!C812</f>
        <v>-0.51523536000000003</v>
      </c>
      <c r="D812" s="115">
        <f>'[1]2023.04.25.EKHAZAARSTK_X'!D812</f>
        <v>-6.6627259999999994E-2</v>
      </c>
      <c r="E812" s="115">
        <f>'[1]2023.04.25.EKHAZAARSTK_X'!E812</f>
        <v>-0.95499277000000005</v>
      </c>
      <c r="F812" s="115">
        <f>'[1]2023.04.25.EKHAZAARSTK_X'!F812</f>
        <v>-7.9900000000000004E-5</v>
      </c>
      <c r="G812" s="115">
        <f>'[1]2023.04.25.EKHAZAARSTK_X'!G812</f>
        <v>4.2630300000000003E-2</v>
      </c>
      <c r="H812" s="115">
        <f>'[1]2023.04.25.EKHAZAARSTK_X'!H812</f>
        <v>-3</v>
      </c>
      <c r="I812" s="115">
        <f>'[1]2023.04.25.EKHAZAARSTK_X'!I812</f>
        <v>0.24553393000000001</v>
      </c>
      <c r="J812" s="115">
        <f>'[1]2023.04.25.EKHAZAARSTK_X'!J812</f>
        <v>-7.8820499999999998E-3</v>
      </c>
      <c r="K812" s="115">
        <f>'[1]2023.04.25.EKHAZAARSTK_X'!K812</f>
        <v>-0.33413043999999997</v>
      </c>
    </row>
    <row r="813" spans="1:11" x14ac:dyDescent="0.3">
      <c r="A813" s="73" t="str">
        <f>'[1]2023.04.25.EKHAZAARSTK_X'!A813</f>
        <v>SJVN LTD</v>
      </c>
      <c r="B813" s="115">
        <f>'[1]2023.04.25.EKHAZAARSTK_X'!B813</f>
        <v>1.46806145</v>
      </c>
      <c r="C813" s="115">
        <f>'[1]2023.04.25.EKHAZAARSTK_X'!C813</f>
        <v>-0.72725910000000005</v>
      </c>
      <c r="D813" s="115">
        <f>'[1]2023.04.25.EKHAZAARSTK_X'!D813</f>
        <v>0.66264522000000003</v>
      </c>
      <c r="E813" s="115">
        <f>'[1]2023.04.25.EKHAZAARSTK_X'!E813</f>
        <v>0.85976492999999998</v>
      </c>
      <c r="F813" s="115">
        <f>'[1]2023.04.25.EKHAZAARSTK_X'!F813</f>
        <v>0.59547894999999995</v>
      </c>
      <c r="G813" s="115">
        <f>'[1]2023.04.25.EKHAZAARSTK_X'!G813</f>
        <v>-7.2398560000000001E-2</v>
      </c>
      <c r="H813" s="115">
        <f>'[1]2023.04.25.EKHAZAARSTK_X'!H813</f>
        <v>-1.2502913499999999</v>
      </c>
      <c r="I813" s="115">
        <f>'[1]2023.04.25.EKHAZAARSTK_X'!I813</f>
        <v>-0.24203783000000001</v>
      </c>
      <c r="J813" s="115">
        <f>'[1]2023.04.25.EKHAZAARSTK_X'!J813</f>
        <v>0.66237741999999999</v>
      </c>
      <c r="K813" s="115">
        <f>'[1]2023.04.25.EKHAZAARSTK_X'!K813</f>
        <v>0.23482211</v>
      </c>
    </row>
    <row r="814" spans="1:11" x14ac:dyDescent="0.3">
      <c r="A814" s="73" t="str">
        <f>'[1]2023.04.25.EKHAZAARSTK_X'!A814</f>
        <v>SKF INDIA LTD</v>
      </c>
      <c r="B814" s="115">
        <f>'[1]2023.04.25.EKHAZAARSTK_X'!B814</f>
        <v>-0.33915919</v>
      </c>
      <c r="C814" s="115">
        <f>'[1]2023.04.25.EKHAZAARSTK_X'!C814</f>
        <v>0.24493050999999999</v>
      </c>
      <c r="D814" s="115">
        <f>'[1]2023.04.25.EKHAZAARSTK_X'!D814</f>
        <v>-0.11436372</v>
      </c>
      <c r="E814" s="115">
        <f>'[1]2023.04.25.EKHAZAARSTK_X'!E814</f>
        <v>-0.95499277000000005</v>
      </c>
      <c r="F814" s="115">
        <f>'[1]2023.04.25.EKHAZAARSTK_X'!F814</f>
        <v>0.57088428999999996</v>
      </c>
      <c r="G814" s="115">
        <f>'[1]2023.04.25.EKHAZAARSTK_X'!G814</f>
        <v>0.44823995</v>
      </c>
      <c r="H814" s="115">
        <f>'[1]2023.04.25.EKHAZAARSTK_X'!H814</f>
        <v>-1.5827181299999999</v>
      </c>
      <c r="I814" s="115">
        <f>'[1]2023.04.25.EKHAZAARSTK_X'!I814</f>
        <v>-0.28230592999999998</v>
      </c>
      <c r="J814" s="115">
        <f>'[1]2023.04.25.EKHAZAARSTK_X'!J814</f>
        <v>-0.38816771</v>
      </c>
      <c r="K814" s="115">
        <f>'[1]2023.04.25.EKHAZAARSTK_X'!K814</f>
        <v>-3.3769260000000002E-2</v>
      </c>
    </row>
    <row r="815" spans="1:11" x14ac:dyDescent="0.3">
      <c r="A815" s="73" t="str">
        <f>'[1]2023.04.25.EKHAZAARSTK_X'!A815</f>
        <v>SML ISUZU LTD</v>
      </c>
      <c r="B815" s="115">
        <f>'[1]2023.04.25.EKHAZAARSTK_X'!B815</f>
        <v>-0.47056088000000001</v>
      </c>
      <c r="C815" s="115">
        <f>'[1]2023.04.25.EKHAZAARSTK_X'!C815</f>
        <v>1.9632862799999999</v>
      </c>
      <c r="D815" s="115">
        <f>'[1]2023.04.25.EKHAZAARSTK_X'!D815</f>
        <v>-1.8204542399999999</v>
      </c>
      <c r="E815" s="115">
        <f>'[1]2023.04.25.EKHAZAARSTK_X'!E815</f>
        <v>0.90606779000000004</v>
      </c>
      <c r="F815" s="115">
        <f>'[1]2023.04.25.EKHAZAARSTK_X'!F815</f>
        <v>2.2558014399999999</v>
      </c>
      <c r="G815" s="115">
        <f>'[1]2023.04.25.EKHAZAARSTK_X'!G815</f>
        <v>-1.64125896</v>
      </c>
      <c r="H815" s="115">
        <f>'[1]2023.04.25.EKHAZAARSTK_X'!H815</f>
        <v>-2.72347999</v>
      </c>
      <c r="I815" s="115">
        <f>'[1]2023.04.25.EKHAZAARSTK_X'!I815</f>
        <v>8.7001529999999994E-2</v>
      </c>
      <c r="J815" s="115">
        <f>'[1]2023.04.25.EKHAZAARSTK_X'!J815</f>
        <v>-0.37675774000000001</v>
      </c>
      <c r="K815" s="115">
        <f>'[1]2023.04.25.EKHAZAARSTK_X'!K815</f>
        <v>0.53345889000000002</v>
      </c>
    </row>
    <row r="816" spans="1:11" x14ac:dyDescent="0.3">
      <c r="A816" s="73" t="str">
        <f>'[1]2023.04.25.EKHAZAARSTK_X'!A816</f>
        <v>SOBHA LTD</v>
      </c>
      <c r="B816" s="115">
        <f>'[1]2023.04.25.EKHAZAARSTK_X'!B816</f>
        <v>-0.22609088999999999</v>
      </c>
      <c r="C816" s="115">
        <f>'[1]2023.04.25.EKHAZAARSTK_X'!C816</f>
        <v>-0.51762598999999998</v>
      </c>
      <c r="D816" s="115">
        <f>'[1]2023.04.25.EKHAZAARSTK_X'!D816</f>
        <v>-0.61935817999999998</v>
      </c>
      <c r="E816" s="115">
        <f>'[1]2023.04.25.EKHAZAARSTK_X'!E816</f>
        <v>0.48957183999999998</v>
      </c>
      <c r="F816" s="115">
        <f>'[1]2023.04.25.EKHAZAARSTK_X'!F816</f>
        <v>-1.3320187299999999</v>
      </c>
      <c r="G816" s="115">
        <f>'[1]2023.04.25.EKHAZAARSTK_X'!G816</f>
        <v>-0.81759744999999995</v>
      </c>
      <c r="H816" s="115">
        <f>'[1]2023.04.25.EKHAZAARSTK_X'!H816</f>
        <v>-1.71268117</v>
      </c>
      <c r="I816" s="115">
        <f>'[1]2023.04.25.EKHAZAARSTK_X'!I816</f>
        <v>0.40564588000000001</v>
      </c>
      <c r="J816" s="115">
        <f>'[1]2023.04.25.EKHAZAARSTK_X'!J816</f>
        <v>0.36406302000000001</v>
      </c>
      <c r="K816" s="115">
        <f>'[1]2023.04.25.EKHAZAARSTK_X'!K816</f>
        <v>0.13199535000000001</v>
      </c>
    </row>
    <row r="817" spans="1:11" x14ac:dyDescent="0.3">
      <c r="A817" s="73" t="str">
        <f>'[1]2023.04.25.EKHAZAARSTK_X'!A817</f>
        <v>SOLAR INDUSTRIES INDIA LTD</v>
      </c>
      <c r="B817" s="115">
        <f>'[1]2023.04.25.EKHAZAARSTK_X'!B817</f>
        <v>-0.39714866999999998</v>
      </c>
      <c r="C817" s="115">
        <f>'[1]2023.04.25.EKHAZAARSTK_X'!C817</f>
        <v>1.12542403</v>
      </c>
      <c r="D817" s="115">
        <f>'[1]2023.04.25.EKHAZAARSTK_X'!D817</f>
        <v>1.1395769099999999</v>
      </c>
      <c r="E817" s="115">
        <f>'[1]2023.04.25.EKHAZAARSTK_X'!E817</f>
        <v>3.1647910000000001E-2</v>
      </c>
      <c r="F817" s="115">
        <f>'[1]2023.04.25.EKHAZAARSTK_X'!F817</f>
        <v>0.82783335000000002</v>
      </c>
      <c r="G817" s="115">
        <f>'[1]2023.04.25.EKHAZAARSTK_X'!G817</f>
        <v>0.66505897000000003</v>
      </c>
      <c r="H817" s="115">
        <f>'[1]2023.04.25.EKHAZAARSTK_X'!H817</f>
        <v>-1.28147137</v>
      </c>
      <c r="I817" s="115">
        <f>'[1]2023.04.25.EKHAZAARSTK_X'!I817</f>
        <v>-0.33084746999999998</v>
      </c>
      <c r="J817" s="115">
        <f>'[1]2023.04.25.EKHAZAARSTK_X'!J817</f>
        <v>-0.45427077999999999</v>
      </c>
      <c r="K817" s="115">
        <f>'[1]2023.04.25.EKHAZAARSTK_X'!K817</f>
        <v>-0.25419315999999997</v>
      </c>
    </row>
    <row r="818" spans="1:11" x14ac:dyDescent="0.3">
      <c r="A818" s="73" t="str">
        <f>'[1]2023.04.25.EKHAZAARSTK_X'!A818</f>
        <v>SOLARA ACTIVE PHARMA SCIENCE</v>
      </c>
      <c r="B818" s="115">
        <f>'[1]2023.04.25.EKHAZAARSTK_X'!B818</f>
        <v>-0.15010604</v>
      </c>
      <c r="C818" s="115">
        <f>'[1]2023.04.25.EKHAZAARSTK_X'!C818</f>
        <v>0.17331547999999999</v>
      </c>
      <c r="D818" s="115">
        <f>'[1]2023.04.25.EKHAZAARSTK_X'!D818</f>
        <v>-0.58155869999999998</v>
      </c>
      <c r="E818" s="115">
        <f>'[1]2023.04.25.EKHAZAARSTK_X'!E818</f>
        <v>0.94299549000000005</v>
      </c>
      <c r="F818" s="115">
        <f>'[1]2023.04.25.EKHAZAARSTK_X'!F818</f>
        <v>-1.80431688</v>
      </c>
      <c r="G818" s="115">
        <f>'[1]2023.04.25.EKHAZAARSTK_X'!G818</f>
        <v>-1.1775214700000001</v>
      </c>
      <c r="H818" s="115">
        <f>'[1]2023.04.25.EKHAZAARSTK_X'!H818</f>
        <v>-2.4310567399999998</v>
      </c>
      <c r="I818" s="115">
        <f>'[1]2023.04.25.EKHAZAARSTK_X'!I818</f>
        <v>0.32904345000000002</v>
      </c>
      <c r="J818" s="115">
        <f>'[1]2023.04.25.EKHAZAARSTK_X'!J818</f>
        <v>-0.32281166</v>
      </c>
      <c r="K818" s="115">
        <f>'[1]2023.04.25.EKHAZAARSTK_X'!K818</f>
        <v>0.93065070999999999</v>
      </c>
    </row>
    <row r="819" spans="1:11" x14ac:dyDescent="0.3">
      <c r="A819" s="73" t="str">
        <f>'[1]2023.04.25.EKHAZAARSTK_X'!A819</f>
        <v>SOM DISTILLERIES &amp; BREWERIES</v>
      </c>
      <c r="B819" s="115">
        <f>'[1]2023.04.25.EKHAZAARSTK_X'!B819</f>
        <v>-0.41586539</v>
      </c>
      <c r="C819" s="115">
        <f>'[1]2023.04.25.EKHAZAARSTK_X'!C819</f>
        <v>0.94309043999999997</v>
      </c>
      <c r="D819" s="115">
        <f>'[1]2023.04.25.EKHAZAARSTK_X'!D819</f>
        <v>0.12039775</v>
      </c>
      <c r="E819" s="115">
        <f>'[1]2023.04.25.EKHAZAARSTK_X'!E819</f>
        <v>0.17279512999999999</v>
      </c>
      <c r="F819" s="115">
        <f>'[1]2023.04.25.EKHAZAARSTK_X'!F819</f>
        <v>2.8494005200000001</v>
      </c>
      <c r="G819" s="115">
        <f>'[1]2023.04.25.EKHAZAARSTK_X'!G819</f>
        <v>-0.37312277999999999</v>
      </c>
      <c r="H819" s="115">
        <f>'[1]2023.04.25.EKHAZAARSTK_X'!H819</f>
        <v>-2.8126537800000002</v>
      </c>
      <c r="I819" s="115">
        <f>'[1]2023.04.25.EKHAZAARSTK_X'!I819</f>
        <v>1.2646472499999999</v>
      </c>
      <c r="J819" s="115">
        <f>'[1]2023.04.25.EKHAZAARSTK_X'!J819</f>
        <v>-4.8791630000000002E-2</v>
      </c>
      <c r="K819" s="115">
        <f>'[1]2023.04.25.EKHAZAARSTK_X'!K819</f>
        <v>1.6213983300000001</v>
      </c>
    </row>
    <row r="820" spans="1:11" x14ac:dyDescent="0.3">
      <c r="A820" s="73" t="str">
        <f>'[1]2023.04.25.EKHAZAARSTK_X'!A820</f>
        <v>SOMANY CERAMICS LTD</v>
      </c>
      <c r="B820" s="115">
        <f>'[1]2023.04.25.EKHAZAARSTK_X'!B820</f>
        <v>-0.25267756000000002</v>
      </c>
      <c r="C820" s="115">
        <f>'[1]2023.04.25.EKHAZAARSTK_X'!C820</f>
        <v>0.20018137</v>
      </c>
      <c r="D820" s="115">
        <f>'[1]2023.04.25.EKHAZAARSTK_X'!D820</f>
        <v>-0.32772580000000001</v>
      </c>
      <c r="E820" s="115">
        <f>'[1]2023.04.25.EKHAZAARSTK_X'!E820</f>
        <v>0.22068493</v>
      </c>
      <c r="F820" s="115">
        <f>'[1]2023.04.25.EKHAZAARSTK_X'!F820</f>
        <v>-0.94499761000000004</v>
      </c>
      <c r="G820" s="115">
        <f>'[1]2023.04.25.EKHAZAARSTK_X'!G820</f>
        <v>-0.73142587999999997</v>
      </c>
      <c r="H820" s="115">
        <f>'[1]2023.04.25.EKHAZAARSTK_X'!H820</f>
        <v>-2.3265068499999999</v>
      </c>
      <c r="I820" s="115">
        <f>'[1]2023.04.25.EKHAZAARSTK_X'!I820</f>
        <v>-0.21912397</v>
      </c>
      <c r="J820" s="115">
        <f>'[1]2023.04.25.EKHAZAARSTK_X'!J820</f>
        <v>9.8423620000000003E-2</v>
      </c>
      <c r="K820" s="115">
        <f>'[1]2023.04.25.EKHAZAARSTK_X'!K820</f>
        <v>-0.58430504999999999</v>
      </c>
    </row>
    <row r="821" spans="1:11" x14ac:dyDescent="0.3">
      <c r="A821" s="73" t="str">
        <f>'[1]2023.04.25.EKHAZAARSTK_X'!A821</f>
        <v>SONA BLW PRECISION FORGINGS</v>
      </c>
      <c r="B821" s="115">
        <f>'[1]2023.04.25.EKHAZAARSTK_X'!B821</f>
        <v>-0.36691575999999998</v>
      </c>
      <c r="C821" s="115">
        <f>'[1]2023.04.25.EKHAZAARSTK_X'!C821</f>
        <v>1.2658120399999999</v>
      </c>
      <c r="D821" s="115">
        <f>'[1]2023.04.25.EKHAZAARSTK_X'!D821</f>
        <v>1.5274876399999999</v>
      </c>
      <c r="E821" s="115">
        <f>'[1]2023.04.25.EKHAZAARSTK_X'!E821</f>
        <v>-0.79571265000000002</v>
      </c>
      <c r="F821" s="115">
        <f>'[1]2023.04.25.EKHAZAARSTK_X'!F821</f>
        <v>-1.367998</v>
      </c>
      <c r="G821" s="115">
        <f>'[1]2023.04.25.EKHAZAARSTK_X'!G821</f>
        <v>0.19317329</v>
      </c>
      <c r="H821" s="115">
        <f>'[1]2023.04.25.EKHAZAARSTK_X'!H821</f>
        <v>-1.60831225</v>
      </c>
      <c r="I821" s="115">
        <f>'[1]2023.04.25.EKHAZAARSTK_X'!I821</f>
        <v>0.29379207000000002</v>
      </c>
      <c r="J821" s="115">
        <f>'[1]2023.04.25.EKHAZAARSTK_X'!J821</f>
        <v>-0.56921356999999995</v>
      </c>
      <c r="K821" s="115">
        <f>'[1]2023.04.25.EKHAZAARSTK_X'!K821</f>
        <v>-0.78878886000000004</v>
      </c>
    </row>
    <row r="822" spans="1:11" x14ac:dyDescent="0.3">
      <c r="A822" s="73" t="str">
        <f>'[1]2023.04.25.EKHAZAARSTK_X'!A822</f>
        <v>SONATA SOFTWARE LTD</v>
      </c>
      <c r="B822" s="115">
        <f>'[1]2023.04.25.EKHAZAARSTK_X'!B822</f>
        <v>0.29311424000000003</v>
      </c>
      <c r="C822" s="115">
        <f>'[1]2023.04.25.EKHAZAARSTK_X'!C822</f>
        <v>1.90318286</v>
      </c>
      <c r="D822" s="115">
        <f>'[1]2023.04.25.EKHAZAARSTK_X'!D822</f>
        <v>1.7606666099999999</v>
      </c>
      <c r="E822" s="115">
        <f>'[1]2023.04.25.EKHAZAARSTK_X'!E822</f>
        <v>-0.78581630999999996</v>
      </c>
      <c r="F822" s="115">
        <f>'[1]2023.04.25.EKHAZAARSTK_X'!F822</f>
        <v>1.2565368400000001</v>
      </c>
      <c r="G822" s="115">
        <f>'[1]2023.04.25.EKHAZAARSTK_X'!G822</f>
        <v>0.92600662</v>
      </c>
      <c r="H822" s="115">
        <f>'[1]2023.04.25.EKHAZAARSTK_X'!H822</f>
        <v>-1.6411799199999999</v>
      </c>
      <c r="I822" s="115">
        <f>'[1]2023.04.25.EKHAZAARSTK_X'!I822</f>
        <v>5.8575700000000001E-2</v>
      </c>
      <c r="J822" s="115">
        <f>'[1]2023.04.25.EKHAZAARSTK_X'!J822</f>
        <v>-0.11105503</v>
      </c>
      <c r="K822" s="115">
        <f>'[1]2023.04.25.EKHAZAARSTK_X'!K822</f>
        <v>-0.29138625000000001</v>
      </c>
    </row>
    <row r="823" spans="1:11" x14ac:dyDescent="0.3">
      <c r="A823" s="73" t="str">
        <f>'[1]2023.04.25.EKHAZAARSTK_X'!A823</f>
        <v>SOUTH INDIAN BANK LTD</v>
      </c>
      <c r="B823" s="115">
        <f>'[1]2023.04.25.EKHAZAARSTK_X'!B823</f>
        <v>-0.47056088000000001</v>
      </c>
      <c r="C823" s="115">
        <f>'[1]2023.04.25.EKHAZAARSTK_X'!C823</f>
        <v>-0.80712461000000002</v>
      </c>
      <c r="D823" s="115">
        <f>'[1]2023.04.25.EKHAZAARSTK_X'!D823</f>
        <v>-0.66961448999999995</v>
      </c>
      <c r="E823" s="115">
        <f>'[1]2023.04.25.EKHAZAARSTK_X'!E823</f>
        <v>1.16135919</v>
      </c>
      <c r="F823" s="115">
        <f>'[1]2023.04.25.EKHAZAARSTK_X'!F823</f>
        <v>2.2220652099999998</v>
      </c>
      <c r="G823" s="115">
        <f>'[1]2023.04.25.EKHAZAARSTK_X'!G823</f>
        <v>-0.74937593999999996</v>
      </c>
      <c r="H823" s="115">
        <f>'[1]2023.04.25.EKHAZAARSTK_X'!H823</f>
        <v>-1.0949918000000001</v>
      </c>
      <c r="I823" s="115">
        <f>'[1]2023.04.25.EKHAZAARSTK_X'!I823</f>
        <v>2.5428288000000001</v>
      </c>
      <c r="J823" s="115">
        <f>'[1]2023.04.25.EKHAZAARSTK_X'!J823</f>
        <v>2.95808721</v>
      </c>
      <c r="K823" s="115">
        <f>'[1]2023.04.25.EKHAZAARSTK_X'!K823</f>
        <v>1.0790578099999999</v>
      </c>
    </row>
    <row r="824" spans="1:11" x14ac:dyDescent="0.3">
      <c r="A824" s="73" t="str">
        <f>'[1]2023.04.25.EKHAZAARSTK_X'!A824</f>
        <v>SOUTHERN PETROCHEMICAL INDS</v>
      </c>
      <c r="B824" s="115">
        <f>'[1]2023.04.25.EKHAZAARSTK_X'!B824</f>
        <v>-0.17996566</v>
      </c>
      <c r="C824" s="115">
        <f>'[1]2023.04.25.EKHAZAARSTK_X'!C824</f>
        <v>0.71173489000000001</v>
      </c>
      <c r="D824" s="115">
        <f>'[1]2023.04.25.EKHAZAARSTK_X'!D824</f>
        <v>-0.49445748</v>
      </c>
      <c r="E824" s="115">
        <f>'[1]2023.04.25.EKHAZAARSTK_X'!E824</f>
        <v>-0.93562895000000001</v>
      </c>
      <c r="F824" s="115">
        <f>'[1]2023.04.25.EKHAZAARSTK_X'!F824</f>
        <v>-0.22892905999999999</v>
      </c>
      <c r="G824" s="115">
        <f>'[1]2023.04.25.EKHAZAARSTK_X'!G824</f>
        <v>0.60238433000000002</v>
      </c>
      <c r="H824" s="115">
        <f>'[1]2023.04.25.EKHAZAARSTK_X'!H824</f>
        <v>-2.3930573499999999</v>
      </c>
      <c r="I824" s="115">
        <f>'[1]2023.04.25.EKHAZAARSTK_X'!I824</f>
        <v>1.3953393700000001</v>
      </c>
      <c r="J824" s="115">
        <f>'[1]2023.04.25.EKHAZAARSTK_X'!J824</f>
        <v>1.1026172599999999</v>
      </c>
      <c r="K824" s="115">
        <f>'[1]2023.04.25.EKHAZAARSTK_X'!K824</f>
        <v>1.43853199</v>
      </c>
    </row>
    <row r="825" spans="1:11" x14ac:dyDescent="0.3">
      <c r="A825" s="73" t="str">
        <f>'[1]2023.04.25.EKHAZAARSTK_X'!A825</f>
        <v>SPANDANA SPHOORTY FINANCIAL</v>
      </c>
      <c r="B825" s="115">
        <f>'[1]2023.04.25.EKHAZAARSTK_X'!B825</f>
        <v>-0.47056088000000001</v>
      </c>
      <c r="C825" s="115">
        <f>'[1]2023.04.25.EKHAZAARSTK_X'!C825</f>
        <v>1.0742217300000001</v>
      </c>
      <c r="D825" s="115">
        <f>'[1]2023.04.25.EKHAZAARSTK_X'!D825</f>
        <v>0.63162631000000002</v>
      </c>
      <c r="E825" s="115">
        <f>'[1]2023.04.25.EKHAZAARSTK_X'!E825</f>
        <v>1.2331764700000001</v>
      </c>
      <c r="F825" s="115">
        <f>'[1]2023.04.25.EKHAZAARSTK_X'!F825</f>
        <v>1.5856301799999999</v>
      </c>
      <c r="G825" s="115">
        <f>'[1]2023.04.25.EKHAZAARSTK_X'!G825</f>
        <v>-0.94629151</v>
      </c>
      <c r="H825" s="115">
        <f>'[1]2023.04.25.EKHAZAARSTK_X'!H825</f>
        <v>-1.9804966399999999</v>
      </c>
      <c r="I825" s="115">
        <f>'[1]2023.04.25.EKHAZAARSTK_X'!I825</f>
        <v>1.8546099999999999E-2</v>
      </c>
      <c r="J825" s="115">
        <f>'[1]2023.04.25.EKHAZAARSTK_X'!J825</f>
        <v>0.23049797</v>
      </c>
      <c r="K825" s="115">
        <f>'[1]2023.04.25.EKHAZAARSTK_X'!K825</f>
        <v>-0.20075937999999999</v>
      </c>
    </row>
    <row r="826" spans="1:11" x14ac:dyDescent="0.3">
      <c r="A826" s="73" t="str">
        <f>'[1]2023.04.25.EKHAZAARSTK_X'!A826</f>
        <v>SPICEJET LTD</v>
      </c>
      <c r="B826" s="115">
        <f>'[1]2023.04.25.EKHAZAARSTK_X'!B826</f>
        <v>-0.47056088000000001</v>
      </c>
      <c r="C826" s="115">
        <f>'[1]2023.04.25.EKHAZAARSTK_X'!C826</f>
        <v>0.99345969999999995</v>
      </c>
      <c r="D826" s="115">
        <f>'[1]2023.04.25.EKHAZAARSTK_X'!D826</f>
        <v>-2.2034344699999999</v>
      </c>
      <c r="E826" s="115">
        <f>'[1]2023.04.25.EKHAZAARSTK_X'!E826</f>
        <v>3.0000002399999999</v>
      </c>
      <c r="F826" s="115">
        <f>'[1]2023.04.25.EKHAZAARSTK_X'!F826</f>
        <v>-1.4159411200000001</v>
      </c>
      <c r="G826" s="115">
        <f>'[1]2023.04.25.EKHAZAARSTK_X'!G826</f>
        <v>-2.6959531299999999</v>
      </c>
      <c r="H826" s="115">
        <f>'[1]2023.04.25.EKHAZAARSTK_X'!H826</f>
        <v>-1.7747644199999999</v>
      </c>
      <c r="I826" s="115">
        <f>'[1]2023.04.25.EKHAZAARSTK_X'!I826</f>
        <v>0.82553405000000002</v>
      </c>
      <c r="J826" s="115">
        <f>'[1]2023.04.25.EKHAZAARSTK_X'!J826</f>
        <v>-1.16582513</v>
      </c>
      <c r="K826" s="115">
        <f>'[1]2023.04.25.EKHAZAARSTK_X'!K826</f>
        <v>0.41647394999999998</v>
      </c>
    </row>
    <row r="827" spans="1:11" x14ac:dyDescent="0.3">
      <c r="A827" s="73" t="str">
        <f>'[1]2023.04.25.EKHAZAARSTK_X'!A827</f>
        <v>SRF LTD</v>
      </c>
      <c r="B827" s="115">
        <f>'[1]2023.04.25.EKHAZAARSTK_X'!B827</f>
        <v>-0.36088409999999999</v>
      </c>
      <c r="C827" s="115">
        <f>'[1]2023.04.25.EKHAZAARSTK_X'!C827</f>
        <v>0.53239935999999999</v>
      </c>
      <c r="D827" s="115">
        <f>'[1]2023.04.25.EKHAZAARSTK_X'!D827</f>
        <v>0.65045059000000005</v>
      </c>
      <c r="E827" s="115">
        <f>'[1]2023.04.25.EKHAZAARSTK_X'!E827</f>
        <v>-0.13441344</v>
      </c>
      <c r="F827" s="115">
        <f>'[1]2023.04.25.EKHAZAARSTK_X'!F827</f>
        <v>-0.41354573</v>
      </c>
      <c r="G827" s="115">
        <f>'[1]2023.04.25.EKHAZAARSTK_X'!G827</f>
        <v>0.22537873999999999</v>
      </c>
      <c r="H827" s="115">
        <f>'[1]2023.04.25.EKHAZAARSTK_X'!H827</f>
        <v>-0.65146672999999999</v>
      </c>
      <c r="I827" s="115">
        <f>'[1]2023.04.25.EKHAZAARSTK_X'!I827</f>
        <v>0.10737991</v>
      </c>
      <c r="J827" s="115">
        <f>'[1]2023.04.25.EKHAZAARSTK_X'!J827</f>
        <v>-0.31147050999999998</v>
      </c>
      <c r="K827" s="115">
        <f>'[1]2023.04.25.EKHAZAARSTK_X'!K827</f>
        <v>-0.30040552999999998</v>
      </c>
    </row>
    <row r="828" spans="1:11" x14ac:dyDescent="0.3">
      <c r="A828" s="73" t="str">
        <f>'[1]2023.04.25.EKHAZAARSTK_X'!A828</f>
        <v>STAR CEMENT LTD</v>
      </c>
      <c r="B828" s="115">
        <f>'[1]2023.04.25.EKHAZAARSTK_X'!B828</f>
        <v>-0.47056088000000001</v>
      </c>
      <c r="C828" s="115">
        <f>'[1]2023.04.25.EKHAZAARSTK_X'!C828</f>
        <v>-5.7170459999999999E-2</v>
      </c>
      <c r="D828" s="115">
        <f>'[1]2023.04.25.EKHAZAARSTK_X'!D828</f>
        <v>-0.15774342</v>
      </c>
      <c r="E828" s="115">
        <f>'[1]2023.04.25.EKHAZAARSTK_X'!E828</f>
        <v>-0.94667714999999997</v>
      </c>
      <c r="F828" s="115">
        <f>'[1]2023.04.25.EKHAZAARSTK_X'!F828</f>
        <v>0.52123797000000005</v>
      </c>
      <c r="G828" s="115">
        <f>'[1]2023.04.25.EKHAZAARSTK_X'!G828</f>
        <v>-0.31475887000000002</v>
      </c>
      <c r="H828" s="115">
        <f>'[1]2023.04.25.EKHAZAARSTK_X'!H828</f>
        <v>-2.0259134799999998</v>
      </c>
      <c r="I828" s="115">
        <f>'[1]2023.04.25.EKHAZAARSTK_X'!I828</f>
        <v>-0.31060602999999998</v>
      </c>
      <c r="J828" s="115">
        <f>'[1]2023.04.25.EKHAZAARSTK_X'!J828</f>
        <v>0.24850127</v>
      </c>
      <c r="K828" s="115">
        <f>'[1]2023.04.25.EKHAZAARSTK_X'!K828</f>
        <v>-0.67338085000000003</v>
      </c>
    </row>
    <row r="829" spans="1:11" x14ac:dyDescent="0.3">
      <c r="A829" s="73" t="str">
        <f>'[1]2023.04.25.EKHAZAARSTK_X'!A829</f>
        <v>STAR HEALTH &amp; ALLIED INSURAN</v>
      </c>
      <c r="B829" s="115">
        <f>'[1]2023.04.25.EKHAZAARSTK_X'!B829</f>
        <v>-0.47056088000000001</v>
      </c>
      <c r="C829" s="115">
        <f>'[1]2023.04.25.EKHAZAARSTK_X'!C829</f>
        <v>2.3637924199999998</v>
      </c>
      <c r="D829" s="115">
        <f>'[1]2023.04.25.EKHAZAARSTK_X'!D829</f>
        <v>2.0738072399999998</v>
      </c>
      <c r="E829" s="115">
        <f>'[1]2023.04.25.EKHAZAARSTK_X'!E829</f>
        <v>-0.73529816000000003</v>
      </c>
      <c r="F829" s="115">
        <f>'[1]2023.04.25.EKHAZAARSTK_X'!F829</f>
        <v>-0.50529581000000001</v>
      </c>
      <c r="G829" s="115">
        <f>'[1]2023.04.25.EKHAZAARSTK_X'!G829</f>
        <v>-0.66030907999999999</v>
      </c>
      <c r="H829" s="115">
        <f>'[1]2023.04.25.EKHAZAARSTK_X'!H829</f>
        <v>-0.95693689999999998</v>
      </c>
      <c r="I829" s="115">
        <f>'[1]2023.04.25.EKHAZAARSTK_X'!I829</f>
        <v>-0.29712172999999997</v>
      </c>
      <c r="J829" s="115">
        <f>'[1]2023.04.25.EKHAZAARSTK_X'!J829</f>
        <v>-0.36251992</v>
      </c>
      <c r="K829" s="115">
        <f>'[1]2023.04.25.EKHAZAARSTK_X'!K829</f>
        <v>-0.31865971999999998</v>
      </c>
    </row>
    <row r="830" spans="1:11" x14ac:dyDescent="0.3">
      <c r="A830" s="73" t="str">
        <f>'[1]2023.04.25.EKHAZAARSTK_X'!A830</f>
        <v>STATE BANK OF INDIA</v>
      </c>
      <c r="B830" s="115">
        <f>'[1]2023.04.25.EKHAZAARSTK_X'!B830</f>
        <v>2.395657E-2</v>
      </c>
      <c r="C830" s="115">
        <f>'[1]2023.04.25.EKHAZAARSTK_X'!C830</f>
        <v>-0.71397686000000005</v>
      </c>
      <c r="D830" s="115">
        <f>'[1]2023.04.25.EKHAZAARSTK_X'!D830</f>
        <v>-0.33390959999999997</v>
      </c>
      <c r="E830" s="115">
        <f>'[1]2023.04.25.EKHAZAARSTK_X'!E830</f>
        <v>0.99503671999999999</v>
      </c>
      <c r="F830" s="115">
        <f>'[1]2023.04.25.EKHAZAARSTK_X'!F830</f>
        <v>0.11629178</v>
      </c>
      <c r="G830" s="115">
        <f>'[1]2023.04.25.EKHAZAARSTK_X'!G830</f>
        <v>-0.65366053999999996</v>
      </c>
      <c r="H830" s="115">
        <f>'[1]2023.04.25.EKHAZAARSTK_X'!H830</f>
        <v>1.7439240199999999</v>
      </c>
      <c r="I830" s="115">
        <f>'[1]2023.04.25.EKHAZAARSTK_X'!I830</f>
        <v>-2.3638929999999999E-2</v>
      </c>
      <c r="J830" s="115">
        <f>'[1]2023.04.25.EKHAZAARSTK_X'!J830</f>
        <v>0.50748676000000004</v>
      </c>
      <c r="K830" s="115">
        <f>'[1]2023.04.25.EKHAZAARSTK_X'!K830</f>
        <v>4.035569E-2</v>
      </c>
    </row>
    <row r="831" spans="1:11" x14ac:dyDescent="0.3">
      <c r="A831" s="73" t="str">
        <f>'[1]2023.04.25.EKHAZAARSTK_X'!A831</f>
        <v>STEEL AUTHORITY OF INDIA</v>
      </c>
      <c r="B831" s="115">
        <f>'[1]2023.04.25.EKHAZAARSTK_X'!B831</f>
        <v>-1.524229E-2</v>
      </c>
      <c r="C831" s="115">
        <f>'[1]2023.04.25.EKHAZAARSTK_X'!C831</f>
        <v>0.75748926000000005</v>
      </c>
      <c r="D831" s="115">
        <f>'[1]2023.04.25.EKHAZAARSTK_X'!D831</f>
        <v>-0.50236696000000003</v>
      </c>
      <c r="E831" s="115">
        <f>'[1]2023.04.25.EKHAZAARSTK_X'!E831</f>
        <v>0.79492395999999999</v>
      </c>
      <c r="F831" s="115">
        <f>'[1]2023.04.25.EKHAZAARSTK_X'!F831</f>
        <v>-0.36310293999999999</v>
      </c>
      <c r="G831" s="115">
        <f>'[1]2023.04.25.EKHAZAARSTK_X'!G831</f>
        <v>-0.77576250000000002</v>
      </c>
      <c r="H831" s="115">
        <f>'[1]2023.04.25.EKHAZAARSTK_X'!H831</f>
        <v>-2.403769E-2</v>
      </c>
      <c r="I831" s="115">
        <f>'[1]2023.04.25.EKHAZAARSTK_X'!I831</f>
        <v>1.1706241399999999</v>
      </c>
      <c r="J831" s="115">
        <f>'[1]2023.04.25.EKHAZAARSTK_X'!J831</f>
        <v>1.9529188900000001</v>
      </c>
      <c r="K831" s="115">
        <f>'[1]2023.04.25.EKHAZAARSTK_X'!K831</f>
        <v>-0.80931699000000001</v>
      </c>
    </row>
    <row r="832" spans="1:11" x14ac:dyDescent="0.3">
      <c r="A832" s="73" t="str">
        <f>'[1]2023.04.25.EKHAZAARSTK_X'!A832</f>
        <v>STEEL EXCHANGE INDIA LTD</v>
      </c>
      <c r="B832" s="115">
        <f>'[1]2023.04.25.EKHAZAARSTK_X'!B832</f>
        <v>-0.47056088000000001</v>
      </c>
      <c r="C832" s="115">
        <f>'[1]2023.04.25.EKHAZAARSTK_X'!C832</f>
        <v>0.30475256000000001</v>
      </c>
      <c r="D832" s="115">
        <f>'[1]2023.04.25.EKHAZAARSTK_X'!D832</f>
        <v>-1.0751646800000001</v>
      </c>
      <c r="E832" s="115">
        <f>'[1]2023.04.25.EKHAZAARSTK_X'!E832</f>
        <v>0.22837557</v>
      </c>
      <c r="F832" s="115">
        <f>'[1]2023.04.25.EKHAZAARSTK_X'!F832</f>
        <v>-0.77670032</v>
      </c>
      <c r="G832" s="115">
        <f>'[1]2023.04.25.EKHAZAARSTK_X'!G832</f>
        <v>9.7009699999999997E-3</v>
      </c>
      <c r="H832" s="115">
        <f>'[1]2023.04.25.EKHAZAARSTK_X'!H832</f>
        <v>-2.64181709</v>
      </c>
      <c r="I832" s="115">
        <f>'[1]2023.04.25.EKHAZAARSTK_X'!I832</f>
        <v>0.53446638999999996</v>
      </c>
      <c r="J832" s="115">
        <f>'[1]2023.04.25.EKHAZAARSTK_X'!J832</f>
        <v>-2.1524809999999998E-2</v>
      </c>
      <c r="K832" s="115">
        <f>'[1]2023.04.25.EKHAZAARSTK_X'!K832</f>
        <v>2.7651543599999999</v>
      </c>
    </row>
    <row r="833" spans="1:11" x14ac:dyDescent="0.3">
      <c r="A833" s="73" t="str">
        <f>'[1]2023.04.25.EKHAZAARSTK_X'!A833</f>
        <v>STEEL STRIPS WHEELS LTD</v>
      </c>
      <c r="B833" s="115">
        <f>'[1]2023.04.25.EKHAZAARSTK_X'!B833</f>
        <v>-0.29623066999999997</v>
      </c>
      <c r="C833" s="115">
        <f>'[1]2023.04.25.EKHAZAARSTK_X'!C833</f>
        <v>1.0174886000000001</v>
      </c>
      <c r="D833" s="115">
        <f>'[1]2023.04.25.EKHAZAARSTK_X'!D833</f>
        <v>0.44913897000000003</v>
      </c>
      <c r="E833" s="115">
        <f>'[1]2023.04.25.EKHAZAARSTK_X'!E833</f>
        <v>0.68885362000000006</v>
      </c>
      <c r="F833" s="115">
        <f>'[1]2023.04.25.EKHAZAARSTK_X'!F833</f>
        <v>-0.14312568000000001</v>
      </c>
      <c r="G833" s="115">
        <f>'[1]2023.04.25.EKHAZAARSTK_X'!G833</f>
        <v>-0.2905817</v>
      </c>
      <c r="H833" s="115">
        <f>'[1]2023.04.25.EKHAZAARSTK_X'!H833</f>
        <v>-2.1102554800000002</v>
      </c>
      <c r="I833" s="115">
        <f>'[1]2023.04.25.EKHAZAARSTK_X'!I833</f>
        <v>-0.108651</v>
      </c>
      <c r="J833" s="115">
        <f>'[1]2023.04.25.EKHAZAARSTK_X'!J833</f>
        <v>0.75031703999999999</v>
      </c>
      <c r="K833" s="115">
        <f>'[1]2023.04.25.EKHAZAARSTK_X'!K833</f>
        <v>-0.93571126000000004</v>
      </c>
    </row>
    <row r="834" spans="1:11" x14ac:dyDescent="0.3">
      <c r="A834" s="73" t="str">
        <f>'[1]2023.04.25.EKHAZAARSTK_X'!A834</f>
        <v>STERLING AND WILSON RENEWABL</v>
      </c>
      <c r="B834" s="115">
        <f>'[1]2023.04.25.EKHAZAARSTK_X'!B834</f>
        <v>-0.47056088000000001</v>
      </c>
      <c r="C834" s="115">
        <f>'[1]2023.04.25.EKHAZAARSTK_X'!C834</f>
        <v>3.0002110000000002</v>
      </c>
      <c r="D834" s="115">
        <f>'[1]2023.04.25.EKHAZAARSTK_X'!D834</f>
        <v>-1.8384391099999999</v>
      </c>
      <c r="E834" s="115">
        <f>'[1]2023.04.25.EKHAZAARSTK_X'!E834</f>
        <v>0.80199598999999999</v>
      </c>
      <c r="F834" s="115">
        <f>'[1]2023.04.25.EKHAZAARSTK_X'!F834</f>
        <v>-0.21375783000000001</v>
      </c>
      <c r="G834" s="115">
        <f>'[1]2023.04.25.EKHAZAARSTK_X'!G834</f>
        <v>-3.0001707099999999</v>
      </c>
      <c r="H834" s="115">
        <f>'[1]2023.04.25.EKHAZAARSTK_X'!H834</f>
        <v>-1.91040111</v>
      </c>
      <c r="I834" s="115">
        <f>'[1]2023.04.25.EKHAZAARSTK_X'!I834</f>
        <v>0.40706468000000001</v>
      </c>
      <c r="J834" s="115">
        <f>'[1]2023.04.25.EKHAZAARSTK_X'!J834</f>
        <v>-1.15727365</v>
      </c>
      <c r="K834" s="115">
        <f>'[1]2023.04.25.EKHAZAARSTK_X'!K834</f>
        <v>-2.1984479399999999</v>
      </c>
    </row>
    <row r="835" spans="1:11" x14ac:dyDescent="0.3">
      <c r="A835" s="73" t="str">
        <f>'[1]2023.04.25.EKHAZAARSTK_X'!A835</f>
        <v>STERLING TOOLS LTD</v>
      </c>
      <c r="B835" s="115">
        <f>'[1]2023.04.25.EKHAZAARSTK_X'!B835</f>
        <v>-0.37726206000000001</v>
      </c>
      <c r="C835" s="115">
        <f>'[1]2023.04.25.EKHAZAARSTK_X'!C835</f>
        <v>0.30261827000000002</v>
      </c>
      <c r="D835" s="115">
        <f>'[1]2023.04.25.EKHAZAARSTK_X'!D835</f>
        <v>0.93117446000000004</v>
      </c>
      <c r="E835" s="115">
        <f>'[1]2023.04.25.EKHAZAARSTK_X'!E835</f>
        <v>-0.35632253000000003</v>
      </c>
      <c r="F835" s="115">
        <f>'[1]2023.04.25.EKHAZAARSTK_X'!F835</f>
        <v>3.0000844</v>
      </c>
      <c r="G835" s="115">
        <f>'[1]2023.04.25.EKHAZAARSTK_X'!G835</f>
        <v>-0.38565564000000002</v>
      </c>
      <c r="H835" s="115">
        <f>'[1]2023.04.25.EKHAZAARSTK_X'!H835</f>
        <v>-2.8938801299999999</v>
      </c>
      <c r="I835" s="115">
        <f>'[1]2023.04.25.EKHAZAARSTK_X'!I835</f>
        <v>0.33790129000000002</v>
      </c>
      <c r="J835" s="115">
        <f>'[1]2023.04.25.EKHAZAARSTK_X'!J835</f>
        <v>-0.12902915000000001</v>
      </c>
      <c r="K835" s="115">
        <f>'[1]2023.04.25.EKHAZAARSTK_X'!K835</f>
        <v>1.82757199</v>
      </c>
    </row>
    <row r="836" spans="1:11" x14ac:dyDescent="0.3">
      <c r="A836" s="73" t="str">
        <f>'[1]2023.04.25.EKHAZAARSTK_X'!A836</f>
        <v>STERLITE TECHNOLOGIES LTD</v>
      </c>
      <c r="B836" s="115">
        <f>'[1]2023.04.25.EKHAZAARSTK_X'!B836</f>
        <v>-0.35147202</v>
      </c>
      <c r="C836" s="115">
        <f>'[1]2023.04.25.EKHAZAARSTK_X'!C836</f>
        <v>-0.23972594999999999</v>
      </c>
      <c r="D836" s="115">
        <f>'[1]2023.04.25.EKHAZAARSTK_X'!D836</f>
        <v>-0.27699244000000001</v>
      </c>
      <c r="E836" s="115">
        <f>'[1]2023.04.25.EKHAZAARSTK_X'!E836</f>
        <v>1.30118775</v>
      </c>
      <c r="F836" s="115">
        <f>'[1]2023.04.25.EKHAZAARSTK_X'!F836</f>
        <v>-0.95168805000000001</v>
      </c>
      <c r="G836" s="115">
        <f>'[1]2023.04.25.EKHAZAARSTK_X'!G836</f>
        <v>-0.97277349000000002</v>
      </c>
      <c r="H836" s="115">
        <f>'[1]2023.04.25.EKHAZAARSTK_X'!H836</f>
        <v>-1.5251507799999999</v>
      </c>
      <c r="I836" s="115">
        <f>'[1]2023.04.25.EKHAZAARSTK_X'!I836</f>
        <v>9.5132620000000001E-2</v>
      </c>
      <c r="J836" s="115">
        <f>'[1]2023.04.25.EKHAZAARSTK_X'!J836</f>
        <v>8.8348419999999997E-2</v>
      </c>
      <c r="K836" s="115">
        <f>'[1]2023.04.25.EKHAZAARSTK_X'!K836</f>
        <v>6.1915360000000003E-2</v>
      </c>
    </row>
    <row r="837" spans="1:11" x14ac:dyDescent="0.3">
      <c r="A837" s="73" t="str">
        <f>'[1]2023.04.25.EKHAZAARSTK_X'!A837</f>
        <v>STOVE KRAFT LTD</v>
      </c>
      <c r="B837" s="115">
        <f>'[1]2023.04.25.EKHAZAARSTK_X'!B837</f>
        <v>-0.47056088000000001</v>
      </c>
      <c r="C837" s="115">
        <f>'[1]2023.04.25.EKHAZAARSTK_X'!C837</f>
        <v>2.8948337999999998</v>
      </c>
      <c r="D837" s="115">
        <f>'[1]2023.04.25.EKHAZAARSTK_X'!D837</f>
        <v>1.0780462</v>
      </c>
      <c r="E837" s="115">
        <f>'[1]2023.04.25.EKHAZAARSTK_X'!E837</f>
        <v>-0.95489137999999996</v>
      </c>
      <c r="F837" s="115">
        <f>'[1]2023.04.25.EKHAZAARSTK_X'!F837</f>
        <v>-1.3739858899999999</v>
      </c>
      <c r="G837" s="115">
        <f>'[1]2023.04.25.EKHAZAARSTK_X'!G837</f>
        <v>-0.49659750000000003</v>
      </c>
      <c r="H837" s="115">
        <f>'[1]2023.04.25.EKHAZAARSTK_X'!H837</f>
        <v>-2.8869185399999999</v>
      </c>
      <c r="I837" s="115">
        <f>'[1]2023.04.25.EKHAZAARSTK_X'!I837</f>
        <v>0.84271275999999995</v>
      </c>
      <c r="J837" s="115">
        <f>'[1]2023.04.25.EKHAZAARSTK_X'!J837</f>
        <v>7.878156E-2</v>
      </c>
      <c r="K837" s="115">
        <f>'[1]2023.04.25.EKHAZAARSTK_X'!K837</f>
        <v>-0.993788</v>
      </c>
    </row>
    <row r="838" spans="1:11" x14ac:dyDescent="0.3">
      <c r="A838" s="73" t="str">
        <f>'[1]2023.04.25.EKHAZAARSTK_X'!A838</f>
        <v>STRIDES PHARMA SCIENCE LTD</v>
      </c>
      <c r="B838" s="115">
        <f>'[1]2023.04.25.EKHAZAARSTK_X'!B838</f>
        <v>-0.18607282999999999</v>
      </c>
      <c r="C838" s="115">
        <f>'[1]2023.04.25.EKHAZAARSTK_X'!C838</f>
        <v>-2.0330790000000001E-2</v>
      </c>
      <c r="D838" s="115">
        <f>'[1]2023.04.25.EKHAZAARSTK_X'!D838</f>
        <v>-0.74519294999999997</v>
      </c>
      <c r="E838" s="115">
        <f>'[1]2023.04.25.EKHAZAARSTK_X'!E838</f>
        <v>1.4389520899999999</v>
      </c>
      <c r="F838" s="115">
        <f>'[1]2023.04.25.EKHAZAARSTK_X'!F838</f>
        <v>-0.44244086999999999</v>
      </c>
      <c r="G838" s="115">
        <f>'[1]2023.04.25.EKHAZAARSTK_X'!G838</f>
        <v>-1.50310981</v>
      </c>
      <c r="H838" s="115">
        <f>'[1]2023.04.25.EKHAZAARSTK_X'!H838</f>
        <v>-1.8944089399999999</v>
      </c>
      <c r="I838" s="115">
        <f>'[1]2023.04.25.EKHAZAARSTK_X'!I838</f>
        <v>1.1314836699999999</v>
      </c>
      <c r="J838" s="115">
        <f>'[1]2023.04.25.EKHAZAARSTK_X'!J838</f>
        <v>-0.24436605</v>
      </c>
      <c r="K838" s="115">
        <f>'[1]2023.04.25.EKHAZAARSTK_X'!K838</f>
        <v>-0.78777962999999995</v>
      </c>
    </row>
    <row r="839" spans="1:11" x14ac:dyDescent="0.3">
      <c r="A839" s="73" t="str">
        <f>'[1]2023.04.25.EKHAZAARSTK_X'!A839</f>
        <v>STYLAM INDUSTRIES LTD</v>
      </c>
      <c r="B839" s="115">
        <f>'[1]2023.04.25.EKHAZAARSTK_X'!B839</f>
        <v>-0.38808503999999999</v>
      </c>
      <c r="C839" s="115">
        <f>'[1]2023.04.25.EKHAZAARSTK_X'!C839</f>
        <v>1.1118068699999999</v>
      </c>
      <c r="D839" s="115">
        <f>'[1]2023.04.25.EKHAZAARSTK_X'!D839</f>
        <v>0.83026814000000004</v>
      </c>
      <c r="E839" s="115">
        <f>'[1]2023.04.25.EKHAZAARSTK_X'!E839</f>
        <v>-0.37685025</v>
      </c>
      <c r="F839" s="115">
        <f>'[1]2023.04.25.EKHAZAARSTK_X'!F839</f>
        <v>0.15575472000000001</v>
      </c>
      <c r="G839" s="115">
        <f>'[1]2023.04.25.EKHAZAARSTK_X'!G839</f>
        <v>0.26921344000000003</v>
      </c>
      <c r="H839" s="115">
        <f>'[1]2023.04.25.EKHAZAARSTK_X'!H839</f>
        <v>-2.8187627800000001</v>
      </c>
      <c r="I839" s="115">
        <f>'[1]2023.04.25.EKHAZAARSTK_X'!I839</f>
        <v>-0.11116772</v>
      </c>
      <c r="J839" s="115">
        <f>'[1]2023.04.25.EKHAZAARSTK_X'!J839</f>
        <v>-2.595107E-2</v>
      </c>
      <c r="K839" s="115">
        <f>'[1]2023.04.25.EKHAZAARSTK_X'!K839</f>
        <v>0.36537786999999999</v>
      </c>
    </row>
    <row r="840" spans="1:11" x14ac:dyDescent="0.3">
      <c r="A840" s="73" t="str">
        <f>'[1]2023.04.25.EKHAZAARSTK_X'!A840</f>
        <v>STYRENIX PERFORMANCE MATERIA</v>
      </c>
      <c r="B840" s="115">
        <f>'[1]2023.04.25.EKHAZAARSTK_X'!B840</f>
        <v>3.0000097800000001</v>
      </c>
      <c r="C840" s="115">
        <f>'[1]2023.04.25.EKHAZAARSTK_X'!C840</f>
        <v>2.23076272</v>
      </c>
      <c r="D840" s="115">
        <f>'[1]2023.04.25.EKHAZAARSTK_X'!D840</f>
        <v>-0.23916429</v>
      </c>
      <c r="E840" s="115">
        <f>'[1]2023.04.25.EKHAZAARSTK_X'!E840</f>
        <v>-0.90901297000000003</v>
      </c>
      <c r="F840" s="115">
        <f>'[1]2023.04.25.EKHAZAARSTK_X'!F840</f>
        <v>-3.0753450000000002E-2</v>
      </c>
      <c r="G840" s="115">
        <f>'[1]2023.04.25.EKHAZAARSTK_X'!G840</f>
        <v>1.50040138</v>
      </c>
      <c r="H840" s="115">
        <f>'[1]2023.04.25.EKHAZAARSTK_X'!H840</f>
        <v>-2.5615296399999998</v>
      </c>
      <c r="I840" s="115">
        <f>'[1]2023.04.25.EKHAZAARSTK_X'!I840</f>
        <v>0.35170487</v>
      </c>
      <c r="J840" s="115">
        <f>'[1]2023.04.25.EKHAZAARSTK_X'!J840</f>
        <v>2.2146728000000002</v>
      </c>
      <c r="K840" s="115">
        <f>'[1]2023.04.25.EKHAZAARSTK_X'!K840</f>
        <v>0.24184531000000001</v>
      </c>
    </row>
    <row r="841" spans="1:11" x14ac:dyDescent="0.3">
      <c r="A841" s="73" t="str">
        <f>'[1]2023.04.25.EKHAZAARSTK_X'!A841</f>
        <v>SUBEX LTD</v>
      </c>
      <c r="B841" s="115">
        <f>'[1]2023.04.25.EKHAZAARSTK_X'!B841</f>
        <v>-0.10234090999999999</v>
      </c>
      <c r="C841" s="115">
        <f>'[1]2023.04.25.EKHAZAARSTK_X'!C841</f>
        <v>1.13463008</v>
      </c>
      <c r="D841" s="115">
        <f>'[1]2023.04.25.EKHAZAARSTK_X'!D841</f>
        <v>-0.88076854000000004</v>
      </c>
      <c r="E841" s="115">
        <f>'[1]2023.04.25.EKHAZAARSTK_X'!E841</f>
        <v>-0.95499277000000005</v>
      </c>
      <c r="F841" s="115">
        <f>'[1]2023.04.25.EKHAZAARSTK_X'!F841</f>
        <v>0.15268290000000001</v>
      </c>
      <c r="G841" s="115">
        <f>'[1]2023.04.25.EKHAZAARSTK_X'!G841</f>
        <v>-1.1703145500000001</v>
      </c>
      <c r="H841" s="115">
        <f>'[1]2023.04.25.EKHAZAARSTK_X'!H841</f>
        <v>-2.9326355500000001</v>
      </c>
      <c r="I841" s="115">
        <f>'[1]2023.04.25.EKHAZAARSTK_X'!I841</f>
        <v>2.0290842100000002</v>
      </c>
      <c r="J841" s="115">
        <f>'[1]2023.04.25.EKHAZAARSTK_X'!J841</f>
        <v>-0.53694962999999996</v>
      </c>
      <c r="K841" s="115">
        <f>'[1]2023.04.25.EKHAZAARSTK_X'!K841</f>
        <v>-6.4669560000000001E-2</v>
      </c>
    </row>
    <row r="842" spans="1:11" x14ac:dyDescent="0.3">
      <c r="A842" s="73" t="str">
        <f>'[1]2023.04.25.EKHAZAARSTK_X'!A842</f>
        <v>SUBROS LTD</v>
      </c>
      <c r="B842" s="115">
        <f>'[1]2023.04.25.EKHAZAARSTK_X'!B842</f>
        <v>-0.38437584000000002</v>
      </c>
      <c r="C842" s="115">
        <f>'[1]2023.04.25.EKHAZAARSTK_X'!C842</f>
        <v>0.38638818000000003</v>
      </c>
      <c r="D842" s="115">
        <f>'[1]2023.04.25.EKHAZAARSTK_X'!D842</f>
        <v>-0.42723401999999999</v>
      </c>
      <c r="E842" s="115">
        <f>'[1]2023.04.25.EKHAZAARSTK_X'!E842</f>
        <v>-0.92961103</v>
      </c>
      <c r="F842" s="115">
        <f>'[1]2023.04.25.EKHAZAARSTK_X'!F842</f>
        <v>-0.29487078999999999</v>
      </c>
      <c r="G842" s="115">
        <f>'[1]2023.04.25.EKHAZAARSTK_X'!G842</f>
        <v>-0.78969054999999999</v>
      </c>
      <c r="H842" s="115">
        <f>'[1]2023.04.25.EKHAZAARSTK_X'!H842</f>
        <v>-2.3719370400000002</v>
      </c>
      <c r="I842" s="115">
        <f>'[1]2023.04.25.EKHAZAARSTK_X'!I842</f>
        <v>-0.35858100999999998</v>
      </c>
      <c r="J842" s="115">
        <f>'[1]2023.04.25.EKHAZAARSTK_X'!J842</f>
        <v>0.17831080999999999</v>
      </c>
      <c r="K842" s="115">
        <f>'[1]2023.04.25.EKHAZAARSTK_X'!K842</f>
        <v>-0.82954103000000001</v>
      </c>
    </row>
    <row r="843" spans="1:11" x14ac:dyDescent="0.3">
      <c r="A843" s="73" t="str">
        <f>'[1]2023.04.25.EKHAZAARSTK_X'!A843</f>
        <v>SUDARSHAN CHEMICAL INDS LTD</v>
      </c>
      <c r="B843" s="115">
        <f>'[1]2023.04.25.EKHAZAARSTK_X'!B843</f>
        <v>-1.8740980000000001E-2</v>
      </c>
      <c r="C843" s="115">
        <f>'[1]2023.04.25.EKHAZAARSTK_X'!C843</f>
        <v>-5.1721600000000003E-3</v>
      </c>
      <c r="D843" s="115">
        <f>'[1]2023.04.25.EKHAZAARSTK_X'!D843</f>
        <v>0.1710508</v>
      </c>
      <c r="E843" s="115">
        <f>'[1]2023.04.25.EKHAZAARSTK_X'!E843</f>
        <v>1.00955796</v>
      </c>
      <c r="F843" s="115">
        <f>'[1]2023.04.25.EKHAZAARSTK_X'!F843</f>
        <v>-0.71165645</v>
      </c>
      <c r="G843" s="115">
        <f>'[1]2023.04.25.EKHAZAARSTK_X'!G843</f>
        <v>-0.78773062999999999</v>
      </c>
      <c r="H843" s="115">
        <f>'[1]2023.04.25.EKHAZAARSTK_X'!H843</f>
        <v>-2.21390128</v>
      </c>
      <c r="I843" s="115">
        <f>'[1]2023.04.25.EKHAZAARSTK_X'!I843</f>
        <v>0.10275262</v>
      </c>
      <c r="J843" s="115">
        <f>'[1]2023.04.25.EKHAZAARSTK_X'!J843</f>
        <v>-9.9971589999999999E-2</v>
      </c>
      <c r="K843" s="115">
        <f>'[1]2023.04.25.EKHAZAARSTK_X'!K843</f>
        <v>-0.53837889000000005</v>
      </c>
    </row>
    <row r="844" spans="1:11" x14ac:dyDescent="0.3">
      <c r="A844" s="73" t="str">
        <f>'[1]2023.04.25.EKHAZAARSTK_X'!A844</f>
        <v>SULA VINEYARDS LTD</v>
      </c>
      <c r="B844" s="115">
        <f>'[1]2023.04.25.EKHAZAARSTK_X'!B844</f>
        <v>-0.47056088000000001</v>
      </c>
      <c r="C844" s="115">
        <f>'[1]2023.04.25.EKHAZAARSTK_X'!C844</f>
        <v>7.8619980000000006E-2</v>
      </c>
      <c r="D844" s="115">
        <f>'[1]2023.04.25.EKHAZAARSTK_X'!D844</f>
        <v>-0.31678823</v>
      </c>
      <c r="E844" s="115">
        <f>'[1]2023.04.25.EKHAZAARSTK_X'!E844</f>
        <v>0.27929163000000001</v>
      </c>
      <c r="F844" s="115">
        <f>'[1]2023.04.25.EKHAZAARSTK_X'!F844</f>
        <v>0.10462704</v>
      </c>
      <c r="G844" s="115">
        <f>'[1]2023.04.25.EKHAZAARSTK_X'!G844</f>
        <v>-0.30150238000000001</v>
      </c>
      <c r="H844" s="115">
        <f>'[1]2023.04.25.EKHAZAARSTK_X'!H844</f>
        <v>-2.69646645</v>
      </c>
      <c r="I844" s="115">
        <f>'[1]2023.04.25.EKHAZAARSTK_X'!I844</f>
        <v>0.66332774999999999</v>
      </c>
      <c r="J844" s="115">
        <f>'[1]2023.04.25.EKHAZAARSTK_X'!J844</f>
        <v>-0.43411833</v>
      </c>
      <c r="K844" s="115">
        <f>'[1]2023.04.25.EKHAZAARSTK_X'!K844</f>
        <v>-0.32186904999999999</v>
      </c>
    </row>
    <row r="845" spans="1:11" x14ac:dyDescent="0.3">
      <c r="A845" s="73" t="str">
        <f>'[1]2023.04.25.EKHAZAARSTK_X'!A845</f>
        <v>SUMITOMO CHEMICAL INDIA LTD</v>
      </c>
      <c r="B845" s="115">
        <f>'[1]2023.04.25.EKHAZAARSTK_X'!B845</f>
        <v>-0.38219154</v>
      </c>
      <c r="C845" s="115">
        <f>'[1]2023.04.25.EKHAZAARSTK_X'!C845</f>
        <v>-6.9601449999999995E-2</v>
      </c>
      <c r="D845" s="115">
        <f>'[1]2023.04.25.EKHAZAARSTK_X'!D845</f>
        <v>0.56772666999999999</v>
      </c>
      <c r="E845" s="115">
        <f>'[1]2023.04.25.EKHAZAARSTK_X'!E845</f>
        <v>-0.93211085000000005</v>
      </c>
      <c r="F845" s="115">
        <f>'[1]2023.04.25.EKHAZAARSTK_X'!F845</f>
        <v>-4.7595310000000002E-2</v>
      </c>
      <c r="G845" s="115">
        <f>'[1]2023.04.25.EKHAZAARSTK_X'!G845</f>
        <v>0.27984977</v>
      </c>
      <c r="H845" s="115">
        <f>'[1]2023.04.25.EKHAZAARSTK_X'!H845</f>
        <v>-1.5632563799999999</v>
      </c>
      <c r="I845" s="115">
        <f>'[1]2023.04.25.EKHAZAARSTK_X'!I845</f>
        <v>-0.27416435</v>
      </c>
      <c r="J845" s="115">
        <f>'[1]2023.04.25.EKHAZAARSTK_X'!J845</f>
        <v>-0.42783814999999997</v>
      </c>
      <c r="K845" s="115">
        <f>'[1]2023.04.25.EKHAZAARSTK_X'!K845</f>
        <v>-0.1057025</v>
      </c>
    </row>
    <row r="846" spans="1:11" x14ac:dyDescent="0.3">
      <c r="A846" s="73" t="str">
        <f>'[1]2023.04.25.EKHAZAARSTK_X'!A846</f>
        <v>SUN PHARMA ADVANCED RESEARCH</v>
      </c>
      <c r="B846" s="115">
        <f>'[1]2023.04.25.EKHAZAARSTK_X'!B846</f>
        <v>-0.47056088000000001</v>
      </c>
      <c r="C846" s="115">
        <f>'[1]2023.04.25.EKHAZAARSTK_X'!C846</f>
        <v>1.3639537100000001</v>
      </c>
      <c r="D846" s="115">
        <f>'[1]2023.04.25.EKHAZAARSTK_X'!D846</f>
        <v>-1.2586010700000001</v>
      </c>
      <c r="E846" s="115">
        <f>'[1]2023.04.25.EKHAZAARSTK_X'!E846</f>
        <v>1.8428293499999999</v>
      </c>
      <c r="F846" s="115">
        <f>'[1]2023.04.25.EKHAZAARSTK_X'!F846</f>
        <v>-1.38494647</v>
      </c>
      <c r="G846" s="115">
        <f>'[1]2023.04.25.EKHAZAARSTK_X'!G846</f>
        <v>-3.0001707099999999</v>
      </c>
      <c r="H846" s="115">
        <f>'[1]2023.04.25.EKHAZAARSTK_X'!H846</f>
        <v>-2.9099082900000002</v>
      </c>
      <c r="I846" s="115">
        <f>'[1]2023.04.25.EKHAZAARSTK_X'!I846</f>
        <v>0.12694991</v>
      </c>
      <c r="J846" s="115">
        <f>'[1]2023.04.25.EKHAZAARSTK_X'!J846</f>
        <v>-1.1364146500000001</v>
      </c>
      <c r="K846" s="115">
        <f>'[1]2023.04.25.EKHAZAARSTK_X'!K846</f>
        <v>-1.02652717</v>
      </c>
    </row>
    <row r="847" spans="1:11" x14ac:dyDescent="0.3">
      <c r="A847" s="73" t="str">
        <f>'[1]2023.04.25.EKHAZAARSTK_X'!A847</f>
        <v>SUN PHARMACEUTICAL INDUS</v>
      </c>
      <c r="B847" s="115">
        <f>'[1]2023.04.25.EKHAZAARSTK_X'!B847</f>
        <v>-7.3637869999999994E-2</v>
      </c>
      <c r="C847" s="115">
        <f>'[1]2023.04.25.EKHAZAARSTK_X'!C847</f>
        <v>-0.35036927000000001</v>
      </c>
      <c r="D847" s="115">
        <f>'[1]2023.04.25.EKHAZAARSTK_X'!D847</f>
        <v>-0.48833278000000002</v>
      </c>
      <c r="E847" s="115">
        <f>'[1]2023.04.25.EKHAZAARSTK_X'!E847</f>
        <v>-0.92736894000000003</v>
      </c>
      <c r="F847" s="115">
        <f>'[1]2023.04.25.EKHAZAARSTK_X'!F847</f>
        <v>0.11945574</v>
      </c>
      <c r="G847" s="115">
        <f>'[1]2023.04.25.EKHAZAARSTK_X'!G847</f>
        <v>-0.41940859000000003</v>
      </c>
      <c r="H847" s="115">
        <f>'[1]2023.04.25.EKHAZAARSTK_X'!H847</f>
        <v>0.16101333000000001</v>
      </c>
      <c r="I847" s="115">
        <f>'[1]2023.04.25.EKHAZAARSTK_X'!I847</f>
        <v>-0.18490638000000001</v>
      </c>
      <c r="J847" s="115">
        <f>'[1]2023.04.25.EKHAZAARSTK_X'!J847</f>
        <v>-0.28433406</v>
      </c>
      <c r="K847" s="115">
        <f>'[1]2023.04.25.EKHAZAARSTK_X'!K847</f>
        <v>-0.80582171999999996</v>
      </c>
    </row>
    <row r="848" spans="1:11" x14ac:dyDescent="0.3">
      <c r="A848" s="73" t="str">
        <f>'[1]2023.04.25.EKHAZAARSTK_X'!A848</f>
        <v>SUN TV NETWORK LTD</v>
      </c>
      <c r="B848" s="115">
        <f>'[1]2023.04.25.EKHAZAARSTK_X'!B848</f>
        <v>-0.24661373</v>
      </c>
      <c r="C848" s="115">
        <f>'[1]2023.04.25.EKHAZAARSTK_X'!C848</f>
        <v>-0.42372367</v>
      </c>
      <c r="D848" s="115">
        <f>'[1]2023.04.25.EKHAZAARSTK_X'!D848</f>
        <v>-0.43529683000000002</v>
      </c>
      <c r="E848" s="115">
        <f>'[1]2023.04.25.EKHAZAARSTK_X'!E848</f>
        <v>-0.93144815999999997</v>
      </c>
      <c r="F848" s="115">
        <f>'[1]2023.04.25.EKHAZAARSTK_X'!F848</f>
        <v>-0.39308222999999998</v>
      </c>
      <c r="G848" s="115">
        <f>'[1]2023.04.25.EKHAZAARSTK_X'!G848</f>
        <v>0.79397720000000005</v>
      </c>
      <c r="H848" s="115">
        <f>'[1]2023.04.25.EKHAZAARSTK_X'!H848</f>
        <v>-1.3716219700000001</v>
      </c>
      <c r="I848" s="115">
        <f>'[1]2023.04.25.EKHAZAARSTK_X'!I848</f>
        <v>0.19698444000000001</v>
      </c>
      <c r="J848" s="115">
        <f>'[1]2023.04.25.EKHAZAARSTK_X'!J848</f>
        <v>0.68535732999999999</v>
      </c>
      <c r="K848" s="115">
        <f>'[1]2023.04.25.EKHAZAARSTK_X'!K848</f>
        <v>-0.40153939</v>
      </c>
    </row>
    <row r="849" spans="1:11" x14ac:dyDescent="0.3">
      <c r="A849" s="73" t="str">
        <f>'[1]2023.04.25.EKHAZAARSTK_X'!A849</f>
        <v>SUNDARAM CLAYTON LTD</v>
      </c>
      <c r="B849" s="115">
        <f>'[1]2023.04.25.EKHAZAARSTK_X'!B849</f>
        <v>9.9322140000000003E-2</v>
      </c>
      <c r="C849" s="115">
        <f>'[1]2023.04.25.EKHAZAARSTK_X'!C849</f>
        <v>7.4684440000000005E-2</v>
      </c>
      <c r="D849" s="115">
        <f>'[1]2023.04.25.EKHAZAARSTK_X'!D849</f>
        <v>0.38789298999999999</v>
      </c>
      <c r="E849" s="115">
        <f>'[1]2023.04.25.EKHAZAARSTK_X'!E849</f>
        <v>2.03149772</v>
      </c>
      <c r="F849" s="115">
        <f>'[1]2023.04.25.EKHAZAARSTK_X'!F849</f>
        <v>0.16747048</v>
      </c>
      <c r="G849" s="115">
        <f>'[1]2023.04.25.EKHAZAARSTK_X'!G849</f>
        <v>-0.24006835000000001</v>
      </c>
      <c r="H849" s="115">
        <f>'[1]2023.04.25.EKHAZAARSTK_X'!H849</f>
        <v>-0.88948053000000005</v>
      </c>
      <c r="I849" s="115">
        <f>'[1]2023.04.25.EKHAZAARSTK_X'!I849</f>
        <v>-0.37303608999999999</v>
      </c>
      <c r="J849" s="115">
        <f>'[1]2023.04.25.EKHAZAARSTK_X'!J849</f>
        <v>0.58005768000000002</v>
      </c>
      <c r="K849" s="115">
        <f>'[1]2023.04.25.EKHAZAARSTK_X'!K849</f>
        <v>-0.13283317</v>
      </c>
    </row>
    <row r="850" spans="1:11" x14ac:dyDescent="0.3">
      <c r="A850" s="73" t="str">
        <f>'[1]2023.04.25.EKHAZAARSTK_X'!A850</f>
        <v>SUNDARAM FINANCE HOLDINGS LT</v>
      </c>
      <c r="B850" s="115">
        <f>'[1]2023.04.25.EKHAZAARSTK_X'!B850</f>
        <v>0.20505993</v>
      </c>
      <c r="C850" s="115">
        <f>'[1]2023.04.25.EKHAZAARSTK_X'!C850</f>
        <v>-0.62003213000000001</v>
      </c>
      <c r="D850" s="115">
        <f>'[1]2023.04.25.EKHAZAARSTK_X'!D850</f>
        <v>-0.93570476999999996</v>
      </c>
      <c r="E850" s="115">
        <f>'[1]2023.04.25.EKHAZAARSTK_X'!E850</f>
        <v>-0.95341313000000005</v>
      </c>
      <c r="F850" s="115">
        <f>'[1]2023.04.25.EKHAZAARSTK_X'!F850</f>
        <v>0.48247561</v>
      </c>
      <c r="G850" s="115">
        <f>'[1]2023.04.25.EKHAZAARSTK_X'!G850</f>
        <v>-0.25094664</v>
      </c>
      <c r="H850" s="115">
        <f>'[1]2023.04.25.EKHAZAARSTK_X'!H850</f>
        <v>-2.9729731099999999</v>
      </c>
      <c r="I850" s="115">
        <f>'[1]2023.04.25.EKHAZAARSTK_X'!I850</f>
        <v>-0.28933692</v>
      </c>
      <c r="J850" s="115">
        <f>'[1]2023.04.25.EKHAZAARSTK_X'!J850</f>
        <v>0.11937977</v>
      </c>
      <c r="K850" s="115">
        <f>'[1]2023.04.25.EKHAZAARSTK_X'!K850</f>
        <v>0.44239676</v>
      </c>
    </row>
    <row r="851" spans="1:11" x14ac:dyDescent="0.3">
      <c r="A851" s="73" t="str">
        <f>'[1]2023.04.25.EKHAZAARSTK_X'!A851</f>
        <v>SUNDARAM FINANCE LTD</v>
      </c>
      <c r="B851" s="115">
        <f>'[1]2023.04.25.EKHAZAARSTK_X'!B851</f>
        <v>-0.10981763</v>
      </c>
      <c r="C851" s="115">
        <f>'[1]2023.04.25.EKHAZAARSTK_X'!C851</f>
        <v>-0.84747165000000002</v>
      </c>
      <c r="D851" s="115">
        <f>'[1]2023.04.25.EKHAZAARSTK_X'!D851</f>
        <v>-0.92887414000000001</v>
      </c>
      <c r="E851" s="115">
        <f>'[1]2023.04.25.EKHAZAARSTK_X'!E851</f>
        <v>2.30436277</v>
      </c>
      <c r="F851" s="115">
        <f>'[1]2023.04.25.EKHAZAARSTK_X'!F851</f>
        <v>0.54273486000000004</v>
      </c>
      <c r="G851" s="115">
        <f>'[1]2023.04.25.EKHAZAARSTK_X'!G851</f>
        <v>0.25110924000000001</v>
      </c>
      <c r="H851" s="115">
        <f>'[1]2023.04.25.EKHAZAARSTK_X'!H851</f>
        <v>-0.82834333000000004</v>
      </c>
      <c r="I851" s="115">
        <f>'[1]2023.04.25.EKHAZAARSTK_X'!I851</f>
        <v>-0.40324217000000001</v>
      </c>
      <c r="J851" s="115">
        <f>'[1]2023.04.25.EKHAZAARSTK_X'!J851</f>
        <v>-5.3923550000000001E-2</v>
      </c>
      <c r="K851" s="115">
        <f>'[1]2023.04.25.EKHAZAARSTK_X'!K851</f>
        <v>-0.51618271999999998</v>
      </c>
    </row>
    <row r="852" spans="1:11" x14ac:dyDescent="0.3">
      <c r="A852" s="73" t="str">
        <f>'[1]2023.04.25.EKHAZAARSTK_X'!A852</f>
        <v>SUNDRAM FASTENERS LTD</v>
      </c>
      <c r="B852" s="115">
        <f>'[1]2023.04.25.EKHAZAARSTK_X'!B852</f>
        <v>-0.339555</v>
      </c>
      <c r="C852" s="115">
        <f>'[1]2023.04.25.EKHAZAARSTK_X'!C852</f>
        <v>4.418942E-2</v>
      </c>
      <c r="D852" s="115">
        <f>'[1]2023.04.25.EKHAZAARSTK_X'!D852</f>
        <v>-0.17557700000000001</v>
      </c>
      <c r="E852" s="115">
        <f>'[1]2023.04.25.EKHAZAARSTK_X'!E852</f>
        <v>-0.33441415000000002</v>
      </c>
      <c r="F852" s="115">
        <f>'[1]2023.04.25.EKHAZAARSTK_X'!F852</f>
        <v>0.16996944</v>
      </c>
      <c r="G852" s="115">
        <f>'[1]2023.04.25.EKHAZAARSTK_X'!G852</f>
        <v>-0.11035562</v>
      </c>
      <c r="H852" s="115">
        <f>'[1]2023.04.25.EKHAZAARSTK_X'!H852</f>
        <v>-1.4228327300000001</v>
      </c>
      <c r="I852" s="115">
        <f>'[1]2023.04.25.EKHAZAARSTK_X'!I852</f>
        <v>-0.34419787000000002</v>
      </c>
      <c r="J852" s="115">
        <f>'[1]2023.04.25.EKHAZAARSTK_X'!J852</f>
        <v>-0.34208327999999999</v>
      </c>
      <c r="K852" s="115">
        <f>'[1]2023.04.25.EKHAZAARSTK_X'!K852</f>
        <v>-0.43823171</v>
      </c>
    </row>
    <row r="853" spans="1:11" x14ac:dyDescent="0.3">
      <c r="A853" s="73" t="str">
        <f>'[1]2023.04.25.EKHAZAARSTK_X'!A853</f>
        <v>SUNFLAG IRON &amp; STEEL CO LTD</v>
      </c>
      <c r="B853" s="115">
        <f>'[1]2023.04.25.EKHAZAARSTK_X'!B853</f>
        <v>-0.47056088000000001</v>
      </c>
      <c r="C853" s="115">
        <f>'[1]2023.04.25.EKHAZAARSTK_X'!C853</f>
        <v>1.4166744899999999</v>
      </c>
      <c r="D853" s="115">
        <f>'[1]2023.04.25.EKHAZAARSTK_X'!D853</f>
        <v>1.68567741</v>
      </c>
      <c r="E853" s="115">
        <f>'[1]2023.04.25.EKHAZAARSTK_X'!E853</f>
        <v>-0.22364813</v>
      </c>
      <c r="F853" s="115">
        <f>'[1]2023.04.25.EKHAZAARSTK_X'!F853</f>
        <v>2.7290196400000002</v>
      </c>
      <c r="G853" s="115">
        <f>'[1]2023.04.25.EKHAZAARSTK_X'!G853</f>
        <v>1.4404708100000001</v>
      </c>
      <c r="H853" s="115">
        <f>'[1]2023.04.25.EKHAZAARSTK_X'!H853</f>
        <v>-2.0294294399999999</v>
      </c>
      <c r="I853" s="115">
        <f>'[1]2023.04.25.EKHAZAARSTK_X'!I853</f>
        <v>0.51512784</v>
      </c>
      <c r="J853" s="115">
        <f>'[1]2023.04.25.EKHAZAARSTK_X'!J853</f>
        <v>1.52095413</v>
      </c>
      <c r="K853" s="115">
        <f>'[1]2023.04.25.EKHAZAARSTK_X'!K853</f>
        <v>2.8129399999999999E-3</v>
      </c>
    </row>
    <row r="854" spans="1:11" x14ac:dyDescent="0.3">
      <c r="A854" s="73" t="str">
        <f>'[1]2023.04.25.EKHAZAARSTK_X'!A854</f>
        <v>SUNTECK REALTY LTD</v>
      </c>
      <c r="B854" s="115">
        <f>'[1]2023.04.25.EKHAZAARSTK_X'!B854</f>
        <v>-0.28370845</v>
      </c>
      <c r="C854" s="115">
        <f>'[1]2023.04.25.EKHAZAARSTK_X'!C854</f>
        <v>-0.30600064999999999</v>
      </c>
      <c r="D854" s="115">
        <f>'[1]2023.04.25.EKHAZAARSTK_X'!D854</f>
        <v>-0.20026969999999999</v>
      </c>
      <c r="E854" s="115">
        <f>'[1]2023.04.25.EKHAZAARSTK_X'!E854</f>
        <v>-0.35086736000000002</v>
      </c>
      <c r="F854" s="115">
        <f>'[1]2023.04.25.EKHAZAARSTK_X'!F854</f>
        <v>-1.2174294000000001</v>
      </c>
      <c r="G854" s="115">
        <f>'[1]2023.04.25.EKHAZAARSTK_X'!G854</f>
        <v>-0.96945535999999999</v>
      </c>
      <c r="H854" s="115">
        <f>'[1]2023.04.25.EKHAZAARSTK_X'!H854</f>
        <v>-2.1506841200000002</v>
      </c>
      <c r="I854" s="115">
        <f>'[1]2023.04.25.EKHAZAARSTK_X'!I854</f>
        <v>0.34337738000000001</v>
      </c>
      <c r="J854" s="115">
        <f>'[1]2023.04.25.EKHAZAARSTK_X'!J854</f>
        <v>-0.36042833000000002</v>
      </c>
      <c r="K854" s="115">
        <f>'[1]2023.04.25.EKHAZAARSTK_X'!K854</f>
        <v>-0.36190948000000001</v>
      </c>
    </row>
    <row r="855" spans="1:11" x14ac:dyDescent="0.3">
      <c r="A855" s="73" t="str">
        <f>'[1]2023.04.25.EKHAZAARSTK_X'!A855</f>
        <v>SUPRAJIT ENGINEERING LTD</v>
      </c>
      <c r="B855" s="115">
        <f>'[1]2023.04.25.EKHAZAARSTK_X'!B855</f>
        <v>-0.24411540000000001</v>
      </c>
      <c r="C855" s="115">
        <f>'[1]2023.04.25.EKHAZAARSTK_X'!C855</f>
        <v>-1.09786E-3</v>
      </c>
      <c r="D855" s="115">
        <f>'[1]2023.04.25.EKHAZAARSTK_X'!D855</f>
        <v>6.2200999999999999E-2</v>
      </c>
      <c r="E855" s="115">
        <f>'[1]2023.04.25.EKHAZAARSTK_X'!E855</f>
        <v>-0.44473600000000002</v>
      </c>
      <c r="F855" s="115">
        <f>'[1]2023.04.25.EKHAZAARSTK_X'!F855</f>
        <v>-3.2214239999999998E-2</v>
      </c>
      <c r="G855" s="115">
        <f>'[1]2023.04.25.EKHAZAARSTK_X'!G855</f>
        <v>-0.36568879999999998</v>
      </c>
      <c r="H855" s="115">
        <f>'[1]2023.04.25.EKHAZAARSTK_X'!H855</f>
        <v>-2.0680978300000001</v>
      </c>
      <c r="I855" s="115">
        <f>'[1]2023.04.25.EKHAZAARSTK_X'!I855</f>
        <v>-0.1048722</v>
      </c>
      <c r="J855" s="115">
        <f>'[1]2023.04.25.EKHAZAARSTK_X'!J855</f>
        <v>-8.0286449999999995E-2</v>
      </c>
      <c r="K855" s="115">
        <f>'[1]2023.04.25.EKHAZAARSTK_X'!K855</f>
        <v>-0.96504772000000005</v>
      </c>
    </row>
    <row r="856" spans="1:11" x14ac:dyDescent="0.3">
      <c r="A856" s="73" t="str">
        <f>'[1]2023.04.25.EKHAZAARSTK_X'!A856</f>
        <v>SUPREME INDUSTRIES LTD</v>
      </c>
      <c r="B856" s="115">
        <f>'[1]2023.04.25.EKHAZAARSTK_X'!B856</f>
        <v>-0.12301405999999999</v>
      </c>
      <c r="C856" s="115">
        <f>'[1]2023.04.25.EKHAZAARSTK_X'!C856</f>
        <v>1.29643774</v>
      </c>
      <c r="D856" s="115">
        <f>'[1]2023.04.25.EKHAZAARSTK_X'!D856</f>
        <v>0.62895769000000001</v>
      </c>
      <c r="E856" s="115">
        <f>'[1]2023.04.25.EKHAZAARSTK_X'!E856</f>
        <v>0.21578230000000001</v>
      </c>
      <c r="F856" s="115">
        <f>'[1]2023.04.25.EKHAZAARSTK_X'!F856</f>
        <v>0.68098468000000001</v>
      </c>
      <c r="G856" s="115">
        <f>'[1]2023.04.25.EKHAZAARSTK_X'!G856</f>
        <v>0.31239234999999999</v>
      </c>
      <c r="H856" s="115">
        <f>'[1]2023.04.25.EKHAZAARSTK_X'!H856</f>
        <v>-1.2049318600000001</v>
      </c>
      <c r="I856" s="115">
        <f>'[1]2023.04.25.EKHAZAARSTK_X'!I856</f>
        <v>-0.29830076999999999</v>
      </c>
      <c r="J856" s="115">
        <f>'[1]2023.04.25.EKHAZAARSTK_X'!J856</f>
        <v>-0.37883073</v>
      </c>
      <c r="K856" s="115">
        <f>'[1]2023.04.25.EKHAZAARSTK_X'!K856</f>
        <v>-0.29018724000000001</v>
      </c>
    </row>
    <row r="857" spans="1:11" x14ac:dyDescent="0.3">
      <c r="A857" s="73" t="str">
        <f>'[1]2023.04.25.EKHAZAARSTK_X'!A857</f>
        <v>SUPREME PETROCHEM LTD</v>
      </c>
      <c r="B857" s="115">
        <f>'[1]2023.04.25.EKHAZAARSTK_X'!B857</f>
        <v>0.43164667000000001</v>
      </c>
      <c r="C857" s="115">
        <f>'[1]2023.04.25.EKHAZAARSTK_X'!C857</f>
        <v>3.0002110000000002</v>
      </c>
      <c r="D857" s="115">
        <f>'[1]2023.04.25.EKHAZAARSTK_X'!D857</f>
        <v>3.0000224100000001</v>
      </c>
      <c r="E857" s="115">
        <f>'[1]2023.04.25.EKHAZAARSTK_X'!E857</f>
        <v>-0.93588214999999997</v>
      </c>
      <c r="F857" s="115">
        <f>'[1]2023.04.25.EKHAZAARSTK_X'!F857</f>
        <v>-0.22244211</v>
      </c>
      <c r="G857" s="115">
        <f>'[1]2023.04.25.EKHAZAARSTK_X'!G857</f>
        <v>0.96682495000000002</v>
      </c>
      <c r="H857" s="115">
        <f>'[1]2023.04.25.EKHAZAARSTK_X'!H857</f>
        <v>-1.85219657</v>
      </c>
      <c r="I857" s="115">
        <f>'[1]2023.04.25.EKHAZAARSTK_X'!I857</f>
        <v>-0.33707156999999999</v>
      </c>
      <c r="J857" s="115">
        <f>'[1]2023.04.25.EKHAZAARSTK_X'!J857</f>
        <v>0.40700540000000002</v>
      </c>
      <c r="K857" s="115">
        <f>'[1]2023.04.25.EKHAZAARSTK_X'!K857</f>
        <v>-1.8801435200000001</v>
      </c>
    </row>
    <row r="858" spans="1:11" x14ac:dyDescent="0.3">
      <c r="A858" s="73" t="str">
        <f>'[1]2023.04.25.EKHAZAARSTK_X'!A858</f>
        <v>SUPRIYA LIFESCIENCE LTD</v>
      </c>
      <c r="B858" s="115">
        <f>'[1]2023.04.25.EKHAZAARSTK_X'!B858</f>
        <v>-0.36991790000000002</v>
      </c>
      <c r="C858" s="115">
        <f>'[1]2023.04.25.EKHAZAARSTK_X'!C858</f>
        <v>1.0855368400000001</v>
      </c>
      <c r="D858" s="115">
        <f>'[1]2023.04.25.EKHAZAARSTK_X'!D858</f>
        <v>2.5377891099999998</v>
      </c>
      <c r="E858" s="115">
        <f>'[1]2023.04.25.EKHAZAARSTK_X'!E858</f>
        <v>-0.95499277000000005</v>
      </c>
      <c r="F858" s="115">
        <f>'[1]2023.04.25.EKHAZAARSTK_X'!F858</f>
        <v>-2.4890353699999999</v>
      </c>
      <c r="G858" s="115">
        <f>'[1]2023.04.25.EKHAZAARSTK_X'!G858</f>
        <v>-1.0219898199999999</v>
      </c>
      <c r="H858" s="115">
        <f>'[1]2023.04.25.EKHAZAARSTK_X'!H858</f>
        <v>-3</v>
      </c>
      <c r="I858" s="115">
        <f>'[1]2023.04.25.EKHAZAARSTK_X'!I858</f>
        <v>0.86013466000000005</v>
      </c>
      <c r="J858" s="115">
        <f>'[1]2023.04.25.EKHAZAARSTK_X'!J858</f>
        <v>-6.9945160000000006E-2</v>
      </c>
      <c r="K858" s="115">
        <f>'[1]2023.04.25.EKHAZAARSTK_X'!K858</f>
        <v>-0.21819058</v>
      </c>
    </row>
    <row r="859" spans="1:11" x14ac:dyDescent="0.3">
      <c r="A859" s="73" t="str">
        <f>'[1]2023.04.25.EKHAZAARSTK_X'!A859</f>
        <v>SURYA ROSHNI LTD</v>
      </c>
      <c r="B859" s="115">
        <f>'[1]2023.04.25.EKHAZAARSTK_X'!B859</f>
        <v>-0.3236753</v>
      </c>
      <c r="C859" s="115">
        <f>'[1]2023.04.25.EKHAZAARSTK_X'!C859</f>
        <v>0.57101827999999999</v>
      </c>
      <c r="D859" s="115">
        <f>'[1]2023.04.25.EKHAZAARSTK_X'!D859</f>
        <v>8.0384960000000005E-2</v>
      </c>
      <c r="E859" s="115">
        <f>'[1]2023.04.25.EKHAZAARSTK_X'!E859</f>
        <v>-6.3262029999999997E-2</v>
      </c>
      <c r="F859" s="115">
        <f>'[1]2023.04.25.EKHAZAARSTK_X'!F859</f>
        <v>1.5332342400000001</v>
      </c>
      <c r="G859" s="115">
        <f>'[1]2023.04.25.EKHAZAARSTK_X'!G859</f>
        <v>-0.28185539999999998</v>
      </c>
      <c r="H859" s="115">
        <f>'[1]2023.04.25.EKHAZAARSTK_X'!H859</f>
        <v>-1.85526741</v>
      </c>
      <c r="I859" s="115">
        <f>'[1]2023.04.25.EKHAZAARSTK_X'!I859</f>
        <v>0.59976918000000001</v>
      </c>
      <c r="J859" s="115">
        <f>'[1]2023.04.25.EKHAZAARSTK_X'!J859</f>
        <v>0.48660030999999998</v>
      </c>
      <c r="K859" s="115">
        <f>'[1]2023.04.25.EKHAZAARSTK_X'!K859</f>
        <v>0.18890815999999999</v>
      </c>
    </row>
    <row r="860" spans="1:11" x14ac:dyDescent="0.3">
      <c r="A860" s="73" t="str">
        <f>'[1]2023.04.25.EKHAZAARSTK_X'!A860</f>
        <v>SUVEN LIFE SCIENCES LTD</v>
      </c>
      <c r="B860" s="115">
        <f>'[1]2023.04.25.EKHAZAARSTK_X'!B860</f>
        <v>-0.47056088000000001</v>
      </c>
      <c r="C860" s="115">
        <f>'[1]2023.04.25.EKHAZAARSTK_X'!C860</f>
        <v>3.0002110000000002</v>
      </c>
      <c r="D860" s="115">
        <f>'[1]2023.04.25.EKHAZAARSTK_X'!D860</f>
        <v>-3.0000217</v>
      </c>
      <c r="E860" s="115">
        <f>'[1]2023.04.25.EKHAZAARSTK_X'!E860</f>
        <v>-0.91139901000000001</v>
      </c>
      <c r="F860" s="115">
        <f>'[1]2023.04.25.EKHAZAARSTK_X'!F860</f>
        <v>-1.03302586</v>
      </c>
      <c r="G860" s="115">
        <f>'[1]2023.04.25.EKHAZAARSTK_X'!G860</f>
        <v>-3.0001707099999999</v>
      </c>
      <c r="H860" s="115">
        <f>'[1]2023.04.25.EKHAZAARSTK_X'!H860</f>
        <v>-3</v>
      </c>
      <c r="I860" s="115">
        <f>'[1]2023.04.25.EKHAZAARSTK_X'!I860</f>
        <v>0.13658981000000001</v>
      </c>
      <c r="J860" s="115">
        <f>'[1]2023.04.25.EKHAZAARSTK_X'!J860</f>
        <v>-1.7372576</v>
      </c>
      <c r="K860" s="115">
        <f>'[1]2023.04.25.EKHAZAARSTK_X'!K860</f>
        <v>-1.3585288499999999</v>
      </c>
    </row>
    <row r="861" spans="1:11" x14ac:dyDescent="0.3">
      <c r="A861" s="73" t="str">
        <f>'[1]2023.04.25.EKHAZAARSTK_X'!A861</f>
        <v>SUVEN PHARMACEUTICALS LTD</v>
      </c>
      <c r="B861" s="115">
        <f>'[1]2023.04.25.EKHAZAARSTK_X'!B861</f>
        <v>-0.39084032000000002</v>
      </c>
      <c r="C861" s="115">
        <f>'[1]2023.04.25.EKHAZAARSTK_X'!C861</f>
        <v>-8.602129E-2</v>
      </c>
      <c r="D861" s="115">
        <f>'[1]2023.04.25.EKHAZAARSTK_X'!D861</f>
        <v>0.49672328999999998</v>
      </c>
      <c r="E861" s="115">
        <f>'[1]2023.04.25.EKHAZAARSTK_X'!E861</f>
        <v>-0.90847098999999998</v>
      </c>
      <c r="F861" s="115">
        <f>'[1]2023.04.25.EKHAZAARSTK_X'!F861</f>
        <v>-0.81543905000000005</v>
      </c>
      <c r="G861" s="115">
        <f>'[1]2023.04.25.EKHAZAARSTK_X'!G861</f>
        <v>0.79125082000000002</v>
      </c>
      <c r="H861" s="115">
        <f>'[1]2023.04.25.EKHAZAARSTK_X'!H861</f>
        <v>-2.0170612299999999</v>
      </c>
      <c r="I861" s="115">
        <f>'[1]2023.04.25.EKHAZAARSTK_X'!I861</f>
        <v>-0.19944492</v>
      </c>
      <c r="J861" s="115">
        <f>'[1]2023.04.25.EKHAZAARSTK_X'!J861</f>
        <v>-0.3397136</v>
      </c>
      <c r="K861" s="115">
        <f>'[1]2023.04.25.EKHAZAARSTK_X'!K861</f>
        <v>-0.36036751</v>
      </c>
    </row>
    <row r="862" spans="1:11" x14ac:dyDescent="0.3">
      <c r="A862" s="73" t="str">
        <f>'[1]2023.04.25.EKHAZAARSTK_X'!A862</f>
        <v>SUZLON ENERGY LTD</v>
      </c>
      <c r="B862" s="115">
        <f>'[1]2023.04.25.EKHAZAARSTK_X'!B862</f>
        <v>-0.47056088000000001</v>
      </c>
      <c r="C862" s="115">
        <f>'[1]2023.04.25.EKHAZAARSTK_X'!C862</f>
        <v>2.7032094</v>
      </c>
      <c r="D862" s="115">
        <f>'[1]2023.04.25.EKHAZAARSTK_X'!D862</f>
        <v>5.7965100000000004E-3</v>
      </c>
      <c r="E862" s="115">
        <f>'[1]2023.04.25.EKHAZAARSTK_X'!E862</f>
        <v>1.93845296</v>
      </c>
      <c r="F862" s="115">
        <f>'[1]2023.04.25.EKHAZAARSTK_X'!F862</f>
        <v>0.23328012000000001</v>
      </c>
      <c r="G862" s="115">
        <f>'[1]2023.04.25.EKHAZAARSTK_X'!G862</f>
        <v>2.59836292</v>
      </c>
      <c r="H862" s="115">
        <f>'[1]2023.04.25.EKHAZAARSTK_X'!H862</f>
        <v>-1.51258874</v>
      </c>
      <c r="I862" s="115">
        <f>'[1]2023.04.25.EKHAZAARSTK_X'!I862</f>
        <v>1.8395663499999999</v>
      </c>
      <c r="J862" s="115">
        <f>'[1]2023.04.25.EKHAZAARSTK_X'!J862</f>
        <v>0.56693298000000003</v>
      </c>
      <c r="K862" s="115">
        <f>'[1]2023.04.25.EKHAZAARSTK_X'!K862</f>
        <v>1.25795817</v>
      </c>
    </row>
    <row r="863" spans="1:11" x14ac:dyDescent="0.3">
      <c r="A863" s="73" t="str">
        <f>'[1]2023.04.25.EKHAZAARSTK_X'!A863</f>
        <v>SWAN ENERGY LTD</v>
      </c>
      <c r="B863" s="115">
        <f>'[1]2023.04.25.EKHAZAARSTK_X'!B863</f>
        <v>-0.45283917000000001</v>
      </c>
      <c r="C863" s="115">
        <f>'[1]2023.04.25.EKHAZAARSTK_X'!C863</f>
        <v>-0.45422485000000001</v>
      </c>
      <c r="D863" s="115">
        <f>'[1]2023.04.25.EKHAZAARSTK_X'!D863</f>
        <v>-0.31626557999999999</v>
      </c>
      <c r="E863" s="115">
        <f>'[1]2023.04.25.EKHAZAARSTK_X'!E863</f>
        <v>1.9123977400000001</v>
      </c>
      <c r="F863" s="115">
        <f>'[1]2023.04.25.EKHAZAARSTK_X'!F863</f>
        <v>0.69230263999999997</v>
      </c>
      <c r="G863" s="115">
        <f>'[1]2023.04.25.EKHAZAARSTK_X'!G863</f>
        <v>-1.5171076100000001</v>
      </c>
      <c r="H863" s="115">
        <f>'[1]2023.04.25.EKHAZAARSTK_X'!H863</f>
        <v>-1.9882887600000001</v>
      </c>
      <c r="I863" s="115">
        <f>'[1]2023.04.25.EKHAZAARSTK_X'!I863</f>
        <v>-8.969734E-2</v>
      </c>
      <c r="J863" s="115">
        <f>'[1]2023.04.25.EKHAZAARSTK_X'!J863</f>
        <v>-0.78611755000000005</v>
      </c>
      <c r="K863" s="115">
        <f>'[1]2023.04.25.EKHAZAARSTK_X'!K863</f>
        <v>0.52417314000000004</v>
      </c>
    </row>
    <row r="864" spans="1:11" x14ac:dyDescent="0.3">
      <c r="A864" s="73" t="str">
        <f>'[1]2023.04.25.EKHAZAARSTK_X'!A864</f>
        <v>SWARAJ ENGINES LTD</v>
      </c>
      <c r="B864" s="115">
        <f>'[1]2023.04.25.EKHAZAARSTK_X'!B864</f>
        <v>1.49436843</v>
      </c>
      <c r="C864" s="115">
        <f>'[1]2023.04.25.EKHAZAARSTK_X'!C864</f>
        <v>1.3819930600000001</v>
      </c>
      <c r="D864" s="115">
        <f>'[1]2023.04.25.EKHAZAARSTK_X'!D864</f>
        <v>1.12417996</v>
      </c>
      <c r="E864" s="115">
        <f>'[1]2023.04.25.EKHAZAARSTK_X'!E864</f>
        <v>-0.95499277000000005</v>
      </c>
      <c r="F864" s="115">
        <f>'[1]2023.04.25.EKHAZAARSTK_X'!F864</f>
        <v>0.64783561000000001</v>
      </c>
      <c r="G864" s="115">
        <f>'[1]2023.04.25.EKHAZAARSTK_X'!G864</f>
        <v>1.38175476</v>
      </c>
      <c r="H864" s="115">
        <f>'[1]2023.04.25.EKHAZAARSTK_X'!H864</f>
        <v>-2.7973401500000001</v>
      </c>
      <c r="I864" s="115">
        <f>'[1]2023.04.25.EKHAZAARSTK_X'!I864</f>
        <v>-0.30092310999999999</v>
      </c>
      <c r="J864" s="115">
        <f>'[1]2023.04.25.EKHAZAARSTK_X'!J864</f>
        <v>0.20415352</v>
      </c>
      <c r="K864" s="115">
        <f>'[1]2023.04.25.EKHAZAARSTK_X'!K864</f>
        <v>-1.1795915400000001</v>
      </c>
    </row>
    <row r="865" spans="1:11" x14ac:dyDescent="0.3">
      <c r="A865" s="73" t="str">
        <f>'[1]2023.04.25.EKHAZAARSTK_X'!A865</f>
        <v>SYMPHONY LTD</v>
      </c>
      <c r="B865" s="115">
        <f>'[1]2023.04.25.EKHAZAARSTK_X'!B865</f>
        <v>-0.39444035</v>
      </c>
      <c r="C865" s="115">
        <f>'[1]2023.04.25.EKHAZAARSTK_X'!C865</f>
        <v>3.0091329999999999E-2</v>
      </c>
      <c r="D865" s="115">
        <f>'[1]2023.04.25.EKHAZAARSTK_X'!D865</f>
        <v>-0.46391901000000002</v>
      </c>
      <c r="E865" s="115">
        <f>'[1]2023.04.25.EKHAZAARSTK_X'!E865</f>
        <v>-0.58044499000000005</v>
      </c>
      <c r="F865" s="115">
        <f>'[1]2023.04.25.EKHAZAARSTK_X'!F865</f>
        <v>-0.22057516999999999</v>
      </c>
      <c r="G865" s="115">
        <f>'[1]2023.04.25.EKHAZAARSTK_X'!G865</f>
        <v>0.1932915</v>
      </c>
      <c r="H865" s="115">
        <f>'[1]2023.04.25.EKHAZAARSTK_X'!H865</f>
        <v>-2.2130100700000002</v>
      </c>
      <c r="I865" s="115">
        <f>'[1]2023.04.25.EKHAZAARSTK_X'!I865</f>
        <v>-0.27082362999999998</v>
      </c>
      <c r="J865" s="115">
        <f>'[1]2023.04.25.EKHAZAARSTK_X'!J865</f>
        <v>-0.42621139000000002</v>
      </c>
      <c r="K865" s="115">
        <f>'[1]2023.04.25.EKHAZAARSTK_X'!K865</f>
        <v>-0.14184108000000001</v>
      </c>
    </row>
    <row r="866" spans="1:11" x14ac:dyDescent="0.3">
      <c r="A866" s="73" t="str">
        <f>'[1]2023.04.25.EKHAZAARSTK_X'!A866</f>
        <v>SYNGENE INTERNATIONAL LTD</v>
      </c>
      <c r="B866" s="115">
        <f>'[1]2023.04.25.EKHAZAARSTK_X'!B866</f>
        <v>-0.44000792999999999</v>
      </c>
      <c r="C866" s="115">
        <f>'[1]2023.04.25.EKHAZAARSTK_X'!C866</f>
        <v>-0.50273000999999995</v>
      </c>
      <c r="D866" s="115">
        <f>'[1]2023.04.25.EKHAZAARSTK_X'!D866</f>
        <v>0.16068333000000001</v>
      </c>
      <c r="E866" s="115">
        <f>'[1]2023.04.25.EKHAZAARSTK_X'!E866</f>
        <v>-0.37197879</v>
      </c>
      <c r="F866" s="115">
        <f>'[1]2023.04.25.EKHAZAARSTK_X'!F866</f>
        <v>-9.8966100000000001E-2</v>
      </c>
      <c r="G866" s="115">
        <f>'[1]2023.04.25.EKHAZAARSTK_X'!G866</f>
        <v>-0.20640202999999999</v>
      </c>
      <c r="H866" s="115">
        <f>'[1]2023.04.25.EKHAZAARSTK_X'!H866</f>
        <v>-1.4513280399999999</v>
      </c>
      <c r="I866" s="115">
        <f>'[1]2023.04.25.EKHAZAARSTK_X'!I866</f>
        <v>-0.18613350000000001</v>
      </c>
      <c r="J866" s="115">
        <f>'[1]2023.04.25.EKHAZAARSTK_X'!J866</f>
        <v>-0.45866256999999999</v>
      </c>
      <c r="K866" s="115">
        <f>'[1]2023.04.25.EKHAZAARSTK_X'!K866</f>
        <v>-0.70849698999999999</v>
      </c>
    </row>
    <row r="867" spans="1:11" x14ac:dyDescent="0.3">
      <c r="A867" s="73" t="str">
        <f>'[1]2023.04.25.EKHAZAARSTK_X'!A867</f>
        <v>SYRMA SGS TECHNOLOGY LTD</v>
      </c>
      <c r="B867" s="115">
        <f>'[1]2023.04.25.EKHAZAARSTK_X'!B867</f>
        <v>-0.47056088000000001</v>
      </c>
      <c r="C867" s="115">
        <f>'[1]2023.04.25.EKHAZAARSTK_X'!C867</f>
        <v>0.47705930000000002</v>
      </c>
      <c r="D867" s="115">
        <f>'[1]2023.04.25.EKHAZAARSTK_X'!D867</f>
        <v>1.75848687</v>
      </c>
      <c r="E867" s="115">
        <f>'[1]2023.04.25.EKHAZAARSTK_X'!E867</f>
        <v>-0.45005458999999998</v>
      </c>
      <c r="F867" s="115">
        <f>'[1]2023.04.25.EKHAZAARSTK_X'!F867</f>
        <v>-0.62346738999999995</v>
      </c>
      <c r="G867" s="115">
        <f>'[1]2023.04.25.EKHAZAARSTK_X'!G867</f>
        <v>-0.90224552000000002</v>
      </c>
      <c r="H867" s="115">
        <f>'[1]2023.04.25.EKHAZAARSTK_X'!H867</f>
        <v>-2.2740437999999998</v>
      </c>
      <c r="I867" s="115">
        <f>'[1]2023.04.25.EKHAZAARSTK_X'!I867</f>
        <v>0.32835180000000003</v>
      </c>
      <c r="J867" s="115">
        <f>'[1]2023.04.25.EKHAZAARSTK_X'!J867</f>
        <v>-0.50545203999999999</v>
      </c>
      <c r="K867" s="115">
        <f>'[1]2023.04.25.EKHAZAARSTK_X'!K867</f>
        <v>-1.35105634</v>
      </c>
    </row>
    <row r="868" spans="1:11" x14ac:dyDescent="0.3">
      <c r="A868" s="73" t="str">
        <f>'[1]2023.04.25.EKHAZAARSTK_X'!A868</f>
        <v>TAJ GVK HOTELS &amp; RESORTS LTD</v>
      </c>
      <c r="B868" s="115">
        <f>'[1]2023.04.25.EKHAZAARSTK_X'!B868</f>
        <v>-0.47056088000000001</v>
      </c>
      <c r="C868" s="115">
        <f>'[1]2023.04.25.EKHAZAARSTK_X'!C868</f>
        <v>0.13584304999999999</v>
      </c>
      <c r="D868" s="115">
        <f>'[1]2023.04.25.EKHAZAARSTK_X'!D868</f>
        <v>-1.0581615</v>
      </c>
      <c r="E868" s="115">
        <f>'[1]2023.04.25.EKHAZAARSTK_X'!E868</f>
        <v>-0.28304889999999999</v>
      </c>
      <c r="F868" s="115">
        <f>'[1]2023.04.25.EKHAZAARSTK_X'!F868</f>
        <v>0.75210993999999998</v>
      </c>
      <c r="G868" s="115">
        <f>'[1]2023.04.25.EKHAZAARSTK_X'!G868</f>
        <v>-2.7733049999999999E-2</v>
      </c>
      <c r="H868" s="115">
        <f>'[1]2023.04.25.EKHAZAARSTK_X'!H868</f>
        <v>-2.98857522</v>
      </c>
      <c r="I868" s="115">
        <f>'[1]2023.04.25.EKHAZAARSTK_X'!I868</f>
        <v>0.50412493999999997</v>
      </c>
      <c r="J868" s="115">
        <f>'[1]2023.04.25.EKHAZAARSTK_X'!J868</f>
        <v>-4.225624E-2</v>
      </c>
      <c r="K868" s="115">
        <f>'[1]2023.04.25.EKHAZAARSTK_X'!K868</f>
        <v>0.50084620999999996</v>
      </c>
    </row>
    <row r="869" spans="1:11" x14ac:dyDescent="0.3">
      <c r="A869" s="73" t="str">
        <f>'[1]2023.04.25.EKHAZAARSTK_X'!A869</f>
        <v>TAMIL NADU NEWSPRINT &amp; PAPER</v>
      </c>
      <c r="B869" s="115">
        <f>'[1]2023.04.25.EKHAZAARSTK_X'!B869</f>
        <v>0.15184275999999999</v>
      </c>
      <c r="C869" s="115">
        <f>'[1]2023.04.25.EKHAZAARSTK_X'!C869</f>
        <v>0.24083705</v>
      </c>
      <c r="D869" s="115">
        <f>'[1]2023.04.25.EKHAZAARSTK_X'!D869</f>
        <v>-0.83279013999999996</v>
      </c>
      <c r="E869" s="115">
        <f>'[1]2023.04.25.EKHAZAARSTK_X'!E869</f>
        <v>1.39325583</v>
      </c>
      <c r="F869" s="115">
        <f>'[1]2023.04.25.EKHAZAARSTK_X'!F869</f>
        <v>1.02052093</v>
      </c>
      <c r="G869" s="115">
        <f>'[1]2023.04.25.EKHAZAARSTK_X'!G869</f>
        <v>-0.40805902999999999</v>
      </c>
      <c r="H869" s="115">
        <f>'[1]2023.04.25.EKHAZAARSTK_X'!H869</f>
        <v>-1.98220313</v>
      </c>
      <c r="I869" s="115">
        <f>'[1]2023.04.25.EKHAZAARSTK_X'!I869</f>
        <v>0.74073476000000005</v>
      </c>
      <c r="J869" s="115">
        <f>'[1]2023.04.25.EKHAZAARSTK_X'!J869</f>
        <v>2.1718308899999998</v>
      </c>
      <c r="K869" s="115">
        <f>'[1]2023.04.25.EKHAZAARSTK_X'!K869</f>
        <v>0.56743664000000005</v>
      </c>
    </row>
    <row r="870" spans="1:11" x14ac:dyDescent="0.3">
      <c r="A870" s="73" t="str">
        <f>'[1]2023.04.25.EKHAZAARSTK_X'!A870</f>
        <v>TAMILNAD MERCANTILE BANK</v>
      </c>
      <c r="B870" s="115">
        <f>'[1]2023.04.25.EKHAZAARSTK_X'!B870</f>
        <v>-6.59737E-3</v>
      </c>
      <c r="C870" s="115">
        <f>'[1]2023.04.25.EKHAZAARSTK_X'!C870</f>
        <v>-0.36254612000000003</v>
      </c>
      <c r="D870" s="115">
        <f>'[1]2023.04.25.EKHAZAARSTK_X'!D870</f>
        <v>-0.39347544000000001</v>
      </c>
      <c r="E870" s="115">
        <f>'[1]2023.04.25.EKHAZAARSTK_X'!E870</f>
        <v>-0.95499277000000005</v>
      </c>
      <c r="F870" s="115">
        <f>'[1]2023.04.25.EKHAZAARSTK_X'!F870</f>
        <v>-1.2981035700000001</v>
      </c>
      <c r="G870" s="115">
        <f>'[1]2023.04.25.EKHAZAARSTK_X'!G870</f>
        <v>-0.63432938000000005</v>
      </c>
      <c r="H870" s="115">
        <f>'[1]2023.04.25.EKHAZAARSTK_X'!H870</f>
        <v>-1.1916232099999999</v>
      </c>
      <c r="I870" s="115">
        <f>'[1]2023.04.25.EKHAZAARSTK_X'!I870</f>
        <v>-0.39695533999999999</v>
      </c>
      <c r="J870" s="115">
        <f>'[1]2023.04.25.EKHAZAARSTK_X'!J870</f>
        <v>-0.32059258000000002</v>
      </c>
      <c r="K870" s="115">
        <f>'[1]2023.04.25.EKHAZAARSTK_X'!K870</f>
        <v>-0.66583729000000003</v>
      </c>
    </row>
    <row r="871" spans="1:11" x14ac:dyDescent="0.3">
      <c r="A871" s="73" t="str">
        <f>'[1]2023.04.25.EKHAZAARSTK_X'!A871</f>
        <v>TANFAC INDUSTRIES LTD</v>
      </c>
      <c r="B871" s="115">
        <f>'[1]2023.04.25.EKHAZAARSTK_X'!B871</f>
        <v>-0.33563050999999999</v>
      </c>
      <c r="C871" s="115">
        <f>'[1]2023.04.25.EKHAZAARSTK_X'!C871</f>
        <v>1.8343222100000001</v>
      </c>
      <c r="D871" s="115">
        <f>'[1]2023.04.25.EKHAZAARSTK_X'!D871</f>
        <v>0.77967595999999995</v>
      </c>
      <c r="E871" s="115">
        <f>'[1]2023.04.25.EKHAZAARSTK_X'!E871</f>
        <v>-0.95499277000000005</v>
      </c>
      <c r="F871" s="115">
        <f>'[1]2023.04.25.EKHAZAARSTK_X'!F871</f>
        <v>2.2105021499999999</v>
      </c>
      <c r="G871" s="115">
        <f>'[1]2023.04.25.EKHAZAARSTK_X'!G871</f>
        <v>0.64633399000000002</v>
      </c>
      <c r="H871" s="115">
        <f>'[1]2023.04.25.EKHAZAARSTK_X'!H871</f>
        <v>-3</v>
      </c>
      <c r="I871" s="115">
        <f>'[1]2023.04.25.EKHAZAARSTK_X'!I871</f>
        <v>-0.18857494</v>
      </c>
      <c r="J871" s="115">
        <f>'[1]2023.04.25.EKHAZAARSTK_X'!J871</f>
        <v>-0.33082062000000001</v>
      </c>
      <c r="K871" s="115">
        <f>'[1]2023.04.25.EKHAZAARSTK_X'!K871</f>
        <v>2.96682215</v>
      </c>
    </row>
    <row r="872" spans="1:11" x14ac:dyDescent="0.3">
      <c r="A872" s="73" t="str">
        <f>'[1]2023.04.25.EKHAZAARSTK_X'!A872</f>
        <v>TANLA PLATFORMS LTD</v>
      </c>
      <c r="B872" s="115">
        <f>'[1]2023.04.25.EKHAZAARSTK_X'!B872</f>
        <v>-0.35636854000000001</v>
      </c>
      <c r="C872" s="115">
        <f>'[1]2023.04.25.EKHAZAARSTK_X'!C872</f>
        <v>3.0002110000000002</v>
      </c>
      <c r="D872" s="115">
        <f>'[1]2023.04.25.EKHAZAARSTK_X'!D872</f>
        <v>2.5446784500000001</v>
      </c>
      <c r="E872" s="115">
        <f>'[1]2023.04.25.EKHAZAARSTK_X'!E872</f>
        <v>-0.86597650999999998</v>
      </c>
      <c r="F872" s="115">
        <f>'[1]2023.04.25.EKHAZAARSTK_X'!F872</f>
        <v>-2.06131625</v>
      </c>
      <c r="G872" s="115">
        <f>'[1]2023.04.25.EKHAZAARSTK_X'!G872</f>
        <v>0.82841640999999999</v>
      </c>
      <c r="H872" s="115">
        <f>'[1]2023.04.25.EKHAZAARSTK_X'!H872</f>
        <v>-1.86491966</v>
      </c>
      <c r="I872" s="115">
        <f>'[1]2023.04.25.EKHAZAARSTK_X'!I872</f>
        <v>0.17881851000000001</v>
      </c>
      <c r="J872" s="115">
        <f>'[1]2023.04.25.EKHAZAARSTK_X'!J872</f>
        <v>3.9321630000000003E-2</v>
      </c>
      <c r="K872" s="115">
        <f>'[1]2023.04.25.EKHAZAARSTK_X'!K872</f>
        <v>2.0409917800000001</v>
      </c>
    </row>
    <row r="873" spans="1:11" x14ac:dyDescent="0.3">
      <c r="A873" s="73" t="str">
        <f>'[1]2023.04.25.EKHAZAARSTK_X'!A873</f>
        <v>TARC LTD</v>
      </c>
      <c r="B873" s="115">
        <f>'[1]2023.04.25.EKHAZAARSTK_X'!B873</f>
        <v>-0.47056088000000001</v>
      </c>
      <c r="C873" s="115">
        <f>'[1]2023.04.25.EKHAZAARSTK_X'!C873</f>
        <v>-5.1927710000000002E-2</v>
      </c>
      <c r="D873" s="115">
        <f>'[1]2023.04.25.EKHAZAARSTK_X'!D873</f>
        <v>-2.9488120100000002</v>
      </c>
      <c r="E873" s="115">
        <f>'[1]2023.04.25.EKHAZAARSTK_X'!E873</f>
        <v>1.3800804600000001</v>
      </c>
      <c r="F873" s="115">
        <f>'[1]2023.04.25.EKHAZAARSTK_X'!F873</f>
        <v>0.29307789000000001</v>
      </c>
      <c r="G873" s="115">
        <f>'[1]2023.04.25.EKHAZAARSTK_X'!G873</f>
        <v>-2.3470554400000001</v>
      </c>
      <c r="H873" s="115">
        <f>'[1]2023.04.25.EKHAZAARSTK_X'!H873</f>
        <v>-2.7144632299999998</v>
      </c>
      <c r="I873" s="115">
        <f>'[1]2023.04.25.EKHAZAARSTK_X'!I873</f>
        <v>0.32913916999999998</v>
      </c>
      <c r="J873" s="115">
        <f>'[1]2023.04.25.EKHAZAARSTK_X'!J873</f>
        <v>-1.38600802</v>
      </c>
      <c r="K873" s="115">
        <f>'[1]2023.04.25.EKHAZAARSTK_X'!K873</f>
        <v>-0.35092216999999998</v>
      </c>
    </row>
    <row r="874" spans="1:11" x14ac:dyDescent="0.3">
      <c r="A874" s="73" t="str">
        <f>'[1]2023.04.25.EKHAZAARSTK_X'!A874</f>
        <v>TARSONS PRODUCTS LTD</v>
      </c>
      <c r="B874" s="115">
        <f>'[1]2023.04.25.EKHAZAARSTK_X'!B874</f>
        <v>-0.47056088000000001</v>
      </c>
      <c r="C874" s="115">
        <f>'[1]2023.04.25.EKHAZAARSTK_X'!C874</f>
        <v>0.32773100999999999</v>
      </c>
      <c r="D874" s="115">
        <f>'[1]2023.04.25.EKHAZAARSTK_X'!D874</f>
        <v>1.4837516500000001</v>
      </c>
      <c r="E874" s="115">
        <f>'[1]2023.04.25.EKHAZAARSTK_X'!E874</f>
        <v>-0.88414115000000004</v>
      </c>
      <c r="F874" s="115">
        <f>'[1]2023.04.25.EKHAZAARSTK_X'!F874</f>
        <v>-0.41579145000000001</v>
      </c>
      <c r="G874" s="115">
        <f>'[1]2023.04.25.EKHAZAARSTK_X'!G874</f>
        <v>0.33655607999999998</v>
      </c>
      <c r="H874" s="115">
        <f>'[1]2023.04.25.EKHAZAARSTK_X'!H874</f>
        <v>-2.8717246099999998</v>
      </c>
      <c r="I874" s="115">
        <f>'[1]2023.04.25.EKHAZAARSTK_X'!I874</f>
        <v>0.25892806000000002</v>
      </c>
      <c r="J874" s="115">
        <f>'[1]2023.04.25.EKHAZAARSTK_X'!J874</f>
        <v>-0.35563149999999999</v>
      </c>
      <c r="K874" s="115">
        <f>'[1]2023.04.25.EKHAZAARSTK_X'!K874</f>
        <v>-8.5011569999999995E-2</v>
      </c>
    </row>
    <row r="875" spans="1:11" x14ac:dyDescent="0.3">
      <c r="A875" s="73" t="str">
        <f>'[1]2023.04.25.EKHAZAARSTK_X'!A875</f>
        <v>TASTY BITE EATABLES LTD</v>
      </c>
      <c r="B875" s="115">
        <f>'[1]2023.04.25.EKHAZAARSTK_X'!B875</f>
        <v>-0.46640509000000002</v>
      </c>
      <c r="C875" s="115">
        <f>'[1]2023.04.25.EKHAZAARSTK_X'!C875</f>
        <v>-7.0641579999999995E-2</v>
      </c>
      <c r="D875" s="115">
        <f>'[1]2023.04.25.EKHAZAARSTK_X'!D875</f>
        <v>-0.16087862999999999</v>
      </c>
      <c r="E875" s="115">
        <f>'[1]2023.04.25.EKHAZAARSTK_X'!E875</f>
        <v>-0.22293608000000001</v>
      </c>
      <c r="F875" s="115">
        <f>'[1]2023.04.25.EKHAZAARSTK_X'!F875</f>
        <v>-0.71527772999999994</v>
      </c>
      <c r="G875" s="115">
        <f>'[1]2023.04.25.EKHAZAARSTK_X'!G875</f>
        <v>-0.52152723000000001</v>
      </c>
      <c r="H875" s="115">
        <f>'[1]2023.04.25.EKHAZAARSTK_X'!H875</f>
        <v>-2.9238781899999999</v>
      </c>
      <c r="I875" s="115">
        <f>'[1]2023.04.25.EKHAZAARSTK_X'!I875</f>
        <v>-0.30571648000000001</v>
      </c>
      <c r="J875" s="115">
        <f>'[1]2023.04.25.EKHAZAARSTK_X'!J875</f>
        <v>-0.43913162</v>
      </c>
      <c r="K875" s="115">
        <f>'[1]2023.04.25.EKHAZAARSTK_X'!K875</f>
        <v>0.21928602</v>
      </c>
    </row>
    <row r="876" spans="1:11" x14ac:dyDescent="0.3">
      <c r="A876" s="73" t="str">
        <f>'[1]2023.04.25.EKHAZAARSTK_X'!A876</f>
        <v>TATA CHEMICALS LTD</v>
      </c>
      <c r="B876" s="115">
        <f>'[1]2023.04.25.EKHAZAARSTK_X'!B876</f>
        <v>3.3404209999999997E-2</v>
      </c>
      <c r="C876" s="115">
        <f>'[1]2023.04.25.EKHAZAARSTK_X'!C876</f>
        <v>-4.6891099999999998E-2</v>
      </c>
      <c r="D876" s="115">
        <f>'[1]2023.04.25.EKHAZAARSTK_X'!D876</f>
        <v>-0.66724813000000005</v>
      </c>
      <c r="E876" s="115">
        <f>'[1]2023.04.25.EKHAZAARSTK_X'!E876</f>
        <v>-8.0942109999999998E-2</v>
      </c>
      <c r="F876" s="115">
        <f>'[1]2023.04.25.EKHAZAARSTK_X'!F876</f>
        <v>-3.238125E-2</v>
      </c>
      <c r="G876" s="115">
        <f>'[1]2023.04.25.EKHAZAARSTK_X'!G876</f>
        <v>-0.24318767999999999</v>
      </c>
      <c r="H876" s="115">
        <f>'[1]2023.04.25.EKHAZAARSTK_X'!H876</f>
        <v>-0.74233364999999996</v>
      </c>
      <c r="I876" s="115">
        <f>'[1]2023.04.25.EKHAZAARSTK_X'!I876</f>
        <v>0.92301058999999996</v>
      </c>
      <c r="J876" s="115">
        <f>'[1]2023.04.25.EKHAZAARSTK_X'!J876</f>
        <v>0.58988826999999999</v>
      </c>
      <c r="K876" s="115">
        <f>'[1]2023.04.25.EKHAZAARSTK_X'!K876</f>
        <v>-4.5222140000000001E-2</v>
      </c>
    </row>
    <row r="877" spans="1:11" x14ac:dyDescent="0.3">
      <c r="A877" s="73" t="str">
        <f>'[1]2023.04.25.EKHAZAARSTK_X'!A877</f>
        <v>TATA COFFEE LTD</v>
      </c>
      <c r="B877" s="115">
        <f>'[1]2023.04.25.EKHAZAARSTK_X'!B877</f>
        <v>7.9080040000000004E-2</v>
      </c>
      <c r="C877" s="115">
        <f>'[1]2023.04.25.EKHAZAARSTK_X'!C877</f>
        <v>-0.45204993999999998</v>
      </c>
      <c r="D877" s="115">
        <f>'[1]2023.04.25.EKHAZAARSTK_X'!D877</f>
        <v>-0.35398879999999999</v>
      </c>
      <c r="E877" s="115">
        <f>'[1]2023.04.25.EKHAZAARSTK_X'!E877</f>
        <v>0.21041371</v>
      </c>
      <c r="F877" s="115">
        <f>'[1]2023.04.25.EKHAZAARSTK_X'!F877</f>
        <v>-0.13374837000000001</v>
      </c>
      <c r="G877" s="115">
        <f>'[1]2023.04.25.EKHAZAARSTK_X'!G877</f>
        <v>-0.11969499</v>
      </c>
      <c r="H877" s="115">
        <f>'[1]2023.04.25.EKHAZAARSTK_X'!H877</f>
        <v>-1.9815911100000001</v>
      </c>
      <c r="I877" s="115">
        <f>'[1]2023.04.25.EKHAZAARSTK_X'!I877</f>
        <v>1.1246533400000001</v>
      </c>
      <c r="J877" s="115">
        <f>'[1]2023.04.25.EKHAZAARSTK_X'!J877</f>
        <v>0.25123495000000001</v>
      </c>
      <c r="K877" s="115">
        <f>'[1]2023.04.25.EKHAZAARSTK_X'!K877</f>
        <v>-0.92655807999999995</v>
      </c>
    </row>
    <row r="878" spans="1:11" x14ac:dyDescent="0.3">
      <c r="A878" s="73" t="str">
        <f>'[1]2023.04.25.EKHAZAARSTK_X'!A878</f>
        <v>TATA COMMUNICATIONS LTD</v>
      </c>
      <c r="B878" s="115">
        <f>'[1]2023.04.25.EKHAZAARSTK_X'!B878</f>
        <v>0.19172586999999999</v>
      </c>
      <c r="C878" s="115">
        <f>'[1]2023.04.25.EKHAZAARSTK_X'!C878</f>
        <v>-0.17040436</v>
      </c>
      <c r="D878" s="115">
        <f>'[1]2023.04.25.EKHAZAARSTK_X'!D878</f>
        <v>-0.53678214999999996</v>
      </c>
      <c r="E878" s="115">
        <f>'[1]2023.04.25.EKHAZAARSTK_X'!E878</f>
        <v>1.40552783</v>
      </c>
      <c r="F878" s="115">
        <f>'[1]2023.04.25.EKHAZAARSTK_X'!F878</f>
        <v>0.31206806999999998</v>
      </c>
      <c r="G878" s="115">
        <f>'[1]2023.04.25.EKHAZAARSTK_X'!G878</f>
        <v>1.0409657999999999</v>
      </c>
      <c r="H878" s="115">
        <f>'[1]2023.04.25.EKHAZAARSTK_X'!H878</f>
        <v>-0.75878285999999995</v>
      </c>
      <c r="I878" s="115">
        <f>'[1]2023.04.25.EKHAZAARSTK_X'!I878</f>
        <v>-3.3495700000000003E-2</v>
      </c>
      <c r="J878" s="115">
        <f>'[1]2023.04.25.EKHAZAARSTK_X'!J878</f>
        <v>0.13666816000000001</v>
      </c>
      <c r="K878" s="115">
        <f>'[1]2023.04.25.EKHAZAARSTK_X'!K878</f>
        <v>0.86393898999999996</v>
      </c>
    </row>
    <row r="879" spans="1:11" x14ac:dyDescent="0.3">
      <c r="A879" s="73" t="str">
        <f>'[1]2023.04.25.EKHAZAARSTK_X'!A879</f>
        <v>TATA CONSULTANCY SVCS LTD</v>
      </c>
      <c r="B879" s="115">
        <f>'[1]2023.04.25.EKHAZAARSTK_X'!B879</f>
        <v>0.11409082</v>
      </c>
      <c r="C879" s="115">
        <f>'[1]2023.04.25.EKHAZAARSTK_X'!C879</f>
        <v>-0.16478783</v>
      </c>
      <c r="D879" s="115">
        <f>'[1]2023.04.25.EKHAZAARSTK_X'!D879</f>
        <v>-4.3262139999999998E-2</v>
      </c>
      <c r="E879" s="115">
        <f>'[1]2023.04.25.EKHAZAARSTK_X'!E879</f>
        <v>-0.78620606999999998</v>
      </c>
      <c r="F879" s="115">
        <f>'[1]2023.04.25.EKHAZAARSTK_X'!F879</f>
        <v>-0.42234102000000001</v>
      </c>
      <c r="G879" s="115">
        <f>'[1]2023.04.25.EKHAZAARSTK_X'!G879</f>
        <v>1.2486410100000001</v>
      </c>
      <c r="H879" s="115">
        <f>'[1]2023.04.25.EKHAZAARSTK_X'!H879</f>
        <v>0.99245870000000003</v>
      </c>
      <c r="I879" s="115">
        <f>'[1]2023.04.25.EKHAZAARSTK_X'!I879</f>
        <v>-0.32826938999999999</v>
      </c>
      <c r="J879" s="115">
        <f>'[1]2023.04.25.EKHAZAARSTK_X'!J879</f>
        <v>-0.25422256999999998</v>
      </c>
      <c r="K879" s="115">
        <f>'[1]2023.04.25.EKHAZAARSTK_X'!K879</f>
        <v>-0.11783932</v>
      </c>
    </row>
    <row r="880" spans="1:11" x14ac:dyDescent="0.3">
      <c r="A880" s="73" t="str">
        <f>'[1]2023.04.25.EKHAZAARSTK_X'!A880</f>
        <v>TATA CONSUMER PRODUCTS LTD</v>
      </c>
      <c r="B880" s="115">
        <f>'[1]2023.04.25.EKHAZAARSTK_X'!B880</f>
        <v>-0.14570664</v>
      </c>
      <c r="C880" s="115">
        <f>'[1]2023.04.25.EKHAZAARSTK_X'!C880</f>
        <v>-0.30844384000000002</v>
      </c>
      <c r="D880" s="115">
        <f>'[1]2023.04.25.EKHAZAARSTK_X'!D880</f>
        <v>0.15538678</v>
      </c>
      <c r="E880" s="115">
        <f>'[1]2023.04.25.EKHAZAARSTK_X'!E880</f>
        <v>-0.82793050999999995</v>
      </c>
      <c r="F880" s="115">
        <f>'[1]2023.04.25.EKHAZAARSTK_X'!F880</f>
        <v>-0.24827891999999999</v>
      </c>
      <c r="G880" s="115">
        <f>'[1]2023.04.25.EKHAZAARSTK_X'!G880</f>
        <v>-0.38098412999999998</v>
      </c>
      <c r="H880" s="115">
        <f>'[1]2023.04.25.EKHAZAARSTK_X'!H880</f>
        <v>-0.64636134999999995</v>
      </c>
      <c r="I880" s="115">
        <f>'[1]2023.04.25.EKHAZAARSTK_X'!I880</f>
        <v>-4.8831159999999998E-2</v>
      </c>
      <c r="J880" s="115">
        <f>'[1]2023.04.25.EKHAZAARSTK_X'!J880</f>
        <v>-0.40746518999999998</v>
      </c>
      <c r="K880" s="115">
        <f>'[1]2023.04.25.EKHAZAARSTK_X'!K880</f>
        <v>-0.58634591000000003</v>
      </c>
    </row>
    <row r="881" spans="1:11" x14ac:dyDescent="0.3">
      <c r="A881" s="73" t="str">
        <f>'[1]2023.04.25.EKHAZAARSTK_X'!A881</f>
        <v>TATA ELXSI LTD</v>
      </c>
      <c r="B881" s="115">
        <f>'[1]2023.04.25.EKHAZAARSTK_X'!B881</f>
        <v>-0.21698347000000001</v>
      </c>
      <c r="C881" s="115">
        <f>'[1]2023.04.25.EKHAZAARSTK_X'!C881</f>
        <v>1.90661049</v>
      </c>
      <c r="D881" s="115">
        <f>'[1]2023.04.25.EKHAZAARSTK_X'!D881</f>
        <v>1.4947561</v>
      </c>
      <c r="E881" s="115">
        <f>'[1]2023.04.25.EKHAZAARSTK_X'!E881</f>
        <v>-0.66876930000000001</v>
      </c>
      <c r="F881" s="115">
        <f>'[1]2023.04.25.EKHAZAARSTK_X'!F881</f>
        <v>-1.01813555</v>
      </c>
      <c r="G881" s="115">
        <f>'[1]2023.04.25.EKHAZAARSTK_X'!G881</f>
        <v>1.55998456</v>
      </c>
      <c r="H881" s="115">
        <f>'[1]2023.04.25.EKHAZAARSTK_X'!H881</f>
        <v>-1.53652298</v>
      </c>
      <c r="I881" s="115">
        <f>'[1]2023.04.25.EKHAZAARSTK_X'!I881</f>
        <v>0.59292005999999997</v>
      </c>
      <c r="J881" s="115">
        <f>'[1]2023.04.25.EKHAZAARSTK_X'!J881</f>
        <v>-0.59002209000000005</v>
      </c>
      <c r="K881" s="115">
        <f>'[1]2023.04.25.EKHAZAARSTK_X'!K881</f>
        <v>0.16585301999999999</v>
      </c>
    </row>
    <row r="882" spans="1:11" x14ac:dyDescent="0.3">
      <c r="A882" s="73" t="str">
        <f>'[1]2023.04.25.EKHAZAARSTK_X'!A882</f>
        <v>TATA INVESTMENT CORP LTD</v>
      </c>
      <c r="B882" s="115">
        <f>'[1]2023.04.25.EKHAZAARSTK_X'!B882</f>
        <v>0.52937358999999995</v>
      </c>
      <c r="C882" s="115">
        <f>'[1]2023.04.25.EKHAZAARSTK_X'!C882</f>
        <v>-0.87800752999999998</v>
      </c>
      <c r="D882" s="115">
        <f>'[1]2023.04.25.EKHAZAARSTK_X'!D882</f>
        <v>-0.14211293999999999</v>
      </c>
      <c r="E882" s="115">
        <f>'[1]2023.04.25.EKHAZAARSTK_X'!E882</f>
        <v>-0.95499277000000005</v>
      </c>
      <c r="F882" s="115">
        <f>'[1]2023.04.25.EKHAZAARSTK_X'!F882</f>
        <v>1.30736315</v>
      </c>
      <c r="G882" s="115">
        <f>'[1]2023.04.25.EKHAZAARSTK_X'!G882</f>
        <v>-7.4326699999999997E-3</v>
      </c>
      <c r="H882" s="115">
        <f>'[1]2023.04.25.EKHAZAARSTK_X'!H882</f>
        <v>-1.7223248499999999</v>
      </c>
      <c r="I882" s="115">
        <f>'[1]2023.04.25.EKHAZAARSTK_X'!I882</f>
        <v>-0.22230853</v>
      </c>
      <c r="J882" s="115">
        <f>'[1]2023.04.25.EKHAZAARSTK_X'!J882</f>
        <v>-4.778806E-2</v>
      </c>
      <c r="K882" s="115">
        <f>'[1]2023.04.25.EKHAZAARSTK_X'!K882</f>
        <v>2.21380234</v>
      </c>
    </row>
    <row r="883" spans="1:11" x14ac:dyDescent="0.3">
      <c r="A883" s="73" t="str">
        <f>'[1]2023.04.25.EKHAZAARSTK_X'!A883</f>
        <v>TATA METALIKS LTD</v>
      </c>
      <c r="B883" s="115">
        <f>'[1]2023.04.25.EKHAZAARSTK_X'!B883</f>
        <v>-8.4318489999999996E-2</v>
      </c>
      <c r="C883" s="115">
        <f>'[1]2023.04.25.EKHAZAARSTK_X'!C883</f>
        <v>0.20911604</v>
      </c>
      <c r="D883" s="115">
        <f>'[1]2023.04.25.EKHAZAARSTK_X'!D883</f>
        <v>5.3213789999999997E-2</v>
      </c>
      <c r="E883" s="115">
        <f>'[1]2023.04.25.EKHAZAARSTK_X'!E883</f>
        <v>-0.63828731000000005</v>
      </c>
      <c r="F883" s="115">
        <f>'[1]2023.04.25.EKHAZAARSTK_X'!F883</f>
        <v>-0.1330575</v>
      </c>
      <c r="G883" s="115">
        <f>'[1]2023.04.25.EKHAZAARSTK_X'!G883</f>
        <v>-0.72045170999999997</v>
      </c>
      <c r="H883" s="115">
        <f>'[1]2023.04.25.EKHAZAARSTK_X'!H883</f>
        <v>-2.1901381</v>
      </c>
      <c r="I883" s="115">
        <f>'[1]2023.04.25.EKHAZAARSTK_X'!I883</f>
        <v>0.41569969000000001</v>
      </c>
      <c r="J883" s="115">
        <f>'[1]2023.04.25.EKHAZAARSTK_X'!J883</f>
        <v>0.52829278000000002</v>
      </c>
      <c r="K883" s="115">
        <f>'[1]2023.04.25.EKHAZAARSTK_X'!K883</f>
        <v>-1.20666981</v>
      </c>
    </row>
    <row r="884" spans="1:11" x14ac:dyDescent="0.3">
      <c r="A884" s="73" t="str">
        <f>'[1]2023.04.25.EKHAZAARSTK_X'!A884</f>
        <v>TATA MOTORS LTD</v>
      </c>
      <c r="B884" s="115">
        <f>'[1]2023.04.25.EKHAZAARSTK_X'!B884</f>
        <v>-0.47056088000000001</v>
      </c>
      <c r="C884" s="115">
        <f>'[1]2023.04.25.EKHAZAARSTK_X'!C884</f>
        <v>-0.13865282000000001</v>
      </c>
      <c r="D884" s="115">
        <f>'[1]2023.04.25.EKHAZAARSTK_X'!D884</f>
        <v>-0.63806808000000004</v>
      </c>
      <c r="E884" s="115">
        <f>'[1]2023.04.25.EKHAZAARSTK_X'!E884</f>
        <v>1.45004439</v>
      </c>
      <c r="F884" s="115">
        <f>'[1]2023.04.25.EKHAZAARSTK_X'!F884</f>
        <v>-0.12323211000000001</v>
      </c>
      <c r="G884" s="115">
        <f>'[1]2023.04.25.EKHAZAARSTK_X'!G884</f>
        <v>-1.4628019299999999</v>
      </c>
      <c r="H884" s="115">
        <f>'[1]2023.04.25.EKHAZAARSTK_X'!H884</f>
        <v>0.75792592999999997</v>
      </c>
      <c r="I884" s="115">
        <f>'[1]2023.04.25.EKHAZAARSTK_X'!I884</f>
        <v>0.87411433000000005</v>
      </c>
      <c r="J884" s="115">
        <f>'[1]2023.04.25.EKHAZAARSTK_X'!J884</f>
        <v>3.4440480000000002E-2</v>
      </c>
      <c r="K884" s="115">
        <f>'[1]2023.04.25.EKHAZAARSTK_X'!K884</f>
        <v>-0.90524172999999997</v>
      </c>
    </row>
    <row r="885" spans="1:11" x14ac:dyDescent="0.3">
      <c r="A885" s="73" t="str">
        <f>'[1]2023.04.25.EKHAZAARSTK_X'!A885</f>
        <v>TATA POWER CO LTD</v>
      </c>
      <c r="B885" s="115">
        <f>'[1]2023.04.25.EKHAZAARSTK_X'!B885</f>
        <v>-0.1301311</v>
      </c>
      <c r="C885" s="115">
        <f>'[1]2023.04.25.EKHAZAARSTK_X'!C885</f>
        <v>-0.41784136999999999</v>
      </c>
      <c r="D885" s="115">
        <f>'[1]2023.04.25.EKHAZAARSTK_X'!D885</f>
        <v>-0.33241560999999997</v>
      </c>
      <c r="E885" s="115">
        <f>'[1]2023.04.25.EKHAZAARSTK_X'!E885</f>
        <v>1.3921105899999999</v>
      </c>
      <c r="F885" s="115">
        <f>'[1]2023.04.25.EKHAZAARSTK_X'!F885</f>
        <v>-0.60762917999999999</v>
      </c>
      <c r="G885" s="115">
        <f>'[1]2023.04.25.EKHAZAARSTK_X'!G885</f>
        <v>-0.53608489000000004</v>
      </c>
      <c r="H885" s="115">
        <f>'[1]2023.04.25.EKHAZAARSTK_X'!H885</f>
        <v>-8.4677199999999998E-3</v>
      </c>
      <c r="I885" s="115">
        <f>'[1]2023.04.25.EKHAZAARSTK_X'!I885</f>
        <v>1.122684</v>
      </c>
      <c r="J885" s="115">
        <f>'[1]2023.04.25.EKHAZAARSTK_X'!J885</f>
        <v>0.19833503999999999</v>
      </c>
      <c r="K885" s="115">
        <f>'[1]2023.04.25.EKHAZAARSTK_X'!K885</f>
        <v>-0.60837454000000002</v>
      </c>
    </row>
    <row r="886" spans="1:11" x14ac:dyDescent="0.3">
      <c r="A886" s="73" t="str">
        <f>'[1]2023.04.25.EKHAZAARSTK_X'!A886</f>
        <v>TATA STEEL LONG PRODUCTS LTD</v>
      </c>
      <c r="B886" s="115">
        <f>'[1]2023.04.25.EKHAZAARSTK_X'!B886</f>
        <v>0.24324946</v>
      </c>
      <c r="C886" s="115">
        <f>'[1]2023.04.25.EKHAZAARSTK_X'!C886</f>
        <v>2.2885148499999999</v>
      </c>
      <c r="D886" s="115">
        <f>'[1]2023.04.25.EKHAZAARSTK_X'!D886</f>
        <v>1.59534585</v>
      </c>
      <c r="E886" s="115">
        <f>'[1]2023.04.25.EKHAZAARSTK_X'!E886</f>
        <v>2.8642504199999999</v>
      </c>
      <c r="F886" s="115">
        <f>'[1]2023.04.25.EKHAZAARSTK_X'!F886</f>
        <v>-0.30372417000000002</v>
      </c>
      <c r="G886" s="115">
        <f>'[1]2023.04.25.EKHAZAARSTK_X'!G886</f>
        <v>-2.3337991200000001</v>
      </c>
      <c r="H886" s="115">
        <f>'[1]2023.04.25.EKHAZAARSTK_X'!H886</f>
        <v>-1.4686296000000001</v>
      </c>
      <c r="I886" s="115">
        <f>'[1]2023.04.25.EKHAZAARSTK_X'!I886</f>
        <v>-0.11529936</v>
      </c>
      <c r="J886" s="115">
        <f>'[1]2023.04.25.EKHAZAARSTK_X'!J886</f>
        <v>-0.24297476000000001</v>
      </c>
      <c r="K886" s="115">
        <f>'[1]2023.04.25.EKHAZAARSTK_X'!K886</f>
        <v>-1.97046816</v>
      </c>
    </row>
    <row r="887" spans="1:11" x14ac:dyDescent="0.3">
      <c r="A887" s="73" t="str">
        <f>'[1]2023.04.25.EKHAZAARSTK_X'!A887</f>
        <v>TATA STEEL LTD</v>
      </c>
      <c r="B887" s="115">
        <f>'[1]2023.04.25.EKHAZAARSTK_X'!B887</f>
        <v>1.3048656000000001</v>
      </c>
      <c r="C887" s="115">
        <f>'[1]2023.04.25.EKHAZAARSTK_X'!C887</f>
        <v>0.51164978999999999</v>
      </c>
      <c r="D887" s="115">
        <f>'[1]2023.04.25.EKHAZAARSTK_X'!D887</f>
        <v>-0.21400185999999999</v>
      </c>
      <c r="E887" s="115">
        <f>'[1]2023.04.25.EKHAZAARSTK_X'!E887</f>
        <v>0.68998104000000005</v>
      </c>
      <c r="F887" s="115">
        <f>'[1]2023.04.25.EKHAZAARSTK_X'!F887</f>
        <v>-0.47725712999999997</v>
      </c>
      <c r="G887" s="115">
        <f>'[1]2023.04.25.EKHAZAARSTK_X'!G887</f>
        <v>-0.35347337000000001</v>
      </c>
      <c r="H887" s="115">
        <f>'[1]2023.04.25.EKHAZAARSTK_X'!H887</f>
        <v>0.63226837000000002</v>
      </c>
      <c r="I887" s="115">
        <f>'[1]2023.04.25.EKHAZAARSTK_X'!I887</f>
        <v>0.87010514999999999</v>
      </c>
      <c r="J887" s="115">
        <f>'[1]2023.04.25.EKHAZAARSTK_X'!J887</f>
        <v>1.3768285499999999</v>
      </c>
      <c r="K887" s="115">
        <f>'[1]2023.04.25.EKHAZAARSTK_X'!K887</f>
        <v>-6.8313849999999995E-2</v>
      </c>
    </row>
    <row r="888" spans="1:11" x14ac:dyDescent="0.3">
      <c r="A888" s="73" t="str">
        <f>'[1]2023.04.25.EKHAZAARSTK_X'!A888</f>
        <v>TATA TELESERVICES MAHARASHTR</v>
      </c>
      <c r="B888" s="115">
        <f>'[1]2023.04.25.EKHAZAARSTK_X'!B888</f>
        <v>-0.47056088000000001</v>
      </c>
      <c r="C888" s="115">
        <f>'[1]2023.04.25.EKHAZAARSTK_X'!C888</f>
        <v>2.5247905300000002</v>
      </c>
      <c r="D888" s="115">
        <f>'[1]2023.04.25.EKHAZAARSTK_X'!D888</f>
        <v>-0.79669296999999994</v>
      </c>
      <c r="E888" s="115">
        <f>'[1]2023.04.25.EKHAZAARSTK_X'!E888</f>
        <v>2.65125513</v>
      </c>
      <c r="F888" s="115">
        <f>'[1]2023.04.25.EKHAZAARSTK_X'!F888</f>
        <v>-2.35097456</v>
      </c>
      <c r="G888" s="115">
        <f>'[1]2023.04.25.EKHAZAARSTK_X'!G888</f>
        <v>-1.77057683</v>
      </c>
      <c r="H888" s="115">
        <f>'[1]2023.04.25.EKHAZAARSTK_X'!H888</f>
        <v>-2.1280817999999999</v>
      </c>
      <c r="I888" s="115">
        <f>'[1]2023.04.25.EKHAZAARSTK_X'!I888</f>
        <v>-1.3260630000000001E-2</v>
      </c>
      <c r="J888" s="115">
        <f>'[1]2023.04.25.EKHAZAARSTK_X'!J888</f>
        <v>-1.55975676</v>
      </c>
      <c r="K888" s="115">
        <f>'[1]2023.04.25.EKHAZAARSTK_X'!K888</f>
        <v>1.53948581</v>
      </c>
    </row>
    <row r="889" spans="1:11" x14ac:dyDescent="0.3">
      <c r="A889" s="73" t="str">
        <f>'[1]2023.04.25.EKHAZAARSTK_X'!A889</f>
        <v>TATVA CHINTAN PHARMA CHEM LT</v>
      </c>
      <c r="B889" s="115">
        <f>'[1]2023.04.25.EKHAZAARSTK_X'!B889</f>
        <v>-0.42467368</v>
      </c>
      <c r="C889" s="115">
        <f>'[1]2023.04.25.EKHAZAARSTK_X'!C889</f>
        <v>-0.10864016999999999</v>
      </c>
      <c r="D889" s="115">
        <f>'[1]2023.04.25.EKHAZAARSTK_X'!D889</f>
        <v>1.76700664</v>
      </c>
      <c r="E889" s="115">
        <f>'[1]2023.04.25.EKHAZAARSTK_X'!E889</f>
        <v>-0.64112955000000005</v>
      </c>
      <c r="F889" s="115">
        <f>'[1]2023.04.25.EKHAZAARSTK_X'!F889</f>
        <v>-0.94407010000000002</v>
      </c>
      <c r="G889" s="115">
        <f>'[1]2023.04.25.EKHAZAARSTK_X'!G889</f>
        <v>-0.45826151999999998</v>
      </c>
      <c r="H889" s="115">
        <f>'[1]2023.04.25.EKHAZAARSTK_X'!H889</f>
        <v>-2.73653221</v>
      </c>
      <c r="I889" s="115">
        <f>'[1]2023.04.25.EKHAZAARSTK_X'!I889</f>
        <v>-4.4175140000000002E-2</v>
      </c>
      <c r="J889" s="115">
        <f>'[1]2023.04.25.EKHAZAARSTK_X'!J889</f>
        <v>-0.52081191999999998</v>
      </c>
      <c r="K889" s="115">
        <f>'[1]2023.04.25.EKHAZAARSTK_X'!K889</f>
        <v>-0.76403706999999998</v>
      </c>
    </row>
    <row r="890" spans="1:11" x14ac:dyDescent="0.3">
      <c r="A890" s="73" t="str">
        <f>'[1]2023.04.25.EKHAZAARSTK_X'!A890</f>
        <v>TCI EXPRESS LTD</v>
      </c>
      <c r="B890" s="115">
        <f>'[1]2023.04.25.EKHAZAARSTK_X'!B890</f>
        <v>-0.26945424000000001</v>
      </c>
      <c r="C890" s="115">
        <f>'[1]2023.04.25.EKHAZAARSTK_X'!C890</f>
        <v>0.71808123999999995</v>
      </c>
      <c r="D890" s="115">
        <f>'[1]2023.04.25.EKHAZAARSTK_X'!D890</f>
        <v>0.22046366000000001</v>
      </c>
      <c r="E890" s="115">
        <f>'[1]2023.04.25.EKHAZAARSTK_X'!E890</f>
        <v>-0.92827331999999996</v>
      </c>
      <c r="F890" s="115">
        <f>'[1]2023.04.25.EKHAZAARSTK_X'!F890</f>
        <v>-0.43171406000000001</v>
      </c>
      <c r="G890" s="115">
        <f>'[1]2023.04.25.EKHAZAARSTK_X'!G890</f>
        <v>0.42500609</v>
      </c>
      <c r="H890" s="115">
        <f>'[1]2023.04.25.EKHAZAARSTK_X'!H890</f>
        <v>-2.4311745199999999</v>
      </c>
      <c r="I890" s="115">
        <f>'[1]2023.04.25.EKHAZAARSTK_X'!I890</f>
        <v>-0.17933594</v>
      </c>
      <c r="J890" s="115">
        <f>'[1]2023.04.25.EKHAZAARSTK_X'!J890</f>
        <v>-0.36885174999999998</v>
      </c>
      <c r="K890" s="115">
        <f>'[1]2023.04.25.EKHAZAARSTK_X'!K890</f>
        <v>-0.71238767999999997</v>
      </c>
    </row>
    <row r="891" spans="1:11" x14ac:dyDescent="0.3">
      <c r="A891" s="73" t="str">
        <f>'[1]2023.04.25.EKHAZAARSTK_X'!A891</f>
        <v>TCNS CLOTHING CO LTD</v>
      </c>
      <c r="B891" s="115">
        <f>'[1]2023.04.25.EKHAZAARSTK_X'!B891</f>
        <v>-0.47056088000000001</v>
      </c>
      <c r="C891" s="115">
        <f>'[1]2023.04.25.EKHAZAARSTK_X'!C891</f>
        <v>9.3654269999999998E-2</v>
      </c>
      <c r="D891" s="115">
        <f>'[1]2023.04.25.EKHAZAARSTK_X'!D891</f>
        <v>-1.4348312599999999</v>
      </c>
      <c r="E891" s="115">
        <f>'[1]2023.04.25.EKHAZAARSTK_X'!E891</f>
        <v>0.29757124000000001</v>
      </c>
      <c r="F891" s="115">
        <f>'[1]2023.04.25.EKHAZAARSTK_X'!F891</f>
        <v>-1.5117602299999999</v>
      </c>
      <c r="G891" s="115">
        <f>'[1]2023.04.25.EKHAZAARSTK_X'!G891</f>
        <v>-0.81024331000000005</v>
      </c>
      <c r="H891" s="115">
        <f>'[1]2023.04.25.EKHAZAARSTK_X'!H891</f>
        <v>-2.5067121999999999</v>
      </c>
      <c r="I891" s="115">
        <f>'[1]2023.04.25.EKHAZAARSTK_X'!I891</f>
        <v>-0.12738426</v>
      </c>
      <c r="J891" s="115">
        <f>'[1]2023.04.25.EKHAZAARSTK_X'!J891</f>
        <v>-0.27367081999999998</v>
      </c>
      <c r="K891" s="115">
        <f>'[1]2023.04.25.EKHAZAARSTK_X'!K891</f>
        <v>0.96512723</v>
      </c>
    </row>
    <row r="892" spans="1:11" x14ac:dyDescent="0.3">
      <c r="A892" s="73" t="str">
        <f>'[1]2023.04.25.EKHAZAARSTK_X'!A892</f>
        <v>TCPL PACKAGING LTD</v>
      </c>
      <c r="B892" s="115">
        <f>'[1]2023.04.25.EKHAZAARSTK_X'!B892</f>
        <v>-0.21939568000000001</v>
      </c>
      <c r="C892" s="115">
        <f>'[1]2023.04.25.EKHAZAARSTK_X'!C892</f>
        <v>0.10166851</v>
      </c>
      <c r="D892" s="115">
        <f>'[1]2023.04.25.EKHAZAARSTK_X'!D892</f>
        <v>0.39557913</v>
      </c>
      <c r="E892" s="115">
        <f>'[1]2023.04.25.EKHAZAARSTK_X'!E892</f>
        <v>0.95381689000000003</v>
      </c>
      <c r="F892" s="115">
        <f>'[1]2023.04.25.EKHAZAARSTK_X'!F892</f>
        <v>2.3516621600000001</v>
      </c>
      <c r="G892" s="115">
        <f>'[1]2023.04.25.EKHAZAARSTK_X'!G892</f>
        <v>9.1464840000000006E-2</v>
      </c>
      <c r="H892" s="115">
        <f>'[1]2023.04.25.EKHAZAARSTK_X'!H892</f>
        <v>-2.6637234699999999</v>
      </c>
      <c r="I892" s="115">
        <f>'[1]2023.04.25.EKHAZAARSTK_X'!I892</f>
        <v>0.23809602999999999</v>
      </c>
      <c r="J892" s="115">
        <f>'[1]2023.04.25.EKHAZAARSTK_X'!J892</f>
        <v>0.35726056</v>
      </c>
      <c r="K892" s="115">
        <f>'[1]2023.04.25.EKHAZAARSTK_X'!K892</f>
        <v>2.5482022799999999</v>
      </c>
    </row>
    <row r="893" spans="1:11" x14ac:dyDescent="0.3">
      <c r="A893" s="73" t="str">
        <f>'[1]2023.04.25.EKHAZAARSTK_X'!A893</f>
        <v>TD POWER SYSTEMS LTD</v>
      </c>
      <c r="B893" s="115">
        <f>'[1]2023.04.25.EKHAZAARSTK_X'!B893</f>
        <v>-0.35090401999999998</v>
      </c>
      <c r="C893" s="115">
        <f>'[1]2023.04.25.EKHAZAARSTK_X'!C893</f>
        <v>0.203958</v>
      </c>
      <c r="D893" s="115">
        <f>'[1]2023.04.25.EKHAZAARSTK_X'!D893</f>
        <v>0.29800901000000002</v>
      </c>
      <c r="E893" s="115">
        <f>'[1]2023.04.25.EKHAZAARSTK_X'!E893</f>
        <v>-0.95499277000000005</v>
      </c>
      <c r="F893" s="115">
        <f>'[1]2023.04.25.EKHAZAARSTK_X'!F893</f>
        <v>2.5871641599999999</v>
      </c>
      <c r="G893" s="115">
        <f>'[1]2023.04.25.EKHAZAARSTK_X'!G893</f>
        <v>-0.16035717999999999</v>
      </c>
      <c r="H893" s="115">
        <f>'[1]2023.04.25.EKHAZAARSTK_X'!H893</f>
        <v>-2.6544296699999999</v>
      </c>
      <c r="I893" s="115">
        <f>'[1]2023.04.25.EKHAZAARSTK_X'!I893</f>
        <v>0.38614556</v>
      </c>
      <c r="J893" s="115">
        <f>'[1]2023.04.25.EKHAZAARSTK_X'!J893</f>
        <v>-0.19785701999999999</v>
      </c>
      <c r="K893" s="115">
        <f>'[1]2023.04.25.EKHAZAARSTK_X'!K893</f>
        <v>1.5741097900000001</v>
      </c>
    </row>
    <row r="894" spans="1:11" x14ac:dyDescent="0.3">
      <c r="A894" s="73" t="str">
        <f>'[1]2023.04.25.EKHAZAARSTK_X'!A894</f>
        <v>TEAMLEASE SERVICES LTD</v>
      </c>
      <c r="B894" s="115">
        <f>'[1]2023.04.25.EKHAZAARSTK_X'!B894</f>
        <v>-0.47056088000000001</v>
      </c>
      <c r="C894" s="115">
        <f>'[1]2023.04.25.EKHAZAARSTK_X'!C894</f>
        <v>1.7117482399999999</v>
      </c>
      <c r="D894" s="115">
        <f>'[1]2023.04.25.EKHAZAARSTK_X'!D894</f>
        <v>1.30823314</v>
      </c>
      <c r="E894" s="115">
        <f>'[1]2023.04.25.EKHAZAARSTK_X'!E894</f>
        <v>-0.76906061000000003</v>
      </c>
      <c r="F894" s="115">
        <f>'[1]2023.04.25.EKHAZAARSTK_X'!F894</f>
        <v>-1.91420901</v>
      </c>
      <c r="G894" s="115">
        <f>'[1]2023.04.25.EKHAZAARSTK_X'!G894</f>
        <v>-0.14634854</v>
      </c>
      <c r="H894" s="115">
        <f>'[1]2023.04.25.EKHAZAARSTK_X'!H894</f>
        <v>-2.0153512999999998</v>
      </c>
      <c r="I894" s="115">
        <f>'[1]2023.04.25.EKHAZAARSTK_X'!I894</f>
        <v>-0.10940999</v>
      </c>
      <c r="J894" s="115">
        <f>'[1]2023.04.25.EKHAZAARSTK_X'!J894</f>
        <v>-9.8033129999999996E-2</v>
      </c>
      <c r="K894" s="115">
        <f>'[1]2023.04.25.EKHAZAARSTK_X'!K894</f>
        <v>-0.81993561999999998</v>
      </c>
    </row>
    <row r="895" spans="1:11" x14ac:dyDescent="0.3">
      <c r="A895" s="73" t="str">
        <f>'[1]2023.04.25.EKHAZAARSTK_X'!A895</f>
        <v>TECH MAHINDRA LTD</v>
      </c>
      <c r="B895" s="115">
        <f>'[1]2023.04.25.EKHAZAARSTK_X'!B895</f>
        <v>8.6181590000000002E-2</v>
      </c>
      <c r="C895" s="115">
        <f>'[1]2023.04.25.EKHAZAARSTK_X'!C895</f>
        <v>0.50840974000000005</v>
      </c>
      <c r="D895" s="115">
        <f>'[1]2023.04.25.EKHAZAARSTK_X'!D895</f>
        <v>-0.20363898999999999</v>
      </c>
      <c r="E895" s="115">
        <f>'[1]2023.04.25.EKHAZAARSTK_X'!E895</f>
        <v>-0.84863233999999999</v>
      </c>
      <c r="F895" s="115">
        <f>'[1]2023.04.25.EKHAZAARSTK_X'!F895</f>
        <v>-0.80007618999999996</v>
      </c>
      <c r="G895" s="115">
        <f>'[1]2023.04.25.EKHAZAARSTK_X'!G895</f>
        <v>0.29281107000000001</v>
      </c>
      <c r="H895" s="115">
        <f>'[1]2023.04.25.EKHAZAARSTK_X'!H895</f>
        <v>-0.13288834999999999</v>
      </c>
      <c r="I895" s="115">
        <f>'[1]2023.04.25.EKHAZAARSTK_X'!I895</f>
        <v>0.23013744</v>
      </c>
      <c r="J895" s="115">
        <f>'[1]2023.04.25.EKHAZAARSTK_X'!J895</f>
        <v>0.13925968</v>
      </c>
      <c r="K895" s="115">
        <f>'[1]2023.04.25.EKHAZAARSTK_X'!K895</f>
        <v>-0.41229436000000003</v>
      </c>
    </row>
    <row r="896" spans="1:11" x14ac:dyDescent="0.3">
      <c r="A896" s="73" t="str">
        <f>'[1]2023.04.25.EKHAZAARSTK_X'!A896</f>
        <v>TECHNO ELECTRIC &amp; ENGINEERIN</v>
      </c>
      <c r="B896" s="115">
        <f>'[1]2023.04.25.EKHAZAARSTK_X'!B896</f>
        <v>-0.2541602</v>
      </c>
      <c r="C896" s="115">
        <f>'[1]2023.04.25.EKHAZAARSTK_X'!C896</f>
        <v>-0.25539054999999999</v>
      </c>
      <c r="D896" s="115">
        <f>'[1]2023.04.25.EKHAZAARSTK_X'!D896</f>
        <v>-0.52222990999999996</v>
      </c>
      <c r="E896" s="115">
        <f>'[1]2023.04.25.EKHAZAARSTK_X'!E896</f>
        <v>-0.95499277000000005</v>
      </c>
      <c r="F896" s="115">
        <f>'[1]2023.04.25.EKHAZAARSTK_X'!F896</f>
        <v>0.87510180000000004</v>
      </c>
      <c r="G896" s="115">
        <f>'[1]2023.04.25.EKHAZAARSTK_X'!G896</f>
        <v>-0.50757426000000005</v>
      </c>
      <c r="H896" s="115">
        <f>'[1]2023.04.25.EKHAZAARSTK_X'!H896</f>
        <v>-2.2760200500000001</v>
      </c>
      <c r="I896" s="115">
        <f>'[1]2023.04.25.EKHAZAARSTK_X'!I896</f>
        <v>-0.20930287</v>
      </c>
      <c r="J896" s="115">
        <f>'[1]2023.04.25.EKHAZAARSTK_X'!J896</f>
        <v>5.1299299999999999E-2</v>
      </c>
      <c r="K896" s="115">
        <f>'[1]2023.04.25.EKHAZAARSTK_X'!K896</f>
        <v>-0.42606354000000002</v>
      </c>
    </row>
    <row r="897" spans="1:11" x14ac:dyDescent="0.3">
      <c r="A897" s="73" t="str">
        <f>'[1]2023.04.25.EKHAZAARSTK_X'!A897</f>
        <v>TECHNOCRAFT INDUSTRIES INDIA</v>
      </c>
      <c r="B897" s="115">
        <f>'[1]2023.04.25.EKHAZAARSTK_X'!B897</f>
        <v>-0.47056088000000001</v>
      </c>
      <c r="C897" s="115">
        <f>'[1]2023.04.25.EKHAZAARSTK_X'!C897</f>
        <v>0.40023404000000001</v>
      </c>
      <c r="D897" s="115">
        <f>'[1]2023.04.25.EKHAZAARSTK_X'!D897</f>
        <v>0.20585751999999999</v>
      </c>
      <c r="E897" s="115">
        <f>'[1]2023.04.25.EKHAZAARSTK_X'!E897</f>
        <v>-0.43004989999999998</v>
      </c>
      <c r="F897" s="115">
        <f>'[1]2023.04.25.EKHAZAARSTK_X'!F897</f>
        <v>0.97380078000000003</v>
      </c>
      <c r="G897" s="115">
        <f>'[1]2023.04.25.EKHAZAARSTK_X'!G897</f>
        <v>0.18959657999999999</v>
      </c>
      <c r="H897" s="115">
        <f>'[1]2023.04.25.EKHAZAARSTK_X'!H897</f>
        <v>-2.1954951299999999</v>
      </c>
      <c r="I897" s="115">
        <f>'[1]2023.04.25.EKHAZAARSTK_X'!I897</f>
        <v>-0.23551536000000001</v>
      </c>
      <c r="J897" s="115">
        <f>'[1]2023.04.25.EKHAZAARSTK_X'!J897</f>
        <v>0.33999589000000002</v>
      </c>
      <c r="K897" s="115">
        <f>'[1]2023.04.25.EKHAZAARSTK_X'!K897</f>
        <v>1.26119626</v>
      </c>
    </row>
    <row r="898" spans="1:11" x14ac:dyDescent="0.3">
      <c r="A898" s="73" t="str">
        <f>'[1]2023.04.25.EKHAZAARSTK_X'!A898</f>
        <v>TEGA INDUSTRIES LTD</v>
      </c>
      <c r="B898" s="115">
        <f>'[1]2023.04.25.EKHAZAARSTK_X'!B898</f>
        <v>-0.47056088000000001</v>
      </c>
      <c r="C898" s="115">
        <f>'[1]2023.04.25.EKHAZAARSTK_X'!C898</f>
        <v>0.74388080999999995</v>
      </c>
      <c r="D898" s="115">
        <f>'[1]2023.04.25.EKHAZAARSTK_X'!D898</f>
        <v>0.47084382000000002</v>
      </c>
      <c r="E898" s="115">
        <f>'[1]2023.04.25.EKHAZAARSTK_X'!E898</f>
        <v>-0.75322591999999999</v>
      </c>
      <c r="F898" s="115">
        <f>'[1]2023.04.25.EKHAZAARSTK_X'!F898</f>
        <v>0.96444171999999995</v>
      </c>
      <c r="G898" s="115">
        <f>'[1]2023.04.25.EKHAZAARSTK_X'!G898</f>
        <v>0.17770061000000001</v>
      </c>
      <c r="H898" s="115">
        <f>'[1]2023.04.25.EKHAZAARSTK_X'!H898</f>
        <v>-2.38585687</v>
      </c>
      <c r="I898" s="115">
        <f>'[1]2023.04.25.EKHAZAARSTK_X'!I898</f>
        <v>-9.3711899999999997E-3</v>
      </c>
      <c r="J898" s="115">
        <f>'[1]2023.04.25.EKHAZAARSTK_X'!J898</f>
        <v>-0.25323059999999997</v>
      </c>
      <c r="K898" s="115">
        <f>'[1]2023.04.25.EKHAZAARSTK_X'!K898</f>
        <v>-1.30511665</v>
      </c>
    </row>
    <row r="899" spans="1:11" x14ac:dyDescent="0.3">
      <c r="A899" s="73" t="str">
        <f>'[1]2023.04.25.EKHAZAARSTK_X'!A899</f>
        <v>TEJAS NETWORKS LTD</v>
      </c>
      <c r="B899" s="115">
        <f>'[1]2023.04.25.EKHAZAARSTK_X'!B899</f>
        <v>-0.47056088000000001</v>
      </c>
      <c r="C899" s="115">
        <f>'[1]2023.04.25.EKHAZAARSTK_X'!C899</f>
        <v>0.49093389999999998</v>
      </c>
      <c r="D899" s="115">
        <f>'[1]2023.04.25.EKHAZAARSTK_X'!D899</f>
        <v>-0.52982538999999995</v>
      </c>
      <c r="E899" s="115">
        <f>'[1]2023.04.25.EKHAZAARSTK_X'!E899</f>
        <v>-0.95499277000000005</v>
      </c>
      <c r="F899" s="115">
        <f>'[1]2023.04.25.EKHAZAARSTK_X'!F899</f>
        <v>1.4024500799999999</v>
      </c>
      <c r="G899" s="115">
        <f>'[1]2023.04.25.EKHAZAARSTK_X'!G899</f>
        <v>-1.3960855000000001</v>
      </c>
      <c r="H899" s="115">
        <f>'[1]2023.04.25.EKHAZAARSTK_X'!H899</f>
        <v>-2.0185430000000002</v>
      </c>
      <c r="I899" s="115">
        <f>'[1]2023.04.25.EKHAZAARSTK_X'!I899</f>
        <v>0.54180532999999997</v>
      </c>
      <c r="J899" s="115">
        <f>'[1]2023.04.25.EKHAZAARSTK_X'!J899</f>
        <v>-0.72254311999999998</v>
      </c>
      <c r="K899" s="115">
        <f>'[1]2023.04.25.EKHAZAARSTK_X'!K899</f>
        <v>-8.8914279999999998E-2</v>
      </c>
    </row>
    <row r="900" spans="1:11" x14ac:dyDescent="0.3">
      <c r="A900" s="73" t="str">
        <f>'[1]2023.04.25.EKHAZAARSTK_X'!A900</f>
        <v>TEXMACO RAIL &amp; ENGINEERING L</v>
      </c>
      <c r="B900" s="115">
        <f>'[1]2023.04.25.EKHAZAARSTK_X'!B900</f>
        <v>-0.39040734999999999</v>
      </c>
      <c r="C900" s="115">
        <f>'[1]2023.04.25.EKHAZAARSTK_X'!C900</f>
        <v>-0.21120660999999999</v>
      </c>
      <c r="D900" s="115">
        <f>'[1]2023.04.25.EKHAZAARSTK_X'!D900</f>
        <v>-0.75340651999999997</v>
      </c>
      <c r="E900" s="115">
        <f>'[1]2023.04.25.EKHAZAARSTK_X'!E900</f>
        <v>0.55717695</v>
      </c>
      <c r="F900" s="115">
        <f>'[1]2023.04.25.EKHAZAARSTK_X'!F900</f>
        <v>0.43484822000000001</v>
      </c>
      <c r="G900" s="115">
        <f>'[1]2023.04.25.EKHAZAARSTK_X'!G900</f>
        <v>-1.06319082</v>
      </c>
      <c r="H900" s="115">
        <f>'[1]2023.04.25.EKHAZAARSTK_X'!H900</f>
        <v>-2.34492469</v>
      </c>
      <c r="I900" s="115">
        <f>'[1]2023.04.25.EKHAZAARSTK_X'!I900</f>
        <v>1.3943151199999999</v>
      </c>
      <c r="J900" s="115">
        <f>'[1]2023.04.25.EKHAZAARSTK_X'!J900</f>
        <v>-6.3641069999999994E-2</v>
      </c>
      <c r="K900" s="115">
        <f>'[1]2023.04.25.EKHAZAARSTK_X'!K900</f>
        <v>0.16616972999999999</v>
      </c>
    </row>
    <row r="901" spans="1:11" x14ac:dyDescent="0.3">
      <c r="A901" s="73" t="str">
        <f>'[1]2023.04.25.EKHAZAARSTK_X'!A901</f>
        <v>TGV SRAAC LTD</v>
      </c>
      <c r="B901" s="115">
        <f>'[1]2023.04.25.EKHAZAARSTK_X'!B901</f>
        <v>-0.47056088000000001</v>
      </c>
      <c r="C901" s="115">
        <f>'[1]2023.04.25.EKHAZAARSTK_X'!C901</f>
        <v>-9.2529730000000004E-2</v>
      </c>
      <c r="D901" s="115">
        <f>'[1]2023.04.25.EKHAZAARSTK_X'!D901</f>
        <v>-1.0207229999999999E-2</v>
      </c>
      <c r="E901" s="115">
        <f>'[1]2023.04.25.EKHAZAARSTK_X'!E901</f>
        <v>-8.5341920000000002E-2</v>
      </c>
      <c r="F901" s="115">
        <f>'[1]2023.04.25.EKHAZAARSTK_X'!F901</f>
        <v>1.3795986200000001</v>
      </c>
      <c r="G901" s="115">
        <f>'[1]2023.04.25.EKHAZAARSTK_X'!G901</f>
        <v>-0.24315490000000001</v>
      </c>
      <c r="H901" s="115">
        <f>'[1]2023.04.25.EKHAZAARSTK_X'!H901</f>
        <v>-2.5568425700000001</v>
      </c>
      <c r="I901" s="115">
        <f>'[1]2023.04.25.EKHAZAARSTK_X'!I901</f>
        <v>5.7110939999999999E-2</v>
      </c>
      <c r="J901" s="115">
        <f>'[1]2023.04.25.EKHAZAARSTK_X'!J901</f>
        <v>1.24369979</v>
      </c>
      <c r="K901" s="115">
        <f>'[1]2023.04.25.EKHAZAARSTK_X'!K901</f>
        <v>2.99999547</v>
      </c>
    </row>
    <row r="902" spans="1:11" x14ac:dyDescent="0.3">
      <c r="A902" s="73" t="str">
        <f>'[1]2023.04.25.EKHAZAARSTK_X'!A902</f>
        <v>THANGA MAYIL JEWELLERY LTD</v>
      </c>
      <c r="B902" s="115">
        <f>'[1]2023.04.25.EKHAZAARSTK_X'!B902</f>
        <v>-6.5776379999999995E-2</v>
      </c>
      <c r="C902" s="115">
        <f>'[1]2023.04.25.EKHAZAARSTK_X'!C902</f>
        <v>1.66582561</v>
      </c>
      <c r="D902" s="115">
        <f>'[1]2023.04.25.EKHAZAARSTK_X'!D902</f>
        <v>1.8639229500000001</v>
      </c>
      <c r="E902" s="115">
        <f>'[1]2023.04.25.EKHAZAARSTK_X'!E902</f>
        <v>1.0574386099999999</v>
      </c>
      <c r="F902" s="115">
        <f>'[1]2023.04.25.EKHAZAARSTK_X'!F902</f>
        <v>-0.23206553999999999</v>
      </c>
      <c r="G902" s="115">
        <f>'[1]2023.04.25.EKHAZAARSTK_X'!G902</f>
        <v>-0.50058579000000003</v>
      </c>
      <c r="H902" s="115">
        <f>'[1]2023.04.25.EKHAZAARSTK_X'!H902</f>
        <v>-2.50339913</v>
      </c>
      <c r="I902" s="115">
        <f>'[1]2023.04.25.EKHAZAARSTK_X'!I902</f>
        <v>-0.27170628000000002</v>
      </c>
      <c r="J902" s="115">
        <f>'[1]2023.04.25.EKHAZAARSTK_X'!J902</f>
        <v>-6.0861079999999998E-2</v>
      </c>
      <c r="K902" s="115">
        <f>'[1]2023.04.25.EKHAZAARSTK_X'!K902</f>
        <v>-2.0753724600000001</v>
      </c>
    </row>
    <row r="903" spans="1:11" x14ac:dyDescent="0.3">
      <c r="A903" s="73" t="str">
        <f>'[1]2023.04.25.EKHAZAARSTK_X'!A903</f>
        <v>THEJO ENGINEERING LTD</v>
      </c>
      <c r="B903" s="115">
        <f>'[1]2023.04.25.EKHAZAARSTK_X'!B903</f>
        <v>-0.41970499999999999</v>
      </c>
      <c r="C903" s="115">
        <f>'[1]2023.04.25.EKHAZAARSTK_X'!C903</f>
        <v>0.96442318000000005</v>
      </c>
      <c r="D903" s="115">
        <f>'[1]2023.04.25.EKHAZAARSTK_X'!D903</f>
        <v>1.2927447599999999</v>
      </c>
      <c r="E903" s="115">
        <f>'[1]2023.04.25.EKHAZAARSTK_X'!E903</f>
        <v>-0.44304839000000001</v>
      </c>
      <c r="F903" s="115">
        <f>'[1]2023.04.25.EKHAZAARSTK_X'!F903</f>
        <v>0.68284511999999997</v>
      </c>
      <c r="G903" s="115">
        <f>'[1]2023.04.25.EKHAZAARSTK_X'!G903</f>
        <v>0.20699580000000001</v>
      </c>
      <c r="H903" s="115">
        <f>'[1]2023.04.25.EKHAZAARSTK_X'!H903</f>
        <v>-3</v>
      </c>
      <c r="I903" s="115">
        <f>'[1]2023.04.25.EKHAZAARSTK_X'!I903</f>
        <v>-0.41212623999999998</v>
      </c>
      <c r="J903" s="115">
        <f>'[1]2023.04.25.EKHAZAARSTK_X'!J903</f>
        <v>-0.26451626</v>
      </c>
      <c r="K903" s="115">
        <f>'[1]2023.04.25.EKHAZAARSTK_X'!K903</f>
        <v>0.74270760999999996</v>
      </c>
    </row>
    <row r="904" spans="1:11" x14ac:dyDescent="0.3">
      <c r="A904" s="73" t="str">
        <f>'[1]2023.04.25.EKHAZAARSTK_X'!A904</f>
        <v>THEMIS MEDICARE LTD</v>
      </c>
      <c r="B904" s="115">
        <f>'[1]2023.04.25.EKHAZAARSTK_X'!B904</f>
        <v>-0.33518881</v>
      </c>
      <c r="C904" s="115">
        <f>'[1]2023.04.25.EKHAZAARSTK_X'!C904</f>
        <v>1.0210297100000001</v>
      </c>
      <c r="D904" s="115">
        <f>'[1]2023.04.25.EKHAZAARSTK_X'!D904</f>
        <v>0.65435540999999997</v>
      </c>
      <c r="E904" s="115">
        <f>'[1]2023.04.25.EKHAZAARSTK_X'!E904</f>
        <v>-0.40403004999999997</v>
      </c>
      <c r="F904" s="115">
        <f>'[1]2023.04.25.EKHAZAARSTK_X'!F904</f>
        <v>0.85486645000000006</v>
      </c>
      <c r="G904" s="115">
        <f>'[1]2023.04.25.EKHAZAARSTK_X'!G904</f>
        <v>0.11295048000000001</v>
      </c>
      <c r="H904" s="115">
        <f>'[1]2023.04.25.EKHAZAARSTK_X'!H904</f>
        <v>-3</v>
      </c>
      <c r="I904" s="115">
        <f>'[1]2023.04.25.EKHAZAARSTK_X'!I904</f>
        <v>-0.21362869000000001</v>
      </c>
      <c r="J904" s="115">
        <f>'[1]2023.04.25.EKHAZAARSTK_X'!J904</f>
        <v>-0.13235955999999999</v>
      </c>
      <c r="K904" s="115">
        <f>'[1]2023.04.25.EKHAZAARSTK_X'!K904</f>
        <v>0.31912655000000001</v>
      </c>
    </row>
    <row r="905" spans="1:11" x14ac:dyDescent="0.3">
      <c r="A905" s="73" t="str">
        <f>'[1]2023.04.25.EKHAZAARSTK_X'!A905</f>
        <v>THERMAX LTD</v>
      </c>
      <c r="B905" s="115">
        <f>'[1]2023.04.25.EKHAZAARSTK_X'!B905</f>
        <v>-0.31792619999999999</v>
      </c>
      <c r="C905" s="115">
        <f>'[1]2023.04.25.EKHAZAARSTK_X'!C905</f>
        <v>7.3421600000000004E-3</v>
      </c>
      <c r="D905" s="115">
        <f>'[1]2023.04.25.EKHAZAARSTK_X'!D905</f>
        <v>-0.36386740000000001</v>
      </c>
      <c r="E905" s="115">
        <f>'[1]2023.04.25.EKHAZAARSTK_X'!E905</f>
        <v>-0.86689817999999996</v>
      </c>
      <c r="F905" s="115">
        <f>'[1]2023.04.25.EKHAZAARSTK_X'!F905</f>
        <v>0.44970866999999998</v>
      </c>
      <c r="G905" s="115">
        <f>'[1]2023.04.25.EKHAZAARSTK_X'!G905</f>
        <v>-0.51346475000000003</v>
      </c>
      <c r="H905" s="115">
        <f>'[1]2023.04.25.EKHAZAARSTK_X'!H905</f>
        <v>-1.18519306</v>
      </c>
      <c r="I905" s="115">
        <f>'[1]2023.04.25.EKHAZAARSTK_X'!I905</f>
        <v>-0.33603314000000001</v>
      </c>
      <c r="J905" s="115">
        <f>'[1]2023.04.25.EKHAZAARSTK_X'!J905</f>
        <v>-0.43202805999999999</v>
      </c>
      <c r="K905" s="115">
        <f>'[1]2023.04.25.EKHAZAARSTK_X'!K905</f>
        <v>-0.32556865000000001</v>
      </c>
    </row>
    <row r="906" spans="1:11" x14ac:dyDescent="0.3">
      <c r="A906" s="73" t="str">
        <f>'[1]2023.04.25.EKHAZAARSTK_X'!A906</f>
        <v>THIRUMALAI CHEMICALS LTD</v>
      </c>
      <c r="B906" s="115">
        <f>'[1]2023.04.25.EKHAZAARSTK_X'!B906</f>
        <v>2.420746E-2</v>
      </c>
      <c r="C906" s="115">
        <f>'[1]2023.04.25.EKHAZAARSTK_X'!C906</f>
        <v>1.67441559</v>
      </c>
      <c r="D906" s="115">
        <f>'[1]2023.04.25.EKHAZAARSTK_X'!D906</f>
        <v>0.98594731000000002</v>
      </c>
      <c r="E906" s="115">
        <f>'[1]2023.04.25.EKHAZAARSTK_X'!E906</f>
        <v>-0.58786780000000005</v>
      </c>
      <c r="F906" s="115">
        <f>'[1]2023.04.25.EKHAZAARSTK_X'!F906</f>
        <v>-1.00557053</v>
      </c>
      <c r="G906" s="115">
        <f>'[1]2023.04.25.EKHAZAARSTK_X'!G906</f>
        <v>-0.14962391999999999</v>
      </c>
      <c r="H906" s="115">
        <f>'[1]2023.04.25.EKHAZAARSTK_X'!H906</f>
        <v>-2.3415143500000002</v>
      </c>
      <c r="I906" s="115">
        <f>'[1]2023.04.25.EKHAZAARSTK_X'!I906</f>
        <v>1.0162988900000001</v>
      </c>
      <c r="J906" s="115">
        <f>'[1]2023.04.25.EKHAZAARSTK_X'!J906</f>
        <v>1.00068796</v>
      </c>
      <c r="K906" s="115">
        <f>'[1]2023.04.25.EKHAZAARSTK_X'!K906</f>
        <v>-0.52145147000000003</v>
      </c>
    </row>
    <row r="907" spans="1:11" x14ac:dyDescent="0.3">
      <c r="A907" s="73" t="str">
        <f>'[1]2023.04.25.EKHAZAARSTK_X'!A907</f>
        <v>THOMAS COOK (INDIA) LTD</v>
      </c>
      <c r="B907" s="115">
        <f>'[1]2023.04.25.EKHAZAARSTK_X'!B907</f>
        <v>-0.47056088000000001</v>
      </c>
      <c r="C907" s="115">
        <f>'[1]2023.04.25.EKHAZAARSTK_X'!C907</f>
        <v>2.7396433400000002</v>
      </c>
      <c r="D907" s="115">
        <f>'[1]2023.04.25.EKHAZAARSTK_X'!D907</f>
        <v>-2.70030379</v>
      </c>
      <c r="E907" s="115">
        <f>'[1]2023.04.25.EKHAZAARSTK_X'!E907</f>
        <v>-0.67511743000000002</v>
      </c>
      <c r="F907" s="115">
        <f>'[1]2023.04.25.EKHAZAARSTK_X'!F907</f>
        <v>-0.34206041999999998</v>
      </c>
      <c r="G907" s="115">
        <f>'[1]2023.04.25.EKHAZAARSTK_X'!G907</f>
        <v>-1.2299064399999999</v>
      </c>
      <c r="H907" s="115">
        <f>'[1]2023.04.25.EKHAZAARSTK_X'!H907</f>
        <v>-1.9277917099999999</v>
      </c>
      <c r="I907" s="115">
        <f>'[1]2023.04.25.EKHAZAARSTK_X'!I907</f>
        <v>-0.14372656</v>
      </c>
      <c r="J907" s="115">
        <f>'[1]2023.04.25.EKHAZAARSTK_X'!J907</f>
        <v>-5.6930990000000001E-2</v>
      </c>
      <c r="K907" s="115">
        <f>'[1]2023.04.25.EKHAZAARSTK_X'!K907</f>
        <v>-0.30403387999999998</v>
      </c>
    </row>
    <row r="908" spans="1:11" x14ac:dyDescent="0.3">
      <c r="A908" s="73" t="str">
        <f>'[1]2023.04.25.EKHAZAARSTK_X'!A908</f>
        <v>THYROCARE TECHNOLOGIES LTD</v>
      </c>
      <c r="B908" s="115">
        <f>'[1]2023.04.25.EKHAZAARSTK_X'!B908</f>
        <v>0.92207371999999999</v>
      </c>
      <c r="C908" s="115">
        <f>'[1]2023.04.25.EKHAZAARSTK_X'!C908</f>
        <v>0.68585925999999997</v>
      </c>
      <c r="D908" s="115">
        <f>'[1]2023.04.25.EKHAZAARSTK_X'!D908</f>
        <v>-0.11811555</v>
      </c>
      <c r="E908" s="115">
        <f>'[1]2023.04.25.EKHAZAARSTK_X'!E908</f>
        <v>-0.86248933999999999</v>
      </c>
      <c r="F908" s="115">
        <f>'[1]2023.04.25.EKHAZAARSTK_X'!F908</f>
        <v>-1.4429272399999999</v>
      </c>
      <c r="G908" s="115">
        <f>'[1]2023.04.25.EKHAZAARSTK_X'!G908</f>
        <v>6.0630959999999998E-2</v>
      </c>
      <c r="H908" s="115">
        <f>'[1]2023.04.25.EKHAZAARSTK_X'!H908</f>
        <v>-2.8028280699999999</v>
      </c>
      <c r="I908" s="115">
        <f>'[1]2023.04.25.EKHAZAARSTK_X'!I908</f>
        <v>2.7169829999999999E-2</v>
      </c>
      <c r="J908" s="115">
        <f>'[1]2023.04.25.EKHAZAARSTK_X'!J908</f>
        <v>-0.24420662000000001</v>
      </c>
      <c r="K908" s="115">
        <f>'[1]2023.04.25.EKHAZAARSTK_X'!K908</f>
        <v>0.22206458000000001</v>
      </c>
    </row>
    <row r="909" spans="1:11" x14ac:dyDescent="0.3">
      <c r="A909" s="73" t="str">
        <f>'[1]2023.04.25.EKHAZAARSTK_X'!A909</f>
        <v>TIDE WATER OIL CO INDIA LTD</v>
      </c>
      <c r="B909" s="115">
        <f>'[1]2023.04.25.EKHAZAARSTK_X'!B909</f>
        <v>1.2933050399999999</v>
      </c>
      <c r="C909" s="115">
        <f>'[1]2023.04.25.EKHAZAARSTK_X'!C909</f>
        <v>-0.18176191</v>
      </c>
      <c r="D909" s="115">
        <f>'[1]2023.04.25.EKHAZAARSTK_X'!D909</f>
        <v>-0.66274953000000003</v>
      </c>
      <c r="E909" s="115">
        <f>'[1]2023.04.25.EKHAZAARSTK_X'!E909</f>
        <v>-0.95499277000000005</v>
      </c>
      <c r="F909" s="115">
        <f>'[1]2023.04.25.EKHAZAARSTK_X'!F909</f>
        <v>-0.66592163000000004</v>
      </c>
      <c r="G909" s="115">
        <f>'[1]2023.04.25.EKHAZAARSTK_X'!G909</f>
        <v>-0.10558495</v>
      </c>
      <c r="H909" s="115">
        <f>'[1]2023.04.25.EKHAZAARSTK_X'!H909</f>
        <v>-2.5996088999999998</v>
      </c>
      <c r="I909" s="115">
        <f>'[1]2023.04.25.EKHAZAARSTK_X'!I909</f>
        <v>-0.13795866000000001</v>
      </c>
      <c r="J909" s="115">
        <f>'[1]2023.04.25.EKHAZAARSTK_X'!J909</f>
        <v>0.48855713000000001</v>
      </c>
      <c r="K909" s="115">
        <f>'[1]2023.04.25.EKHAZAARSTK_X'!K909</f>
        <v>0.28115252000000002</v>
      </c>
    </row>
    <row r="910" spans="1:11" x14ac:dyDescent="0.3">
      <c r="A910" s="73" t="str">
        <f>'[1]2023.04.25.EKHAZAARSTK_X'!A910</f>
        <v>TILAKNAGAR INDUSTRIES LTD</v>
      </c>
      <c r="B910" s="115">
        <f>'[1]2023.04.25.EKHAZAARSTK_X'!B910</f>
        <v>-0.43741943999999999</v>
      </c>
      <c r="C910" s="115">
        <f>'[1]2023.04.25.EKHAZAARSTK_X'!C910</f>
        <v>2.3642973899999999</v>
      </c>
      <c r="D910" s="115">
        <f>'[1]2023.04.25.EKHAZAARSTK_X'!D910</f>
        <v>0.97254156999999997</v>
      </c>
      <c r="E910" s="115">
        <f>'[1]2023.04.25.EKHAZAARSTK_X'!E910</f>
        <v>1.0821034899999999</v>
      </c>
      <c r="F910" s="115">
        <f>'[1]2023.04.25.EKHAZAARSTK_X'!F910</f>
        <v>1.6175383299999999</v>
      </c>
      <c r="G910" s="115">
        <f>'[1]2023.04.25.EKHAZAARSTK_X'!G910</f>
        <v>0.42920011000000002</v>
      </c>
      <c r="H910" s="115">
        <f>'[1]2023.04.25.EKHAZAARSTK_X'!H910</f>
        <v>-2.5093822499999998</v>
      </c>
      <c r="I910" s="115">
        <f>'[1]2023.04.25.EKHAZAARSTK_X'!I910</f>
        <v>6.7995979999999998E-2</v>
      </c>
      <c r="J910" s="115">
        <f>'[1]2023.04.25.EKHAZAARSTK_X'!J910</f>
        <v>-8.7639590000000003E-2</v>
      </c>
      <c r="K910" s="115">
        <f>'[1]2023.04.25.EKHAZAARSTK_X'!K910</f>
        <v>0.64432836000000004</v>
      </c>
    </row>
    <row r="911" spans="1:11" x14ac:dyDescent="0.3">
      <c r="A911" s="73" t="str">
        <f>'[1]2023.04.25.EKHAZAARSTK_X'!A911</f>
        <v>TIME TECHNOPLAST LTD</v>
      </c>
      <c r="B911" s="115">
        <f>'[1]2023.04.25.EKHAZAARSTK_X'!B911</f>
        <v>-3.1190430000000002E-2</v>
      </c>
      <c r="C911" s="115">
        <f>'[1]2023.04.25.EKHAZAARSTK_X'!C911</f>
        <v>-0.47992474000000002</v>
      </c>
      <c r="D911" s="115">
        <f>'[1]2023.04.25.EKHAZAARSTK_X'!D911</f>
        <v>-0.97963416999999997</v>
      </c>
      <c r="E911" s="115">
        <f>'[1]2023.04.25.EKHAZAARSTK_X'!E911</f>
        <v>0.33396617000000001</v>
      </c>
      <c r="F911" s="115">
        <f>'[1]2023.04.25.EKHAZAARSTK_X'!F911</f>
        <v>0.68324309999999999</v>
      </c>
      <c r="G911" s="115">
        <f>'[1]2023.04.25.EKHAZAARSTK_X'!G911</f>
        <v>-0.53112828999999995</v>
      </c>
      <c r="H911" s="115">
        <f>'[1]2023.04.25.EKHAZAARSTK_X'!H911</f>
        <v>-2.10396099</v>
      </c>
      <c r="I911" s="115">
        <f>'[1]2023.04.25.EKHAZAARSTK_X'!I911</f>
        <v>1.1730636400000001</v>
      </c>
      <c r="J911" s="115">
        <f>'[1]2023.04.25.EKHAZAARSTK_X'!J911</f>
        <v>1.32814038</v>
      </c>
      <c r="K911" s="115">
        <f>'[1]2023.04.25.EKHAZAARSTK_X'!K911</f>
        <v>-0.34630181999999998</v>
      </c>
    </row>
    <row r="912" spans="1:11" x14ac:dyDescent="0.3">
      <c r="A912" s="73" t="str">
        <f>'[1]2023.04.25.EKHAZAARSTK_X'!A912</f>
        <v>TIMEX GROUP INDIA LTD</v>
      </c>
      <c r="B912" s="115">
        <f>'[1]2023.04.25.EKHAZAARSTK_X'!B912</f>
        <v>-0.47056088000000001</v>
      </c>
      <c r="C912" s="115">
        <f>'[1]2023.04.25.EKHAZAARSTK_X'!C912</f>
        <v>2.9079213099999999</v>
      </c>
      <c r="D912" s="115">
        <f>'[1]2023.04.25.EKHAZAARSTK_X'!D912</f>
        <v>0.32790828</v>
      </c>
      <c r="E912" s="115">
        <f>'[1]2023.04.25.EKHAZAARSTK_X'!E912</f>
        <v>-3.3353010000000002E-2</v>
      </c>
      <c r="F912" s="115">
        <f>'[1]2023.04.25.EKHAZAARSTK_X'!F912</f>
        <v>2.2090325399999999</v>
      </c>
      <c r="G912" s="115">
        <f>'[1]2023.04.25.EKHAZAARSTK_X'!G912</f>
        <v>1.0098137899999999</v>
      </c>
      <c r="H912" s="115">
        <f>'[1]2023.04.25.EKHAZAARSTK_X'!H912</f>
        <v>-3</v>
      </c>
      <c r="I912" s="115">
        <f>'[1]2023.04.25.EKHAZAARSTK_X'!I912</f>
        <v>-0.29295718999999998</v>
      </c>
      <c r="J912" s="115">
        <f>'[1]2023.04.25.EKHAZAARSTK_X'!J912</f>
        <v>-0.49181044000000002</v>
      </c>
      <c r="K912" s="115">
        <f>'[1]2023.04.25.EKHAZAARSTK_X'!K912</f>
        <v>2.0931601500000001</v>
      </c>
    </row>
    <row r="913" spans="1:11" x14ac:dyDescent="0.3">
      <c r="A913" s="73" t="str">
        <f>'[1]2023.04.25.EKHAZAARSTK_X'!A913</f>
        <v>TIMKEN INDIA LTD</v>
      </c>
      <c r="B913" s="115">
        <f>'[1]2023.04.25.EKHAZAARSTK_X'!B913</f>
        <v>-0.45192775000000002</v>
      </c>
      <c r="C913" s="115">
        <f>'[1]2023.04.25.EKHAZAARSTK_X'!C913</f>
        <v>0.72776114999999997</v>
      </c>
      <c r="D913" s="115">
        <f>'[1]2023.04.25.EKHAZAARSTK_X'!D913</f>
        <v>0.38880542000000001</v>
      </c>
      <c r="E913" s="115">
        <f>'[1]2023.04.25.EKHAZAARSTK_X'!E913</f>
        <v>-0.95499277000000005</v>
      </c>
      <c r="F913" s="115">
        <f>'[1]2023.04.25.EKHAZAARSTK_X'!F913</f>
        <v>1.03711891</v>
      </c>
      <c r="G913" s="115">
        <f>'[1]2023.04.25.EKHAZAARSTK_X'!G913</f>
        <v>0.38668549000000002</v>
      </c>
      <c r="H913" s="115">
        <f>'[1]2023.04.25.EKHAZAARSTK_X'!H913</f>
        <v>-1.6779590799999999</v>
      </c>
      <c r="I913" s="115">
        <f>'[1]2023.04.25.EKHAZAARSTK_X'!I913</f>
        <v>-0.23719009999999999</v>
      </c>
      <c r="J913" s="115">
        <f>'[1]2023.04.25.EKHAZAARSTK_X'!J913</f>
        <v>-0.52534091000000005</v>
      </c>
      <c r="K913" s="115">
        <f>'[1]2023.04.25.EKHAZAARSTK_X'!K913</f>
        <v>1.3003088199999999</v>
      </c>
    </row>
    <row r="914" spans="1:11" x14ac:dyDescent="0.3">
      <c r="A914" s="73" t="str">
        <f>'[1]2023.04.25.EKHAZAARSTK_X'!A914</f>
        <v>TINPLATE CO OF INDIA LTD</v>
      </c>
      <c r="B914" s="115">
        <f>'[1]2023.04.25.EKHAZAARSTK_X'!B914</f>
        <v>-7.11161E-3</v>
      </c>
      <c r="C914" s="115">
        <f>'[1]2023.04.25.EKHAZAARSTK_X'!C914</f>
        <v>2.4316678</v>
      </c>
      <c r="D914" s="115">
        <f>'[1]2023.04.25.EKHAZAARSTK_X'!D914</f>
        <v>1.7634131900000001</v>
      </c>
      <c r="E914" s="115">
        <f>'[1]2023.04.25.EKHAZAARSTK_X'!E914</f>
        <v>-0.92781287000000001</v>
      </c>
      <c r="F914" s="115">
        <f>'[1]2023.04.25.EKHAZAARSTK_X'!F914</f>
        <v>-0.69892513999999994</v>
      </c>
      <c r="G914" s="115">
        <f>'[1]2023.04.25.EKHAZAARSTK_X'!G914</f>
        <v>-0.14770003000000001</v>
      </c>
      <c r="H914" s="115">
        <f>'[1]2023.04.25.EKHAZAARSTK_X'!H914</f>
        <v>-2.1326298700000001</v>
      </c>
      <c r="I914" s="115">
        <f>'[1]2023.04.25.EKHAZAARSTK_X'!I914</f>
        <v>0.54432440000000004</v>
      </c>
      <c r="J914" s="115">
        <f>'[1]2023.04.25.EKHAZAARSTK_X'!J914</f>
        <v>0.43540135000000002</v>
      </c>
      <c r="K914" s="115">
        <f>'[1]2023.04.25.EKHAZAARSTK_X'!K914</f>
        <v>-1.40194726</v>
      </c>
    </row>
    <row r="915" spans="1:11" x14ac:dyDescent="0.3">
      <c r="A915" s="73" t="str">
        <f>'[1]2023.04.25.EKHAZAARSTK_X'!A915</f>
        <v>TIPS INDUSTRIES LTD</v>
      </c>
      <c r="B915" s="115">
        <f>'[1]2023.04.25.EKHAZAARSTK_X'!B915</f>
        <v>-0.42557737000000001</v>
      </c>
      <c r="C915" s="115">
        <f>'[1]2023.04.25.EKHAZAARSTK_X'!C915</f>
        <v>2.4359433699999999</v>
      </c>
      <c r="D915" s="115">
        <f>'[1]2023.04.25.EKHAZAARSTK_X'!D915</f>
        <v>0.94150524999999996</v>
      </c>
      <c r="E915" s="115">
        <f>'[1]2023.04.25.EKHAZAARSTK_X'!E915</f>
        <v>-0.85086083000000001</v>
      </c>
      <c r="F915" s="115">
        <f>'[1]2023.04.25.EKHAZAARSTK_X'!F915</f>
        <v>-0.45660891999999997</v>
      </c>
      <c r="G915" s="115">
        <f>'[1]2023.04.25.EKHAZAARSTK_X'!G915</f>
        <v>2.6000185</v>
      </c>
      <c r="H915" s="115">
        <f>'[1]2023.04.25.EKHAZAARSTK_X'!H915</f>
        <v>-3</v>
      </c>
      <c r="I915" s="115">
        <f>'[1]2023.04.25.EKHAZAARSTK_X'!I915</f>
        <v>-0.23517621999999999</v>
      </c>
      <c r="J915" s="115">
        <f>'[1]2023.04.25.EKHAZAARSTK_X'!J915</f>
        <v>-0.40590551000000002</v>
      </c>
      <c r="K915" s="115">
        <f>'[1]2023.04.25.EKHAZAARSTK_X'!K915</f>
        <v>-6.1165289999999997E-2</v>
      </c>
    </row>
    <row r="916" spans="1:11" x14ac:dyDescent="0.3">
      <c r="A916" s="73" t="str">
        <f>'[1]2023.04.25.EKHAZAARSTK_X'!A916</f>
        <v>TITAGARH WAGONS LTD</v>
      </c>
      <c r="B916" s="115">
        <f>'[1]2023.04.25.EKHAZAARSTK_X'!B916</f>
        <v>-0.47056088000000001</v>
      </c>
      <c r="C916" s="115">
        <f>'[1]2023.04.25.EKHAZAARSTK_X'!C916</f>
        <v>0.10505319</v>
      </c>
      <c r="D916" s="115">
        <f>'[1]2023.04.25.EKHAZAARSTK_X'!D916</f>
        <v>-0.49023104000000001</v>
      </c>
      <c r="E916" s="115">
        <f>'[1]2023.04.25.EKHAZAARSTK_X'!E916</f>
        <v>-0.46699104000000002</v>
      </c>
      <c r="F916" s="115">
        <f>'[1]2023.04.25.EKHAZAARSTK_X'!F916</f>
        <v>2.8771538699999999</v>
      </c>
      <c r="G916" s="115">
        <f>'[1]2023.04.25.EKHAZAARSTK_X'!G916</f>
        <v>-0.88744336000000001</v>
      </c>
      <c r="H916" s="115">
        <f>'[1]2023.04.25.EKHAZAARSTK_X'!H916</f>
        <v>-2.18653655</v>
      </c>
      <c r="I916" s="115">
        <f>'[1]2023.04.25.EKHAZAARSTK_X'!I916</f>
        <v>1.53621852</v>
      </c>
      <c r="J916" s="115">
        <f>'[1]2023.04.25.EKHAZAARSTK_X'!J916</f>
        <v>-0.21041725999999999</v>
      </c>
      <c r="K916" s="115">
        <f>'[1]2023.04.25.EKHAZAARSTK_X'!K916</f>
        <v>0.26936376000000001</v>
      </c>
    </row>
    <row r="917" spans="1:11" x14ac:dyDescent="0.3">
      <c r="A917" s="73" t="str">
        <f>'[1]2023.04.25.EKHAZAARSTK_X'!A917</f>
        <v>TITAN CO LTD</v>
      </c>
      <c r="B917" s="115">
        <f>'[1]2023.04.25.EKHAZAARSTK_X'!B917</f>
        <v>-0.36070970000000002</v>
      </c>
      <c r="C917" s="115">
        <f>'[1]2023.04.25.EKHAZAARSTK_X'!C917</f>
        <v>1.7822644700000001</v>
      </c>
      <c r="D917" s="115">
        <f>'[1]2023.04.25.EKHAZAARSTK_X'!D917</f>
        <v>1.0070169</v>
      </c>
      <c r="E917" s="115">
        <f>'[1]2023.04.25.EKHAZAARSTK_X'!E917</f>
        <v>0.16657611999999999</v>
      </c>
      <c r="F917" s="115">
        <f>'[1]2023.04.25.EKHAZAARSTK_X'!F917</f>
        <v>-3.5605270000000001E-2</v>
      </c>
      <c r="G917" s="115">
        <f>'[1]2023.04.25.EKHAZAARSTK_X'!G917</f>
        <v>0.37597591000000002</v>
      </c>
      <c r="H917" s="115">
        <f>'[1]2023.04.25.EKHAZAARSTK_X'!H917</f>
        <v>-0.14657268000000001</v>
      </c>
      <c r="I917" s="115">
        <f>'[1]2023.04.25.EKHAZAARSTK_X'!I917</f>
        <v>-0.13278646999999999</v>
      </c>
      <c r="J917" s="115">
        <f>'[1]2023.04.25.EKHAZAARSTK_X'!J917</f>
        <v>-0.57880383999999996</v>
      </c>
      <c r="K917" s="115">
        <f>'[1]2023.04.25.EKHAZAARSTK_X'!K917</f>
        <v>-1.0186069</v>
      </c>
    </row>
    <row r="918" spans="1:11" x14ac:dyDescent="0.3">
      <c r="A918" s="73" t="str">
        <f>'[1]2023.04.25.EKHAZAARSTK_X'!A918</f>
        <v>TORRENT PHARMACEUTICALS LTD</v>
      </c>
      <c r="B918" s="115">
        <f>'[1]2023.04.25.EKHAZAARSTK_X'!B918</f>
        <v>-4.5433040000000001E-2</v>
      </c>
      <c r="C918" s="115">
        <f>'[1]2023.04.25.EKHAZAARSTK_X'!C918</f>
        <v>-0.53536176999999996</v>
      </c>
      <c r="D918" s="115">
        <f>'[1]2023.04.25.EKHAZAARSTK_X'!D918</f>
        <v>-0.6085043</v>
      </c>
      <c r="E918" s="115">
        <f>'[1]2023.04.25.EKHAZAARSTK_X'!E918</f>
        <v>0.1615888</v>
      </c>
      <c r="F918" s="115">
        <f>'[1]2023.04.25.EKHAZAARSTK_X'!F918</f>
        <v>0.22693089</v>
      </c>
      <c r="G918" s="115">
        <f>'[1]2023.04.25.EKHAZAARSTK_X'!G918</f>
        <v>-0.20705614999999999</v>
      </c>
      <c r="H918" s="115">
        <f>'[1]2023.04.25.EKHAZAARSTK_X'!H918</f>
        <v>-0.86270033999999995</v>
      </c>
      <c r="I918" s="115">
        <f>'[1]2023.04.25.EKHAZAARSTK_X'!I918</f>
        <v>-0.25538209000000001</v>
      </c>
      <c r="J918" s="115">
        <f>'[1]2023.04.25.EKHAZAARSTK_X'!J918</f>
        <v>-0.38068542</v>
      </c>
      <c r="K918" s="115">
        <f>'[1]2023.04.25.EKHAZAARSTK_X'!K918</f>
        <v>-0.87522124999999995</v>
      </c>
    </row>
    <row r="919" spans="1:11" x14ac:dyDescent="0.3">
      <c r="A919" s="73" t="str">
        <f>'[1]2023.04.25.EKHAZAARSTK_X'!A919</f>
        <v>TORRENT POWER LTD</v>
      </c>
      <c r="B919" s="115">
        <f>'[1]2023.04.25.EKHAZAARSTK_X'!B919</f>
        <v>0.16440109999999999</v>
      </c>
      <c r="C919" s="115">
        <f>'[1]2023.04.25.EKHAZAARSTK_X'!C919</f>
        <v>-0.39203060000000001</v>
      </c>
      <c r="D919" s="115">
        <f>'[1]2023.04.25.EKHAZAARSTK_X'!D919</f>
        <v>-0.58064406999999996</v>
      </c>
      <c r="E919" s="115">
        <f>'[1]2023.04.25.EKHAZAARSTK_X'!E919</f>
        <v>0.82459389999999999</v>
      </c>
      <c r="F919" s="115">
        <f>'[1]2023.04.25.EKHAZAARSTK_X'!F919</f>
        <v>0.27653977000000002</v>
      </c>
      <c r="G919" s="115">
        <f>'[1]2023.04.25.EKHAZAARSTK_X'!G919</f>
        <v>-0.58489453999999996</v>
      </c>
      <c r="H919" s="115">
        <f>'[1]2023.04.25.EKHAZAARSTK_X'!H919</f>
        <v>-0.69698190999999998</v>
      </c>
      <c r="I919" s="115">
        <f>'[1]2023.04.25.EKHAZAARSTK_X'!I919</f>
        <v>-0.13070503</v>
      </c>
      <c r="J919" s="115">
        <f>'[1]2023.04.25.EKHAZAARSTK_X'!J919</f>
        <v>0.3166891</v>
      </c>
      <c r="K919" s="115">
        <f>'[1]2023.04.25.EKHAZAARSTK_X'!K919</f>
        <v>4.9942340000000002E-2</v>
      </c>
    </row>
    <row r="920" spans="1:11" x14ac:dyDescent="0.3">
      <c r="A920" s="73" t="str">
        <f>'[1]2023.04.25.EKHAZAARSTK_X'!A920</f>
        <v>TRANSPORT CORP OF INDIA LTD</v>
      </c>
      <c r="B920" s="115">
        <f>'[1]2023.04.25.EKHAZAARSTK_X'!B920</f>
        <v>-3.7011580000000002E-2</v>
      </c>
      <c r="C920" s="115">
        <f>'[1]2023.04.25.EKHAZAARSTK_X'!C920</f>
        <v>0.53353399000000001</v>
      </c>
      <c r="D920" s="115">
        <f>'[1]2023.04.25.EKHAZAARSTK_X'!D920</f>
        <v>0.24294734000000001</v>
      </c>
      <c r="E920" s="115">
        <f>'[1]2023.04.25.EKHAZAARSTK_X'!E920</f>
        <v>-0.87100548</v>
      </c>
      <c r="F920" s="115">
        <f>'[1]2023.04.25.EKHAZAARSTK_X'!F920</f>
        <v>0.22011104000000001</v>
      </c>
      <c r="G920" s="115">
        <f>'[1]2023.04.25.EKHAZAARSTK_X'!G920</f>
        <v>0.22390315</v>
      </c>
      <c r="H920" s="115">
        <f>'[1]2023.04.25.EKHAZAARSTK_X'!H920</f>
        <v>-2.04926896</v>
      </c>
      <c r="I920" s="115">
        <f>'[1]2023.04.25.EKHAZAARSTK_X'!I920</f>
        <v>-0.14164451</v>
      </c>
      <c r="J920" s="115">
        <f>'[1]2023.04.25.EKHAZAARSTK_X'!J920</f>
        <v>0.34408304000000001</v>
      </c>
      <c r="K920" s="115">
        <f>'[1]2023.04.25.EKHAZAARSTK_X'!K920</f>
        <v>-0.25478777000000002</v>
      </c>
    </row>
    <row r="921" spans="1:11" x14ac:dyDescent="0.3">
      <c r="A921" s="73" t="str">
        <f>'[1]2023.04.25.EKHAZAARSTK_X'!A921</f>
        <v>TRENT LTD</v>
      </c>
      <c r="B921" s="115">
        <f>'[1]2023.04.25.EKHAZAARSTK_X'!B921</f>
        <v>-0.44010972999999998</v>
      </c>
      <c r="C921" s="115">
        <f>'[1]2023.04.25.EKHAZAARSTK_X'!C921</f>
        <v>0.29833569999999998</v>
      </c>
      <c r="D921" s="115">
        <f>'[1]2023.04.25.EKHAZAARSTK_X'!D921</f>
        <v>1.0787442899999999</v>
      </c>
      <c r="E921" s="115">
        <f>'[1]2023.04.25.EKHAZAARSTK_X'!E921</f>
        <v>1.8058493099999999</v>
      </c>
      <c r="F921" s="115">
        <f>'[1]2023.04.25.EKHAZAARSTK_X'!F921</f>
        <v>0.22490314</v>
      </c>
      <c r="G921" s="115">
        <f>'[1]2023.04.25.EKHAZAARSTK_X'!G921</f>
        <v>-0.6490165</v>
      </c>
      <c r="H921" s="115">
        <f>'[1]2023.04.25.EKHAZAARSTK_X'!H921</f>
        <v>-1.0447709599999999</v>
      </c>
      <c r="I921" s="115">
        <f>'[1]2023.04.25.EKHAZAARSTK_X'!I921</f>
        <v>-1.5020779999999999E-2</v>
      </c>
      <c r="J921" s="115">
        <f>'[1]2023.04.25.EKHAZAARSTK_X'!J921</f>
        <v>-0.63618748999999997</v>
      </c>
      <c r="K921" s="115">
        <f>'[1]2023.04.25.EKHAZAARSTK_X'!K921</f>
        <v>-0.62497449000000005</v>
      </c>
    </row>
    <row r="922" spans="1:11" x14ac:dyDescent="0.3">
      <c r="A922" s="73" t="str">
        <f>'[1]2023.04.25.EKHAZAARSTK_X'!A922</f>
        <v>TRIDENT LTD</v>
      </c>
      <c r="B922" s="115">
        <f>'[1]2023.04.25.EKHAZAARSTK_X'!B922</f>
        <v>-3.4246899999999997E-2</v>
      </c>
      <c r="C922" s="115">
        <f>'[1]2023.04.25.EKHAZAARSTK_X'!C922</f>
        <v>1.23645E-2</v>
      </c>
      <c r="D922" s="115">
        <f>'[1]2023.04.25.EKHAZAARSTK_X'!D922</f>
        <v>-0.67183565999999995</v>
      </c>
      <c r="E922" s="115">
        <f>'[1]2023.04.25.EKHAZAARSTK_X'!E922</f>
        <v>-0.37063648999999999</v>
      </c>
      <c r="F922" s="115">
        <f>'[1]2023.04.25.EKHAZAARSTK_X'!F922</f>
        <v>-1.7117832900000001</v>
      </c>
      <c r="G922" s="115">
        <f>'[1]2023.04.25.EKHAZAARSTK_X'!G922</f>
        <v>-0.3368158</v>
      </c>
      <c r="H922" s="115">
        <f>'[1]2023.04.25.EKHAZAARSTK_X'!H922</f>
        <v>-1.3987110899999999</v>
      </c>
      <c r="I922" s="115">
        <f>'[1]2023.04.25.EKHAZAARSTK_X'!I922</f>
        <v>6.5010769999999996E-2</v>
      </c>
      <c r="J922" s="115">
        <f>'[1]2023.04.25.EKHAZAARSTK_X'!J922</f>
        <v>-7.4697639999999996E-2</v>
      </c>
      <c r="K922" s="115">
        <f>'[1]2023.04.25.EKHAZAARSTK_X'!K922</f>
        <v>0.80043726999999998</v>
      </c>
    </row>
    <row r="923" spans="1:11" x14ac:dyDescent="0.3">
      <c r="A923" s="73" t="str">
        <f>'[1]2023.04.25.EKHAZAARSTK_X'!A923</f>
        <v>TRIVENI ENGINEERING &amp; INDUS</v>
      </c>
      <c r="B923" s="115">
        <f>'[1]2023.04.25.EKHAZAARSTK_X'!B923</f>
        <v>-0.20619783</v>
      </c>
      <c r="C923" s="115">
        <f>'[1]2023.04.25.EKHAZAARSTK_X'!C923</f>
        <v>2.4819378900000002</v>
      </c>
      <c r="D923" s="115">
        <f>'[1]2023.04.25.EKHAZAARSTK_X'!D923</f>
        <v>1.2069470899999999</v>
      </c>
      <c r="E923" s="115">
        <f>'[1]2023.04.25.EKHAZAARSTK_X'!E923</f>
        <v>-0.65012157000000004</v>
      </c>
      <c r="F923" s="115">
        <f>'[1]2023.04.25.EKHAZAARSTK_X'!F923</f>
        <v>-0.14301853</v>
      </c>
      <c r="G923" s="115">
        <f>'[1]2023.04.25.EKHAZAARSTK_X'!G923</f>
        <v>1.7700499300000001</v>
      </c>
      <c r="H923" s="115">
        <f>'[1]2023.04.25.EKHAZAARSTK_X'!H923</f>
        <v>-1.7110430000000001</v>
      </c>
      <c r="I923" s="115">
        <f>'[1]2023.04.25.EKHAZAARSTK_X'!I923</f>
        <v>0.37941103999999998</v>
      </c>
      <c r="J923" s="115">
        <f>'[1]2023.04.25.EKHAZAARSTK_X'!J923</f>
        <v>0.68274528000000001</v>
      </c>
      <c r="K923" s="115">
        <f>'[1]2023.04.25.EKHAZAARSTK_X'!K923</f>
        <v>0.92257661000000002</v>
      </c>
    </row>
    <row r="924" spans="1:11" x14ac:dyDescent="0.3">
      <c r="A924" s="73" t="str">
        <f>'[1]2023.04.25.EKHAZAARSTK_X'!A924</f>
        <v>TRIVENI TURBINE LTD</v>
      </c>
      <c r="B924" s="115">
        <f>'[1]2023.04.25.EKHAZAARSTK_X'!B924</f>
        <v>-0.37589598000000002</v>
      </c>
      <c r="C924" s="115">
        <f>'[1]2023.04.25.EKHAZAARSTK_X'!C924</f>
        <v>1.2674968200000001</v>
      </c>
      <c r="D924" s="115">
        <f>'[1]2023.04.25.EKHAZAARSTK_X'!D924</f>
        <v>0.25825187999999999</v>
      </c>
      <c r="E924" s="115">
        <f>'[1]2023.04.25.EKHAZAARSTK_X'!E924</f>
        <v>-0.95041692</v>
      </c>
      <c r="F924" s="115">
        <f>'[1]2023.04.25.EKHAZAARSTK_X'!F924</f>
        <v>1.5402847500000001</v>
      </c>
      <c r="G924" s="115">
        <f>'[1]2023.04.25.EKHAZAARSTK_X'!G924</f>
        <v>4.800724E-2</v>
      </c>
      <c r="H924" s="115">
        <f>'[1]2023.04.25.EKHAZAARSTK_X'!H924</f>
        <v>-2.13318896</v>
      </c>
      <c r="I924" s="115">
        <f>'[1]2023.04.25.EKHAZAARSTK_X'!I924</f>
        <v>0.16997032000000001</v>
      </c>
      <c r="J924" s="115">
        <f>'[1]2023.04.25.EKHAZAARSTK_X'!J924</f>
        <v>-0.52300382000000001</v>
      </c>
      <c r="K924" s="115">
        <f>'[1]2023.04.25.EKHAZAARSTK_X'!K924</f>
        <v>0.34063175000000001</v>
      </c>
    </row>
    <row r="925" spans="1:11" x14ac:dyDescent="0.3">
      <c r="A925" s="73" t="str">
        <f>'[1]2023.04.25.EKHAZAARSTK_X'!A925</f>
        <v>TTK HEALTHCARE LTD</v>
      </c>
      <c r="B925" s="115">
        <f>'[1]2023.04.25.EKHAZAARSTK_X'!B925</f>
        <v>-0.18306265999999999</v>
      </c>
      <c r="C925" s="115">
        <f>'[1]2023.04.25.EKHAZAARSTK_X'!C925</f>
        <v>1.46729624</v>
      </c>
      <c r="D925" s="115">
        <f>'[1]2023.04.25.EKHAZAARSTK_X'!D925</f>
        <v>1.4586508300000001</v>
      </c>
      <c r="E925" s="115">
        <f>'[1]2023.04.25.EKHAZAARSTK_X'!E925</f>
        <v>-0.94868308000000001</v>
      </c>
      <c r="F925" s="115">
        <f>'[1]2023.04.25.EKHAZAARSTK_X'!F925</f>
        <v>1.2766176499999999</v>
      </c>
      <c r="G925" s="115">
        <f>'[1]2023.04.25.EKHAZAARSTK_X'!G925</f>
        <v>-0.94433301999999997</v>
      </c>
      <c r="H925" s="115">
        <f>'[1]2023.04.25.EKHAZAARSTK_X'!H925</f>
        <v>-2.6688489899999999</v>
      </c>
      <c r="I925" s="115">
        <f>'[1]2023.04.25.EKHAZAARSTK_X'!I925</f>
        <v>-0.19275364</v>
      </c>
      <c r="J925" s="115">
        <f>'[1]2023.04.25.EKHAZAARSTK_X'!J925</f>
        <v>-0.24070685</v>
      </c>
      <c r="K925" s="115">
        <f>'[1]2023.04.25.EKHAZAARSTK_X'!K925</f>
        <v>-0.24869034000000001</v>
      </c>
    </row>
    <row r="926" spans="1:11" x14ac:dyDescent="0.3">
      <c r="A926" s="73" t="str">
        <f>'[1]2023.04.25.EKHAZAARSTK_X'!A926</f>
        <v>TTK PRESTIGE LTD</v>
      </c>
      <c r="B926" s="115">
        <f>'[1]2023.04.25.EKHAZAARSTK_X'!B926</f>
        <v>-0.28707924000000001</v>
      </c>
      <c r="C926" s="115">
        <f>'[1]2023.04.25.EKHAZAARSTK_X'!C926</f>
        <v>8.3482150000000005E-2</v>
      </c>
      <c r="D926" s="115">
        <f>'[1]2023.04.25.EKHAZAARSTK_X'!D926</f>
        <v>-3.1972639999999997E-2</v>
      </c>
      <c r="E926" s="115">
        <f>'[1]2023.04.25.EKHAZAARSTK_X'!E926</f>
        <v>-0.89010096000000005</v>
      </c>
      <c r="F926" s="115">
        <f>'[1]2023.04.25.EKHAZAARSTK_X'!F926</f>
        <v>-0.36585051000000002</v>
      </c>
      <c r="G926" s="115">
        <f>'[1]2023.04.25.EKHAZAARSTK_X'!G926</f>
        <v>-0.13855197</v>
      </c>
      <c r="H926" s="115">
        <f>'[1]2023.04.25.EKHAZAARSTK_X'!H926</f>
        <v>-1.8582984199999999</v>
      </c>
      <c r="I926" s="115">
        <f>'[1]2023.04.25.EKHAZAARSTK_X'!I926</f>
        <v>-0.31528452000000001</v>
      </c>
      <c r="J926" s="115">
        <f>'[1]2023.04.25.EKHAZAARSTK_X'!J926</f>
        <v>-0.27014017000000001</v>
      </c>
      <c r="K926" s="115">
        <f>'[1]2023.04.25.EKHAZAARSTK_X'!K926</f>
        <v>4.287726E-2</v>
      </c>
    </row>
    <row r="927" spans="1:11" x14ac:dyDescent="0.3">
      <c r="A927" s="73" t="str">
        <f>'[1]2023.04.25.EKHAZAARSTK_X'!A927</f>
        <v>TUBE INVESTMENTS OF INDIA LT</v>
      </c>
      <c r="B927" s="115">
        <f>'[1]2023.04.25.EKHAZAARSTK_X'!B927</f>
        <v>-0.42217726</v>
      </c>
      <c r="C927" s="115">
        <f>'[1]2023.04.25.EKHAZAARSTK_X'!C927</f>
        <v>1.8833574099999999</v>
      </c>
      <c r="D927" s="115">
        <f>'[1]2023.04.25.EKHAZAARSTK_X'!D927</f>
        <v>2.1342544600000002</v>
      </c>
      <c r="E927" s="115">
        <f>'[1]2023.04.25.EKHAZAARSTK_X'!E927</f>
        <v>-0.75864505999999998</v>
      </c>
      <c r="F927" s="115">
        <f>'[1]2023.04.25.EKHAZAARSTK_X'!F927</f>
        <v>1.32518566</v>
      </c>
      <c r="G927" s="115">
        <f>'[1]2023.04.25.EKHAZAARSTK_X'!G927</f>
        <v>0.33383599000000003</v>
      </c>
      <c r="H927" s="115">
        <f>'[1]2023.04.25.EKHAZAARSTK_X'!H927</f>
        <v>-0.87769461000000004</v>
      </c>
      <c r="I927" s="115">
        <f>'[1]2023.04.25.EKHAZAARSTK_X'!I927</f>
        <v>-0.15860952</v>
      </c>
      <c r="J927" s="115">
        <f>'[1]2023.04.25.EKHAZAARSTK_X'!J927</f>
        <v>-0.40131485</v>
      </c>
      <c r="K927" s="115">
        <f>'[1]2023.04.25.EKHAZAARSTK_X'!K927</f>
        <v>-0.14161076</v>
      </c>
    </row>
    <row r="928" spans="1:11" x14ac:dyDescent="0.3">
      <c r="A928" s="73" t="str">
        <f>'[1]2023.04.25.EKHAZAARSTK_X'!A928</f>
        <v>TV TODAY NETWORK LTD</v>
      </c>
      <c r="B928" s="115">
        <f>'[1]2023.04.25.EKHAZAARSTK_X'!B928</f>
        <v>0.11682851</v>
      </c>
      <c r="C928" s="115">
        <f>'[1]2023.04.25.EKHAZAARSTK_X'!C928</f>
        <v>-0.3346923</v>
      </c>
      <c r="D928" s="115">
        <f>'[1]2023.04.25.EKHAZAARSTK_X'!D928</f>
        <v>-0.36612755000000002</v>
      </c>
      <c r="E928" s="115">
        <f>'[1]2023.04.25.EKHAZAARSTK_X'!E928</f>
        <v>-0.95499277000000005</v>
      </c>
      <c r="F928" s="115">
        <f>'[1]2023.04.25.EKHAZAARSTK_X'!F928</f>
        <v>-1.0509126200000001</v>
      </c>
      <c r="G928" s="115">
        <f>'[1]2023.04.25.EKHAZAARSTK_X'!G928</f>
        <v>-0.37764141000000001</v>
      </c>
      <c r="H928" s="115">
        <f>'[1]2023.04.25.EKHAZAARSTK_X'!H928</f>
        <v>-2.7084357699999999</v>
      </c>
      <c r="I928" s="115">
        <f>'[1]2023.04.25.EKHAZAARSTK_X'!I928</f>
        <v>0.32381093999999999</v>
      </c>
      <c r="J928" s="115">
        <f>'[1]2023.04.25.EKHAZAARSTK_X'!J928</f>
        <v>1.31409216</v>
      </c>
      <c r="K928" s="115">
        <f>'[1]2023.04.25.EKHAZAARSTK_X'!K928</f>
        <v>0.48070824000000001</v>
      </c>
    </row>
    <row r="929" spans="1:11" x14ac:dyDescent="0.3">
      <c r="A929" s="73" t="str">
        <f>'[1]2023.04.25.EKHAZAARSTK_X'!A929</f>
        <v>TV18 BROADCAST LTD</v>
      </c>
      <c r="B929" s="115">
        <f>'[1]2023.04.25.EKHAZAARSTK_X'!B929</f>
        <v>-0.47056088000000001</v>
      </c>
      <c r="C929" s="115">
        <f>'[1]2023.04.25.EKHAZAARSTK_X'!C929</f>
        <v>0.11782813</v>
      </c>
      <c r="D929" s="115">
        <f>'[1]2023.04.25.EKHAZAARSTK_X'!D929</f>
        <v>-0.88187850000000001</v>
      </c>
      <c r="E929" s="115">
        <f>'[1]2023.04.25.EKHAZAARSTK_X'!E929</f>
        <v>1.1334105699999999</v>
      </c>
      <c r="F929" s="115">
        <f>'[1]2023.04.25.EKHAZAARSTK_X'!F929</f>
        <v>-2.1555855300000002</v>
      </c>
      <c r="G929" s="115">
        <f>'[1]2023.04.25.EKHAZAARSTK_X'!G929</f>
        <v>-0.69823086000000001</v>
      </c>
      <c r="H929" s="115">
        <f>'[1]2023.04.25.EKHAZAARSTK_X'!H929</f>
        <v>-1.56801748</v>
      </c>
      <c r="I929" s="115">
        <f>'[1]2023.04.25.EKHAZAARSTK_X'!I929</f>
        <v>1.02037394</v>
      </c>
      <c r="J929" s="115">
        <f>'[1]2023.04.25.EKHAZAARSTK_X'!J929</f>
        <v>0.1195123</v>
      </c>
      <c r="K929" s="115">
        <f>'[1]2023.04.25.EKHAZAARSTK_X'!K929</f>
        <v>1.5177114</v>
      </c>
    </row>
    <row r="930" spans="1:11" x14ac:dyDescent="0.3">
      <c r="A930" s="73" t="str">
        <f>'[1]2023.04.25.EKHAZAARSTK_X'!A930</f>
        <v>TVS MOTOR CO LTD</v>
      </c>
      <c r="B930" s="115">
        <f>'[1]2023.04.25.EKHAZAARSTK_X'!B930</f>
        <v>-0.30976062999999998</v>
      </c>
      <c r="C930" s="115">
        <f>'[1]2023.04.25.EKHAZAARSTK_X'!C930</f>
        <v>0.20303868999999999</v>
      </c>
      <c r="D930" s="115">
        <f>'[1]2023.04.25.EKHAZAARSTK_X'!D930</f>
        <v>0.46958496999999999</v>
      </c>
      <c r="E930" s="115">
        <f>'[1]2023.04.25.EKHAZAARSTK_X'!E930</f>
        <v>1.6037454600000001</v>
      </c>
      <c r="F930" s="115">
        <f>'[1]2023.04.25.EKHAZAARSTK_X'!F930</f>
        <v>1.5497535499999999</v>
      </c>
      <c r="G930" s="115">
        <f>'[1]2023.04.25.EKHAZAARSTK_X'!G930</f>
        <v>-1.194865E-2</v>
      </c>
      <c r="H930" s="115">
        <f>'[1]2023.04.25.EKHAZAARSTK_X'!H930</f>
        <v>-0.45130134</v>
      </c>
      <c r="I930" s="115">
        <f>'[1]2023.04.25.EKHAZAARSTK_X'!I930</f>
        <v>0.37368848999999998</v>
      </c>
      <c r="J930" s="115">
        <f>'[1]2023.04.25.EKHAZAARSTK_X'!J930</f>
        <v>-0.31459057000000001</v>
      </c>
      <c r="K930" s="115">
        <f>'[1]2023.04.25.EKHAZAARSTK_X'!K930</f>
        <v>-0.53148693000000002</v>
      </c>
    </row>
    <row r="931" spans="1:11" x14ac:dyDescent="0.3">
      <c r="A931" s="73" t="str">
        <f>'[1]2023.04.25.EKHAZAARSTK_X'!A931</f>
        <v>TVS SRICHAKRA LTD</v>
      </c>
      <c r="B931" s="115">
        <f>'[1]2023.04.25.EKHAZAARSTK_X'!B931</f>
        <v>-0.25025707000000003</v>
      </c>
      <c r="C931" s="115">
        <f>'[1]2023.04.25.EKHAZAARSTK_X'!C931</f>
        <v>0.65837102999999997</v>
      </c>
      <c r="D931" s="115">
        <f>'[1]2023.04.25.EKHAZAARSTK_X'!D931</f>
        <v>-0.53469014000000004</v>
      </c>
      <c r="E931" s="115">
        <f>'[1]2023.04.25.EKHAZAARSTK_X'!E931</f>
        <v>0.57425535000000005</v>
      </c>
      <c r="F931" s="115">
        <f>'[1]2023.04.25.EKHAZAARSTK_X'!F931</f>
        <v>1.5712775000000001</v>
      </c>
      <c r="G931" s="115">
        <f>'[1]2023.04.25.EKHAZAARSTK_X'!G931</f>
        <v>-0.80992286999999996</v>
      </c>
      <c r="H931" s="115">
        <f>'[1]2023.04.25.EKHAZAARSTK_X'!H931</f>
        <v>-2.23219967</v>
      </c>
      <c r="I931" s="115">
        <f>'[1]2023.04.25.EKHAZAARSTK_X'!I931</f>
        <v>-7.1752780000000002E-2</v>
      </c>
      <c r="J931" s="115">
        <f>'[1]2023.04.25.EKHAZAARSTK_X'!J931</f>
        <v>2.53046E-2</v>
      </c>
      <c r="K931" s="115">
        <f>'[1]2023.04.25.EKHAZAARSTK_X'!K931</f>
        <v>0.41781801000000002</v>
      </c>
    </row>
    <row r="932" spans="1:11" x14ac:dyDescent="0.3">
      <c r="A932" s="73" t="str">
        <f>'[1]2023.04.25.EKHAZAARSTK_X'!A932</f>
        <v>UCO BANK</v>
      </c>
      <c r="B932" s="115">
        <f>'[1]2023.04.25.EKHAZAARSTK_X'!B932</f>
        <v>-0.47056088000000001</v>
      </c>
      <c r="C932" s="115">
        <f>'[1]2023.04.25.EKHAZAARSTK_X'!C932</f>
        <v>-0.74142479999999999</v>
      </c>
      <c r="D932" s="115">
        <f>'[1]2023.04.25.EKHAZAARSTK_X'!D932</f>
        <v>-0.58604853999999995</v>
      </c>
      <c r="E932" s="115">
        <f>'[1]2023.04.25.EKHAZAARSTK_X'!E932</f>
        <v>0.50184499999999999</v>
      </c>
      <c r="F932" s="115">
        <f>'[1]2023.04.25.EKHAZAARSTK_X'!F932</f>
        <v>2.58408332</v>
      </c>
      <c r="G932" s="115">
        <f>'[1]2023.04.25.EKHAZAARSTK_X'!G932</f>
        <v>-1.0133519200000001</v>
      </c>
      <c r="H932" s="115">
        <f>'[1]2023.04.25.EKHAZAARSTK_X'!H932</f>
        <v>-0.11191602</v>
      </c>
      <c r="I932" s="115">
        <f>'[1]2023.04.25.EKHAZAARSTK_X'!I932</f>
        <v>-0.21571468999999999</v>
      </c>
      <c r="J932" s="115">
        <f>'[1]2023.04.25.EKHAZAARSTK_X'!J932</f>
        <v>0.17768303999999999</v>
      </c>
      <c r="K932" s="115">
        <f>'[1]2023.04.25.EKHAZAARSTK_X'!K932</f>
        <v>2.99999547</v>
      </c>
    </row>
    <row r="933" spans="1:11" x14ac:dyDescent="0.3">
      <c r="A933" s="73" t="str">
        <f>'[1]2023.04.25.EKHAZAARSTK_X'!A933</f>
        <v>UFLEX LTD</v>
      </c>
      <c r="B933" s="115">
        <f>'[1]2023.04.25.EKHAZAARSTK_X'!B933</f>
        <v>-0.19183913999999999</v>
      </c>
      <c r="C933" s="115">
        <f>'[1]2023.04.25.EKHAZAARSTK_X'!C933</f>
        <v>0.19369446000000001</v>
      </c>
      <c r="D933" s="115">
        <f>'[1]2023.04.25.EKHAZAARSTK_X'!D933</f>
        <v>0.79868978000000002</v>
      </c>
      <c r="E933" s="115">
        <f>'[1]2023.04.25.EKHAZAARSTK_X'!E933</f>
        <v>1.0558942600000001</v>
      </c>
      <c r="F933" s="115">
        <f>'[1]2023.04.25.EKHAZAARSTK_X'!F933</f>
        <v>-1.41250455</v>
      </c>
      <c r="G933" s="115">
        <f>'[1]2023.04.25.EKHAZAARSTK_X'!G933</f>
        <v>-0.51958609</v>
      </c>
      <c r="H933" s="115">
        <f>'[1]2023.04.25.EKHAZAARSTK_X'!H933</f>
        <v>-1.4358046099999999</v>
      </c>
      <c r="I933" s="115">
        <f>'[1]2023.04.25.EKHAZAARSTK_X'!I933</f>
        <v>0.30894059000000001</v>
      </c>
      <c r="J933" s="115">
        <f>'[1]2023.04.25.EKHAZAARSTK_X'!J933</f>
        <v>2.5302012</v>
      </c>
      <c r="K933" s="115">
        <f>'[1]2023.04.25.EKHAZAARSTK_X'!K933</f>
        <v>1.06355643</v>
      </c>
    </row>
    <row r="934" spans="1:11" x14ac:dyDescent="0.3">
      <c r="A934" s="73" t="str">
        <f>'[1]2023.04.25.EKHAZAARSTK_X'!A934</f>
        <v>UGAR SUGAR WORKS LTD</v>
      </c>
      <c r="B934" s="115">
        <f>'[1]2023.04.25.EKHAZAARSTK_X'!B934</f>
        <v>-0.38432789000000001</v>
      </c>
      <c r="C934" s="115">
        <f>'[1]2023.04.25.EKHAZAARSTK_X'!C934</f>
        <v>2.0568406600000002</v>
      </c>
      <c r="D934" s="115">
        <f>'[1]2023.04.25.EKHAZAARSTK_X'!D934</f>
        <v>1.6051033699999999</v>
      </c>
      <c r="E934" s="115">
        <f>'[1]2023.04.25.EKHAZAARSTK_X'!E934</f>
        <v>1.9738259300000001</v>
      </c>
      <c r="F934" s="115">
        <f>'[1]2023.04.25.EKHAZAARSTK_X'!F934</f>
        <v>1.1788505300000001</v>
      </c>
      <c r="G934" s="115">
        <f>'[1]2023.04.25.EKHAZAARSTK_X'!G934</f>
        <v>0.25097766999999999</v>
      </c>
      <c r="H934" s="115">
        <f>'[1]2023.04.25.EKHAZAARSTK_X'!H934</f>
        <v>-2.7469248799999999</v>
      </c>
      <c r="I934" s="115">
        <f>'[1]2023.04.25.EKHAZAARSTK_X'!I934</f>
        <v>1.1545620000000001</v>
      </c>
      <c r="J934" s="115">
        <f>'[1]2023.04.25.EKHAZAARSTK_X'!J934</f>
        <v>7.3840829999999996E-2</v>
      </c>
      <c r="K934" s="115">
        <f>'[1]2023.04.25.EKHAZAARSTK_X'!K934</f>
        <v>1.0310914499999999</v>
      </c>
    </row>
    <row r="935" spans="1:11" x14ac:dyDescent="0.3">
      <c r="A935" s="73" t="str">
        <f>'[1]2023.04.25.EKHAZAARSTK_X'!A935</f>
        <v>UGRO CAPITAL LTD</v>
      </c>
      <c r="B935" s="115">
        <f>'[1]2023.04.25.EKHAZAARSTK_X'!B935</f>
        <v>-0.47056088000000001</v>
      </c>
      <c r="C935" s="115">
        <f>'[1]2023.04.25.EKHAZAARSTK_X'!C935</f>
        <v>-3.9445059999999997E-2</v>
      </c>
      <c r="D935" s="115">
        <f>'[1]2023.04.25.EKHAZAARSTK_X'!D935</f>
        <v>1.13444221</v>
      </c>
      <c r="E935" s="115">
        <f>'[1]2023.04.25.EKHAZAARSTK_X'!E935</f>
        <v>2.5426242399999999</v>
      </c>
      <c r="F935" s="115">
        <f>'[1]2023.04.25.EKHAZAARSTK_X'!F935</f>
        <v>-0.3179765</v>
      </c>
      <c r="G935" s="115">
        <f>'[1]2023.04.25.EKHAZAARSTK_X'!G935</f>
        <v>-0.37479588000000003</v>
      </c>
      <c r="H935" s="115">
        <f>'[1]2023.04.25.EKHAZAARSTK_X'!H935</f>
        <v>-2.5176069700000001</v>
      </c>
      <c r="I935" s="115">
        <f>'[1]2023.04.25.EKHAZAARSTK_X'!I935</f>
        <v>-4.4295340000000002E-2</v>
      </c>
      <c r="J935" s="115">
        <f>'[1]2023.04.25.EKHAZAARSTK_X'!J935</f>
        <v>-4.0872299999999999E-3</v>
      </c>
      <c r="K935" s="115">
        <f>'[1]2023.04.25.EKHAZAARSTK_X'!K935</f>
        <v>-1.04381967</v>
      </c>
    </row>
    <row r="936" spans="1:11" x14ac:dyDescent="0.3">
      <c r="A936" s="73" t="str">
        <f>'[1]2023.04.25.EKHAZAARSTK_X'!A936</f>
        <v>UJJIVAN FINANCIAL SERVICES L</v>
      </c>
      <c r="B936" s="115">
        <f>'[1]2023.04.25.EKHAZAARSTK_X'!B936</f>
        <v>0.23429169999999999</v>
      </c>
      <c r="C936" s="115">
        <f>'[1]2023.04.25.EKHAZAARSTK_X'!C936</f>
        <v>0.54418801999999999</v>
      </c>
      <c r="D936" s="115">
        <f>'[1]2023.04.25.EKHAZAARSTK_X'!D936</f>
        <v>-0.22270295000000001</v>
      </c>
      <c r="E936" s="115">
        <f>'[1]2023.04.25.EKHAZAARSTK_X'!E936</f>
        <v>0.99966597999999995</v>
      </c>
      <c r="F936" s="115">
        <f>'[1]2023.04.25.EKHAZAARSTK_X'!F936</f>
        <v>2.9199407100000001</v>
      </c>
      <c r="G936" s="115">
        <f>'[1]2023.04.25.EKHAZAARSTK_X'!G936</f>
        <v>0.64390594000000001</v>
      </c>
      <c r="H936" s="115">
        <f>'[1]2023.04.25.EKHAZAARSTK_X'!H936</f>
        <v>-1.4942846299999999</v>
      </c>
      <c r="I936" s="115">
        <f>'[1]2023.04.25.EKHAZAARSTK_X'!I936</f>
        <v>1.17119956</v>
      </c>
      <c r="J936" s="115">
        <f>'[1]2023.04.25.EKHAZAARSTK_X'!J936</f>
        <v>2.9662246699999999</v>
      </c>
      <c r="K936" s="115">
        <f>'[1]2023.04.25.EKHAZAARSTK_X'!K936</f>
        <v>0.55387688000000002</v>
      </c>
    </row>
    <row r="937" spans="1:11" x14ac:dyDescent="0.3">
      <c r="A937" s="73" t="str">
        <f>'[1]2023.04.25.EKHAZAARSTK_X'!A937</f>
        <v>UJJIVAN SMALL FINANCE BANK L</v>
      </c>
      <c r="B937" s="115">
        <f>'[1]2023.04.25.EKHAZAARSTK_X'!B937</f>
        <v>0.56328743999999997</v>
      </c>
      <c r="C937" s="115">
        <f>'[1]2023.04.25.EKHAZAARSTK_X'!C937</f>
        <v>0.47303429000000002</v>
      </c>
      <c r="D937" s="115">
        <f>'[1]2023.04.25.EKHAZAARSTK_X'!D937</f>
        <v>5.9059059999999997E-2</v>
      </c>
      <c r="E937" s="115">
        <f>'[1]2023.04.25.EKHAZAARSTK_X'!E937</f>
        <v>0.19548075000000001</v>
      </c>
      <c r="F937" s="115">
        <f>'[1]2023.04.25.EKHAZAARSTK_X'!F937</f>
        <v>1.85437691</v>
      </c>
      <c r="G937" s="115">
        <f>'[1]2023.04.25.EKHAZAARSTK_X'!G937</f>
        <v>-0.22974206999999999</v>
      </c>
      <c r="H937" s="115">
        <f>'[1]2023.04.25.EKHAZAARSTK_X'!H937</f>
        <v>-1.3802963500000001</v>
      </c>
      <c r="I937" s="115">
        <f>'[1]2023.04.25.EKHAZAARSTK_X'!I937</f>
        <v>0.29895061000000001</v>
      </c>
      <c r="J937" s="115">
        <f>'[1]2023.04.25.EKHAZAARSTK_X'!J937</f>
        <v>2.1444244399999999</v>
      </c>
      <c r="K937" s="115">
        <f>'[1]2023.04.25.EKHAZAARSTK_X'!K937</f>
        <v>1.3915749799999999</v>
      </c>
    </row>
    <row r="938" spans="1:11" x14ac:dyDescent="0.3">
      <c r="A938" s="73" t="str">
        <f>'[1]2023.04.25.EKHAZAARSTK_X'!A938</f>
        <v>ULTRATECH CEMENT LTD</v>
      </c>
      <c r="B938" s="115">
        <f>'[1]2023.04.25.EKHAZAARSTK_X'!B938</f>
        <v>-0.28029504</v>
      </c>
      <c r="C938" s="115">
        <f>'[1]2023.04.25.EKHAZAARSTK_X'!C938</f>
        <v>-0.21323845</v>
      </c>
      <c r="D938" s="115">
        <f>'[1]2023.04.25.EKHAZAARSTK_X'!D938</f>
        <v>-0.20305598999999999</v>
      </c>
      <c r="E938" s="115">
        <f>'[1]2023.04.25.EKHAZAARSTK_X'!E938</f>
        <v>-0.40900736999999998</v>
      </c>
      <c r="F938" s="115">
        <f>'[1]2023.04.25.EKHAZAARSTK_X'!F938</f>
        <v>0.33126097999999998</v>
      </c>
      <c r="G938" s="115">
        <f>'[1]2023.04.25.EKHAZAARSTK_X'!G938</f>
        <v>-0.37951555999999997</v>
      </c>
      <c r="H938" s="115">
        <f>'[1]2023.04.25.EKHAZAARSTK_X'!H938</f>
        <v>0.23375702000000001</v>
      </c>
      <c r="I938" s="115">
        <f>'[1]2023.04.25.EKHAZAARSTK_X'!I938</f>
        <v>-0.14656728999999999</v>
      </c>
      <c r="J938" s="115">
        <f>'[1]2023.04.25.EKHAZAARSTK_X'!J938</f>
        <v>-0.23356542</v>
      </c>
      <c r="K938" s="115">
        <f>'[1]2023.04.25.EKHAZAARSTK_X'!K938</f>
        <v>-0.27729344</v>
      </c>
    </row>
    <row r="939" spans="1:11" x14ac:dyDescent="0.3">
      <c r="A939" s="73" t="str">
        <f>'[1]2023.04.25.EKHAZAARSTK_X'!A939</f>
        <v>UNICHEM LABORATORIES LTD</v>
      </c>
      <c r="B939" s="115">
        <f>'[1]2023.04.25.EKHAZAARSTK_X'!B939</f>
        <v>-6.9098499999999993E-2</v>
      </c>
      <c r="C939" s="115">
        <f>'[1]2023.04.25.EKHAZAARSTK_X'!C939</f>
        <v>1.14992356</v>
      </c>
      <c r="D939" s="115">
        <f>'[1]2023.04.25.EKHAZAARSTK_X'!D939</f>
        <v>-2.09506273</v>
      </c>
      <c r="E939" s="115">
        <f>'[1]2023.04.25.EKHAZAARSTK_X'!E939</f>
        <v>-0.79707152000000003</v>
      </c>
      <c r="F939" s="115">
        <f>'[1]2023.04.25.EKHAZAARSTK_X'!F939</f>
        <v>0.95297796000000001</v>
      </c>
      <c r="G939" s="115">
        <f>'[1]2023.04.25.EKHAZAARSTK_X'!G939</f>
        <v>-1.0153890800000001</v>
      </c>
      <c r="H939" s="115">
        <f>'[1]2023.04.25.EKHAZAARSTK_X'!H939</f>
        <v>-2.2571599500000001</v>
      </c>
      <c r="I939" s="115">
        <f>'[1]2023.04.25.EKHAZAARSTK_X'!I939</f>
        <v>5.5350099999999999E-2</v>
      </c>
      <c r="J939" s="115">
        <f>'[1]2023.04.25.EKHAZAARSTK_X'!J939</f>
        <v>-0.21018091</v>
      </c>
      <c r="K939" s="115">
        <f>'[1]2023.04.25.EKHAZAARSTK_X'!K939</f>
        <v>1.1762113599999999</v>
      </c>
    </row>
    <row r="940" spans="1:11" x14ac:dyDescent="0.3">
      <c r="A940" s="73" t="str">
        <f>'[1]2023.04.25.EKHAZAARSTK_X'!A940</f>
        <v>UNION BANK OF INDIA</v>
      </c>
      <c r="B940" s="115">
        <f>'[1]2023.04.25.EKHAZAARSTK_X'!B940</f>
        <v>0.51497948000000004</v>
      </c>
      <c r="C940" s="115">
        <f>'[1]2023.04.25.EKHAZAARSTK_X'!C940</f>
        <v>-0.74893933999999995</v>
      </c>
      <c r="D940" s="115">
        <f>'[1]2023.04.25.EKHAZAARSTK_X'!D940</f>
        <v>7.5227959999999996E-2</v>
      </c>
      <c r="E940" s="115">
        <f>'[1]2023.04.25.EKHAZAARSTK_X'!E940</f>
        <v>0.58426546999999995</v>
      </c>
      <c r="F940" s="115">
        <f>'[1]2023.04.25.EKHAZAARSTK_X'!F940</f>
        <v>1.8429814600000001</v>
      </c>
      <c r="G940" s="115">
        <f>'[1]2023.04.25.EKHAZAARSTK_X'!G940</f>
        <v>-0.81775527999999997</v>
      </c>
      <c r="H940" s="115">
        <f>'[1]2023.04.25.EKHAZAARSTK_X'!H940</f>
        <v>0.56440336000000002</v>
      </c>
      <c r="I940" s="115">
        <f>'[1]2023.04.25.EKHAZAARSTK_X'!I940</f>
        <v>0.12216504</v>
      </c>
      <c r="J940" s="115">
        <f>'[1]2023.04.25.EKHAZAARSTK_X'!J940</f>
        <v>2.35159421</v>
      </c>
      <c r="K940" s="115">
        <f>'[1]2023.04.25.EKHAZAARSTK_X'!K940</f>
        <v>2.46409273</v>
      </c>
    </row>
    <row r="941" spans="1:11" x14ac:dyDescent="0.3">
      <c r="A941" s="73" t="str">
        <f>'[1]2023.04.25.EKHAZAARSTK_X'!A941</f>
        <v>UNIPARTS INDIA LTD</v>
      </c>
      <c r="B941" s="115">
        <f>'[1]2023.04.25.EKHAZAARSTK_X'!B941</f>
        <v>0.10747796</v>
      </c>
      <c r="C941" s="115">
        <f>'[1]2023.04.25.EKHAZAARSTK_X'!C941</f>
        <v>0.29939112000000001</v>
      </c>
      <c r="D941" s="115">
        <f>'[1]2023.04.25.EKHAZAARSTK_X'!D941</f>
        <v>-0.16527037</v>
      </c>
      <c r="E941" s="115">
        <f>'[1]2023.04.25.EKHAZAARSTK_X'!E941</f>
        <v>-0.31832257000000003</v>
      </c>
      <c r="F941" s="115">
        <f>'[1]2023.04.25.EKHAZAARSTK_X'!F941</f>
        <v>0.16619924</v>
      </c>
      <c r="G941" s="115">
        <f>'[1]2023.04.25.EKHAZAARSTK_X'!G941</f>
        <v>0.62521141999999996</v>
      </c>
      <c r="H941" s="115">
        <f>'[1]2023.04.25.EKHAZAARSTK_X'!H941</f>
        <v>-2.5267202900000001</v>
      </c>
      <c r="I941" s="115">
        <f>'[1]2023.04.25.EKHAZAARSTK_X'!I941</f>
        <v>0.19798136</v>
      </c>
      <c r="J941" s="115">
        <f>'[1]2023.04.25.EKHAZAARSTK_X'!J941</f>
        <v>0.73889726</v>
      </c>
      <c r="K941" s="115">
        <f>'[1]2023.04.25.EKHAZAARSTK_X'!K941</f>
        <v>0.53741664</v>
      </c>
    </row>
    <row r="942" spans="1:11" x14ac:dyDescent="0.3">
      <c r="A942" s="73" t="str">
        <f>'[1]2023.04.25.EKHAZAARSTK_X'!A942</f>
        <v>UNITED BREWERIES LTD</v>
      </c>
      <c r="B942" s="115">
        <f>'[1]2023.04.25.EKHAZAARSTK_X'!B942</f>
        <v>-0.19045112</v>
      </c>
      <c r="C942" s="115">
        <f>'[1]2023.04.25.EKHAZAARSTK_X'!C942</f>
        <v>-0.11011516</v>
      </c>
      <c r="D942" s="115">
        <f>'[1]2023.04.25.EKHAZAARSTK_X'!D942</f>
        <v>-0.19959188</v>
      </c>
      <c r="E942" s="115">
        <f>'[1]2023.04.25.EKHAZAARSTK_X'!E942</f>
        <v>-0.94891619999999999</v>
      </c>
      <c r="F942" s="115">
        <f>'[1]2023.04.25.EKHAZAARSTK_X'!F942</f>
        <v>-0.15654308</v>
      </c>
      <c r="G942" s="115">
        <f>'[1]2023.04.25.EKHAZAARSTK_X'!G942</f>
        <v>-0.38794448999999998</v>
      </c>
      <c r="H942" s="115">
        <f>'[1]2023.04.25.EKHAZAARSTK_X'!H942</f>
        <v>-1.1271079799999999</v>
      </c>
      <c r="I942" s="115">
        <f>'[1]2023.04.25.EKHAZAARSTK_X'!I942</f>
        <v>-0.20883626999999999</v>
      </c>
      <c r="J942" s="115">
        <f>'[1]2023.04.25.EKHAZAARSTK_X'!J942</f>
        <v>-0.45600449999999998</v>
      </c>
      <c r="K942" s="115">
        <f>'[1]2023.04.25.EKHAZAARSTK_X'!K942</f>
        <v>-0.57410240000000001</v>
      </c>
    </row>
    <row r="943" spans="1:11" x14ac:dyDescent="0.3">
      <c r="A943" s="73" t="str">
        <f>'[1]2023.04.25.EKHAZAARSTK_X'!A943</f>
        <v>UNITED SPIRITS LTD</v>
      </c>
      <c r="B943" s="115">
        <f>'[1]2023.04.25.EKHAZAARSTK_X'!B943</f>
        <v>-0.47056088000000001</v>
      </c>
      <c r="C943" s="115">
        <f>'[1]2023.04.25.EKHAZAARSTK_X'!C943</f>
        <v>-4.1325130000000002E-2</v>
      </c>
      <c r="D943" s="115">
        <f>'[1]2023.04.25.EKHAZAARSTK_X'!D943</f>
        <v>-0.56829512000000004</v>
      </c>
      <c r="E943" s="115">
        <f>'[1]2023.04.25.EKHAZAARSTK_X'!E943</f>
        <v>-0.90133244000000001</v>
      </c>
      <c r="F943" s="115">
        <f>'[1]2023.04.25.EKHAZAARSTK_X'!F943</f>
        <v>-0.50524413999999995</v>
      </c>
      <c r="G943" s="115">
        <f>'[1]2023.04.25.EKHAZAARSTK_X'!G943</f>
        <v>0.22761128999999999</v>
      </c>
      <c r="H943" s="115">
        <f>'[1]2023.04.25.EKHAZAARSTK_X'!H943</f>
        <v>-0.89366042999999995</v>
      </c>
      <c r="I943" s="115">
        <f>'[1]2023.04.25.EKHAZAARSTK_X'!I943</f>
        <v>2.539454E-2</v>
      </c>
      <c r="J943" s="115">
        <f>'[1]2023.04.25.EKHAZAARSTK_X'!J943</f>
        <v>-0.44701185999999998</v>
      </c>
      <c r="K943" s="115">
        <f>'[1]2023.04.25.EKHAZAARSTK_X'!K943</f>
        <v>2.7867630000000001E-2</v>
      </c>
    </row>
    <row r="944" spans="1:11" x14ac:dyDescent="0.3">
      <c r="A944" s="73" t="str">
        <f>'[1]2023.04.25.EKHAZAARSTK_X'!A944</f>
        <v>UNIVERSAL CABLES LTD</v>
      </c>
      <c r="B944" s="115">
        <f>'[1]2023.04.25.EKHAZAARSTK_X'!B944</f>
        <v>-0.32767233000000001</v>
      </c>
      <c r="C944" s="115">
        <f>'[1]2023.04.25.EKHAZAARSTK_X'!C944</f>
        <v>0.33521025999999998</v>
      </c>
      <c r="D944" s="115">
        <f>'[1]2023.04.25.EKHAZAARSTK_X'!D944</f>
        <v>-0.49062672000000002</v>
      </c>
      <c r="E944" s="115">
        <f>'[1]2023.04.25.EKHAZAARSTK_X'!E944</f>
        <v>0.65218449000000001</v>
      </c>
      <c r="F944" s="115">
        <f>'[1]2023.04.25.EKHAZAARSTK_X'!F944</f>
        <v>3.0000844</v>
      </c>
      <c r="G944" s="115">
        <f>'[1]2023.04.25.EKHAZAARSTK_X'!G944</f>
        <v>-0.53690707999999998</v>
      </c>
      <c r="H944" s="115">
        <f>'[1]2023.04.25.EKHAZAARSTK_X'!H944</f>
        <v>-2.3546693300000001</v>
      </c>
      <c r="I944" s="115">
        <f>'[1]2023.04.25.EKHAZAARSTK_X'!I944</f>
        <v>0.13664499999999999</v>
      </c>
      <c r="J944" s="115">
        <f>'[1]2023.04.25.EKHAZAARSTK_X'!J944</f>
        <v>0.34908399000000001</v>
      </c>
      <c r="K944" s="115">
        <f>'[1]2023.04.25.EKHAZAARSTK_X'!K944</f>
        <v>1.27399409</v>
      </c>
    </row>
    <row r="945" spans="1:11" x14ac:dyDescent="0.3">
      <c r="A945" s="73" t="str">
        <f>'[1]2023.04.25.EKHAZAARSTK_X'!A945</f>
        <v>UNO MINDA LTD</v>
      </c>
      <c r="B945" s="115">
        <f>'[1]2023.04.25.EKHAZAARSTK_X'!B945</f>
        <v>-0.39753142000000002</v>
      </c>
      <c r="C945" s="115">
        <f>'[1]2023.04.25.EKHAZAARSTK_X'!C945</f>
        <v>0.89577203999999999</v>
      </c>
      <c r="D945" s="115">
        <f>'[1]2023.04.25.EKHAZAARSTK_X'!D945</f>
        <v>0.70249855999999999</v>
      </c>
      <c r="E945" s="115">
        <f>'[1]2023.04.25.EKHAZAARSTK_X'!E945</f>
        <v>-0.42417549999999998</v>
      </c>
      <c r="F945" s="115">
        <f>'[1]2023.04.25.EKHAZAARSTK_X'!F945</f>
        <v>1.4495000000000001E-3</v>
      </c>
      <c r="G945" s="115">
        <f>'[1]2023.04.25.EKHAZAARSTK_X'!G945</f>
        <v>-0.15318850000000001</v>
      </c>
      <c r="H945" s="115">
        <f>'[1]2023.04.25.EKHAZAARSTK_X'!H945</f>
        <v>-1.10867643</v>
      </c>
      <c r="I945" s="115">
        <f>'[1]2023.04.25.EKHAZAARSTK_X'!I945</f>
        <v>-0.2228221</v>
      </c>
      <c r="J945" s="115">
        <f>'[1]2023.04.25.EKHAZAARSTK_X'!J945</f>
        <v>-0.32004386000000001</v>
      </c>
      <c r="K945" s="115">
        <f>'[1]2023.04.25.EKHAZAARSTK_X'!K945</f>
        <v>-1.4891191699999999</v>
      </c>
    </row>
    <row r="946" spans="1:11" x14ac:dyDescent="0.3">
      <c r="A946" s="73" t="str">
        <f>'[1]2023.04.25.EKHAZAARSTK_X'!A946</f>
        <v>UPL LTD</v>
      </c>
      <c r="B946" s="115">
        <f>'[1]2023.04.25.EKHAZAARSTK_X'!B946</f>
        <v>4.0779309999999999E-2</v>
      </c>
      <c r="C946" s="115">
        <f>'[1]2023.04.25.EKHAZAARSTK_X'!C946</f>
        <v>-0.2072822</v>
      </c>
      <c r="D946" s="115">
        <f>'[1]2023.04.25.EKHAZAARSTK_X'!D946</f>
        <v>0.31627259000000002</v>
      </c>
      <c r="E946" s="115">
        <f>'[1]2023.04.25.EKHAZAARSTK_X'!E946</f>
        <v>1.04711223</v>
      </c>
      <c r="F946" s="115">
        <f>'[1]2023.04.25.EKHAZAARSTK_X'!F946</f>
        <v>-0.19296589</v>
      </c>
      <c r="G946" s="115">
        <f>'[1]2023.04.25.EKHAZAARSTK_X'!G946</f>
        <v>-8.055503E-2</v>
      </c>
      <c r="H946" s="115">
        <f>'[1]2023.04.25.EKHAZAARSTK_X'!H946</f>
        <v>-0.11135319</v>
      </c>
      <c r="I946" s="115">
        <f>'[1]2023.04.25.EKHAZAARSTK_X'!I946</f>
        <v>0.26640362000000001</v>
      </c>
      <c r="J946" s="115">
        <f>'[1]2023.04.25.EKHAZAARSTK_X'!J946</f>
        <v>0.63414197999999999</v>
      </c>
      <c r="K946" s="115">
        <f>'[1]2023.04.25.EKHAZAARSTK_X'!K946</f>
        <v>-0.32599636999999998</v>
      </c>
    </row>
    <row r="947" spans="1:11" x14ac:dyDescent="0.3">
      <c r="A947" s="73" t="str">
        <f>'[1]2023.04.25.EKHAZAARSTK_X'!A947</f>
        <v>USHA MARTIN LTD</v>
      </c>
      <c r="B947" s="115">
        <f>'[1]2023.04.25.EKHAZAARSTK_X'!B947</f>
        <v>-0.12907194999999999</v>
      </c>
      <c r="C947" s="115">
        <f>'[1]2023.04.25.EKHAZAARSTK_X'!C947</f>
        <v>0.47561771000000003</v>
      </c>
      <c r="D947" s="115">
        <f>'[1]2023.04.25.EKHAZAARSTK_X'!D947</f>
        <v>-1.70019531</v>
      </c>
      <c r="E947" s="115">
        <f>'[1]2023.04.25.EKHAZAARSTK_X'!E947</f>
        <v>-0.50476836999999997</v>
      </c>
      <c r="F947" s="115">
        <f>'[1]2023.04.25.EKHAZAARSTK_X'!F947</f>
        <v>1.5673600400000001</v>
      </c>
      <c r="G947" s="115">
        <f>'[1]2023.04.25.EKHAZAARSTK_X'!G947</f>
        <v>5.436556E-2</v>
      </c>
      <c r="H947" s="115">
        <f>'[1]2023.04.25.EKHAZAARSTK_X'!H947</f>
        <v>-1.9057459800000001</v>
      </c>
      <c r="I947" s="115">
        <f>'[1]2023.04.25.EKHAZAARSTK_X'!I947</f>
        <v>0.60135609000000001</v>
      </c>
      <c r="J947" s="115">
        <f>'[1]2023.04.25.EKHAZAARSTK_X'!J947</f>
        <v>7.4876200000000004E-3</v>
      </c>
      <c r="K947" s="115">
        <f>'[1]2023.04.25.EKHAZAARSTK_X'!K947</f>
        <v>0.90729331999999996</v>
      </c>
    </row>
    <row r="948" spans="1:11" x14ac:dyDescent="0.3">
      <c r="A948" s="73" t="str">
        <f>'[1]2023.04.25.EKHAZAARSTK_X'!A948</f>
        <v>UTI ASSET MANAGEMENT CO LTD</v>
      </c>
      <c r="B948" s="115">
        <f>'[1]2023.04.25.EKHAZAARSTK_X'!B948</f>
        <v>0.69952154</v>
      </c>
      <c r="C948" s="115">
        <f>'[1]2023.04.25.EKHAZAARSTK_X'!C948</f>
        <v>-0.29982817</v>
      </c>
      <c r="D948" s="115">
        <f>'[1]2023.04.25.EKHAZAARSTK_X'!D948</f>
        <v>-0.35837391000000002</v>
      </c>
      <c r="E948" s="115">
        <f>'[1]2023.04.25.EKHAZAARSTK_X'!E948</f>
        <v>-0.95499277000000005</v>
      </c>
      <c r="F948" s="115">
        <f>'[1]2023.04.25.EKHAZAARSTK_X'!F948</f>
        <v>-1.04696608</v>
      </c>
      <c r="G948" s="115">
        <f>'[1]2023.04.25.EKHAZAARSTK_X'!G948</f>
        <v>0.20642288</v>
      </c>
      <c r="H948" s="115">
        <f>'[1]2023.04.25.EKHAZAARSTK_X'!H948</f>
        <v>-1.92546415</v>
      </c>
      <c r="I948" s="115">
        <f>'[1]2023.04.25.EKHAZAARSTK_X'!I948</f>
        <v>-7.7185329999999996E-2</v>
      </c>
      <c r="J948" s="115">
        <f>'[1]2023.04.25.EKHAZAARSTK_X'!J948</f>
        <v>-2.3444369999999999E-2</v>
      </c>
      <c r="K948" s="115">
        <f>'[1]2023.04.25.EKHAZAARSTK_X'!K948</f>
        <v>1.0284140100000001</v>
      </c>
    </row>
    <row r="949" spans="1:11" x14ac:dyDescent="0.3">
      <c r="A949" s="73" t="str">
        <f>'[1]2023.04.25.EKHAZAARSTK_X'!A949</f>
        <v>V-GUARD INDUSTRIES LTD</v>
      </c>
      <c r="B949" s="115">
        <f>'[1]2023.04.25.EKHAZAARSTK_X'!B949</f>
        <v>-0.28189254000000002</v>
      </c>
      <c r="C949" s="115">
        <f>'[1]2023.04.25.EKHAZAARSTK_X'!C949</f>
        <v>0.74829668000000005</v>
      </c>
      <c r="D949" s="115">
        <f>'[1]2023.04.25.EKHAZAARSTK_X'!D949</f>
        <v>0.50593661999999995</v>
      </c>
      <c r="E949" s="115">
        <f>'[1]2023.04.25.EKHAZAARSTK_X'!E949</f>
        <v>-0.95499277000000005</v>
      </c>
      <c r="F949" s="115">
        <f>'[1]2023.04.25.EKHAZAARSTK_X'!F949</f>
        <v>0.33584762000000001</v>
      </c>
      <c r="G949" s="115">
        <f>'[1]2023.04.25.EKHAZAARSTK_X'!G949</f>
        <v>-0.16510741000000001</v>
      </c>
      <c r="H949" s="115">
        <f>'[1]2023.04.25.EKHAZAARSTK_X'!H949</f>
        <v>-1.81118834</v>
      </c>
      <c r="I949" s="115">
        <f>'[1]2023.04.25.EKHAZAARSTK_X'!I949</f>
        <v>-0.24834637000000001</v>
      </c>
      <c r="J949" s="115">
        <f>'[1]2023.04.25.EKHAZAARSTK_X'!J949</f>
        <v>-0.38190287000000001</v>
      </c>
      <c r="K949" s="115">
        <f>'[1]2023.04.25.EKHAZAARSTK_X'!K949</f>
        <v>-1.1517482999999999</v>
      </c>
    </row>
    <row r="950" spans="1:11" x14ac:dyDescent="0.3">
      <c r="A950" s="73" t="str">
        <f>'[1]2023.04.25.EKHAZAARSTK_X'!A950</f>
        <v>V.I.P. INDUSTRIES LTD</v>
      </c>
      <c r="B950" s="115">
        <f>'[1]2023.04.25.EKHAZAARSTK_X'!B950</f>
        <v>-0.21049121000000001</v>
      </c>
      <c r="C950" s="115">
        <f>'[1]2023.04.25.EKHAZAARSTK_X'!C950</f>
        <v>2.1164610399999999</v>
      </c>
      <c r="D950" s="115">
        <f>'[1]2023.04.25.EKHAZAARSTK_X'!D950</f>
        <v>-0.73441255000000005</v>
      </c>
      <c r="E950" s="115">
        <f>'[1]2023.04.25.EKHAZAARSTK_X'!E950</f>
        <v>-0.66463506000000006</v>
      </c>
      <c r="F950" s="115">
        <f>'[1]2023.04.25.EKHAZAARSTK_X'!F950</f>
        <v>-0.78671718000000002</v>
      </c>
      <c r="G950" s="115">
        <f>'[1]2023.04.25.EKHAZAARSTK_X'!G950</f>
        <v>0.27046483999999998</v>
      </c>
      <c r="H950" s="115">
        <f>'[1]2023.04.25.EKHAZAARSTK_X'!H950</f>
        <v>-2.1163160799999998</v>
      </c>
      <c r="I950" s="115">
        <f>'[1]2023.04.25.EKHAZAARSTK_X'!I950</f>
        <v>0.15560155000000001</v>
      </c>
      <c r="J950" s="115">
        <f>'[1]2023.04.25.EKHAZAARSTK_X'!J950</f>
        <v>-0.41784148999999998</v>
      </c>
      <c r="K950" s="115">
        <f>'[1]2023.04.25.EKHAZAARSTK_X'!K950</f>
        <v>-0.99001253</v>
      </c>
    </row>
    <row r="951" spans="1:11" x14ac:dyDescent="0.3">
      <c r="A951" s="73" t="str">
        <f>'[1]2023.04.25.EKHAZAARSTK_X'!A951</f>
        <v>VA TECH WABAG LTD</v>
      </c>
      <c r="B951" s="115">
        <f>'[1]2023.04.25.EKHAZAARSTK_X'!B951</f>
        <v>-0.47056088000000001</v>
      </c>
      <c r="C951" s="115">
        <f>'[1]2023.04.25.EKHAZAARSTK_X'!C951</f>
        <v>-0.27586337999999999</v>
      </c>
      <c r="D951" s="115">
        <f>'[1]2023.04.25.EKHAZAARSTK_X'!D951</f>
        <v>-0.83217441999999997</v>
      </c>
      <c r="E951" s="115">
        <f>'[1]2023.04.25.EKHAZAARSTK_X'!E951</f>
        <v>-0.77532160000000006</v>
      </c>
      <c r="F951" s="115">
        <f>'[1]2023.04.25.EKHAZAARSTK_X'!F951</f>
        <v>0.71102810000000005</v>
      </c>
      <c r="G951" s="115">
        <f>'[1]2023.04.25.EKHAZAARSTK_X'!G951</f>
        <v>-0.49903746999999998</v>
      </c>
      <c r="H951" s="115">
        <f>'[1]2023.04.25.EKHAZAARSTK_X'!H951</f>
        <v>-2.09274483</v>
      </c>
      <c r="I951" s="115">
        <f>'[1]2023.04.25.EKHAZAARSTK_X'!I951</f>
        <v>1.0691139700000001</v>
      </c>
      <c r="J951" s="115">
        <f>'[1]2023.04.25.EKHAZAARSTK_X'!J951</f>
        <v>0.38704354000000002</v>
      </c>
      <c r="K951" s="115">
        <f>'[1]2023.04.25.EKHAZAARSTK_X'!K951</f>
        <v>0.36990675000000001</v>
      </c>
    </row>
    <row r="952" spans="1:11" x14ac:dyDescent="0.3">
      <c r="A952" s="73" t="str">
        <f>'[1]2023.04.25.EKHAZAARSTK_X'!A952</f>
        <v>VADILAL INDUSTRIES LTD</v>
      </c>
      <c r="B952" s="115">
        <f>'[1]2023.04.25.EKHAZAARSTK_X'!B952</f>
        <v>-0.44665352000000003</v>
      </c>
      <c r="C952" s="115">
        <f>'[1]2023.04.25.EKHAZAARSTK_X'!C952</f>
        <v>1.05382609</v>
      </c>
      <c r="D952" s="115">
        <f>'[1]2023.04.25.EKHAZAARSTK_X'!D952</f>
        <v>0.43187365</v>
      </c>
      <c r="E952" s="115">
        <f>'[1]2023.04.25.EKHAZAARSTK_X'!E952</f>
        <v>-0.45705878999999999</v>
      </c>
      <c r="F952" s="115">
        <f>'[1]2023.04.25.EKHAZAARSTK_X'!F952</f>
        <v>1.3283883299999999</v>
      </c>
      <c r="G952" s="115">
        <f>'[1]2023.04.25.EKHAZAARSTK_X'!G952</f>
        <v>8.6750599999999997E-2</v>
      </c>
      <c r="H952" s="115">
        <f>'[1]2023.04.25.EKHAZAARSTK_X'!H952</f>
        <v>-2.8411729299999999</v>
      </c>
      <c r="I952" s="115">
        <f>'[1]2023.04.25.EKHAZAARSTK_X'!I952</f>
        <v>0.41703472000000003</v>
      </c>
      <c r="J952" s="115">
        <f>'[1]2023.04.25.EKHAZAARSTK_X'!J952</f>
        <v>0.14970132999999999</v>
      </c>
      <c r="K952" s="115">
        <f>'[1]2023.04.25.EKHAZAARSTK_X'!K952</f>
        <v>0.42701021</v>
      </c>
    </row>
    <row r="953" spans="1:11" x14ac:dyDescent="0.3">
      <c r="A953" s="73" t="str">
        <f>'[1]2023.04.25.EKHAZAARSTK_X'!A953</f>
        <v>VAIBHAV GLOBAL LTD</v>
      </c>
      <c r="B953" s="115">
        <f>'[1]2023.04.25.EKHAZAARSTK_X'!B953</f>
        <v>0.25522657999999998</v>
      </c>
      <c r="C953" s="115">
        <f>'[1]2023.04.25.EKHAZAARSTK_X'!C953</f>
        <v>1.03807783</v>
      </c>
      <c r="D953" s="115">
        <f>'[1]2023.04.25.EKHAZAARSTK_X'!D953</f>
        <v>0.54286581</v>
      </c>
      <c r="E953" s="115">
        <f>'[1]2023.04.25.EKHAZAARSTK_X'!E953</f>
        <v>-0.94783616000000004</v>
      </c>
      <c r="F953" s="115">
        <f>'[1]2023.04.25.EKHAZAARSTK_X'!F953</f>
        <v>-0.48154068</v>
      </c>
      <c r="G953" s="115">
        <f>'[1]2023.04.25.EKHAZAARSTK_X'!G953</f>
        <v>-0.53889734</v>
      </c>
      <c r="H953" s="115">
        <f>'[1]2023.04.25.EKHAZAARSTK_X'!H953</f>
        <v>-2.1188549999999999</v>
      </c>
      <c r="I953" s="115">
        <f>'[1]2023.04.25.EKHAZAARSTK_X'!I953</f>
        <v>-0.13309947</v>
      </c>
      <c r="J953" s="115">
        <f>'[1]2023.04.25.EKHAZAARSTK_X'!J953</f>
        <v>-0.18970714999999999</v>
      </c>
      <c r="K953" s="115">
        <f>'[1]2023.04.25.EKHAZAARSTK_X'!K953</f>
        <v>-9.6407729999999997E-2</v>
      </c>
    </row>
    <row r="954" spans="1:11" x14ac:dyDescent="0.3">
      <c r="A954" s="73" t="str">
        <f>'[1]2023.04.25.EKHAZAARSTK_X'!A954</f>
        <v>VAKRANGEE LTD</v>
      </c>
      <c r="B954" s="115">
        <f>'[1]2023.04.25.EKHAZAARSTK_X'!B954</f>
        <v>-0.36084637000000003</v>
      </c>
      <c r="C954" s="115">
        <f>'[1]2023.04.25.EKHAZAARSTK_X'!C954</f>
        <v>1.80096579</v>
      </c>
      <c r="D954" s="115">
        <f>'[1]2023.04.25.EKHAZAARSTK_X'!D954</f>
        <v>-2.1618611799999998</v>
      </c>
      <c r="E954" s="115">
        <f>'[1]2023.04.25.EKHAZAARSTK_X'!E954</f>
        <v>-0.95499277000000005</v>
      </c>
      <c r="F954" s="115">
        <f>'[1]2023.04.25.EKHAZAARSTK_X'!F954</f>
        <v>-1.6022802599999999</v>
      </c>
      <c r="G954" s="115">
        <f>'[1]2023.04.25.EKHAZAARSTK_X'!G954</f>
        <v>-0.98469406000000004</v>
      </c>
      <c r="H954" s="115">
        <f>'[1]2023.04.25.EKHAZAARSTK_X'!H954</f>
        <v>-2.4246933500000001</v>
      </c>
      <c r="I954" s="115">
        <f>'[1]2023.04.25.EKHAZAARSTK_X'!I954</f>
        <v>0.82652508999999996</v>
      </c>
      <c r="J954" s="115">
        <f>'[1]2023.04.25.EKHAZAARSTK_X'!J954</f>
        <v>0.24456815000000001</v>
      </c>
      <c r="K954" s="115">
        <f>'[1]2023.04.25.EKHAZAARSTK_X'!K954</f>
        <v>1.8543182600000001</v>
      </c>
    </row>
    <row r="955" spans="1:11" x14ac:dyDescent="0.3">
      <c r="A955" s="73" t="str">
        <f>'[1]2023.04.25.EKHAZAARSTK_X'!A955</f>
        <v>VALIANT ORGANICS LTD</v>
      </c>
      <c r="B955" s="115">
        <f>'[1]2023.04.25.EKHAZAARSTK_X'!B955</f>
        <v>-0.39705353999999998</v>
      </c>
      <c r="C955" s="115">
        <f>'[1]2023.04.25.EKHAZAARSTK_X'!C955</f>
        <v>1.9783113000000001</v>
      </c>
      <c r="D955" s="115">
        <f>'[1]2023.04.25.EKHAZAARSTK_X'!D955</f>
        <v>2.5104017299999999</v>
      </c>
      <c r="E955" s="115">
        <f>'[1]2023.04.25.EKHAZAARSTK_X'!E955</f>
        <v>6.6296030000000006E-2</v>
      </c>
      <c r="F955" s="115">
        <f>'[1]2023.04.25.EKHAZAARSTK_X'!F955</f>
        <v>-1.7652350699999999</v>
      </c>
      <c r="G955" s="115">
        <f>'[1]2023.04.25.EKHAZAARSTK_X'!G955</f>
        <v>-0.20906717999999999</v>
      </c>
      <c r="H955" s="115">
        <f>'[1]2023.04.25.EKHAZAARSTK_X'!H955</f>
        <v>-2.6743130700000002</v>
      </c>
      <c r="I955" s="115">
        <f>'[1]2023.04.25.EKHAZAARSTK_X'!I955</f>
        <v>0.28206521000000001</v>
      </c>
      <c r="J955" s="115">
        <f>'[1]2023.04.25.EKHAZAARSTK_X'!J955</f>
        <v>0.22764752999999999</v>
      </c>
      <c r="K955" s="115">
        <f>'[1]2023.04.25.EKHAZAARSTK_X'!K955</f>
        <v>0.64621698999999999</v>
      </c>
    </row>
    <row r="956" spans="1:11" x14ac:dyDescent="0.3">
      <c r="A956" s="73" t="str">
        <f>'[1]2023.04.25.EKHAZAARSTK_X'!A956</f>
        <v>VARDHMAN SPECIAL STEELS LTD</v>
      </c>
      <c r="B956" s="115">
        <f>'[1]2023.04.25.EKHAZAARSTK_X'!B956</f>
        <v>-0.13995777000000001</v>
      </c>
      <c r="C956" s="115">
        <f>'[1]2023.04.25.EKHAZAARSTK_X'!C956</f>
        <v>1.2590197299999999</v>
      </c>
      <c r="D956" s="115">
        <f>'[1]2023.04.25.EKHAZAARSTK_X'!D956</f>
        <v>0.63802373000000001</v>
      </c>
      <c r="E956" s="115">
        <f>'[1]2023.04.25.EKHAZAARSTK_X'!E956</f>
        <v>-0.33698526000000001</v>
      </c>
      <c r="F956" s="115">
        <f>'[1]2023.04.25.EKHAZAARSTK_X'!F956</f>
        <v>1.8383019</v>
      </c>
      <c r="G956" s="115">
        <f>'[1]2023.04.25.EKHAZAARSTK_X'!G956</f>
        <v>-7.5471040000000003E-2</v>
      </c>
      <c r="H956" s="115">
        <f>'[1]2023.04.25.EKHAZAARSTK_X'!H956</f>
        <v>-2.5976500499999999</v>
      </c>
      <c r="I956" s="115">
        <f>'[1]2023.04.25.EKHAZAARSTK_X'!I956</f>
        <v>0.22228622000000001</v>
      </c>
      <c r="J956" s="115">
        <f>'[1]2023.04.25.EKHAZAARSTK_X'!J956</f>
        <v>0.26930764000000001</v>
      </c>
      <c r="K956" s="115">
        <f>'[1]2023.04.25.EKHAZAARSTK_X'!K956</f>
        <v>4.4034209999999997E-2</v>
      </c>
    </row>
    <row r="957" spans="1:11" x14ac:dyDescent="0.3">
      <c r="A957" s="73" t="str">
        <f>'[1]2023.04.25.EKHAZAARSTK_X'!A957</f>
        <v>VARDHMAN TEXTILES LTD</v>
      </c>
      <c r="B957" s="115">
        <f>'[1]2023.04.25.EKHAZAARSTK_X'!B957</f>
        <v>-5.0693849999999999E-2</v>
      </c>
      <c r="C957" s="115">
        <f>'[1]2023.04.25.EKHAZAARSTK_X'!C957</f>
        <v>0.39264940999999998</v>
      </c>
      <c r="D957" s="115">
        <f>'[1]2023.04.25.EKHAZAARSTK_X'!D957</f>
        <v>-0.22156237000000001</v>
      </c>
      <c r="E957" s="115">
        <f>'[1]2023.04.25.EKHAZAARSTK_X'!E957</f>
        <v>-0.49314606</v>
      </c>
      <c r="F957" s="115">
        <f>'[1]2023.04.25.EKHAZAARSTK_X'!F957</f>
        <v>-1.0817095000000001</v>
      </c>
      <c r="G957" s="115">
        <f>'[1]2023.04.25.EKHAZAARSTK_X'!G957</f>
        <v>-0.32753763000000002</v>
      </c>
      <c r="H957" s="115">
        <f>'[1]2023.04.25.EKHAZAARSTK_X'!H957</f>
        <v>-1.31456518</v>
      </c>
      <c r="I957" s="115">
        <f>'[1]2023.04.25.EKHAZAARSTK_X'!I957</f>
        <v>-6.9717970000000004E-2</v>
      </c>
      <c r="J957" s="115">
        <f>'[1]2023.04.25.EKHAZAARSTK_X'!J957</f>
        <v>1.0628752699999999</v>
      </c>
      <c r="K957" s="115">
        <f>'[1]2023.04.25.EKHAZAARSTK_X'!K957</f>
        <v>0.44568476000000001</v>
      </c>
    </row>
    <row r="958" spans="1:11" x14ac:dyDescent="0.3">
      <c r="A958" s="73" t="str">
        <f>'[1]2023.04.25.EKHAZAARSTK_X'!A958</f>
        <v>VARROC ENGINEERING LTD</v>
      </c>
      <c r="B958" s="115">
        <f>'[1]2023.04.25.EKHAZAARSTK_X'!B958</f>
        <v>-0.47056088000000001</v>
      </c>
      <c r="C958" s="115">
        <f>'[1]2023.04.25.EKHAZAARSTK_X'!C958</f>
        <v>0.64942878000000004</v>
      </c>
      <c r="D958" s="115">
        <f>'[1]2023.04.25.EKHAZAARSTK_X'!D958</f>
        <v>-1.27007973</v>
      </c>
      <c r="E958" s="115">
        <f>'[1]2023.04.25.EKHAZAARSTK_X'!E958</f>
        <v>0.70711338999999995</v>
      </c>
      <c r="F958" s="115">
        <f>'[1]2023.04.25.EKHAZAARSTK_X'!F958</f>
        <v>-0.81547362000000001</v>
      </c>
      <c r="G958" s="115">
        <f>'[1]2023.04.25.EKHAZAARSTK_X'!G958</f>
        <v>-1.1774112000000001</v>
      </c>
      <c r="H958" s="115">
        <f>'[1]2023.04.25.EKHAZAARSTK_X'!H958</f>
        <v>-1.5754028600000001</v>
      </c>
      <c r="I958" s="115">
        <f>'[1]2023.04.25.EKHAZAARSTK_X'!I958</f>
        <v>-2.4259260000000001E-2</v>
      </c>
      <c r="J958" s="115">
        <f>'[1]2023.04.25.EKHAZAARSTK_X'!J958</f>
        <v>0.14817939999999999</v>
      </c>
      <c r="K958" s="115">
        <f>'[1]2023.04.25.EKHAZAARSTK_X'!K958</f>
        <v>-0.23171379</v>
      </c>
    </row>
    <row r="959" spans="1:11" x14ac:dyDescent="0.3">
      <c r="A959" s="73" t="str">
        <f>'[1]2023.04.25.EKHAZAARSTK_X'!A959</f>
        <v>VARUN BEVERAGES LTD</v>
      </c>
      <c r="B959" s="115">
        <f>'[1]2023.04.25.EKHAZAARSTK_X'!B959</f>
        <v>-0.44442838000000001</v>
      </c>
      <c r="C959" s="115">
        <f>'[1]2023.04.25.EKHAZAARSTK_X'!C959</f>
        <v>0.56806171000000005</v>
      </c>
      <c r="D959" s="115">
        <f>'[1]2023.04.25.EKHAZAARSTK_X'!D959</f>
        <v>0.78608507000000005</v>
      </c>
      <c r="E959" s="115">
        <f>'[1]2023.04.25.EKHAZAARSTK_X'!E959</f>
        <v>0.35367829000000001</v>
      </c>
      <c r="F959" s="115">
        <f>'[1]2023.04.25.EKHAZAARSTK_X'!F959</f>
        <v>2.3097317199999998</v>
      </c>
      <c r="G959" s="115">
        <f>'[1]2023.04.25.EKHAZAARSTK_X'!G959</f>
        <v>0.40825539999999999</v>
      </c>
      <c r="H959" s="115">
        <f>'[1]2023.04.25.EKHAZAARSTK_X'!H959</f>
        <v>-0.70363211999999997</v>
      </c>
      <c r="I959" s="115">
        <f>'[1]2023.04.25.EKHAZAARSTK_X'!I959</f>
        <v>4.5373650000000001E-2</v>
      </c>
      <c r="J959" s="115">
        <f>'[1]2023.04.25.EKHAZAARSTK_X'!J959</f>
        <v>-0.51234334999999998</v>
      </c>
      <c r="K959" s="115">
        <f>'[1]2023.04.25.EKHAZAARSTK_X'!K959</f>
        <v>0.60014844000000001</v>
      </c>
    </row>
    <row r="960" spans="1:11" x14ac:dyDescent="0.3">
      <c r="A960" s="73" t="str">
        <f>'[1]2023.04.25.EKHAZAARSTK_X'!A960</f>
        <v>VEDANT FASHIONS LTD</v>
      </c>
      <c r="B960" s="115">
        <f>'[1]2023.04.25.EKHAZAARSTK_X'!B960</f>
        <v>-0.32341111</v>
      </c>
      <c r="C960" s="115">
        <f>'[1]2023.04.25.EKHAZAARSTK_X'!C960</f>
        <v>0.27924395000000002</v>
      </c>
      <c r="D960" s="115">
        <f>'[1]2023.04.25.EKHAZAARSTK_X'!D960</f>
        <v>0.34071815</v>
      </c>
      <c r="E960" s="115">
        <f>'[1]2023.04.25.EKHAZAARSTK_X'!E960</f>
        <v>-0.55120099</v>
      </c>
      <c r="F960" s="115">
        <f>'[1]2023.04.25.EKHAZAARSTK_X'!F960</f>
        <v>0.45397967</v>
      </c>
      <c r="G960" s="115">
        <f>'[1]2023.04.25.EKHAZAARSTK_X'!G960</f>
        <v>1.2675104100000001</v>
      </c>
      <c r="H960" s="115">
        <f>'[1]2023.04.25.EKHAZAARSTK_X'!H960</f>
        <v>-1.7867667700000001</v>
      </c>
      <c r="I960" s="115">
        <f>'[1]2023.04.25.EKHAZAARSTK_X'!I960</f>
        <v>-0.32542279000000002</v>
      </c>
      <c r="J960" s="115">
        <f>'[1]2023.04.25.EKHAZAARSTK_X'!J960</f>
        <v>-0.69725621000000004</v>
      </c>
      <c r="K960" s="115">
        <f>'[1]2023.04.25.EKHAZAARSTK_X'!K960</f>
        <v>0.34666996999999999</v>
      </c>
    </row>
    <row r="961" spans="1:11" x14ac:dyDescent="0.3">
      <c r="A961" s="73" t="str">
        <f>'[1]2023.04.25.EKHAZAARSTK_X'!A961</f>
        <v>VEDANTA LTD</v>
      </c>
      <c r="B961" s="115">
        <f>'[1]2023.04.25.EKHAZAARSTK_X'!B961</f>
        <v>3.0000097800000001</v>
      </c>
      <c r="C961" s="115">
        <f>'[1]2023.04.25.EKHAZAARSTK_X'!C961</f>
        <v>0.12274979</v>
      </c>
      <c r="D961" s="115">
        <f>'[1]2023.04.25.EKHAZAARSTK_X'!D961</f>
        <v>-0.60591572999999999</v>
      </c>
      <c r="E961" s="115">
        <f>'[1]2023.04.25.EKHAZAARSTK_X'!E961</f>
        <v>0.48887107000000002</v>
      </c>
      <c r="F961" s="115">
        <f>'[1]2023.04.25.EKHAZAARSTK_X'!F961</f>
        <v>-0.11629494</v>
      </c>
      <c r="G961" s="115">
        <f>'[1]2023.04.25.EKHAZAARSTK_X'!G961</f>
        <v>0.27590485999999997</v>
      </c>
      <c r="H961" s="115">
        <f>'[1]2023.04.25.EKHAZAARSTK_X'!H961</f>
        <v>0.40197632</v>
      </c>
      <c r="I961" s="115">
        <f>'[1]2023.04.25.EKHAZAARSTK_X'!I961</f>
        <v>0.34881124000000002</v>
      </c>
      <c r="J961" s="115">
        <f>'[1]2023.04.25.EKHAZAARSTK_X'!J961</f>
        <v>1.76782894</v>
      </c>
      <c r="K961" s="115">
        <f>'[1]2023.04.25.EKHAZAARSTK_X'!K961</f>
        <v>1.3185765700000001</v>
      </c>
    </row>
    <row r="962" spans="1:11" x14ac:dyDescent="0.3">
      <c r="A962" s="73" t="str">
        <f>'[1]2023.04.25.EKHAZAARSTK_X'!A962</f>
        <v>VENKY'S (INDIA) LTD</v>
      </c>
      <c r="B962" s="115">
        <f>'[1]2023.04.25.EKHAZAARSTK_X'!B962</f>
        <v>-0.14896145</v>
      </c>
      <c r="C962" s="115">
        <f>'[1]2023.04.25.EKHAZAARSTK_X'!C962</f>
        <v>0.76981765000000002</v>
      </c>
      <c r="D962" s="115">
        <f>'[1]2023.04.25.EKHAZAARSTK_X'!D962</f>
        <v>6.0856739999999999E-2</v>
      </c>
      <c r="E962" s="115">
        <f>'[1]2023.04.25.EKHAZAARSTK_X'!E962</f>
        <v>-0.94261128000000005</v>
      </c>
      <c r="F962" s="115">
        <f>'[1]2023.04.25.EKHAZAARSTK_X'!F962</f>
        <v>-0.94107556000000003</v>
      </c>
      <c r="G962" s="115">
        <f>'[1]2023.04.25.EKHAZAARSTK_X'!G962</f>
        <v>-0.65582483999999996</v>
      </c>
      <c r="H962" s="115">
        <f>'[1]2023.04.25.EKHAZAARSTK_X'!H962</f>
        <v>-2.2146275000000002</v>
      </c>
      <c r="I962" s="115">
        <f>'[1]2023.04.25.EKHAZAARSTK_X'!I962</f>
        <v>0.47222900000000001</v>
      </c>
      <c r="J962" s="115">
        <f>'[1]2023.04.25.EKHAZAARSTK_X'!J962</f>
        <v>0.29168189</v>
      </c>
      <c r="K962" s="115">
        <f>'[1]2023.04.25.EKHAZAARSTK_X'!K962</f>
        <v>0.13078263000000001</v>
      </c>
    </row>
    <row r="963" spans="1:11" x14ac:dyDescent="0.3">
      <c r="A963" s="73" t="str">
        <f>'[1]2023.04.25.EKHAZAARSTK_X'!A963</f>
        <v>VENUS PIPES &amp; TUBES LTD</v>
      </c>
      <c r="B963" s="115">
        <f>'[1]2023.04.25.EKHAZAARSTK_X'!B963</f>
        <v>-0.44973400000000002</v>
      </c>
      <c r="C963" s="115">
        <f>'[1]2023.04.25.EKHAZAARSTK_X'!C963</f>
        <v>3.0002110000000002</v>
      </c>
      <c r="D963" s="115">
        <f>'[1]2023.04.25.EKHAZAARSTK_X'!D963</f>
        <v>3.0000224100000001</v>
      </c>
      <c r="E963" s="115">
        <f>'[1]2023.04.25.EKHAZAARSTK_X'!E963</f>
        <v>7.1779200000000001E-2</v>
      </c>
      <c r="F963" s="115">
        <f>'[1]2023.04.25.EKHAZAARSTK_X'!F963</f>
        <v>2.7893154600000001</v>
      </c>
      <c r="G963" s="115">
        <f>'[1]2023.04.25.EKHAZAARSTK_X'!G963</f>
        <v>0.14479070999999999</v>
      </c>
      <c r="H963" s="115">
        <f>'[1]2023.04.25.EKHAZAARSTK_X'!H963</f>
        <v>-3</v>
      </c>
      <c r="I963" s="115">
        <f>'[1]2023.04.25.EKHAZAARSTK_X'!I963</f>
        <v>1.0172924999999999</v>
      </c>
      <c r="J963" s="115">
        <f>'[1]2023.04.25.EKHAZAARSTK_X'!J963</f>
        <v>-0.44704852</v>
      </c>
      <c r="K963" s="115">
        <f>'[1]2023.04.25.EKHAZAARSTK_X'!K963</f>
        <v>-1.35946572</v>
      </c>
    </row>
    <row r="964" spans="1:11" x14ac:dyDescent="0.3">
      <c r="A964" s="73" t="str">
        <f>'[1]2023.04.25.EKHAZAARSTK_X'!A964</f>
        <v>VERANDA LEARNING SOLUTIONS L</v>
      </c>
      <c r="B964" s="115">
        <f>'[1]2023.04.25.EKHAZAARSTK_X'!B964</f>
        <v>-0.47056088000000001</v>
      </c>
      <c r="C964" s="115">
        <f>'[1]2023.04.25.EKHAZAARSTK_X'!C964</f>
        <v>2.7168121300000001</v>
      </c>
      <c r="D964" s="115">
        <f>'[1]2023.04.25.EKHAZAARSTK_X'!D964</f>
        <v>1.4093097400000001</v>
      </c>
      <c r="E964" s="115">
        <f>'[1]2023.04.25.EKHAZAARSTK_X'!E964</f>
        <v>4.41962E-3</v>
      </c>
      <c r="F964" s="115">
        <f>'[1]2023.04.25.EKHAZAARSTK_X'!F964</f>
        <v>1.5431958400000001</v>
      </c>
      <c r="G964" s="115">
        <f>'[1]2023.04.25.EKHAZAARSTK_X'!G964</f>
        <v>-3.0001707099999999</v>
      </c>
      <c r="H964" s="115">
        <f>'[1]2023.04.25.EKHAZAARSTK_X'!H964</f>
        <v>-3</v>
      </c>
      <c r="I964" s="115">
        <f>'[1]2023.04.25.EKHAZAARSTK_X'!I964</f>
        <v>0.23251325</v>
      </c>
      <c r="J964" s="115">
        <f>'[1]2023.04.25.EKHAZAARSTK_X'!J964</f>
        <v>-1.05992091</v>
      </c>
      <c r="K964" s="115">
        <f>'[1]2023.04.25.EKHAZAARSTK_X'!K964</f>
        <v>0.42690646999999998</v>
      </c>
    </row>
    <row r="965" spans="1:11" x14ac:dyDescent="0.3">
      <c r="A965" s="73" t="str">
        <f>'[1]2023.04.25.EKHAZAARSTK_X'!A965</f>
        <v>VESUVIUS INDIA LTD</v>
      </c>
      <c r="B965" s="115">
        <f>'[1]2023.04.25.EKHAZAARSTK_X'!B965</f>
        <v>-0.28525310999999998</v>
      </c>
      <c r="C965" s="115">
        <f>'[1]2023.04.25.EKHAZAARSTK_X'!C965</f>
        <v>-0.10476124000000001</v>
      </c>
      <c r="D965" s="115">
        <f>'[1]2023.04.25.EKHAZAARSTK_X'!D965</f>
        <v>-0.43409613000000002</v>
      </c>
      <c r="E965" s="115">
        <f>'[1]2023.04.25.EKHAZAARSTK_X'!E965</f>
        <v>-0.95499277000000005</v>
      </c>
      <c r="F965" s="115">
        <f>'[1]2023.04.25.EKHAZAARSTK_X'!F965</f>
        <v>1.3178696599999999</v>
      </c>
      <c r="G965" s="115">
        <f>'[1]2023.04.25.EKHAZAARSTK_X'!G965</f>
        <v>-0.40686478999999998</v>
      </c>
      <c r="H965" s="115">
        <f>'[1]2023.04.25.EKHAZAARSTK_X'!H965</f>
        <v>-2.4123849900000001</v>
      </c>
      <c r="I965" s="115">
        <f>'[1]2023.04.25.EKHAZAARSTK_X'!I965</f>
        <v>-0.31432638000000002</v>
      </c>
      <c r="J965" s="115">
        <f>'[1]2023.04.25.EKHAZAARSTK_X'!J965</f>
        <v>-0.19054022000000001</v>
      </c>
      <c r="K965" s="115">
        <f>'[1]2023.04.25.EKHAZAARSTK_X'!K965</f>
        <v>-2.500144E-2</v>
      </c>
    </row>
    <row r="966" spans="1:11" x14ac:dyDescent="0.3">
      <c r="A966" s="73" t="str">
        <f>'[1]2023.04.25.EKHAZAARSTK_X'!A966</f>
        <v>VIDHI SPECIALTY FOOD INGREDI</v>
      </c>
      <c r="B966" s="115">
        <f>'[1]2023.04.25.EKHAZAARSTK_X'!B966</f>
        <v>-0.42935972999999999</v>
      </c>
      <c r="C966" s="115">
        <f>'[1]2023.04.25.EKHAZAARSTK_X'!C966</f>
        <v>2.4525868900000001</v>
      </c>
      <c r="D966" s="115">
        <f>'[1]2023.04.25.EKHAZAARSTK_X'!D966</f>
        <v>2.0025677700000002</v>
      </c>
      <c r="E966" s="115">
        <f>'[1]2023.04.25.EKHAZAARSTK_X'!E966</f>
        <v>-0.20989685</v>
      </c>
      <c r="F966" s="115">
        <f>'[1]2023.04.25.EKHAZAARSTK_X'!F966</f>
        <v>-0.42748708000000002</v>
      </c>
      <c r="G966" s="115">
        <f>'[1]2023.04.25.EKHAZAARSTK_X'!G966</f>
        <v>-1.4178339999999999E-2</v>
      </c>
      <c r="H966" s="115">
        <f>'[1]2023.04.25.EKHAZAARSTK_X'!H966</f>
        <v>-3</v>
      </c>
      <c r="I966" s="115">
        <f>'[1]2023.04.25.EKHAZAARSTK_X'!I966</f>
        <v>-0.20154826000000001</v>
      </c>
      <c r="J966" s="115">
        <f>'[1]2023.04.25.EKHAZAARSTK_X'!J966</f>
        <v>-0.39764517999999999</v>
      </c>
      <c r="K966" s="115">
        <f>'[1]2023.04.25.EKHAZAARSTK_X'!K966</f>
        <v>-0.79706078999999996</v>
      </c>
    </row>
    <row r="967" spans="1:11" x14ac:dyDescent="0.3">
      <c r="A967" s="73" t="str">
        <f>'[1]2023.04.25.EKHAZAARSTK_X'!A967</f>
        <v>VIJAYA DIAGNOSTIC CENTRE PVT</v>
      </c>
      <c r="B967" s="115">
        <f>'[1]2023.04.25.EKHAZAARSTK_X'!B967</f>
        <v>-0.37194431</v>
      </c>
      <c r="C967" s="115">
        <f>'[1]2023.04.25.EKHAZAARSTK_X'!C967</f>
        <v>0.43633157</v>
      </c>
      <c r="D967" s="115">
        <f>'[1]2023.04.25.EKHAZAARSTK_X'!D967</f>
        <v>0.86909407000000005</v>
      </c>
      <c r="E967" s="115">
        <f>'[1]2023.04.25.EKHAZAARSTK_X'!E967</f>
        <v>0.13102266000000001</v>
      </c>
      <c r="F967" s="115">
        <f>'[1]2023.04.25.EKHAZAARSTK_X'!F967</f>
        <v>-8.1404409999999996E-2</v>
      </c>
      <c r="G967" s="115">
        <f>'[1]2023.04.25.EKHAZAARSTK_X'!G967</f>
        <v>1.174069E-2</v>
      </c>
      <c r="H967" s="115">
        <f>'[1]2023.04.25.EKHAZAARSTK_X'!H967</f>
        <v>-2.66362882</v>
      </c>
      <c r="I967" s="115">
        <f>'[1]2023.04.25.EKHAZAARSTK_X'!I967</f>
        <v>0.12130494999999999</v>
      </c>
      <c r="J967" s="115">
        <f>'[1]2023.04.25.EKHAZAARSTK_X'!J967</f>
        <v>-0.40406868000000001</v>
      </c>
      <c r="K967" s="115">
        <f>'[1]2023.04.25.EKHAZAARSTK_X'!K967</f>
        <v>0.50903874999999998</v>
      </c>
    </row>
    <row r="968" spans="1:11" x14ac:dyDescent="0.3">
      <c r="A968" s="73" t="str">
        <f>'[1]2023.04.25.EKHAZAARSTK_X'!A968</f>
        <v>VINATI ORGANICS LTD</v>
      </c>
      <c r="B968" s="115">
        <f>'[1]2023.04.25.EKHAZAARSTK_X'!B968</f>
        <v>-0.34846723000000002</v>
      </c>
      <c r="C968" s="115">
        <f>'[1]2023.04.25.EKHAZAARSTK_X'!C968</f>
        <v>0.69947201000000003</v>
      </c>
      <c r="D968" s="115">
        <f>'[1]2023.04.25.EKHAZAARSTK_X'!D968</f>
        <v>1.1849428399999999</v>
      </c>
      <c r="E968" s="115">
        <f>'[1]2023.04.25.EKHAZAARSTK_X'!E968</f>
        <v>-0.95499277000000005</v>
      </c>
      <c r="F968" s="115">
        <f>'[1]2023.04.25.EKHAZAARSTK_X'!F968</f>
        <v>-0.27825569999999999</v>
      </c>
      <c r="G968" s="115">
        <f>'[1]2023.04.25.EKHAZAARSTK_X'!G968</f>
        <v>0.57143712000000002</v>
      </c>
      <c r="H968" s="115">
        <f>'[1]2023.04.25.EKHAZAARSTK_X'!H968</f>
        <v>-1.76092732</v>
      </c>
      <c r="I968" s="115">
        <f>'[1]2023.04.25.EKHAZAARSTK_X'!I968</f>
        <v>-0.33855805</v>
      </c>
      <c r="J968" s="115">
        <f>'[1]2023.04.25.EKHAZAARSTK_X'!J968</f>
        <v>-0.51149654</v>
      </c>
      <c r="K968" s="115">
        <f>'[1]2023.04.25.EKHAZAARSTK_X'!K968</f>
        <v>-0.35838198999999998</v>
      </c>
    </row>
    <row r="969" spans="1:11" x14ac:dyDescent="0.3">
      <c r="A969" s="73" t="str">
        <f>'[1]2023.04.25.EKHAZAARSTK_X'!A969</f>
        <v>VINDHYA TELELINKS LTD</v>
      </c>
      <c r="B969" s="115">
        <f>'[1]2023.04.25.EKHAZAARSTK_X'!B969</f>
        <v>-0.25016802999999999</v>
      </c>
      <c r="C969" s="115">
        <f>'[1]2023.04.25.EKHAZAARSTK_X'!C969</f>
        <v>-0.25842935</v>
      </c>
      <c r="D969" s="115">
        <f>'[1]2023.04.25.EKHAZAARSTK_X'!D969</f>
        <v>-0.72262895000000005</v>
      </c>
      <c r="E969" s="115">
        <f>'[1]2023.04.25.EKHAZAARSTK_X'!E969</f>
        <v>-3.9810369999999998E-2</v>
      </c>
      <c r="F969" s="115">
        <f>'[1]2023.04.25.EKHAZAARSTK_X'!F969</f>
        <v>1.5554170599999999</v>
      </c>
      <c r="G969" s="115">
        <f>'[1]2023.04.25.EKHAZAARSTK_X'!G969</f>
        <v>-0.72491485</v>
      </c>
      <c r="H969" s="115">
        <f>'[1]2023.04.25.EKHAZAARSTK_X'!H969</f>
        <v>-2.14145041</v>
      </c>
      <c r="I969" s="115">
        <f>'[1]2023.04.25.EKHAZAARSTK_X'!I969</f>
        <v>-8.3482329999999993E-2</v>
      </c>
      <c r="J969" s="115">
        <f>'[1]2023.04.25.EKHAZAARSTK_X'!J969</f>
        <v>0.63534992999999995</v>
      </c>
      <c r="K969" s="115">
        <f>'[1]2023.04.25.EKHAZAARSTK_X'!K969</f>
        <v>0.46852136</v>
      </c>
    </row>
    <row r="970" spans="1:11" x14ac:dyDescent="0.3">
      <c r="A970" s="73" t="str">
        <f>'[1]2023.04.25.EKHAZAARSTK_X'!A970</f>
        <v>VISHNU CHEMICALS LTD</v>
      </c>
      <c r="B970" s="115">
        <f>'[1]2023.04.25.EKHAZAARSTK_X'!B970</f>
        <v>-0.42089796000000002</v>
      </c>
      <c r="C970" s="115">
        <f>'[1]2023.04.25.EKHAZAARSTK_X'!C970</f>
        <v>0.45465594999999998</v>
      </c>
      <c r="D970" s="115">
        <f>'[1]2023.04.25.EKHAZAARSTK_X'!D970</f>
        <v>-1.559659E-2</v>
      </c>
      <c r="E970" s="115">
        <f>'[1]2023.04.25.EKHAZAARSTK_X'!E970</f>
        <v>0.71022236000000005</v>
      </c>
      <c r="F970" s="115">
        <f>'[1]2023.04.25.EKHAZAARSTK_X'!F970</f>
        <v>-0.17536545000000001</v>
      </c>
      <c r="G970" s="115">
        <f>'[1]2023.04.25.EKHAZAARSTK_X'!G970</f>
        <v>0.42107421</v>
      </c>
      <c r="H970" s="115">
        <f>'[1]2023.04.25.EKHAZAARSTK_X'!H970</f>
        <v>-2.6042969199999999</v>
      </c>
      <c r="I970" s="115">
        <f>'[1]2023.04.25.EKHAZAARSTK_X'!I970</f>
        <v>1.271544E-2</v>
      </c>
      <c r="J970" s="115">
        <f>'[1]2023.04.25.EKHAZAARSTK_X'!J970</f>
        <v>0.38176882000000001</v>
      </c>
      <c r="K970" s="115">
        <f>'[1]2023.04.25.EKHAZAARSTK_X'!K970</f>
        <v>0.32278090999999998</v>
      </c>
    </row>
    <row r="971" spans="1:11" x14ac:dyDescent="0.3">
      <c r="A971" s="73" t="str">
        <f>'[1]2023.04.25.EKHAZAARSTK_X'!A971</f>
        <v>VMART RETAIL LTD</v>
      </c>
      <c r="B971" s="115">
        <f>'[1]2023.04.25.EKHAZAARSTK_X'!B971</f>
        <v>-0.45756489</v>
      </c>
      <c r="C971" s="115">
        <f>'[1]2023.04.25.EKHAZAARSTK_X'!C971</f>
        <v>0.31339589000000001</v>
      </c>
      <c r="D971" s="115">
        <f>'[1]2023.04.25.EKHAZAARSTK_X'!D971</f>
        <v>0.64854531999999998</v>
      </c>
      <c r="E971" s="115">
        <f>'[1]2023.04.25.EKHAZAARSTK_X'!E971</f>
        <v>-0.55730139999999995</v>
      </c>
      <c r="F971" s="115">
        <f>'[1]2023.04.25.EKHAZAARSTK_X'!F971</f>
        <v>-1.6423797600000001</v>
      </c>
      <c r="G971" s="115">
        <f>'[1]2023.04.25.EKHAZAARSTK_X'!G971</f>
        <v>-0.93056338999999999</v>
      </c>
      <c r="H971" s="115">
        <f>'[1]2023.04.25.EKHAZAARSTK_X'!H971</f>
        <v>-2.09856248</v>
      </c>
      <c r="I971" s="115">
        <f>'[1]2023.04.25.EKHAZAARSTK_X'!I971</f>
        <v>-0.10154100000000001</v>
      </c>
      <c r="J971" s="115">
        <f>'[1]2023.04.25.EKHAZAARSTK_X'!J971</f>
        <v>-0.28162368999999998</v>
      </c>
      <c r="K971" s="115">
        <f>'[1]2023.04.25.EKHAZAARSTK_X'!K971</f>
        <v>-0.67673897999999999</v>
      </c>
    </row>
    <row r="972" spans="1:11" x14ac:dyDescent="0.3">
      <c r="A972" s="73" t="str">
        <f>'[1]2023.04.25.EKHAZAARSTK_X'!A972</f>
        <v>VODAFONE IDEA LTD</v>
      </c>
      <c r="B972" s="115">
        <f>'[1]2023.04.25.EKHAZAARSTK_X'!B972</f>
        <v>-0.47056088000000001</v>
      </c>
      <c r="C972" s="115">
        <f>'[1]2023.04.25.EKHAZAARSTK_X'!C972</f>
        <v>0.42825553</v>
      </c>
      <c r="D972" s="115">
        <f>'[1]2023.04.25.EKHAZAARSTK_X'!D972</f>
        <v>-1.46294236</v>
      </c>
      <c r="E972" s="115">
        <f>'[1]2023.04.25.EKHAZAARSTK_X'!E972</f>
        <v>3.0000002399999999</v>
      </c>
      <c r="F972" s="115">
        <f>'[1]2023.04.25.EKHAZAARSTK_X'!F972</f>
        <v>-1.27387118</v>
      </c>
      <c r="G972" s="115">
        <f>'[1]2023.04.25.EKHAZAARSTK_X'!G972</f>
        <v>-2.2549982100000001</v>
      </c>
      <c r="H972" s="115">
        <f>'[1]2023.04.25.EKHAZAARSTK_X'!H972</f>
        <v>-0.10511350999999999</v>
      </c>
      <c r="I972" s="115">
        <f>'[1]2023.04.25.EKHAZAARSTK_X'!I972</f>
        <v>0.99490345000000002</v>
      </c>
      <c r="J972" s="115">
        <f>'[1]2023.04.25.EKHAZAARSTK_X'!J972</f>
        <v>-1.58496237</v>
      </c>
      <c r="K972" s="115">
        <f>'[1]2023.04.25.EKHAZAARSTK_X'!K972</f>
        <v>-0.49121809</v>
      </c>
    </row>
    <row r="973" spans="1:11" x14ac:dyDescent="0.3">
      <c r="A973" s="73" t="str">
        <f>'[1]2023.04.25.EKHAZAARSTK_X'!A973</f>
        <v>VOLTAMP TRANSFORMERS LTD</v>
      </c>
      <c r="B973" s="115">
        <f>'[1]2023.04.25.EKHAZAARSTK_X'!B973</f>
        <v>-8.4279999999999999E-5</v>
      </c>
      <c r="C973" s="115">
        <f>'[1]2023.04.25.EKHAZAARSTK_X'!C973</f>
        <v>0.43657306000000001</v>
      </c>
      <c r="D973" s="115">
        <f>'[1]2023.04.25.EKHAZAARSTK_X'!D973</f>
        <v>0.32428822000000002</v>
      </c>
      <c r="E973" s="115">
        <f>'[1]2023.04.25.EKHAZAARSTK_X'!E973</f>
        <v>-0.95499277000000005</v>
      </c>
      <c r="F973" s="115">
        <f>'[1]2023.04.25.EKHAZAARSTK_X'!F973</f>
        <v>1.1607638600000001</v>
      </c>
      <c r="G973" s="115">
        <f>'[1]2023.04.25.EKHAZAARSTK_X'!G973</f>
        <v>0.39100403</v>
      </c>
      <c r="H973" s="115">
        <f>'[1]2023.04.25.EKHAZAARSTK_X'!H973</f>
        <v>-2.4785180100000002</v>
      </c>
      <c r="I973" s="115">
        <f>'[1]2023.04.25.EKHAZAARSTK_X'!I973</f>
        <v>-8.2723499999999995E-3</v>
      </c>
      <c r="J973" s="115">
        <f>'[1]2023.04.25.EKHAZAARSTK_X'!J973</f>
        <v>8.0148659999999997E-2</v>
      </c>
      <c r="K973" s="115">
        <f>'[1]2023.04.25.EKHAZAARSTK_X'!K973</f>
        <v>0.62343698999999997</v>
      </c>
    </row>
    <row r="974" spans="1:11" x14ac:dyDescent="0.3">
      <c r="A974" s="73" t="str">
        <f>'[1]2023.04.25.EKHAZAARSTK_X'!A974</f>
        <v>VOLTAS LTD</v>
      </c>
      <c r="B974" s="115">
        <f>'[1]2023.04.25.EKHAZAARSTK_X'!B974</f>
        <v>-0.22735960999999999</v>
      </c>
      <c r="C974" s="115">
        <f>'[1]2023.04.25.EKHAZAARSTK_X'!C974</f>
        <v>-0.13259783</v>
      </c>
      <c r="D974" s="115">
        <f>'[1]2023.04.25.EKHAZAARSTK_X'!D974</f>
        <v>-0.38206636999999999</v>
      </c>
      <c r="E974" s="115">
        <f>'[1]2023.04.25.EKHAZAARSTK_X'!E974</f>
        <v>-0.94417930000000005</v>
      </c>
      <c r="F974" s="115">
        <f>'[1]2023.04.25.EKHAZAARSTK_X'!F974</f>
        <v>-1.2665925</v>
      </c>
      <c r="G974" s="115">
        <f>'[1]2023.04.25.EKHAZAARSTK_X'!G974</f>
        <v>-0.86669998999999998</v>
      </c>
      <c r="H974" s="115">
        <f>'[1]2023.04.25.EKHAZAARSTK_X'!H974</f>
        <v>-1.1030132800000001</v>
      </c>
      <c r="I974" s="115">
        <f>'[1]2023.04.25.EKHAZAARSTK_X'!I974</f>
        <v>0.41364237999999998</v>
      </c>
      <c r="J974" s="115">
        <f>'[1]2023.04.25.EKHAZAARSTK_X'!J974</f>
        <v>-0.40449718000000001</v>
      </c>
      <c r="K974" s="115">
        <f>'[1]2023.04.25.EKHAZAARSTK_X'!K974</f>
        <v>-0.35369255999999999</v>
      </c>
    </row>
    <row r="975" spans="1:11" x14ac:dyDescent="0.3">
      <c r="A975" s="73" t="str">
        <f>'[1]2023.04.25.EKHAZAARSTK_X'!A975</f>
        <v>VRL LOGISTICS LTD</v>
      </c>
      <c r="B975" s="115">
        <f>'[1]2023.04.25.EKHAZAARSTK_X'!B975</f>
        <v>8.0320429999999998E-2</v>
      </c>
      <c r="C975" s="115">
        <f>'[1]2023.04.25.EKHAZAARSTK_X'!C975</f>
        <v>0.63728571000000001</v>
      </c>
      <c r="D975" s="115">
        <f>'[1]2023.04.25.EKHAZAARSTK_X'!D975</f>
        <v>0.30930670999999998</v>
      </c>
      <c r="E975" s="115">
        <f>'[1]2023.04.25.EKHAZAARSTK_X'!E975</f>
        <v>0.77021110000000004</v>
      </c>
      <c r="F975" s="115">
        <f>'[1]2023.04.25.EKHAZAARSTK_X'!F975</f>
        <v>0.84678118999999996</v>
      </c>
      <c r="G975" s="115">
        <f>'[1]2023.04.25.EKHAZAARSTK_X'!G975</f>
        <v>-8.2900400000000003E-3</v>
      </c>
      <c r="H975" s="115">
        <f>'[1]2023.04.25.EKHAZAARSTK_X'!H975</f>
        <v>-2.1028993100000002</v>
      </c>
      <c r="I975" s="115">
        <f>'[1]2023.04.25.EKHAZAARSTK_X'!I975</f>
        <v>0.22180291999999999</v>
      </c>
      <c r="J975" s="115">
        <f>'[1]2023.04.25.EKHAZAARSTK_X'!J975</f>
        <v>-3.4527250000000002E-2</v>
      </c>
      <c r="K975" s="115">
        <f>'[1]2023.04.25.EKHAZAARSTK_X'!K975</f>
        <v>-0.1590452</v>
      </c>
    </row>
    <row r="976" spans="1:11" x14ac:dyDescent="0.3">
      <c r="A976" s="73" t="str">
        <f>'[1]2023.04.25.EKHAZAARSTK_X'!A976</f>
        <v>VST INDUSTRIES LTD</v>
      </c>
      <c r="B976" s="115">
        <f>'[1]2023.04.25.EKHAZAARSTK_X'!B976</f>
        <v>1.11261451</v>
      </c>
      <c r="C976" s="115">
        <f>'[1]2023.04.25.EKHAZAARSTK_X'!C976</f>
        <v>5.0608889999999997E-2</v>
      </c>
      <c r="D976" s="115">
        <f>'[1]2023.04.25.EKHAZAARSTK_X'!D976</f>
        <v>-5.7934199999999996E-3</v>
      </c>
      <c r="E976" s="115">
        <f>'[1]2023.04.25.EKHAZAARSTK_X'!E976</f>
        <v>-0.95499277000000005</v>
      </c>
      <c r="F976" s="115">
        <f>'[1]2023.04.25.EKHAZAARSTK_X'!F976</f>
        <v>0.17762943</v>
      </c>
      <c r="G976" s="115">
        <f>'[1]2023.04.25.EKHAZAARSTK_X'!G976</f>
        <v>1.01123261</v>
      </c>
      <c r="H976" s="115">
        <f>'[1]2023.04.25.EKHAZAARSTK_X'!H976</f>
        <v>-2.2095415599999999</v>
      </c>
      <c r="I976" s="115">
        <f>'[1]2023.04.25.EKHAZAARSTK_X'!I976</f>
        <v>-0.36676803000000002</v>
      </c>
      <c r="J976" s="115">
        <f>'[1]2023.04.25.EKHAZAARSTK_X'!J976</f>
        <v>7.1884669999999998E-2</v>
      </c>
      <c r="K976" s="115">
        <f>'[1]2023.04.25.EKHAZAARSTK_X'!K976</f>
        <v>2.3008710000000002E-2</v>
      </c>
    </row>
    <row r="977" spans="1:11" x14ac:dyDescent="0.3">
      <c r="A977" s="73" t="str">
        <f>'[1]2023.04.25.EKHAZAARSTK_X'!A977</f>
        <v>VST TILLERS TRACTORS LTD</v>
      </c>
      <c r="B977" s="115">
        <f>'[1]2023.04.25.EKHAZAARSTK_X'!B977</f>
        <v>-0.16244847000000001</v>
      </c>
      <c r="C977" s="115">
        <f>'[1]2023.04.25.EKHAZAARSTK_X'!C977</f>
        <v>-2.5490220000000001E-2</v>
      </c>
      <c r="D977" s="115">
        <f>'[1]2023.04.25.EKHAZAARSTK_X'!D977</f>
        <v>-0.30734338999999999</v>
      </c>
      <c r="E977" s="115">
        <f>'[1]2023.04.25.EKHAZAARSTK_X'!E977</f>
        <v>-0.95134753000000005</v>
      </c>
      <c r="F977" s="115">
        <f>'[1]2023.04.25.EKHAZAARSTK_X'!F977</f>
        <v>-5.7564700000000003E-2</v>
      </c>
      <c r="G977" s="115">
        <f>'[1]2023.04.25.EKHAZAARSTK_X'!G977</f>
        <v>-0.46363791999999998</v>
      </c>
      <c r="H977" s="115">
        <f>'[1]2023.04.25.EKHAZAARSTK_X'!H977</f>
        <v>-2.6443324100000001</v>
      </c>
      <c r="I977" s="115">
        <f>'[1]2023.04.25.EKHAZAARSTK_X'!I977</f>
        <v>-0.16660807</v>
      </c>
      <c r="J977" s="115">
        <f>'[1]2023.04.25.EKHAZAARSTK_X'!J977</f>
        <v>-2.9345690000000001E-2</v>
      </c>
      <c r="K977" s="115">
        <f>'[1]2023.04.25.EKHAZAARSTK_X'!K977</f>
        <v>-0.78615056999999999</v>
      </c>
    </row>
    <row r="978" spans="1:11" x14ac:dyDescent="0.3">
      <c r="A978" s="73" t="str">
        <f>'[1]2023.04.25.EKHAZAARSTK_X'!A978</f>
        <v>WAAREE RENEWABLE TECHNOLOGIE</v>
      </c>
      <c r="B978" s="115">
        <f>'[1]2023.04.25.EKHAZAARSTK_X'!B978</f>
        <v>-0.44986685999999998</v>
      </c>
      <c r="C978" s="115">
        <f>'[1]2023.04.25.EKHAZAARSTK_X'!C978</f>
        <v>1.06075907</v>
      </c>
      <c r="D978" s="115">
        <f>'[1]2023.04.25.EKHAZAARSTK_X'!D978</f>
        <v>2.1896960700000001</v>
      </c>
      <c r="E978" s="115">
        <f>'[1]2023.04.25.EKHAZAARSTK_X'!E978</f>
        <v>-0.95499277000000005</v>
      </c>
      <c r="F978" s="115">
        <f>'[1]2023.04.25.EKHAZAARSTK_X'!F978</f>
        <v>3.0000844</v>
      </c>
      <c r="G978" s="115">
        <f>'[1]2023.04.25.EKHAZAARSTK_X'!G978</f>
        <v>2.3052837799999999</v>
      </c>
      <c r="H978" s="115">
        <f>'[1]2023.04.25.EKHAZAARSTK_X'!H978</f>
        <v>-3</v>
      </c>
      <c r="I978" s="115">
        <f>'[1]2023.04.25.EKHAZAARSTK_X'!I978</f>
        <v>-8.7519219999999995E-2</v>
      </c>
      <c r="J978" s="115">
        <f>'[1]2023.04.25.EKHAZAARSTK_X'!J978</f>
        <v>-0.39853674</v>
      </c>
      <c r="K978" s="115">
        <f>'[1]2023.04.25.EKHAZAARSTK_X'!K978</f>
        <v>1.82235193</v>
      </c>
    </row>
    <row r="979" spans="1:11" x14ac:dyDescent="0.3">
      <c r="A979" s="73" t="str">
        <f>'[1]2023.04.25.EKHAZAARSTK_X'!A979</f>
        <v>WARDWIZARD INNOVATIONS &amp; MOB</v>
      </c>
      <c r="B979" s="115">
        <f>'[1]2023.04.25.EKHAZAARSTK_X'!B979</f>
        <v>-0.41597943999999998</v>
      </c>
      <c r="C979" s="115">
        <f>'[1]2023.04.25.EKHAZAARSTK_X'!C979</f>
        <v>3.0002110000000002</v>
      </c>
      <c r="D979" s="115">
        <f>'[1]2023.04.25.EKHAZAARSTK_X'!D979</f>
        <v>3.0000224100000001</v>
      </c>
      <c r="E979" s="115">
        <f>'[1]2023.04.25.EKHAZAARSTK_X'!E979</f>
        <v>-0.72103976999999997</v>
      </c>
      <c r="F979" s="115">
        <f>'[1]2023.04.25.EKHAZAARSTK_X'!F979</f>
        <v>-0.99055152999999996</v>
      </c>
      <c r="G979" s="115">
        <f>'[1]2023.04.25.EKHAZAARSTK_X'!G979</f>
        <v>-0.25751930000000001</v>
      </c>
      <c r="H979" s="115">
        <f>'[1]2023.04.25.EKHAZAARSTK_X'!H979</f>
        <v>-3</v>
      </c>
      <c r="I979" s="115">
        <f>'[1]2023.04.25.EKHAZAARSTK_X'!I979</f>
        <v>-8.1167699999999995E-2</v>
      </c>
      <c r="J979" s="115">
        <f>'[1]2023.04.25.EKHAZAARSTK_X'!J979</f>
        <v>-0.52513540000000003</v>
      </c>
      <c r="K979" s="115">
        <f>'[1]2023.04.25.EKHAZAARSTK_X'!K979</f>
        <v>-0.80620718000000002</v>
      </c>
    </row>
    <row r="980" spans="1:11" x14ac:dyDescent="0.3">
      <c r="A980" s="73" t="str">
        <f>'[1]2023.04.25.EKHAZAARSTK_X'!A980</f>
        <v>WELSPUN CORP LTD</v>
      </c>
      <c r="B980" s="115">
        <f>'[1]2023.04.25.EKHAZAARSTK_X'!B980</f>
        <v>0.37873003</v>
      </c>
      <c r="C980" s="115">
        <f>'[1]2023.04.25.EKHAZAARSTK_X'!C980</f>
        <v>-7.5155959999999994E-2</v>
      </c>
      <c r="D980" s="115">
        <f>'[1]2023.04.25.EKHAZAARSTK_X'!D980</f>
        <v>-0.91687076999999995</v>
      </c>
      <c r="E980" s="115">
        <f>'[1]2023.04.25.EKHAZAARSTK_X'!E980</f>
        <v>0.25363820999999998</v>
      </c>
      <c r="F980" s="115">
        <f>'[1]2023.04.25.EKHAZAARSTK_X'!F980</f>
        <v>1.0495232299999999</v>
      </c>
      <c r="G980" s="115">
        <f>'[1]2023.04.25.EKHAZAARSTK_X'!G980</f>
        <v>-0.90943300999999999</v>
      </c>
      <c r="H980" s="115">
        <f>'[1]2023.04.25.EKHAZAARSTK_X'!H980</f>
        <v>-1.4556941999999999</v>
      </c>
      <c r="I980" s="115">
        <f>'[1]2023.04.25.EKHAZAARSTK_X'!I980</f>
        <v>0.83400255000000001</v>
      </c>
      <c r="J980" s="115">
        <f>'[1]2023.04.25.EKHAZAARSTK_X'!J980</f>
        <v>0.35666797</v>
      </c>
      <c r="K980" s="115">
        <f>'[1]2023.04.25.EKHAZAARSTK_X'!K980</f>
        <v>0.68264782000000002</v>
      </c>
    </row>
    <row r="981" spans="1:11" x14ac:dyDescent="0.3">
      <c r="A981" s="73" t="str">
        <f>'[1]2023.04.25.EKHAZAARSTK_X'!A981</f>
        <v>WELSPUN ENTERPRISES LTD/NEW</v>
      </c>
      <c r="B981" s="115">
        <f>'[1]2023.04.25.EKHAZAARSTK_X'!B981</f>
        <v>-7.4711509999999995E-2</v>
      </c>
      <c r="C981" s="115">
        <f>'[1]2023.04.25.EKHAZAARSTK_X'!C981</f>
        <v>0.16014581999999999</v>
      </c>
      <c r="D981" s="115">
        <f>'[1]2023.04.25.EKHAZAARSTK_X'!D981</f>
        <v>0.95943129000000005</v>
      </c>
      <c r="E981" s="115">
        <f>'[1]2023.04.25.EKHAZAARSTK_X'!E981</f>
        <v>-4.7622369999999997E-2</v>
      </c>
      <c r="F981" s="115">
        <f>'[1]2023.04.25.EKHAZAARSTK_X'!F981</f>
        <v>1.89252281</v>
      </c>
      <c r="G981" s="115">
        <f>'[1]2023.04.25.EKHAZAARSTK_X'!G981</f>
        <v>-0.14229594000000001</v>
      </c>
      <c r="H981" s="115">
        <f>'[1]2023.04.25.EKHAZAARSTK_X'!H981</f>
        <v>-1.95605516</v>
      </c>
      <c r="I981" s="115">
        <f>'[1]2023.04.25.EKHAZAARSTK_X'!I981</f>
        <v>0.18763745000000001</v>
      </c>
      <c r="J981" s="115">
        <f>'[1]2023.04.25.EKHAZAARSTK_X'!J981</f>
        <v>1.3889492800000001</v>
      </c>
      <c r="K981" s="115">
        <f>'[1]2023.04.25.EKHAZAARSTK_X'!K981</f>
        <v>0.89446819</v>
      </c>
    </row>
    <row r="982" spans="1:11" x14ac:dyDescent="0.3">
      <c r="A982" s="73" t="str">
        <f>'[1]2023.04.25.EKHAZAARSTK_X'!A982</f>
        <v>WELSPUN INDIA LTD</v>
      </c>
      <c r="B982" s="115">
        <f>'[1]2023.04.25.EKHAZAARSTK_X'!B982</f>
        <v>-0.40205585999999999</v>
      </c>
      <c r="C982" s="115">
        <f>'[1]2023.04.25.EKHAZAARSTK_X'!C982</f>
        <v>-0.29478416000000002</v>
      </c>
      <c r="D982" s="115">
        <f>'[1]2023.04.25.EKHAZAARSTK_X'!D982</f>
        <v>-0.32408416000000001</v>
      </c>
      <c r="E982" s="115">
        <f>'[1]2023.04.25.EKHAZAARSTK_X'!E982</f>
        <v>0.35309773999999999</v>
      </c>
      <c r="F982" s="115">
        <f>'[1]2023.04.25.EKHAZAARSTK_X'!F982</f>
        <v>-0.58634876999999996</v>
      </c>
      <c r="G982" s="115">
        <f>'[1]2023.04.25.EKHAZAARSTK_X'!G982</f>
        <v>-0.93771541000000003</v>
      </c>
      <c r="H982" s="115">
        <f>'[1]2023.04.25.EKHAZAARSTK_X'!H982</f>
        <v>-1.42454755</v>
      </c>
      <c r="I982" s="115">
        <f>'[1]2023.04.25.EKHAZAARSTK_X'!I982</f>
        <v>-3.5254769999999998E-2</v>
      </c>
      <c r="J982" s="115">
        <f>'[1]2023.04.25.EKHAZAARSTK_X'!J982</f>
        <v>0.12860917999999999</v>
      </c>
      <c r="K982" s="115">
        <f>'[1]2023.04.25.EKHAZAARSTK_X'!K982</f>
        <v>0.27878764</v>
      </c>
    </row>
    <row r="983" spans="1:11" x14ac:dyDescent="0.3">
      <c r="A983" s="73" t="str">
        <f>'[1]2023.04.25.EKHAZAARSTK_X'!A983</f>
        <v>WENDT INDIA LTD</v>
      </c>
      <c r="B983" s="115">
        <f>'[1]2023.04.25.EKHAZAARSTK_X'!B983</f>
        <v>-0.11594048</v>
      </c>
      <c r="C983" s="115">
        <f>'[1]2023.04.25.EKHAZAARSTK_X'!C983</f>
        <v>0.47576347000000002</v>
      </c>
      <c r="D983" s="115">
        <f>'[1]2023.04.25.EKHAZAARSTK_X'!D983</f>
        <v>-0.4025996</v>
      </c>
      <c r="E983" s="115">
        <f>'[1]2023.04.25.EKHAZAARSTK_X'!E983</f>
        <v>-0.95499277000000005</v>
      </c>
      <c r="F983" s="115">
        <f>'[1]2023.04.25.EKHAZAARSTK_X'!F983</f>
        <v>1.461357</v>
      </c>
      <c r="G983" s="115">
        <f>'[1]2023.04.25.EKHAZAARSTK_X'!G983</f>
        <v>0.31106247999999997</v>
      </c>
      <c r="H983" s="115">
        <f>'[1]2023.04.25.EKHAZAARSTK_X'!H983</f>
        <v>-3</v>
      </c>
      <c r="I983" s="115">
        <f>'[1]2023.04.25.EKHAZAARSTK_X'!I983</f>
        <v>-0.33567265000000002</v>
      </c>
      <c r="J983" s="115">
        <f>'[1]2023.04.25.EKHAZAARSTK_X'!J983</f>
        <v>-0.48711654999999998</v>
      </c>
      <c r="K983" s="115">
        <f>'[1]2023.04.25.EKHAZAARSTK_X'!K983</f>
        <v>-0.53024709000000003</v>
      </c>
    </row>
    <row r="984" spans="1:11" x14ac:dyDescent="0.3">
      <c r="A984" s="73" t="str">
        <f>'[1]2023.04.25.EKHAZAARSTK_X'!A984</f>
        <v>WEST COAST PAPER MILLS LTD</v>
      </c>
      <c r="B984" s="115">
        <f>'[1]2023.04.25.EKHAZAARSTK_X'!B984</f>
        <v>-6.7575899999999994E-2</v>
      </c>
      <c r="C984" s="115">
        <f>'[1]2023.04.25.EKHAZAARSTK_X'!C984</f>
        <v>0.92557805999999998</v>
      </c>
      <c r="D984" s="115">
        <f>'[1]2023.04.25.EKHAZAARSTK_X'!D984</f>
        <v>0.55930911999999999</v>
      </c>
      <c r="E984" s="115">
        <f>'[1]2023.04.25.EKHAZAARSTK_X'!E984</f>
        <v>-0.72198390999999995</v>
      </c>
      <c r="F984" s="115">
        <f>'[1]2023.04.25.EKHAZAARSTK_X'!F984</f>
        <v>1.6689814300000001</v>
      </c>
      <c r="G984" s="115">
        <f>'[1]2023.04.25.EKHAZAARSTK_X'!G984</f>
        <v>1.3469665099999999</v>
      </c>
      <c r="H984" s="115">
        <f>'[1]2023.04.25.EKHAZAARSTK_X'!H984</f>
        <v>-1.93036461</v>
      </c>
      <c r="I984" s="115">
        <f>'[1]2023.04.25.EKHAZAARSTK_X'!I984</f>
        <v>0.65572249999999999</v>
      </c>
      <c r="J984" s="115">
        <f>'[1]2023.04.25.EKHAZAARSTK_X'!J984</f>
        <v>2.19559097</v>
      </c>
      <c r="K984" s="115">
        <f>'[1]2023.04.25.EKHAZAARSTK_X'!K984</f>
        <v>1.5215620999999999</v>
      </c>
    </row>
    <row r="985" spans="1:11" x14ac:dyDescent="0.3">
      <c r="A985" s="73" t="str">
        <f>'[1]2023.04.25.EKHAZAARSTK_X'!A985</f>
        <v>WESTLIFE FOODWORLD LTD</v>
      </c>
      <c r="B985" s="115">
        <f>'[1]2023.04.25.EKHAZAARSTK_X'!B985</f>
        <v>-0.47056088000000001</v>
      </c>
      <c r="C985" s="115">
        <f>'[1]2023.04.25.EKHAZAARSTK_X'!C985</f>
        <v>-2.003972E-2</v>
      </c>
      <c r="D985" s="115">
        <f>'[1]2023.04.25.EKHAZAARSTK_X'!D985</f>
        <v>-2.8147999999999999E-2</v>
      </c>
      <c r="E985" s="115">
        <f>'[1]2023.04.25.EKHAZAARSTK_X'!E985</f>
        <v>1.08614981</v>
      </c>
      <c r="F985" s="115">
        <f>'[1]2023.04.25.EKHAZAARSTK_X'!F985</f>
        <v>1.0558592099999999</v>
      </c>
      <c r="G985" s="115">
        <f>'[1]2023.04.25.EKHAZAARSTK_X'!G985</f>
        <v>8.5326920000000001E-2</v>
      </c>
      <c r="H985" s="115">
        <f>'[1]2023.04.25.EKHAZAARSTK_X'!H985</f>
        <v>-1.99097455</v>
      </c>
      <c r="I985" s="115">
        <f>'[1]2023.04.25.EKHAZAARSTK_X'!I985</f>
        <v>-0.22293198</v>
      </c>
      <c r="J985" s="115">
        <f>'[1]2023.04.25.EKHAZAARSTK_X'!J985</f>
        <v>-0.54157895</v>
      </c>
      <c r="K985" s="115">
        <f>'[1]2023.04.25.EKHAZAARSTK_X'!K985</f>
        <v>0.44854748</v>
      </c>
    </row>
    <row r="986" spans="1:11" x14ac:dyDescent="0.3">
      <c r="A986" s="73" t="str">
        <f>'[1]2023.04.25.EKHAZAARSTK_X'!A986</f>
        <v>WHEELS INDIA LTD</v>
      </c>
      <c r="B986" s="115">
        <f>'[1]2023.04.25.EKHAZAARSTK_X'!B986</f>
        <v>-0.24662704999999999</v>
      </c>
      <c r="C986" s="115">
        <f>'[1]2023.04.25.EKHAZAARSTK_X'!C986</f>
        <v>0.57648206000000002</v>
      </c>
      <c r="D986" s="115">
        <f>'[1]2023.04.25.EKHAZAARSTK_X'!D986</f>
        <v>0.46196836000000002</v>
      </c>
      <c r="E986" s="115">
        <f>'[1]2023.04.25.EKHAZAARSTK_X'!E986</f>
        <v>1.01043236</v>
      </c>
      <c r="F986" s="115">
        <f>'[1]2023.04.25.EKHAZAARSTK_X'!F986</f>
        <v>-0.20656078999999999</v>
      </c>
      <c r="G986" s="115">
        <f>'[1]2023.04.25.EKHAZAARSTK_X'!G986</f>
        <v>-0.82330108000000002</v>
      </c>
      <c r="H986" s="115">
        <f>'[1]2023.04.25.EKHAZAARSTK_X'!H986</f>
        <v>-2.2382245099999998</v>
      </c>
      <c r="I986" s="115">
        <f>'[1]2023.04.25.EKHAZAARSTK_X'!I986</f>
        <v>-0.28235659000000002</v>
      </c>
      <c r="J986" s="115">
        <f>'[1]2023.04.25.EKHAZAARSTK_X'!J986</f>
        <v>0.35485222999999999</v>
      </c>
      <c r="K986" s="115">
        <f>'[1]2023.04.25.EKHAZAARSTK_X'!K986</f>
        <v>-0.76738547999999995</v>
      </c>
    </row>
    <row r="987" spans="1:11" x14ac:dyDescent="0.3">
      <c r="A987" s="73" t="str">
        <f>'[1]2023.04.25.EKHAZAARSTK_X'!A987</f>
        <v>WHIRLPOOL OF INDIA LTD</v>
      </c>
      <c r="B987" s="115">
        <f>'[1]2023.04.25.EKHAZAARSTK_X'!B987</f>
        <v>-0.32884181000000001</v>
      </c>
      <c r="C987" s="115">
        <f>'[1]2023.04.25.EKHAZAARSTK_X'!C987</f>
        <v>-8.8372580000000006E-2</v>
      </c>
      <c r="D987" s="115">
        <f>'[1]2023.04.25.EKHAZAARSTK_X'!D987</f>
        <v>-0.18210839000000001</v>
      </c>
      <c r="E987" s="115">
        <f>'[1]2023.04.25.EKHAZAARSTK_X'!E987</f>
        <v>-0.87132496000000004</v>
      </c>
      <c r="F987" s="115">
        <f>'[1]2023.04.25.EKHAZAARSTK_X'!F987</f>
        <v>-0.59093881000000004</v>
      </c>
      <c r="G987" s="115">
        <f>'[1]2023.04.25.EKHAZAARSTK_X'!G987</f>
        <v>-0.67789911999999997</v>
      </c>
      <c r="H987" s="115">
        <f>'[1]2023.04.25.EKHAZAARSTK_X'!H987</f>
        <v>-1.40730095</v>
      </c>
      <c r="I987" s="115">
        <f>'[1]2023.04.25.EKHAZAARSTK_X'!I987</f>
        <v>-0.20873894000000001</v>
      </c>
      <c r="J987" s="115">
        <f>'[1]2023.04.25.EKHAZAARSTK_X'!J987</f>
        <v>-0.36758506000000002</v>
      </c>
      <c r="K987" s="115">
        <f>'[1]2023.04.25.EKHAZAARSTK_X'!K987</f>
        <v>-0.69550329</v>
      </c>
    </row>
    <row r="988" spans="1:11" x14ac:dyDescent="0.3">
      <c r="A988" s="73" t="str">
        <f>'[1]2023.04.25.EKHAZAARSTK_X'!A988</f>
        <v>WIPRO LTD</v>
      </c>
      <c r="B988" s="115">
        <f>'[1]2023.04.25.EKHAZAARSTK_X'!B988</f>
        <v>-0.3662591</v>
      </c>
      <c r="C988" s="115">
        <f>'[1]2023.04.25.EKHAZAARSTK_X'!C988</f>
        <v>-0.41682044000000001</v>
      </c>
      <c r="D988" s="115">
        <f>'[1]2023.04.25.EKHAZAARSTK_X'!D988</f>
        <v>-0.25255808000000002</v>
      </c>
      <c r="E988" s="115">
        <f>'[1]2023.04.25.EKHAZAARSTK_X'!E988</f>
        <v>-0.62421404999999996</v>
      </c>
      <c r="F988" s="115">
        <f>'[1]2023.04.25.EKHAZAARSTK_X'!F988</f>
        <v>-1.4389216899999999</v>
      </c>
      <c r="G988" s="115">
        <f>'[1]2023.04.25.EKHAZAARSTK_X'!G988</f>
        <v>-1.557131E-2</v>
      </c>
      <c r="H988" s="115">
        <f>'[1]2023.04.25.EKHAZAARSTK_X'!H988</f>
        <v>0.34180804999999997</v>
      </c>
      <c r="I988" s="115">
        <f>'[1]2023.04.25.EKHAZAARSTK_X'!I988</f>
        <v>-0.20080824</v>
      </c>
      <c r="J988" s="115">
        <f>'[1]2023.04.25.EKHAZAARSTK_X'!J988</f>
        <v>0.1595114</v>
      </c>
      <c r="K988" s="115">
        <f>'[1]2023.04.25.EKHAZAARSTK_X'!K988</f>
        <v>-0.16243091000000001</v>
      </c>
    </row>
    <row r="989" spans="1:11" x14ac:dyDescent="0.3">
      <c r="A989" s="73" t="str">
        <f>'[1]2023.04.25.EKHAZAARSTK_X'!A989</f>
        <v>WOCKHARDT LTD</v>
      </c>
      <c r="B989" s="115">
        <f>'[1]2023.04.25.EKHAZAARSTK_X'!B989</f>
        <v>-0.47056088000000001</v>
      </c>
      <c r="C989" s="115">
        <f>'[1]2023.04.25.EKHAZAARSTK_X'!C989</f>
        <v>0.23980831</v>
      </c>
      <c r="D989" s="115">
        <f>'[1]2023.04.25.EKHAZAARSTK_X'!D989</f>
        <v>-2.0256674299999999</v>
      </c>
      <c r="E989" s="115">
        <f>'[1]2023.04.25.EKHAZAARSTK_X'!E989</f>
        <v>0.76125538000000004</v>
      </c>
      <c r="F989" s="115">
        <f>'[1]2023.04.25.EKHAZAARSTK_X'!F989</f>
        <v>-1.4192402399999999</v>
      </c>
      <c r="G989" s="115">
        <f>'[1]2023.04.25.EKHAZAARSTK_X'!G989</f>
        <v>-2.3966593700000001</v>
      </c>
      <c r="H989" s="115">
        <f>'[1]2023.04.25.EKHAZAARSTK_X'!H989</f>
        <v>-1.9466759</v>
      </c>
      <c r="I989" s="115">
        <f>'[1]2023.04.25.EKHAZAARSTK_X'!I989</f>
        <v>1.18316424</v>
      </c>
      <c r="J989" s="115">
        <f>'[1]2023.04.25.EKHAZAARSTK_X'!J989</f>
        <v>-0.61104261999999998</v>
      </c>
      <c r="K989" s="115">
        <f>'[1]2023.04.25.EKHAZAARSTK_X'!K989</f>
        <v>-6.8510299999999996E-2</v>
      </c>
    </row>
    <row r="990" spans="1:11" x14ac:dyDescent="0.3">
      <c r="A990" s="73" t="str">
        <f>'[1]2023.04.25.EKHAZAARSTK_X'!A990</f>
        <v>WONDERLA HOLIDAYS LTD</v>
      </c>
      <c r="B990" s="115">
        <f>'[1]2023.04.25.EKHAZAARSTK_X'!B990</f>
        <v>-0.47056088000000001</v>
      </c>
      <c r="C990" s="115">
        <f>'[1]2023.04.25.EKHAZAARSTK_X'!C990</f>
        <v>0.51983904999999997</v>
      </c>
      <c r="D990" s="115">
        <f>'[1]2023.04.25.EKHAZAARSTK_X'!D990</f>
        <v>-1.03920531</v>
      </c>
      <c r="E990" s="115">
        <f>'[1]2023.04.25.EKHAZAARSTK_X'!E990</f>
        <v>-0.95120788000000001</v>
      </c>
      <c r="F990" s="115">
        <f>'[1]2023.04.25.EKHAZAARSTK_X'!F990</f>
        <v>1.6968536400000001</v>
      </c>
      <c r="G990" s="115">
        <f>'[1]2023.04.25.EKHAZAARSTK_X'!G990</f>
        <v>0.13172331000000001</v>
      </c>
      <c r="H990" s="115">
        <f>'[1]2023.04.25.EKHAZAARSTK_X'!H990</f>
        <v>-2.7385950100000001</v>
      </c>
      <c r="I990" s="115">
        <f>'[1]2023.04.25.EKHAZAARSTK_X'!I990</f>
        <v>0.24092294</v>
      </c>
      <c r="J990" s="115">
        <f>'[1]2023.04.25.EKHAZAARSTK_X'!J990</f>
        <v>-0.14870950999999999</v>
      </c>
      <c r="K990" s="115">
        <f>'[1]2023.04.25.EKHAZAARSTK_X'!K990</f>
        <v>1.53506911</v>
      </c>
    </row>
    <row r="991" spans="1:11" x14ac:dyDescent="0.3">
      <c r="A991" s="73" t="str">
        <f>'[1]2023.04.25.EKHAZAARSTK_X'!A991</f>
        <v>WPIL LTD</v>
      </c>
      <c r="B991" s="115">
        <f>'[1]2023.04.25.EKHAZAARSTK_X'!B991</f>
        <v>-0.33103293</v>
      </c>
      <c r="C991" s="115">
        <f>'[1]2023.04.25.EKHAZAARSTK_X'!C991</f>
        <v>0.11214812</v>
      </c>
      <c r="D991" s="115">
        <f>'[1]2023.04.25.EKHAZAARSTK_X'!D991</f>
        <v>0.17967373</v>
      </c>
      <c r="E991" s="115">
        <f>'[1]2023.04.25.EKHAZAARSTK_X'!E991</f>
        <v>-0.60181921999999999</v>
      </c>
      <c r="F991" s="115">
        <f>'[1]2023.04.25.EKHAZAARSTK_X'!F991</f>
        <v>3.0000844</v>
      </c>
      <c r="G991" s="115">
        <f>'[1]2023.04.25.EKHAZAARSTK_X'!G991</f>
        <v>0.38773881999999998</v>
      </c>
      <c r="H991" s="115">
        <f>'[1]2023.04.25.EKHAZAARSTK_X'!H991</f>
        <v>-2.33961606</v>
      </c>
      <c r="I991" s="115">
        <f>'[1]2023.04.25.EKHAZAARSTK_X'!I991</f>
        <v>-0.27772956999999998</v>
      </c>
      <c r="J991" s="115">
        <f>'[1]2023.04.25.EKHAZAARSTK_X'!J991</f>
        <v>0.26547422999999998</v>
      </c>
      <c r="K991" s="115">
        <f>'[1]2023.04.25.EKHAZAARSTK_X'!K991</f>
        <v>2.8254835599999999</v>
      </c>
    </row>
    <row r="992" spans="1:11" x14ac:dyDescent="0.3">
      <c r="A992" s="73" t="str">
        <f>'[1]2023.04.25.EKHAZAARSTK_X'!A992</f>
        <v>XPRO INDIA LTD</v>
      </c>
      <c r="B992" s="115">
        <f>'[1]2023.04.25.EKHAZAARSTK_X'!B992</f>
        <v>-0.39461701999999999</v>
      </c>
      <c r="C992" s="115">
        <f>'[1]2023.04.25.EKHAZAARSTK_X'!C992</f>
        <v>0.76282996000000003</v>
      </c>
      <c r="D992" s="115">
        <f>'[1]2023.04.25.EKHAZAARSTK_X'!D992</f>
        <v>0.24071244999999999</v>
      </c>
      <c r="E992" s="115">
        <f>'[1]2023.04.25.EKHAZAARSTK_X'!E992</f>
        <v>-0.66098796999999998</v>
      </c>
      <c r="F992" s="115">
        <f>'[1]2023.04.25.EKHAZAARSTK_X'!F992</f>
        <v>-0.71839821000000004</v>
      </c>
      <c r="G992" s="115">
        <f>'[1]2023.04.25.EKHAZAARSTK_X'!G992</f>
        <v>0.52313012000000003</v>
      </c>
      <c r="H992" s="115">
        <f>'[1]2023.04.25.EKHAZAARSTK_X'!H992</f>
        <v>-3</v>
      </c>
      <c r="I992" s="115">
        <f>'[1]2023.04.25.EKHAZAARSTK_X'!I992</f>
        <v>8.0981280000000003E-2</v>
      </c>
      <c r="J992" s="115">
        <f>'[1]2023.04.25.EKHAZAARSTK_X'!J992</f>
        <v>-5.214821E-2</v>
      </c>
      <c r="K992" s="115">
        <f>'[1]2023.04.25.EKHAZAARSTK_X'!K992</f>
        <v>1.1825557900000001</v>
      </c>
    </row>
    <row r="993" spans="1:11" x14ac:dyDescent="0.3">
      <c r="A993" s="73" t="str">
        <f>'[1]2023.04.25.EKHAZAARSTK_X'!A993</f>
        <v>YASHO INDUSTRIES LTD</v>
      </c>
      <c r="B993" s="115">
        <f>'[1]2023.04.25.EKHAZAARSTK_X'!B993</f>
        <v>-0.45810362999999998</v>
      </c>
      <c r="C993" s="115">
        <f>'[1]2023.04.25.EKHAZAARSTK_X'!C993</f>
        <v>0.82367307000000001</v>
      </c>
      <c r="D993" s="115">
        <f>'[1]2023.04.25.EKHAZAARSTK_X'!D993</f>
        <v>2.2816629399999999</v>
      </c>
      <c r="E993" s="115">
        <f>'[1]2023.04.25.EKHAZAARSTK_X'!E993</f>
        <v>0.63697159000000003</v>
      </c>
      <c r="F993" s="115">
        <f>'[1]2023.04.25.EKHAZAARSTK_X'!F993</f>
        <v>-0.56990445000000001</v>
      </c>
      <c r="G993" s="115">
        <f>'[1]2023.04.25.EKHAZAARSTK_X'!G993</f>
        <v>0.31018549000000001</v>
      </c>
      <c r="H993" s="115">
        <f>'[1]2023.04.25.EKHAZAARSTK_X'!H993</f>
        <v>-2.87234759</v>
      </c>
      <c r="I993" s="115">
        <f>'[1]2023.04.25.EKHAZAARSTK_X'!I993</f>
        <v>-0.12791</v>
      </c>
      <c r="J993" s="115">
        <f>'[1]2023.04.25.EKHAZAARSTK_X'!J993</f>
        <v>-0.18810937999999999</v>
      </c>
      <c r="K993" s="115">
        <f>'[1]2023.04.25.EKHAZAARSTK_X'!K993</f>
        <v>-0.56917446999999999</v>
      </c>
    </row>
    <row r="994" spans="1:11" x14ac:dyDescent="0.3">
      <c r="A994" s="73" t="str">
        <f>'[1]2023.04.25.EKHAZAARSTK_X'!A994</f>
        <v>YES BANK LTD</v>
      </c>
      <c r="B994" s="115">
        <f>'[1]2023.04.25.EKHAZAARSTK_X'!B994</f>
        <v>-0.47056088000000001</v>
      </c>
      <c r="C994" s="115">
        <f>'[1]2023.04.25.EKHAZAARSTK_X'!C994</f>
        <v>-0.46526130999999998</v>
      </c>
      <c r="D994" s="115">
        <f>'[1]2023.04.25.EKHAZAARSTK_X'!D994</f>
        <v>-1.2607116700000001</v>
      </c>
      <c r="E994" s="115">
        <f>'[1]2023.04.25.EKHAZAARSTK_X'!E994</f>
        <v>1.3090004900000001</v>
      </c>
      <c r="F994" s="115">
        <f>'[1]2023.04.25.EKHAZAARSTK_X'!F994</f>
        <v>0.76781957999999995</v>
      </c>
      <c r="G994" s="115">
        <f>'[1]2023.04.25.EKHAZAARSTK_X'!G994</f>
        <v>-1.07053924</v>
      </c>
      <c r="H994" s="115">
        <f>'[1]2023.04.25.EKHAZAARSTK_X'!H994</f>
        <v>2.618069E-2</v>
      </c>
      <c r="I994" s="115">
        <f>'[1]2023.04.25.EKHAZAARSTK_X'!I994</f>
        <v>0.89780599000000005</v>
      </c>
      <c r="J994" s="115">
        <f>'[1]2023.04.25.EKHAZAARSTK_X'!J994</f>
        <v>0.25619298000000001</v>
      </c>
      <c r="K994" s="115">
        <f>'[1]2023.04.25.EKHAZAARSTK_X'!K994</f>
        <v>0.79083334999999999</v>
      </c>
    </row>
    <row r="995" spans="1:11" x14ac:dyDescent="0.3">
      <c r="A995" s="73" t="str">
        <f>'[1]2023.04.25.EKHAZAARSTK_X'!A995</f>
        <v>ZEE ENTERTAINMENT ENTERPRISE</v>
      </c>
      <c r="B995" s="115">
        <f>'[1]2023.04.25.EKHAZAARSTK_X'!B995</f>
        <v>9.9478200000000003E-2</v>
      </c>
      <c r="C995" s="115">
        <f>'[1]2023.04.25.EKHAZAARSTK_X'!C995</f>
        <v>4.2489979999999997E-2</v>
      </c>
      <c r="D995" s="115">
        <f>'[1]2023.04.25.EKHAZAARSTK_X'!D995</f>
        <v>-0.85220574999999998</v>
      </c>
      <c r="E995" s="115">
        <f>'[1]2023.04.25.EKHAZAARSTK_X'!E995</f>
        <v>-0.86901360999999999</v>
      </c>
      <c r="F995" s="115">
        <f>'[1]2023.04.25.EKHAZAARSTK_X'!F995</f>
        <v>-0.92408365000000003</v>
      </c>
      <c r="G995" s="115">
        <f>'[1]2023.04.25.EKHAZAARSTK_X'!G995</f>
        <v>-0.76435017999999999</v>
      </c>
      <c r="H995" s="115">
        <f>'[1]2023.04.25.EKHAZAARSTK_X'!H995</f>
        <v>-1.1191947499999999</v>
      </c>
      <c r="I995" s="115">
        <f>'[1]2023.04.25.EKHAZAARSTK_X'!I995</f>
        <v>2.2620284599999998</v>
      </c>
      <c r="J995" s="115">
        <f>'[1]2023.04.25.EKHAZAARSTK_X'!J995</f>
        <v>2.121135E-2</v>
      </c>
      <c r="K995" s="115">
        <f>'[1]2023.04.25.EKHAZAARSTK_X'!K995</f>
        <v>-1.57002211</v>
      </c>
    </row>
    <row r="996" spans="1:11" x14ac:dyDescent="0.3">
      <c r="A996" s="73" t="str">
        <f>'[1]2023.04.25.EKHAZAARSTK_X'!A996</f>
        <v>ZEN TECHNOLOGIES LTD</v>
      </c>
      <c r="B996" s="115">
        <f>'[1]2023.04.25.EKHAZAARSTK_X'!B996</f>
        <v>-0.45852821999999999</v>
      </c>
      <c r="C996" s="115">
        <f>'[1]2023.04.25.EKHAZAARSTK_X'!C996</f>
        <v>2.3255517499999998</v>
      </c>
      <c r="D996" s="115">
        <f>'[1]2023.04.25.EKHAZAARSTK_X'!D996</f>
        <v>-0.17976265999999999</v>
      </c>
      <c r="E996" s="115">
        <f>'[1]2023.04.25.EKHAZAARSTK_X'!E996</f>
        <v>-0.94886017</v>
      </c>
      <c r="F996" s="115">
        <f>'[1]2023.04.25.EKHAZAARSTK_X'!F996</f>
        <v>1.4590588799999999</v>
      </c>
      <c r="G996" s="115">
        <f>'[1]2023.04.25.EKHAZAARSTK_X'!G996</f>
        <v>-0.38543501000000002</v>
      </c>
      <c r="H996" s="115">
        <f>'[1]2023.04.25.EKHAZAARSTK_X'!H996</f>
        <v>-3</v>
      </c>
      <c r="I996" s="115">
        <f>'[1]2023.04.25.EKHAZAARSTK_X'!I996</f>
        <v>1.38020444</v>
      </c>
      <c r="J996" s="115">
        <f>'[1]2023.04.25.EKHAZAARSTK_X'!J996</f>
        <v>-0.71352649000000001</v>
      </c>
      <c r="K996" s="115">
        <f>'[1]2023.04.25.EKHAZAARSTK_X'!K996</f>
        <v>-0.88899046000000004</v>
      </c>
    </row>
    <row r="997" spans="1:11" x14ac:dyDescent="0.3">
      <c r="A997" s="73" t="str">
        <f>'[1]2023.04.25.EKHAZAARSTK_X'!A997</f>
        <v>ZENSAR TECHNOLOGIES LTD</v>
      </c>
      <c r="B997" s="115">
        <f>'[1]2023.04.25.EKHAZAARSTK_X'!B997</f>
        <v>0.23694202</v>
      </c>
      <c r="C997" s="115">
        <f>'[1]2023.04.25.EKHAZAARSTK_X'!C997</f>
        <v>7.3822620000000005E-2</v>
      </c>
      <c r="D997" s="115">
        <f>'[1]2023.04.25.EKHAZAARSTK_X'!D997</f>
        <v>-0.40651043999999997</v>
      </c>
      <c r="E997" s="115">
        <f>'[1]2023.04.25.EKHAZAARSTK_X'!E997</f>
        <v>-0.68376422000000003</v>
      </c>
      <c r="F997" s="115">
        <f>'[1]2023.04.25.EKHAZAARSTK_X'!F997</f>
        <v>-0.80229521000000004</v>
      </c>
      <c r="G997" s="115">
        <f>'[1]2023.04.25.EKHAZAARSTK_X'!G997</f>
        <v>-0.28415951</v>
      </c>
      <c r="H997" s="115">
        <f>'[1]2023.04.25.EKHAZAARSTK_X'!H997</f>
        <v>-1.78989255</v>
      </c>
      <c r="I997" s="115">
        <f>'[1]2023.04.25.EKHAZAARSTK_X'!I997</f>
        <v>0.73228585999999996</v>
      </c>
      <c r="J997" s="115">
        <f>'[1]2023.04.25.EKHAZAARSTK_X'!J997</f>
        <v>0.27343273000000001</v>
      </c>
      <c r="K997" s="115">
        <f>'[1]2023.04.25.EKHAZAARSTK_X'!K997</f>
        <v>-0.42798582000000002</v>
      </c>
    </row>
    <row r="998" spans="1:11" x14ac:dyDescent="0.3">
      <c r="A998" s="73" t="str">
        <f>'[1]2023.04.25.EKHAZAARSTK_X'!A998</f>
        <v>ZF COMMERCIAL VEHICLE CONTRO</v>
      </c>
      <c r="B998" s="115">
        <f>'[1]2023.04.25.EKHAZAARSTK_X'!B998</f>
        <v>-0.42649843999999998</v>
      </c>
      <c r="C998" s="115">
        <f>'[1]2023.04.25.EKHAZAARSTK_X'!C998</f>
        <v>6.0394860000000002E-2</v>
      </c>
      <c r="D998" s="115">
        <f>'[1]2023.04.25.EKHAZAARSTK_X'!D998</f>
        <v>-0.68388408000000001</v>
      </c>
      <c r="E998" s="115">
        <f>'[1]2023.04.25.EKHAZAARSTK_X'!E998</f>
        <v>-0.95499277000000005</v>
      </c>
      <c r="F998" s="115">
        <f>'[1]2023.04.25.EKHAZAARSTK_X'!F998</f>
        <v>0.75253230000000004</v>
      </c>
      <c r="G998" s="115">
        <f>'[1]2023.04.25.EKHAZAARSTK_X'!G998</f>
        <v>-0.2398439</v>
      </c>
      <c r="H998" s="115">
        <f>'[1]2023.04.25.EKHAZAARSTK_X'!H998</f>
        <v>-1.6508761599999999</v>
      </c>
      <c r="I998" s="115">
        <f>'[1]2023.04.25.EKHAZAARSTK_X'!I998</f>
        <v>-0.38184394999999999</v>
      </c>
      <c r="J998" s="115">
        <f>'[1]2023.04.25.EKHAZAARSTK_X'!J998</f>
        <v>-0.52366239000000003</v>
      </c>
      <c r="K998" s="115">
        <f>'[1]2023.04.25.EKHAZAARSTK_X'!K998</f>
        <v>-0.76901549000000002</v>
      </c>
    </row>
    <row r="999" spans="1:11" x14ac:dyDescent="0.3">
      <c r="A999" s="73" t="str">
        <f>'[1]2023.04.25.EKHAZAARSTK_X'!A999</f>
        <v>ZOMATO LTD</v>
      </c>
      <c r="B999" s="115">
        <f>'[1]2023.04.25.EKHAZAARSTK_X'!B999</f>
        <v>-0.47056088000000001</v>
      </c>
      <c r="C999" s="115">
        <f>'[1]2023.04.25.EKHAZAARSTK_X'!C999</f>
        <v>0.78716885999999997</v>
      </c>
      <c r="D999" s="115">
        <f>'[1]2023.04.25.EKHAZAARSTK_X'!D999</f>
        <v>1.4459019900000001</v>
      </c>
      <c r="E999" s="115">
        <f>'[1]2023.04.25.EKHAZAARSTK_X'!E999</f>
        <v>-0.88268656000000001</v>
      </c>
      <c r="F999" s="115">
        <f>'[1]2023.04.25.EKHAZAARSTK_X'!F999</f>
        <v>-1.04882371</v>
      </c>
      <c r="G999" s="115">
        <f>'[1]2023.04.25.EKHAZAARSTK_X'!G999</f>
        <v>-1.8628277799999999</v>
      </c>
      <c r="H999" s="115">
        <f>'[1]2023.04.25.EKHAZAARSTK_X'!H999</f>
        <v>-0.84967917000000004</v>
      </c>
      <c r="I999" s="115">
        <f>'[1]2023.04.25.EKHAZAARSTK_X'!I999</f>
        <v>1.6112865199999999</v>
      </c>
      <c r="J999" s="115">
        <f>'[1]2023.04.25.EKHAZAARSTK_X'!J999</f>
        <v>-0.86679565999999997</v>
      </c>
      <c r="K999" s="115">
        <f>'[1]2023.04.25.EKHAZAARSTK_X'!K999</f>
        <v>0.10349339</v>
      </c>
    </row>
    <row r="1000" spans="1:11" x14ac:dyDescent="0.3">
      <c r="A1000" s="73" t="str">
        <f>'[1]2023.04.25.EKHAZAARSTK_X'!A1000</f>
        <v>ZYDUS LIFESCIENCES LTD</v>
      </c>
      <c r="B1000" s="115">
        <f>'[1]2023.04.25.EKHAZAARSTK_X'!B1000</f>
        <v>-0.28862276999999997</v>
      </c>
      <c r="C1000" s="115">
        <f>'[1]2023.04.25.EKHAZAARSTK_X'!C1000</f>
        <v>-9.3115820000000002E-2</v>
      </c>
      <c r="D1000" s="115">
        <f>'[1]2023.04.25.EKHAZAARSTK_X'!D1000</f>
        <v>-0.48802981000000001</v>
      </c>
      <c r="E1000" s="115">
        <f>'[1]2023.04.25.EKHAZAARSTK_X'!E1000</f>
        <v>-0.67632395000000001</v>
      </c>
      <c r="F1000" s="115">
        <f>'[1]2023.04.25.EKHAZAARSTK_X'!F1000</f>
        <v>0.86787528000000003</v>
      </c>
      <c r="G1000" s="115">
        <f>'[1]2023.04.25.EKHAZAARSTK_X'!G1000</f>
        <v>-0.13201629000000001</v>
      </c>
      <c r="H1000" s="115">
        <f>'[1]2023.04.25.EKHAZAARSTK_X'!H1000</f>
        <v>-0.62256372000000004</v>
      </c>
      <c r="I1000" s="115">
        <f>'[1]2023.04.25.EKHAZAARSTK_X'!I1000</f>
        <v>-0.10606936</v>
      </c>
      <c r="J1000" s="115">
        <f>'[1]2023.04.25.EKHAZAARSTK_X'!J1000</f>
        <v>-7.3846149999999999E-2</v>
      </c>
      <c r="K1000" s="115">
        <f>'[1]2023.04.25.EKHAZAARSTK_X'!K1000</f>
        <v>-0.36055072999999999</v>
      </c>
    </row>
    <row r="1001" spans="1:11" x14ac:dyDescent="0.3">
      <c r="A1001" s="73" t="str">
        <f>'[1]2023.04.25.EKHAZAARSTK_X'!A1001</f>
        <v>ZYDUS WELLNESS LTD</v>
      </c>
      <c r="B1001" s="115">
        <f>'[1]2023.04.25.EKHAZAARSTK_X'!B1001</f>
        <v>-0.34751588</v>
      </c>
      <c r="C1001" s="115">
        <f>'[1]2023.04.25.EKHAZAARSTK_X'!C1001</f>
        <v>-0.48119423</v>
      </c>
      <c r="D1001" s="115">
        <f>'[1]2023.04.25.EKHAZAARSTK_X'!D1001</f>
        <v>0.23617774</v>
      </c>
      <c r="E1001" s="115">
        <f>'[1]2023.04.25.EKHAZAARSTK_X'!E1001</f>
        <v>-0.85121864000000003</v>
      </c>
      <c r="F1001" s="115">
        <f>'[1]2023.04.25.EKHAZAARSTK_X'!F1001</f>
        <v>-5.2015459999999999E-2</v>
      </c>
      <c r="G1001" s="115">
        <f>'[1]2023.04.25.EKHAZAARSTK_X'!G1001</f>
        <v>0.46437763999999998</v>
      </c>
      <c r="H1001" s="115">
        <f>'[1]2023.04.25.EKHAZAARSTK_X'!H1001</f>
        <v>-1.7241508999999999</v>
      </c>
      <c r="I1001" s="115">
        <f>'[1]2023.04.25.EKHAZAARSTK_X'!I1001</f>
        <v>-0.32673438999999999</v>
      </c>
      <c r="J1001" s="115">
        <f>'[1]2023.04.25.EKHAZAARSTK_X'!J1001</f>
        <v>-0.19533718</v>
      </c>
      <c r="K1001" s="115">
        <f>'[1]2023.04.25.EKHAZAARSTK_X'!K1001</f>
        <v>-0.51907855000000003</v>
      </c>
    </row>
    <row r="1003" spans="1:11" x14ac:dyDescent="0.3">
      <c r="A1003" s="70" t="s">
        <v>2036</v>
      </c>
      <c r="B1003" s="100">
        <f t="shared" ref="B1003:K1003" si="0">AVERAGE(B2:B1001)</f>
        <v>-0.13416687785999945</v>
      </c>
      <c r="C1003" s="100">
        <f t="shared" si="0"/>
        <v>0.56189143483999948</v>
      </c>
      <c r="D1003" s="100">
        <f t="shared" si="0"/>
        <v>0.11984344418999994</v>
      </c>
      <c r="E1003" s="100">
        <f t="shared" si="0"/>
        <v>-5.6447718489999778E-2</v>
      </c>
      <c r="F1003" s="100">
        <f t="shared" si="0"/>
        <v>0.15611417995000004</v>
      </c>
      <c r="G1003" s="100">
        <f t="shared" si="0"/>
        <v>-0.19962383101999989</v>
      </c>
      <c r="H1003" s="100">
        <f t="shared" si="0"/>
        <v>-1.7950020819599988</v>
      </c>
      <c r="I1003" s="100">
        <f t="shared" si="0"/>
        <v>0.20128011718</v>
      </c>
      <c r="J1003" s="100">
        <f t="shared" si="0"/>
        <v>9.4340262880000025E-2</v>
      </c>
      <c r="K1003" s="100">
        <f t="shared" si="0"/>
        <v>0.10585768684999999</v>
      </c>
    </row>
    <row r="1004" spans="1:11" x14ac:dyDescent="0.3">
      <c r="A1004" s="70" t="s">
        <v>2037</v>
      </c>
      <c r="B1004" s="100">
        <f t="shared" ref="B1004:K1004" si="1">_xlfn.STDEV.S(B2:B1001)</f>
        <v>0.51834984278750473</v>
      </c>
      <c r="C1004" s="100">
        <f t="shared" si="1"/>
        <v>0.91960792273550507</v>
      </c>
      <c r="D1004" s="100">
        <f t="shared" si="1"/>
        <v>1.0712340181779811</v>
      </c>
      <c r="E1004" s="100">
        <f t="shared" si="1"/>
        <v>0.99572272623295988</v>
      </c>
      <c r="F1004" s="100">
        <f t="shared" si="1"/>
        <v>1.0925777088347621</v>
      </c>
      <c r="G1004" s="100">
        <f t="shared" si="1"/>
        <v>0.80248769373571049</v>
      </c>
      <c r="H1004" s="100">
        <f t="shared" si="1"/>
        <v>0.92162492027171017</v>
      </c>
      <c r="I1004" s="100">
        <f t="shared" si="1"/>
        <v>0.58467490636940844</v>
      </c>
      <c r="J1004" s="100">
        <f t="shared" si="1"/>
        <v>0.74351598680062081</v>
      </c>
      <c r="K1004" s="100">
        <f t="shared" si="1"/>
        <v>0.93718560920440996</v>
      </c>
    </row>
    <row r="1005" spans="1:11" x14ac:dyDescent="0.3">
      <c r="A1005" s="70"/>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19FF5-8465-444C-A891-7B19D95B3D1E}">
  <sheetPr codeName="Sheet9"/>
  <dimension ref="A1:K1004"/>
  <sheetViews>
    <sheetView zoomScale="80" zoomScaleNormal="80" workbookViewId="0">
      <pane xSplit="1" ySplit="1" topLeftCell="B2" activePane="bottomRight" state="frozen"/>
      <selection activeCell="A2" sqref="A2"/>
      <selection pane="topRight" activeCell="A2" sqref="A2"/>
      <selection pane="bottomLeft" activeCell="A2" sqref="A2"/>
      <selection pane="bottomRight" activeCell="B2" sqref="B2"/>
    </sheetView>
  </sheetViews>
  <sheetFormatPr defaultRowHeight="15" x14ac:dyDescent="0.3"/>
  <cols>
    <col min="1" max="1" width="35" style="12" bestFit="1" customWidth="1"/>
    <col min="2" max="3" width="14.85546875" style="12" bestFit="1" customWidth="1"/>
    <col min="4" max="4" width="15.5703125" style="12" bestFit="1" customWidth="1"/>
    <col min="5" max="5" width="14.85546875" style="12" bestFit="1" customWidth="1"/>
    <col min="6" max="6" width="14.42578125" style="12" bestFit="1" customWidth="1"/>
    <col min="7" max="10" width="15.5703125" style="12" bestFit="1" customWidth="1"/>
    <col min="11" max="11" width="14.85546875" style="12" bestFit="1" customWidth="1"/>
    <col min="12" max="16384" width="9.140625" style="12"/>
  </cols>
  <sheetData>
    <row r="1" spans="1:11" x14ac:dyDescent="0.3">
      <c r="A1" s="31" t="s">
        <v>1024</v>
      </c>
      <c r="B1" s="32" t="s">
        <v>1023</v>
      </c>
      <c r="C1" s="32" t="s">
        <v>1022</v>
      </c>
      <c r="D1" s="32" t="s">
        <v>1021</v>
      </c>
      <c r="E1" s="32" t="s">
        <v>1020</v>
      </c>
      <c r="F1" s="32" t="s">
        <v>1019</v>
      </c>
      <c r="G1" s="32" t="s">
        <v>1018</v>
      </c>
      <c r="H1" s="32" t="s">
        <v>1017</v>
      </c>
      <c r="I1" s="32" t="s">
        <v>1016</v>
      </c>
      <c r="J1" s="32" t="s">
        <v>1015</v>
      </c>
      <c r="K1" s="32" t="s">
        <v>1014</v>
      </c>
    </row>
    <row r="2" spans="1:11" x14ac:dyDescent="0.3">
      <c r="A2" s="22" t="str">
        <f>'EKHAZAARSTK X raw'!A2</f>
        <v>360 ONE WAM LTD</v>
      </c>
      <c r="B2" s="100">
        <f>('EKHAZAARSTK X raw'!B2-'EKHAZAARSTK X raw'!B$1003)/'EKHAZAARSTK X raw'!B$1004</f>
        <v>9.4341569772688427E-2</v>
      </c>
      <c r="C2" s="100">
        <f>('EKHAZAARSTK X raw'!C2-'EKHAZAARSTK X raw'!C$1003)/'EKHAZAARSTK X raw'!C$1004</f>
        <v>-1.1475085074310627</v>
      </c>
      <c r="D2" s="100">
        <f>('EKHAZAARSTK X raw'!D2-'EKHAZAARSTK X raw'!D$1003)/'EKHAZAARSTK X raw'!D$1004</f>
        <v>-0.75079522358519102</v>
      </c>
      <c r="E2" s="100">
        <f>('EKHAZAARSTK X raw'!E2-'EKHAZAARSTK X raw'!E$1003)/'EKHAZAARSTK X raw'!E$1004</f>
        <v>1.5149314550615989</v>
      </c>
      <c r="F2" s="100">
        <f>('EKHAZAARSTK X raw'!F2-'EKHAZAARSTK X raw'!F$1003)/'EKHAZAARSTK X raw'!F$1004</f>
        <v>-1.1208291960358926E-2</v>
      </c>
      <c r="G2" s="100">
        <f>('EKHAZAARSTK X raw'!G2-'EKHAZAARSTK X raw'!G$1003)/'EKHAZAARSTK X raw'!G$1004</f>
        <v>0.757975450300581</v>
      </c>
      <c r="H2" s="100">
        <f>('EKHAZAARSTK X raw'!H2-'EKHAZAARSTK X raw'!H$1003)/'EKHAZAARSTK X raw'!H$1004</f>
        <v>0.30612156394037449</v>
      </c>
      <c r="I2" s="100">
        <f>('EKHAZAARSTK X raw'!I2-'EKHAZAARSTK X raw'!I$1003)/'EKHAZAARSTK X raw'!I$1004</f>
        <v>-0.87295100511381352</v>
      </c>
      <c r="J2" s="100">
        <f>('EKHAZAARSTK X raw'!J2-'EKHAZAARSTK X raw'!J$1003)/'EKHAZAARSTK X raw'!J$1004</f>
        <v>-0.33248400474042589</v>
      </c>
      <c r="K2" s="100">
        <f>('EKHAZAARSTK X raw'!K2-'EKHAZAARSTK X raw'!K$1003)/'EKHAZAARSTK X raw'!K$1004</f>
        <v>0.13985130785487018</v>
      </c>
    </row>
    <row r="3" spans="1:11" x14ac:dyDescent="0.3">
      <c r="A3" s="22" t="str">
        <f>'EKHAZAARSTK X raw'!A3</f>
        <v>3M INDIA LTD</v>
      </c>
      <c r="B3" s="100">
        <f>('EKHAZAARSTK X raw'!B3-'EKHAZAARSTK X raw'!B$1003)/'EKHAZAARSTK X raw'!B$1004</f>
        <v>2.0602789847817102</v>
      </c>
      <c r="C3" s="100">
        <f>('EKHAZAARSTK X raw'!C3-'EKHAZAARSTK X raw'!C$1003)/'EKHAZAARSTK X raw'!C$1004</f>
        <v>-0.28181508492129226</v>
      </c>
      <c r="D3" s="100">
        <f>('EKHAZAARSTK X raw'!D3-'EKHAZAARSTK X raw'!D$1003)/'EKHAZAARSTK X raw'!D$1004</f>
        <v>-0.20766507636526482</v>
      </c>
      <c r="E3" s="100">
        <f>('EKHAZAARSTK X raw'!E3-'EKHAZAARSTK X raw'!E$1003)/'EKHAZAARSTK X raw'!E$1004</f>
        <v>-0.90240488424864596</v>
      </c>
      <c r="F3" s="100">
        <f>('EKHAZAARSTK X raw'!F3-'EKHAZAARSTK X raw'!F$1003)/'EKHAZAARSTK X raw'!F$1004</f>
        <v>0.2908942013735214</v>
      </c>
      <c r="G3" s="100">
        <f>('EKHAZAARSTK X raw'!G3-'EKHAZAARSTK X raw'!G$1003)/'EKHAZAARSTK X raw'!G$1004</f>
        <v>0.29110232199639835</v>
      </c>
      <c r="H3" s="100">
        <f>('EKHAZAARSTK X raw'!H3-'EKHAZAARSTK X raw'!H$1003)/'EKHAZAARSTK X raw'!H$1004</f>
        <v>0.30479576428682364</v>
      </c>
      <c r="I3" s="100">
        <f>('EKHAZAARSTK X raw'!I3-'EKHAZAARSTK X raw'!I$1003)/'EKHAZAARSTK X raw'!I$1004</f>
        <v>-1.0067133047234142</v>
      </c>
      <c r="J3" s="100">
        <f>('EKHAZAARSTK X raw'!J3-'EKHAZAARSTK X raw'!J$1003)/'EKHAZAARSTK X raw'!J$1004</f>
        <v>-0.82627752971872881</v>
      </c>
      <c r="K3" s="100">
        <f>('EKHAZAARSTK X raw'!K3-'EKHAZAARSTK X raw'!K$1003)/'EKHAZAARSTK X raw'!K$1004</f>
        <v>-0.32746660195788663</v>
      </c>
    </row>
    <row r="4" spans="1:11" x14ac:dyDescent="0.3">
      <c r="A4" s="22" t="str">
        <f>'EKHAZAARSTK X raw'!A4</f>
        <v>AARTI DRUGS LTD</v>
      </c>
      <c r="B4" s="100">
        <f>('EKHAZAARSTK X raw'!B4-'EKHAZAARSTK X raw'!B$1003)/'EKHAZAARSTK X raw'!B$1004</f>
        <v>-0.47862893293421316</v>
      </c>
      <c r="C4" s="100">
        <f>('EKHAZAARSTK X raw'!C4-'EKHAZAARSTK X raw'!C$1003)/'EKHAZAARSTK X raw'!C$1004</f>
        <v>-0.24973816467004706</v>
      </c>
      <c r="D4" s="100">
        <f>('EKHAZAARSTK X raw'!D4-'EKHAZAARSTK X raw'!D$1003)/'EKHAZAARSTK X raw'!D$1004</f>
        <v>0.22107577970012968</v>
      </c>
      <c r="E4" s="100">
        <f>('EKHAZAARSTK X raw'!E4-'EKHAZAARSTK X raw'!E$1003)/'EKHAZAARSTK X raw'!E$1004</f>
        <v>0.31845672508614831</v>
      </c>
      <c r="F4" s="100">
        <f>('EKHAZAARSTK X raw'!F4-'EKHAZAARSTK X raw'!F$1003)/'EKHAZAARSTK X raw'!F$1004</f>
        <v>-0.56491267848422211</v>
      </c>
      <c r="G4" s="100">
        <f>('EKHAZAARSTK X raw'!G4-'EKHAZAARSTK X raw'!G$1003)/'EKHAZAARSTK X raw'!G$1004</f>
        <v>-0.1807761914761242</v>
      </c>
      <c r="H4" s="100">
        <f>('EKHAZAARSTK X raw'!H4-'EKHAZAARSTK X raw'!H$1003)/'EKHAZAARSTK X raw'!H$1004</f>
        <v>-0.35032810087732175</v>
      </c>
      <c r="I4" s="100">
        <f>('EKHAZAARSTK X raw'!I4-'EKHAZAARSTK X raw'!I$1003)/'EKHAZAARSTK X raw'!I$1004</f>
        <v>-0.23591112886389629</v>
      </c>
      <c r="J4" s="100">
        <f>('EKHAZAARSTK X raw'!J4-'EKHAZAARSTK X raw'!J$1003)/'EKHAZAARSTK X raw'!J$1004</f>
        <v>-0.11319551209941751</v>
      </c>
      <c r="K4" s="100">
        <f>('EKHAZAARSTK X raw'!K4-'EKHAZAARSTK X raw'!K$1003)/'EKHAZAARSTK X raw'!K$1004</f>
        <v>-0.11147811684676942</v>
      </c>
    </row>
    <row r="5" spans="1:11" x14ac:dyDescent="0.3">
      <c r="A5" s="22" t="str">
        <f>'EKHAZAARSTK X raw'!A5</f>
        <v>AARTI INDUSTRIES LIMITED</v>
      </c>
      <c r="B5" s="100">
        <f>('EKHAZAARSTK X raw'!B5-'EKHAZAARSTK X raw'!B$1003)/'EKHAZAARSTK X raw'!B$1004</f>
        <v>-0.31585282491754857</v>
      </c>
      <c r="C5" s="100">
        <f>('EKHAZAARSTK X raw'!C5-'EKHAZAARSTK X raw'!C$1003)/'EKHAZAARSTK X raw'!C$1004</f>
        <v>-9.82166666978328E-2</v>
      </c>
      <c r="D5" s="100">
        <f>('EKHAZAARSTK X raw'!D5-'EKHAZAARSTK X raw'!D$1003)/'EKHAZAARSTK X raw'!D$1004</f>
        <v>0.4893971129685471</v>
      </c>
      <c r="E5" s="100">
        <f>('EKHAZAARSTK X raw'!E5-'EKHAZAARSTK X raw'!E$1003)/'EKHAZAARSTK X raw'!E$1004</f>
        <v>0.40323005382129179</v>
      </c>
      <c r="F5" s="100">
        <f>('EKHAZAARSTK X raw'!F5-'EKHAZAARSTK X raw'!F$1003)/'EKHAZAARSTK X raw'!F$1004</f>
        <v>-1.3302752272880318</v>
      </c>
      <c r="G5" s="100">
        <f>('EKHAZAARSTK X raw'!G5-'EKHAZAARSTK X raw'!G$1003)/'EKHAZAARSTK X raw'!G$1004</f>
        <v>-0.14546819831787455</v>
      </c>
      <c r="H5" s="100">
        <f>('EKHAZAARSTK X raw'!H5-'EKHAZAARSTK X raw'!H$1003)/'EKHAZAARSTK X raw'!H$1004</f>
        <v>0.59250431487791066</v>
      </c>
      <c r="I5" s="100">
        <f>('EKHAZAARSTK X raw'!I5-'EKHAZAARSTK X raw'!I$1003)/'EKHAZAARSTK X raw'!I$1004</f>
        <v>-0.2289053039937384</v>
      </c>
      <c r="J5" s="100">
        <f>('EKHAZAARSTK X raw'!J5-'EKHAZAARSTK X raw'!J$1003)/'EKHAZAARSTK X raw'!J$1004</f>
        <v>-0.40440805338141378</v>
      </c>
      <c r="K5" s="100">
        <f>('EKHAZAARSTK X raw'!K5-'EKHAZAARSTK X raw'!K$1003)/'EKHAZAARSTK X raw'!K$1004</f>
        <v>-0.31359946627807977</v>
      </c>
    </row>
    <row r="6" spans="1:11" x14ac:dyDescent="0.3">
      <c r="A6" s="22" t="str">
        <f>'EKHAZAARSTK X raw'!A6</f>
        <v>AARTI PHARMALABS LTD</v>
      </c>
      <c r="B6" s="100">
        <f>('EKHAZAARSTK X raw'!B6-'EKHAZAARSTK X raw'!B$1003)/'EKHAZAARSTK X raw'!B$1004</f>
        <v>-0.64897097360151768</v>
      </c>
      <c r="C6" s="100">
        <f>('EKHAZAARSTK X raw'!C6-'EKHAZAARSTK X raw'!C$1003)/'EKHAZAARSTK X raw'!C$1004</f>
        <v>0.42327708965590888</v>
      </c>
      <c r="D6" s="100">
        <f>('EKHAZAARSTK X raw'!D6-'EKHAZAARSTK X raw'!D$1003)/'EKHAZAARSTK X raw'!D$1004</f>
        <v>-7.408148251768347E-2</v>
      </c>
      <c r="E6" s="100">
        <f>('EKHAZAARSTK X raw'!E6-'EKHAZAARSTK X raw'!E$1003)/'EKHAZAARSTK X raw'!E$1004</f>
        <v>-0.49185145483504661</v>
      </c>
      <c r="F6" s="100">
        <f>('EKHAZAARSTK X raw'!F6-'EKHAZAARSTK X raw'!F$1003)/'EKHAZAARSTK X raw'!F$1004</f>
        <v>-6.3559799351995142E-2</v>
      </c>
      <c r="G6" s="100">
        <f>('EKHAZAARSTK X raw'!G6-'EKHAZAARSTK X raw'!G$1003)/'EKHAZAARSTK X raw'!G$1004</f>
        <v>-0.91723811433601432</v>
      </c>
      <c r="H6" s="100">
        <f>('EKHAZAARSTK X raw'!H6-'EKHAZAARSTK X raw'!H$1003)/'EKHAZAARSTK X raw'!H$1004</f>
        <v>-1.1213005804306295</v>
      </c>
      <c r="I6" s="100">
        <f>('EKHAZAARSTK X raw'!I6-'EKHAZAARSTK X raw'!I$1003)/'EKHAZAARSTK X raw'!I$1004</f>
        <v>-0.82354676408119154</v>
      </c>
      <c r="J6" s="100">
        <f>('EKHAZAARSTK X raw'!J6-'EKHAZAARSTK X raw'!J$1003)/'EKHAZAARSTK X raw'!J$1004</f>
        <v>-1.1468640190902322</v>
      </c>
      <c r="K6" s="100">
        <f>('EKHAZAARSTK X raw'!K6-'EKHAZAARSTK X raw'!K$1003)/'EKHAZAARSTK X raw'!K$1004</f>
        <v>0.15280955207109267</v>
      </c>
    </row>
    <row r="7" spans="1:11" x14ac:dyDescent="0.3">
      <c r="A7" s="22" t="str">
        <f>'EKHAZAARSTK X raw'!A7</f>
        <v>AAVAS FINANCIERS LTD</v>
      </c>
      <c r="B7" s="100">
        <f>('EKHAZAARSTK X raw'!B7-'EKHAZAARSTK X raw'!B$1003)/'EKHAZAARSTK X raw'!B$1004</f>
        <v>-0.64897097360151768</v>
      </c>
      <c r="C7" s="100">
        <f>('EKHAZAARSTK X raw'!C7-'EKHAZAARSTK X raw'!C$1003)/'EKHAZAARSTK X raw'!C$1004</f>
        <v>-1.3329782775181305</v>
      </c>
      <c r="D7" s="100">
        <f>('EKHAZAARSTK X raw'!D7-'EKHAZAARSTK X raw'!D$1003)/'EKHAZAARSTK X raw'!D$1004</f>
        <v>5.5079277551655363E-2</v>
      </c>
      <c r="E7" s="100">
        <f>('EKHAZAARSTK X raw'!E7-'EKHAZAARSTK X raw'!E$1003)/'EKHAZAARSTK X raw'!E$1004</f>
        <v>1.9401211779091496</v>
      </c>
      <c r="F7" s="100">
        <f>('EKHAZAARSTK X raw'!F7-'EKHAZAARSTK X raw'!F$1003)/'EKHAZAARSTK X raw'!F$1004</f>
        <v>-1.2536090832484152</v>
      </c>
      <c r="G7" s="100">
        <f>('EKHAZAARSTK X raw'!G7-'EKHAZAARSTK X raw'!G$1003)/'EKHAZAARSTK X raw'!G$1004</f>
        <v>0.52071188665183266</v>
      </c>
      <c r="H7" s="100">
        <f>('EKHAZAARSTK X raw'!H7-'EKHAZAARSTK X raw'!H$1003)/'EKHAZAARSTK X raw'!H$1004</f>
        <v>0.30004174787122112</v>
      </c>
      <c r="I7" s="100">
        <f>('EKHAZAARSTK X raw'!I7-'EKHAZAARSTK X raw'!I$1003)/'EKHAZAARSTK X raw'!I$1004</f>
        <v>-0.59814658260541043</v>
      </c>
      <c r="J7" s="100">
        <f>('EKHAZAARSTK X raw'!J7-'EKHAZAARSTK X raw'!J$1003)/'EKHAZAARSTK X raw'!J$1004</f>
        <v>-0.82345312508280943</v>
      </c>
      <c r="K7" s="100">
        <f>('EKHAZAARSTK X raw'!K7-'EKHAZAARSTK X raw'!K$1003)/'EKHAZAARSTK X raw'!K$1004</f>
        <v>-0.9191017215695706</v>
      </c>
    </row>
    <row r="8" spans="1:11" x14ac:dyDescent="0.3">
      <c r="A8" s="22" t="str">
        <f>'EKHAZAARSTK X raw'!A8</f>
        <v>ABANS HOLDINGS LTD</v>
      </c>
      <c r="B8" s="100">
        <f>('EKHAZAARSTK X raw'!B8-'EKHAZAARSTK X raw'!B$1003)/'EKHAZAARSTK X raw'!B$1004</f>
        <v>-0.64897097360151768</v>
      </c>
      <c r="C8" s="100">
        <f>('EKHAZAARSTK X raw'!C8-'EKHAZAARSTK X raw'!C$1003)/'EKHAZAARSTK X raw'!C$1004</f>
        <v>0.86874564192916315</v>
      </c>
      <c r="D8" s="100">
        <f>('EKHAZAARSTK X raw'!D8-'EKHAZAARSTK X raw'!D$1003)/'EKHAZAARSTK X raw'!D$1004</f>
        <v>-2.1564141774726564</v>
      </c>
      <c r="E8" s="100">
        <f>('EKHAZAARSTK X raw'!E8-'EKHAZAARSTK X raw'!E$1003)/'EKHAZAARSTK X raw'!E$1004</f>
        <v>-0.71782565836784529</v>
      </c>
      <c r="F8" s="100">
        <f>('EKHAZAARSTK X raw'!F8-'EKHAZAARSTK X raw'!F$1003)/'EKHAZAARSTK X raw'!F$1004</f>
        <v>-0.33979047618126568</v>
      </c>
      <c r="G8" s="100">
        <f>('EKHAZAARSTK X raw'!G8-'EKHAZAARSTK X raw'!G$1003)/'EKHAZAARSTK X raw'!G$1004</f>
        <v>-0.44032470745448371</v>
      </c>
      <c r="H8" s="100">
        <f>('EKHAZAARSTK X raw'!H8-'EKHAZAARSTK X raw'!H$1003)/'EKHAZAARSTK X raw'!H$1004</f>
        <v>-1.0675711847612923</v>
      </c>
      <c r="I8" s="100">
        <f>('EKHAZAARSTK X raw'!I8-'EKHAZAARSTK X raw'!I$1003)/'EKHAZAARSTK X raw'!I$1004</f>
        <v>-0.55618952282268619</v>
      </c>
      <c r="J8" s="100">
        <f>('EKHAZAARSTK X raw'!J8-'EKHAZAARSTK X raw'!J$1003)/'EKHAZAARSTK X raw'!J$1004</f>
        <v>-1.4593597276489604E-2</v>
      </c>
      <c r="K8" s="100">
        <f>('EKHAZAARSTK X raw'!K8-'EKHAZAARSTK X raw'!K$1003)/'EKHAZAARSTK X raw'!K$1004</f>
        <v>-5.349693417994502E-2</v>
      </c>
    </row>
    <row r="9" spans="1:11" x14ac:dyDescent="0.3">
      <c r="A9" s="22" t="str">
        <f>'EKHAZAARSTK X raw'!A9</f>
        <v>ABB INDIA LTD</v>
      </c>
      <c r="B9" s="100">
        <f>('EKHAZAARSTK X raw'!B9-'EKHAZAARSTK X raw'!B$1003)/'EKHAZAARSTK X raw'!B$1004</f>
        <v>-0.52423106888333171</v>
      </c>
      <c r="C9" s="100">
        <f>('EKHAZAARSTK X raw'!C9-'EKHAZAARSTK X raw'!C$1003)/'EKHAZAARSTK X raw'!C$1004</f>
        <v>-1.0220821630636767</v>
      </c>
      <c r="D9" s="100">
        <f>('EKHAZAARSTK X raw'!D9-'EKHAZAARSTK X raw'!D$1003)/'EKHAZAARSTK X raw'!D$1004</f>
        <v>-0.53722354259140448</v>
      </c>
      <c r="E9" s="100">
        <f>('EKHAZAARSTK X raw'!E9-'EKHAZAARSTK X raw'!E$1003)/'EKHAZAARSTK X raw'!E$1004</f>
        <v>-0.89152323043625215</v>
      </c>
      <c r="F9" s="100">
        <f>('EKHAZAARSTK X raw'!F9-'EKHAZAARSTK X raw'!F$1003)/'EKHAZAARSTK X raw'!F$1004</f>
        <v>1.0742968857581869</v>
      </c>
      <c r="G9" s="100">
        <f>('EKHAZAARSTK X raw'!G9-'EKHAZAARSTK X raw'!G$1003)/'EKHAZAARSTK X raw'!G$1004</f>
        <v>-0.13376804381919105</v>
      </c>
      <c r="H9" s="100">
        <f>('EKHAZAARSTK X raw'!H9-'EKHAZAARSTK X raw'!H$1003)/'EKHAZAARSTK X raw'!H$1004</f>
        <v>0.95472978497650529</v>
      </c>
      <c r="I9" s="100">
        <f>('EKHAZAARSTK X raw'!I9-'EKHAZAARSTK X raw'!I$1003)/'EKHAZAARSTK X raw'!I$1004</f>
        <v>-0.58344961185057043</v>
      </c>
      <c r="J9" s="100">
        <f>('EKHAZAARSTK X raw'!J9-'EKHAZAARSTK X raw'!J$1003)/'EKHAZAARSTK X raw'!J$1004</f>
        <v>-0.95509992452983683</v>
      </c>
      <c r="K9" s="100">
        <f>('EKHAZAARSTK X raw'!K9-'EKHAZAARSTK X raw'!K$1003)/'EKHAZAARSTK X raw'!K$1004</f>
        <v>-4.6165835694734016E-2</v>
      </c>
    </row>
    <row r="10" spans="1:11" x14ac:dyDescent="0.3">
      <c r="A10" s="22" t="str">
        <f>'EKHAZAARSTK X raw'!A10</f>
        <v>ABBOTT INDIA LTD</v>
      </c>
      <c r="B10" s="100">
        <f>('EKHAZAARSTK X raw'!B10-'EKHAZAARSTK X raw'!B$1003)/'EKHAZAARSTK X raw'!B$1004</f>
        <v>-0.18591639118043854</v>
      </c>
      <c r="C10" s="100">
        <f>('EKHAZAARSTK X raw'!C10-'EKHAZAARSTK X raw'!C$1003)/'EKHAZAARSTK X raw'!C$1004</f>
        <v>-0.11911612778863051</v>
      </c>
      <c r="D10" s="100">
        <f>('EKHAZAARSTK X raw'!D10-'EKHAZAARSTK X raw'!D$1003)/'EKHAZAARSTK X raw'!D$1004</f>
        <v>0.16581397976150555</v>
      </c>
      <c r="E10" s="100">
        <f>('EKHAZAARSTK X raw'!E10-'EKHAZAARSTK X raw'!E$1003)/'EKHAZAARSTK X raw'!E$1004</f>
        <v>-0.90240488424864596</v>
      </c>
      <c r="F10" s="100">
        <f>('EKHAZAARSTK X raw'!F10-'EKHAZAARSTK X raw'!F$1003)/'EKHAZAARSTK X raw'!F$1004</f>
        <v>0.50590612052620132</v>
      </c>
      <c r="G10" s="100">
        <f>('EKHAZAARSTK X raw'!G10-'EKHAZAARSTK X raw'!G$1003)/'EKHAZAARSTK X raw'!G$1004</f>
        <v>1.6287131020484553</v>
      </c>
      <c r="H10" s="100">
        <f>('EKHAZAARSTK X raw'!H10-'EKHAZAARSTK X raw'!H$1003)/'EKHAZAARSTK X raw'!H$1004</f>
        <v>0.58507230012945899</v>
      </c>
      <c r="I10" s="100">
        <f>('EKHAZAARSTK X raw'!I10-'EKHAZAARSTK X raw'!I$1003)/'EKHAZAARSTK X raw'!I$1004</f>
        <v>-0.84811323656620186</v>
      </c>
      <c r="J10" s="100">
        <f>('EKHAZAARSTK X raw'!J10-'EKHAZAARSTK X raw'!J$1003)/'EKHAZAARSTK X raw'!J$1004</f>
        <v>-0.81075123276622563</v>
      </c>
      <c r="K10" s="100">
        <f>('EKHAZAARSTK X raw'!K10-'EKHAZAARSTK X raw'!K$1003)/'EKHAZAARSTK X raw'!K$1004</f>
        <v>-1.0043946018858381</v>
      </c>
    </row>
    <row r="11" spans="1:11" x14ac:dyDescent="0.3">
      <c r="A11" s="22" t="str">
        <f>'EKHAZAARSTK X raw'!A11</f>
        <v>ACC LTD</v>
      </c>
      <c r="B11" s="100">
        <f>('EKHAZAARSTK X raw'!B11-'EKHAZAARSTK X raw'!B$1003)/'EKHAZAARSTK X raw'!B$1004</f>
        <v>1.8766929350816604</v>
      </c>
      <c r="C11" s="100">
        <f>('EKHAZAARSTK X raw'!C11-'EKHAZAARSTK X raw'!C$1003)/'EKHAZAARSTK X raw'!C$1004</f>
        <v>-1.0124119440712749</v>
      </c>
      <c r="D11" s="100">
        <f>('EKHAZAARSTK X raw'!D11-'EKHAZAARSTK X raw'!D$1003)/'EKHAZAARSTK X raw'!D$1004</f>
        <v>-0.8320813090925433</v>
      </c>
      <c r="E11" s="100">
        <f>('EKHAZAARSTK X raw'!E11-'EKHAZAARSTK X raw'!E$1003)/'EKHAZAARSTK X raw'!E$1004</f>
        <v>-0.90240488424864596</v>
      </c>
      <c r="F11" s="100">
        <f>('EKHAZAARSTK X raw'!F11-'EKHAZAARSTK X raw'!F$1003)/'EKHAZAARSTK X raw'!F$1004</f>
        <v>-0.70673846235936721</v>
      </c>
      <c r="G11" s="100">
        <f>('EKHAZAARSTK X raw'!G11-'EKHAZAARSTK X raw'!G$1003)/'EKHAZAARSTK X raw'!G$1004</f>
        <v>-0.64488824317153604</v>
      </c>
      <c r="H11" s="100">
        <f>('EKHAZAARSTK X raw'!H11-'EKHAZAARSTK X raw'!H$1003)/'EKHAZAARSTK X raw'!H$1004</f>
        <v>1.1169099156482476</v>
      </c>
      <c r="I11" s="100">
        <f>('EKHAZAARSTK X raw'!I11-'EKHAZAARSTK X raw'!I$1003)/'EKHAZAARSTK X raw'!I$1004</f>
        <v>0.20900153485087844</v>
      </c>
      <c r="J11" s="100">
        <f>('EKHAZAARSTK X raw'!J11-'EKHAZAARSTK X raw'!J$1003)/'EKHAZAARSTK X raw'!J$1004</f>
        <v>-0.10062827727746386</v>
      </c>
      <c r="K11" s="100">
        <f>('EKHAZAARSTK X raw'!K11-'EKHAZAARSTK X raw'!K$1003)/'EKHAZAARSTK X raw'!K$1004</f>
        <v>0.56231452763916412</v>
      </c>
    </row>
    <row r="12" spans="1:11" x14ac:dyDescent="0.3">
      <c r="A12" s="22" t="str">
        <f>'EKHAZAARSTK X raw'!A12</f>
        <v>ACCELYA SOLUTIONS INDIA LTD</v>
      </c>
      <c r="B12" s="100">
        <f>('EKHAZAARSTK X raw'!B12-'EKHAZAARSTK X raw'!B$1003)/'EKHAZAARSTK X raw'!B$1004</f>
        <v>3.5240292116936915</v>
      </c>
      <c r="C12" s="100">
        <f>('EKHAZAARSTK X raw'!C12-'EKHAZAARSTK X raw'!C$1003)/'EKHAZAARSTK X raw'!C$1004</f>
        <v>0.52793315842238153</v>
      </c>
      <c r="D12" s="100">
        <f>('EKHAZAARSTK X raw'!D12-'EKHAZAARSTK X raw'!D$1003)/'EKHAZAARSTK X raw'!D$1004</f>
        <v>-1.4427876243314099</v>
      </c>
      <c r="E12" s="100">
        <f>('EKHAZAARSTK X raw'!E12-'EKHAZAARSTK X raw'!E$1003)/'EKHAZAARSTK X raw'!E$1004</f>
        <v>-0.81847630875437916</v>
      </c>
      <c r="F12" s="100">
        <f>('EKHAZAARSTK X raw'!F12-'EKHAZAARSTK X raw'!F$1003)/'EKHAZAARSTK X raw'!F$1004</f>
        <v>0.95381841641399145</v>
      </c>
      <c r="G12" s="100">
        <f>('EKHAZAARSTK X raw'!G12-'EKHAZAARSTK X raw'!G$1003)/'EKHAZAARSTK X raw'!G$1004</f>
        <v>2.850248855994657</v>
      </c>
      <c r="H12" s="100">
        <f>('EKHAZAARSTK X raw'!H12-'EKHAZAARSTK X raw'!H$1003)/'EKHAZAARSTK X raw'!H$1004</f>
        <v>-1.3074710671720422</v>
      </c>
      <c r="I12" s="100">
        <f>('EKHAZAARSTK X raw'!I12-'EKHAZAARSTK X raw'!I$1003)/'EKHAZAARSTK X raw'!I$1004</f>
        <v>-0.1472396989201524</v>
      </c>
      <c r="J12" s="100">
        <f>('EKHAZAARSTK X raw'!J12-'EKHAZAARSTK X raw'!J$1003)/'EKHAZAARSTK X raw'!J$1004</f>
        <v>-0.19936427126179482</v>
      </c>
      <c r="K12" s="100">
        <f>('EKHAZAARSTK X raw'!K12-'EKHAZAARSTK X raw'!K$1003)/'EKHAZAARSTK X raw'!K$1004</f>
        <v>1.5993131333102708</v>
      </c>
    </row>
    <row r="13" spans="1:11" x14ac:dyDescent="0.3">
      <c r="A13" s="22" t="str">
        <f>'EKHAZAARSTK X raw'!A13</f>
        <v>ACTION CONSTRUCTION EQUIPMEN</v>
      </c>
      <c r="B13" s="100">
        <f>('EKHAZAARSTK X raw'!B13-'EKHAZAARSTK X raw'!B$1003)/'EKHAZAARSTK X raw'!B$1004</f>
        <v>-0.54360117218268977</v>
      </c>
      <c r="C13" s="100">
        <f>('EKHAZAARSTK X raw'!C13-'EKHAZAARSTK X raw'!C$1003)/'EKHAZAARSTK X raw'!C$1004</f>
        <v>-0.47003850679559905</v>
      </c>
      <c r="D13" s="100">
        <f>('EKHAZAARSTK X raw'!D13-'EKHAZAARSTK X raw'!D$1003)/'EKHAZAARSTK X raw'!D$1004</f>
        <v>0.12204991028232776</v>
      </c>
      <c r="E13" s="100">
        <f>('EKHAZAARSTK X raw'!E13-'EKHAZAARSTK X raw'!E$1003)/'EKHAZAARSTK X raw'!E$1004</f>
        <v>-0.89899839375622503</v>
      </c>
      <c r="F13" s="100">
        <f>('EKHAZAARSTK X raw'!F13-'EKHAZAARSTK X raw'!F$1003)/'EKHAZAARSTK X raw'!F$1004</f>
        <v>1.4582323867372211</v>
      </c>
      <c r="G13" s="100">
        <f>('EKHAZAARSTK X raw'!G13-'EKHAZAARSTK X raw'!G$1003)/'EKHAZAARSTK X raw'!G$1004</f>
        <v>-0.16960368369813852</v>
      </c>
      <c r="H13" s="100">
        <f>('EKHAZAARSTK X raw'!H13-'EKHAZAARSTK X raw'!H$1003)/'EKHAZAARSTK X raw'!H$1004</f>
        <v>-0.48491041009204255</v>
      </c>
      <c r="I13" s="100">
        <f>('EKHAZAARSTK X raw'!I13-'EKHAZAARSTK X raw'!I$1003)/'EKHAZAARSTK X raw'!I$1004</f>
        <v>0.94216845433067897</v>
      </c>
      <c r="J13" s="100">
        <f>('EKHAZAARSTK X raw'!J13-'EKHAZAARSTK X raw'!J$1003)/'EKHAZAARSTK X raw'!J$1004</f>
        <v>-0.51298995536229075</v>
      </c>
      <c r="K13" s="100">
        <f>('EKHAZAARSTK X raw'!K13-'EKHAZAARSTK X raw'!K$1003)/'EKHAZAARSTK X raw'!K$1004</f>
        <v>8.6862209951246175E-2</v>
      </c>
    </row>
    <row r="14" spans="1:11" x14ac:dyDescent="0.3">
      <c r="A14" s="22" t="str">
        <f>'EKHAZAARSTK X raw'!A14</f>
        <v>ADANI ENTERPRISES LTD</v>
      </c>
      <c r="B14" s="100">
        <f>('EKHAZAARSTK X raw'!B14-'EKHAZAARSTK X raw'!B$1003)/'EKHAZAARSTK X raw'!B$1004</f>
        <v>-0.60980931418856843</v>
      </c>
      <c r="C14" s="100">
        <f>('EKHAZAARSTK X raw'!C14-'EKHAZAARSTK X raw'!C$1003)/'EKHAZAARSTK X raw'!C$1004</f>
        <v>0.43229692277710063</v>
      </c>
      <c r="D14" s="100">
        <f>('EKHAZAARSTK X raw'!D14-'EKHAZAARSTK X raw'!D$1003)/'EKHAZAARSTK X raw'!D$1004</f>
        <v>1.1975893633326082</v>
      </c>
      <c r="E14" s="100">
        <f>('EKHAZAARSTK X raw'!E14-'EKHAZAARSTK X raw'!E$1003)/'EKHAZAARSTK X raw'!E$1004</f>
        <v>0.75520052789682779</v>
      </c>
      <c r="F14" s="100">
        <f>('EKHAZAARSTK X raw'!F14-'EKHAZAARSTK X raw'!F$1003)/'EKHAZAARSTK X raw'!F$1004</f>
        <v>-0.12646042366849725</v>
      </c>
      <c r="G14" s="100">
        <f>('EKHAZAARSTK X raw'!G14-'EKHAZAARSTK X raw'!G$1003)/'EKHAZAARSTK X raw'!G$1004</f>
        <v>-0.84136821567554765</v>
      </c>
      <c r="H14" s="100">
        <f>('EKHAZAARSTK X raw'!H14-'EKHAZAARSTK X raw'!H$1003)/'EKHAZAARSTK X raw'!H$1004</f>
        <v>2.4256565146924665</v>
      </c>
      <c r="I14" s="100">
        <f>('EKHAZAARSTK X raw'!I14-'EKHAZAARSTK X raw'!I$1003)/'EKHAZAARSTK X raw'!I$1004</f>
        <v>0.25079192081377849</v>
      </c>
      <c r="J14" s="100">
        <f>('EKHAZAARSTK X raw'!J14-'EKHAZAARSTK X raw'!J$1003)/'EKHAZAARSTK X raw'!J$1004</f>
        <v>-0.60673264716360409</v>
      </c>
      <c r="K14" s="100">
        <f>('EKHAZAARSTK X raw'!K14-'EKHAZAARSTK X raw'!K$1003)/'EKHAZAARSTK X raw'!K$1004</f>
        <v>1.7845865714581333</v>
      </c>
    </row>
    <row r="15" spans="1:11" x14ac:dyDescent="0.3">
      <c r="A15" s="22" t="str">
        <f>'EKHAZAARSTK X raw'!A15</f>
        <v>ADANI GREEN ENERGY LTD</v>
      </c>
      <c r="B15" s="100">
        <f>('EKHAZAARSTK X raw'!B15-'EKHAZAARSTK X raw'!B$1003)/'EKHAZAARSTK X raw'!B$1004</f>
        <v>-0.64897097360151768</v>
      </c>
      <c r="C15" s="100">
        <f>('EKHAZAARSTK X raw'!C15-'EKHAZAARSTK X raw'!C$1003)/'EKHAZAARSTK X raw'!C$1004</f>
        <v>-1.2250018480582474</v>
      </c>
      <c r="D15" s="100">
        <f>('EKHAZAARSTK X raw'!D15-'EKHAZAARSTK X raw'!D$1003)/'EKHAZAARSTK X raw'!D$1004</f>
        <v>0.22602569718783122</v>
      </c>
      <c r="E15" s="100">
        <f>('EKHAZAARSTK X raw'!E15-'EKHAZAARSTK X raw'!E$1003)/'EKHAZAARSTK X raw'!E$1004</f>
        <v>2.1876417612068915</v>
      </c>
      <c r="F15" s="100">
        <f>('EKHAZAARSTK X raw'!F15-'EKHAZAARSTK X raw'!F$1003)/'EKHAZAARSTK X raw'!F$1004</f>
        <v>-1.4206431884880641</v>
      </c>
      <c r="G15" s="100">
        <f>('EKHAZAARSTK X raw'!G15-'EKHAZAARSTK X raw'!G$1003)/'EKHAZAARSTK X raw'!G$1004</f>
        <v>-0.25860169644962289</v>
      </c>
      <c r="H15" s="100">
        <f>('EKHAZAARSTK X raw'!H15-'EKHAZAARSTK X raw'!H$1003)/'EKHAZAARSTK X raw'!H$1004</f>
        <v>1.614801845333393</v>
      </c>
      <c r="I15" s="100">
        <f>('EKHAZAARSTK X raw'!I15-'EKHAZAARSTK X raw'!I$1003)/'EKHAZAARSTK X raw'!I$1004</f>
        <v>-0.72084623880490828</v>
      </c>
      <c r="J15" s="100">
        <f>('EKHAZAARSTK X raw'!J15-'EKHAZAARSTK X raw'!J$1003)/'EKHAZAARSTK X raw'!J$1004</f>
        <v>-1.1918913763957013</v>
      </c>
      <c r="K15" s="100">
        <f>('EKHAZAARSTK X raw'!K15-'EKHAZAARSTK X raw'!K$1003)/'EKHAZAARSTK X raw'!K$1004</f>
        <v>3.0881159022564106</v>
      </c>
    </row>
    <row r="16" spans="1:11" x14ac:dyDescent="0.3">
      <c r="A16" s="22" t="str">
        <f>'EKHAZAARSTK X raw'!A16</f>
        <v>ADANI PORTS AND SPECIAL ECON</v>
      </c>
      <c r="B16" s="100">
        <f>('EKHAZAARSTK X raw'!B16-'EKHAZAARSTK X raw'!B$1003)/'EKHAZAARSTK X raw'!B$1004</f>
        <v>-9.7636109751359085E-2</v>
      </c>
      <c r="C16" s="100">
        <f>('EKHAZAARSTK X raw'!C16-'EKHAZAARSTK X raw'!C$1003)/'EKHAZAARSTK X raw'!C$1004</f>
        <v>-1.3312758345951259</v>
      </c>
      <c r="D16" s="100">
        <f>('EKHAZAARSTK X raw'!D16-'EKHAZAARSTK X raw'!D$1003)/'EKHAZAARSTK X raw'!D$1004</f>
        <v>-0.136785008414151</v>
      </c>
      <c r="E16" s="100">
        <f>('EKHAZAARSTK X raw'!E16-'EKHAZAARSTK X raw'!E$1003)/'EKHAZAARSTK X raw'!E$1004</f>
        <v>1.0702896302485974</v>
      </c>
      <c r="F16" s="100">
        <f>('EKHAZAARSTK X raw'!F16-'EKHAZAARSTK X raw'!F$1003)/'EKHAZAARSTK X raw'!F$1004</f>
        <v>-0.38813485440982454</v>
      </c>
      <c r="G16" s="100">
        <f>('EKHAZAARSTK X raw'!G16-'EKHAZAARSTK X raw'!G$1003)/'EKHAZAARSTK X raw'!G$1004</f>
        <v>0.12791834918007775</v>
      </c>
      <c r="H16" s="100">
        <f>('EKHAZAARSTK X raw'!H16-'EKHAZAARSTK X raw'!H$1003)/'EKHAZAARSTK X raw'!H$1004</f>
        <v>1.9099954474332503</v>
      </c>
      <c r="I16" s="100">
        <f>('EKHAZAARSTK X raw'!I16-'EKHAZAARSTK X raw'!I$1003)/'EKHAZAARSTK X raw'!I$1004</f>
        <v>0.39084275779679067</v>
      </c>
      <c r="J16" s="100">
        <f>('EKHAZAARSTK X raw'!J16-'EKHAZAARSTK X raw'!J$1003)/'EKHAZAARSTK X raw'!J$1004</f>
        <v>-0.30497597483509914</v>
      </c>
      <c r="K16" s="100">
        <f>('EKHAZAARSTK X raw'!K16-'EKHAZAARSTK X raw'!K$1003)/'EKHAZAARSTK X raw'!K$1004</f>
        <v>1.790438112440133</v>
      </c>
    </row>
    <row r="17" spans="1:11" x14ac:dyDescent="0.3">
      <c r="A17" s="22" t="str">
        <f>'EKHAZAARSTK X raw'!A17</f>
        <v>ADANI POWER LTD</v>
      </c>
      <c r="B17" s="100">
        <f>('EKHAZAARSTK X raw'!B17-'EKHAZAARSTK X raw'!B$1003)/'EKHAZAARSTK X raw'!B$1004</f>
        <v>-0.64897097360151768</v>
      </c>
      <c r="C17" s="100">
        <f>('EKHAZAARSTK X raw'!C17-'EKHAZAARSTK X raw'!C$1003)/'EKHAZAARSTK X raw'!C$1004</f>
        <v>-0.34688664261513685</v>
      </c>
      <c r="D17" s="100">
        <f>('EKHAZAARSTK X raw'!D17-'EKHAZAARSTK X raw'!D$1003)/'EKHAZAARSTK X raw'!D$1004</f>
        <v>-0.19801433728811729</v>
      </c>
      <c r="E17" s="100">
        <f>('EKHAZAARSTK X raw'!E17-'EKHAZAARSTK X raw'!E$1003)/'EKHAZAARSTK X raw'!E$1004</f>
        <v>1.6560884521824177</v>
      </c>
      <c r="F17" s="100">
        <f>('EKHAZAARSTK X raw'!F17-'EKHAZAARSTK X raw'!F$1003)/'EKHAZAARSTK X raw'!F$1004</f>
        <v>0.69445392663118111</v>
      </c>
      <c r="G17" s="100">
        <f>('EKHAZAARSTK X raw'!G17-'EKHAZAARSTK X raw'!G$1003)/'EKHAZAARSTK X raw'!G$1004</f>
        <v>0.93234391861765875</v>
      </c>
      <c r="H17" s="100">
        <f>('EKHAZAARSTK X raw'!H17-'EKHAZAARSTK X raw'!H$1003)/'EKHAZAARSTK X raw'!H$1004</f>
        <v>1.8339636166323412</v>
      </c>
      <c r="I17" s="100">
        <f>('EKHAZAARSTK X raw'!I17-'EKHAZAARSTK X raw'!I$1003)/'EKHAZAARSTK X raw'!I$1004</f>
        <v>0.14678164204601182</v>
      </c>
      <c r="J17" s="100">
        <f>('EKHAZAARSTK X raw'!J17-'EKHAZAARSTK X raw'!J$1003)/'EKHAZAARSTK X raw'!J$1004</f>
        <v>0.72480759887750956</v>
      </c>
      <c r="K17" s="100">
        <f>('EKHAZAARSTK X raw'!K17-'EKHAZAARSTK X raw'!K$1003)/'EKHAZAARSTK X raw'!K$1004</f>
        <v>3.0881159022564106</v>
      </c>
    </row>
    <row r="18" spans="1:11" x14ac:dyDescent="0.3">
      <c r="A18" s="22" t="str">
        <f>'EKHAZAARSTK X raw'!A18</f>
        <v>ADANI TOTAL GAS LTD</v>
      </c>
      <c r="B18" s="100">
        <f>('EKHAZAARSTK X raw'!B18-'EKHAZAARSTK X raw'!B$1003)/'EKHAZAARSTK X raw'!B$1004</f>
        <v>-0.62946223806179169</v>
      </c>
      <c r="C18" s="100">
        <f>('EKHAZAARSTK X raw'!C18-'EKHAZAARSTK X raw'!C$1003)/'EKHAZAARSTK X raw'!C$1004</f>
        <v>0.56733255799717286</v>
      </c>
      <c r="D18" s="100">
        <f>('EKHAZAARSTK X raw'!D18-'EKHAZAARSTK X raw'!D$1003)/'EKHAZAARSTK X raw'!D$1004</f>
        <v>1.280809097291046</v>
      </c>
      <c r="E18" s="100">
        <f>('EKHAZAARSTK X raw'!E18-'EKHAZAARSTK X raw'!E$1003)/'EKHAZAARSTK X raw'!E$1004</f>
        <v>-0.21736971127378069</v>
      </c>
      <c r="F18" s="100">
        <f>('EKHAZAARSTK X raw'!F18-'EKHAZAARSTK X raw'!F$1003)/'EKHAZAARSTK X raw'!F$1004</f>
        <v>-1.7791166378665131</v>
      </c>
      <c r="G18" s="100">
        <f>('EKHAZAARSTK X raw'!G18-'EKHAZAARSTK X raw'!G$1003)/'EKHAZAARSTK X raw'!G$1004</f>
        <v>0.28151958314566078</v>
      </c>
      <c r="H18" s="100">
        <f>('EKHAZAARSTK X raw'!H18-'EKHAZAARSTK X raw'!H$1003)/'EKHAZAARSTK X raw'!H$1004</f>
        <v>0.79912285981033249</v>
      </c>
      <c r="I18" s="100">
        <f>('EKHAZAARSTK X raw'!I18-'EKHAZAARSTK X raw'!I$1003)/'EKHAZAARSTK X raw'!I$1004</f>
        <v>-0.91608054552215057</v>
      </c>
      <c r="J18" s="100">
        <f>('EKHAZAARSTK X raw'!J18-'EKHAZAARSTK X raw'!J$1003)/'EKHAZAARSTK X raw'!J$1004</f>
        <v>-1.1643631182770382</v>
      </c>
      <c r="K18" s="100">
        <f>('EKHAZAARSTK X raw'!K18-'EKHAZAARSTK X raw'!K$1003)/'EKHAZAARSTK X raw'!K$1004</f>
        <v>3.0881159022564106</v>
      </c>
    </row>
    <row r="19" spans="1:11" x14ac:dyDescent="0.3">
      <c r="A19" s="22" t="str">
        <f>'EKHAZAARSTK X raw'!A19</f>
        <v>ADANI TRANSMISSION  LTD</v>
      </c>
      <c r="B19" s="100">
        <f>('EKHAZAARSTK X raw'!B19-'EKHAZAARSTK X raw'!B$1003)/'EKHAZAARSTK X raw'!B$1004</f>
        <v>-0.64897097360151768</v>
      </c>
      <c r="C19" s="100">
        <f>('EKHAZAARSTK X raw'!C19-'EKHAZAARSTK X raw'!C$1003)/'EKHAZAARSTK X raw'!C$1004</f>
        <v>-1.2902895087184612</v>
      </c>
      <c r="D19" s="100">
        <f>('EKHAZAARSTK X raw'!D19-'EKHAZAARSTK X raw'!D$1003)/'EKHAZAARSTK X raw'!D$1004</f>
        <v>-0.63027230533470913</v>
      </c>
      <c r="E19" s="100">
        <f>('EKHAZAARSTK X raw'!E19-'EKHAZAARSTK X raw'!E$1003)/'EKHAZAARSTK X raw'!E$1004</f>
        <v>1.8035181393156758</v>
      </c>
      <c r="F19" s="100">
        <f>('EKHAZAARSTK X raw'!F19-'EKHAZAARSTK X raw'!F$1003)/'EKHAZAARSTK X raw'!F$1004</f>
        <v>-2.0264260766506652</v>
      </c>
      <c r="G19" s="100">
        <f>('EKHAZAARSTK X raw'!G19-'EKHAZAARSTK X raw'!G$1003)/'EKHAZAARSTK X raw'!G$1004</f>
        <v>-0.47350105421696526</v>
      </c>
      <c r="H19" s="100">
        <f>('EKHAZAARSTK X raw'!H19-'EKHAZAARSTK X raw'!H$1003)/'EKHAZAARSTK X raw'!H$1004</f>
        <v>1.6172209530972572</v>
      </c>
      <c r="I19" s="100">
        <f>('EKHAZAARSTK X raw'!I19-'EKHAZAARSTK X raw'!I$1003)/'EKHAZAARSTK X raw'!I$1004</f>
        <v>-0.8971952985589029</v>
      </c>
      <c r="J19" s="100">
        <f>('EKHAZAARSTK X raw'!J19-'EKHAZAARSTK X raw'!J$1003)/'EKHAZAARSTK X raw'!J$1004</f>
        <v>-0.90973066469030928</v>
      </c>
      <c r="K19" s="100">
        <f>('EKHAZAARSTK X raw'!K19-'EKHAZAARSTK X raw'!K$1003)/'EKHAZAARSTK X raw'!K$1004</f>
        <v>3.0881159022564106</v>
      </c>
    </row>
    <row r="20" spans="1:11" x14ac:dyDescent="0.3">
      <c r="A20" s="22" t="str">
        <f>'EKHAZAARSTK X raw'!A20</f>
        <v>ADANI WILMAR LTD</v>
      </c>
      <c r="B20" s="100">
        <f>('EKHAZAARSTK X raw'!B20-'EKHAZAARSTK X raw'!B$1003)/'EKHAZAARSTK X raw'!B$1004</f>
        <v>-0.64897097360151768</v>
      </c>
      <c r="C20" s="100">
        <f>('EKHAZAARSTK X raw'!C20-'EKHAZAARSTK X raw'!C$1003)/'EKHAZAARSTK X raw'!C$1004</f>
        <v>0.38135768134401749</v>
      </c>
      <c r="D20" s="100">
        <f>('EKHAZAARSTK X raw'!D20-'EKHAZAARSTK X raw'!D$1003)/'EKHAZAARSTK X raw'!D$1004</f>
        <v>1.1613378446718667</v>
      </c>
      <c r="E20" s="100">
        <f>('EKHAZAARSTK X raw'!E20-'EKHAZAARSTK X raw'!E$1003)/'EKHAZAARSTK X raw'!E$1004</f>
        <v>-0.85494009434794549</v>
      </c>
      <c r="F20" s="100">
        <f>('EKHAZAARSTK X raw'!F20-'EKHAZAARSTK X raw'!F$1003)/'EKHAZAARSTK X raw'!F$1004</f>
        <v>-0.42233577183459259</v>
      </c>
      <c r="G20" s="100">
        <f>('EKHAZAARSTK X raw'!G20-'EKHAZAARSTK X raw'!G$1003)/'EKHAZAARSTK X raw'!G$1004</f>
        <v>-0.53310669100540076</v>
      </c>
      <c r="H20" s="100">
        <f>('EKHAZAARSTK X raw'!H20-'EKHAZAARSTK X raw'!H$1003)/'EKHAZAARSTK X raw'!H$1004</f>
        <v>1.4564208523834994</v>
      </c>
      <c r="I20" s="100">
        <f>('EKHAZAARSTK X raw'!I20-'EKHAZAARSTK X raw'!I$1003)/'EKHAZAARSTK X raw'!I$1004</f>
        <v>0.29886814179364757</v>
      </c>
      <c r="J20" s="100">
        <f>('EKHAZAARSTK X raw'!J20-'EKHAZAARSTK X raw'!J$1003)/'EKHAZAARSTK X raw'!J$1004</f>
        <v>-0.43485284596402451</v>
      </c>
      <c r="K20" s="100">
        <f>('EKHAZAARSTK X raw'!K20-'EKHAZAARSTK X raw'!K$1003)/'EKHAZAARSTK X raw'!K$1004</f>
        <v>1.7228067922646058</v>
      </c>
    </row>
    <row r="21" spans="1:11" x14ac:dyDescent="0.3">
      <c r="A21" s="22" t="str">
        <f>'EKHAZAARSTK X raw'!A21</f>
        <v>ADF FOODS LTD</v>
      </c>
      <c r="B21" s="100">
        <f>('EKHAZAARSTK X raw'!B21-'EKHAZAARSTK X raw'!B$1003)/'EKHAZAARSTK X raw'!B$1004</f>
        <v>-0.26275063846374858</v>
      </c>
      <c r="C21" s="100">
        <f>('EKHAZAARSTK X raw'!C21-'EKHAZAARSTK X raw'!C$1003)/'EKHAZAARSTK X raw'!C$1004</f>
        <v>-0.46814365578690331</v>
      </c>
      <c r="D21" s="100">
        <f>('EKHAZAARSTK X raw'!D21-'EKHAZAARSTK X raw'!D$1003)/'EKHAZAARSTK X raw'!D$1004</f>
        <v>0.14487537099873446</v>
      </c>
      <c r="E21" s="100">
        <f>('EKHAZAARSTK X raw'!E21-'EKHAZAARSTK X raw'!E$1003)/'EKHAZAARSTK X raw'!E$1004</f>
        <v>-0.44536113300104485</v>
      </c>
      <c r="F21" s="100">
        <f>('EKHAZAARSTK X raw'!F21-'EKHAZAARSTK X raw'!F$1003)/'EKHAZAARSTK X raw'!F$1004</f>
        <v>-0.16731097337228043</v>
      </c>
      <c r="G21" s="100">
        <f>('EKHAZAARSTK X raw'!G21-'EKHAZAARSTK X raw'!G$1003)/'EKHAZAARSTK X raw'!G$1004</f>
        <v>-2.9235724314704309E-2</v>
      </c>
      <c r="H21" s="100">
        <f>('EKHAZAARSTK X raw'!H21-'EKHAZAARSTK X raw'!H$1003)/'EKHAZAARSTK X raw'!H$1004</f>
        <v>-1.2938627437379251</v>
      </c>
      <c r="I21" s="100">
        <f>('EKHAZAARSTK X raw'!I21-'EKHAZAARSTK X raw'!I$1003)/'EKHAZAARSTK X raw'!I$1004</f>
        <v>-0.75874745494842954</v>
      </c>
      <c r="J21" s="100">
        <f>('EKHAZAARSTK X raw'!J21-'EKHAZAARSTK X raw'!J$1003)/'EKHAZAARSTK X raw'!J$1004</f>
        <v>-0.45781922503742972</v>
      </c>
      <c r="K21" s="100">
        <f>('EKHAZAARSTK X raw'!K21-'EKHAZAARSTK X raw'!K$1003)/'EKHAZAARSTK X raw'!K$1004</f>
        <v>-0.34685174810350727</v>
      </c>
    </row>
    <row r="22" spans="1:11" x14ac:dyDescent="0.3">
      <c r="A22" s="22" t="str">
        <f>'EKHAZAARSTK X raw'!A22</f>
        <v>ADITYA BIRLA CAPITAL LTD</v>
      </c>
      <c r="B22" s="100">
        <f>('EKHAZAARSTK X raw'!B22-'EKHAZAARSTK X raw'!B$1003)/'EKHAZAARSTK X raw'!B$1004</f>
        <v>-0.64897097360151768</v>
      </c>
      <c r="C22" s="100">
        <f>('EKHAZAARSTK X raw'!C22-'EKHAZAARSTK X raw'!C$1003)/'EKHAZAARSTK X raw'!C$1004</f>
        <v>-0.83400977294601975</v>
      </c>
      <c r="D22" s="100">
        <f>('EKHAZAARSTK X raw'!D22-'EKHAZAARSTK X raw'!D$1003)/'EKHAZAARSTK X raw'!D$1004</f>
        <v>-0.84528316765940814</v>
      </c>
      <c r="E22" s="100">
        <f>('EKHAZAARSTK X raw'!E22-'EKHAZAARSTK X raw'!E$1003)/'EKHAZAARSTK X raw'!E$1004</f>
        <v>2.1209981381864056</v>
      </c>
      <c r="F22" s="100">
        <f>('EKHAZAARSTK X raw'!F22-'EKHAZAARSTK X raw'!F$1003)/'EKHAZAARSTK X raw'!F$1004</f>
        <v>0.81144987022985493</v>
      </c>
      <c r="G22" s="100">
        <f>('EKHAZAARSTK X raw'!G22-'EKHAZAARSTK X raw'!G$1003)/'EKHAZAARSTK X raw'!G$1004</f>
        <v>0.3076182886628791</v>
      </c>
      <c r="H22" s="100">
        <f>('EKHAZAARSTK X raw'!H22-'EKHAZAARSTK X raw'!H$1003)/'EKHAZAARSTK X raw'!H$1004</f>
        <v>1.7611698493151324</v>
      </c>
      <c r="I22" s="100">
        <f>('EKHAZAARSTK X raw'!I22-'EKHAZAARSTK X raw'!I$1003)/'EKHAZAARSTK X raw'!I$1004</f>
        <v>-0.50724717949947151</v>
      </c>
      <c r="J22" s="100">
        <f>('EKHAZAARSTK X raw'!J22-'EKHAZAARSTK X raw'!J$1003)/'EKHAZAARSTK X raw'!J$1004</f>
        <v>-9.7130343075415002E-2</v>
      </c>
      <c r="K22" s="100">
        <f>('EKHAZAARSTK X raw'!K22-'EKHAZAARSTK X raw'!K$1003)/'EKHAZAARSTK X raw'!K$1004</f>
        <v>0.66846952940498927</v>
      </c>
    </row>
    <row r="23" spans="1:11" x14ac:dyDescent="0.3">
      <c r="A23" s="22" t="str">
        <f>'EKHAZAARSTK X raw'!A23</f>
        <v>ADITYA BIRLA FASHION AND RET</v>
      </c>
      <c r="B23" s="100">
        <f>('EKHAZAARSTK X raw'!B23-'EKHAZAARSTK X raw'!B$1003)/'EKHAZAARSTK X raw'!B$1004</f>
        <v>-0.64897097360151768</v>
      </c>
      <c r="C23" s="100">
        <f>('EKHAZAARSTK X raw'!C23-'EKHAZAARSTK X raw'!C$1003)/'EKHAZAARSTK X raw'!C$1004</f>
        <v>-0.54808163607455596</v>
      </c>
      <c r="D23" s="100">
        <f>('EKHAZAARSTK X raw'!D23-'EKHAZAARSTK X raw'!D$1003)/'EKHAZAARSTK X raw'!D$1004</f>
        <v>-6.5374440133177808E-2</v>
      </c>
      <c r="E23" s="100">
        <f>('EKHAZAARSTK X raw'!E23-'EKHAZAARSTK X raw'!E$1003)/'EKHAZAARSTK X raw'!E$1004</f>
        <v>0.51673896249870299</v>
      </c>
      <c r="F23" s="100">
        <f>('EKHAZAARSTK X raw'!F23-'EKHAZAARSTK X raw'!F$1003)/'EKHAZAARSTK X raw'!F$1004</f>
        <v>-1.1222946340885358</v>
      </c>
      <c r="G23" s="100">
        <f>('EKHAZAARSTK X raw'!G23-'EKHAZAARSTK X raw'!G$1003)/'EKHAZAARSTK X raw'!G$1004</f>
        <v>-0.80465802032929712</v>
      </c>
      <c r="H23" s="100">
        <f>('EKHAZAARSTK X raw'!H23-'EKHAZAARSTK X raw'!H$1003)/'EKHAZAARSTK X raw'!H$1004</f>
        <v>0.84859040240516526</v>
      </c>
      <c r="I23" s="100">
        <f>('EKHAZAARSTK X raw'!I23-'EKHAZAARSTK X raw'!I$1003)/'EKHAZAARSTK X raw'!I$1004</f>
        <v>-6.1699709371839263E-3</v>
      </c>
      <c r="J23" s="100">
        <f>('EKHAZAARSTK X raw'!J23-'EKHAZAARSTK X raw'!J$1003)/'EKHAZAARSTK X raw'!J$1004</f>
        <v>-0.45094184769682488</v>
      </c>
      <c r="K23" s="100">
        <f>('EKHAZAARSTK X raw'!K23-'EKHAZAARSTK X raw'!K$1003)/'EKHAZAARSTK X raw'!K$1004</f>
        <v>-0.26473996656929516</v>
      </c>
    </row>
    <row r="24" spans="1:11" x14ac:dyDescent="0.3">
      <c r="A24" s="22" t="str">
        <f>'EKHAZAARSTK X raw'!A24</f>
        <v>ADITYA BIRLA SUN LIFE AMC LT</v>
      </c>
      <c r="B24" s="100">
        <f>('EKHAZAARSTK X raw'!B24-'EKHAZAARSTK X raw'!B$1003)/'EKHAZAARSTK X raw'!B$1004</f>
        <v>0.39517933826011248</v>
      </c>
      <c r="C24" s="100">
        <f>('EKHAZAARSTK X raw'!C24-'EKHAZAARSTK X raw'!C$1003)/'EKHAZAARSTK X raw'!C$1004</f>
        <v>-0.18533290180125936</v>
      </c>
      <c r="D24" s="100">
        <f>('EKHAZAARSTK X raw'!D24-'EKHAZAARSTK X raw'!D$1003)/'EKHAZAARSTK X raw'!D$1004</f>
        <v>-0.13450332209862748</v>
      </c>
      <c r="E24" s="100">
        <f>('EKHAZAARSTK X raw'!E24-'EKHAZAARSTK X raw'!E$1003)/'EKHAZAARSTK X raw'!E$1004</f>
        <v>-0.8112812434904737</v>
      </c>
      <c r="F24" s="100">
        <f>('EKHAZAARSTK X raw'!F24-'EKHAZAARSTK X raw'!F$1003)/'EKHAZAARSTK X raw'!F$1004</f>
        <v>-1.2503801321436352</v>
      </c>
      <c r="G24" s="100">
        <f>('EKHAZAARSTK X raw'!G24-'EKHAZAARSTK X raw'!G$1003)/'EKHAZAARSTK X raw'!G$1004</f>
        <v>2.5171658541162132</v>
      </c>
      <c r="H24" s="100">
        <f>('EKHAZAARSTK X raw'!H24-'EKHAZAARSTK X raw'!H$1003)/'EKHAZAARSTK X raw'!H$1004</f>
        <v>-0.1894685942178306</v>
      </c>
      <c r="I24" s="100">
        <f>('EKHAZAARSTK X raw'!I24-'EKHAZAARSTK X raw'!I$1003)/'EKHAZAARSTK X raw'!I$1004</f>
        <v>-0.93983070111926204</v>
      </c>
      <c r="J24" s="100">
        <f>('EKHAZAARSTK X raw'!J24-'EKHAZAARSTK X raw'!J$1003)/'EKHAZAARSTK X raw'!J$1004</f>
        <v>-5.9655649088140453E-3</v>
      </c>
      <c r="K24" s="100">
        <f>('EKHAZAARSTK X raw'!K24-'EKHAZAARSTK X raw'!K$1003)/'EKHAZAARSTK X raw'!K$1004</f>
        <v>2.1347887711361875E-2</v>
      </c>
    </row>
    <row r="25" spans="1:11" x14ac:dyDescent="0.3">
      <c r="A25" s="22" t="str">
        <f>'EKHAZAARSTK X raw'!A25</f>
        <v>ADITYA VISION LTD</v>
      </c>
      <c r="B25" s="100">
        <f>('EKHAZAARSTK X raw'!B25-'EKHAZAARSTK X raw'!B$1003)/'EKHAZAARSTK X raw'!B$1004</f>
        <v>-0.34352349984795438</v>
      </c>
      <c r="C25" s="100">
        <f>('EKHAZAARSTK X raw'!C25-'EKHAZAARSTK X raw'!C$1003)/'EKHAZAARSTK X raw'!C$1004</f>
        <v>1.8759897370481773</v>
      </c>
      <c r="D25" s="100">
        <f>('EKHAZAARSTK X raw'!D25-'EKHAZAARSTK X raw'!D$1003)/'EKHAZAARSTK X raw'!D$1004</f>
        <v>2.6886552489331703</v>
      </c>
      <c r="E25" s="100">
        <f>('EKHAZAARSTK X raw'!E25-'EKHAZAARSTK X raw'!E$1003)/'EKHAZAARSTK X raw'!E$1004</f>
        <v>0.10094186447893164</v>
      </c>
      <c r="F25" s="100">
        <f>('EKHAZAARSTK X raw'!F25-'EKHAZAARSTK X raw'!F$1003)/'EKHAZAARSTK X raw'!F$1004</f>
        <v>2.0689111737972157</v>
      </c>
      <c r="G25" s="100">
        <f>('EKHAZAARSTK X raw'!G25-'EKHAZAARSTK X raw'!G$1003)/'EKHAZAARSTK X raw'!G$1004</f>
        <v>0.19896760070763769</v>
      </c>
      <c r="H25" s="100">
        <f>('EKHAZAARSTK X raw'!H25-'EKHAZAARSTK X raw'!H$1003)/'EKHAZAARSTK X raw'!H$1004</f>
        <v>-1.1432111641787845</v>
      </c>
      <c r="I25" s="100">
        <f>('EKHAZAARSTK X raw'!I25-'EKHAZAARSTK X raw'!I$1003)/'EKHAZAARSTK X raw'!I$1004</f>
        <v>-0.83950159624241005</v>
      </c>
      <c r="J25" s="100">
        <f>('EKHAZAARSTK X raw'!J25-'EKHAZAARSTK X raw'!J$1003)/'EKHAZAARSTK X raw'!J$1004</f>
        <v>-0.40992545996422619</v>
      </c>
      <c r="K25" s="100">
        <f>('EKHAZAARSTK X raw'!K25-'EKHAZAARSTK X raw'!K$1003)/'EKHAZAARSTK X raw'!K$1004</f>
        <v>-2.1426467343055634E-2</v>
      </c>
    </row>
    <row r="26" spans="1:11" x14ac:dyDescent="0.3">
      <c r="A26" s="22" t="str">
        <f>'EKHAZAARSTK X raw'!A26</f>
        <v>ADOR WELDING LTD</v>
      </c>
      <c r="B26" s="100">
        <f>('EKHAZAARSTK X raw'!B26-'EKHAZAARSTK X raw'!B$1003)/'EKHAZAARSTK X raw'!B$1004</f>
        <v>0.24160520081673759</v>
      </c>
      <c r="C26" s="100">
        <f>('EKHAZAARSTK X raw'!C26-'EKHAZAARSTK X raw'!C$1003)/'EKHAZAARSTK X raw'!C$1004</f>
        <v>0.54829332446390999</v>
      </c>
      <c r="D26" s="100">
        <f>('EKHAZAARSTK X raw'!D26-'EKHAZAARSTK X raw'!D$1003)/'EKHAZAARSTK X raw'!D$1004</f>
        <v>-0.38124594370578074</v>
      </c>
      <c r="E26" s="100">
        <f>('EKHAZAARSTK X raw'!E26-'EKHAZAARSTK X raw'!E$1003)/'EKHAZAARSTK X raw'!E$1004</f>
        <v>-0.76549529445175135</v>
      </c>
      <c r="F26" s="100">
        <f>('EKHAZAARSTK X raw'!F26-'EKHAZAARSTK X raw'!F$1003)/'EKHAZAARSTK X raw'!F$1004</f>
        <v>1.2901261838421578</v>
      </c>
      <c r="G26" s="100">
        <f>('EKHAZAARSTK X raw'!G26-'EKHAZAARSTK X raw'!G$1003)/'EKHAZAARSTK X raw'!G$1004</f>
        <v>0.23711120121259563</v>
      </c>
      <c r="H26" s="100">
        <f>('EKHAZAARSTK X raw'!H26-'EKHAZAARSTK X raw'!H$1003)/'EKHAZAARSTK X raw'!H$1004</f>
        <v>-1.295567537049652</v>
      </c>
      <c r="I26" s="100">
        <f>('EKHAZAARSTK X raw'!I26-'EKHAZAARSTK X raw'!I$1003)/'EKHAZAARSTK X raw'!I$1004</f>
        <v>-0.46654481697159483</v>
      </c>
      <c r="J26" s="100">
        <f>('EKHAZAARSTK X raw'!J26-'EKHAZAARSTK X raw'!J$1003)/'EKHAZAARSTK X raw'!J$1004</f>
        <v>-0.30636162089824998</v>
      </c>
      <c r="K26" s="100">
        <f>('EKHAZAARSTK X raw'!K26-'EKHAZAARSTK X raw'!K$1003)/'EKHAZAARSTK X raw'!K$1004</f>
        <v>-0.14165937413689353</v>
      </c>
    </row>
    <row r="27" spans="1:11" x14ac:dyDescent="0.3">
      <c r="A27" s="22" t="str">
        <f>'EKHAZAARSTK X raw'!A27</f>
        <v>ADVANCED ENZYME TECHNOLOGIES</v>
      </c>
      <c r="B27" s="100">
        <f>('EKHAZAARSTK X raw'!B27-'EKHAZAARSTK X raw'!B$1003)/'EKHAZAARSTK X raw'!B$1004</f>
        <v>-0.35932497083124498</v>
      </c>
      <c r="C27" s="100">
        <f>('EKHAZAARSTK X raw'!C27-'EKHAZAARSTK X raw'!C$1003)/'EKHAZAARSTK X raw'!C$1004</f>
        <v>-1.3213045851383753</v>
      </c>
      <c r="D27" s="100">
        <f>('EKHAZAARSTK X raw'!D27-'EKHAZAARSTK X raw'!D$1003)/'EKHAZAARSTK X raw'!D$1004</f>
        <v>-0.23855322912975488</v>
      </c>
      <c r="E27" s="100">
        <f>('EKHAZAARSTK X raw'!E27-'EKHAZAARSTK X raw'!E$1003)/'EKHAZAARSTK X raw'!E$1004</f>
        <v>-0.81527777776167099</v>
      </c>
      <c r="F27" s="100">
        <f>('EKHAZAARSTK X raw'!F27-'EKHAZAARSTK X raw'!F$1003)/'EKHAZAARSTK X raw'!F$1004</f>
        <v>-0.5558950681848982</v>
      </c>
      <c r="G27" s="100">
        <f>('EKHAZAARSTK X raw'!G27-'EKHAZAARSTK X raw'!G$1003)/'EKHAZAARSTK X raw'!G$1004</f>
        <v>0.16176077469264169</v>
      </c>
      <c r="H27" s="100">
        <f>('EKHAZAARSTK X raw'!H27-'EKHAZAARSTK X raw'!H$1003)/'EKHAZAARSTK X raw'!H$1004</f>
        <v>-0.85831874837627797</v>
      </c>
      <c r="I27" s="100">
        <f>('EKHAZAARSTK X raw'!I27-'EKHAZAARSTK X raw'!I$1003)/'EKHAZAARSTK X raw'!I$1004</f>
        <v>-0.60119485777608106</v>
      </c>
      <c r="J27" s="100">
        <f>('EKHAZAARSTK X raw'!J27-'EKHAZAARSTK X raw'!J$1003)/'EKHAZAARSTK X raw'!J$1004</f>
        <v>-0.14941286381484334</v>
      </c>
      <c r="K27" s="100">
        <f>('EKHAZAARSTK X raw'!K27-'EKHAZAARSTK X raw'!K$1003)/'EKHAZAARSTK X raw'!K$1004</f>
        <v>-0.25037925736951855</v>
      </c>
    </row>
    <row r="28" spans="1:11" x14ac:dyDescent="0.3">
      <c r="A28" s="22" t="str">
        <f>'EKHAZAARSTK X raw'!A28</f>
        <v>AEGIS LOGISTICS LTD</v>
      </c>
      <c r="B28" s="100">
        <f>('EKHAZAARSTK X raw'!B28-'EKHAZAARSTK X raw'!B$1003)/'EKHAZAARSTK X raw'!B$1004</f>
        <v>-0.27780651261629324</v>
      </c>
      <c r="C28" s="100">
        <f>('EKHAZAARSTK X raw'!C28-'EKHAZAARSTK X raw'!C$1003)/'EKHAZAARSTK X raw'!C$1004</f>
        <v>0.97010792654576672</v>
      </c>
      <c r="D28" s="100">
        <f>('EKHAZAARSTK X raw'!D28-'EKHAZAARSTK X raw'!D$1003)/'EKHAZAARSTK X raw'!D$1004</f>
        <v>0.16105680260551156</v>
      </c>
      <c r="E28" s="100">
        <f>('EKHAZAARSTK X raw'!E28-'EKHAZAARSTK X raw'!E$1003)/'EKHAZAARSTK X raw'!E$1004</f>
        <v>0.14396120999699127</v>
      </c>
      <c r="F28" s="100">
        <f>('EKHAZAARSTK X raw'!F28-'EKHAZAARSTK X raw'!F$1003)/'EKHAZAARSTK X raw'!F$1004</f>
        <v>1.6214522827299649</v>
      </c>
      <c r="G28" s="100">
        <f>('EKHAZAARSTK X raw'!G28-'EKHAZAARSTK X raw'!G$1003)/'EKHAZAARSTK X raw'!G$1004</f>
        <v>-0.33552465798768466</v>
      </c>
      <c r="H28" s="100">
        <f>('EKHAZAARSTK X raw'!H28-'EKHAZAARSTK X raw'!H$1003)/'EKHAZAARSTK X raw'!H$1004</f>
        <v>0.45565430439553734</v>
      </c>
      <c r="I28" s="100">
        <f>('EKHAZAARSTK X raw'!I28-'EKHAZAARSTK X raw'!I$1003)/'EKHAZAARSTK X raw'!I$1004</f>
        <v>-0.22671044324972489</v>
      </c>
      <c r="J28" s="100">
        <f>('EKHAZAARSTK X raw'!J28-'EKHAZAARSTK X raw'!J$1003)/'EKHAZAARSTK X raw'!J$1004</f>
        <v>-0.35489977023286207</v>
      </c>
      <c r="K28" s="100">
        <f>('EKHAZAARSTK X raw'!K28-'EKHAZAARSTK X raw'!K$1003)/'EKHAZAARSTK X raw'!K$1004</f>
        <v>0.19452275126669985</v>
      </c>
    </row>
    <row r="29" spans="1:11" x14ac:dyDescent="0.3">
      <c r="A29" s="22" t="str">
        <f>'EKHAZAARSTK X raw'!A29</f>
        <v>AETHER INDUSTRIES LTD</v>
      </c>
      <c r="B29" s="100">
        <f>('EKHAZAARSTK X raw'!B29-'EKHAZAARSTK X raw'!B$1003)/'EKHAZAARSTK X raw'!B$1004</f>
        <v>-0.64897097360151768</v>
      </c>
      <c r="C29" s="100">
        <f>('EKHAZAARSTK X raw'!C29-'EKHAZAARSTK X raw'!C$1003)/'EKHAZAARSTK X raw'!C$1004</f>
        <v>0.86190283441910864</v>
      </c>
      <c r="D29" s="100">
        <f>('EKHAZAARSTK X raw'!D29-'EKHAZAARSTK X raw'!D$1003)/'EKHAZAARSTK X raw'!D$1004</f>
        <v>2.6886552489331703</v>
      </c>
      <c r="E29" s="100">
        <f>('EKHAZAARSTK X raw'!E29-'EKHAZAARSTK X raw'!E$1003)/'EKHAZAARSTK X raw'!E$1004</f>
        <v>-0.88626620469796913</v>
      </c>
      <c r="F29" s="100">
        <f>('EKHAZAARSTK X raw'!F29-'EKHAZAARSTK X raw'!F$1003)/'EKHAZAARSTK X raw'!F$1004</f>
        <v>0.25899312036284222</v>
      </c>
      <c r="G29" s="100">
        <f>('EKHAZAARSTK X raw'!G29-'EKHAZAARSTK X raw'!G$1003)/'EKHAZAARSTK X raw'!G$1004</f>
        <v>-0.11624601811117953</v>
      </c>
      <c r="H29" s="100">
        <f>('EKHAZAARSTK X raw'!H29-'EKHAZAARSTK X raw'!H$1003)/'EKHAZAARSTK X raw'!H$1004</f>
        <v>-0.45399081430724259</v>
      </c>
      <c r="I29" s="100">
        <f>('EKHAZAARSTK X raw'!I29-'EKHAZAARSTK X raw'!I$1003)/'EKHAZAARSTK X raw'!I$1004</f>
        <v>-0.86312911958830119</v>
      </c>
      <c r="J29" s="100">
        <f>('EKHAZAARSTK X raw'!J29-'EKHAZAARSTK X raw'!J$1003)/'EKHAZAARSTK X raw'!J$1004</f>
        <v>-1.0733258962110239</v>
      </c>
      <c r="K29" s="100">
        <f>('EKHAZAARSTK X raw'!K29-'EKHAZAARSTK X raw'!K$1003)/'EKHAZAARSTK X raw'!K$1004</f>
        <v>-2.1666376403002552</v>
      </c>
    </row>
    <row r="30" spans="1:11" x14ac:dyDescent="0.3">
      <c r="A30" s="22" t="str">
        <f>'EKHAZAARSTK X raw'!A30</f>
        <v>AFFLE INDIA LTD</v>
      </c>
      <c r="B30" s="100">
        <f>('EKHAZAARSTK X raw'!B30-'EKHAZAARSTK X raw'!B$1003)/'EKHAZAARSTK X raw'!B$1004</f>
        <v>-0.64897097360151768</v>
      </c>
      <c r="C30" s="100">
        <f>('EKHAZAARSTK X raw'!C30-'EKHAZAARSTK X raw'!C$1003)/'EKHAZAARSTK X raw'!C$1004</f>
        <v>0.89466967913089213</v>
      </c>
      <c r="D30" s="100">
        <f>('EKHAZAARSTK X raw'!D30-'EKHAZAARSTK X raw'!D$1003)/'EKHAZAARSTK X raw'!D$1004</f>
        <v>2.6886552489331703</v>
      </c>
      <c r="E30" s="100">
        <f>('EKHAZAARSTK X raw'!E30-'EKHAZAARSTK X raw'!E$1003)/'EKHAZAARSTK X raw'!E$1004</f>
        <v>-0.7348558411217867</v>
      </c>
      <c r="F30" s="100">
        <f>('EKHAZAARSTK X raw'!F30-'EKHAZAARSTK X raw'!F$1003)/'EKHAZAARSTK X raw'!F$1004</f>
        <v>-0.80130720485201323</v>
      </c>
      <c r="G30" s="100">
        <f>('EKHAZAARSTK X raw'!G30-'EKHAZAARSTK X raw'!G$1003)/'EKHAZAARSTK X raw'!G$1004</f>
        <v>0.9989550833959745</v>
      </c>
      <c r="H30" s="100">
        <f>('EKHAZAARSTK X raw'!H30-'EKHAZAARSTK X raw'!H$1003)/'EKHAZAARSTK X raw'!H$1004</f>
        <v>-0.22102211383340981</v>
      </c>
      <c r="I30" s="100">
        <f>('EKHAZAARSTK X raw'!I30-'EKHAZAARSTK X raw'!I$1003)/'EKHAZAARSTK X raw'!I$1004</f>
        <v>-0.1588994604829187</v>
      </c>
      <c r="J30" s="100">
        <f>('EKHAZAARSTK X raw'!J30-'EKHAZAARSTK X raw'!J$1003)/'EKHAZAARSTK X raw'!J$1004</f>
        <v>-0.80200785654378104</v>
      </c>
      <c r="K30" s="100">
        <f>('EKHAZAARSTK X raw'!K30-'EKHAZAARSTK X raw'!K$1003)/'EKHAZAARSTK X raw'!K$1004</f>
        <v>-1.3788874521313119</v>
      </c>
    </row>
    <row r="31" spans="1:11" x14ac:dyDescent="0.3">
      <c r="A31" s="22" t="str">
        <f>'EKHAZAARSTK X raw'!A31</f>
        <v>AGI GREENPAC LTD</v>
      </c>
      <c r="B31" s="100">
        <f>('EKHAZAARSTK X raw'!B31-'EKHAZAARSTK X raw'!B$1003)/'EKHAZAARSTK X raw'!B$1004</f>
        <v>0.280365567545037</v>
      </c>
      <c r="C31" s="100">
        <f>('EKHAZAARSTK X raw'!C31-'EKHAZAARSTK X raw'!C$1003)/'EKHAZAARSTK X raw'!C$1004</f>
        <v>-0.76799143132559688</v>
      </c>
      <c r="D31" s="100">
        <f>('EKHAZAARSTK X raw'!D31-'EKHAZAARSTK X raw'!D$1003)/'EKHAZAARSTK X raw'!D$1004</f>
        <v>-1.562914205280429</v>
      </c>
      <c r="E31" s="100">
        <f>('EKHAZAARSTK X raw'!E31-'EKHAZAARSTK X raw'!E$1003)/'EKHAZAARSTK X raw'!E$1004</f>
        <v>0.7617905251190713</v>
      </c>
      <c r="F31" s="100">
        <f>('EKHAZAARSTK X raw'!F31-'EKHAZAARSTK X raw'!F$1003)/'EKHAZAARSTK X raw'!F$1004</f>
        <v>0.50933037124058755</v>
      </c>
      <c r="G31" s="100">
        <f>('EKHAZAARSTK X raw'!G31-'EKHAZAARSTK X raw'!G$1003)/'EKHAZAARSTK X raw'!G$1004</f>
        <v>-0.57092490334299073</v>
      </c>
      <c r="H31" s="100">
        <f>('EKHAZAARSTK X raw'!H31-'EKHAZAARSTK X raw'!H$1003)/'EKHAZAARSTK X raw'!H$1004</f>
        <v>-0.43048020871987225</v>
      </c>
      <c r="I31" s="100">
        <f>('EKHAZAARSTK X raw'!I31-'EKHAZAARSTK X raw'!I$1003)/'EKHAZAARSTK X raw'!I$1004</f>
        <v>0.47127210321201662</v>
      </c>
      <c r="J31" s="100">
        <f>('EKHAZAARSTK X raw'!J31-'EKHAZAARSTK X raw'!J$1003)/'EKHAZAARSTK X raw'!J$1004</f>
        <v>0.14534370348243567</v>
      </c>
      <c r="K31" s="100">
        <f>('EKHAZAARSTK X raw'!K31-'EKHAZAARSTK X raw'!K$1003)/'EKHAZAARSTK X raw'!K$1004</f>
        <v>1.6784183279183436</v>
      </c>
    </row>
    <row r="32" spans="1:11" x14ac:dyDescent="0.3">
      <c r="A32" s="22" t="str">
        <f>'EKHAZAARSTK X raw'!A32</f>
        <v>AGRO TECH FOODS LTD</v>
      </c>
      <c r="B32" s="100">
        <f>('EKHAZAARSTK X raw'!B32-'EKHAZAARSTK X raw'!B$1003)/'EKHAZAARSTK X raw'!B$1004</f>
        <v>-0.38914477345118437</v>
      </c>
      <c r="C32" s="100">
        <f>('EKHAZAARSTK X raw'!C32-'EKHAZAARSTK X raw'!C$1003)/'EKHAZAARSTK X raw'!C$1004</f>
        <v>-0.55541940452257832</v>
      </c>
      <c r="D32" s="100">
        <f>('EKHAZAARSTK X raw'!D32-'EKHAZAARSTK X raw'!D$1003)/'EKHAZAARSTK X raw'!D$1004</f>
        <v>-0.73130047300256873</v>
      </c>
      <c r="E32" s="100">
        <f>('EKHAZAARSTK X raw'!E32-'EKHAZAARSTK X raw'!E$1003)/'EKHAZAARSTK X raw'!E$1004</f>
        <v>-0.62892481512316722</v>
      </c>
      <c r="F32" s="100">
        <f>('EKHAZAARSTK X raw'!F32-'EKHAZAARSTK X raw'!F$1003)/'EKHAZAARSTK X raw'!F$1004</f>
        <v>-2.6104778881512023E-3</v>
      </c>
      <c r="G32" s="100">
        <f>('EKHAZAARSTK X raw'!G32-'EKHAZAARSTK X raw'!G$1003)/'EKHAZAARSTK X raw'!G$1004</f>
        <v>-0.86192563995604143</v>
      </c>
      <c r="H32" s="100">
        <f>('EKHAZAARSTK X raw'!H32-'EKHAZAARSTK X raw'!H$1003)/'EKHAZAARSTK X raw'!H$1004</f>
        <v>-1.0648199787725778</v>
      </c>
      <c r="I32" s="100">
        <f>('EKHAZAARSTK X raw'!I32-'EKHAZAARSTK X raw'!I$1003)/'EKHAZAARSTK X raw'!I$1004</f>
        <v>-1.0087964965736738</v>
      </c>
      <c r="J32" s="100">
        <f>('EKHAZAARSTK X raw'!J32-'EKHAZAARSTK X raw'!J$1003)/'EKHAZAARSTK X raw'!J$1004</f>
        <v>-0.71839284206706988</v>
      </c>
      <c r="K32" s="100">
        <f>('EKHAZAARSTK X raw'!K32-'EKHAZAARSTK X raw'!K$1003)/'EKHAZAARSTK X raw'!K$1004</f>
        <v>-0.84427881636136071</v>
      </c>
    </row>
    <row r="33" spans="1:11" x14ac:dyDescent="0.3">
      <c r="A33" s="22" t="str">
        <f>'EKHAZAARSTK X raw'!A33</f>
        <v>AHLUWALIA CONTRACTS LTD</v>
      </c>
      <c r="B33" s="100">
        <f>('EKHAZAARSTK X raw'!B33-'EKHAZAARSTK X raw'!B$1003)/'EKHAZAARSTK X raw'!B$1004</f>
        <v>-0.60754063403680825</v>
      </c>
      <c r="C33" s="100">
        <f>('EKHAZAARSTK X raw'!C33-'EKHAZAARSTK X raw'!C$1003)/'EKHAZAARSTK X raw'!C$1004</f>
        <v>-0.35587445121884453</v>
      </c>
      <c r="D33" s="100">
        <f>('EKHAZAARSTK X raw'!D33-'EKHAZAARSTK X raw'!D$1003)/'EKHAZAARSTK X raw'!D$1004</f>
        <v>0.19935925501435847</v>
      </c>
      <c r="E33" s="100">
        <f>('EKHAZAARSTK X raw'!E33-'EKHAZAARSTK X raw'!E$1003)/'EKHAZAARSTK X raw'!E$1004</f>
        <v>-0.76480300333311058</v>
      </c>
      <c r="F33" s="100">
        <f>('EKHAZAARSTK X raw'!F33-'EKHAZAARSTK X raw'!F$1003)/'EKHAZAARSTK X raw'!F$1004</f>
        <v>0.30964037369095204</v>
      </c>
      <c r="G33" s="100">
        <f>('EKHAZAARSTK X raw'!G33-'EKHAZAARSTK X raw'!G$1003)/'EKHAZAARSTK X raw'!G$1004</f>
        <v>-0.11445644549690719</v>
      </c>
      <c r="H33" s="100">
        <f>('EKHAZAARSTK X raw'!H33-'EKHAZAARSTK X raw'!H$1003)/'EKHAZAARSTK X raw'!H$1004</f>
        <v>-0.39578007280061783</v>
      </c>
      <c r="I33" s="100">
        <f>('EKHAZAARSTK X raw'!I33-'EKHAZAARSTK X raw'!I$1003)/'EKHAZAARSTK X raw'!I$1004</f>
        <v>-0.9426682437979822</v>
      </c>
      <c r="J33" s="100">
        <f>('EKHAZAARSTK X raw'!J33-'EKHAZAARSTK X raw'!J$1003)/'EKHAZAARSTK X raw'!J$1004</f>
        <v>2.4707400306277636E-2</v>
      </c>
      <c r="K33" s="100">
        <f>('EKHAZAARSTK X raw'!K33-'EKHAZAARSTK X raw'!K$1003)/'EKHAZAARSTK X raw'!K$1004</f>
        <v>-0.46066402707196891</v>
      </c>
    </row>
    <row r="34" spans="1:11" x14ac:dyDescent="0.3">
      <c r="A34" s="22" t="str">
        <f>'EKHAZAARSTK X raw'!A34</f>
        <v>AIA ENGINEERING LTD</v>
      </c>
      <c r="B34" s="100">
        <f>('EKHAZAARSTK X raw'!B34-'EKHAZAARSTK X raw'!B$1003)/'EKHAZAARSTK X raw'!B$1004</f>
        <v>-0.41100825071020208</v>
      </c>
      <c r="C34" s="100">
        <f>('EKHAZAARSTK X raw'!C34-'EKHAZAARSTK X raw'!C$1003)/'EKHAZAARSTK X raw'!C$1004</f>
        <v>-0.35779551992249914</v>
      </c>
      <c r="D34" s="100">
        <f>('EKHAZAARSTK X raw'!D34-'EKHAZAARSTK X raw'!D$1003)/'EKHAZAARSTK X raw'!D$1004</f>
        <v>-0.16190350684063523</v>
      </c>
      <c r="E34" s="100">
        <f>('EKHAZAARSTK X raw'!E34-'EKHAZAARSTK X raw'!E$1003)/'EKHAZAARSTK X raw'!E$1004</f>
        <v>-0.89956868303961646</v>
      </c>
      <c r="F34" s="100">
        <f>('EKHAZAARSTK X raw'!F34-'EKHAZAARSTK X raw'!F$1003)/'EKHAZAARSTK X raw'!F$1004</f>
        <v>1.4444368371135015</v>
      </c>
      <c r="G34" s="100">
        <f>('EKHAZAARSTK X raw'!G34-'EKHAZAARSTK X raw'!G$1003)/'EKHAZAARSTK X raw'!G$1004</f>
        <v>0.58155819044086132</v>
      </c>
      <c r="H34" s="100">
        <f>('EKHAZAARSTK X raw'!H34-'EKHAZAARSTK X raw'!H$1003)/'EKHAZAARSTK X raw'!H$1004</f>
        <v>0.4975007206020674</v>
      </c>
      <c r="I34" s="100">
        <f>('EKHAZAARSTK X raw'!I34-'EKHAZAARSTK X raw'!I$1003)/'EKHAZAARSTK X raw'!I$1004</f>
        <v>-0.88667529858456873</v>
      </c>
      <c r="J34" s="100">
        <f>('EKHAZAARSTK X raw'!J34-'EKHAZAARSTK X raw'!J$1003)/'EKHAZAARSTK X raw'!J$1004</f>
        <v>-0.54500641556300922</v>
      </c>
      <c r="K34" s="100">
        <f>('EKHAZAARSTK X raw'!K34-'EKHAZAARSTK X raw'!K$1003)/'EKHAZAARSTK X raw'!K$1004</f>
        <v>-6.7554245635232796E-2</v>
      </c>
    </row>
    <row r="35" spans="1:11" x14ac:dyDescent="0.3">
      <c r="A35" s="22" t="str">
        <f>'EKHAZAARSTK X raw'!A35</f>
        <v>AJANTA PHARMA LTD</v>
      </c>
      <c r="B35" s="100">
        <f>('EKHAZAARSTK X raw'!B35-'EKHAZAARSTK X raw'!B$1003)/'EKHAZAARSTK X raw'!B$1004</f>
        <v>-0.25855968513323779</v>
      </c>
      <c r="C35" s="100">
        <f>('EKHAZAARSTK X raw'!C35-'EKHAZAARSTK X raw'!C$1003)/'EKHAZAARSTK X raw'!C$1004</f>
        <v>-0.7042530831112368</v>
      </c>
      <c r="D35" s="100">
        <f>('EKHAZAARSTK X raw'!D35-'EKHAZAARSTK X raw'!D$1003)/'EKHAZAARSTK X raw'!D$1004</f>
        <v>0.11130212800074687</v>
      </c>
      <c r="E35" s="100">
        <f>('EKHAZAARSTK X raw'!E35-'EKHAZAARSTK X raw'!E$1003)/'EKHAZAARSTK X raw'!E$1004</f>
        <v>-0.88091190288327625</v>
      </c>
      <c r="F35" s="100">
        <f>('EKHAZAARSTK X raw'!F35-'EKHAZAARSTK X raw'!F$1003)/'EKHAZAARSTK X raw'!F$1004</f>
        <v>-0.16485620061029502</v>
      </c>
      <c r="G35" s="100">
        <f>('EKHAZAARSTK X raw'!G35-'EKHAZAARSTK X raw'!G$1003)/'EKHAZAARSTK X raw'!G$1004</f>
        <v>0.35127644102270622</v>
      </c>
      <c r="H35" s="100">
        <f>('EKHAZAARSTK X raw'!H35-'EKHAZAARSTK X raw'!H$1003)/'EKHAZAARSTK X raw'!H$1004</f>
        <v>0.26203395399595042</v>
      </c>
      <c r="I35" s="100">
        <f>('EKHAZAARSTK X raw'!I35-'EKHAZAARSTK X raw'!I$1003)/'EKHAZAARSTK X raw'!I$1004</f>
        <v>-0.84189679053712663</v>
      </c>
      <c r="J35" s="100">
        <f>('EKHAZAARSTK X raw'!J35-'EKHAZAARSTK X raw'!J$1003)/'EKHAZAARSTK X raw'!J$1004</f>
        <v>-0.39538870461279307</v>
      </c>
      <c r="K35" s="100">
        <f>('EKHAZAARSTK X raw'!K35-'EKHAZAARSTK X raw'!K$1003)/'EKHAZAARSTK X raw'!K$1004</f>
        <v>-1.1313180616911793</v>
      </c>
    </row>
    <row r="36" spans="1:11" x14ac:dyDescent="0.3">
      <c r="A36" s="22" t="str">
        <f>'EKHAZAARSTK X raw'!A36</f>
        <v>AKZO NOBEL INDIA LTD</v>
      </c>
      <c r="B36" s="100">
        <f>('EKHAZAARSTK X raw'!B36-'EKHAZAARSTK X raw'!B$1003)/'EKHAZAARSTK X raw'!B$1004</f>
        <v>1.2399673826533533</v>
      </c>
      <c r="C36" s="100">
        <f>('EKHAZAARSTK X raw'!C36-'EKHAZAARSTK X raw'!C$1003)/'EKHAZAARSTK X raw'!C$1004</f>
        <v>-0.29701579128147487</v>
      </c>
      <c r="D36" s="100">
        <f>('EKHAZAARSTK X raw'!D36-'EKHAZAARSTK X raw'!D$1003)/'EKHAZAARSTK X raw'!D$1004</f>
        <v>-0.9175674665950444</v>
      </c>
      <c r="E36" s="100">
        <f>('EKHAZAARSTK X raw'!E36-'EKHAZAARSTK X raw'!E$1003)/'EKHAZAARSTK X raw'!E$1004</f>
        <v>-0.90240488424864596</v>
      </c>
      <c r="F36" s="100">
        <f>('EKHAZAARSTK X raw'!F36-'EKHAZAARSTK X raw'!F$1003)/'EKHAZAARSTK X raw'!F$1004</f>
        <v>0.177225050890439</v>
      </c>
      <c r="G36" s="100">
        <f>('EKHAZAARSTK X raw'!G36-'EKHAZAARSTK X raw'!G$1003)/'EKHAZAARSTK X raw'!G$1004</f>
        <v>0.53989159510113005</v>
      </c>
      <c r="H36" s="100">
        <f>('EKHAZAARSTK X raw'!H36-'EKHAZAARSTK X raw'!H$1003)/'EKHAZAARSTK X raw'!H$1004</f>
        <v>9.9652491572070605E-3</v>
      </c>
      <c r="I36" s="100">
        <f>('EKHAZAARSTK X raw'!I36-'EKHAZAARSTK X raw'!I$1003)/'EKHAZAARSTK X raw'!I$1004</f>
        <v>-1.0359855717790944</v>
      </c>
      <c r="J36" s="100">
        <f>('EKHAZAARSTK X raw'!J36-'EKHAZAARSTK X raw'!J$1003)/'EKHAZAARSTK X raw'!J$1004</f>
        <v>-0.45442868597068059</v>
      </c>
      <c r="K36" s="100">
        <f>('EKHAZAARSTK X raw'!K36-'EKHAZAARSTK X raw'!K$1003)/'EKHAZAARSTK X raw'!K$1004</f>
        <v>-0.89800065065493306</v>
      </c>
    </row>
    <row r="37" spans="1:11" x14ac:dyDescent="0.3">
      <c r="A37" s="22" t="str">
        <f>'EKHAZAARSTK X raw'!A37</f>
        <v>ALEMBIC LTD</v>
      </c>
      <c r="B37" s="100">
        <f>('EKHAZAARSTK X raw'!B37-'EKHAZAARSTK X raw'!B$1003)/'EKHAZAARSTK X raw'!B$1004</f>
        <v>1.4621693213683553</v>
      </c>
      <c r="C37" s="100">
        <f>('EKHAZAARSTK X raw'!C37-'EKHAZAARSTK X raw'!C$1003)/'EKHAZAARSTK X raw'!C$1004</f>
        <v>-1.0147242990950056</v>
      </c>
      <c r="D37" s="100">
        <f>('EKHAZAARSTK X raw'!D37-'EKHAZAARSTK X raw'!D$1003)/'EKHAZAARSTK X raw'!D$1004</f>
        <v>-0.38928519549751128</v>
      </c>
      <c r="E37" s="100">
        <f>('EKHAZAARSTK X raw'!E37-'EKHAZAARSTK X raw'!E$1003)/'EKHAZAARSTK X raw'!E$1004</f>
        <v>-0.90240488424864596</v>
      </c>
      <c r="F37" s="100">
        <f>('EKHAZAARSTK X raw'!F37-'EKHAZAARSTK X raw'!F$1003)/'EKHAZAARSTK X raw'!F$1004</f>
        <v>-0.59736860332440478</v>
      </c>
      <c r="G37" s="100">
        <f>('EKHAZAARSTK X raw'!G37-'EKHAZAARSTK X raw'!G$1003)/'EKHAZAARSTK X raw'!G$1004</f>
        <v>9.6437704433492991E-2</v>
      </c>
      <c r="H37" s="100">
        <f>('EKHAZAARSTK X raw'!H37-'EKHAZAARSTK X raw'!H$1003)/'EKHAZAARSTK X raw'!H$1004</f>
        <v>-1.147080699302627</v>
      </c>
      <c r="I37" s="100">
        <f>('EKHAZAARSTK X raw'!I37-'EKHAZAARSTK X raw'!I$1003)/'EKHAZAARSTK X raw'!I$1004</f>
        <v>-0.65806933560597125</v>
      </c>
      <c r="J37" s="100">
        <f>('EKHAZAARSTK X raw'!J37-'EKHAZAARSTK X raw'!J$1003)/'EKHAZAARSTK X raw'!J$1004</f>
        <v>3.978986013105492E-2</v>
      </c>
      <c r="K37" s="100">
        <f>('EKHAZAARSTK X raw'!K37-'EKHAZAARSTK X raw'!K$1003)/'EKHAZAARSTK X raw'!K$1004</f>
        <v>0.15666892631294693</v>
      </c>
    </row>
    <row r="38" spans="1:11" x14ac:dyDescent="0.3">
      <c r="A38" s="22" t="str">
        <f>'EKHAZAARSTK X raw'!A38</f>
        <v>ALEMBIC PHARMACEUTICALS LTD</v>
      </c>
      <c r="B38" s="100">
        <f>('EKHAZAARSTK X raw'!B38-'EKHAZAARSTK X raw'!B$1003)/'EKHAZAARSTK X raw'!B$1004</f>
        <v>0.72044846363171633</v>
      </c>
      <c r="C38" s="100">
        <f>('EKHAZAARSTK X raw'!C38-'EKHAZAARSTK X raw'!C$1003)/'EKHAZAARSTK X raw'!C$1004</f>
        <v>-0.27248492389519174</v>
      </c>
      <c r="D38" s="100">
        <f>('EKHAZAARSTK X raw'!D38-'EKHAZAARSTK X raw'!D$1003)/'EKHAZAARSTK X raw'!D$1004</f>
        <v>-0.38614030843937802</v>
      </c>
      <c r="E38" s="100">
        <f>('EKHAZAARSTK X raw'!E38-'EKHAZAARSTK X raw'!E$1003)/'EKHAZAARSTK X raw'!E$1004</f>
        <v>-0.47391270589479101</v>
      </c>
      <c r="F38" s="100">
        <f>('EKHAZAARSTK X raw'!F38-'EKHAZAARSTK X raw'!F$1003)/'EKHAZAARSTK X raw'!F$1004</f>
        <v>-1.2537573656073631</v>
      </c>
      <c r="G38" s="100">
        <f>('EKHAZAARSTK X raw'!G38-'EKHAZAARSTK X raw'!G$1003)/'EKHAZAARSTK X raw'!G$1004</f>
        <v>-0.76212751143000379</v>
      </c>
      <c r="H38" s="100">
        <f>('EKHAZAARSTK X raw'!H38-'EKHAZAARSTK X raw'!H$1003)/'EKHAZAARSTK X raw'!H$1004</f>
        <v>0.33288084470366924</v>
      </c>
      <c r="I38" s="100">
        <f>('EKHAZAARSTK X raw'!I38-'EKHAZAARSTK X raw'!I$1003)/'EKHAZAARSTK X raw'!I$1004</f>
        <v>-0.7501801469531123</v>
      </c>
      <c r="J38" s="100">
        <f>('EKHAZAARSTK X raw'!J38-'EKHAZAARSTK X raw'!J$1003)/'EKHAZAARSTK X raw'!J$1004</f>
        <v>-0.11789594902618553</v>
      </c>
      <c r="K38" s="100">
        <f>('EKHAZAARSTK X raw'!K38-'EKHAZAARSTK X raw'!K$1003)/'EKHAZAARSTK X raw'!K$1004</f>
        <v>-0.84474538349139927</v>
      </c>
    </row>
    <row r="39" spans="1:11" x14ac:dyDescent="0.3">
      <c r="A39" s="22" t="str">
        <f>'EKHAZAARSTK X raw'!A39</f>
        <v>ALICON CASTALLOY LTD</v>
      </c>
      <c r="B39" s="100">
        <f>('EKHAZAARSTK X raw'!B39-'EKHAZAARSTK X raw'!B$1003)/'EKHAZAARSTK X raw'!B$1004</f>
        <v>-0.44524250436516954</v>
      </c>
      <c r="C39" s="100">
        <f>('EKHAZAARSTK X raw'!C39-'EKHAZAARSTK X raw'!C$1003)/'EKHAZAARSTK X raw'!C$1004</f>
        <v>-0.29334325876353645</v>
      </c>
      <c r="D39" s="100">
        <f>('EKHAZAARSTK X raw'!D39-'EKHAZAARSTK X raw'!D$1003)/'EKHAZAARSTK X raw'!D$1004</f>
        <v>-0.26586559925945225</v>
      </c>
      <c r="E39" s="100">
        <f>('EKHAZAARSTK X raw'!E39-'EKHAZAARSTK X raw'!E$1003)/'EKHAZAARSTK X raw'!E$1004</f>
        <v>0.39188438529091724</v>
      </c>
      <c r="F39" s="100">
        <f>('EKHAZAARSTK X raw'!F39-'EKHAZAARSTK X raw'!F$1003)/'EKHAZAARSTK X raw'!F$1004</f>
        <v>6.4813824661976188E-2</v>
      </c>
      <c r="G39" s="100">
        <f>('EKHAZAARSTK X raw'!G39-'EKHAZAARSTK X raw'!G$1003)/'EKHAZAARSTK X raw'!G$1004</f>
        <v>-0.45035263693280203</v>
      </c>
      <c r="H39" s="100">
        <f>('EKHAZAARSTK X raw'!H39-'EKHAZAARSTK X raw'!H$1003)/'EKHAZAARSTK X raw'!H$1004</f>
        <v>-0.95673877587863576</v>
      </c>
      <c r="I39" s="100">
        <f>('EKHAZAARSTK X raw'!I39-'EKHAZAARSTK X raw'!I$1003)/'EKHAZAARSTK X raw'!I$1004</f>
        <v>-0.6210958657947977</v>
      </c>
      <c r="J39" s="100">
        <f>('EKHAZAARSTK X raw'!J39-'EKHAZAARSTK X raw'!J$1003)/'EKHAZAARSTK X raw'!J$1004</f>
        <v>0.20372622755806155</v>
      </c>
      <c r="K39" s="100">
        <f>('EKHAZAARSTK X raw'!K39-'EKHAZAARSTK X raw'!K$1003)/'EKHAZAARSTK X raw'!K$1004</f>
        <v>0.23968623818358886</v>
      </c>
    </row>
    <row r="40" spans="1:11" x14ac:dyDescent="0.3">
      <c r="A40" s="22" t="str">
        <f>'EKHAZAARSTK X raw'!A40</f>
        <v>ALKEM LABORATORIES LTD</v>
      </c>
      <c r="B40" s="100">
        <f>('EKHAZAARSTK X raw'!B40-'EKHAZAARSTK X raw'!B$1003)/'EKHAZAARSTK X raw'!B$1004</f>
        <v>-0.2361883655286251</v>
      </c>
      <c r="C40" s="100">
        <f>('EKHAZAARSTK X raw'!C40-'EKHAZAARSTK X raw'!C$1003)/'EKHAZAARSTK X raw'!C$1004</f>
        <v>-0.6074561897839027</v>
      </c>
      <c r="D40" s="100">
        <f>('EKHAZAARSTK X raw'!D40-'EKHAZAARSTK X raw'!D$1003)/'EKHAZAARSTK X raw'!D$1004</f>
        <v>-6.80203771197761E-3</v>
      </c>
      <c r="E40" s="100">
        <f>('EKHAZAARSTK X raw'!E40-'EKHAZAARSTK X raw'!E$1003)/'EKHAZAARSTK X raw'!E$1004</f>
        <v>-0.87368774317446496</v>
      </c>
      <c r="F40" s="100">
        <f>('EKHAZAARSTK X raw'!F40-'EKHAZAARSTK X raw'!F$1003)/'EKHAZAARSTK X raw'!F$1004</f>
        <v>-0.40730613150126282</v>
      </c>
      <c r="G40" s="100">
        <f>('EKHAZAARSTK X raw'!G40-'EKHAZAARSTK X raw'!G$1003)/'EKHAZAARSTK X raw'!G$1004</f>
        <v>-0.20587966677830691</v>
      </c>
      <c r="H40" s="100">
        <f>('EKHAZAARSTK X raw'!H40-'EKHAZAARSTK X raw'!H$1003)/'EKHAZAARSTK X raw'!H$1004</f>
        <v>0.9817680621019258</v>
      </c>
      <c r="I40" s="100">
        <f>('EKHAZAARSTK X raw'!I40-'EKHAZAARSTK X raw'!I$1003)/'EKHAZAARSTK X raw'!I$1004</f>
        <v>-0.76512604236405524</v>
      </c>
      <c r="J40" s="100">
        <f>('EKHAZAARSTK X raw'!J40-'EKHAZAARSTK X raw'!J$1003)/'EKHAZAARSTK X raw'!J$1004</f>
        <v>-0.45490450627082285</v>
      </c>
      <c r="K40" s="100">
        <f>('EKHAZAARSTK X raw'!K40-'EKHAZAARSTK X raw'!K$1003)/'EKHAZAARSTK X raw'!K$1004</f>
        <v>-1.3443977633412336</v>
      </c>
    </row>
    <row r="41" spans="1:11" x14ac:dyDescent="0.3">
      <c r="A41" s="22" t="str">
        <f>'EKHAZAARSTK X raw'!A41</f>
        <v>ALKYL AMINES CHEMICALS LTD</v>
      </c>
      <c r="B41" s="100">
        <f>('EKHAZAARSTK X raw'!B41-'EKHAZAARSTK X raw'!B$1003)/'EKHAZAARSTK X raw'!B$1004</f>
        <v>-0.35182669518964638</v>
      </c>
      <c r="C41" s="100">
        <f>('EKHAZAARSTK X raw'!C41-'EKHAZAARSTK X raw'!C$1003)/'EKHAZAARSTK X raw'!C$1004</f>
        <v>1.9710786742333677</v>
      </c>
      <c r="D41" s="100">
        <f>('EKHAZAARSTK X raw'!D41-'EKHAZAARSTK X raw'!D$1003)/'EKHAZAARSTK X raw'!D$1004</f>
        <v>1.3357798310436557</v>
      </c>
      <c r="E41" s="100">
        <f>('EKHAZAARSTK X raw'!E41-'EKHAZAARSTK X raw'!E$1003)/'EKHAZAARSTK X raw'!E$1004</f>
        <v>-0.77192068761738164</v>
      </c>
      <c r="F41" s="100">
        <f>('EKHAZAARSTK X raw'!F41-'EKHAZAARSTK X raw'!F$1003)/'EKHAZAARSTK X raw'!F$1004</f>
        <v>-0.8789319717809041</v>
      </c>
      <c r="G41" s="100">
        <f>('EKHAZAARSTK X raw'!G41-'EKHAZAARSTK X raw'!G$1003)/'EKHAZAARSTK X raw'!G$1004</f>
        <v>0.62698438237447329</v>
      </c>
      <c r="H41" s="100">
        <f>('EKHAZAARSTK X raw'!H41-'EKHAZAARSTK X raw'!H$1003)/'EKHAZAARSTK X raw'!H$1004</f>
        <v>-0.24839268449089963</v>
      </c>
      <c r="I41" s="100">
        <f>('EKHAZAARSTK X raw'!I41-'EKHAZAARSTK X raw'!I$1003)/'EKHAZAARSTK X raw'!I$1004</f>
        <v>-0.7706920072524881</v>
      </c>
      <c r="J41" s="100">
        <f>('EKHAZAARSTK X raw'!J41-'EKHAZAARSTK X raw'!J$1003)/'EKHAZAARSTK X raw'!J$1004</f>
        <v>-0.77323587264595983</v>
      </c>
      <c r="K41" s="100">
        <f>('EKHAZAARSTK X raw'!K41-'EKHAZAARSTK X raw'!K$1003)/'EKHAZAARSTK X raw'!K$1004</f>
        <v>-1.4831349875612874</v>
      </c>
    </row>
    <row r="42" spans="1:11" x14ac:dyDescent="0.3">
      <c r="A42" s="22" t="str">
        <f>'EKHAZAARSTK X raw'!A42</f>
        <v>ALLCARGO LOGISTICS LTD</v>
      </c>
      <c r="B42" s="100">
        <f>('EKHAZAARSTK X raw'!B42-'EKHAZAARSTK X raw'!B$1003)/'EKHAZAARSTK X raw'!B$1004</f>
        <v>0.1946087555800666</v>
      </c>
      <c r="C42" s="100">
        <f>('EKHAZAARSTK X raw'!C42-'EKHAZAARSTK X raw'!C$1003)/'EKHAZAARSTK X raw'!C$1004</f>
        <v>0.84895650185100169</v>
      </c>
      <c r="D42" s="100">
        <f>('EKHAZAARSTK X raw'!D42-'EKHAZAARSTK X raw'!D$1003)/'EKHAZAARSTK X raw'!D$1004</f>
        <v>1.2961810605787765</v>
      </c>
      <c r="E42" s="100">
        <f>('EKHAZAARSTK X raw'!E42-'EKHAZAARSTK X raw'!E$1003)/'EKHAZAARSTK X raw'!E$1004</f>
        <v>-1.4792593482047469E-2</v>
      </c>
      <c r="F42" s="100">
        <f>('EKHAZAARSTK X raw'!F42-'EKHAZAARSTK X raw'!F$1003)/'EKHAZAARSTK X raw'!F$1004</f>
        <v>5.4158335440604319E-2</v>
      </c>
      <c r="G42" s="100">
        <f>('EKHAZAARSTK X raw'!G42-'EKHAZAARSTK X raw'!G$1003)/'EKHAZAARSTK X raw'!G$1004</f>
        <v>0.30418522667139219</v>
      </c>
      <c r="H42" s="100">
        <f>('EKHAZAARSTK X raw'!H42-'EKHAZAARSTK X raw'!H$1003)/'EKHAZAARSTK X raw'!H$1004</f>
        <v>0.54203691867698378</v>
      </c>
      <c r="I42" s="100">
        <f>('EKHAZAARSTK X raw'!I42-'EKHAZAARSTK X raw'!I$1003)/'EKHAZAARSTK X raw'!I$1004</f>
        <v>7.1014100943416925E-2</v>
      </c>
      <c r="J42" s="100">
        <f>('EKHAZAARSTK X raw'!J42-'EKHAZAARSTK X raw'!J$1003)/'EKHAZAARSTK X raw'!J$1004</f>
        <v>1.3459147279752404</v>
      </c>
      <c r="K42" s="100">
        <f>('EKHAZAARSTK X raw'!K42-'EKHAZAARSTK X raw'!K$1003)/'EKHAZAARSTK X raw'!K$1004</f>
        <v>0.94942974413078851</v>
      </c>
    </row>
    <row r="43" spans="1:11" x14ac:dyDescent="0.3">
      <c r="A43" s="22" t="str">
        <f>'EKHAZAARSTK X raw'!A43</f>
        <v>ALOK INDUSTRIES LTD</v>
      </c>
      <c r="B43" s="100">
        <f>('EKHAZAARSTK X raw'!B43-'EKHAZAARSTK X raw'!B$1003)/'EKHAZAARSTK X raw'!B$1004</f>
        <v>-0.64897097360151768</v>
      </c>
      <c r="C43" s="100">
        <f>('EKHAZAARSTK X raw'!C43-'EKHAZAARSTK X raw'!C$1003)/'EKHAZAARSTK X raw'!C$1004</f>
        <v>1.0084399364474894</v>
      </c>
      <c r="D43" s="100">
        <f>('EKHAZAARSTK X raw'!D43-'EKHAZAARSTK X raw'!D$1003)/'EKHAZAARSTK X raw'!D$1004</f>
        <v>-0.55629211178671734</v>
      </c>
      <c r="E43" s="100">
        <f>('EKHAZAARSTK X raw'!E43-'EKHAZAARSTK X raw'!E$1003)/'EKHAZAARSTK X raw'!E$1004</f>
        <v>2.7063017921512622</v>
      </c>
      <c r="F43" s="100">
        <f>('EKHAZAARSTK X raw'!F43-'EKHAZAARSTK X raw'!F$1003)/'EKHAZAARSTK X raw'!F$1004</f>
        <v>-1.8382359842321714</v>
      </c>
      <c r="G43" s="100">
        <f>('EKHAZAARSTK X raw'!G43-'EKHAZAARSTK X raw'!G$1003)/'EKHAZAARSTK X raw'!G$1004</f>
        <v>-2.0058498236735893</v>
      </c>
      <c r="H43" s="100">
        <f>('EKHAZAARSTK X raw'!H43-'EKHAZAARSTK X raw'!H$1003)/'EKHAZAARSTK X raw'!H$1004</f>
        <v>0.25520728312191948</v>
      </c>
      <c r="I43" s="100">
        <f>('EKHAZAARSTK X raw'!I43-'EKHAZAARSTK X raw'!I$1003)/'EKHAZAARSTK X raw'!I$1004</f>
        <v>-0.495581705360428</v>
      </c>
      <c r="J43" s="100">
        <f>('EKHAZAARSTK X raw'!J43-'EKHAZAARSTK X raw'!J$1003)/'EKHAZAARSTK X raw'!J$1004</f>
        <v>-2.1520561780591212</v>
      </c>
      <c r="K43" s="100">
        <f>('EKHAZAARSTK X raw'!K43-'EKHAZAARSTK X raw'!K$1003)/'EKHAZAARSTK X raw'!K$1004</f>
        <v>0.94580049506145258</v>
      </c>
    </row>
    <row r="44" spans="1:11" x14ac:dyDescent="0.3">
      <c r="A44" s="22" t="str">
        <f>'EKHAZAARSTK X raw'!A44</f>
        <v>AMARA RAJA BATTERIES LTD</v>
      </c>
      <c r="B44" s="100">
        <f>('EKHAZAARSTK X raw'!B44-'EKHAZAARSTK X raw'!B$1003)/'EKHAZAARSTK X raw'!B$1004</f>
        <v>-0.30540152436179463</v>
      </c>
      <c r="C44" s="100">
        <f>('EKHAZAARSTK X raw'!C44-'EKHAZAARSTK X raw'!C$1003)/'EKHAZAARSTK X raw'!C$1004</f>
        <v>-0.41543431216161864</v>
      </c>
      <c r="D44" s="100">
        <f>('EKHAZAARSTK X raw'!D44-'EKHAZAARSTK X raw'!D$1003)/'EKHAZAARSTK X raw'!D$1004</f>
        <v>0.83819534347612279</v>
      </c>
      <c r="E44" s="100">
        <f>('EKHAZAARSTK X raw'!E44-'EKHAZAARSTK X raw'!E$1003)/'EKHAZAARSTK X raw'!E$1004</f>
        <v>-0.83678691824400775</v>
      </c>
      <c r="F44" s="100">
        <f>('EKHAZAARSTK X raw'!F44-'EKHAZAARSTK X raw'!F$1003)/'EKHAZAARSTK X raw'!F$1004</f>
        <v>3.7986140220875306E-2</v>
      </c>
      <c r="G44" s="100">
        <f>('EKHAZAARSTK X raw'!G44-'EKHAZAARSTK X raw'!G$1003)/'EKHAZAARSTK X raw'!G$1004</f>
        <v>-0.11624710223995413</v>
      </c>
      <c r="H44" s="100">
        <f>('EKHAZAARSTK X raw'!H44-'EKHAZAARSTK X raw'!H$1003)/'EKHAZAARSTK X raw'!H$1004</f>
        <v>0.43495906321827316</v>
      </c>
      <c r="I44" s="100">
        <f>('EKHAZAARSTK X raw'!I44-'EKHAZAARSTK X raw'!I$1003)/'EKHAZAARSTK X raw'!I$1004</f>
        <v>0.50740659396892218</v>
      </c>
      <c r="J44" s="100">
        <f>('EKHAZAARSTK X raw'!J44-'EKHAZAARSTK X raw'!J$1003)/'EKHAZAARSTK X raw'!J$1004</f>
        <v>0.45532884716678335</v>
      </c>
      <c r="K44" s="100">
        <f>('EKHAZAARSTK X raw'!K44-'EKHAZAARSTK X raw'!K$1003)/'EKHAZAARSTK X raw'!K$1004</f>
        <v>-1.0339457812125359</v>
      </c>
    </row>
    <row r="45" spans="1:11" x14ac:dyDescent="0.3">
      <c r="A45" s="22" t="str">
        <f>'EKHAZAARSTK X raw'!A45</f>
        <v>AMBER ENTERPRISES INDIA LTD</v>
      </c>
      <c r="B45" s="100">
        <f>('EKHAZAARSTK X raw'!B45-'EKHAZAARSTK X raw'!B$1003)/'EKHAZAARSTK X raw'!B$1004</f>
        <v>-0.64897097360151768</v>
      </c>
      <c r="C45" s="100">
        <f>('EKHAZAARSTK X raw'!C45-'EKHAZAARSTK X raw'!C$1003)/'EKHAZAARSTK X raw'!C$1004</f>
        <v>0.43916928636135572</v>
      </c>
      <c r="D45" s="100">
        <f>('EKHAZAARSTK X raw'!D45-'EKHAZAARSTK X raw'!D$1003)/'EKHAZAARSTK X raw'!D$1004</f>
        <v>1.141101286056158</v>
      </c>
      <c r="E45" s="100">
        <f>('EKHAZAARSTK X raw'!E45-'EKHAZAARSTK X raw'!E$1003)/'EKHAZAARSTK X raw'!E$1004</f>
        <v>0.17701898716004746</v>
      </c>
      <c r="F45" s="100">
        <f>('EKHAZAARSTK X raw'!F45-'EKHAZAARSTK X raw'!F$1003)/'EKHAZAARSTK X raw'!F$1004</f>
        <v>-1.7317414904683448</v>
      </c>
      <c r="G45" s="100">
        <f>('EKHAZAARSTK X raw'!G45-'EKHAZAARSTK X raw'!G$1003)/'EKHAZAARSTK X raw'!G$1004</f>
        <v>-0.73629330841127472</v>
      </c>
      <c r="H45" s="100">
        <f>('EKHAZAARSTK X raw'!H45-'EKHAZAARSTK X raw'!H$1003)/'EKHAZAARSTK X raw'!H$1004</f>
        <v>7.9692128917635607E-2</v>
      </c>
      <c r="I45" s="100">
        <f>('EKHAZAARSTK X raw'!I45-'EKHAZAARSTK X raw'!I$1003)/'EKHAZAARSTK X raw'!I$1004</f>
        <v>-0.2540502859997068</v>
      </c>
      <c r="J45" s="100">
        <f>('EKHAZAARSTK X raw'!J45-'EKHAZAARSTK X raw'!J$1003)/'EKHAZAARSTK X raw'!J$1004</f>
        <v>-0.27306152992570804</v>
      </c>
      <c r="K45" s="100">
        <f>('EKHAZAARSTK X raw'!K45-'EKHAZAARSTK X raw'!K$1003)/'EKHAZAARSTK X raw'!K$1004</f>
        <v>2.9527569435783208E-2</v>
      </c>
    </row>
    <row r="46" spans="1:11" x14ac:dyDescent="0.3">
      <c r="A46" s="22" t="str">
        <f>'EKHAZAARSTK X raw'!A46</f>
        <v>AMBUJA CEMENTS LTD</v>
      </c>
      <c r="B46" s="100">
        <f>('EKHAZAARSTK X raw'!B46-'EKHAZAARSTK X raw'!B$1003)/'EKHAZAARSTK X raw'!B$1004</f>
        <v>0.60223563719295214</v>
      </c>
      <c r="C46" s="100">
        <f>('EKHAZAARSTK X raw'!C46-'EKHAZAARSTK X raw'!C$1003)/'EKHAZAARSTK X raw'!C$1004</f>
        <v>-1.1171658153879174</v>
      </c>
      <c r="D46" s="100">
        <f>('EKHAZAARSTK X raw'!D46-'EKHAZAARSTK X raw'!D$1003)/'EKHAZAARSTK X raw'!D$1004</f>
        <v>-1.0202297029820597</v>
      </c>
      <c r="E46" s="100">
        <f>('EKHAZAARSTK X raw'!E46-'EKHAZAARSTK X raw'!E$1003)/'EKHAZAARSTK X raw'!E$1004</f>
        <v>-0.85011454414866661</v>
      </c>
      <c r="F46" s="100">
        <f>('EKHAZAARSTK X raw'!F46-'EKHAZAARSTK X raw'!F$1003)/'EKHAZAARSTK X raw'!F$1004</f>
        <v>0.60080164069068998</v>
      </c>
      <c r="G46" s="100">
        <f>('EKHAZAARSTK X raw'!G46-'EKHAZAARSTK X raw'!G$1003)/'EKHAZAARSTK X raw'!G$1004</f>
        <v>-0.46018536092545026</v>
      </c>
      <c r="H46" s="100">
        <f>('EKHAZAARSTK X raw'!H46-'EKHAZAARSTK X raw'!H$1003)/'EKHAZAARSTK X raw'!H$1004</f>
        <v>1.6459476611296251</v>
      </c>
      <c r="I46" s="100">
        <f>('EKHAZAARSTK X raw'!I46-'EKHAZAARSTK X raw'!I$1003)/'EKHAZAARSTK X raw'!I$1004</f>
        <v>0.51220192547615206</v>
      </c>
      <c r="J46" s="100">
        <f>('EKHAZAARSTK X raw'!J46-'EKHAZAARSTK X raw'!J$1003)/'EKHAZAARSTK X raw'!J$1004</f>
        <v>-0.21654930860709984</v>
      </c>
      <c r="K46" s="100">
        <f>('EKHAZAARSTK X raw'!K46-'EKHAZAARSTK X raw'!K$1003)/'EKHAZAARSTK X raw'!K$1004</f>
        <v>1.2046953261568363</v>
      </c>
    </row>
    <row r="47" spans="1:11" x14ac:dyDescent="0.3">
      <c r="A47" s="22" t="str">
        <f>'EKHAZAARSTK X raw'!A47</f>
        <v>AMI ORGANICS LTD</v>
      </c>
      <c r="B47" s="100">
        <f>('EKHAZAARSTK X raw'!B47-'EKHAZAARSTK X raw'!B$1003)/'EKHAZAARSTK X raw'!B$1004</f>
        <v>-0.44278017121747104</v>
      </c>
      <c r="C47" s="100">
        <f>('EKHAZAARSTK X raw'!C47-'EKHAZAARSTK X raw'!C$1003)/'EKHAZAARSTK X raw'!C$1004</f>
        <v>0.14736181780262558</v>
      </c>
      <c r="D47" s="100">
        <f>('EKHAZAARSTK X raw'!D47-'EKHAZAARSTK X raw'!D$1003)/'EKHAZAARSTK X raw'!D$1004</f>
        <v>1.7853828886642356</v>
      </c>
      <c r="E47" s="100">
        <f>('EKHAZAARSTK X raw'!E47-'EKHAZAARSTK X raw'!E$1003)/'EKHAZAARSTK X raw'!E$1004</f>
        <v>-0.8996335103236579</v>
      </c>
      <c r="F47" s="100">
        <f>('EKHAZAARSTK X raw'!F47-'EKHAZAARSTK X raw'!F$1003)/'EKHAZAARSTK X raw'!F$1004</f>
        <v>-0.21980536304930254</v>
      </c>
      <c r="G47" s="100">
        <f>('EKHAZAARSTK X raw'!G47-'EKHAZAARSTK X raw'!G$1003)/'EKHAZAARSTK X raw'!G$1004</f>
        <v>0.12111884304111252</v>
      </c>
      <c r="H47" s="100">
        <f>('EKHAZAARSTK X raw'!H47-'EKHAZAARSTK X raw'!H$1003)/'EKHAZAARSTK X raw'!H$1004</f>
        <v>-0.93867781676840167</v>
      </c>
      <c r="I47" s="100">
        <f>('EKHAZAARSTK X raw'!I47-'EKHAZAARSTK X raw'!I$1003)/'EKHAZAARSTK X raw'!I$1004</f>
        <v>0.68311037205289815</v>
      </c>
      <c r="J47" s="100">
        <f>('EKHAZAARSTK X raw'!J47-'EKHAZAARSTK X raw'!J$1003)/'EKHAZAARSTK X raw'!J$1004</f>
        <v>-0.75759698900872341</v>
      </c>
      <c r="K47" s="100">
        <f>('EKHAZAARSTK X raw'!K47-'EKHAZAARSTK X raw'!K$1003)/'EKHAZAARSTK X raw'!K$1004</f>
        <v>-1.2445879614393374</v>
      </c>
    </row>
    <row r="48" spans="1:11" x14ac:dyDescent="0.3">
      <c r="A48" s="22" t="str">
        <f>'EKHAZAARSTK X raw'!A48</f>
        <v>AMRUTANJAN HEALTH CARE LTD</v>
      </c>
      <c r="B48" s="100">
        <f>('EKHAZAARSTK X raw'!B48-'EKHAZAARSTK X raw'!B$1003)/'EKHAZAARSTK X raw'!B$1004</f>
        <v>-0.11378034152154329</v>
      </c>
      <c r="C48" s="100">
        <f>('EKHAZAARSTK X raw'!C48-'EKHAZAARSTK X raw'!C$1003)/'EKHAZAARSTK X raw'!C$1004</f>
        <v>0.22436962542279576</v>
      </c>
      <c r="D48" s="100">
        <f>('EKHAZAARSTK X raw'!D48-'EKHAZAARSTK X raw'!D$1003)/'EKHAZAARSTK X raw'!D$1004</f>
        <v>0.72788996855815813</v>
      </c>
      <c r="E48" s="100">
        <f>('EKHAZAARSTK X raw'!E48-'EKHAZAARSTK X raw'!E$1003)/'EKHAZAARSTK X raw'!E$1004</f>
        <v>-0.90030634823560807</v>
      </c>
      <c r="F48" s="100">
        <f>('EKHAZAARSTK X raw'!F48-'EKHAZAARSTK X raw'!F$1003)/'EKHAZAARSTK X raw'!F$1004</f>
        <v>-0.90111832045339568</v>
      </c>
      <c r="G48" s="100">
        <f>('EKHAZAARSTK X raw'!G48-'EKHAZAARSTK X raw'!G$1003)/'EKHAZAARSTK X raw'!G$1004</f>
        <v>0.44315326427562723</v>
      </c>
      <c r="H48" s="100">
        <f>('EKHAZAARSTK X raw'!H48-'EKHAZAARSTK X raw'!H$1003)/'EKHAZAARSTK X raw'!H$1004</f>
        <v>-1.3074710671720422</v>
      </c>
      <c r="I48" s="100">
        <f>('EKHAZAARSTK X raw'!I48-'EKHAZAARSTK X raw'!I$1003)/'EKHAZAARSTK X raw'!I$1004</f>
        <v>-0.66677478874677032</v>
      </c>
      <c r="J48" s="100">
        <f>('EKHAZAARSTK X raw'!J48-'EKHAZAARSTK X raw'!J$1003)/'EKHAZAARSTK X raw'!J$1004</f>
        <v>-0.52560481525301039</v>
      </c>
      <c r="K48" s="100">
        <f>('EKHAZAARSTK X raw'!K48-'EKHAZAARSTK X raw'!K$1003)/'EKHAZAARSTK X raw'!K$1004</f>
        <v>-1.1519362293307822</v>
      </c>
    </row>
    <row r="49" spans="1:11" x14ac:dyDescent="0.3">
      <c r="A49" s="22" t="str">
        <f>'EKHAZAARSTK X raw'!A49</f>
        <v>ANAND RATHI WEALTH LTD</v>
      </c>
      <c r="B49" s="100">
        <f>('EKHAZAARSTK X raw'!B49-'EKHAZAARSTK X raw'!B$1003)/'EKHAZAARSTK X raw'!B$1004</f>
        <v>-0.22660917867424518</v>
      </c>
      <c r="C49" s="100">
        <f>('EKHAZAARSTK X raw'!C49-'EKHAZAARSTK X raw'!C$1003)/'EKHAZAARSTK X raw'!C$1004</f>
        <v>0.73252258762210443</v>
      </c>
      <c r="D49" s="100">
        <f>('EKHAZAARSTK X raw'!D49-'EKHAZAARSTK X raw'!D$1003)/'EKHAZAARSTK X raw'!D$1004</f>
        <v>1.2940656964645429</v>
      </c>
      <c r="E49" s="100">
        <f>('EKHAZAARSTK X raw'!E49-'EKHAZAARSTK X raw'!E$1003)/'EKHAZAARSTK X raw'!E$1004</f>
        <v>-0.75491940849217332</v>
      </c>
      <c r="F49" s="100">
        <f>('EKHAZAARSTK X raw'!F49-'EKHAZAARSTK X raw'!F$1003)/'EKHAZAARSTK X raw'!F$1004</f>
        <v>0.53737300816448774</v>
      </c>
      <c r="G49" s="100">
        <f>('EKHAZAARSTK X raw'!G49-'EKHAZAARSTK X raw'!G$1003)/'EKHAZAARSTK X raw'!G$1004</f>
        <v>2.3496986754304054</v>
      </c>
      <c r="H49" s="100">
        <f>('EKHAZAARSTK X raw'!H49-'EKHAZAARSTK X raw'!H$1003)/'EKHAZAARSTK X raw'!H$1004</f>
        <v>-1.0053369843415703</v>
      </c>
      <c r="I49" s="100">
        <f>('EKHAZAARSTK X raw'!I49-'EKHAZAARSTK X raw'!I$1003)/'EKHAZAARSTK X raw'!I$1004</f>
        <v>-3.3349861551404195E-2</v>
      </c>
      <c r="J49" s="100">
        <f>('EKHAZAARSTK X raw'!J49-'EKHAZAARSTK X raw'!J$1003)/'EKHAZAARSTK X raw'!J$1004</f>
        <v>-0.34356372615361053</v>
      </c>
      <c r="K49" s="100">
        <f>('EKHAZAARSTK X raw'!K49-'EKHAZAARSTK X raw'!K$1003)/'EKHAZAARSTK X raw'!K$1004</f>
        <v>-1.7047721402874503</v>
      </c>
    </row>
    <row r="50" spans="1:11" x14ac:dyDescent="0.3">
      <c r="A50" s="22" t="str">
        <f>'EKHAZAARSTK X raw'!A50</f>
        <v>ANANT RAJ LTD</v>
      </c>
      <c r="B50" s="100">
        <f>('EKHAZAARSTK X raw'!B50-'EKHAZAARSTK X raw'!B$1003)/'EKHAZAARSTK X raw'!B$1004</f>
        <v>-0.58467596037111458</v>
      </c>
      <c r="C50" s="100">
        <f>('EKHAZAARSTK X raw'!C50-'EKHAZAARSTK X raw'!C$1003)/'EKHAZAARSTK X raw'!C$1004</f>
        <v>-0.41080383878843008</v>
      </c>
      <c r="D50" s="100">
        <f>('EKHAZAARSTK X raw'!D50-'EKHAZAARSTK X raw'!D$1003)/'EKHAZAARSTK X raw'!D$1004</f>
        <v>-1.6070480632402542</v>
      </c>
      <c r="E50" s="100">
        <f>('EKHAZAARSTK X raw'!E50-'EKHAZAARSTK X raw'!E$1003)/'EKHAZAARSTK X raw'!E$1004</f>
        <v>8.4252891171203659E-2</v>
      </c>
      <c r="F50" s="100">
        <f>('EKHAZAARSTK X raw'!F50-'EKHAZAARSTK X raw'!F$1003)/'EKHAZAARSTK X raw'!F$1004</f>
        <v>2.0186585102511541</v>
      </c>
      <c r="G50" s="100">
        <f>('EKHAZAARSTK X raw'!G50-'EKHAZAARSTK X raw'!G$1003)/'EKHAZAARSTK X raw'!G$1004</f>
        <v>-0.68272747763835218</v>
      </c>
      <c r="H50" s="100">
        <f>('EKHAZAARSTK X raw'!H50-'EKHAZAARSTK X raw'!H$1003)/'EKHAZAARSTK X raw'!H$1004</f>
        <v>-0.34803167859809775</v>
      </c>
      <c r="I50" s="100">
        <f>('EKHAZAARSTK X raw'!I50-'EKHAZAARSTK X raw'!I$1003)/'EKHAZAARSTK X raw'!I$1004</f>
        <v>1.0368451189129377</v>
      </c>
      <c r="J50" s="100">
        <f>('EKHAZAARSTK X raw'!J50-'EKHAZAARSTK X raw'!J$1003)/'EKHAZAARSTK X raw'!J$1004</f>
        <v>-0.2229903671519301</v>
      </c>
      <c r="K50" s="100">
        <f>('EKHAZAARSTK X raw'!K50-'EKHAZAARSTK X raw'!K$1003)/'EKHAZAARSTK X raw'!K$1004</f>
        <v>2.0557908531966969</v>
      </c>
    </row>
    <row r="51" spans="1:11" x14ac:dyDescent="0.3">
      <c r="A51" s="22" t="str">
        <f>'EKHAZAARSTK X raw'!A51</f>
        <v>ANDHRA PAPER LTD</v>
      </c>
      <c r="B51" s="100">
        <f>('EKHAZAARSTK X raw'!B51-'EKHAZAARSTK X raw'!B$1003)/'EKHAZAARSTK X raw'!B$1004</f>
        <v>0.53963037078544718</v>
      </c>
      <c r="C51" s="100">
        <f>('EKHAZAARSTK X raw'!C51-'EKHAZAARSTK X raw'!C$1003)/'EKHAZAARSTK X raw'!C$1004</f>
        <v>0.63176814900832479</v>
      </c>
      <c r="D51" s="100">
        <f>('EKHAZAARSTK X raw'!D51-'EKHAZAARSTK X raw'!D$1003)/'EKHAZAARSTK X raw'!D$1004</f>
        <v>-7.3947347494372317E-2</v>
      </c>
      <c r="E51" s="100">
        <f>('EKHAZAARSTK X raw'!E51-'EKHAZAARSTK X raw'!E$1003)/'EKHAZAARSTK X raw'!E$1004</f>
        <v>-0.85788379536307557</v>
      </c>
      <c r="F51" s="100">
        <f>('EKHAZAARSTK X raw'!F51-'EKHAZAARSTK X raw'!F$1003)/'EKHAZAARSTK X raw'!F$1004</f>
        <v>0.9823969328412584</v>
      </c>
      <c r="G51" s="100">
        <f>('EKHAZAARSTK X raw'!G51-'EKHAZAARSTK X raw'!G$1003)/'EKHAZAARSTK X raw'!G$1004</f>
        <v>1.7108465235507508</v>
      </c>
      <c r="H51" s="100">
        <f>('EKHAZAARSTK X raw'!H51-'EKHAZAARSTK X raw'!H$1003)/'EKHAZAARSTK X raw'!H$1004</f>
        <v>-0.69149105457360682</v>
      </c>
      <c r="I51" s="100">
        <f>('EKHAZAARSTK X raw'!I51-'EKHAZAARSTK X raw'!I$1003)/'EKHAZAARSTK X raw'!I$1004</f>
        <v>-0.36582147591752889</v>
      </c>
      <c r="J51" s="100">
        <f>('EKHAZAARSTK X raw'!J51-'EKHAZAARSTK X raw'!J$1003)/'EKHAZAARSTK X raw'!J$1004</f>
        <v>2.3017596359752823</v>
      </c>
      <c r="K51" s="100">
        <f>('EKHAZAARSTK X raw'!K51-'EKHAZAARSTK X raw'!K$1003)/'EKHAZAARSTK X raw'!K$1004</f>
        <v>0.29870231723643792</v>
      </c>
    </row>
    <row r="52" spans="1:11" x14ac:dyDescent="0.3">
      <c r="A52" s="22" t="str">
        <f>'EKHAZAARSTK X raw'!A52</f>
        <v>ANDHRA SUGARS LTD</v>
      </c>
      <c r="B52" s="100">
        <f>('EKHAZAARSTK X raw'!B52-'EKHAZAARSTK X raw'!B$1003)/'EKHAZAARSTK X raw'!B$1004</f>
        <v>1.883947379261248</v>
      </c>
      <c r="C52" s="100">
        <f>('EKHAZAARSTK X raw'!C52-'EKHAZAARSTK X raw'!C$1003)/'EKHAZAARSTK X raw'!C$1004</f>
        <v>-0.73757114099492516</v>
      </c>
      <c r="D52" s="100">
        <f>('EKHAZAARSTK X raw'!D52-'EKHAZAARSTK X raw'!D$1003)/'EKHAZAARSTK X raw'!D$1004</f>
        <v>-0.33022426303421054</v>
      </c>
      <c r="E52" s="100">
        <f>('EKHAZAARSTK X raw'!E52-'EKHAZAARSTK X raw'!E$1003)/'EKHAZAARSTK X raw'!E$1004</f>
        <v>-0.88357319596234984</v>
      </c>
      <c r="F52" s="100">
        <f>('EKHAZAARSTK X raw'!F52-'EKHAZAARSTK X raw'!F$1003)/'EKHAZAARSTK X raw'!F$1004</f>
        <v>-0.85471161675625107</v>
      </c>
      <c r="G52" s="100">
        <f>('EKHAZAARSTK X raw'!G52-'EKHAZAARSTK X raw'!G$1003)/'EKHAZAARSTK X raw'!G$1004</f>
        <v>0.11099160985929563</v>
      </c>
      <c r="H52" s="100">
        <f>('EKHAZAARSTK X raw'!H52-'EKHAZAARSTK X raw'!H$1003)/'EKHAZAARSTK X raw'!H$1004</f>
        <v>-0.64203140022033556</v>
      </c>
      <c r="I52" s="100">
        <f>('EKHAZAARSTK X raw'!I52-'EKHAZAARSTK X raw'!I$1003)/'EKHAZAARSTK X raw'!I$1004</f>
        <v>-3.9066782123138341E-2</v>
      </c>
      <c r="J52" s="100">
        <f>('EKHAZAARSTK X raw'!J52-'EKHAZAARSTK X raw'!J$1003)/'EKHAZAARSTK X raw'!J$1004</f>
        <v>1.7194412760660931</v>
      </c>
      <c r="K52" s="100">
        <f>('EKHAZAARSTK X raw'!K52-'EKHAZAARSTK X raw'!K$1003)/'EKHAZAARSTK X raw'!K$1004</f>
        <v>0.40589581126083085</v>
      </c>
    </row>
    <row r="53" spans="1:11" x14ac:dyDescent="0.3">
      <c r="A53" s="22" t="str">
        <f>'EKHAZAARSTK X raw'!A53</f>
        <v>ANGEL ONE LTD</v>
      </c>
      <c r="B53" s="100">
        <f>('EKHAZAARSTK X raw'!B53-'EKHAZAARSTK X raw'!B$1003)/'EKHAZAARSTK X raw'!B$1004</f>
        <v>-0.41882430401160303</v>
      </c>
      <c r="C53" s="100">
        <f>('EKHAZAARSTK X raw'!C53-'EKHAZAARSTK X raw'!C$1003)/'EKHAZAARSTK X raw'!C$1004</f>
        <v>1.4354899327456971</v>
      </c>
      <c r="D53" s="100">
        <f>('EKHAZAARSTK X raw'!D53-'EKHAZAARSTK X raw'!D$1003)/'EKHAZAARSTK X raw'!D$1004</f>
        <v>1.1482878950224176</v>
      </c>
      <c r="E53" s="100">
        <f>('EKHAZAARSTK X raw'!E53-'EKHAZAARSTK X raw'!E$1003)/'EKHAZAARSTK X raw'!E$1004</f>
        <v>-0.90240488424864596</v>
      </c>
      <c r="F53" s="100">
        <f>('EKHAZAARSTK X raw'!F53-'EKHAZAARSTK X raw'!F$1003)/'EKHAZAARSTK X raw'!F$1004</f>
        <v>-0.49593439035826714</v>
      </c>
      <c r="G53" s="100">
        <f>('EKHAZAARSTK X raw'!G53-'EKHAZAARSTK X raw'!G$1003)/'EKHAZAARSTK X raw'!G$1004</f>
        <v>1.2586848357984379</v>
      </c>
      <c r="H53" s="100">
        <f>('EKHAZAARSTK X raw'!H53-'EKHAZAARSTK X raw'!H$1003)/'EKHAZAARSTK X raw'!H$1004</f>
        <v>0.2833142270968752</v>
      </c>
      <c r="I53" s="100">
        <f>('EKHAZAARSTK X raw'!I53-'EKHAZAARSTK X raw'!I$1003)/'EKHAZAARSTK X raw'!I$1004</f>
        <v>1.6769603110014726</v>
      </c>
      <c r="J53" s="100">
        <f>('EKHAZAARSTK X raw'!J53-'EKHAZAARSTK X raw'!J$1003)/'EKHAZAARSTK X raw'!J$1004</f>
        <v>0.22376750476599308</v>
      </c>
      <c r="K53" s="100">
        <f>('EKHAZAARSTK X raw'!K53-'EKHAZAARSTK X raw'!K$1003)/'EKHAZAARSTK X raw'!K$1004</f>
        <v>0.93838280753859216</v>
      </c>
    </row>
    <row r="54" spans="1:11" x14ac:dyDescent="0.3">
      <c r="A54" s="22" t="str">
        <f>'EKHAZAARSTK X raw'!A54</f>
        <v>ANUPAM RASAYAN INDIA LTD</v>
      </c>
      <c r="B54" s="100">
        <f>('EKHAZAARSTK X raw'!B54-'EKHAZAARSTK X raw'!B$1003)/'EKHAZAARSTK X raw'!B$1004</f>
        <v>-0.56456490961060812</v>
      </c>
      <c r="C54" s="100">
        <f>('EKHAZAARSTK X raw'!C54-'EKHAZAARSTK X raw'!C$1003)/'EKHAZAARSTK X raw'!C$1004</f>
        <v>-5.837089210837336E-2</v>
      </c>
      <c r="D54" s="100">
        <f>('EKHAZAARSTK X raw'!D54-'EKHAZAARSTK X raw'!D$1003)/'EKHAZAARSTK X raw'!D$1004</f>
        <v>0.9783066519792688</v>
      </c>
      <c r="E54" s="100">
        <f>('EKHAZAARSTK X raw'!E54-'EKHAZAARSTK X raw'!E$1003)/'EKHAZAARSTK X raw'!E$1004</f>
        <v>-4.6706447773814795E-2</v>
      </c>
      <c r="F54" s="100">
        <f>('EKHAZAARSTK X raw'!F54-'EKHAZAARSTK X raw'!F$1003)/'EKHAZAARSTK X raw'!F$1004</f>
        <v>6.983689071542247E-2</v>
      </c>
      <c r="G54" s="100">
        <f>('EKHAZAARSTK X raw'!G54-'EKHAZAARSTK X raw'!G$1003)/'EKHAZAARSTK X raw'!G$1004</f>
        <v>-0.22953386128892275</v>
      </c>
      <c r="H54" s="100">
        <f>('EKHAZAARSTK X raw'!H54-'EKHAZAARSTK X raw'!H$1003)/'EKHAZAARSTK X raw'!H$1004</f>
        <v>-0.11006708456851935</v>
      </c>
      <c r="I54" s="100">
        <f>('EKHAZAARSTK X raw'!I54-'EKHAZAARSTK X raw'!I$1003)/'EKHAZAARSTK X raw'!I$1004</f>
        <v>-0.46161857510859922</v>
      </c>
      <c r="J54" s="100">
        <f>('EKHAZAARSTK X raw'!J54-'EKHAZAARSTK X raw'!J$1003)/'EKHAZAARSTK X raw'!J$1004</f>
        <v>-0.8142120056960348</v>
      </c>
      <c r="K54" s="100">
        <f>('EKHAZAARSTK X raw'!K54-'EKHAZAARSTK X raw'!K$1003)/'EKHAZAARSTK X raw'!K$1004</f>
        <v>-0.4848650175451944</v>
      </c>
    </row>
    <row r="55" spans="1:11" x14ac:dyDescent="0.3">
      <c r="A55" s="22" t="str">
        <f>'EKHAZAARSTK X raw'!A55</f>
        <v>APAR INDUSTRIES LTD</v>
      </c>
      <c r="B55" s="100">
        <f>('EKHAZAARSTK X raw'!B55-'EKHAZAARSTK X raw'!B$1003)/'EKHAZAARSTK X raw'!B$1004</f>
        <v>-0.23922718192245152</v>
      </c>
      <c r="C55" s="100">
        <f>('EKHAZAARSTK X raw'!C55-'EKHAZAARSTK X raw'!C$1003)/'EKHAZAARSTK X raw'!C$1004</f>
        <v>0.33477863505591809</v>
      </c>
      <c r="D55" s="100">
        <f>('EKHAZAARSTK X raw'!D55-'EKHAZAARSTK X raw'!D$1003)/'EKHAZAARSTK X raw'!D$1004</f>
        <v>0.26711614918343496</v>
      </c>
      <c r="E55" s="100">
        <f>('EKHAZAARSTK X raw'!E55-'EKHAZAARSTK X raw'!E$1003)/'EKHAZAARSTK X raw'!E$1004</f>
        <v>-0.68106252237065046</v>
      </c>
      <c r="F55" s="100">
        <f>('EKHAZAARSTK X raw'!F55-'EKHAZAARSTK X raw'!F$1003)/'EKHAZAARSTK X raw'!F$1004</f>
        <v>2.6029912536684501</v>
      </c>
      <c r="G55" s="100">
        <f>('EKHAZAARSTK X raw'!G55-'EKHAZAARSTK X raw'!G$1003)/'EKHAZAARSTK X raw'!G$1004</f>
        <v>0.19427932943647841</v>
      </c>
      <c r="H55" s="100">
        <f>('EKHAZAARSTK X raw'!H55-'EKHAZAARSTK X raw'!H$1003)/'EKHAZAARSTK X raw'!H$1004</f>
        <v>0.48952390721703798</v>
      </c>
      <c r="I55" s="100">
        <f>('EKHAZAARSTK X raw'!I55-'EKHAZAARSTK X raw'!I$1003)/'EKHAZAARSTK X raw'!I$1004</f>
        <v>0.46094294433379318</v>
      </c>
      <c r="J55" s="100">
        <f>('EKHAZAARSTK X raw'!J55-'EKHAZAARSTK X raw'!J$1003)/'EKHAZAARSTK X raw'!J$1004</f>
        <v>6.8387321890410122E-2</v>
      </c>
      <c r="K55" s="100">
        <f>('EKHAZAARSTK X raw'!K55-'EKHAZAARSTK X raw'!K$1003)/'EKHAZAARSTK X raw'!K$1004</f>
        <v>1.7604174423362844</v>
      </c>
    </row>
    <row r="56" spans="1:11" x14ac:dyDescent="0.3">
      <c r="A56" s="22" t="str">
        <f>'EKHAZAARSTK X raw'!A56</f>
        <v>APCOTEX INDUSTRIES LTD</v>
      </c>
      <c r="B56" s="100">
        <f>('EKHAZAARSTK X raw'!B56-'EKHAZAARSTK X raw'!B$1003)/'EKHAZAARSTK X raw'!B$1004</f>
        <v>3.4900266898345696E-2</v>
      </c>
      <c r="C56" s="100">
        <f>('EKHAZAARSTK X raw'!C56-'EKHAZAARSTK X raw'!C$1003)/'EKHAZAARSTK X raw'!C$1004</f>
        <v>1.2299159535245838</v>
      </c>
      <c r="D56" s="100">
        <f>('EKHAZAARSTK X raw'!D56-'EKHAZAARSTK X raw'!D$1003)/'EKHAZAARSTK X raw'!D$1004</f>
        <v>0.9296014306040723</v>
      </c>
      <c r="E56" s="100">
        <f>('EKHAZAARSTK X raw'!E56-'EKHAZAARSTK X raw'!E$1003)/'EKHAZAARSTK X raw'!E$1004</f>
        <v>-0.24479117036139003</v>
      </c>
      <c r="F56" s="100">
        <f>('EKHAZAARSTK X raw'!F56-'EKHAZAARSTK X raw'!F$1003)/'EKHAZAARSTK X raw'!F$1004</f>
        <v>0.70977327633478315</v>
      </c>
      <c r="G56" s="100">
        <f>('EKHAZAARSTK X raw'!G56-'EKHAZAARSTK X raw'!G$1003)/'EKHAZAARSTK X raw'!G$1004</f>
        <v>0.66133293402849769</v>
      </c>
      <c r="H56" s="100">
        <f>('EKHAZAARSTK X raw'!H56-'EKHAZAARSTK X raw'!H$1003)/'EKHAZAARSTK X raw'!H$1004</f>
        <v>-0.88084554810070304</v>
      </c>
      <c r="I56" s="100">
        <f>('EKHAZAARSTK X raw'!I56-'EKHAZAARSTK X raw'!I$1003)/'EKHAZAARSTK X raw'!I$1004</f>
        <v>-0.22719780810307463</v>
      </c>
      <c r="J56" s="100">
        <f>('EKHAZAARSTK X raw'!J56-'EKHAZAARSTK X raw'!J$1003)/'EKHAZAARSTK X raw'!J$1004</f>
        <v>-0.30136927363753752</v>
      </c>
      <c r="K56" s="100">
        <f>('EKHAZAARSTK X raw'!K56-'EKHAZAARSTK X raw'!K$1003)/'EKHAZAARSTK X raw'!K$1004</f>
        <v>-1.0809247782944225</v>
      </c>
    </row>
    <row r="57" spans="1:11" x14ac:dyDescent="0.3">
      <c r="A57" s="22" t="str">
        <f>'EKHAZAARSTK X raw'!A57</f>
        <v>APL APOLLO TUBES LTD</v>
      </c>
      <c r="B57" s="100">
        <f>('EKHAZAARSTK X raw'!B57-'EKHAZAARSTK X raw'!B$1003)/'EKHAZAARSTK X raw'!B$1004</f>
        <v>-0.44241146270398485</v>
      </c>
      <c r="C57" s="100">
        <f>('EKHAZAARSTK X raw'!C57-'EKHAZAARSTK X raw'!C$1003)/'EKHAZAARSTK X raw'!C$1004</f>
        <v>1.5726669262025952</v>
      </c>
      <c r="D57" s="100">
        <f>('EKHAZAARSTK X raw'!D57-'EKHAZAARSTK X raw'!D$1003)/'EKHAZAARSTK X raw'!D$1004</f>
        <v>1.5302243562037896</v>
      </c>
      <c r="E57" s="100">
        <f>('EKHAZAARSTK X raw'!E57-'EKHAZAARSTK X raw'!E$1003)/'EKHAZAARSTK X raw'!E$1004</f>
        <v>-0.48356518217838579</v>
      </c>
      <c r="F57" s="100">
        <f>('EKHAZAARSTK X raw'!F57-'EKHAZAARSTK X raw'!F$1003)/'EKHAZAARSTK X raw'!F$1004</f>
        <v>0.51125220250533066</v>
      </c>
      <c r="G57" s="100">
        <f>('EKHAZAARSTK X raw'!G57-'EKHAZAARSTK X raw'!G$1003)/'EKHAZAARSTK X raw'!G$1004</f>
        <v>0.3466897414025969</v>
      </c>
      <c r="H57" s="100">
        <f>('EKHAZAARSTK X raw'!H57-'EKHAZAARSTK X raw'!H$1003)/'EKHAZAARSTK X raw'!H$1004</f>
        <v>0.74028219827091535</v>
      </c>
      <c r="I57" s="100">
        <f>('EKHAZAARSTK X raw'!I57-'EKHAZAARSTK X raw'!I$1003)/'EKHAZAARSTK X raw'!I$1004</f>
        <v>-0.41301158053708231</v>
      </c>
      <c r="J57" s="100">
        <f>('EKHAZAARSTK X raw'!J57-'EKHAZAARSTK X raw'!J$1003)/'EKHAZAARSTK X raw'!J$1004</f>
        <v>-0.59716509229419212</v>
      </c>
      <c r="K57" s="100">
        <f>('EKHAZAARSTK X raw'!K57-'EKHAZAARSTK X raw'!K$1003)/'EKHAZAARSTK X raw'!K$1004</f>
        <v>-0.9071219068031755</v>
      </c>
    </row>
    <row r="58" spans="1:11" x14ac:dyDescent="0.3">
      <c r="A58" s="22" t="str">
        <f>'EKHAZAARSTK X raw'!A58</f>
        <v>APOLLO HOSPITALS ENTERPRISE</v>
      </c>
      <c r="B58" s="100">
        <f>('EKHAZAARSTK X raw'!B58-'EKHAZAARSTK X raw'!B$1003)/'EKHAZAARSTK X raw'!B$1004</f>
        <v>-0.54814497601088052</v>
      </c>
      <c r="C58" s="100">
        <f>('EKHAZAARSTK X raw'!C58-'EKHAZAARSTK X raw'!C$1003)/'EKHAZAARSTK X raw'!C$1004</f>
        <v>-0.4388995188725513</v>
      </c>
      <c r="D58" s="100">
        <f>('EKHAZAARSTK X raw'!D58-'EKHAZAARSTK X raw'!D$1003)/'EKHAZAARSTK X raw'!D$1004</f>
        <v>0.34777333382639364</v>
      </c>
      <c r="E58" s="100">
        <f>('EKHAZAARSTK X raw'!E58-'EKHAZAARSTK X raw'!E$1003)/'EKHAZAARSTK X raw'!E$1004</f>
        <v>0.28606236554186942</v>
      </c>
      <c r="F58" s="100">
        <f>('EKHAZAARSTK X raw'!F58-'EKHAZAARSTK X raw'!F$1003)/'EKHAZAARSTK X raw'!F$1004</f>
        <v>-0.44401916314711198</v>
      </c>
      <c r="G58" s="100">
        <f>('EKHAZAARSTK X raw'!G58-'EKHAZAARSTK X raw'!G$1003)/'EKHAZAARSTK X raw'!G$1004</f>
        <v>-0.3503161620726174</v>
      </c>
      <c r="H58" s="100">
        <f>('EKHAZAARSTK X raw'!H58-'EKHAZAARSTK X raw'!H$1003)/'EKHAZAARSTK X raw'!H$1004</f>
        <v>1.1641488835216041</v>
      </c>
      <c r="I58" s="100">
        <f>('EKHAZAARSTK X raw'!I58-'EKHAZAARSTK X raw'!I$1003)/'EKHAZAARSTK X raw'!I$1004</f>
        <v>0.55078656414327931</v>
      </c>
      <c r="J58" s="100">
        <f>('EKHAZAARSTK X raw'!J58-'EKHAZAARSTK X raw'!J$1003)/'EKHAZAARSTK X raw'!J$1004</f>
        <v>-0.720747909114834</v>
      </c>
      <c r="K58" s="100">
        <f>('EKHAZAARSTK X raw'!K58-'EKHAZAARSTK X raw'!K$1003)/'EKHAZAARSTK X raw'!K$1004</f>
        <v>-1.0609131607281634</v>
      </c>
    </row>
    <row r="59" spans="1:11" x14ac:dyDescent="0.3">
      <c r="A59" s="22" t="str">
        <f>'EKHAZAARSTK X raw'!A59</f>
        <v>APOLLO PIPES LTD</v>
      </c>
      <c r="B59" s="100">
        <f>('EKHAZAARSTK X raw'!B59-'EKHAZAARSTK X raw'!B$1003)/'EKHAZAARSTK X raw'!B$1004</f>
        <v>-0.5256068578604538</v>
      </c>
      <c r="C59" s="100">
        <f>('EKHAZAARSTK X raw'!C59-'EKHAZAARSTK X raw'!C$1003)/'EKHAZAARSTK X raw'!C$1004</f>
        <v>-3.0176245934737257E-2</v>
      </c>
      <c r="D59" s="100">
        <f>('EKHAZAARSTK X raw'!D59-'EKHAZAARSTK X raw'!D$1003)/'EKHAZAARSTK X raw'!D$1004</f>
        <v>0.83952193502930839</v>
      </c>
      <c r="E59" s="100">
        <f>('EKHAZAARSTK X raw'!E59-'EKHAZAARSTK X raw'!E$1003)/'EKHAZAARSTK X raw'!E$1004</f>
        <v>-0.57546689094644554</v>
      </c>
      <c r="F59" s="100">
        <f>('EKHAZAARSTK X raw'!F59-'EKHAZAARSTK X raw'!F$1003)/'EKHAZAARSTK X raw'!F$1004</f>
        <v>8.7686147424859279E-2</v>
      </c>
      <c r="G59" s="100">
        <f>('EKHAZAARSTK X raw'!G59-'EKHAZAARSTK X raw'!G$1003)/'EKHAZAARSTK X raw'!G$1004</f>
        <v>-0.16074395905002259</v>
      </c>
      <c r="H59" s="100">
        <f>('EKHAZAARSTK X raw'!H59-'EKHAZAARSTK X raw'!H$1003)/'EKHAZAARSTK X raw'!H$1004</f>
        <v>-1.0423216505005006</v>
      </c>
      <c r="I59" s="100">
        <f>('EKHAZAARSTK X raw'!I59-'EKHAZAARSTK X raw'!I$1003)/'EKHAZAARSTK X raw'!I$1004</f>
        <v>-0.14518573698862863</v>
      </c>
      <c r="J59" s="100">
        <f>('EKHAZAARSTK X raw'!J59-'EKHAZAARSTK X raw'!J$1003)/'EKHAZAARSTK X raw'!J$1004</f>
        <v>-0.5170783677891444</v>
      </c>
      <c r="K59" s="100">
        <f>('EKHAZAARSTK X raw'!K59-'EKHAZAARSTK X raw'!K$1003)/'EKHAZAARSTK X raw'!K$1004</f>
        <v>-1.1452779217994733</v>
      </c>
    </row>
    <row r="60" spans="1:11" x14ac:dyDescent="0.3">
      <c r="A60" s="22" t="str">
        <f>'EKHAZAARSTK X raw'!A60</f>
        <v>APOLLO TYRES LTD</v>
      </c>
      <c r="B60" s="100">
        <f>('EKHAZAARSTK X raw'!B60-'EKHAZAARSTK X raw'!B$1003)/'EKHAZAARSTK X raw'!B$1004</f>
        <v>6.0650848644874508E-2</v>
      </c>
      <c r="C60" s="100">
        <f>('EKHAZAARSTK X raw'!C60-'EKHAZAARSTK X raw'!C$1003)/'EKHAZAARSTK X raw'!C$1004</f>
        <v>-1.0421459854208344</v>
      </c>
      <c r="D60" s="100">
        <f>('EKHAZAARSTK X raw'!D60-'EKHAZAARSTK X raw'!D$1003)/'EKHAZAARSTK X raw'!D$1004</f>
        <v>-0.50494967020374104</v>
      </c>
      <c r="E60" s="100">
        <f>('EKHAZAARSTK X raw'!E60-'EKHAZAARSTK X raw'!E$1003)/'EKHAZAARSTK X raw'!E$1004</f>
        <v>0.49076262459000236</v>
      </c>
      <c r="F60" s="100">
        <f>('EKHAZAARSTK X raw'!F60-'EKHAZAARSTK X raw'!F$1003)/'EKHAZAARSTK X raw'!F$1004</f>
        <v>1.2594009551206218</v>
      </c>
      <c r="G60" s="100">
        <f>('EKHAZAARSTK X raw'!G60-'EKHAZAARSTK X raw'!G$1003)/'EKHAZAARSTK X raw'!G$1004</f>
        <v>-0.68164945487644191</v>
      </c>
      <c r="H60" s="100">
        <f>('EKHAZAARSTK X raw'!H60-'EKHAZAARSTK X raw'!H$1003)/'EKHAZAARSTK X raw'!H$1004</f>
        <v>1.1120933032690044</v>
      </c>
      <c r="I60" s="100">
        <f>('EKHAZAARSTK X raw'!I60-'EKHAZAARSTK X raw'!I$1003)/'EKHAZAARSTK X raw'!I$1004</f>
        <v>0.95337740126615655</v>
      </c>
      <c r="J60" s="100">
        <f>('EKHAZAARSTK X raw'!J60-'EKHAZAARSTK X raw'!J$1003)/'EKHAZAARSTK X raw'!J$1004</f>
        <v>0.35700322768066989</v>
      </c>
      <c r="K60" s="100">
        <f>('EKHAZAARSTK X raw'!K60-'EKHAZAARSTK X raw'!K$1003)/'EKHAZAARSTK X raw'!K$1004</f>
        <v>-0.47066620797182029</v>
      </c>
    </row>
    <row r="61" spans="1:11" x14ac:dyDescent="0.3">
      <c r="A61" s="22" t="str">
        <f>'EKHAZAARSTK X raw'!A61</f>
        <v>APTECH LTD</v>
      </c>
      <c r="B61" s="100">
        <f>('EKHAZAARSTK X raw'!B61-'EKHAZAARSTK X raw'!B$1003)/'EKHAZAARSTK X raw'!B$1004</f>
        <v>0.15528037478926332</v>
      </c>
      <c r="C61" s="100">
        <f>('EKHAZAARSTK X raw'!C61-'EKHAZAARSTK X raw'!C$1003)/'EKHAZAARSTK X raw'!C$1004</f>
        <v>0.36977078682455305</v>
      </c>
      <c r="D61" s="100">
        <f>('EKHAZAARSTK X raw'!D61-'EKHAZAARSTK X raw'!D$1003)/'EKHAZAARSTK X raw'!D$1004</f>
        <v>-0.75037251482845246</v>
      </c>
      <c r="E61" s="100">
        <f>('EKHAZAARSTK X raw'!E61-'EKHAZAARSTK X raw'!E$1003)/'EKHAZAARSTK X raw'!E$1004</f>
        <v>-0.90240488424864596</v>
      </c>
      <c r="F61" s="100">
        <f>('EKHAZAARSTK X raw'!F61-'EKHAZAARSTK X raw'!F$1003)/'EKHAZAARSTK X raw'!F$1004</f>
        <v>0.3080507201716135</v>
      </c>
      <c r="G61" s="100">
        <f>('EKHAZAARSTK X raw'!G61-'EKHAZAARSTK X raw'!G$1003)/'EKHAZAARSTK X raw'!G$1004</f>
        <v>1.2857801547294729</v>
      </c>
      <c r="H61" s="100">
        <f>('EKHAZAARSTK X raw'!H61-'EKHAZAARSTK X raw'!H$1003)/'EKHAZAARSTK X raw'!H$1004</f>
        <v>-1.3074710671720422</v>
      </c>
      <c r="I61" s="100">
        <f>('EKHAZAARSTK X raw'!I61-'EKHAZAARSTK X raw'!I$1003)/'EKHAZAARSTK X raw'!I$1004</f>
        <v>1.580916561922697</v>
      </c>
      <c r="J61" s="100">
        <f>('EKHAZAARSTK X raw'!J61-'EKHAZAARSTK X raw'!J$1003)/'EKHAZAARSTK X raw'!J$1004</f>
        <v>-0.62863053542564362</v>
      </c>
      <c r="K61" s="100">
        <f>('EKHAZAARSTK X raw'!K61-'EKHAZAARSTK X raw'!K$1003)/'EKHAZAARSTK X raw'!K$1004</f>
        <v>1.2716756333483743</v>
      </c>
    </row>
    <row r="62" spans="1:11" x14ac:dyDescent="0.3">
      <c r="A62" s="22" t="str">
        <f>'EKHAZAARSTK X raw'!A62</f>
        <v>APTUS VALUE HOUSING FINANCE</v>
      </c>
      <c r="B62" s="100">
        <f>('EKHAZAARSTK X raw'!B62-'EKHAZAARSTK X raw'!B$1003)/'EKHAZAARSTK X raw'!B$1004</f>
        <v>-8.3552185348602481E-2</v>
      </c>
      <c r="C62" s="100">
        <f>('EKHAZAARSTK X raw'!C62-'EKHAZAARSTK X raw'!C$1003)/'EKHAZAARSTK X raw'!C$1004</f>
        <v>-0.89786021240867342</v>
      </c>
      <c r="D62" s="100">
        <f>('EKHAZAARSTK X raw'!D62-'EKHAZAARSTK X raw'!D$1003)/'EKHAZAARSTK X raw'!D$1004</f>
        <v>0.81706474118391748</v>
      </c>
      <c r="E62" s="100">
        <f>('EKHAZAARSTK X raw'!E62-'EKHAZAARSTK X raw'!E$1003)/'EKHAZAARSTK X raw'!E$1004</f>
        <v>1.1680475174952385</v>
      </c>
      <c r="F62" s="100">
        <f>('EKHAZAARSTK X raw'!F62-'EKHAZAARSTK X raw'!F$1003)/'EKHAZAARSTK X raw'!F$1004</f>
        <v>-1.0394052256119652</v>
      </c>
      <c r="G62" s="100">
        <f>('EKHAZAARSTK X raw'!G62-'EKHAZAARSTK X raw'!G$1003)/'EKHAZAARSTK X raw'!G$1004</f>
        <v>0.88409981431273921</v>
      </c>
      <c r="H62" s="100">
        <f>('EKHAZAARSTK X raw'!H62-'EKHAZAARSTK X raw'!H$1003)/'EKHAZAARSTK X raw'!H$1004</f>
        <v>5.8143330091595766E-2</v>
      </c>
      <c r="I62" s="100">
        <f>('EKHAZAARSTK X raw'!I62-'EKHAZAARSTK X raw'!I$1003)/'EKHAZAARSTK X raw'!I$1004</f>
        <v>-0.76502744056094718</v>
      </c>
      <c r="J62" s="100">
        <f>('EKHAZAARSTK X raw'!J62-'EKHAZAARSTK X raw'!J$1003)/'EKHAZAARSTK X raw'!J$1004</f>
        <v>-0.73564462982646295</v>
      </c>
      <c r="K62" s="100">
        <f>('EKHAZAARSTK X raw'!K62-'EKHAZAARSTK X raw'!K$1003)/'EKHAZAARSTK X raw'!K$1004</f>
        <v>0.24889501168079009</v>
      </c>
    </row>
    <row r="63" spans="1:11" x14ac:dyDescent="0.3">
      <c r="A63" s="22" t="str">
        <f>'EKHAZAARSTK X raw'!A63</f>
        <v>ARCHEAN CHEMICAL INDUSTRIES</v>
      </c>
      <c r="B63" s="100">
        <f>('EKHAZAARSTK X raw'!B63-'EKHAZAARSTK X raw'!B$1003)/'EKHAZAARSTK X raw'!B$1004</f>
        <v>-0.64897097360151768</v>
      </c>
      <c r="C63" s="100">
        <f>('EKHAZAARSTK X raw'!C63-'EKHAZAARSTK X raw'!C$1003)/'EKHAZAARSTK X raw'!C$1004</f>
        <v>0.12376905673173157</v>
      </c>
      <c r="D63" s="100">
        <f>('EKHAZAARSTK X raw'!D63-'EKHAZAARSTK X raw'!D$1003)/'EKHAZAARSTK X raw'!D$1004</f>
        <v>0.41643314928399039</v>
      </c>
      <c r="E63" s="100">
        <f>('EKHAZAARSTK X raw'!E63-'EKHAZAARSTK X raw'!E$1003)/'EKHAZAARSTK X raw'!E$1004</f>
        <v>1.6405559253127022</v>
      </c>
      <c r="F63" s="100">
        <f>('EKHAZAARSTK X raw'!F63-'EKHAZAARSTK X raw'!F$1003)/'EKHAZAARSTK X raw'!F$1004</f>
        <v>-0.28093895515895229</v>
      </c>
      <c r="G63" s="100">
        <f>('EKHAZAARSTK X raw'!G63-'EKHAZAARSTK X raw'!G$1003)/'EKHAZAARSTK X raw'!G$1004</f>
        <v>1.5634984571280117</v>
      </c>
      <c r="H63" s="100">
        <f>('EKHAZAARSTK X raw'!H63-'EKHAZAARSTK X raw'!H$1003)/'EKHAZAARSTK X raw'!H$1004</f>
        <v>-0.43988709411251514</v>
      </c>
      <c r="I63" s="100">
        <f>('EKHAZAARSTK X raw'!I63-'EKHAZAARSTK X raw'!I$1003)/'EKHAZAARSTK X raw'!I$1004</f>
        <v>-0.32093167525381211</v>
      </c>
      <c r="J63" s="100">
        <f>('EKHAZAARSTK X raw'!J63-'EKHAZAARSTK X raw'!J$1003)/'EKHAZAARSTK X raw'!J$1004</f>
        <v>-0.20976497566799837</v>
      </c>
      <c r="K63" s="100">
        <f>('EKHAZAARSTK X raw'!K63-'EKHAZAARSTK X raw'!K$1003)/'EKHAZAARSTK X raw'!K$1004</f>
        <v>7.0528679165391711E-2</v>
      </c>
    </row>
    <row r="64" spans="1:11" x14ac:dyDescent="0.3">
      <c r="A64" s="22" t="str">
        <f>'EKHAZAARSTK X raw'!A64</f>
        <v>ARMAN FINANCIAL SERVICES LTD</v>
      </c>
      <c r="B64" s="100">
        <f>('EKHAZAARSTK X raw'!B64-'EKHAZAARSTK X raw'!B$1003)/'EKHAZAARSTK X raw'!B$1004</f>
        <v>-0.64897097360151768</v>
      </c>
      <c r="C64" s="100">
        <f>('EKHAZAARSTK X raw'!C64-'EKHAZAARSTK X raw'!C$1003)/'EKHAZAARSTK X raw'!C$1004</f>
        <v>0.13012153571279853</v>
      </c>
      <c r="D64" s="100">
        <f>('EKHAZAARSTK X raw'!D64-'EKHAZAARSTK X raw'!D$1003)/'EKHAZAARSTK X raw'!D$1004</f>
        <v>0.20068854439075634</v>
      </c>
      <c r="E64" s="100">
        <f>('EKHAZAARSTK X raw'!E64-'EKHAZAARSTK X raw'!E$1003)/'EKHAZAARSTK X raw'!E$1004</f>
        <v>1.6607073082944999</v>
      </c>
      <c r="F64" s="100">
        <f>('EKHAZAARSTK X raw'!F64-'EKHAZAARSTK X raw'!F$1003)/'EKHAZAARSTK X raw'!F$1004</f>
        <v>0.87753414910188476</v>
      </c>
      <c r="G64" s="100">
        <f>('EKHAZAARSTK X raw'!G64-'EKHAZAARSTK X raw'!G$1003)/'EKHAZAARSTK X raw'!G$1004</f>
        <v>0.75058837128831102</v>
      </c>
      <c r="H64" s="100">
        <f>('EKHAZAARSTK X raw'!H64-'EKHAZAARSTK X raw'!H$1003)/'EKHAZAARSTK X raw'!H$1004</f>
        <v>-1.0939613131801611</v>
      </c>
      <c r="I64" s="100">
        <f>('EKHAZAARSTK X raw'!I64-'EKHAZAARSTK X raw'!I$1003)/'EKHAZAARSTK X raw'!I$1004</f>
        <v>-0.3487039805522042</v>
      </c>
      <c r="J64" s="100">
        <f>('EKHAZAARSTK X raw'!J64-'EKHAZAARSTK X raw'!J$1003)/'EKHAZAARSTK X raw'!J$1004</f>
        <v>-0.65565382793944382</v>
      </c>
      <c r="K64" s="100">
        <f>('EKHAZAARSTK X raw'!K64-'EKHAZAARSTK X raw'!K$1003)/'EKHAZAARSTK X raw'!K$1004</f>
        <v>0.13570114809804054</v>
      </c>
    </row>
    <row r="65" spans="1:11" x14ac:dyDescent="0.3">
      <c r="A65" s="22" t="str">
        <f>'EKHAZAARSTK X raw'!A65</f>
        <v>ARVIND FASHIONS LTD</v>
      </c>
      <c r="B65" s="100">
        <f>('EKHAZAARSTK X raw'!B65-'EKHAZAARSTK X raw'!B$1003)/'EKHAZAARSTK X raw'!B$1004</f>
        <v>-0.64897097360151768</v>
      </c>
      <c r="C65" s="100">
        <f>('EKHAZAARSTK X raw'!C65-'EKHAZAARSTK X raw'!C$1003)/'EKHAZAARSTK X raw'!C$1004</f>
        <v>0.63405897311707471</v>
      </c>
      <c r="D65" s="100">
        <f>('EKHAZAARSTK X raw'!D65-'EKHAZAARSTK X raw'!D$1003)/'EKHAZAARSTK X raw'!D$1004</f>
        <v>-0.99470573759632153</v>
      </c>
      <c r="E65" s="100">
        <f>('EKHAZAARSTK X raw'!E65-'EKHAZAARSTK X raw'!E$1003)/'EKHAZAARSTK X raw'!E$1004</f>
        <v>-6.2810238093699955E-2</v>
      </c>
      <c r="F65" s="100">
        <f>('EKHAZAARSTK X raw'!F65-'EKHAZAARSTK X raw'!F$1003)/'EKHAZAARSTK X raw'!F$1004</f>
        <v>-2.4148918412530383E-2</v>
      </c>
      <c r="G65" s="100">
        <f>('EKHAZAARSTK X raw'!G65-'EKHAZAARSTK X raw'!G$1003)/'EKHAZAARSTK X raw'!G$1004</f>
        <v>-0.5817362840877992</v>
      </c>
      <c r="H65" s="100">
        <f>('EKHAZAARSTK X raw'!H65-'EKHAZAARSTK X raw'!H$1003)/'EKHAZAARSTK X raw'!H$1004</f>
        <v>-0.14323757434974982</v>
      </c>
      <c r="I65" s="100">
        <f>('EKHAZAARSTK X raw'!I65-'EKHAZAARSTK X raw'!I$1003)/'EKHAZAARSTK X raw'!I$1004</f>
        <v>-0.20920033654175613</v>
      </c>
      <c r="J65" s="100">
        <f>('EKHAZAARSTK X raw'!J65-'EKHAZAARSTK X raw'!J$1003)/'EKHAZAARSTK X raw'!J$1004</f>
        <v>-2.8660369458490622E-2</v>
      </c>
      <c r="K65" s="100">
        <f>('EKHAZAARSTK X raw'!K65-'EKHAZAARSTK X raw'!K$1003)/'EKHAZAARSTK X raw'!K$1004</f>
        <v>-0.313899662949088</v>
      </c>
    </row>
    <row r="66" spans="1:11" x14ac:dyDescent="0.3">
      <c r="A66" s="22" t="str">
        <f>'EKHAZAARSTK X raw'!A66</f>
        <v>ARVIND LTD</v>
      </c>
      <c r="B66" s="100">
        <f>('EKHAZAARSTK X raw'!B66-'EKHAZAARSTK X raw'!B$1003)/'EKHAZAARSTK X raw'!B$1004</f>
        <v>-0.64897097360151768</v>
      </c>
      <c r="C66" s="100">
        <f>('EKHAZAARSTK X raw'!C66-'EKHAZAARSTK X raw'!C$1003)/'EKHAZAARSTK X raw'!C$1004</f>
        <v>0.45574196872218764</v>
      </c>
      <c r="D66" s="100">
        <f>('EKHAZAARSTK X raw'!D66-'EKHAZAARSTK X raw'!D$1003)/'EKHAZAARSTK X raw'!D$1004</f>
        <v>-1.1386111657138849</v>
      </c>
      <c r="E66" s="100">
        <f>('EKHAZAARSTK X raw'!E66-'EKHAZAARSTK X raw'!E$1003)/'EKHAZAARSTK X raw'!E$1004</f>
        <v>0.81832649493967913</v>
      </c>
      <c r="F66" s="100">
        <f>('EKHAZAARSTK X raw'!F66-'EKHAZAARSTK X raw'!F$1003)/'EKHAZAARSTK X raw'!F$1004</f>
        <v>-0.82684329237640153</v>
      </c>
      <c r="G66" s="100">
        <f>('EKHAZAARSTK X raw'!G66-'EKHAZAARSTK X raw'!G$1003)/'EKHAZAARSTK X raw'!G$1004</f>
        <v>-0.34845048860287192</v>
      </c>
      <c r="H66" s="100">
        <f>('EKHAZAARSTK X raw'!H66-'EKHAZAARSTK X raw'!H$1003)/'EKHAZAARSTK X raw'!H$1004</f>
        <v>4.1320217284024484E-2</v>
      </c>
      <c r="I66" s="100">
        <f>('EKHAZAARSTK X raw'!I66-'EKHAZAARSTK X raw'!I$1003)/'EKHAZAARSTK X raw'!I$1004</f>
        <v>1.0056558891352558</v>
      </c>
      <c r="J66" s="100">
        <f>('EKHAZAARSTK X raw'!J66-'EKHAZAARSTK X raw'!J$1003)/'EKHAZAARSTK X raw'!J$1004</f>
        <v>2.135715647424024</v>
      </c>
      <c r="K66" s="100">
        <f>('EKHAZAARSTK X raw'!K66-'EKHAZAARSTK X raw'!K$1003)/'EKHAZAARSTK X raw'!K$1004</f>
        <v>-0.37498576951937512</v>
      </c>
    </row>
    <row r="67" spans="1:11" x14ac:dyDescent="0.3">
      <c r="A67" s="22" t="str">
        <f>'EKHAZAARSTK X raw'!A67</f>
        <v>ARVIND SMARTSPACES LTD</v>
      </c>
      <c r="B67" s="100">
        <f>('EKHAZAARSTK X raw'!B67-'EKHAZAARSTK X raw'!B$1003)/'EKHAZAARSTK X raw'!B$1004</f>
        <v>-0.64897097360151768</v>
      </c>
      <c r="C67" s="100">
        <f>('EKHAZAARSTK X raw'!C67-'EKHAZAARSTK X raw'!C$1003)/'EKHAZAARSTK X raw'!C$1004</f>
        <v>-0.11642330627331152</v>
      </c>
      <c r="D67" s="100">
        <f>('EKHAZAARSTK X raw'!D67-'EKHAZAARSTK X raw'!D$1003)/'EKHAZAARSTK X raw'!D$1004</f>
        <v>-6.0974747890378878E-2</v>
      </c>
      <c r="E67" s="100">
        <f>('EKHAZAARSTK X raw'!E67-'EKHAZAARSTK X raw'!E$1003)/'EKHAZAARSTK X raw'!E$1004</f>
        <v>-0.33671799656359197</v>
      </c>
      <c r="F67" s="100">
        <f>('EKHAZAARSTK X raw'!F67-'EKHAZAARSTK X raw'!F$1003)/'EKHAZAARSTK X raw'!F$1004</f>
        <v>0.9103451974237774</v>
      </c>
      <c r="G67" s="100">
        <f>('EKHAZAARSTK X raw'!G67-'EKHAZAARSTK X raw'!G$1003)/'EKHAZAARSTK X raw'!G$1004</f>
        <v>-0.65200614671646107</v>
      </c>
      <c r="H67" s="100">
        <f>('EKHAZAARSTK X raw'!H67-'EKHAZAARSTK X raw'!H$1003)/'EKHAZAARSTK X raw'!H$1004</f>
        <v>-1.1429568633294422</v>
      </c>
      <c r="I67" s="100">
        <f>('EKHAZAARSTK X raw'!I67-'EKHAZAARSTK X raw'!I$1003)/'EKHAZAARSTK X raw'!I$1004</f>
        <v>-8.1894171715568037E-2</v>
      </c>
      <c r="J67" s="100">
        <f>('EKHAZAARSTK X raw'!J67-'EKHAZAARSTK X raw'!J$1003)/'EKHAZAARSTK X raw'!J$1004</f>
        <v>-0.30996015818258343</v>
      </c>
      <c r="K67" s="100">
        <f>('EKHAZAARSTK X raw'!K67-'EKHAZAARSTK X raw'!K$1003)/'EKHAZAARSTK X raw'!K$1004</f>
        <v>0.74092755621746531</v>
      </c>
    </row>
    <row r="68" spans="1:11" x14ac:dyDescent="0.3">
      <c r="A68" s="22" t="str">
        <f>'EKHAZAARSTK X raw'!A68</f>
        <v>ASAHI INDIA GLASS LTD</v>
      </c>
      <c r="B68" s="100">
        <f>('EKHAZAARSTK X raw'!B68-'EKHAZAARSTK X raw'!B$1003)/'EKHAZAARSTK X raw'!B$1004</f>
        <v>-0.34180037788230122</v>
      </c>
      <c r="C68" s="100">
        <f>('EKHAZAARSTK X raw'!C68-'EKHAZAARSTK X raw'!C$1003)/'EKHAZAARSTK X raw'!C$1004</f>
        <v>-0.69918738077785247</v>
      </c>
      <c r="D68" s="100">
        <f>('EKHAZAARSTK X raw'!D68-'EKHAZAARSTK X raw'!D$1003)/'EKHAZAARSTK X raw'!D$1004</f>
        <v>-0.28747034631496893</v>
      </c>
      <c r="E68" s="100">
        <f>('EKHAZAARSTK X raw'!E68-'EKHAZAARSTK X raw'!E$1003)/'EKHAZAARSTK X raw'!E$1004</f>
        <v>0.35458926384632372</v>
      </c>
      <c r="F68" s="100">
        <f>('EKHAZAARSTK X raw'!F68-'EKHAZAARSTK X raw'!F$1003)/'EKHAZAARSTK X raw'!F$1004</f>
        <v>-4.4577259407885185E-2</v>
      </c>
      <c r="G68" s="100">
        <f>('EKHAZAARSTK X raw'!G68-'EKHAZAARSTK X raw'!G$1003)/'EKHAZAARSTK X raw'!G$1004</f>
        <v>0.27947779482567731</v>
      </c>
      <c r="H68" s="100">
        <f>('EKHAZAARSTK X raw'!H68-'EKHAZAARSTK X raw'!H$1003)/'EKHAZAARSTK X raw'!H$1004</f>
        <v>0.1498078327995889</v>
      </c>
      <c r="I68" s="100">
        <f>('EKHAZAARSTK X raw'!I68-'EKHAZAARSTK X raw'!I$1003)/'EKHAZAARSTK X raw'!I$1004</f>
        <v>-0.82882205461683722</v>
      </c>
      <c r="J68" s="100">
        <f>('EKHAZAARSTK X raw'!J68-'EKHAZAARSTK X raw'!J$1003)/'EKHAZAARSTK X raw'!J$1004</f>
        <v>-0.30904928335000015</v>
      </c>
      <c r="K68" s="100">
        <f>('EKHAZAARSTK X raw'!K68-'EKHAZAARSTK X raw'!K$1003)/'EKHAZAARSTK X raw'!K$1004</f>
        <v>-0.30868342835053292</v>
      </c>
    </row>
    <row r="69" spans="1:11" x14ac:dyDescent="0.3">
      <c r="A69" s="22" t="str">
        <f>'EKHAZAARSTK X raw'!A69</f>
        <v>ASHAPURA MINECHEM LTD</v>
      </c>
      <c r="B69" s="100">
        <f>('EKHAZAARSTK X raw'!B69-'EKHAZAARSTK X raw'!B$1003)/'EKHAZAARSTK X raw'!B$1004</f>
        <v>-0.37240038716310336</v>
      </c>
      <c r="C69" s="100">
        <f>('EKHAZAARSTK X raw'!C69-'EKHAZAARSTK X raw'!C$1003)/'EKHAZAARSTK X raw'!C$1004</f>
        <v>0.95647571471933002</v>
      </c>
      <c r="D69" s="100">
        <f>('EKHAZAARSTK X raw'!D69-'EKHAZAARSTK X raw'!D$1003)/'EKHAZAARSTK X raw'!D$1004</f>
        <v>1.6209298121089961</v>
      </c>
      <c r="E69" s="100">
        <f>('EKHAZAARSTK X raw'!E69-'EKHAZAARSTK X raw'!E$1003)/'EKHAZAARSTK X raw'!E$1004</f>
        <v>0.85490753205008252</v>
      </c>
      <c r="F69" s="100">
        <f>('EKHAZAARSTK X raw'!F69-'EKHAZAARSTK X raw'!F$1003)/'EKHAZAARSTK X raw'!F$1004</f>
        <v>-0.10312578138736338</v>
      </c>
      <c r="G69" s="100">
        <f>('EKHAZAARSTK X raw'!G69-'EKHAZAARSTK X raw'!G$1003)/'EKHAZAARSTK X raw'!G$1004</f>
        <v>-0.48929425590582998</v>
      </c>
      <c r="H69" s="100">
        <f>('EKHAZAARSTK X raw'!H69-'EKHAZAARSTK X raw'!H$1003)/'EKHAZAARSTK X raw'!H$1004</f>
        <v>-0.74477989140922618</v>
      </c>
      <c r="I69" s="100">
        <f>('EKHAZAARSTK X raw'!I69-'EKHAZAARSTK X raw'!I$1003)/'EKHAZAARSTK X raw'!I$1004</f>
        <v>6.70731929706294E-2</v>
      </c>
      <c r="J69" s="100">
        <f>('EKHAZAARSTK X raw'!J69-'EKHAZAARSTK X raw'!J$1003)/'EKHAZAARSTK X raw'!J$1004</f>
        <v>0.27698396641903655</v>
      </c>
      <c r="K69" s="100">
        <f>('EKHAZAARSTK X raw'!K69-'EKHAZAARSTK X raw'!K$1003)/'EKHAZAARSTK X raw'!K$1004</f>
        <v>-1.012913319972832</v>
      </c>
    </row>
    <row r="70" spans="1:11" x14ac:dyDescent="0.3">
      <c r="A70" s="22" t="str">
        <f>'EKHAZAARSTK X raw'!A70</f>
        <v>ASHIANA HOUSING LTD</v>
      </c>
      <c r="B70" s="100">
        <f>('EKHAZAARSTK X raw'!B70-'EKHAZAARSTK X raw'!B$1003)/'EKHAZAARSTK X raw'!B$1004</f>
        <v>-0.44242824673531239</v>
      </c>
      <c r="C70" s="100">
        <f>('EKHAZAARSTK X raw'!C70-'EKHAZAARSTK X raw'!C$1003)/'EKHAZAARSTK X raw'!C$1004</f>
        <v>-0.65510113597974118</v>
      </c>
      <c r="D70" s="100">
        <f>('EKHAZAARSTK X raw'!D70-'EKHAZAARSTK X raw'!D$1003)/'EKHAZAARSTK X raw'!D$1004</f>
        <v>-0.66086573258204562</v>
      </c>
      <c r="E70" s="100">
        <f>('EKHAZAARSTK X raw'!E70-'EKHAZAARSTK X raw'!E$1003)/'EKHAZAARSTK X raw'!E$1004</f>
        <v>-0.3051494492442795</v>
      </c>
      <c r="F70" s="100">
        <f>('EKHAZAARSTK X raw'!F70-'EKHAZAARSTK X raw'!F$1003)/'EKHAZAARSTK X raw'!F$1004</f>
        <v>0.25687140400229863</v>
      </c>
      <c r="G70" s="100">
        <f>('EKHAZAARSTK X raw'!G70-'EKHAZAARSTK X raw'!G$1003)/'EKHAZAARSTK X raw'!G$1004</f>
        <v>-0.93527760592324316</v>
      </c>
      <c r="H70" s="100">
        <f>('EKHAZAARSTK X raw'!H70-'EKHAZAARSTK X raw'!H$1003)/'EKHAZAARSTK X raw'!H$1004</f>
        <v>-0.95069983327022722</v>
      </c>
      <c r="I70" s="100">
        <f>('EKHAZAARSTK X raw'!I70-'EKHAZAARSTK X raw'!I$1003)/'EKHAZAARSTK X raw'!I$1004</f>
        <v>-0.8307626715094717</v>
      </c>
      <c r="J70" s="100">
        <f>('EKHAZAARSTK X raw'!J70-'EKHAZAARSTK X raw'!J$1003)/'EKHAZAARSTK X raw'!J$1004</f>
        <v>-0.77243321337488224</v>
      </c>
      <c r="K70" s="100">
        <f>('EKHAZAARSTK X raw'!K70-'EKHAZAARSTK X raw'!K$1003)/'EKHAZAARSTK X raw'!K$1004</f>
        <v>-0.84316226059084654</v>
      </c>
    </row>
    <row r="71" spans="1:11" x14ac:dyDescent="0.3">
      <c r="A71" s="22" t="str">
        <f>'EKHAZAARSTK X raw'!A71</f>
        <v>ASHOK LEYLAND LTD</v>
      </c>
      <c r="B71" s="100">
        <f>('EKHAZAARSTK X raw'!B71-'EKHAZAARSTK X raw'!B$1003)/'EKHAZAARSTK X raw'!B$1004</f>
        <v>-0.12173952209698966</v>
      </c>
      <c r="C71" s="100">
        <f>('EKHAZAARSTK X raw'!C71-'EKHAZAARSTK X raw'!C$1003)/'EKHAZAARSTK X raw'!C$1004</f>
        <v>-0.16046912079773668</v>
      </c>
      <c r="D71" s="100">
        <f>('EKHAZAARSTK X raw'!D71-'EKHAZAARSTK X raw'!D$1003)/'EKHAZAARSTK X raw'!D$1004</f>
        <v>-0.72777060003752647</v>
      </c>
      <c r="E71" s="100">
        <f>('EKHAZAARSTK X raw'!E71-'EKHAZAARSTK X raw'!E$1003)/'EKHAZAARSTK X raw'!E$1004</f>
        <v>1.9273447596705813</v>
      </c>
      <c r="F71" s="100">
        <f>('EKHAZAARSTK X raw'!F71-'EKHAZAARSTK X raw'!F$1003)/'EKHAZAARSTK X raw'!F$1004</f>
        <v>0.20084194311819575</v>
      </c>
      <c r="G71" s="100">
        <f>('EKHAZAARSTK X raw'!G71-'EKHAZAARSTK X raw'!G$1003)/'EKHAZAARSTK X raw'!G$1004</f>
        <v>-0.55162830836604659</v>
      </c>
      <c r="H71" s="100">
        <f>('EKHAZAARSTK X raw'!H71-'EKHAZAARSTK X raw'!H$1003)/'EKHAZAARSTK X raw'!H$1004</f>
        <v>1.5100780386338677</v>
      </c>
      <c r="I71" s="100">
        <f>('EKHAZAARSTK X raw'!I71-'EKHAZAARSTK X raw'!I$1003)/'EKHAZAARSTK X raw'!I$1004</f>
        <v>0.64951004170523707</v>
      </c>
      <c r="J71" s="100">
        <f>('EKHAZAARSTK X raw'!J71-'EKHAZAARSTK X raw'!J$1003)/'EKHAZAARSTK X raw'!J$1004</f>
        <v>-0.14209244287349843</v>
      </c>
      <c r="K71" s="100">
        <f>('EKHAZAARSTK X raw'!K71-'EKHAZAARSTK X raw'!K$1003)/'EKHAZAARSTK X raw'!K$1004</f>
        <v>-1.1844909012125882</v>
      </c>
    </row>
    <row r="72" spans="1:11" x14ac:dyDescent="0.3">
      <c r="A72" s="22" t="str">
        <f>'EKHAZAARSTK X raw'!A72</f>
        <v>ASHOKA BUILDCON LTD</v>
      </c>
      <c r="B72" s="100">
        <f>('EKHAZAARSTK X raw'!B72-'EKHAZAARSTK X raw'!B$1003)/'EKHAZAARSTK X raw'!B$1004</f>
        <v>-0.64897097360151768</v>
      </c>
      <c r="C72" s="100">
        <f>('EKHAZAARSTK X raw'!C72-'EKHAZAARSTK X raw'!C$1003)/'EKHAZAARSTK X raw'!C$1004</f>
        <v>-0.84354769642748451</v>
      </c>
      <c r="D72" s="100">
        <f>('EKHAZAARSTK X raw'!D72-'EKHAZAARSTK X raw'!D$1003)/'EKHAZAARSTK X raw'!D$1004</f>
        <v>-6.8355096036386342E-2</v>
      </c>
      <c r="E72" s="100">
        <f>('EKHAZAARSTK X raw'!E72-'EKHAZAARSTK X raw'!E$1003)/'EKHAZAARSTK X raw'!E$1004</f>
        <v>1.4905641996392056</v>
      </c>
      <c r="F72" s="100">
        <f>('EKHAZAARSTK X raw'!F72-'EKHAZAARSTK X raw'!F$1003)/'EKHAZAARSTK X raw'!F$1004</f>
        <v>-0.41732495204966508</v>
      </c>
      <c r="G72" s="100">
        <f>('EKHAZAARSTK X raw'!G72-'EKHAZAARSTK X raw'!G$1003)/'EKHAZAARSTK X raw'!G$1004</f>
        <v>0.12822029773566493</v>
      </c>
      <c r="H72" s="100">
        <f>('EKHAZAARSTK X raw'!H72-'EKHAZAARSTK X raw'!H$1003)/'EKHAZAARSTK X raw'!H$1004</f>
        <v>0.21024489214427183</v>
      </c>
      <c r="I72" s="100">
        <f>('EKHAZAARSTK X raw'!I72-'EKHAZAARSTK X raw'!I$1003)/'EKHAZAARSTK X raw'!I$1004</f>
        <v>0.65461717041466272</v>
      </c>
      <c r="J72" s="100">
        <f>('EKHAZAARSTK X raw'!J72-'EKHAZAARSTK X raw'!J$1003)/'EKHAZAARSTK X raw'!J$1004</f>
        <v>2.4207794170842125</v>
      </c>
      <c r="K72" s="100">
        <f>('EKHAZAARSTK X raw'!K72-'EKHAZAARSTK X raw'!K$1003)/'EKHAZAARSTK X raw'!K$1004</f>
        <v>4.7007370863706181E-3</v>
      </c>
    </row>
    <row r="73" spans="1:11" x14ac:dyDescent="0.3">
      <c r="A73" s="22" t="str">
        <f>'EKHAZAARSTK X raw'!A73</f>
        <v>ASIAN PAINTS LTD</v>
      </c>
      <c r="B73" s="100">
        <f>('EKHAZAARSTK X raw'!B73-'EKHAZAARSTK X raw'!B$1003)/'EKHAZAARSTK X raw'!B$1004</f>
        <v>-0.13477533197331301</v>
      </c>
      <c r="C73" s="100">
        <f>('EKHAZAARSTK X raw'!C73-'EKHAZAARSTK X raw'!C$1003)/'EKHAZAARSTK X raw'!C$1004</f>
        <v>-2.9139260523429238E-2</v>
      </c>
      <c r="D73" s="100">
        <f>('EKHAZAARSTK X raw'!D73-'EKHAZAARSTK X raw'!D$1003)/'EKHAZAARSTK X raw'!D$1004</f>
        <v>0.30100642841649056</v>
      </c>
      <c r="E73" s="100">
        <f>('EKHAZAARSTK X raw'!E73-'EKHAZAARSTK X raw'!E$1003)/'EKHAZAARSTK X raw'!E$1004</f>
        <v>-0.76780639968152353</v>
      </c>
      <c r="F73" s="100">
        <f>('EKHAZAARSTK X raw'!F73-'EKHAZAARSTK X raw'!F$1003)/'EKHAZAARSTK X raw'!F$1004</f>
        <v>-0.46434514071413058</v>
      </c>
      <c r="G73" s="100">
        <f>('EKHAZAARSTK X raw'!G73-'EKHAZAARSTK X raw'!G$1003)/'EKHAZAARSTK X raw'!G$1004</f>
        <v>0.80850882335608787</v>
      </c>
      <c r="H73" s="100">
        <f>('EKHAZAARSTK X raw'!H73-'EKHAZAARSTK X raw'!H$1003)/'EKHAZAARSTK X raw'!H$1004</f>
        <v>1.8317266545508557</v>
      </c>
      <c r="I73" s="100">
        <f>('EKHAZAARSTK X raw'!I73-'EKHAZAARSTK X raw'!I$1003)/'EKHAZAARSTK X raw'!I$1004</f>
        <v>-0.64925484751377338</v>
      </c>
      <c r="J73" s="100">
        <f>('EKHAZAARSTK X raw'!J73-'EKHAZAARSTK X raw'!J$1003)/'EKHAZAARSTK X raw'!J$1004</f>
        <v>-0.90503582280127259</v>
      </c>
      <c r="K73" s="100">
        <f>('EKHAZAARSTK X raw'!K73-'EKHAZAARSTK X raw'!K$1003)/'EKHAZAARSTK X raw'!K$1004</f>
        <v>-0.66483529060901425</v>
      </c>
    </row>
    <row r="74" spans="1:11" x14ac:dyDescent="0.3">
      <c r="A74" s="22" t="str">
        <f>'EKHAZAARSTK X raw'!A74</f>
        <v>ASIAN STAR CO LTD</v>
      </c>
      <c r="B74" s="100">
        <f>('EKHAZAARSTK X raw'!B74-'EKHAZAARSTK X raw'!B$1003)/'EKHAZAARSTK X raw'!B$1004</f>
        <v>-0.48952782695069308</v>
      </c>
      <c r="C74" s="100">
        <f>('EKHAZAARSTK X raw'!C74-'EKHAZAARSTK X raw'!C$1003)/'EKHAZAARSTK X raw'!C$1004</f>
        <v>0.30608400406415182</v>
      </c>
      <c r="D74" s="100">
        <f>('EKHAZAARSTK X raw'!D74-'EKHAZAARSTK X raw'!D$1003)/'EKHAZAARSTK X raw'!D$1004</f>
        <v>-0.45530679189928774</v>
      </c>
      <c r="E74" s="100">
        <f>('EKHAZAARSTK X raw'!E74-'EKHAZAARSTK X raw'!E$1003)/'EKHAZAARSTK X raw'!E$1004</f>
        <v>4.1617688738284885E-2</v>
      </c>
      <c r="F74" s="100">
        <f>('EKHAZAARSTK X raw'!F74-'EKHAZAARSTK X raw'!F$1003)/'EKHAZAARSTK X raw'!F$1004</f>
        <v>-0.67427825407100306</v>
      </c>
      <c r="G74" s="100">
        <f>('EKHAZAARSTK X raw'!G74-'EKHAZAARSTK X raw'!G$1003)/'EKHAZAARSTK X raw'!G$1004</f>
        <v>-0.75621508431487516</v>
      </c>
      <c r="H74" s="100">
        <f>('EKHAZAARSTK X raw'!H74-'EKHAZAARSTK X raw'!H$1003)/'EKHAZAARSTK X raw'!H$1004</f>
        <v>-0.54702561416348083</v>
      </c>
      <c r="I74" s="100">
        <f>('EKHAZAARSTK X raw'!I74-'EKHAZAARSTK X raw'!I$1003)/'EKHAZAARSTK X raw'!I$1004</f>
        <v>-1.1529237014220348</v>
      </c>
      <c r="J74" s="100">
        <f>('EKHAZAARSTK X raw'!J74-'EKHAZAARSTK X raw'!J$1003)/'EKHAZAARSTK X raw'!J$1004</f>
        <v>0.49616733690882348</v>
      </c>
      <c r="K74" s="100">
        <f>('EKHAZAARSTK X raw'!K74-'EKHAZAARSTK X raw'!K$1003)/'EKHAZAARSTK X raw'!K$1004</f>
        <v>-1.1374299246388642</v>
      </c>
    </row>
    <row r="75" spans="1:11" x14ac:dyDescent="0.3">
      <c r="A75" s="22" t="str">
        <f>'EKHAZAARSTK X raw'!A75</f>
        <v>ASTEC LIFESCIENCES LTD</v>
      </c>
      <c r="B75" s="100">
        <f>('EKHAZAARSTK X raw'!B75-'EKHAZAARSTK X raw'!B$1003)/'EKHAZAARSTK X raw'!B$1004</f>
        <v>-0.56834633257672562</v>
      </c>
      <c r="C75" s="100">
        <f>('EKHAZAARSTK X raw'!C75-'EKHAZAARSTK X raw'!C$1003)/'EKHAZAARSTK X raw'!C$1004</f>
        <v>0.20307676841722178</v>
      </c>
      <c r="D75" s="100">
        <f>('EKHAZAARSTK X raw'!D75-'EKHAZAARSTK X raw'!D$1003)/'EKHAZAARSTK X raw'!D$1004</f>
        <v>0.52962122765199326</v>
      </c>
      <c r="E75" s="100">
        <f>('EKHAZAARSTK X raw'!E75-'EKHAZAARSTK X raw'!E$1003)/'EKHAZAARSTK X raw'!E$1004</f>
        <v>0.30947160326026879</v>
      </c>
      <c r="F75" s="100">
        <f>('EKHAZAARSTK X raw'!F75-'EKHAZAARSTK X raw'!F$1003)/'EKHAZAARSTK X raw'!F$1004</f>
        <v>-0.90376534498685834</v>
      </c>
      <c r="G75" s="100">
        <f>('EKHAZAARSTK X raw'!G75-'EKHAZAARSTK X raw'!G$1003)/'EKHAZAARSTK X raw'!G$1004</f>
        <v>6.0242009188892581E-2</v>
      </c>
      <c r="H75" s="100">
        <f>('EKHAZAARSTK X raw'!H75-'EKHAZAARSTK X raw'!H$1003)/'EKHAZAARSTK X raw'!H$1004</f>
        <v>-0.90050703901900175</v>
      </c>
      <c r="I75" s="100">
        <f>('EKHAZAARSTK X raw'!I75-'EKHAZAARSTK X raw'!I$1003)/'EKHAZAARSTK X raw'!I$1004</f>
        <v>-0.56487900127413526</v>
      </c>
      <c r="J75" s="100">
        <f>('EKHAZAARSTK X raw'!J75-'EKHAZAARSTK X raw'!J$1003)/'EKHAZAARSTK X raw'!J$1004</f>
        <v>-0.51244402224557772</v>
      </c>
      <c r="K75" s="100">
        <f>('EKHAZAARSTK X raw'!K75-'EKHAZAARSTK X raw'!K$1003)/'EKHAZAARSTK X raw'!K$1004</f>
        <v>-7.2259941024371138E-2</v>
      </c>
    </row>
    <row r="76" spans="1:11" x14ac:dyDescent="0.3">
      <c r="A76" s="22" t="str">
        <f>'EKHAZAARSTK X raw'!A76</f>
        <v>ASTER DM HEALTHCARE LTD</v>
      </c>
      <c r="B76" s="100">
        <f>('EKHAZAARSTK X raw'!B76-'EKHAZAARSTK X raw'!B$1003)/'EKHAZAARSTK X raw'!B$1004</f>
        <v>-0.64897097360151768</v>
      </c>
      <c r="C76" s="100">
        <f>('EKHAZAARSTK X raw'!C76-'EKHAZAARSTK X raw'!C$1003)/'EKHAZAARSTK X raw'!C$1004</f>
        <v>-1.0132473218241274</v>
      </c>
      <c r="D76" s="100">
        <f>('EKHAZAARSTK X raw'!D76-'EKHAZAARSTK X raw'!D$1003)/'EKHAZAARSTK X raw'!D$1004</f>
        <v>-0.33375476144615662</v>
      </c>
      <c r="E76" s="100">
        <f>('EKHAZAARSTK X raw'!E76-'EKHAZAARSTK X raw'!E$1003)/'EKHAZAARSTK X raw'!E$1004</f>
        <v>1.0941351339962391</v>
      </c>
      <c r="F76" s="100">
        <f>('EKHAZAARSTK X raw'!F76-'EKHAZAARSTK X raw'!F$1003)/'EKHAZAARSTK X raw'!F$1004</f>
        <v>0.40634938500026113</v>
      </c>
      <c r="G76" s="100">
        <f>('EKHAZAARSTK X raw'!G76-'EKHAZAARSTK X raw'!G$1003)/'EKHAZAARSTK X raw'!G$1004</f>
        <v>-0.45010842134977214</v>
      </c>
      <c r="H76" s="100">
        <f>('EKHAZAARSTK X raw'!H76-'EKHAZAARSTK X raw'!H$1003)/'EKHAZAARSTK X raw'!H$1004</f>
        <v>0.68044762914517798</v>
      </c>
      <c r="I76" s="100">
        <f>('EKHAZAARSTK X raw'!I76-'EKHAZAARSTK X raw'!I$1003)/'EKHAZAARSTK X raw'!I$1004</f>
        <v>-0.64653913322074918</v>
      </c>
      <c r="J76" s="100">
        <f>('EKHAZAARSTK X raw'!J76-'EKHAZAARSTK X raw'!J$1003)/'EKHAZAARSTK X raw'!J$1004</f>
        <v>0.12654577546458401</v>
      </c>
      <c r="K76" s="100">
        <f>('EKHAZAARSTK X raw'!K76-'EKHAZAARSTK X raw'!K$1003)/'EKHAZAARSTK X raw'!K$1004</f>
        <v>0.23070259618427635</v>
      </c>
    </row>
    <row r="77" spans="1:11" x14ac:dyDescent="0.3">
      <c r="A77" s="22" t="str">
        <f>'EKHAZAARSTK X raw'!A77</f>
        <v>ASTRA MICROWAVE PRODUCTS LTD</v>
      </c>
      <c r="B77" s="100">
        <f>('EKHAZAARSTK X raw'!B77-'EKHAZAARSTK X raw'!B$1003)/'EKHAZAARSTK X raw'!B$1004</f>
        <v>-0.25585674228586364</v>
      </c>
      <c r="C77" s="100">
        <f>('EKHAZAARSTK X raw'!C77-'EKHAZAARSTK X raw'!C$1003)/'EKHAZAARSTK X raw'!C$1004</f>
        <v>0.35797382451943355</v>
      </c>
      <c r="D77" s="100">
        <f>('EKHAZAARSTK X raw'!D77-'EKHAZAARSTK X raw'!D$1003)/'EKHAZAARSTK X raw'!D$1004</f>
        <v>0.23261284796932147</v>
      </c>
      <c r="E77" s="100">
        <f>('EKHAZAARSTK X raw'!E77-'EKHAZAARSTK X raw'!E$1003)/'EKHAZAARSTK X raw'!E$1004</f>
        <v>-0.48838473673264959</v>
      </c>
      <c r="F77" s="100">
        <f>('EKHAZAARSTK X raw'!F77-'EKHAZAARSTK X raw'!F$1003)/'EKHAZAARSTK X raw'!F$1004</f>
        <v>0.29737676086812592</v>
      </c>
      <c r="G77" s="100">
        <f>('EKHAZAARSTK X raw'!G77-'EKHAZAARSTK X raw'!G$1003)/'EKHAZAARSTK X raw'!G$1004</f>
        <v>-0.2662313960048866</v>
      </c>
      <c r="H77" s="100">
        <f>('EKHAZAARSTK X raw'!H77-'EKHAZAARSTK X raw'!H$1003)/'EKHAZAARSTK X raw'!H$1004</f>
        <v>-0.92315722950413492</v>
      </c>
      <c r="I77" s="100">
        <f>('EKHAZAARSTK X raw'!I77-'EKHAZAARSTK X raw'!I$1003)/'EKHAZAARSTK X raw'!I$1004</f>
        <v>1.4856998023294159</v>
      </c>
      <c r="J77" s="100">
        <f>('EKHAZAARSTK X raw'!J77-'EKHAZAARSTK X raw'!J$1003)/'EKHAZAARSTK X raw'!J$1004</f>
        <v>-0.25976562213690757</v>
      </c>
      <c r="K77" s="100">
        <f>('EKHAZAARSTK X raw'!K77-'EKHAZAARSTK X raw'!K$1003)/'EKHAZAARSTK X raw'!K$1004</f>
        <v>-0.20295403064444001</v>
      </c>
    </row>
    <row r="78" spans="1:11" x14ac:dyDescent="0.3">
      <c r="A78" s="22" t="str">
        <f>'EKHAZAARSTK X raw'!A78</f>
        <v>ASTRAL LTD</v>
      </c>
      <c r="B78" s="100">
        <f>('EKHAZAARSTK X raw'!B78-'EKHAZAARSTK X raw'!B$1003)/'EKHAZAARSTK X raw'!B$1004</f>
        <v>-0.53496771726364478</v>
      </c>
      <c r="C78" s="100">
        <f>('EKHAZAARSTK X raw'!C78-'EKHAZAARSTK X raw'!C$1003)/'EKHAZAARSTK X raw'!C$1004</f>
        <v>0.68728800560995673</v>
      </c>
      <c r="D78" s="100">
        <f>('EKHAZAARSTK X raw'!D78-'EKHAZAARSTK X raw'!D$1003)/'EKHAZAARSTK X raw'!D$1004</f>
        <v>0.88926018931908912</v>
      </c>
      <c r="E78" s="100">
        <f>('EKHAZAARSTK X raw'!E78-'EKHAZAARSTK X raw'!E$1003)/'EKHAZAARSTK X raw'!E$1004</f>
        <v>-0.85159327910289473</v>
      </c>
      <c r="F78" s="100">
        <f>('EKHAZAARSTK X raw'!F78-'EKHAZAARSTK X raw'!F$1003)/'EKHAZAARSTK X raw'!F$1004</f>
        <v>-0.47559415293597773</v>
      </c>
      <c r="G78" s="100">
        <f>('EKHAZAARSTK X raw'!G78-'EKHAZAARSTK X raw'!G$1003)/'EKHAZAARSTK X raw'!G$1004</f>
        <v>0.13400993169051301</v>
      </c>
      <c r="H78" s="100">
        <f>('EKHAZAARSTK X raw'!H78-'EKHAZAARSTK X raw'!H$1003)/'EKHAZAARSTK X raw'!H$1004</f>
        <v>0.50944396319229035</v>
      </c>
      <c r="I78" s="100">
        <f>('EKHAZAARSTK X raw'!I78-'EKHAZAARSTK X raw'!I$1003)/'EKHAZAARSTK X raw'!I$1004</f>
        <v>-0.33968024797445173</v>
      </c>
      <c r="J78" s="100">
        <f>('EKHAZAARSTK X raw'!J78-'EKHAZAARSTK X raw'!J$1003)/'EKHAZAARSTK X raw'!J$1004</f>
        <v>-0.90069933231924004</v>
      </c>
      <c r="K78" s="100">
        <f>('EKHAZAARSTK X raw'!K78-'EKHAZAARSTK X raw'!K$1003)/'EKHAZAARSTK X raw'!K$1004</f>
        <v>-0.40964333327301955</v>
      </c>
    </row>
    <row r="79" spans="1:11" x14ac:dyDescent="0.3">
      <c r="A79" s="22" t="str">
        <f>'EKHAZAARSTK X raw'!A79</f>
        <v>ASTRAZENECA PHARMA INDIA LTD</v>
      </c>
      <c r="B79" s="100">
        <f>('EKHAZAARSTK X raw'!B79-'EKHAZAARSTK X raw'!B$1003)/'EKHAZAARSTK X raw'!B$1004</f>
        <v>-0.46722447302696207</v>
      </c>
      <c r="C79" s="100">
        <f>('EKHAZAARSTK X raw'!C79-'EKHAZAARSTK X raw'!C$1003)/'EKHAZAARSTK X raw'!C$1004</f>
        <v>-0.64534040015082461</v>
      </c>
      <c r="D79" s="100">
        <f>('EKHAZAARSTK X raw'!D79-'EKHAZAARSTK X raw'!D$1003)/'EKHAZAARSTK X raw'!D$1004</f>
        <v>-0.1641439603356448</v>
      </c>
      <c r="E79" s="100">
        <f>('EKHAZAARSTK X raw'!E79-'EKHAZAARSTK X raw'!E$1003)/'EKHAZAARSTK X raw'!E$1004</f>
        <v>-0.88468600575448142</v>
      </c>
      <c r="F79" s="100">
        <f>('EKHAZAARSTK X raw'!F79-'EKHAZAARSTK X raw'!F$1003)/'EKHAZAARSTK X raw'!F$1004</f>
        <v>0.39868840131707134</v>
      </c>
      <c r="G79" s="100">
        <f>('EKHAZAARSTK X raw'!G79-'EKHAZAARSTK X raw'!G$1003)/'EKHAZAARSTK X raw'!G$1004</f>
        <v>0.37546820140924453</v>
      </c>
      <c r="H79" s="100">
        <f>('EKHAZAARSTK X raw'!H79-'EKHAZAARSTK X raw'!H$1003)/'EKHAZAARSTK X raw'!H$1004</f>
        <v>-0.5890667082655987</v>
      </c>
      <c r="I79" s="100">
        <f>('EKHAZAARSTK X raw'!I79-'EKHAZAARSTK X raw'!I$1003)/'EKHAZAARSTK X raw'!I$1004</f>
        <v>-0.96964591947410284</v>
      </c>
      <c r="J79" s="100">
        <f>('EKHAZAARSTK X raw'!J79-'EKHAZAARSTK X raw'!J$1003)/'EKHAZAARSTK X raw'!J$1004</f>
        <v>-0.86027605893499259</v>
      </c>
      <c r="K79" s="100">
        <f>('EKHAZAARSTK X raw'!K79-'EKHAZAARSTK X raw'!K$1003)/'EKHAZAARSTK X raw'!K$1004</f>
        <v>-0.95082311134340325</v>
      </c>
    </row>
    <row r="80" spans="1:11" x14ac:dyDescent="0.3">
      <c r="A80" s="22" t="str">
        <f>'EKHAZAARSTK X raw'!A80</f>
        <v>ATUL LTD</v>
      </c>
      <c r="B80" s="100">
        <f>('EKHAZAARSTK X raw'!B80-'EKHAZAARSTK X raw'!B$1003)/'EKHAZAARSTK X raw'!B$1004</f>
        <v>-0.38688363646752655</v>
      </c>
      <c r="C80" s="100">
        <f>('EKHAZAARSTK X raw'!C80-'EKHAZAARSTK X raw'!C$1003)/'EKHAZAARSTK X raw'!C$1004</f>
        <v>-0.34755752635237647</v>
      </c>
      <c r="D80" s="100">
        <f>('EKHAZAARSTK X raw'!D80-'EKHAZAARSTK X raw'!D$1003)/'EKHAZAARSTK X raw'!D$1004</f>
        <v>0.14932838492384623</v>
      </c>
      <c r="E80" s="100">
        <f>('EKHAZAARSTK X raw'!E80-'EKHAZAARSTK X raw'!E$1003)/'EKHAZAARSTK X raw'!E$1004</f>
        <v>-0.86323869975515677</v>
      </c>
      <c r="F80" s="100">
        <f>('EKHAZAARSTK X raw'!F80-'EKHAZAARSTK X raw'!F$1003)/'EKHAZAARSTK X raw'!F$1004</f>
        <v>-1.2540250078973674</v>
      </c>
      <c r="G80" s="100">
        <f>('EKHAZAARSTK X raw'!G80-'EKHAZAARSTK X raw'!G$1003)/'EKHAZAARSTK X raw'!G$1004</f>
        <v>-7.5853685302802218E-2</v>
      </c>
      <c r="H80" s="100">
        <f>('EKHAZAARSTK X raw'!H80-'EKHAZAARSTK X raw'!H$1003)/'EKHAZAARSTK X raw'!H$1004</f>
        <v>0.45753875864780302</v>
      </c>
      <c r="I80" s="100">
        <f>('EKHAZAARSTK X raw'!I80-'EKHAZAARSTK X raw'!I$1003)/'EKHAZAARSTK X raw'!I$1004</f>
        <v>-0.6894014653081918</v>
      </c>
      <c r="J80" s="100">
        <f>('EKHAZAARSTK X raw'!J80-'EKHAZAARSTK X raw'!J$1003)/'EKHAZAARSTK X raw'!J$1004</f>
        <v>-0.51152821140614979</v>
      </c>
      <c r="K80" s="100">
        <f>('EKHAZAARSTK X raw'!K80-'EKHAZAARSTK X raw'!K$1003)/'EKHAZAARSTK X raw'!K$1004</f>
        <v>-0.80537429238883407</v>
      </c>
    </row>
    <row r="81" spans="1:11" x14ac:dyDescent="0.3">
      <c r="A81" s="22" t="str">
        <f>'EKHAZAARSTK X raw'!A81</f>
        <v>AU SMALL FINANCE BANK LTD</v>
      </c>
      <c r="B81" s="100">
        <f>('EKHAZAARSTK X raw'!B81-'EKHAZAARSTK X raw'!B$1003)/'EKHAZAARSTK X raw'!B$1004</f>
        <v>-0.5954786838172863</v>
      </c>
      <c r="C81" s="100">
        <f>('EKHAZAARSTK X raw'!C81-'EKHAZAARSTK X raw'!C$1003)/'EKHAZAARSTK X raw'!C$1004</f>
        <v>-0.87506949966920955</v>
      </c>
      <c r="D81" s="100">
        <f>('EKHAZAARSTK X raw'!D81-'EKHAZAARSTK X raw'!D$1003)/'EKHAZAARSTK X raw'!D$1004</f>
        <v>0.5665779983745437</v>
      </c>
      <c r="E81" s="100">
        <f>('EKHAZAARSTK X raw'!E81-'EKHAZAARSTK X raw'!E$1003)/'EKHAZAARSTK X raw'!E$1004</f>
        <v>-0.42333479030323967</v>
      </c>
      <c r="F81" s="100">
        <f>('EKHAZAARSTK X raw'!F81-'EKHAZAARSTK X raw'!F$1003)/'EKHAZAARSTK X raw'!F$1004</f>
        <v>-0.37559803447542517</v>
      </c>
      <c r="G81" s="100">
        <f>('EKHAZAARSTK X raw'!G81-'EKHAZAARSTK X raw'!G$1003)/'EKHAZAARSTK X raw'!G$1004</f>
        <v>-0.52312341018684339</v>
      </c>
      <c r="H81" s="100">
        <f>('EKHAZAARSTK X raw'!H81-'EKHAZAARSTK X raw'!H$1003)/'EKHAZAARSTK X raw'!H$1004</f>
        <v>1.404965245056802</v>
      </c>
      <c r="I81" s="100">
        <f>('EKHAZAARSTK X raw'!I81-'EKHAZAARSTK X raw'!I$1003)/'EKHAZAARSTK X raw'!I$1004</f>
        <v>0.12716646808341664</v>
      </c>
      <c r="J81" s="100">
        <f>('EKHAZAARSTK X raw'!J81-'EKHAZAARSTK X raw'!J$1003)/'EKHAZAARSTK X raw'!J$1004</f>
        <v>-0.20646193976346097</v>
      </c>
      <c r="K81" s="100">
        <f>('EKHAZAARSTK X raw'!K81-'EKHAZAARSTK X raw'!K$1003)/'EKHAZAARSTK X raw'!K$1004</f>
        <v>-0.6284700501856878</v>
      </c>
    </row>
    <row r="82" spans="1:11" x14ac:dyDescent="0.3">
      <c r="A82" s="22" t="str">
        <f>'EKHAZAARSTK X raw'!A82</f>
        <v>AUROBINDO PHARMA LTD</v>
      </c>
      <c r="B82" s="100">
        <f>('EKHAZAARSTK X raw'!B82-'EKHAZAARSTK X raw'!B$1003)/'EKHAZAARSTK X raw'!B$1004</f>
        <v>-0.27815407710870466</v>
      </c>
      <c r="C82" s="100">
        <f>('EKHAZAARSTK X raw'!C82-'EKHAZAARSTK X raw'!C$1003)/'EKHAZAARSTK X raw'!C$1004</f>
        <v>-0.63733935990520219</v>
      </c>
      <c r="D82" s="100">
        <f>('EKHAZAARSTK X raw'!D82-'EKHAZAARSTK X raw'!D$1003)/'EKHAZAARSTK X raw'!D$1004</f>
        <v>-0.5191737610573125</v>
      </c>
      <c r="E82" s="100">
        <f>('EKHAZAARSTK X raw'!E82-'EKHAZAARSTK X raw'!E$1003)/'EKHAZAARSTK X raw'!E$1004</f>
        <v>-0.80681251953472566</v>
      </c>
      <c r="F82" s="100">
        <f>('EKHAZAARSTK X raw'!F82-'EKHAZAARSTK X raw'!F$1003)/'EKHAZAARSTK X raw'!F$1004</f>
        <v>-0.82393347646647341</v>
      </c>
      <c r="G82" s="100">
        <f>('EKHAZAARSTK X raw'!G82-'EKHAZAARSTK X raw'!G$1003)/'EKHAZAARSTK X raw'!G$1004</f>
        <v>-0.43886320217639002</v>
      </c>
      <c r="H82" s="100">
        <f>('EKHAZAARSTK X raw'!H82-'EKHAZAARSTK X raw'!H$1003)/'EKHAZAARSTK X raw'!H$1004</f>
        <v>1.3330613299798713</v>
      </c>
      <c r="I82" s="100">
        <f>('EKHAZAARSTK X raw'!I82-'EKHAZAARSTK X raw'!I$1003)/'EKHAZAARSTK X raw'!I$1004</f>
        <v>0.16772127852882801</v>
      </c>
      <c r="J82" s="100">
        <f>('EKHAZAARSTK X raw'!J82-'EKHAZAARSTK X raw'!J$1003)/'EKHAZAARSTK X raw'!J$1004</f>
        <v>0.61432677336968133</v>
      </c>
      <c r="K82" s="100">
        <f>('EKHAZAARSTK X raw'!K82-'EKHAZAARSTK X raw'!K$1003)/'EKHAZAARSTK X raw'!K$1004</f>
        <v>-0.25177911881330844</v>
      </c>
    </row>
    <row r="83" spans="1:11" x14ac:dyDescent="0.3">
      <c r="A83" s="22" t="str">
        <f>'EKHAZAARSTK X raw'!A83</f>
        <v>AUTHUM INVESTMENT INFRASTUCT</v>
      </c>
      <c r="B83" s="100">
        <f>('EKHAZAARSTK X raw'!B83-'EKHAZAARSTK X raw'!B$1003)/'EKHAZAARSTK X raw'!B$1004</f>
        <v>-0.64897097360151768</v>
      </c>
      <c r="C83" s="100">
        <f>('EKHAZAARSTK X raw'!C83-'EKHAZAARSTK X raw'!C$1003)/'EKHAZAARSTK X raw'!C$1004</f>
        <v>2.154300323193064</v>
      </c>
      <c r="D83" s="100">
        <f>('EKHAZAARSTK X raw'!D83-'EKHAZAARSTK X raw'!D$1003)/'EKHAZAARSTK X raw'!D$1004</f>
        <v>1.1012446727713974</v>
      </c>
      <c r="E83" s="100">
        <f>('EKHAZAARSTK X raw'!E83-'EKHAZAARSTK X raw'!E$1003)/'EKHAZAARSTK X raw'!E$1004</f>
        <v>-0.59755596195038907</v>
      </c>
      <c r="F83" s="100">
        <f>('EKHAZAARSTK X raw'!F83-'EKHAZAARSTK X raw'!F$1003)/'EKHAZAARSTK X raw'!F$1004</f>
        <v>0.25619648633370878</v>
      </c>
      <c r="G83" s="100">
        <f>('EKHAZAARSTK X raw'!G83-'EKHAZAARSTK X raw'!G$1003)/'EKHAZAARSTK X raw'!G$1004</f>
        <v>-0.8961092171175804</v>
      </c>
      <c r="H83" s="100">
        <f>('EKHAZAARSTK X raw'!H83-'EKHAZAARSTK X raw'!H$1003)/'EKHAZAARSTK X raw'!H$1004</f>
        <v>-0.61273614202349769</v>
      </c>
      <c r="I83" s="100">
        <f>('EKHAZAARSTK X raw'!I83-'EKHAZAARSTK X raw'!I$1003)/'EKHAZAARSTK X raw'!I$1004</f>
        <v>-1.1146841092034592</v>
      </c>
      <c r="J83" s="100">
        <f>('EKHAZAARSTK X raw'!J83-'EKHAZAARSTK X raw'!J$1003)/'EKHAZAARSTK X raw'!J$1004</f>
        <v>1.8898523798611975</v>
      </c>
      <c r="K83" s="100">
        <f>('EKHAZAARSTK X raw'!K83-'EKHAZAARSTK X raw'!K$1003)/'EKHAZAARSTK X raw'!K$1004</f>
        <v>0.65558132467652164</v>
      </c>
    </row>
    <row r="84" spans="1:11" x14ac:dyDescent="0.3">
      <c r="A84" s="22" t="str">
        <f>'EKHAZAARSTK X raw'!A84</f>
        <v>AUTOMOTIVE AXLES LTD</v>
      </c>
      <c r="B84" s="100">
        <f>('EKHAZAARSTK X raw'!B84-'EKHAZAARSTK X raw'!B$1003)/'EKHAZAARSTK X raw'!B$1004</f>
        <v>-0.18905180256835374</v>
      </c>
      <c r="C84" s="100">
        <f>('EKHAZAARSTK X raw'!C84-'EKHAZAARSTK X raw'!C$1003)/'EKHAZAARSTK X raw'!C$1004</f>
        <v>1.4893436445022064</v>
      </c>
      <c r="D84" s="100">
        <f>('EKHAZAARSTK X raw'!D84-'EKHAZAARSTK X raw'!D$1003)/'EKHAZAARSTK X raw'!D$1004</f>
        <v>-0.86705029753422314</v>
      </c>
      <c r="E84" s="100">
        <f>('EKHAZAARSTK X raw'!E84-'EKHAZAARSTK X raw'!E$1003)/'EKHAZAARSTK X raw'!E$1004</f>
        <v>-0.78638620057648845</v>
      </c>
      <c r="F84" s="100">
        <f>('EKHAZAARSTK X raw'!F84-'EKHAZAARSTK X raw'!F$1003)/'EKHAZAARSTK X raw'!F$1004</f>
        <v>0.76125705597366211</v>
      </c>
      <c r="G84" s="100">
        <f>('EKHAZAARSTK X raw'!G84-'EKHAZAARSTK X raw'!G$1003)/'EKHAZAARSTK X raw'!G$1004</f>
        <v>0.50208161964997655</v>
      </c>
      <c r="H84" s="100">
        <f>('EKHAZAARSTK X raw'!H84-'EKHAZAARSTK X raw'!H$1003)/'EKHAZAARSTK X raw'!H$1004</f>
        <v>-0.62140833591083688</v>
      </c>
      <c r="I84" s="100">
        <f>('EKHAZAARSTK X raw'!I84-'EKHAZAARSTK X raw'!I$1003)/'EKHAZAARSTK X raw'!I$1004</f>
        <v>-0.35668157621979218</v>
      </c>
      <c r="J84" s="100">
        <f>('EKHAZAARSTK X raw'!J84-'EKHAZAARSTK X raw'!J$1003)/'EKHAZAARSTK X raw'!J$1004</f>
        <v>-0.18745332360603878</v>
      </c>
      <c r="K84" s="100">
        <f>('EKHAZAARSTK X raw'!K84-'EKHAZAARSTK X raw'!K$1003)/'EKHAZAARSTK X raw'!K$1004</f>
        <v>-0.4871767367806607</v>
      </c>
    </row>
    <row r="85" spans="1:11" x14ac:dyDescent="0.3">
      <c r="A85" s="22" t="str">
        <f>'EKHAZAARSTK X raw'!A85</f>
        <v>AVANTI FEEDS LTD</v>
      </c>
      <c r="B85" s="100">
        <f>('EKHAZAARSTK X raw'!B85-'EKHAZAARSTK X raw'!B$1003)/'EKHAZAARSTK X raw'!B$1004</f>
        <v>0.59827632278675213</v>
      </c>
      <c r="C85" s="100">
        <f>('EKHAZAARSTK X raw'!C85-'EKHAZAARSTK X raw'!C$1003)/'EKHAZAARSTK X raw'!C$1004</f>
        <v>0.36101754557794064</v>
      </c>
      <c r="D85" s="100">
        <f>('EKHAZAARSTK X raw'!D85-'EKHAZAARSTK X raw'!D$1003)/'EKHAZAARSTK X raw'!D$1004</f>
        <v>0.23588296443365689</v>
      </c>
      <c r="E85" s="100">
        <f>('EKHAZAARSTK X raw'!E85-'EKHAZAARSTK X raw'!E$1003)/'EKHAZAARSTK X raw'!E$1004</f>
        <v>-0.90240488424864596</v>
      </c>
      <c r="F85" s="100">
        <f>('EKHAZAARSTK X raw'!F85-'EKHAZAARSTK X raw'!F$1003)/'EKHAZAARSTK X raw'!F$1004</f>
        <v>-0.4239761311294124</v>
      </c>
      <c r="G85" s="100">
        <f>('EKHAZAARSTK X raw'!G85-'EKHAZAARSTK X raw'!G$1003)/'EKHAZAARSTK X raw'!G$1004</f>
        <v>3.7426082984758149E-2</v>
      </c>
      <c r="H85" s="100">
        <f>('EKHAZAARSTK X raw'!H85-'EKHAZAARSTK X raw'!H$1003)/'EKHAZAARSTK X raw'!H$1004</f>
        <v>-0.12620880304073046</v>
      </c>
      <c r="I85" s="100">
        <f>('EKHAZAARSTK X raw'!I85-'EKHAZAARSTK X raw'!I$1003)/'EKHAZAARSTK X raw'!I$1004</f>
        <v>-0.36408620390748131</v>
      </c>
      <c r="J85" s="100">
        <f>('EKHAZAARSTK X raw'!J85-'EKHAZAARSTK X raw'!J$1003)/'EKHAZAARSTK X raw'!J$1004</f>
        <v>4.782000353885367E-2</v>
      </c>
      <c r="K85" s="100">
        <f>('EKHAZAARSTK X raw'!K85-'EKHAZAARSTK X raw'!K$1003)/'EKHAZAARSTK X raw'!K$1004</f>
        <v>-4.0262309279409748E-2</v>
      </c>
    </row>
    <row r="86" spans="1:11" x14ac:dyDescent="0.3">
      <c r="A86" s="22" t="str">
        <f>'EKHAZAARSTK X raw'!A86</f>
        <v>AVENUE SUPERMARTS LTD</v>
      </c>
      <c r="B86" s="100">
        <f>('EKHAZAARSTK X raw'!B86-'EKHAZAARSTK X raw'!B$1003)/'EKHAZAARSTK X raw'!B$1004</f>
        <v>-0.64897097360151768</v>
      </c>
      <c r="C86" s="100">
        <f>('EKHAZAARSTK X raw'!C86-'EKHAZAARSTK X raw'!C$1003)/'EKHAZAARSTK X raw'!C$1004</f>
        <v>0.70703696552102047</v>
      </c>
      <c r="D86" s="100">
        <f>('EKHAZAARSTK X raw'!D86-'EKHAZAARSTK X raw'!D$1003)/'EKHAZAARSTK X raw'!D$1004</f>
        <v>1.7787980996449344</v>
      </c>
      <c r="E86" s="100">
        <f>('EKHAZAARSTK X raw'!E86-'EKHAZAARSTK X raw'!E$1003)/'EKHAZAARSTK X raw'!E$1004</f>
        <v>-0.78250130380945915</v>
      </c>
      <c r="F86" s="100">
        <f>('EKHAZAARSTK X raw'!F86-'EKHAZAARSTK X raw'!F$1003)/'EKHAZAARSTK X raw'!F$1004</f>
        <v>-0.40848341160646628</v>
      </c>
      <c r="G86" s="100">
        <f>('EKHAZAARSTK X raw'!G86-'EKHAZAARSTK X raw'!G$1003)/'EKHAZAARSTK X raw'!G$1004</f>
        <v>0.14626354015922868</v>
      </c>
      <c r="H86" s="100">
        <f>('EKHAZAARSTK X raw'!H86-'EKHAZAARSTK X raw'!H$1003)/'EKHAZAARSTK X raw'!H$1004</f>
        <v>1.7298260354005917</v>
      </c>
      <c r="I86" s="100">
        <f>('EKHAZAARSTK X raw'!I86-'EKHAZAARSTK X raw'!I$1003)/'EKHAZAARSTK X raw'!I$1004</f>
        <v>-0.91370578993597074</v>
      </c>
      <c r="J86" s="100">
        <f>('EKHAZAARSTK X raw'!J86-'EKHAZAARSTK X raw'!J$1003)/'EKHAZAARSTK X raw'!J$1004</f>
        <v>-0.89410840477094766</v>
      </c>
      <c r="K86" s="100">
        <f>('EKHAZAARSTK X raw'!K86-'EKHAZAARSTK X raw'!K$1003)/'EKHAZAARSTK X raw'!K$1004</f>
        <v>-0.49757720591321014</v>
      </c>
    </row>
    <row r="87" spans="1:11" x14ac:dyDescent="0.3">
      <c r="A87" s="22" t="str">
        <f>'EKHAZAARSTK X raw'!A87</f>
        <v>AVT NATURAL PRODUCTS LTD</v>
      </c>
      <c r="B87" s="100">
        <f>('EKHAZAARSTK X raw'!B87-'EKHAZAARSTK X raw'!B$1003)/'EKHAZAARSTK X raw'!B$1004</f>
        <v>0.21582683860456311</v>
      </c>
      <c r="C87" s="100">
        <f>('EKHAZAARSTK X raw'!C87-'EKHAZAARSTK X raw'!C$1003)/'EKHAZAARSTK X raw'!C$1004</f>
        <v>0.41576720437843473</v>
      </c>
      <c r="D87" s="100">
        <f>('EKHAZAARSTK X raw'!D87-'EKHAZAARSTK X raw'!D$1003)/'EKHAZAARSTK X raw'!D$1004</f>
        <v>0.53022332764980429</v>
      </c>
      <c r="E87" s="100">
        <f>('EKHAZAARSTK X raw'!E87-'EKHAZAARSTK X raw'!E$1003)/'EKHAZAARSTK X raw'!E$1004</f>
        <v>-0.66332484346196618</v>
      </c>
      <c r="F87" s="100">
        <f>('EKHAZAARSTK X raw'!F87-'EKHAZAARSTK X raw'!F$1003)/'EKHAZAARSTK X raw'!F$1004</f>
        <v>-1.0624576820151457</v>
      </c>
      <c r="G87" s="100">
        <f>('EKHAZAARSTK X raw'!G87-'EKHAZAARSTK X raw'!G$1003)/'EKHAZAARSTK X raw'!G$1004</f>
        <v>0.38372829069378261</v>
      </c>
      <c r="H87" s="100">
        <f>('EKHAZAARSTK X raw'!H87-'EKHAZAARSTK X raw'!H$1003)/'EKHAZAARSTK X raw'!H$1004</f>
        <v>-1.2647692704493612</v>
      </c>
      <c r="I87" s="100">
        <f>('EKHAZAARSTK X raw'!I87-'EKHAZAARSTK X raw'!I$1003)/'EKHAZAARSTK X raw'!I$1004</f>
        <v>-0.50775486333670539</v>
      </c>
      <c r="J87" s="100">
        <f>('EKHAZAARSTK X raw'!J87-'EKHAZAARSTK X raw'!J$1003)/'EKHAZAARSTK X raw'!J$1004</f>
        <v>9.7244616664024092E-2</v>
      </c>
      <c r="K87" s="100">
        <f>('EKHAZAARSTK X raw'!K87-'EKHAZAARSTK X raw'!K$1003)/'EKHAZAARSTK X raw'!K$1004</f>
        <v>6.5105985997584506E-2</v>
      </c>
    </row>
    <row r="88" spans="1:11" x14ac:dyDescent="0.3">
      <c r="A88" s="22" t="str">
        <f>'EKHAZAARSTK X raw'!A88</f>
        <v>AXIS BANK LTD</v>
      </c>
      <c r="B88" s="100">
        <f>('EKHAZAARSTK X raw'!B88-'EKHAZAARSTK X raw'!B$1003)/'EKHAZAARSTK X raw'!B$1004</f>
        <v>-0.5658477883637375</v>
      </c>
      <c r="C88" s="100">
        <f>('EKHAZAARSTK X raw'!C88-'EKHAZAARSTK X raw'!C$1003)/'EKHAZAARSTK X raw'!C$1004</f>
        <v>-1.5150928785992352</v>
      </c>
      <c r="D88" s="100">
        <f>('EKHAZAARSTK X raw'!D88-'EKHAZAARSTK X raw'!D$1003)/'EKHAZAARSTK X raw'!D$1004</f>
        <v>-0.4185075684513162</v>
      </c>
      <c r="E88" s="100">
        <f>('EKHAZAARSTK X raw'!E88-'EKHAZAARSTK X raw'!E$1003)/'EKHAZAARSTK X raw'!E$1004</f>
        <v>0.96401991558583933</v>
      </c>
      <c r="F88" s="100">
        <f>('EKHAZAARSTK X raw'!F88-'EKHAZAARSTK X raw'!F$1003)/'EKHAZAARSTK X raw'!F$1004</f>
        <v>0.14562578822854499</v>
      </c>
      <c r="G88" s="100">
        <f>('EKHAZAARSTK X raw'!G88-'EKHAZAARSTK X raw'!G$1003)/'EKHAZAARSTK X raw'!G$1004</f>
        <v>-0.44066526096344516</v>
      </c>
      <c r="H88" s="100">
        <f>('EKHAZAARSTK X raw'!H88-'EKHAZAARSTK X raw'!H$1003)/'EKHAZAARSTK X raw'!H$1004</f>
        <v>3.0256902028407482</v>
      </c>
      <c r="I88" s="100">
        <f>('EKHAZAARSTK X raw'!I88-'EKHAZAARSTK X raw'!I$1003)/'EKHAZAARSTK X raw'!I$1004</f>
        <v>0.18212798541540345</v>
      </c>
      <c r="J88" s="100">
        <f>('EKHAZAARSTK X raw'!J88-'EKHAZAARSTK X raw'!J$1003)/'EKHAZAARSTK X raw'!J$1004</f>
        <v>0.20056794980521256</v>
      </c>
      <c r="K88" s="100">
        <f>('EKHAZAARSTK X raw'!K88-'EKHAZAARSTK X raw'!K$1003)/'EKHAZAARSTK X raw'!K$1004</f>
        <v>-0.17640696274705672</v>
      </c>
    </row>
    <row r="89" spans="1:11" x14ac:dyDescent="0.3">
      <c r="A89" s="22" t="str">
        <f>'EKHAZAARSTK X raw'!A89</f>
        <v>AXISCADES TECHNOLOGIES LTD</v>
      </c>
      <c r="B89" s="100">
        <f>('EKHAZAARSTK X raw'!B89-'EKHAZAARSTK X raw'!B$1003)/'EKHAZAARSTK X raw'!B$1004</f>
        <v>-0.64897097360151768</v>
      </c>
      <c r="C89" s="100">
        <f>('EKHAZAARSTK X raw'!C89-'EKHAZAARSTK X raw'!C$1003)/'EKHAZAARSTK X raw'!C$1004</f>
        <v>-0.64139106488499031</v>
      </c>
      <c r="D89" s="100">
        <f>('EKHAZAARSTK X raw'!D89-'EKHAZAARSTK X raw'!D$1003)/'EKHAZAARSTK X raw'!D$1004</f>
        <v>-0.77711808070278021</v>
      </c>
      <c r="E89" s="100">
        <f>('EKHAZAARSTK X raw'!E89-'EKHAZAARSTK X raw'!E$1003)/'EKHAZAARSTK X raw'!E$1004</f>
        <v>-0.11658695583778425</v>
      </c>
      <c r="F89" s="100">
        <f>('EKHAZAARSTK X raw'!F89-'EKHAZAARSTK X raw'!F$1003)/'EKHAZAARSTK X raw'!F$1004</f>
        <v>2.5150373084040099</v>
      </c>
      <c r="G89" s="100">
        <f>('EKHAZAARSTK X raw'!G89-'EKHAZAARSTK X raw'!G$1003)/'EKHAZAARSTK X raw'!G$1004</f>
        <v>-1.3407565092634903</v>
      </c>
      <c r="H89" s="100">
        <f>('EKHAZAARSTK X raw'!H89-'EKHAZAARSTK X raw'!H$1003)/'EKHAZAARSTK X raw'!H$1004</f>
        <v>-1.1687351810348663</v>
      </c>
      <c r="I89" s="100">
        <f>('EKHAZAARSTK X raw'!I89-'EKHAZAARSTK X raw'!I$1003)/'EKHAZAARSTK X raw'!I$1004</f>
        <v>0.29360595255569161</v>
      </c>
      <c r="J89" s="100">
        <f>('EKHAZAARSTK X raw'!J89-'EKHAZAARSTK X raw'!J$1003)/'EKHAZAARSTK X raw'!J$1004</f>
        <v>-0.11705019720488861</v>
      </c>
      <c r="K89" s="100">
        <f>('EKHAZAARSTK X raw'!K89-'EKHAZAARSTK X raw'!K$1003)/'EKHAZAARSTK X raw'!K$1004</f>
        <v>2.7114418298710286</v>
      </c>
    </row>
    <row r="90" spans="1:11" x14ac:dyDescent="0.3">
      <c r="A90" s="22" t="str">
        <f>'EKHAZAARSTK X raw'!A90</f>
        <v>AXITA COTTON LTD</v>
      </c>
      <c r="B90" s="100">
        <f>('EKHAZAARSTK X raw'!B90-'EKHAZAARSTK X raw'!B$1003)/'EKHAZAARSTK X raw'!B$1004</f>
        <v>-0.59816636670054535</v>
      </c>
      <c r="C90" s="100">
        <f>('EKHAZAARSTK X raw'!C90-'EKHAZAARSTK X raw'!C$1003)/'EKHAZAARSTK X raw'!C$1004</f>
        <v>0.94497644449931728</v>
      </c>
      <c r="D90" s="100">
        <f>('EKHAZAARSTK X raw'!D90-'EKHAZAARSTK X raw'!D$1003)/'EKHAZAARSTK X raw'!D$1004</f>
        <v>1.8818496533920437</v>
      </c>
      <c r="E90" s="100">
        <f>('EKHAZAARSTK X raw'!E90-'EKHAZAARSTK X raw'!E$1003)/'EKHAZAARSTK X raw'!E$1004</f>
        <v>-0.90240488424864596</v>
      </c>
      <c r="F90" s="100">
        <f>('EKHAZAARSTK X raw'!F90-'EKHAZAARSTK X raw'!F$1003)/'EKHAZAARSTK X raw'!F$1004</f>
        <v>2.6029912536684501</v>
      </c>
      <c r="G90" s="100">
        <f>('EKHAZAARSTK X raw'!G90-'EKHAZAARSTK X raw'!G$1003)/'EKHAZAARSTK X raw'!G$1004</f>
        <v>1.0362449137991001</v>
      </c>
      <c r="H90" s="100">
        <f>('EKHAZAARSTK X raw'!H90-'EKHAZAARSTK X raw'!H$1003)/'EKHAZAARSTK X raw'!H$1004</f>
        <v>-1.3074710671720422</v>
      </c>
      <c r="I90" s="100">
        <f>('EKHAZAARSTK X raw'!I90-'EKHAZAARSTK X raw'!I$1003)/'EKHAZAARSTK X raw'!I$1004</f>
        <v>0.61716545192725247</v>
      </c>
      <c r="J90" s="100">
        <f>('EKHAZAARSTK X raw'!J90-'EKHAZAARSTK X raw'!J$1003)/'EKHAZAARSTK X raw'!J$1004</f>
        <v>-0.67445891114977885</v>
      </c>
      <c r="K90" s="100">
        <f>('EKHAZAARSTK X raw'!K90-'EKHAZAARSTK X raw'!K$1003)/'EKHAZAARSTK X raw'!K$1004</f>
        <v>1.2646052729684008</v>
      </c>
    </row>
    <row r="91" spans="1:11" x14ac:dyDescent="0.3">
      <c r="A91" s="22" t="str">
        <f>'EKHAZAARSTK X raw'!A91</f>
        <v>BAJAJ AUTO LTD</v>
      </c>
      <c r="B91" s="100">
        <f>('EKHAZAARSTK X raw'!B91-'EKHAZAARSTK X raw'!B$1003)/'EKHAZAARSTK X raw'!B$1004</f>
        <v>1.7336929110025814</v>
      </c>
      <c r="C91" s="100">
        <f>('EKHAZAARSTK X raw'!C91-'EKHAZAARSTK X raw'!C$1003)/'EKHAZAARSTK X raw'!C$1004</f>
        <v>-0.90433829926799403</v>
      </c>
      <c r="D91" s="100">
        <f>('EKHAZAARSTK X raw'!D91-'EKHAZAARSTK X raw'!D$1003)/'EKHAZAARSTK X raw'!D$1004</f>
        <v>-0.46998658150002026</v>
      </c>
      <c r="E91" s="100">
        <f>('EKHAZAARSTK X raw'!E91-'EKHAZAARSTK X raw'!E$1003)/'EKHAZAARSTK X raw'!E$1004</f>
        <v>-0.90240488424864596</v>
      </c>
      <c r="F91" s="100">
        <f>('EKHAZAARSTK X raw'!F91-'EKHAZAARSTK X raw'!F$1003)/'EKHAZAARSTK X raw'!F$1004</f>
        <v>8.4140221154652084E-2</v>
      </c>
      <c r="G91" s="100">
        <f>('EKHAZAARSTK X raw'!G91-'EKHAZAARSTK X raw'!G$1003)/'EKHAZAARSTK X raw'!G$1004</f>
        <v>1.8122065701096557</v>
      </c>
      <c r="H91" s="100">
        <f>('EKHAZAARSTK X raw'!H91-'EKHAZAARSTK X raw'!H$1003)/'EKHAZAARSTK X raw'!H$1004</f>
        <v>1.7017101506951731</v>
      </c>
      <c r="I91" s="100">
        <f>('EKHAZAARSTK X raw'!I91-'EKHAZAARSTK X raw'!I$1003)/'EKHAZAARSTK X raw'!I$1004</f>
        <v>-0.59203985566860551</v>
      </c>
      <c r="J91" s="100">
        <f>('EKHAZAARSTK X raw'!J91-'EKHAZAARSTK X raw'!J$1003)/'EKHAZAARSTK X raw'!J$1004</f>
        <v>-0.27719416467001506</v>
      </c>
      <c r="K91" s="100">
        <f>('EKHAZAARSTK X raw'!K91-'EKHAZAARSTK X raw'!K$1003)/'EKHAZAARSTK X raw'!K$1004</f>
        <v>-0.28976172295318481</v>
      </c>
    </row>
    <row r="92" spans="1:11" x14ac:dyDescent="0.3">
      <c r="A92" s="22" t="str">
        <f>'EKHAZAARSTK X raw'!A92</f>
        <v>BAJAJ CONSUMER CARE LTD</v>
      </c>
      <c r="B92" s="100">
        <f>('EKHAZAARSTK X raw'!B92-'EKHAZAARSTK X raw'!B$1003)/'EKHAZAARSTK X raw'!B$1004</f>
        <v>1.2233635578046436</v>
      </c>
      <c r="C92" s="100">
        <f>('EKHAZAARSTK X raw'!C92-'EKHAZAARSTK X raw'!C$1003)/'EKHAZAARSTK X raw'!C$1004</f>
        <v>-0.60289665968815565</v>
      </c>
      <c r="D92" s="100">
        <f>('EKHAZAARSTK X raw'!D92-'EKHAZAARSTK X raw'!D$1003)/'EKHAZAARSTK X raw'!D$1004</f>
        <v>-0.93253610064502834</v>
      </c>
      <c r="E92" s="100">
        <f>('EKHAZAARSTK X raw'!E92-'EKHAZAARSTK X raw'!E$1003)/'EKHAZAARSTK X raw'!E$1004</f>
        <v>-0.90240488424864596</v>
      </c>
      <c r="F92" s="100">
        <f>('EKHAZAARSTK X raw'!F92-'EKHAZAARSTK X raw'!F$1003)/'EKHAZAARSTK X raw'!F$1004</f>
        <v>-3.7936523521246934E-2</v>
      </c>
      <c r="G92" s="100">
        <f>('EKHAZAARSTK X raw'!G92-'EKHAZAARSTK X raw'!G$1003)/'EKHAZAARSTK X raw'!G$1004</f>
        <v>0.27379329643945993</v>
      </c>
      <c r="H92" s="100">
        <f>('EKHAZAARSTK X raw'!H92-'EKHAZAARSTK X raw'!H$1003)/'EKHAZAARSTK X raw'!H$1004</f>
        <v>-0.91284518195533604</v>
      </c>
      <c r="I92" s="100">
        <f>('EKHAZAARSTK X raw'!I92-'EKHAZAARSTK X raw'!I$1003)/'EKHAZAARSTK X raw'!I$1004</f>
        <v>0.29440850110855116</v>
      </c>
      <c r="J92" s="100">
        <f>('EKHAZAARSTK X raw'!J92-'EKHAZAARSTK X raw'!J$1003)/'EKHAZAARSTK X raw'!J$1004</f>
        <v>0.10117639493362021</v>
      </c>
      <c r="K92" s="100">
        <f>('EKHAZAARSTK X raw'!K92-'EKHAZAARSTK X raw'!K$1003)/'EKHAZAARSTK X raw'!K$1004</f>
        <v>-0.24108426829324048</v>
      </c>
    </row>
    <row r="93" spans="1:11" x14ac:dyDescent="0.3">
      <c r="A93" s="22" t="str">
        <f>'EKHAZAARSTK X raw'!A93</f>
        <v>BAJAJ ELECTRICALS LTD</v>
      </c>
      <c r="B93" s="100">
        <f>('EKHAZAARSTK X raw'!B93-'EKHAZAARSTK X raw'!B$1003)/'EKHAZAARSTK X raw'!B$1004</f>
        <v>-0.44664927627828266</v>
      </c>
      <c r="C93" s="100">
        <f>('EKHAZAARSTK X raw'!C93-'EKHAZAARSTK X raw'!C$1003)/'EKHAZAARSTK X raw'!C$1004</f>
        <v>0.55108038179196772</v>
      </c>
      <c r="D93" s="100">
        <f>('EKHAZAARSTK X raw'!D93-'EKHAZAARSTK X raw'!D$1003)/'EKHAZAARSTK X raw'!D$1004</f>
        <v>-0.91909776713832647</v>
      </c>
      <c r="E93" s="100">
        <f>('EKHAZAARSTK X raw'!E93-'EKHAZAARSTK X raw'!E$1003)/'EKHAZAARSTK X raw'!E$1004</f>
        <v>-0.85955241249536274</v>
      </c>
      <c r="F93" s="100">
        <f>('EKHAZAARSTK X raw'!F93-'EKHAZAARSTK X raw'!F$1003)/'EKHAZAARSTK X raw'!F$1004</f>
        <v>-0.25278161701152657</v>
      </c>
      <c r="G93" s="100">
        <f>('EKHAZAARSTK X raw'!G93-'EKHAZAARSTK X raw'!G$1003)/'EKHAZAARSTK X raw'!G$1004</f>
        <v>-0.37903667726545281</v>
      </c>
      <c r="H93" s="100">
        <f>('EKHAZAARSTK X raw'!H93-'EKHAZAARSTK X raw'!H$1003)/'EKHAZAARSTK X raw'!H$1004</f>
        <v>0.23702215202210183</v>
      </c>
      <c r="I93" s="100">
        <f>('EKHAZAARSTK X raw'!I93-'EKHAZAARSTK X raw'!I$1003)/'EKHAZAARSTK X raw'!I$1004</f>
        <v>-0.75538014778584706</v>
      </c>
      <c r="J93" s="100">
        <f>('EKHAZAARSTK X raw'!J93-'EKHAZAARSTK X raw'!J$1003)/'EKHAZAARSTK X raw'!J$1004</f>
        <v>-0.48725785230109531</v>
      </c>
      <c r="K93" s="100">
        <f>('EKHAZAARSTK X raw'!K93-'EKHAZAARSTK X raw'!K$1003)/'EKHAZAARSTK X raw'!K$1004</f>
        <v>-0.96126813941880229</v>
      </c>
    </row>
    <row r="94" spans="1:11" x14ac:dyDescent="0.3">
      <c r="A94" s="22" t="str">
        <f>'EKHAZAARSTK X raw'!A94</f>
        <v>BAJAJ FINANCE LTD</v>
      </c>
      <c r="B94" s="100">
        <f>('EKHAZAARSTK X raw'!B94-'EKHAZAARSTK X raw'!B$1003)/'EKHAZAARSTK X raw'!B$1004</f>
        <v>-0.40484581033436978</v>
      </c>
      <c r="C94" s="100">
        <f>('EKHAZAARSTK X raw'!C94-'EKHAZAARSTK X raw'!C$1003)/'EKHAZAARSTK X raw'!C$1004</f>
        <v>-1.2015682091484201</v>
      </c>
      <c r="D94" s="100">
        <f>('EKHAZAARSTK X raw'!D94-'EKHAZAARSTK X raw'!D$1003)/'EKHAZAARSTK X raw'!D$1004</f>
        <v>0.27029768556312989</v>
      </c>
      <c r="E94" s="100">
        <f>('EKHAZAARSTK X raw'!E94-'EKHAZAARSTK X raw'!E$1003)/'EKHAZAARSTK X raw'!E$1004</f>
        <v>1.8903069186849455</v>
      </c>
      <c r="F94" s="100">
        <f>('EKHAZAARSTK X raw'!F94-'EKHAZAARSTK X raw'!F$1003)/'EKHAZAARSTK X raw'!F$1004</f>
        <v>-0.76658730374726081</v>
      </c>
      <c r="G94" s="100">
        <f>('EKHAZAARSTK X raw'!G94-'EKHAZAARSTK X raw'!G$1003)/'EKHAZAARSTK X raw'!G$1004</f>
        <v>0.77207382226106869</v>
      </c>
      <c r="H94" s="100">
        <f>('EKHAZAARSTK X raw'!H94-'EKHAZAARSTK X raw'!H$1003)/'EKHAZAARSTK X raw'!H$1004</f>
        <v>2.5082624081806277</v>
      </c>
      <c r="I94" s="100">
        <f>('EKHAZAARSTK X raw'!I94-'EKHAZAARSTK X raw'!I$1003)/'EKHAZAARSTK X raw'!I$1004</f>
        <v>-0.3447478846520689</v>
      </c>
      <c r="J94" s="100">
        <f>('EKHAZAARSTK X raw'!J94-'EKHAZAARSTK X raw'!J$1003)/'EKHAZAARSTK X raw'!J$1004</f>
        <v>-0.61144916982384978</v>
      </c>
      <c r="K94" s="100">
        <f>('EKHAZAARSTK X raw'!K94-'EKHAZAARSTK X raw'!K$1003)/'EKHAZAARSTK X raw'!K$1004</f>
        <v>-0.26957783428244636</v>
      </c>
    </row>
    <row r="95" spans="1:11" x14ac:dyDescent="0.3">
      <c r="A95" s="22" t="str">
        <f>'EKHAZAARSTK X raw'!A95</f>
        <v>BAJAJ FINSERV LTD</v>
      </c>
      <c r="B95" s="100">
        <f>('EKHAZAARSTK X raw'!B95-'EKHAZAARSTK X raw'!B$1003)/'EKHAZAARSTK X raw'!B$1004</f>
        <v>-0.62715860082409403</v>
      </c>
      <c r="C95" s="100">
        <f>('EKHAZAARSTK X raw'!C95-'EKHAZAARSTK X raw'!C$1003)/'EKHAZAARSTK X raw'!C$1004</f>
        <v>-0.97723811705184049</v>
      </c>
      <c r="D95" s="100">
        <f>('EKHAZAARSTK X raw'!D95-'EKHAZAARSTK X raw'!D$1003)/'EKHAZAARSTK X raw'!D$1004</f>
        <v>-0.3165295149669749</v>
      </c>
      <c r="E95" s="100">
        <f>('EKHAZAARSTK X raw'!E95-'EKHAZAARSTK X raw'!E$1003)/'EKHAZAARSTK X raw'!E$1004</f>
        <v>1.6249778938072015</v>
      </c>
      <c r="F95" s="100">
        <f>('EKHAZAARSTK X raw'!F95-'EKHAZAARSTK X raw'!F$1003)/'EKHAZAARSTK X raw'!F$1004</f>
        <v>-0.91817593553129817</v>
      </c>
      <c r="G95" s="100">
        <f>('EKHAZAARSTK X raw'!G95-'EKHAZAARSTK X raw'!G$1003)/'EKHAZAARSTK X raw'!G$1004</f>
        <v>0.42908580867708956</v>
      </c>
      <c r="H95" s="100">
        <f>('EKHAZAARSTK X raw'!H95-'EKHAZAARSTK X raw'!H$1003)/'EKHAZAARSTK X raw'!H$1004</f>
        <v>2.5738141621221216</v>
      </c>
      <c r="I95" s="100">
        <f>('EKHAZAARSTK X raw'!I95-'EKHAZAARSTK X raw'!I$1003)/'EKHAZAARSTK X raw'!I$1004</f>
        <v>-0.46462019187183207</v>
      </c>
      <c r="J95" s="100">
        <f>('EKHAZAARSTK X raw'!J95-'EKHAZAARSTK X raw'!J$1003)/'EKHAZAARSTK X raw'!J$1004</f>
        <v>-0.19453557885472389</v>
      </c>
      <c r="K95" s="100">
        <f>('EKHAZAARSTK X raw'!K95-'EKHAZAARSTK X raw'!K$1003)/'EKHAZAARSTK X raw'!K$1004</f>
        <v>0.18858588033595292</v>
      </c>
    </row>
    <row r="96" spans="1:11" x14ac:dyDescent="0.3">
      <c r="A96" s="22" t="str">
        <f>'EKHAZAARSTK X raw'!A96</f>
        <v>BAJAJ HINDUSTHAN SUGAR LTD</v>
      </c>
      <c r="B96" s="100">
        <f>('EKHAZAARSTK X raw'!B96-'EKHAZAARSTK X raw'!B$1003)/'EKHAZAARSTK X raw'!B$1004</f>
        <v>-0.64897097360151768</v>
      </c>
      <c r="C96" s="100">
        <f>('EKHAZAARSTK X raw'!C96-'EKHAZAARSTK X raw'!C$1003)/'EKHAZAARSTK X raw'!C$1004</f>
        <v>-1.1984436601651394</v>
      </c>
      <c r="D96" s="100">
        <f>('EKHAZAARSTK X raw'!D96-'EKHAZAARSTK X raw'!D$1003)/'EKHAZAARSTK X raw'!D$1004</f>
        <v>-1.440681940641644</v>
      </c>
      <c r="E96" s="100">
        <f>('EKHAZAARSTK X raw'!E96-'EKHAZAARSTK X raw'!E$1003)/'EKHAZAARSTK X raw'!E$1004</f>
        <v>1.8852849583858993</v>
      </c>
      <c r="F96" s="100">
        <f>('EKHAZAARSTK X raw'!F96-'EKHAZAARSTK X raw'!F$1003)/'EKHAZAARSTK X raw'!F$1004</f>
        <v>4.731565510807826E-2</v>
      </c>
      <c r="G96" s="100">
        <f>('EKHAZAARSTK X raw'!G96-'EKHAZAARSTK X raw'!G$1003)/'EKHAZAARSTK X raw'!G$1004</f>
        <v>-1.4927203100194961</v>
      </c>
      <c r="H96" s="100">
        <f>('EKHAZAARSTK X raw'!H96-'EKHAZAARSTK X raw'!H$1003)/'EKHAZAARSTK X raw'!H$1004</f>
        <v>2.1722068865880487E-6</v>
      </c>
      <c r="I96" s="100">
        <f>('EKHAZAARSTK X raw'!I96-'EKHAZAARSTK X raw'!I$1003)/'EKHAZAARSTK X raw'!I$1004</f>
        <v>2.177238562750476</v>
      </c>
      <c r="J96" s="100">
        <f>('EKHAZAARSTK X raw'!J96-'EKHAZAARSTK X raw'!J$1003)/'EKHAZAARSTK X raw'!J$1004</f>
        <v>0.11380595524799457</v>
      </c>
      <c r="K96" s="100">
        <f>('EKHAZAARSTK X raw'!K96-'EKHAZAARSTK X raw'!K$1003)/'EKHAZAARSTK X raw'!K$1004</f>
        <v>2.1346673524450726</v>
      </c>
    </row>
    <row r="97" spans="1:11" x14ac:dyDescent="0.3">
      <c r="A97" s="22" t="str">
        <f>'EKHAZAARSTK X raw'!A97</f>
        <v>BAJAJ HOLDINGS AND INVESTMEN</v>
      </c>
      <c r="B97" s="100">
        <f>('EKHAZAARSTK X raw'!B97-'EKHAZAARSTK X raw'!B$1003)/'EKHAZAARSTK X raw'!B$1004</f>
        <v>1.8800169256721355</v>
      </c>
      <c r="C97" s="100">
        <f>('EKHAZAARSTK X raw'!C97-'EKHAZAARSTK X raw'!C$1003)/'EKHAZAARSTK X raw'!C$1004</f>
        <v>-1.3748547762388532</v>
      </c>
      <c r="D97" s="100">
        <f>('EKHAZAARSTK X raw'!D97-'EKHAZAARSTK X raw'!D$1003)/'EKHAZAARSTK X raw'!D$1004</f>
        <v>-0.26617059330786358</v>
      </c>
      <c r="E97" s="100">
        <f>('EKHAZAARSTK X raw'!E97-'EKHAZAARSTK X raw'!E$1003)/'EKHAZAARSTK X raw'!E$1004</f>
        <v>-0.90240488424864596</v>
      </c>
      <c r="F97" s="100">
        <f>('EKHAZAARSTK X raw'!F97-'EKHAZAARSTK X raw'!F$1003)/'EKHAZAARSTK X raw'!F$1004</f>
        <v>0.39513026538901352</v>
      </c>
      <c r="G97" s="100">
        <f>('EKHAZAARSTK X raw'!G97-'EKHAZAARSTK X raw'!G$1003)/'EKHAZAARSTK X raw'!G$1004</f>
        <v>0.69504679682190051</v>
      </c>
      <c r="H97" s="100">
        <f>('EKHAZAARSTK X raw'!H97-'EKHAZAARSTK X raw'!H$1003)/'EKHAZAARSTK X raw'!H$1004</f>
        <v>0.89967581574893574</v>
      </c>
      <c r="I97" s="100">
        <f>('EKHAZAARSTK X raw'!I97-'EKHAZAARSTK X raw'!I$1003)/'EKHAZAARSTK X raw'!I$1004</f>
        <v>-0.9351778932590914</v>
      </c>
      <c r="J97" s="100">
        <f>('EKHAZAARSTK X raw'!J97-'EKHAZAARSTK X raw'!J$1003)/'EKHAZAARSTK X raw'!J$1004</f>
        <v>-0.93770207400659211</v>
      </c>
      <c r="K97" s="100">
        <f>('EKHAZAARSTK X raw'!K97-'EKHAZAARSTK X raw'!K$1003)/'EKHAZAARSTK X raw'!K$1004</f>
        <v>0.41795389227382612</v>
      </c>
    </row>
    <row r="98" spans="1:11" x14ac:dyDescent="0.3">
      <c r="A98" s="22" t="str">
        <f>'EKHAZAARSTK X raw'!A98</f>
        <v>BALAJI AMINES LTD</v>
      </c>
      <c r="B98" s="100">
        <f>('EKHAZAARSTK X raw'!B98-'EKHAZAARSTK X raw'!B$1003)/'EKHAZAARSTK X raw'!B$1004</f>
        <v>-0.46330960736579535</v>
      </c>
      <c r="C98" s="100">
        <f>('EKHAZAARSTK X raw'!C98-'EKHAZAARSTK X raw'!C$1003)/'EKHAZAARSTK X raw'!C$1004</f>
        <v>1.3587091022913818</v>
      </c>
      <c r="D98" s="100">
        <f>('EKHAZAARSTK X raw'!D98-'EKHAZAARSTK X raw'!D$1003)/'EKHAZAARSTK X raw'!D$1004</f>
        <v>1.856939354104324</v>
      </c>
      <c r="E98" s="100">
        <f>('EKHAZAARSTK X raw'!E98-'EKHAZAARSTK X raw'!E$1003)/'EKHAZAARSTK X raw'!E$1004</f>
        <v>-0.80531492390823889</v>
      </c>
      <c r="F98" s="100">
        <f>('EKHAZAARSTK X raw'!F98-'EKHAZAARSTK X raw'!F$1003)/'EKHAZAARSTK X raw'!F$1004</f>
        <v>-0.95572445923653926</v>
      </c>
      <c r="G98" s="100">
        <f>('EKHAZAARSTK X raw'!G98-'EKHAZAARSTK X raw'!G$1003)/'EKHAZAARSTK X raw'!G$1004</f>
        <v>1.4152071114426636</v>
      </c>
      <c r="H98" s="100">
        <f>('EKHAZAARSTK X raw'!H98-'EKHAZAARSTK X raw'!H$1003)/'EKHAZAARSTK X raw'!H$1004</f>
        <v>-0.20215028255211992</v>
      </c>
      <c r="I98" s="100">
        <f>('EKHAZAARSTK X raw'!I98-'EKHAZAARSTK X raw'!I$1003)/'EKHAZAARSTK X raw'!I$1004</f>
        <v>-9.969255828327396E-2</v>
      </c>
      <c r="J98" s="100">
        <f>('EKHAZAARSTK X raw'!J98-'EKHAZAARSTK X raw'!J$1003)/'EKHAZAARSTK X raw'!J$1004</f>
        <v>-5.4940081350199942E-3</v>
      </c>
      <c r="K98" s="100">
        <f>('EKHAZAARSTK X raw'!K98-'EKHAZAARSTK X raw'!K$1003)/'EKHAZAARSTK X raw'!K$1004</f>
        <v>1.1941618650654106E-2</v>
      </c>
    </row>
    <row r="99" spans="1:11" x14ac:dyDescent="0.3">
      <c r="A99" s="22" t="str">
        <f>'EKHAZAARSTK X raw'!A99</f>
        <v>BALKRISHNA INDUSTRIES LTD</v>
      </c>
      <c r="B99" s="100">
        <f>('EKHAZAARSTK X raw'!B99-'EKHAZAARSTK X raw'!B$1003)/'EKHAZAARSTK X raw'!B$1004</f>
        <v>-7.5031357067362608E-2</v>
      </c>
      <c r="C99" s="100">
        <f>('EKHAZAARSTK X raw'!C99-'EKHAZAARSTK X raw'!C$1003)/'EKHAZAARSTK X raw'!C$1004</f>
        <v>-0.35186734133114528</v>
      </c>
      <c r="D99" s="100">
        <f>('EKHAZAARSTK X raw'!D99-'EKHAZAARSTK X raw'!D$1003)/'EKHAZAARSTK X raw'!D$1004</f>
        <v>0.16607474444528131</v>
      </c>
      <c r="E99" s="100">
        <f>('EKHAZAARSTK X raw'!E99-'EKHAZAARSTK X raw'!E$1003)/'EKHAZAARSTK X raw'!E$1004</f>
        <v>-8.6741177272068232E-2</v>
      </c>
      <c r="F99" s="100">
        <f>('EKHAZAARSTK X raw'!F99-'EKHAZAARSTK X raw'!F$1003)/'EKHAZAARSTK X raw'!F$1004</f>
        <v>-0.37083664317306358</v>
      </c>
      <c r="G99" s="100">
        <f>('EKHAZAARSTK X raw'!G99-'EKHAZAARSTK X raw'!G$1003)/'EKHAZAARSTK X raw'!G$1004</f>
        <v>6.205063505484635E-2</v>
      </c>
      <c r="H99" s="100">
        <f>('EKHAZAARSTK X raw'!H99-'EKHAZAARSTK X raw'!H$1003)/'EKHAZAARSTK X raw'!H$1004</f>
        <v>0.92409514242400548</v>
      </c>
      <c r="I99" s="100">
        <f>('EKHAZAARSTK X raw'!I99-'EKHAZAARSTK X raw'!I$1003)/'EKHAZAARSTK X raw'!I$1004</f>
        <v>-0.47808370794588512</v>
      </c>
      <c r="J99" s="100">
        <f>('EKHAZAARSTK X raw'!J99-'EKHAZAARSTK X raw'!J$1003)/'EKHAZAARSTK X raw'!J$1004</f>
        <v>-0.49630914389330238</v>
      </c>
      <c r="K99" s="100">
        <f>('EKHAZAARSTK X raw'!K99-'EKHAZAARSTK X raw'!K$1003)/'EKHAZAARSTK X raw'!K$1004</f>
        <v>-0.88236735469295424</v>
      </c>
    </row>
    <row r="100" spans="1:11" x14ac:dyDescent="0.3">
      <c r="A100" s="22" t="str">
        <f>'EKHAZAARSTK X raw'!A100</f>
        <v>BALMER LAWRIE &amp; CO LTD</v>
      </c>
      <c r="B100" s="100">
        <f>('EKHAZAARSTK X raw'!B100-'EKHAZAARSTK X raw'!B$1003)/'EKHAZAARSTK X raw'!B$1004</f>
        <v>3.4670212268140399</v>
      </c>
      <c r="C100" s="100">
        <f>('EKHAZAARSTK X raw'!C100-'EKHAZAARSTK X raw'!C$1003)/'EKHAZAARSTK X raw'!C$1004</f>
        <v>-0.77669750029484252</v>
      </c>
      <c r="D100" s="100">
        <f>('EKHAZAARSTK X raw'!D100-'EKHAZAARSTK X raw'!D$1003)/'EKHAZAARSTK X raw'!D$1004</f>
        <v>-0.97410562629894704</v>
      </c>
      <c r="E100" s="100">
        <f>('EKHAZAARSTK X raw'!E100-'EKHAZAARSTK X raw'!E$1003)/'EKHAZAARSTK X raw'!E$1004</f>
        <v>-0.69005688371648621</v>
      </c>
      <c r="F100" s="100">
        <f>('EKHAZAARSTK X raw'!F100-'EKHAZAARSTK X raw'!F$1003)/'EKHAZAARSTK X raw'!F$1004</f>
        <v>-0.11895385463118187</v>
      </c>
      <c r="G100" s="100">
        <f>('EKHAZAARSTK X raw'!G100-'EKHAZAARSTK X raw'!G$1003)/'EKHAZAARSTK X raw'!G$1004</f>
        <v>-0.34541457911912793</v>
      </c>
      <c r="H100" s="100">
        <f>('EKHAZAARSTK X raw'!H100-'EKHAZAARSTK X raw'!H$1003)/'EKHAZAARSTK X raw'!H$1004</f>
        <v>-0.54068606119406071</v>
      </c>
      <c r="I100" s="100">
        <f>('EKHAZAARSTK X raw'!I100-'EKHAZAARSTK X raw'!I$1003)/'EKHAZAARSTK X raw'!I$1004</f>
        <v>-0.48794411060246418</v>
      </c>
      <c r="J100" s="100">
        <f>('EKHAZAARSTK X raw'!J100-'EKHAZAARSTK X raw'!J$1003)/'EKHAZAARSTK X raw'!J$1004</f>
        <v>0.52832429173488216</v>
      </c>
      <c r="K100" s="100">
        <f>('EKHAZAARSTK X raw'!K100-'EKHAZAARSTK X raw'!K$1003)/'EKHAZAARSTK X raw'!K$1004</f>
        <v>-0.70941029217723439</v>
      </c>
    </row>
    <row r="101" spans="1:11" x14ac:dyDescent="0.3">
      <c r="A101" s="22" t="str">
        <f>'EKHAZAARSTK X raw'!A101</f>
        <v>BALRAMPUR CHINI MILLS LTD</v>
      </c>
      <c r="B101" s="100">
        <f>('EKHAZAARSTK X raw'!B101-'EKHAZAARSTK X raw'!B$1003)/'EKHAZAARSTK X raw'!B$1004</f>
        <v>-0.21729197704449593</v>
      </c>
      <c r="C101" s="100">
        <f>('EKHAZAARSTK X raw'!C101-'EKHAZAARSTK X raw'!C$1003)/'EKHAZAARSTK X raw'!C$1004</f>
        <v>0.99027377064249478</v>
      </c>
      <c r="D101" s="100">
        <f>('EKHAZAARSTK X raw'!D101-'EKHAZAARSTK X raw'!D$1003)/'EKHAZAARSTK X raw'!D$1004</f>
        <v>-1.2282892737368127</v>
      </c>
      <c r="E101" s="100">
        <f>('EKHAZAARSTK X raw'!E101-'EKHAZAARSTK X raw'!E$1003)/'EKHAZAARSTK X raw'!E$1004</f>
        <v>-0.48057214011809773</v>
      </c>
      <c r="F101" s="100">
        <f>('EKHAZAARSTK X raw'!F101-'EKHAZAARSTK X raw'!F$1003)/'EKHAZAARSTK X raw'!F$1004</f>
        <v>-0.46961176839056096</v>
      </c>
      <c r="G101" s="100">
        <f>('EKHAZAARSTK X raw'!G101-'EKHAZAARSTK X raw'!G$1003)/'EKHAZAARSTK X raw'!G$1004</f>
        <v>-0.33037681580611911</v>
      </c>
      <c r="H101" s="100">
        <f>('EKHAZAARSTK X raw'!H101-'EKHAZAARSTK X raw'!H$1003)/'EKHAZAARSTK X raw'!H$1004</f>
        <v>6.1748223933898332E-2</v>
      </c>
      <c r="I101" s="100">
        <f>('EKHAZAARSTK X raw'!I101-'EKHAZAARSTK X raw'!I$1003)/'EKHAZAARSTK X raw'!I$1004</f>
        <v>3.5571764072014904</v>
      </c>
      <c r="J101" s="100">
        <f>('EKHAZAARSTK X raw'!J101-'EKHAZAARSTK X raw'!J$1003)/'EKHAZAARSTK X raw'!J$1004</f>
        <v>-1.6981763814294202E-2</v>
      </c>
      <c r="K101" s="100">
        <f>('EKHAZAARSTK X raw'!K101-'EKHAZAARSTK X raw'!K$1003)/'EKHAZAARSTK X raw'!K$1004</f>
        <v>-0.54275223803511907</v>
      </c>
    </row>
    <row r="102" spans="1:11" x14ac:dyDescent="0.3">
      <c r="A102" s="22" t="str">
        <f>'EKHAZAARSTK X raw'!A102</f>
        <v>BANCO PRODUCTS (INDIA) LTD</v>
      </c>
      <c r="B102" s="100">
        <f>('EKHAZAARSTK X raw'!B102-'EKHAZAARSTK X raw'!B$1003)/'EKHAZAARSTK X raw'!B$1004</f>
        <v>1.7293999030448028</v>
      </c>
      <c r="C102" s="100">
        <f>('EKHAZAARSTK X raw'!C102-'EKHAZAARSTK X raw'!C$1003)/'EKHAZAARSTK X raw'!C$1004</f>
        <v>-0.65482729101410531</v>
      </c>
      <c r="D102" s="100">
        <f>('EKHAZAARSTK X raw'!D102-'EKHAZAARSTK X raw'!D$1003)/'EKHAZAARSTK X raw'!D$1004</f>
        <v>-0.15722906604149323</v>
      </c>
      <c r="E102" s="100">
        <f>('EKHAZAARSTK X raw'!E102-'EKHAZAARSTK X raw'!E$1003)/'EKHAZAARSTK X raw'!E$1004</f>
        <v>-0.50413905225314315</v>
      </c>
      <c r="F102" s="100">
        <f>('EKHAZAARSTK X raw'!F102-'EKHAZAARSTK X raw'!F$1003)/'EKHAZAARSTK X raw'!F$1004</f>
        <v>1.7004258415919911</v>
      </c>
      <c r="G102" s="100">
        <f>('EKHAZAARSTK X raw'!G102-'EKHAZAARSTK X raw'!G$1003)/'EKHAZAARSTK X raw'!G$1004</f>
        <v>-2.9746123443823033E-4</v>
      </c>
      <c r="H102" s="100">
        <f>('EKHAZAARSTK X raw'!H102-'EKHAZAARSTK X raw'!H$1003)/'EKHAZAARSTK X raw'!H$1004</f>
        <v>-0.65961843551363175</v>
      </c>
      <c r="I102" s="100">
        <f>('EKHAZAARSTK X raw'!I102-'EKHAZAARSTK X raw'!I$1003)/'EKHAZAARSTK X raw'!I$1004</f>
        <v>-7.3048674938368557E-2</v>
      </c>
      <c r="J102" s="100">
        <f>('EKHAZAARSTK X raw'!J102-'EKHAZAARSTK X raw'!J$1003)/'EKHAZAARSTK X raw'!J$1004</f>
        <v>0.72760427041775111</v>
      </c>
      <c r="K102" s="100">
        <f>('EKHAZAARSTK X raw'!K102-'EKHAZAARSTK X raw'!K$1003)/'EKHAZAARSTK X raw'!K$1004</f>
        <v>1.7342772415485268</v>
      </c>
    </row>
    <row r="103" spans="1:11" x14ac:dyDescent="0.3">
      <c r="A103" s="22" t="str">
        <f>'EKHAZAARSTK X raw'!A103</f>
        <v>BANDHAN BANK LTD</v>
      </c>
      <c r="B103" s="100">
        <f>('EKHAZAARSTK X raw'!B103-'EKHAZAARSTK X raw'!B$1003)/'EKHAZAARSTK X raw'!B$1004</f>
        <v>-0.37345000646475912</v>
      </c>
      <c r="C103" s="100">
        <f>('EKHAZAARSTK X raw'!C103-'EKHAZAARSTK X raw'!C$1003)/'EKHAZAARSTK X raw'!C$1004</f>
        <v>-1.224790747223641</v>
      </c>
      <c r="D103" s="100">
        <f>('EKHAZAARSTK X raw'!D103-'EKHAZAARSTK X raw'!D$1003)/'EKHAZAARSTK X raw'!D$1004</f>
        <v>-4.5641793548677296E-3</v>
      </c>
      <c r="E103" s="100">
        <f>('EKHAZAARSTK X raw'!E103-'EKHAZAARSTK X raw'!E$1003)/'EKHAZAARSTK X raw'!E$1004</f>
        <v>0.77286175982082983</v>
      </c>
      <c r="F103" s="100">
        <f>('EKHAZAARSTK X raw'!F103-'EKHAZAARSTK X raw'!F$1003)/'EKHAZAARSTK X raw'!F$1004</f>
        <v>-1.0738531735205312</v>
      </c>
      <c r="G103" s="100">
        <f>('EKHAZAARSTK X raw'!G103-'EKHAZAARSTK X raw'!G$1003)/'EKHAZAARSTK X raw'!G$1004</f>
        <v>-1.1650507618723818</v>
      </c>
      <c r="H103" s="100">
        <f>('EKHAZAARSTK X raw'!H103-'EKHAZAARSTK X raw'!H$1003)/'EKHAZAARSTK X raw'!H$1004</f>
        <v>1.6293647219492327</v>
      </c>
      <c r="I103" s="100">
        <f>('EKHAZAARSTK X raw'!I103-'EKHAZAARSTK X raw'!I$1003)/'EKHAZAARSTK X raw'!I$1004</f>
        <v>0.96844842604250048</v>
      </c>
      <c r="J103" s="100">
        <f>('EKHAZAARSTK X raw'!J103-'EKHAZAARSTK X raw'!J$1003)/'EKHAZAARSTK X raw'!J$1004</f>
        <v>0.23347182871879446</v>
      </c>
      <c r="K103" s="100">
        <f>('EKHAZAARSTK X raw'!K103-'EKHAZAARSTK X raw'!K$1003)/'EKHAZAARSTK X raw'!K$1004</f>
        <v>0.30475299699966418</v>
      </c>
    </row>
    <row r="104" spans="1:11" x14ac:dyDescent="0.3">
      <c r="A104" s="22" t="str">
        <f>'EKHAZAARSTK X raw'!A104</f>
        <v>BANK OF BARODA</v>
      </c>
      <c r="B104" s="100">
        <f>('EKHAZAARSTK X raw'!B104-'EKHAZAARSTK X raw'!B$1003)/'EKHAZAARSTK X raw'!B$1004</f>
        <v>0.51835958204418409</v>
      </c>
      <c r="C104" s="100">
        <f>('EKHAZAARSTK X raw'!C104-'EKHAZAARSTK X raw'!C$1003)/'EKHAZAARSTK X raw'!C$1004</f>
        <v>-1.4173870870563294</v>
      </c>
      <c r="D104" s="100">
        <f>('EKHAZAARSTK X raw'!D104-'EKHAZAARSTK X raw'!D$1003)/'EKHAZAARSTK X raw'!D$1004</f>
        <v>-0.35345416385674538</v>
      </c>
      <c r="E104" s="100">
        <f>('EKHAZAARSTK X raw'!E104-'EKHAZAARSTK X raw'!E$1003)/'EKHAZAARSTK X raw'!E$1004</f>
        <v>0.82643509765335377</v>
      </c>
      <c r="F104" s="100">
        <f>('EKHAZAARSTK X raw'!F104-'EKHAZAARSTK X raw'!F$1003)/'EKHAZAARSTK X raw'!F$1004</f>
        <v>0.94966455169269826</v>
      </c>
      <c r="G104" s="100">
        <f>('EKHAZAARSTK X raw'!G104-'EKHAZAARSTK X raw'!G$1003)/'EKHAZAARSTK X raw'!G$1004</f>
        <v>-0.67432848279691882</v>
      </c>
      <c r="H104" s="100">
        <f>('EKHAZAARSTK X raw'!H104-'EKHAZAARSTK X raw'!H$1003)/'EKHAZAARSTK X raw'!H$1004</f>
        <v>2.7807333065651538</v>
      </c>
      <c r="I104" s="100">
        <f>('EKHAZAARSTK X raw'!I104-'EKHAZAARSTK X raw'!I$1003)/'EKHAZAARSTK X raw'!I$1004</f>
        <v>1.3672915736782296</v>
      </c>
      <c r="J104" s="100">
        <f>('EKHAZAARSTK X raw'!J104-'EKHAZAARSTK X raw'!J$1003)/'EKHAZAARSTK X raw'!J$1004</f>
        <v>0.66893235108523785</v>
      </c>
      <c r="K104" s="100">
        <f>('EKHAZAARSTK X raw'!K104-'EKHAZAARSTK X raw'!K$1003)/'EKHAZAARSTK X raw'!K$1004</f>
        <v>0.80265130595483791</v>
      </c>
    </row>
    <row r="105" spans="1:11" x14ac:dyDescent="0.3">
      <c r="A105" s="22" t="str">
        <f>'EKHAZAARSTK X raw'!A105</f>
        <v>BANK OF INDIA</v>
      </c>
      <c r="B105" s="100">
        <f>('EKHAZAARSTK X raw'!B105-'EKHAZAARSTK X raw'!B$1003)/'EKHAZAARSTK X raw'!B$1004</f>
        <v>1.1626266048797707</v>
      </c>
      <c r="C105" s="100">
        <f>('EKHAZAARSTK X raw'!C105-'EKHAZAARSTK X raw'!C$1003)/'EKHAZAARSTK X raw'!C$1004</f>
        <v>-1.5141931799564281</v>
      </c>
      <c r="D105" s="100">
        <f>('EKHAZAARSTK X raw'!D105-'EKHAZAARSTK X raw'!D$1003)/'EKHAZAARSTK X raw'!D$1004</f>
        <v>-0.60687616632614017</v>
      </c>
      <c r="E105" s="100">
        <f>('EKHAZAARSTK X raw'!E105-'EKHAZAARSTK X raw'!E$1003)/'EKHAZAARSTK X raw'!E$1004</f>
        <v>0.97518974199130581</v>
      </c>
      <c r="F105" s="100">
        <f>('EKHAZAARSTK X raw'!F105-'EKHAZAARSTK X raw'!F$1003)/'EKHAZAARSTK X raw'!F$1004</f>
        <v>1.4228440938154887</v>
      </c>
      <c r="G105" s="100">
        <f>('EKHAZAARSTK X raw'!G105-'EKHAZAARSTK X raw'!G$1003)/'EKHAZAARSTK X raw'!G$1004</f>
        <v>-0.9555875497731332</v>
      </c>
      <c r="H105" s="100">
        <f>('EKHAZAARSTK X raw'!H105-'EKHAZAARSTK X raw'!H$1003)/'EKHAZAARSTK X raw'!H$1004</f>
        <v>2.2300591344188794</v>
      </c>
      <c r="I105" s="100">
        <f>('EKHAZAARSTK X raw'!I105-'EKHAZAARSTK X raw'!I$1003)/'EKHAZAARSTK X raw'!I$1004</f>
        <v>-7.5508999444054037E-2</v>
      </c>
      <c r="J105" s="100">
        <f>('EKHAZAARSTK X raw'!J105-'EKHAZAARSTK X raw'!J$1003)/'EKHAZAARSTK X raw'!J$1004</f>
        <v>2.7607281397574468</v>
      </c>
      <c r="K105" s="100">
        <f>('EKHAZAARSTK X raw'!K105-'EKHAZAARSTK X raw'!K$1003)/'EKHAZAARSTK X raw'!K$1004</f>
        <v>2.199399033559446</v>
      </c>
    </row>
    <row r="106" spans="1:11" x14ac:dyDescent="0.3">
      <c r="A106" s="22" t="str">
        <f>'EKHAZAARSTK X raw'!A106</f>
        <v>BANK OF MAHARASHTRA</v>
      </c>
      <c r="B106" s="100">
        <f>('EKHAZAARSTK X raw'!B106-'EKHAZAARSTK X raw'!B$1003)/'EKHAZAARSTK X raw'!B$1004</f>
        <v>0.62025576419785056</v>
      </c>
      <c r="C106" s="100">
        <f>('EKHAZAARSTK X raw'!C106-'EKHAZAARSTK X raw'!C$1003)/'EKHAZAARSTK X raw'!C$1004</f>
        <v>-1.0506456403354518</v>
      </c>
      <c r="D106" s="100">
        <f>('EKHAZAARSTK X raw'!D106-'EKHAZAARSTK X raw'!D$1003)/'EKHAZAARSTK X raw'!D$1004</f>
        <v>-0.56980096209807463</v>
      </c>
      <c r="E106" s="100">
        <f>('EKHAZAARSTK X raw'!E106-'EKHAZAARSTK X raw'!E$1003)/'EKHAZAARSTK X raw'!E$1004</f>
        <v>0.76398196852245248</v>
      </c>
      <c r="F106" s="100">
        <f>('EKHAZAARSTK X raw'!F106-'EKHAZAARSTK X raw'!F$1003)/'EKHAZAARSTK X raw'!F$1004</f>
        <v>1.1034739683054762</v>
      </c>
      <c r="G106" s="100">
        <f>('EKHAZAARSTK X raw'!G106-'EKHAZAARSTK X raw'!G$1003)/'EKHAZAARSTK X raw'!G$1004</f>
        <v>-0.59136935392842649</v>
      </c>
      <c r="H106" s="100">
        <f>('EKHAZAARSTK X raw'!H106-'EKHAZAARSTK X raw'!H$1003)/'EKHAZAARSTK X raw'!H$1004</f>
        <v>1.6062514363474067</v>
      </c>
      <c r="I106" s="100">
        <f>('EKHAZAARSTK X raw'!I106-'EKHAZAARSTK X raw'!I$1003)/'EKHAZAARSTK X raw'!I$1004</f>
        <v>-0.42194827329245554</v>
      </c>
      <c r="J106" s="100">
        <f>('EKHAZAARSTK X raw'!J106-'EKHAZAARSTK X raw'!J$1003)/'EKHAZAARSTK X raw'!J$1004</f>
        <v>1.5042938914236483</v>
      </c>
      <c r="K106" s="100">
        <f>('EKHAZAARSTK X raw'!K106-'EKHAZAARSTK X raw'!K$1003)/'EKHAZAARSTK X raw'!K$1004</f>
        <v>1.9638997068173709</v>
      </c>
    </row>
    <row r="107" spans="1:11" x14ac:dyDescent="0.3">
      <c r="A107" s="22" t="str">
        <f>'EKHAZAARSTK X raw'!A107</f>
        <v>BANNARI AMMAN SUGARS LTD</v>
      </c>
      <c r="B107" s="100">
        <f>('EKHAZAARSTK X raw'!B107-'EKHAZAARSTK X raw'!B$1003)/'EKHAZAARSTK X raw'!B$1004</f>
        <v>-0.38808813186515706</v>
      </c>
      <c r="C107" s="100">
        <f>('EKHAZAARSTK X raw'!C107-'EKHAZAARSTK X raw'!C$1003)/'EKHAZAARSTK X raw'!C$1004</f>
        <v>0.32998068813645787</v>
      </c>
      <c r="D107" s="100">
        <f>('EKHAZAARSTK X raw'!D107-'EKHAZAARSTK X raw'!D$1003)/'EKHAZAARSTK X raw'!D$1004</f>
        <v>-0.13330228667763858</v>
      </c>
      <c r="E107" s="100">
        <f>('EKHAZAARSTK X raw'!E107-'EKHAZAARSTK X raw'!E$1003)/'EKHAZAARSTK X raw'!E$1004</f>
        <v>0.62289296221696433</v>
      </c>
      <c r="F107" s="100">
        <f>('EKHAZAARSTK X raw'!F107-'EKHAZAARSTK X raw'!F$1003)/'EKHAZAARSTK X raw'!F$1004</f>
        <v>-5.5538191434195791E-2</v>
      </c>
      <c r="G107" s="100">
        <f>('EKHAZAARSTK X raw'!G107-'EKHAZAARSTK X raw'!G$1003)/'EKHAZAARSTK X raw'!G$1004</f>
        <v>-0.5464659862116531</v>
      </c>
      <c r="H107" s="100">
        <f>('EKHAZAARSTK X raw'!H107-'EKHAZAARSTK X raw'!H$1003)/'EKHAZAARSTK X raw'!H$1004</f>
        <v>-0.37817027336592479</v>
      </c>
      <c r="I107" s="100">
        <f>('EKHAZAARSTK X raw'!I107-'EKHAZAARSTK X raw'!I$1003)/'EKHAZAARSTK X raw'!I$1004</f>
        <v>-1.0672583522607104</v>
      </c>
      <c r="J107" s="100">
        <f>('EKHAZAARSTK X raw'!J107-'EKHAZAARSTK X raw'!J$1003)/'EKHAZAARSTK X raw'!J$1004</f>
        <v>-0.18598874178220234</v>
      </c>
      <c r="K107" s="100">
        <f>('EKHAZAARSTK X raw'!K107-'EKHAZAARSTK X raw'!K$1003)/'EKHAZAARSTK X raw'!K$1004</f>
        <v>-0.38068356294210287</v>
      </c>
    </row>
    <row r="108" spans="1:11" x14ac:dyDescent="0.3">
      <c r="A108" s="22" t="str">
        <f>'EKHAZAARSTK X raw'!A108</f>
        <v>BARBEQUE NATION HOSPITALITY</v>
      </c>
      <c r="B108" s="100">
        <f>('EKHAZAARSTK X raw'!B108-'EKHAZAARSTK X raw'!B$1003)/'EKHAZAARSTK X raw'!B$1004</f>
        <v>-0.64897097360151768</v>
      </c>
      <c r="C108" s="100">
        <f>('EKHAZAARSTK X raw'!C108-'EKHAZAARSTK X raw'!C$1003)/'EKHAZAARSTK X raw'!C$1004</f>
        <v>-0.35423802556091466</v>
      </c>
      <c r="D108" s="100">
        <f>('EKHAZAARSTK X raw'!D108-'EKHAZAARSTK X raw'!D$1003)/'EKHAZAARSTK X raw'!D$1004</f>
        <v>0.26571271167632787</v>
      </c>
      <c r="E108" s="100">
        <f>('EKHAZAARSTK X raw'!E108-'EKHAZAARSTK X raw'!E$1003)/'EKHAZAARSTK X raw'!E$1004</f>
        <v>-0.83909681831900296</v>
      </c>
      <c r="F108" s="100">
        <f>('EKHAZAARSTK X raw'!F108-'EKHAZAARSTK X raw'!F$1003)/'EKHAZAARSTK X raw'!F$1004</f>
        <v>-2.0407589793571477</v>
      </c>
      <c r="G108" s="100">
        <f>('EKHAZAARSTK X raw'!G108-'EKHAZAARSTK X raw'!G$1003)/'EKHAZAARSTK X raw'!G$1004</f>
        <v>-0.52528918794713442</v>
      </c>
      <c r="H108" s="100">
        <f>('EKHAZAARSTK X raw'!H108-'EKHAZAARSTK X raw'!H$1003)/'EKHAZAARSTK X raw'!H$1004</f>
        <v>-0.77443291987979224</v>
      </c>
      <c r="I108" s="100">
        <f>('EKHAZAARSTK X raw'!I108-'EKHAZAARSTK X raw'!I$1003)/'EKHAZAARSTK X raw'!I$1004</f>
        <v>0.1087242194380006</v>
      </c>
      <c r="J108" s="100">
        <f>('EKHAZAARSTK X raw'!J108-'EKHAZAARSTK X raw'!J$1003)/'EKHAZAARSTK X raw'!J$1004</f>
        <v>-0.31416110349573051</v>
      </c>
      <c r="K108" s="100">
        <f>('EKHAZAARSTK X raw'!K108-'EKHAZAARSTK X raw'!K$1003)/'EKHAZAARSTK X raw'!K$1004</f>
        <v>0.59965709847708959</v>
      </c>
    </row>
    <row r="109" spans="1:11" x14ac:dyDescent="0.3">
      <c r="A109" s="22" t="str">
        <f>'EKHAZAARSTK X raw'!A109</f>
        <v>BASF INDIA LTD</v>
      </c>
      <c r="B109" s="100">
        <f>('EKHAZAARSTK X raw'!B109-'EKHAZAARSTK X raw'!B$1003)/'EKHAZAARSTK X raw'!B$1004</f>
        <v>-0.46470368514946747</v>
      </c>
      <c r="C109" s="100">
        <f>('EKHAZAARSTK X raw'!C109-'EKHAZAARSTK X raw'!C$1003)/'EKHAZAARSTK X raw'!C$1004</f>
        <v>1.2088176685703986</v>
      </c>
      <c r="D109" s="100">
        <f>('EKHAZAARSTK X raw'!D109-'EKHAZAARSTK X raw'!D$1003)/'EKHAZAARSTK X raw'!D$1004</f>
        <v>0.97920614731236044</v>
      </c>
      <c r="E109" s="100">
        <f>('EKHAZAARSTK X raw'!E109-'EKHAZAARSTK X raw'!E$1003)/'EKHAZAARSTK X raw'!E$1004</f>
        <v>-0.89865251433525106</v>
      </c>
      <c r="F109" s="100">
        <f>('EKHAZAARSTK X raw'!F109-'EKHAZAARSTK X raw'!F$1003)/'EKHAZAARSTK X raw'!F$1004</f>
        <v>-0.9499925648830666</v>
      </c>
      <c r="G109" s="100">
        <f>('EKHAZAARSTK X raw'!G109-'EKHAZAARSTK X raw'!G$1003)/'EKHAZAARSTK X raw'!G$1004</f>
        <v>-4.252618357439799E-2</v>
      </c>
      <c r="H109" s="100">
        <f>('EKHAZAARSTK X raw'!H109-'EKHAZAARSTK X raw'!H$1003)/'EKHAZAARSTK X raw'!H$1004</f>
        <v>0.45724371454252893</v>
      </c>
      <c r="I109" s="100">
        <f>('EKHAZAARSTK X raw'!I109-'EKHAZAARSTK X raw'!I$1003)/'EKHAZAARSTK X raw'!I$1004</f>
        <v>-0.85639193973486794</v>
      </c>
      <c r="J109" s="100">
        <f>('EKHAZAARSTK X raw'!J109-'EKHAZAARSTK X raw'!J$1003)/'EKHAZAARSTK X raw'!J$1004</f>
        <v>7.8371249784068953E-2</v>
      </c>
      <c r="K109" s="100">
        <f>('EKHAZAARSTK X raw'!K109-'EKHAZAARSTK X raw'!K$1003)/'EKHAZAARSTK X raw'!K$1004</f>
        <v>-1.0524539612674184</v>
      </c>
    </row>
    <row r="110" spans="1:11" x14ac:dyDescent="0.3">
      <c r="A110" s="22" t="str">
        <f>'EKHAZAARSTK X raw'!A110</f>
        <v>BATA INDIA LTD</v>
      </c>
      <c r="B110" s="100">
        <f>('EKHAZAARSTK X raw'!B110-'EKHAZAARSTK X raw'!B$1003)/'EKHAZAARSTK X raw'!B$1004</f>
        <v>-0.44604368141919687</v>
      </c>
      <c r="C110" s="100">
        <f>('EKHAZAARSTK X raw'!C110-'EKHAZAARSTK X raw'!C$1003)/'EKHAZAARSTK X raw'!C$1004</f>
        <v>2.4066251989460303E-4</v>
      </c>
      <c r="D110" s="100">
        <f>('EKHAZAARSTK X raw'!D110-'EKHAZAARSTK X raw'!D$1003)/'EKHAZAARSTK X raw'!D$1004</f>
        <v>-0.75065044662948543</v>
      </c>
      <c r="E110" s="100">
        <f>('EKHAZAARSTK X raw'!E110-'EKHAZAARSTK X raw'!E$1003)/'EKHAZAARSTK X raw'!E$1004</f>
        <v>0.4805511673920061</v>
      </c>
      <c r="F110" s="100">
        <f>('EKHAZAARSTK X raw'!F110-'EKHAZAARSTK X raw'!F$1003)/'EKHAZAARSTK X raw'!F$1004</f>
        <v>-0.97599443163385213</v>
      </c>
      <c r="G110" s="100">
        <f>('EKHAZAARSTK X raw'!G110-'EKHAZAARSTK X raw'!G$1003)/'EKHAZAARSTK X raw'!G$1004</f>
        <v>0.34516034723296596</v>
      </c>
      <c r="H110" s="100">
        <f>('EKHAZAARSTK X raw'!H110-'EKHAZAARSTK X raw'!H$1003)/'EKHAZAARSTK X raw'!H$1004</f>
        <v>0.17974671508574197</v>
      </c>
      <c r="I110" s="100">
        <f>('EKHAZAARSTK X raw'!I110-'EKHAZAARSTK X raw'!I$1003)/'EKHAZAARSTK X raw'!I$1004</f>
        <v>7.1561755711069444E-2</v>
      </c>
      <c r="J110" s="100">
        <f>('EKHAZAARSTK X raw'!J110-'EKHAZAARSTK X raw'!J$1003)/'EKHAZAARSTK X raw'!J$1004</f>
        <v>-0.71989158590013147</v>
      </c>
      <c r="K110" s="100">
        <f>('EKHAZAARSTK X raw'!K110-'EKHAZAARSTK X raw'!K$1003)/'EKHAZAARSTK X raw'!K$1004</f>
        <v>-1.1252842409149506</v>
      </c>
    </row>
    <row r="111" spans="1:11" x14ac:dyDescent="0.3">
      <c r="A111" s="22" t="str">
        <f>'EKHAZAARSTK X raw'!A111</f>
        <v>BAYER CROPSCIENCE LTD</v>
      </c>
      <c r="B111" s="100">
        <f>('EKHAZAARSTK X raw'!B111-'EKHAZAARSTK X raw'!B$1003)/'EKHAZAARSTK X raw'!B$1004</f>
        <v>1.1191891845481312</v>
      </c>
      <c r="C111" s="100">
        <f>('EKHAZAARSTK X raw'!C111-'EKHAZAARSTK X raw'!C$1003)/'EKHAZAARSTK X raw'!C$1004</f>
        <v>-0.23633660548889088</v>
      </c>
      <c r="D111" s="100">
        <f>('EKHAZAARSTK X raw'!D111-'EKHAZAARSTK X raw'!D$1003)/'EKHAZAARSTK X raw'!D$1004</f>
        <v>0.22834587182551441</v>
      </c>
      <c r="E111" s="100">
        <f>('EKHAZAARSTK X raw'!E111-'EKHAZAARSTK X raw'!E$1003)/'EKHAZAARSTK X raw'!E$1004</f>
        <v>-0.85394280868413752</v>
      </c>
      <c r="F111" s="100">
        <f>('EKHAZAARSTK X raw'!F111-'EKHAZAARSTK X raw'!F$1003)/'EKHAZAARSTK X raw'!F$1004</f>
        <v>-0.62534743700626882</v>
      </c>
      <c r="G111" s="100">
        <f>('EKHAZAARSTK X raw'!G111-'EKHAZAARSTK X raw'!G$1003)/'EKHAZAARSTK X raw'!G$1004</f>
        <v>0.8134542325268197</v>
      </c>
      <c r="H111" s="100">
        <f>('EKHAZAARSTK X raw'!H111-'EKHAZAARSTK X raw'!H$1003)/'EKHAZAARSTK X raw'!H$1004</f>
        <v>0.35703611601885554</v>
      </c>
      <c r="I111" s="100">
        <f>('EKHAZAARSTK X raw'!I111-'EKHAZAARSTK X raw'!I$1003)/'EKHAZAARSTK X raw'!I$1004</f>
        <v>-1.011244814407064</v>
      </c>
      <c r="J111" s="100">
        <f>('EKHAZAARSTK X raw'!J111-'EKHAZAARSTK X raw'!J$1003)/'EKHAZAARSTK X raw'!J$1004</f>
        <v>-0.41969578115295941</v>
      </c>
      <c r="K111" s="100">
        <f>('EKHAZAARSTK X raw'!K111-'EKHAZAARSTK X raw'!K$1003)/'EKHAZAARSTK X raw'!K$1004</f>
        <v>-0.89654058768921852</v>
      </c>
    </row>
    <row r="112" spans="1:11" x14ac:dyDescent="0.3">
      <c r="A112" s="22" t="str">
        <f>'EKHAZAARSTK X raw'!A112</f>
        <v>BEML LTD</v>
      </c>
      <c r="B112" s="100">
        <f>('EKHAZAARSTK X raw'!B112-'EKHAZAARSTK X raw'!B$1003)/'EKHAZAARSTK X raw'!B$1004</f>
        <v>-6.1118552616187358E-2</v>
      </c>
      <c r="C112" s="100">
        <f>('EKHAZAARSTK X raw'!C112-'EKHAZAARSTK X raw'!C$1003)/'EKHAZAARSTK X raw'!C$1004</f>
        <v>-0.90061627826819834</v>
      </c>
      <c r="D112" s="100">
        <f>('EKHAZAARSTK X raw'!D112-'EKHAZAARSTK X raw'!D$1003)/'EKHAZAARSTK X raw'!D$1004</f>
        <v>-0.52723206564204028</v>
      </c>
      <c r="E112" s="100">
        <f>('EKHAZAARSTK X raw'!E112-'EKHAZAARSTK X raw'!E$1003)/'EKHAZAARSTK X raw'!E$1004</f>
        <v>-0.14186516767013244</v>
      </c>
      <c r="F112" s="100">
        <f>('EKHAZAARSTK X raw'!F112-'EKHAZAARSTK X raw'!F$1003)/'EKHAZAARSTK X raw'!F$1004</f>
        <v>-0.26268424445167354</v>
      </c>
      <c r="G112" s="100">
        <f>('EKHAZAARSTK X raw'!G112-'EKHAZAARSTK X raw'!G$1003)/'EKHAZAARSTK X raw'!G$1004</f>
        <v>-0.76893360957036827</v>
      </c>
      <c r="H112" s="100">
        <f>('EKHAZAARSTK X raw'!H112-'EKHAZAARSTK X raw'!H$1003)/'EKHAZAARSTK X raw'!H$1004</f>
        <v>6.1013996435134027E-3</v>
      </c>
      <c r="I112" s="100">
        <f>('EKHAZAARSTK X raw'!I112-'EKHAZAARSTK X raw'!I$1003)/'EKHAZAARSTK X raw'!I$1004</f>
        <v>0.82201676108250832</v>
      </c>
      <c r="J112" s="100">
        <f>('EKHAZAARSTK X raw'!J112-'EKHAZAARSTK X raw'!J$1003)/'EKHAZAARSTK X raw'!J$1004</f>
        <v>-0.22223800942199465</v>
      </c>
      <c r="K112" s="100">
        <f>('EKHAZAARSTK X raw'!K112-'EKHAZAARSTK X raw'!K$1003)/'EKHAZAARSTK X raw'!K$1004</f>
        <v>0.24747711752305962</v>
      </c>
    </row>
    <row r="113" spans="1:11" x14ac:dyDescent="0.3">
      <c r="A113" s="22" t="str">
        <f>'EKHAZAARSTK X raw'!A113</f>
        <v>BENGAL &amp; ASSAM CO LTD</v>
      </c>
      <c r="B113" s="100">
        <f>('EKHAZAARSTK X raw'!B113-'EKHAZAARSTK X raw'!B$1003)/'EKHAZAARSTK X raw'!B$1004</f>
        <v>-0.34874447181824864</v>
      </c>
      <c r="C113" s="100">
        <f>('EKHAZAARSTK X raw'!C113-'EKHAZAARSTK X raw'!C$1003)/'EKHAZAARSTK X raw'!C$1004</f>
        <v>-0.17552625510211625</v>
      </c>
      <c r="D113" s="100">
        <f>('EKHAZAARSTK X raw'!D113-'EKHAZAARSTK X raw'!D$1003)/'EKHAZAARSTK X raw'!D$1004</f>
        <v>1.0698665430354022</v>
      </c>
      <c r="E113" s="100">
        <f>('EKHAZAARSTK X raw'!E113-'EKHAZAARSTK X raw'!E$1003)/'EKHAZAARSTK X raw'!E$1004</f>
        <v>1.4130868779234906</v>
      </c>
      <c r="F113" s="100">
        <f>('EKHAZAARSTK X raw'!F113-'EKHAZAARSTK X raw'!F$1003)/'EKHAZAARSTK X raw'!F$1004</f>
        <v>1.0091029325738714</v>
      </c>
      <c r="G113" s="100">
        <f>('EKHAZAARSTK X raw'!G113-'EKHAZAARSTK X raw'!G$1003)/'EKHAZAARSTK X raw'!G$1004</f>
        <v>-0.29100910930219293</v>
      </c>
      <c r="H113" s="100">
        <f>('EKHAZAARSTK X raw'!H113-'EKHAZAARSTK X raw'!H$1003)/'EKHAZAARSTK X raw'!H$1004</f>
        <v>0.4851826400572693</v>
      </c>
      <c r="I113" s="100">
        <f>('EKHAZAARSTK X raw'!I113-'EKHAZAARSTK X raw'!I$1003)/'EKHAZAARSTK X raw'!I$1004</f>
        <v>-1.0711822593328408</v>
      </c>
      <c r="J113" s="100">
        <f>('EKHAZAARSTK X raw'!J113-'EKHAZAARSTK X raw'!J$1003)/'EKHAZAARSTK X raw'!J$1004</f>
        <v>1.2634435624743388</v>
      </c>
      <c r="K113" s="100">
        <f>('EKHAZAARSTK X raw'!K113-'EKHAZAARSTK X raw'!K$1003)/'EKHAZAARSTK X raw'!K$1004</f>
        <v>3.9011037718597506E-2</v>
      </c>
    </row>
    <row r="114" spans="1:11" x14ac:dyDescent="0.3">
      <c r="A114" s="22" t="str">
        <f>'EKHAZAARSTK X raw'!A114</f>
        <v>BERGER PAINTS INDIA LTD</v>
      </c>
      <c r="B114" s="100">
        <f>('EKHAZAARSTK X raw'!B114-'EKHAZAARSTK X raw'!B$1003)/'EKHAZAARSTK X raw'!B$1004</f>
        <v>-0.2580054841355966</v>
      </c>
      <c r="C114" s="100">
        <f>('EKHAZAARSTK X raw'!C114-'EKHAZAARSTK X raw'!C$1003)/'EKHAZAARSTK X raw'!C$1004</f>
        <v>-0.37071128511585333</v>
      </c>
      <c r="D114" s="100">
        <f>('EKHAZAARSTK X raw'!D114-'EKHAZAARSTK X raw'!D$1003)/'EKHAZAARSTK X raw'!D$1004</f>
        <v>0.30480771733273138</v>
      </c>
      <c r="E114" s="100">
        <f>('EKHAZAARSTK X raw'!E114-'EKHAZAARSTK X raw'!E$1003)/'EKHAZAARSTK X raw'!E$1004</f>
        <v>-0.15745906704686238</v>
      </c>
      <c r="F114" s="100">
        <f>('EKHAZAARSTK X raw'!F114-'EKHAZAARSTK X raw'!F$1003)/'EKHAZAARSTK X raw'!F$1004</f>
        <v>-0.62078529011301409</v>
      </c>
      <c r="G114" s="100">
        <f>('EKHAZAARSTK X raw'!G114-'EKHAZAARSTK X raw'!G$1003)/'EKHAZAARSTK X raw'!G$1004</f>
        <v>0.33057003003383884</v>
      </c>
      <c r="H114" s="100">
        <f>('EKHAZAARSTK X raw'!H114-'EKHAZAARSTK X raw'!H$1003)/'EKHAZAARSTK X raw'!H$1004</f>
        <v>0.92288244735097025</v>
      </c>
      <c r="I114" s="100">
        <f>('EKHAZAARSTK X raw'!I114-'EKHAZAARSTK X raw'!I$1003)/'EKHAZAARSTK X raw'!I$1004</f>
        <v>-0.82169807861816768</v>
      </c>
      <c r="J114" s="100">
        <f>('EKHAZAARSTK X raw'!J114-'EKHAZAARSTK X raw'!J$1003)/'EKHAZAARSTK X raw'!J$1004</f>
        <v>-0.79328933520048894</v>
      </c>
      <c r="K114" s="100">
        <f>('EKHAZAARSTK X raw'!K114-'EKHAZAARSTK X raw'!K$1003)/'EKHAZAARSTK X raw'!K$1004</f>
        <v>-0.82321144208022867</v>
      </c>
    </row>
    <row r="115" spans="1:11" x14ac:dyDescent="0.3">
      <c r="A115" s="22" t="str">
        <f>'EKHAZAARSTK X raw'!A115</f>
        <v>BEST AGROLIFE LTD</v>
      </c>
      <c r="B115" s="100">
        <f>('EKHAZAARSTK X raw'!B115-'EKHAZAARSTK X raw'!B$1003)/'EKHAZAARSTK X raw'!B$1004</f>
        <v>-0.51900359551239672</v>
      </c>
      <c r="C115" s="100">
        <f>('EKHAZAARSTK X raw'!C115-'EKHAZAARSTK X raw'!C$1003)/'EKHAZAARSTK X raw'!C$1004</f>
        <v>2.590437931497855</v>
      </c>
      <c r="D115" s="100">
        <f>('EKHAZAARSTK X raw'!D115-'EKHAZAARSTK X raw'!D$1003)/'EKHAZAARSTK X raw'!D$1004</f>
        <v>2.6886552489331703</v>
      </c>
      <c r="E115" s="100">
        <f>('EKHAZAARSTK X raw'!E115-'EKHAZAARSTK X raw'!E$1003)/'EKHAZAARSTK X raw'!E$1004</f>
        <v>0.28075664150764273</v>
      </c>
      <c r="F115" s="100">
        <f>('EKHAZAARSTK X raw'!F115-'EKHAZAARSTK X raw'!F$1003)/'EKHAZAARSTK X raw'!F$1004</f>
        <v>0.37817281709935424</v>
      </c>
      <c r="G115" s="100">
        <f>('EKHAZAARSTK X raw'!G115-'EKHAZAARSTK X raw'!G$1003)/'EKHAZAARSTK X raw'!G$1004</f>
        <v>1.4641398119769258</v>
      </c>
      <c r="H115" s="100">
        <f>('EKHAZAARSTK X raw'!H115-'EKHAZAARSTK X raw'!H$1003)/'EKHAZAARSTK X raw'!H$1004</f>
        <v>-0.58145929678421959</v>
      </c>
      <c r="I115" s="100">
        <f>('EKHAZAARSTK X raw'!I115-'EKHAZAARSTK X raw'!I$1003)/'EKHAZAARSTK X raw'!I$1004</f>
        <v>0.38080642831510009</v>
      </c>
      <c r="J115" s="100">
        <f>('EKHAZAARSTK X raw'!J115-'EKHAZAARSTK X raw'!J$1003)/'EKHAZAARSTK X raw'!J$1004</f>
        <v>0.2096621860019296</v>
      </c>
      <c r="K115" s="100">
        <f>('EKHAZAARSTK X raw'!K115-'EKHAZAARSTK X raw'!K$1003)/'EKHAZAARSTK X raw'!K$1004</f>
        <v>-0.49098740135438562</v>
      </c>
    </row>
    <row r="116" spans="1:11" x14ac:dyDescent="0.3">
      <c r="A116" s="22" t="str">
        <f>'EKHAZAARSTK X raw'!A116</f>
        <v>BF INVESTMENT LTD</v>
      </c>
      <c r="B116" s="100">
        <f>('EKHAZAARSTK X raw'!B116-'EKHAZAARSTK X raw'!B$1003)/'EKHAZAARSTK X raw'!B$1004</f>
        <v>-0.64897097360151768</v>
      </c>
      <c r="C116" s="100">
        <f>('EKHAZAARSTK X raw'!C116-'EKHAZAARSTK X raw'!C$1003)/'EKHAZAARSTK X raw'!C$1004</f>
        <v>-1.45153798900439</v>
      </c>
      <c r="D116" s="100">
        <f>('EKHAZAARSTK X raw'!D116-'EKHAZAARSTK X raw'!D$1003)/'EKHAZAARSTK X raw'!D$1004</f>
        <v>-0.31965262340381334</v>
      </c>
      <c r="E116" s="100">
        <f>('EKHAZAARSTK X raw'!E116-'EKHAZAARSTK X raw'!E$1003)/'EKHAZAARSTK X raw'!E$1004</f>
        <v>-0.90240488424864596</v>
      </c>
      <c r="F116" s="100">
        <f>('EKHAZAARSTK X raw'!F116-'EKHAZAARSTK X raw'!F$1003)/'EKHAZAARSTK X raw'!F$1004</f>
        <v>1.414207078870287</v>
      </c>
      <c r="G116" s="100">
        <f>('EKHAZAARSTK X raw'!G116-'EKHAZAARSTK X raw'!G$1003)/'EKHAZAARSTK X raw'!G$1004</f>
        <v>0.54720388168920653</v>
      </c>
      <c r="H116" s="100">
        <f>('EKHAZAARSTK X raw'!H116-'EKHAZAARSTK X raw'!H$1003)/'EKHAZAARSTK X raw'!H$1004</f>
        <v>-1.2653629718434583</v>
      </c>
      <c r="I116" s="100">
        <f>('EKHAZAARSTK X raw'!I116-'EKHAZAARSTK X raw'!I$1003)/'EKHAZAARSTK X raw'!I$1004</f>
        <v>-0.63794670015192534</v>
      </c>
      <c r="J116" s="100">
        <f>('EKHAZAARSTK X raw'!J116-'EKHAZAARSTK X raw'!J$1003)/'EKHAZAARSTK X raw'!J$1004</f>
        <v>0.3666070561480661</v>
      </c>
      <c r="K116" s="100">
        <f>('EKHAZAARSTK X raw'!K116-'EKHAZAARSTK X raw'!K$1003)/'EKHAZAARSTK X raw'!K$1004</f>
        <v>2.991018626000483</v>
      </c>
    </row>
    <row r="117" spans="1:11" x14ac:dyDescent="0.3">
      <c r="A117" s="22" t="str">
        <f>'EKHAZAARSTK X raw'!A117</f>
        <v>BF UTILITIES LTD</v>
      </c>
      <c r="B117" s="100">
        <f>('EKHAZAARSTK X raw'!B117-'EKHAZAARSTK X raw'!B$1003)/'EKHAZAARSTK X raw'!B$1004</f>
        <v>-0.64897097360151768</v>
      </c>
      <c r="C117" s="100">
        <f>('EKHAZAARSTK X raw'!C117-'EKHAZAARSTK X raw'!C$1003)/'EKHAZAARSTK X raw'!C$1004</f>
        <v>-0.96391388430322378</v>
      </c>
      <c r="D117" s="100">
        <f>('EKHAZAARSTK X raw'!D117-'EKHAZAARSTK X raw'!D$1003)/'EKHAZAARSTK X raw'!D$1004</f>
        <v>-0.77501979969054813</v>
      </c>
      <c r="E117" s="100">
        <f>('EKHAZAARSTK X raw'!E117-'EKHAZAARSTK X raw'!E$1003)/'EKHAZAARSTK X raw'!E$1004</f>
        <v>2.8110534436422387</v>
      </c>
      <c r="F117" s="100">
        <f>('EKHAZAARSTK X raw'!F117-'EKHAZAARSTK X raw'!F$1003)/'EKHAZAARSTK X raw'!F$1004</f>
        <v>-2.7239380512110577E-2</v>
      </c>
      <c r="G117" s="100">
        <f>('EKHAZAARSTK X raw'!G117-'EKHAZAARSTK X raw'!G$1003)/'EKHAZAARSTK X raw'!G$1004</f>
        <v>2.5253201972308568</v>
      </c>
      <c r="H117" s="100">
        <f>('EKHAZAARSTK X raw'!H117-'EKHAZAARSTK X raw'!H$1003)/'EKHAZAARSTK X raw'!H$1004</f>
        <v>-0.90844195900558788</v>
      </c>
      <c r="I117" s="100">
        <f>('EKHAZAARSTK X raw'!I117-'EKHAZAARSTK X raw'!I$1003)/'EKHAZAARSTK X raw'!I$1004</f>
        <v>2.3189764911226587</v>
      </c>
      <c r="J117" s="100">
        <f>('EKHAZAARSTK X raw'!J117-'EKHAZAARSTK X raw'!J$1003)/'EKHAZAARSTK X raw'!J$1004</f>
        <v>0.84114005377493772</v>
      </c>
      <c r="K117" s="100">
        <f>('EKHAZAARSTK X raw'!K117-'EKHAZAARSTK X raw'!K$1003)/'EKHAZAARSTK X raw'!K$1004</f>
        <v>0.84131071306071203</v>
      </c>
    </row>
    <row r="118" spans="1:11" x14ac:dyDescent="0.3">
      <c r="A118" s="22" t="str">
        <f>'EKHAZAARSTK X raw'!A118</f>
        <v>BHAGIRADHA CHEMICALS &amp; INDUS</v>
      </c>
      <c r="B118" s="100">
        <f>('EKHAZAARSTK X raw'!B118-'EKHAZAARSTK X raw'!B$1003)/'EKHAZAARSTK X raw'!B$1004</f>
        <v>-0.60073833622759398</v>
      </c>
      <c r="C118" s="100">
        <f>('EKHAZAARSTK X raw'!C118-'EKHAZAARSTK X raw'!C$1003)/'EKHAZAARSTK X raw'!C$1004</f>
        <v>1.3259486081120977</v>
      </c>
      <c r="D118" s="100">
        <f>('EKHAZAARSTK X raw'!D118-'EKHAZAARSTK X raw'!D$1003)/'EKHAZAARSTK X raw'!D$1004</f>
        <v>1.1324043628424554</v>
      </c>
      <c r="E118" s="100">
        <f>('EKHAZAARSTK X raw'!E118-'EKHAZAARSTK X raw'!E$1003)/'EKHAZAARSTK X raw'!E$1004</f>
        <v>-0.75430057155718522</v>
      </c>
      <c r="F118" s="100">
        <f>('EKHAZAARSTK X raw'!F118-'EKHAZAARSTK X raw'!F$1003)/'EKHAZAARSTK X raw'!F$1004</f>
        <v>0.92024229665302359</v>
      </c>
      <c r="G118" s="100">
        <f>('EKHAZAARSTK X raw'!G118-'EKHAZAARSTK X raw'!G$1003)/'EKHAZAARSTK X raw'!G$1004</f>
        <v>0.15528786546232179</v>
      </c>
      <c r="H118" s="100">
        <f>('EKHAZAARSTK X raw'!H118-'EKHAZAARSTK X raw'!H$1003)/'EKHAZAARSTK X raw'!H$1004</f>
        <v>-1.3074710671720422</v>
      </c>
      <c r="I118" s="100">
        <f>('EKHAZAARSTK X raw'!I118-'EKHAZAARSTK X raw'!I$1003)/'EKHAZAARSTK X raw'!I$1004</f>
        <v>-0.81325256480150288</v>
      </c>
      <c r="J118" s="100">
        <f>('EKHAZAARSTK X raw'!J118-'EKHAZAARSTK X raw'!J$1003)/'EKHAZAARSTK X raw'!J$1004</f>
        <v>-0.44352892033837393</v>
      </c>
      <c r="K118" s="100">
        <f>('EKHAZAARSTK X raw'!K118-'EKHAZAARSTK X raw'!K$1003)/'EKHAZAARSTK X raw'!K$1004</f>
        <v>-6.2103991224757828E-2</v>
      </c>
    </row>
    <row r="119" spans="1:11" x14ac:dyDescent="0.3">
      <c r="A119" s="22" t="str">
        <f>'EKHAZAARSTK X raw'!A119</f>
        <v>BHANSALI ENGINEERNG POLYMER</v>
      </c>
      <c r="B119" s="100">
        <f>('EKHAZAARSTK X raw'!B119-'EKHAZAARSTK X raw'!B$1003)/'EKHAZAARSTK X raw'!B$1004</f>
        <v>5.8974143207237685E-2</v>
      </c>
      <c r="C119" s="100">
        <f>('EKHAZAARSTK X raw'!C119-'EKHAZAARSTK X raw'!C$1003)/'EKHAZAARSTK X raw'!C$1004</f>
        <v>1.6208309088140622</v>
      </c>
      <c r="D119" s="100">
        <f>('EKHAZAARSTK X raw'!D119-'EKHAZAARSTK X raw'!D$1003)/'EKHAZAARSTK X raw'!D$1004</f>
        <v>0.9325488538061194</v>
      </c>
      <c r="E119" s="100">
        <f>('EKHAZAARSTK X raw'!E119-'EKHAZAARSTK X raw'!E$1003)/'EKHAZAARSTK X raw'!E$1004</f>
        <v>-0.90240488424864596</v>
      </c>
      <c r="F119" s="100">
        <f>('EKHAZAARSTK X raw'!F119-'EKHAZAARSTK X raw'!F$1003)/'EKHAZAARSTK X raw'!F$1004</f>
        <v>-0.68759104627093959</v>
      </c>
      <c r="G119" s="100">
        <f>('EKHAZAARSTK X raw'!G119-'EKHAZAARSTK X raw'!G$1003)/'EKHAZAARSTK X raw'!G$1004</f>
        <v>0.58314422099302476</v>
      </c>
      <c r="H119" s="100">
        <f>('EKHAZAARSTK X raw'!H119-'EKHAZAARSTK X raw'!H$1003)/'EKHAZAARSTK X raw'!H$1004</f>
        <v>-0.85394759921202534</v>
      </c>
      <c r="I119" s="100">
        <f>('EKHAZAARSTK X raw'!I119-'EKHAZAARSTK X raw'!I$1003)/'EKHAZAARSTK X raw'!I$1004</f>
        <v>0.14208106404948748</v>
      </c>
      <c r="J119" s="100">
        <f>('EKHAZAARSTK X raw'!J119-'EKHAZAARSTK X raw'!J$1003)/'EKHAZAARSTK X raw'!J$1004</f>
        <v>1.1630738174724584</v>
      </c>
      <c r="K119" s="100">
        <f>('EKHAZAARSTK X raw'!K119-'EKHAZAARSTK X raw'!K$1003)/'EKHAZAARSTK X raw'!K$1004</f>
        <v>-0.81194318326758541</v>
      </c>
    </row>
    <row r="120" spans="1:11" x14ac:dyDescent="0.3">
      <c r="A120" s="22" t="str">
        <f>'EKHAZAARSTK X raw'!A120</f>
        <v>BHARAT BIJLEE LTD</v>
      </c>
      <c r="B120" s="100">
        <f>('EKHAZAARSTK X raw'!B120-'EKHAZAARSTK X raw'!B$1003)/'EKHAZAARSTK X raw'!B$1004</f>
        <v>0.15833601379839737</v>
      </c>
      <c r="C120" s="100">
        <f>('EKHAZAARSTK X raw'!C120-'EKHAZAARSTK X raw'!C$1003)/'EKHAZAARSTK X raw'!C$1004</f>
        <v>-0.73784485547016732</v>
      </c>
      <c r="D120" s="100">
        <f>('EKHAZAARSTK X raw'!D120-'EKHAZAARSTK X raw'!D$1003)/'EKHAZAARSTK X raw'!D$1004</f>
        <v>-0.2801653225132511</v>
      </c>
      <c r="E120" s="100">
        <f>('EKHAZAARSTK X raw'!E120-'EKHAZAARSTK X raw'!E$1003)/'EKHAZAARSTK X raw'!E$1004</f>
        <v>-0.15898885034884924</v>
      </c>
      <c r="F120" s="100">
        <f>('EKHAZAARSTK X raw'!F120-'EKHAZAARSTK X raw'!F$1003)/'EKHAZAARSTK X raw'!F$1004</f>
        <v>0.92449294167574969</v>
      </c>
      <c r="G120" s="100">
        <f>('EKHAZAARSTK X raw'!G120-'EKHAZAARSTK X raw'!G$1003)/'EKHAZAARSTK X raw'!G$1004</f>
        <v>-0.39179568912311274</v>
      </c>
      <c r="H120" s="100">
        <f>('EKHAZAARSTK X raw'!H120-'EKHAZAARSTK X raw'!H$1003)/'EKHAZAARSTK X raw'!H$1004</f>
        <v>-0.78547033843939551</v>
      </c>
      <c r="I120" s="100">
        <f>('EKHAZAARSTK X raw'!I120-'EKHAZAARSTK X raw'!I$1003)/'EKHAZAARSTK X raw'!I$1004</f>
        <v>0.33743772936160121</v>
      </c>
      <c r="J120" s="100">
        <f>('EKHAZAARSTK X raw'!J120-'EKHAZAARSTK X raw'!J$1003)/'EKHAZAARSTK X raw'!J$1004</f>
        <v>1.9191930467295306E-2</v>
      </c>
      <c r="K120" s="100">
        <f>('EKHAZAARSTK X raw'!K120-'EKHAZAARSTK X raw'!K$1003)/'EKHAZAARSTK X raw'!K$1004</f>
        <v>-7.896195387893476E-2</v>
      </c>
    </row>
    <row r="121" spans="1:11" x14ac:dyDescent="0.3">
      <c r="A121" s="22" t="str">
        <f>'EKHAZAARSTK X raw'!A121</f>
        <v>BHARAT DYNAMICS LTD</v>
      </c>
      <c r="B121" s="100">
        <f>('EKHAZAARSTK X raw'!B121-'EKHAZAARSTK X raw'!B$1003)/'EKHAZAARSTK X raw'!B$1004</f>
        <v>3.4839709341636139E-2</v>
      </c>
      <c r="C121" s="100">
        <f>('EKHAZAARSTK X raw'!C121-'EKHAZAARSTK X raw'!C$1003)/'EKHAZAARSTK X raw'!C$1004</f>
        <v>-0.21365267738837165</v>
      </c>
      <c r="D121" s="100">
        <f>('EKHAZAARSTK X raw'!D121-'EKHAZAARSTK X raw'!D$1003)/'EKHAZAARSTK X raw'!D$1004</f>
        <v>-0.75074920189509953</v>
      </c>
      <c r="E121" s="100">
        <f>('EKHAZAARSTK X raw'!E121-'EKHAZAARSTK X raw'!E$1003)/'EKHAZAARSTK X raw'!E$1004</f>
        <v>-0.89848532923882385</v>
      </c>
      <c r="F121" s="100">
        <f>('EKHAZAARSTK X raw'!F121-'EKHAZAARSTK X raw'!F$1003)/'EKHAZAARSTK X raw'!F$1004</f>
        <v>1.4976225460384749</v>
      </c>
      <c r="G121" s="100">
        <f>('EKHAZAARSTK X raw'!G121-'EKHAZAARSTK X raw'!G$1003)/'EKHAZAARSTK X raw'!G$1004</f>
        <v>-0.12351280867447578</v>
      </c>
      <c r="H121" s="100">
        <f>('EKHAZAARSTK X raw'!H121-'EKHAZAARSTK X raw'!H$1003)/'EKHAZAARSTK X raw'!H$1004</f>
        <v>0.35305003673736551</v>
      </c>
      <c r="I121" s="100">
        <f>('EKHAZAARSTK X raw'!I121-'EKHAZAARSTK X raw'!I$1003)/'EKHAZAARSTK X raw'!I$1004</f>
        <v>0.75069343328835714</v>
      </c>
      <c r="J121" s="100">
        <f>('EKHAZAARSTK X raw'!J121-'EKHAZAARSTK X raw'!J$1003)/'EKHAZAARSTK X raw'!J$1004</f>
        <v>-0.58206287499242604</v>
      </c>
      <c r="K121" s="100">
        <f>('EKHAZAARSTK X raw'!K121-'EKHAZAARSTK X raw'!K$1003)/'EKHAZAARSTK X raw'!K$1004</f>
        <v>0.64624535118944726</v>
      </c>
    </row>
    <row r="122" spans="1:11" x14ac:dyDescent="0.3">
      <c r="A122" s="22" t="str">
        <f>'EKHAZAARSTK X raw'!A122</f>
        <v>BHARAT ELECTRONICS LTD</v>
      </c>
      <c r="B122" s="100">
        <f>('EKHAZAARSTK X raw'!B122-'EKHAZAARSTK X raw'!B$1003)/'EKHAZAARSTK X raw'!B$1004</f>
        <v>0.56818496611512637</v>
      </c>
      <c r="C122" s="100">
        <f>('EKHAZAARSTK X raw'!C122-'EKHAZAARSTK X raw'!C$1003)/'EKHAZAARSTK X raw'!C$1004</f>
        <v>-0.40041406314189287</v>
      </c>
      <c r="D122" s="100">
        <f>('EKHAZAARSTK X raw'!D122-'EKHAZAARSTK X raw'!D$1003)/'EKHAZAARSTK X raw'!D$1004</f>
        <v>-7.939826662213835E-2</v>
      </c>
      <c r="E122" s="100">
        <f>('EKHAZAARSTK X raw'!E122-'EKHAZAARSTK X raw'!E$1003)/'EKHAZAARSTK X raw'!E$1004</f>
        <v>-0.90240488424864596</v>
      </c>
      <c r="F122" s="100">
        <f>('EKHAZAARSTK X raw'!F122-'EKHAZAARSTK X raw'!F$1003)/'EKHAZAARSTK X raw'!F$1004</f>
        <v>0.76293061199188805</v>
      </c>
      <c r="G122" s="100">
        <f>('EKHAZAARSTK X raw'!G122-'EKHAZAARSTK X raw'!G$1003)/'EKHAZAARSTK X raw'!G$1004</f>
        <v>0.31407154650150398</v>
      </c>
      <c r="H122" s="100">
        <f>('EKHAZAARSTK X raw'!H122-'EKHAZAARSTK X raw'!H$1003)/'EKHAZAARSTK X raw'!H$1004</f>
        <v>1.4514776049736346</v>
      </c>
      <c r="I122" s="100">
        <f>('EKHAZAARSTK X raw'!I122-'EKHAZAARSTK X raw'!I$1003)/'EKHAZAARSTK X raw'!I$1004</f>
        <v>1.1054900337925977E-2</v>
      </c>
      <c r="J122" s="100">
        <f>('EKHAZAARSTK X raw'!J122-'EKHAZAARSTK X raw'!J$1003)/'EKHAZAARSTK X raw'!J$1004</f>
        <v>-0.34164712983920992</v>
      </c>
      <c r="K122" s="100">
        <f>('EKHAZAARSTK X raw'!K122-'EKHAZAARSTK X raw'!K$1003)/'EKHAZAARSTK X raw'!K$1004</f>
        <v>0.18878656630269508</v>
      </c>
    </row>
    <row r="123" spans="1:11" x14ac:dyDescent="0.3">
      <c r="A123" s="22" t="str">
        <f>'EKHAZAARSTK X raw'!A123</f>
        <v>BHARAT FORGE LTD</v>
      </c>
      <c r="B123" s="100">
        <f>('EKHAZAARSTK X raw'!B123-'EKHAZAARSTK X raw'!B$1003)/'EKHAZAARSTK X raw'!B$1004</f>
        <v>-0.36993784180351452</v>
      </c>
      <c r="C123" s="100">
        <f>('EKHAZAARSTK X raw'!C123-'EKHAZAARSTK X raw'!C$1003)/'EKHAZAARSTK X raw'!C$1004</f>
        <v>-0.36628949850498532</v>
      </c>
      <c r="D123" s="100">
        <f>('EKHAZAARSTK X raw'!D123-'EKHAZAARSTK X raw'!D$1003)/'EKHAZAARSTK X raw'!D$1004</f>
        <v>-0.38746049616307021</v>
      </c>
      <c r="E123" s="100">
        <f>('EKHAZAARSTK X raw'!E123-'EKHAZAARSTK X raw'!E$1003)/'EKHAZAARSTK X raw'!E$1004</f>
        <v>0.48771667623500781</v>
      </c>
      <c r="F123" s="100">
        <f>('EKHAZAARSTK X raw'!F123-'EKHAZAARSTK X raw'!F$1003)/'EKHAZAARSTK X raw'!F$1004</f>
        <v>2.0211505205932834E-2</v>
      </c>
      <c r="G123" s="100">
        <f>('EKHAZAARSTK X raw'!G123-'EKHAZAARSTK X raw'!G$1003)/'EKHAZAARSTK X raw'!G$1004</f>
        <v>-0.50745727586710598</v>
      </c>
      <c r="H123" s="100">
        <f>('EKHAZAARSTK X raw'!H123-'EKHAZAARSTK X raw'!H$1003)/'EKHAZAARSTK X raw'!H$1004</f>
        <v>1.025365841541477</v>
      </c>
      <c r="I123" s="100">
        <f>('EKHAZAARSTK X raw'!I123-'EKHAZAARSTK X raw'!I$1003)/'EKHAZAARSTK X raw'!I$1004</f>
        <v>0.16387485041039754</v>
      </c>
      <c r="J123" s="100">
        <f>('EKHAZAARSTK X raw'!J123-'EKHAZAARSTK X raw'!J$1003)/'EKHAZAARSTK X raw'!J$1004</f>
        <v>-0.50596164649903919</v>
      </c>
      <c r="K123" s="100">
        <f>('EKHAZAARSTK X raw'!K123-'EKHAZAARSTK X raw'!K$1003)/'EKHAZAARSTK X raw'!K$1004</f>
        <v>-0.79077849635264397</v>
      </c>
    </row>
    <row r="124" spans="1:11" x14ac:dyDescent="0.3">
      <c r="A124" s="22" t="str">
        <f>'EKHAZAARSTK X raw'!A124</f>
        <v>BHARAT HEAVY ELECTRICALS</v>
      </c>
      <c r="B124" s="100">
        <f>('EKHAZAARSTK X raw'!B124-'EKHAZAARSTK X raw'!B$1003)/'EKHAZAARSTK X raw'!B$1004</f>
        <v>-0.26382630195194706</v>
      </c>
      <c r="C124" s="100">
        <f>('EKHAZAARSTK X raw'!C124-'EKHAZAARSTK X raw'!C$1003)/'EKHAZAARSTK X raw'!C$1004</f>
        <v>-0.69714872935516436</v>
      </c>
      <c r="D124" s="100">
        <f>('EKHAZAARSTK X raw'!D124-'EKHAZAARSTK X raw'!D$1003)/'EKHAZAARSTK X raw'!D$1004</f>
        <v>-1.238797425838952</v>
      </c>
      <c r="E124" s="100">
        <f>('EKHAZAARSTK X raw'!E124-'EKHAZAARSTK X raw'!E$1003)/'EKHAZAARSTK X raw'!E$1004</f>
        <v>-0.8984048148567696</v>
      </c>
      <c r="F124" s="100">
        <f>('EKHAZAARSTK X raw'!F124-'EKHAZAARSTK X raw'!F$1003)/'EKHAZAARSTK X raw'!F$1004</f>
        <v>0.68350174455457458</v>
      </c>
      <c r="G124" s="100">
        <f>('EKHAZAARSTK X raw'!G124-'EKHAZAARSTK X raw'!G$1003)/'EKHAZAARSTK X raw'!G$1004</f>
        <v>-0.83964615811530396</v>
      </c>
      <c r="H124" s="100">
        <f>('EKHAZAARSTK X raw'!H124-'EKHAZAARSTK X raw'!H$1003)/'EKHAZAARSTK X raw'!H$1004</f>
        <v>1.3614091203068708</v>
      </c>
      <c r="I124" s="100">
        <f>('EKHAZAARSTK X raw'!I124-'EKHAZAARSTK X raw'!I$1003)/'EKHAZAARSTK X raw'!I$1004</f>
        <v>2.370807944242785</v>
      </c>
      <c r="J124" s="100">
        <f>('EKHAZAARSTK X raw'!J124-'EKHAZAARSTK X raw'!J$1003)/'EKHAZAARSTK X raw'!J$1004</f>
        <v>-8.0264680167533686E-2</v>
      </c>
      <c r="K124" s="100">
        <f>('EKHAZAARSTK X raw'!K124-'EKHAZAARSTK X raw'!K$1003)/'EKHAZAARSTK X raw'!K$1004</f>
        <v>3.4706884986862384E-2</v>
      </c>
    </row>
    <row r="125" spans="1:11" x14ac:dyDescent="0.3">
      <c r="A125" s="22" t="str">
        <f>'EKHAZAARSTK X raw'!A125</f>
        <v>BHARAT PETROLEUM CORP LTD</v>
      </c>
      <c r="B125" s="100">
        <f>('EKHAZAARSTK X raw'!B125-'EKHAZAARSTK X raw'!B$1003)/'EKHAZAARSTK X raw'!B$1004</f>
        <v>0.62470924292871299</v>
      </c>
      <c r="C125" s="100">
        <f>('EKHAZAARSTK X raw'!C125-'EKHAZAARSTK X raw'!C$1003)/'EKHAZAARSTK X raw'!C$1004</f>
        <v>0.70319588291106139</v>
      </c>
      <c r="D125" s="100">
        <f>('EKHAZAARSTK X raw'!D125-'EKHAZAARSTK X raw'!D$1003)/'EKHAZAARSTK X raw'!D$1004</f>
        <v>-8.6722548587478632E-2</v>
      </c>
      <c r="E125" s="100">
        <f>('EKHAZAARSTK X raw'!E125-'EKHAZAARSTK X raw'!E$1003)/'EKHAZAARSTK X raw'!E$1004</f>
        <v>1.5685685355388648</v>
      </c>
      <c r="F125" s="100">
        <f>('EKHAZAARSTK X raw'!F125-'EKHAZAARSTK X raw'!F$1003)/'EKHAZAARSTK X raw'!F$1004</f>
        <v>-0.41935019014678854</v>
      </c>
      <c r="G125" s="100">
        <f>('EKHAZAARSTK X raw'!G125-'EKHAZAARSTK X raw'!G$1003)/'EKHAZAARSTK X raw'!G$1004</f>
        <v>-1.3595964741850948</v>
      </c>
      <c r="H125" s="100">
        <f>('EKHAZAARSTK X raw'!H125-'EKHAZAARSTK X raw'!H$1003)/'EKHAZAARSTK X raw'!H$1004</f>
        <v>2.4984445855491257</v>
      </c>
      <c r="I125" s="100">
        <f>('EKHAZAARSTK X raw'!I125-'EKHAZAARSTK X raw'!I$1003)/'EKHAZAARSTK X raw'!I$1004</f>
        <v>-0.35227526431563072</v>
      </c>
      <c r="J125" s="100">
        <f>('EKHAZAARSTK X raw'!J125-'EKHAZAARSTK X raw'!J$1003)/'EKHAZAARSTK X raw'!J$1004</f>
        <v>0.70088079660853497</v>
      </c>
      <c r="K125" s="100">
        <f>('EKHAZAARSTK X raw'!K125-'EKHAZAARSTK X raw'!K$1003)/'EKHAZAARSTK X raw'!K$1004</f>
        <v>-1.1841117233885694</v>
      </c>
    </row>
    <row r="126" spans="1:11" x14ac:dyDescent="0.3">
      <c r="A126" s="22" t="str">
        <f>'EKHAZAARSTK X raw'!A126</f>
        <v>BHARAT RASAYAN LTD</v>
      </c>
      <c r="B126" s="100">
        <f>('EKHAZAARSTK X raw'!B126-'EKHAZAARSTK X raw'!B$1003)/'EKHAZAARSTK X raw'!B$1004</f>
        <v>-0.63742317420833083</v>
      </c>
      <c r="C126" s="100">
        <f>('EKHAZAARSTK X raw'!C126-'EKHAZAARSTK X raw'!C$1003)/'EKHAZAARSTK X raw'!C$1004</f>
        <v>0.49295352285735389</v>
      </c>
      <c r="D126" s="100">
        <f>('EKHAZAARSTK X raw'!D126-'EKHAZAARSTK X raw'!D$1003)/'EKHAZAARSTK X raw'!D$1004</f>
        <v>-0.31298909341982251</v>
      </c>
      <c r="E126" s="100">
        <f>('EKHAZAARSTK X raw'!E126-'EKHAZAARSTK X raw'!E$1003)/'EKHAZAARSTK X raw'!E$1004</f>
        <v>-0.89721567859543361</v>
      </c>
      <c r="F126" s="100">
        <f>('EKHAZAARSTK X raw'!F126-'EKHAZAARSTK X raw'!F$1003)/'EKHAZAARSTK X raw'!F$1004</f>
        <v>-0.82465102725820261</v>
      </c>
      <c r="G126" s="100">
        <f>('EKHAZAARSTK X raw'!G126-'EKHAZAARSTK X raw'!G$1003)/'EKHAZAARSTK X raw'!G$1004</f>
        <v>0.48724861960160426</v>
      </c>
      <c r="H126" s="100">
        <f>('EKHAZAARSTK X raw'!H126-'EKHAZAARSTK X raw'!H$1003)/'EKHAZAARSTK X raw'!H$1004</f>
        <v>-0.66425551715714903</v>
      </c>
      <c r="I126" s="100">
        <f>('EKHAZAARSTK X raw'!I126-'EKHAZAARSTK X raw'!I$1003)/'EKHAZAARSTK X raw'!I$1004</f>
        <v>-0.93531607261161698</v>
      </c>
      <c r="J126" s="100">
        <f>('EKHAZAARSTK X raw'!J126-'EKHAZAARSTK X raw'!J$1003)/'EKHAZAARSTK X raw'!J$1004</f>
        <v>-0.38105716340968854</v>
      </c>
      <c r="K126" s="100">
        <f>('EKHAZAARSTK X raw'!K126-'EKHAZAARSTK X raw'!K$1003)/'EKHAZAARSTK X raw'!K$1004</f>
        <v>-5.6901755987557749E-2</v>
      </c>
    </row>
    <row r="127" spans="1:11" x14ac:dyDescent="0.3">
      <c r="A127" s="22" t="str">
        <f>'EKHAZAARSTK X raw'!A127</f>
        <v>BHARTI AIRTEL LTD</v>
      </c>
      <c r="B127" s="100">
        <f>('EKHAZAARSTK X raw'!B127-'EKHAZAARSTK X raw'!B$1003)/'EKHAZAARSTK X raw'!B$1004</f>
        <v>-0.36413566004953457</v>
      </c>
      <c r="C127" s="100">
        <f>('EKHAZAARSTK X raw'!C127-'EKHAZAARSTK X raw'!C$1003)/'EKHAZAARSTK X raw'!C$1004</f>
        <v>-0.70178467245069387</v>
      </c>
      <c r="D127" s="100">
        <f>('EKHAZAARSTK X raw'!D127-'EKHAZAARSTK X raw'!D$1003)/'EKHAZAARSTK X raw'!D$1004</f>
        <v>-0.15785466230582756</v>
      </c>
      <c r="E127" s="100">
        <f>('EKHAZAARSTK X raw'!E127-'EKHAZAARSTK X raw'!E$1003)/'EKHAZAARSTK X raw'!E$1004</f>
        <v>1.6777890315010671</v>
      </c>
      <c r="F127" s="100">
        <f>('EKHAZAARSTK X raw'!F127-'EKHAZAARSTK X raw'!F$1003)/'EKHAZAARSTK X raw'!F$1004</f>
        <v>-0.19071667696042446</v>
      </c>
      <c r="G127" s="100">
        <f>('EKHAZAARSTK X raw'!G127-'EKHAZAARSTK X raw'!G$1003)/'EKHAZAARSTK X raw'!G$1004</f>
        <v>6.1927654975811659E-2</v>
      </c>
      <c r="H127" s="100">
        <f>('EKHAZAARSTK X raw'!H127-'EKHAZAARSTK X raw'!H$1003)/'EKHAZAARSTK X raw'!H$1004</f>
        <v>2.9435202784666612</v>
      </c>
      <c r="I127" s="100">
        <f>('EKHAZAARSTK X raw'!I127-'EKHAZAARSTK X raw'!I$1003)/'EKHAZAARSTK X raw'!I$1004</f>
        <v>-0.62718526686403142</v>
      </c>
      <c r="J127" s="100">
        <f>('EKHAZAARSTK X raw'!J127-'EKHAZAARSTK X raw'!J$1003)/'EKHAZAARSTK X raw'!J$1004</f>
        <v>-0.12498389345987151</v>
      </c>
      <c r="K127" s="100">
        <f>('EKHAZAARSTK X raw'!K127-'EKHAZAARSTK X raw'!K$1003)/'EKHAZAARSTK X raw'!K$1004</f>
        <v>-0.62004762038898964</v>
      </c>
    </row>
    <row r="128" spans="1:11" x14ac:dyDescent="0.3">
      <c r="A128" s="22" t="str">
        <f>'EKHAZAARSTK X raw'!A128</f>
        <v>BIKAJI FOODS INTERNATIONAL L</v>
      </c>
      <c r="B128" s="100">
        <f>('EKHAZAARSTK X raw'!B128-'EKHAZAARSTK X raw'!B$1003)/'EKHAZAARSTK X raw'!B$1004</f>
        <v>-0.64897097360151768</v>
      </c>
      <c r="C128" s="100">
        <f>('EKHAZAARSTK X raw'!C128-'EKHAZAARSTK X raw'!C$1003)/'EKHAZAARSTK X raw'!C$1004</f>
        <v>1.3050360771470079E-2</v>
      </c>
      <c r="D128" s="100">
        <f>('EKHAZAARSTK X raw'!D128-'EKHAZAARSTK X raw'!D$1003)/'EKHAZAARSTK X raw'!D$1004</f>
        <v>1.2400721254814469</v>
      </c>
      <c r="E128" s="100">
        <f>('EKHAZAARSTK X raw'!E128-'EKHAZAARSTK X raw'!E$1003)/'EKHAZAARSTK X raw'!E$1004</f>
        <v>-0.60141062941843082</v>
      </c>
      <c r="F128" s="100">
        <f>('EKHAZAARSTK X raw'!F128-'EKHAZAARSTK X raw'!F$1003)/'EKHAZAARSTK X raw'!F$1004</f>
        <v>-1.8245932841940739E-3</v>
      </c>
      <c r="G128" s="100">
        <f>('EKHAZAARSTK X raw'!G128-'EKHAZAARSTK X raw'!G$1003)/'EKHAZAARSTK X raw'!G$1004</f>
        <v>-0.41216934734569532</v>
      </c>
      <c r="H128" s="100">
        <f>('EKHAZAARSTK X raw'!H128-'EKHAZAARSTK X raw'!H$1003)/'EKHAZAARSTK X raw'!H$1004</f>
        <v>-0.36025883278212062</v>
      </c>
      <c r="I128" s="100">
        <f>('EKHAZAARSTK X raw'!I128-'EKHAZAARSTK X raw'!I$1003)/'EKHAZAARSTK X raw'!I$1004</f>
        <v>-0.48013599373227361</v>
      </c>
      <c r="J128" s="100">
        <f>('EKHAZAARSTK X raw'!J128-'EKHAZAARSTK X raw'!J$1003)/'EKHAZAARSTK X raw'!J$1004</f>
        <v>-0.86876732221927899</v>
      </c>
      <c r="K128" s="100">
        <f>('EKHAZAARSTK X raw'!K128-'EKHAZAARSTK X raw'!K$1003)/'EKHAZAARSTK X raw'!K$1004</f>
        <v>-0.75068326907754812</v>
      </c>
    </row>
    <row r="129" spans="1:11" x14ac:dyDescent="0.3">
      <c r="A129" s="22" t="str">
        <f>'EKHAZAARSTK X raw'!A129</f>
        <v>BIOCON LTD</v>
      </c>
      <c r="B129" s="100">
        <f>('EKHAZAARSTK X raw'!B129-'EKHAZAARSTK X raw'!B$1003)/'EKHAZAARSTK X raw'!B$1004</f>
        <v>-0.49073257314419377</v>
      </c>
      <c r="C129" s="100">
        <f>('EKHAZAARSTK X raw'!C129-'EKHAZAARSTK X raw'!C$1003)/'EKHAZAARSTK X raw'!C$1004</f>
        <v>-1.2482003432784061</v>
      </c>
      <c r="D129" s="100">
        <f>('EKHAZAARSTK X raw'!D129-'EKHAZAARSTK X raw'!D$1003)/'EKHAZAARSTK X raw'!D$1004</f>
        <v>9.9806871323830884E-2</v>
      </c>
      <c r="E129" s="100">
        <f>('EKHAZAARSTK X raw'!E129-'EKHAZAARSTK X raw'!E$1003)/'EKHAZAARSTK X raw'!E$1004</f>
        <v>0.22465203675351772</v>
      </c>
      <c r="F129" s="100">
        <f>('EKHAZAARSTK X raw'!F129-'EKHAZAARSTK X raw'!F$1003)/'EKHAZAARSTK X raw'!F$1004</f>
        <v>-1.4390289196242261</v>
      </c>
      <c r="G129" s="100">
        <f>('EKHAZAARSTK X raw'!G129-'EKHAZAARSTK X raw'!G$1003)/'EKHAZAARSTK X raw'!G$1004</f>
        <v>-0.67379845597741705</v>
      </c>
      <c r="H129" s="100">
        <f>('EKHAZAARSTK X raw'!H129-'EKHAZAARSTK X raw'!H$1003)/'EKHAZAARSTK X raw'!H$1004</f>
        <v>0.98474115879205459</v>
      </c>
      <c r="I129" s="100">
        <f>('EKHAZAARSTK X raw'!I129-'EKHAZAARSTK X raw'!I$1003)/'EKHAZAARSTK X raw'!I$1004</f>
        <v>-0.16853105222501752</v>
      </c>
      <c r="J129" s="100">
        <f>('EKHAZAARSTK X raw'!J129-'EKHAZAARSTK X raw'!J$1003)/'EKHAZAARSTK X raw'!J$1004</f>
        <v>-0.26927738802432549</v>
      </c>
      <c r="K129" s="100">
        <f>('EKHAZAARSTK X raw'!K129-'EKHAZAARSTK X raw'!K$1003)/'EKHAZAARSTK X raw'!K$1004</f>
        <v>-0.34645488968363058</v>
      </c>
    </row>
    <row r="130" spans="1:11" x14ac:dyDescent="0.3">
      <c r="A130" s="22" t="str">
        <f>'EKHAZAARSTK X raw'!A130</f>
        <v>BIRLA CORP LTD</v>
      </c>
      <c r="B130" s="100">
        <f>('EKHAZAARSTK X raw'!B130-'EKHAZAARSTK X raw'!B$1003)/'EKHAZAARSTK X raw'!B$1004</f>
        <v>0.14860960976808532</v>
      </c>
      <c r="C130" s="100">
        <f>('EKHAZAARSTK X raw'!C130-'EKHAZAARSTK X raw'!C$1003)/'EKHAZAARSTK X raw'!C$1004</f>
        <v>-1.241790687756446</v>
      </c>
      <c r="D130" s="100">
        <f>('EKHAZAARSTK X raw'!D130-'EKHAZAARSTK X raw'!D$1003)/'EKHAZAARSTK X raw'!D$1004</f>
        <v>-0.48964113843409807</v>
      </c>
      <c r="E130" s="100">
        <f>('EKHAZAARSTK X raw'!E130-'EKHAZAARSTK X raw'!E$1003)/'EKHAZAARSTK X raw'!E$1004</f>
        <v>0.92882697574748363</v>
      </c>
      <c r="F130" s="100">
        <f>('EKHAZAARSTK X raw'!F130-'EKHAZAARSTK X raw'!F$1003)/'EKHAZAARSTK X raw'!F$1004</f>
        <v>-0.59375128625117346</v>
      </c>
      <c r="G130" s="100">
        <f>('EKHAZAARSTK X raw'!G130-'EKHAZAARSTK X raw'!G$1003)/'EKHAZAARSTK X raw'!G$1004</f>
        <v>-1.0206619557829013</v>
      </c>
      <c r="H130" s="100">
        <f>('EKHAZAARSTK X raw'!H130-'EKHAZAARSTK X raw'!H$1003)/'EKHAZAARSTK X raw'!H$1004</f>
        <v>0.47985794679859178</v>
      </c>
      <c r="I130" s="100">
        <f>('EKHAZAARSTK X raw'!I130-'EKHAZAARSTK X raw'!I$1003)/'EKHAZAARSTK X raw'!I$1004</f>
        <v>-0.43324374694465873</v>
      </c>
      <c r="J130" s="100">
        <f>('EKHAZAARSTK X raw'!J130-'EKHAZAARSTK X raw'!J$1003)/'EKHAZAARSTK X raw'!J$1004</f>
        <v>0.23087156183237653</v>
      </c>
      <c r="K130" s="100">
        <f>('EKHAZAARSTK X raw'!K130-'EKHAZAARSTK X raw'!K$1003)/'EKHAZAARSTK X raw'!K$1004</f>
        <v>2.7598143735856995E-2</v>
      </c>
    </row>
    <row r="131" spans="1:11" x14ac:dyDescent="0.3">
      <c r="A131" s="22" t="str">
        <f>'EKHAZAARSTK X raw'!A131</f>
        <v>BIRLASOFT LTD</v>
      </c>
      <c r="B131" s="100">
        <f>('EKHAZAARSTK X raw'!B131-'EKHAZAARSTK X raw'!B$1003)/'EKHAZAARSTK X raw'!B$1004</f>
        <v>0.6168134944164908</v>
      </c>
      <c r="C131" s="100">
        <f>('EKHAZAARSTK X raw'!C131-'EKHAZAARSTK X raw'!C$1003)/'EKHAZAARSTK X raw'!C$1004</f>
        <v>-0.3143722206960034</v>
      </c>
      <c r="D131" s="100">
        <f>('EKHAZAARSTK X raw'!D131-'EKHAZAARSTK X raw'!D$1003)/'EKHAZAARSTK X raw'!D$1004</f>
        <v>-0.380792382680127</v>
      </c>
      <c r="E131" s="100">
        <f>('EKHAZAARSTK X raw'!E131-'EKHAZAARSTK X raw'!E$1003)/'EKHAZAARSTK X raw'!E$1004</f>
        <v>0.5326625319646574</v>
      </c>
      <c r="F131" s="100">
        <f>('EKHAZAARSTK X raw'!F131-'EKHAZAARSTK X raw'!F$1003)/'EKHAZAARSTK X raw'!F$1004</f>
        <v>-1.4966523906971854</v>
      </c>
      <c r="G131" s="100">
        <f>('EKHAZAARSTK X raw'!G131-'EKHAZAARSTK X raw'!G$1003)/'EKHAZAARSTK X raw'!G$1004</f>
        <v>0.47516888295807569</v>
      </c>
      <c r="H131" s="100">
        <f>('EKHAZAARSTK X raw'!H131-'EKHAZAARSTK X raw'!H$1003)/'EKHAZAARSTK X raw'!H$1004</f>
        <v>-3.9446934691482763E-2</v>
      </c>
      <c r="I131" s="100">
        <f>('EKHAZAARSTK X raw'!I131-'EKHAZAARSTK X raw'!I$1003)/'EKHAZAARSTK X raw'!I$1004</f>
        <v>2.3425822416853141</v>
      </c>
      <c r="J131" s="100">
        <f>('EKHAZAARSTK X raw'!J131-'EKHAZAARSTK X raw'!J$1003)/'EKHAZAARSTK X raw'!J$1004</f>
        <v>1.6721331270223048E-2</v>
      </c>
      <c r="K131" s="100">
        <f>('EKHAZAARSTK X raw'!K131-'EKHAZAARSTK X raw'!K$1003)/'EKHAZAARSTK X raw'!K$1004</f>
        <v>-0.89970301354263726</v>
      </c>
    </row>
    <row r="132" spans="1:11" x14ac:dyDescent="0.3">
      <c r="A132" s="22" t="str">
        <f>'EKHAZAARSTK X raw'!A132</f>
        <v>BLACK BOX LTD</v>
      </c>
      <c r="B132" s="100">
        <f>('EKHAZAARSTK X raw'!B132-'EKHAZAARSTK X raw'!B$1003)/'EKHAZAARSTK X raw'!B$1004</f>
        <v>-0.64897097360151768</v>
      </c>
      <c r="C132" s="100">
        <f>('EKHAZAARSTK X raw'!C132-'EKHAZAARSTK X raw'!C$1003)/'EKHAZAARSTK X raw'!C$1004</f>
        <v>2.0971091347531541</v>
      </c>
      <c r="D132" s="100">
        <f>('EKHAZAARSTK X raw'!D132-'EKHAZAARSTK X raw'!D$1003)/'EKHAZAARSTK X raw'!D$1004</f>
        <v>1.2553256926037759</v>
      </c>
      <c r="E132" s="100">
        <f>('EKHAZAARSTK X raw'!E132-'EKHAZAARSTK X raw'!E$1003)/'EKHAZAARSTK X raw'!E$1004</f>
        <v>0.3183279040834528</v>
      </c>
      <c r="F132" s="100">
        <f>('EKHAZAARSTK X raw'!F132-'EKHAZAARSTK X raw'!F$1003)/'EKHAZAARSTK X raw'!F$1004</f>
        <v>-1.1113401638451654</v>
      </c>
      <c r="G132" s="100">
        <f>('EKHAZAARSTK X raw'!G132-'EKHAZAARSTK X raw'!G$1003)/'EKHAZAARSTK X raw'!G$1004</f>
        <v>-0.90383135422743721</v>
      </c>
      <c r="H132" s="100">
        <f>('EKHAZAARSTK X raw'!H132-'EKHAZAARSTK X raw'!H$1003)/'EKHAZAARSTK X raw'!H$1004</f>
        <v>-0.27411097777773047</v>
      </c>
      <c r="I132" s="100">
        <f>('EKHAZAARSTK X raw'!I132-'EKHAZAARSTK X raw'!I$1003)/'EKHAZAARSTK X raw'!I$1004</f>
        <v>-1.0398102442178103</v>
      </c>
      <c r="J132" s="100">
        <f>('EKHAZAARSTK X raw'!J132-'EKHAZAARSTK X raw'!J$1003)/'EKHAZAARSTK X raw'!J$1004</f>
        <v>0.24486176538503981</v>
      </c>
      <c r="K132" s="100">
        <f>('EKHAZAARSTK X raw'!K132-'EKHAZAARSTK X raw'!K$1003)/'EKHAZAARSTK X raw'!K$1004</f>
        <v>0.10027768483318895</v>
      </c>
    </row>
    <row r="133" spans="1:11" x14ac:dyDescent="0.3">
      <c r="A133" s="22" t="str">
        <f>'EKHAZAARSTK X raw'!A133</f>
        <v>BLS INTERNATIONAL LTD</v>
      </c>
      <c r="B133" s="100">
        <f>('EKHAZAARSTK X raw'!B133-'EKHAZAARSTK X raw'!B$1003)/'EKHAZAARSTK X raw'!B$1004</f>
        <v>-0.38095644261814116</v>
      </c>
      <c r="C133" s="100">
        <f>('EKHAZAARSTK X raw'!C133-'EKHAZAARSTK X raw'!C$1003)/'EKHAZAARSTK X raw'!C$1004</f>
        <v>1.0978779001346028</v>
      </c>
      <c r="D133" s="100">
        <f>('EKHAZAARSTK X raw'!D133-'EKHAZAARSTK X raw'!D$1003)/'EKHAZAARSTK X raw'!D$1004</f>
        <v>-0.10112123247751666</v>
      </c>
      <c r="E133" s="100">
        <f>('EKHAZAARSTK X raw'!E133-'EKHAZAARSTK X raw'!E$1003)/'EKHAZAARSTK X raw'!E$1004</f>
        <v>-0.90240488424864596</v>
      </c>
      <c r="F133" s="100">
        <f>('EKHAZAARSTK X raw'!F133-'EKHAZAARSTK X raw'!F$1003)/'EKHAZAARSTK X raw'!F$1004</f>
        <v>2.6029912536684501</v>
      </c>
      <c r="G133" s="100">
        <f>('EKHAZAARSTK X raw'!G133-'EKHAZAARSTK X raw'!G$1003)/'EKHAZAARSTK X raw'!G$1004</f>
        <v>0.4705067429287581</v>
      </c>
      <c r="H133" s="100">
        <f>('EKHAZAARSTK X raw'!H133-'EKHAZAARSTK X raw'!H$1003)/'EKHAZAARSTK X raw'!H$1004</f>
        <v>-0.67452358803050405</v>
      </c>
      <c r="I133" s="100">
        <f>('EKHAZAARSTK X raw'!I133-'EKHAZAARSTK X raw'!I$1003)/'EKHAZAARSTK X raw'!I$1004</f>
        <v>1.8095166583933211</v>
      </c>
      <c r="J133" s="100">
        <f>('EKHAZAARSTK X raw'!J133-'EKHAZAARSTK X raw'!J$1003)/'EKHAZAARSTK X raw'!J$1004</f>
        <v>-0.74859780120538943</v>
      </c>
      <c r="K133" s="100">
        <f>('EKHAZAARSTK X raw'!K133-'EKHAZAARSTK X raw'!K$1003)/'EKHAZAARSTK X raw'!K$1004</f>
        <v>0.65318158659058445</v>
      </c>
    </row>
    <row r="134" spans="1:11" x14ac:dyDescent="0.3">
      <c r="A134" s="22" t="str">
        <f>'EKHAZAARSTK X raw'!A134</f>
        <v>BLUE DART EXPRESS LTD</v>
      </c>
      <c r="B134" s="100">
        <f>('EKHAZAARSTK X raw'!B134-'EKHAZAARSTK X raw'!B$1003)/'EKHAZAARSTK X raw'!B$1004</f>
        <v>-0.23026647697649841</v>
      </c>
      <c r="C134" s="100">
        <f>('EKHAZAARSTK X raw'!C134-'EKHAZAARSTK X raw'!C$1003)/'EKHAZAARSTK X raw'!C$1004</f>
        <v>0.74302902168071905</v>
      </c>
      <c r="D134" s="100">
        <f>('EKHAZAARSTK X raw'!D134-'EKHAZAARSTK X raw'!D$1003)/'EKHAZAARSTK X raw'!D$1004</f>
        <v>0.50268603934544898</v>
      </c>
      <c r="E134" s="100">
        <f>('EKHAZAARSTK X raw'!E134-'EKHAZAARSTK X raw'!E$1003)/'EKHAZAARSTK X raw'!E$1004</f>
        <v>0.20728678079976881</v>
      </c>
      <c r="F134" s="100">
        <f>('EKHAZAARSTK X raw'!F134-'EKHAZAARSTK X raw'!F$1003)/'EKHAZAARSTK X raw'!F$1004</f>
        <v>-0.43617111725466479</v>
      </c>
      <c r="G134" s="100">
        <f>('EKHAZAARSTK X raw'!G134-'EKHAZAARSTK X raw'!G$1003)/'EKHAZAARSTK X raw'!G$1004</f>
        <v>1.1414570069677292</v>
      </c>
      <c r="H134" s="100">
        <f>('EKHAZAARSTK X raw'!H134-'EKHAZAARSTK X raw'!H$1003)/'EKHAZAARSTK X raw'!H$1004</f>
        <v>0.18706541909605834</v>
      </c>
      <c r="I134" s="100">
        <f>('EKHAZAARSTK X raw'!I134-'EKHAZAARSTK X raw'!I$1003)/'EKHAZAARSTK X raw'!I$1004</f>
        <v>-0.72957442252616367</v>
      </c>
      <c r="J134" s="100">
        <f>('EKHAZAARSTK X raw'!J134-'EKHAZAARSTK X raw'!J$1003)/'EKHAZAARSTK X raw'!J$1004</f>
        <v>-0.34224639065929979</v>
      </c>
      <c r="K134" s="100">
        <f>('EKHAZAARSTK X raw'!K134-'EKHAZAARSTK X raw'!K$1003)/'EKHAZAARSTK X raw'!K$1004</f>
        <v>-0.40447754759251836</v>
      </c>
    </row>
    <row r="135" spans="1:11" x14ac:dyDescent="0.3">
      <c r="A135" s="22" t="str">
        <f>'EKHAZAARSTK X raw'!A135</f>
        <v>BLUE STAR LTD</v>
      </c>
      <c r="B135" s="100">
        <f>('EKHAZAARSTK X raw'!B135-'EKHAZAARSTK X raw'!B$1003)/'EKHAZAARSTK X raw'!B$1004</f>
        <v>-0.1546409886206159</v>
      </c>
      <c r="C135" s="100">
        <f>('EKHAZAARSTK X raw'!C135-'EKHAZAARSTK X raw'!C$1003)/'EKHAZAARSTK X raw'!C$1004</f>
        <v>0.17331262728348729</v>
      </c>
      <c r="D135" s="100">
        <f>('EKHAZAARSTK X raw'!D135-'EKHAZAARSTK X raw'!D$1003)/'EKHAZAARSTK X raw'!D$1004</f>
        <v>4.3591391057045607E-4</v>
      </c>
      <c r="E135" s="100">
        <f>('EKHAZAARSTK X raw'!E135-'EKHAZAARSTK X raw'!E$1003)/'EKHAZAARSTK X raw'!E$1004</f>
        <v>-0.27402781348807209</v>
      </c>
      <c r="F135" s="100">
        <f>('EKHAZAARSTK X raw'!F135-'EKHAZAARSTK X raw'!F$1003)/'EKHAZAARSTK X raw'!F$1004</f>
        <v>0.62117515721038896</v>
      </c>
      <c r="G135" s="100">
        <f>('EKHAZAARSTK X raw'!G135-'EKHAZAARSTK X raw'!G$1003)/'EKHAZAARSTK X raw'!G$1004</f>
        <v>0.14088348257865488</v>
      </c>
      <c r="H135" s="100">
        <f>('EKHAZAARSTK X raw'!H135-'EKHAZAARSTK X raw'!H$1003)/'EKHAZAARSTK X raw'!H$1004</f>
        <v>0.34702169497077995</v>
      </c>
      <c r="I135" s="100">
        <f>('EKHAZAARSTK X raw'!I135-'EKHAZAARSTK X raw'!I$1003)/'EKHAZAARSTK X raw'!I$1004</f>
        <v>-0.69493341129178843</v>
      </c>
      <c r="J135" s="100">
        <f>('EKHAZAARSTK X raw'!J135-'EKHAZAARSTK X raw'!J$1003)/'EKHAZAARSTK X raw'!J$1004</f>
        <v>-0.59815349067841816</v>
      </c>
      <c r="K135" s="100">
        <f>('EKHAZAARSTK X raw'!K135-'EKHAZAARSTK X raw'!K$1003)/'EKHAZAARSTK X raw'!K$1004</f>
        <v>-0.84433770544315834</v>
      </c>
    </row>
    <row r="136" spans="1:11" x14ac:dyDescent="0.3">
      <c r="A136" s="22" t="str">
        <f>'EKHAZAARSTK X raw'!A136</f>
        <v>BOMBAY BURMAH TRADING CORP</v>
      </c>
      <c r="B136" s="100">
        <f>('EKHAZAARSTK X raw'!B136-'EKHAZAARSTK X raw'!B$1003)/'EKHAZAARSTK X raw'!B$1004</f>
        <v>-0.55462426803099374</v>
      </c>
      <c r="C136" s="100">
        <f>('EKHAZAARSTK X raw'!C136-'EKHAZAARSTK X raw'!C$1003)/'EKHAZAARSTK X raw'!C$1004</f>
        <v>-0.86254810906858526</v>
      </c>
      <c r="D136" s="100">
        <f>('EKHAZAARSTK X raw'!D136-'EKHAZAARSTK X raw'!D$1003)/'EKHAZAARSTK X raw'!D$1004</f>
        <v>-0.44164083305968738</v>
      </c>
      <c r="E136" s="100">
        <f>('EKHAZAARSTK X raw'!E136-'EKHAZAARSTK X raw'!E$1003)/'EKHAZAARSTK X raw'!E$1004</f>
        <v>0.91955414330452923</v>
      </c>
      <c r="F136" s="100">
        <f>('EKHAZAARSTK X raw'!F136-'EKHAZAARSTK X raw'!F$1003)/'EKHAZAARSTK X raw'!F$1004</f>
        <v>-0.12596947460770039</v>
      </c>
      <c r="G136" s="100">
        <f>('EKHAZAARSTK X raw'!G136-'EKHAZAARSTK X raw'!G$1003)/'EKHAZAARSTK X raw'!G$1004</f>
        <v>-0.21626537121347653</v>
      </c>
      <c r="H136" s="100">
        <f>('EKHAZAARSTK X raw'!H136-'EKHAZAARSTK X raw'!H$1003)/'EKHAZAARSTK X raw'!H$1004</f>
        <v>0.58865637205215215</v>
      </c>
      <c r="I136" s="100">
        <f>('EKHAZAARSTK X raw'!I136-'EKHAZAARSTK X raw'!I$1003)/'EKHAZAARSTK X raw'!I$1004</f>
        <v>-0.78934019940375388</v>
      </c>
      <c r="J136" s="100">
        <f>('EKHAZAARSTK X raw'!J136-'EKHAZAARSTK X raw'!J$1003)/'EKHAZAARSTK X raw'!J$1004</f>
        <v>1.832607491041593</v>
      </c>
      <c r="K136" s="100">
        <f>('EKHAZAARSTK X raw'!K136-'EKHAZAARSTK X raw'!K$1003)/'EKHAZAARSTK X raw'!K$1004</f>
        <v>0.55293675880267834</v>
      </c>
    </row>
    <row r="137" spans="1:11" x14ac:dyDescent="0.3">
      <c r="A137" s="22" t="str">
        <f>'EKHAZAARSTK X raw'!A137</f>
        <v>BOMBAY DYEING &amp; MFG CO LTD</v>
      </c>
      <c r="B137" s="100">
        <f>('EKHAZAARSTK X raw'!B137-'EKHAZAARSTK X raw'!B$1003)/'EKHAZAARSTK X raw'!B$1004</f>
        <v>-0.64897097360151768</v>
      </c>
      <c r="C137" s="100">
        <f>('EKHAZAARSTK X raw'!C137-'EKHAZAARSTK X raw'!C$1003)/'EKHAZAARSTK X raw'!C$1004</f>
        <v>1.8091851473081761</v>
      </c>
      <c r="D137" s="100">
        <f>('EKHAZAARSTK X raw'!D137-'EKHAZAARSTK X raw'!D$1003)/'EKHAZAARSTK X raw'!D$1004</f>
        <v>-2.4946922883716631</v>
      </c>
      <c r="E137" s="100">
        <f>('EKHAZAARSTK X raw'!E137-'EKHAZAARSTK X raw'!E$1003)/'EKHAZAARSTK X raw'!E$1004</f>
        <v>3.0283522802556937</v>
      </c>
      <c r="F137" s="100">
        <f>('EKHAZAARSTK X raw'!F137-'EKHAZAARSTK X raw'!F$1003)/'EKHAZAARSTK X raw'!F$1004</f>
        <v>-1.0494316245686885</v>
      </c>
      <c r="G137" s="100">
        <f>('EKHAZAARSTK X raw'!G137-'EKHAZAARSTK X raw'!G$1003)/'EKHAZAARSTK X raw'!G$1004</f>
        <v>-2.5497090671322633</v>
      </c>
      <c r="H137" s="100">
        <f>('EKHAZAARSTK X raw'!H137-'EKHAZAARSTK X raw'!H$1003)/'EKHAZAARSTK X raw'!H$1004</f>
        <v>-0.44282481849523037</v>
      </c>
      <c r="I137" s="100">
        <f>('EKHAZAARSTK X raw'!I137-'EKHAZAARSTK X raw'!I$1003)/'EKHAZAARSTK X raw'!I$1004</f>
        <v>4.5734409903518802</v>
      </c>
      <c r="J137" s="100">
        <f>('EKHAZAARSTK X raw'!J137-'EKHAZAARSTK X raw'!J$1003)/'EKHAZAARSTK X raw'!J$1004</f>
        <v>-1.7096504385195808</v>
      </c>
      <c r="K137" s="100">
        <f>('EKHAZAARSTK X raw'!K137-'EKHAZAARSTK X raw'!K$1003)/'EKHAZAARSTK X raw'!K$1004</f>
        <v>-0.1221506878954126</v>
      </c>
    </row>
    <row r="138" spans="1:11" x14ac:dyDescent="0.3">
      <c r="A138" s="22" t="str">
        <f>'EKHAZAARSTK X raw'!A138</f>
        <v>BOMBAY SUPER HYBRID SEEDS LT</v>
      </c>
      <c r="B138" s="100">
        <f>('EKHAZAARSTK X raw'!B138-'EKHAZAARSTK X raw'!B$1003)/'EKHAZAARSTK X raw'!B$1004</f>
        <v>-0.64897097360151768</v>
      </c>
      <c r="C138" s="100">
        <f>('EKHAZAARSTK X raw'!C138-'EKHAZAARSTK X raw'!C$1003)/'EKHAZAARSTK X raw'!C$1004</f>
        <v>0.20767094371252873</v>
      </c>
      <c r="D138" s="100">
        <f>('EKHAZAARSTK X raw'!D138-'EKHAZAARSTK X raw'!D$1003)/'EKHAZAARSTK X raw'!D$1004</f>
        <v>0.10479631332184625</v>
      </c>
      <c r="E138" s="100">
        <f>('EKHAZAARSTK X raw'!E138-'EKHAZAARSTK X raw'!E$1003)/'EKHAZAARSTK X raw'!E$1004</f>
        <v>-6.4010652595156592E-2</v>
      </c>
      <c r="F138" s="100">
        <f>('EKHAZAARSTK X raw'!F138-'EKHAZAARSTK X raw'!F$1003)/'EKHAZAARSTK X raw'!F$1004</f>
        <v>2.6029912536684501</v>
      </c>
      <c r="G138" s="100">
        <f>('EKHAZAARSTK X raw'!G138-'EKHAZAARSTK X raw'!G$1003)/'EKHAZAARSTK X raw'!G$1004</f>
        <v>2.3534306092698479E-2</v>
      </c>
      <c r="H138" s="100">
        <f>('EKHAZAARSTK X raw'!H138-'EKHAZAARSTK X raw'!H$1003)/'EKHAZAARSTK X raw'!H$1004</f>
        <v>-1.040226221050274</v>
      </c>
      <c r="I138" s="100">
        <f>('EKHAZAARSTK X raw'!I138-'EKHAZAARSTK X raw'!I$1003)/'EKHAZAARSTK X raw'!I$1004</f>
        <v>-0.91854001485174663</v>
      </c>
      <c r="J138" s="100">
        <f>('EKHAZAARSTK X raw'!J138-'EKHAZAARSTK X raw'!J$1003)/'EKHAZAARSTK X raw'!J$1004</f>
        <v>0.1383604508124533</v>
      </c>
      <c r="K138" s="100">
        <f>('EKHAZAARSTK X raw'!K138-'EKHAZAARSTK X raw'!K$1003)/'EKHAZAARSTK X raw'!K$1004</f>
        <v>2.2574614167902278</v>
      </c>
    </row>
    <row r="139" spans="1:11" x14ac:dyDescent="0.3">
      <c r="A139" s="22" t="str">
        <f>'EKHAZAARSTK X raw'!A139</f>
        <v>BOROSIL LTD</v>
      </c>
      <c r="B139" s="100">
        <f>('EKHAZAARSTK X raw'!B139-'EKHAZAARSTK X raw'!B$1003)/'EKHAZAARSTK X raw'!B$1004</f>
        <v>-0.38215814067721704</v>
      </c>
      <c r="C139" s="100">
        <f>('EKHAZAARSTK X raw'!C139-'EKHAZAARSTK X raw'!C$1003)/'EKHAZAARSTK X raw'!C$1004</f>
        <v>0.45343363715226648</v>
      </c>
      <c r="D139" s="100">
        <f>('EKHAZAARSTK X raw'!D139-'EKHAZAARSTK X raw'!D$1003)/'EKHAZAARSTK X raw'!D$1004</f>
        <v>1.7443196389414362</v>
      </c>
      <c r="E139" s="100">
        <f>('EKHAZAARSTK X raw'!E139-'EKHAZAARSTK X raw'!E$1003)/'EKHAZAARSTK X raw'!E$1004</f>
        <v>-0.80389772214832855</v>
      </c>
      <c r="F139" s="100">
        <f>('EKHAZAARSTK X raw'!F139-'EKHAZAARSTK X raw'!F$1003)/'EKHAZAARSTK X raw'!F$1004</f>
        <v>-4.8467737829354471E-2</v>
      </c>
      <c r="G139" s="100">
        <f>('EKHAZAARSTK X raw'!G139-'EKHAZAARSTK X raw'!G$1003)/'EKHAZAARSTK X raw'!G$1004</f>
        <v>-0.14891506737467405</v>
      </c>
      <c r="H139" s="100">
        <f>('EKHAZAARSTK X raw'!H139-'EKHAZAARSTK X raw'!H$1003)/'EKHAZAARSTK X raw'!H$1004</f>
        <v>-0.70506134735205406</v>
      </c>
      <c r="I139" s="100">
        <f>('EKHAZAARSTK X raw'!I139-'EKHAZAARSTK X raw'!I$1003)/'EKHAZAARSTK X raw'!I$1004</f>
        <v>-0.50898771939422971</v>
      </c>
      <c r="J139" s="100">
        <f>('EKHAZAARSTK X raw'!J139-'EKHAZAARSTK X raw'!J$1003)/'EKHAZAARSTK X raw'!J$1004</f>
        <v>-0.60220023621370533</v>
      </c>
      <c r="K139" s="100">
        <f>('EKHAZAARSTK X raw'!K139-'EKHAZAARSTK X raw'!K$1003)/'EKHAZAARSTK X raw'!K$1004</f>
        <v>-0.25536411837689776</v>
      </c>
    </row>
    <row r="140" spans="1:11" x14ac:dyDescent="0.3">
      <c r="A140" s="22" t="str">
        <f>'EKHAZAARSTK X raw'!A140</f>
        <v>BOROSIL RENEWABLES LTD</v>
      </c>
      <c r="B140" s="100">
        <f>('EKHAZAARSTK X raw'!B140-'EKHAZAARSTK X raw'!B$1003)/'EKHAZAARSTK X raw'!B$1004</f>
        <v>-0.64897097360151768</v>
      </c>
      <c r="C140" s="100">
        <f>('EKHAZAARSTK X raw'!C140-'EKHAZAARSTK X raw'!C$1003)/'EKHAZAARSTK X raw'!C$1004</f>
        <v>0.20314281830489492</v>
      </c>
      <c r="D140" s="100">
        <f>('EKHAZAARSTK X raw'!D140-'EKHAZAARSTK X raw'!D$1003)/'EKHAZAARSTK X raw'!D$1004</f>
        <v>-0.21014488932389197</v>
      </c>
      <c r="E140" s="100">
        <f>('EKHAZAARSTK X raw'!E140-'EKHAZAARSTK X raw'!E$1003)/'EKHAZAARSTK X raw'!E$1004</f>
        <v>0.90701374458606254</v>
      </c>
      <c r="F140" s="100">
        <f>('EKHAZAARSTK X raw'!F140-'EKHAZAARSTK X raw'!F$1003)/'EKHAZAARSTK X raw'!F$1004</f>
        <v>-0.87150977202849611</v>
      </c>
      <c r="G140" s="100">
        <f>('EKHAZAARSTK X raw'!G140-'EKHAZAARSTK X raw'!G$1003)/'EKHAZAARSTK X raw'!G$1004</f>
        <v>-1.1904368197260247E-2</v>
      </c>
      <c r="H140" s="100">
        <f>('EKHAZAARSTK X raw'!H140-'EKHAZAARSTK X raw'!H$1003)/'EKHAZAARSTK X raw'!H$1004</f>
        <v>-0.59577386197209525</v>
      </c>
      <c r="I140" s="100">
        <f>('EKHAZAARSTK X raw'!I140-'EKHAZAARSTK X raw'!I$1003)/'EKHAZAARSTK X raw'!I$1004</f>
        <v>0.15155061702616654</v>
      </c>
      <c r="J140" s="100">
        <f>('EKHAZAARSTK X raw'!J140-'EKHAZAARSTK X raw'!J$1003)/'EKHAZAARSTK X raw'!J$1004</f>
        <v>-0.60538121690811797</v>
      </c>
      <c r="K140" s="100">
        <f>('EKHAZAARSTK X raw'!K140-'EKHAZAARSTK X raw'!K$1003)/'EKHAZAARSTK X raw'!K$1004</f>
        <v>-0.38393690995261476</v>
      </c>
    </row>
    <row r="141" spans="1:11" x14ac:dyDescent="0.3">
      <c r="A141" s="22" t="str">
        <f>'EKHAZAARSTK X raw'!A141</f>
        <v>BOSCH LTD</v>
      </c>
      <c r="B141" s="100">
        <f>('EKHAZAARSTK X raw'!B141-'EKHAZAARSTK X raw'!B$1003)/'EKHAZAARSTK X raw'!B$1004</f>
        <v>0.12807062408469536</v>
      </c>
      <c r="C141" s="100">
        <f>('EKHAZAARSTK X raw'!C141-'EKHAZAARSTK X raw'!C$1003)/'EKHAZAARSTK X raw'!C$1004</f>
        <v>-0.65053279778241113</v>
      </c>
      <c r="D141" s="100">
        <f>('EKHAZAARSTK X raw'!D141-'EKHAZAARSTK X raw'!D$1003)/'EKHAZAARSTK X raw'!D$1004</f>
        <v>-1.1088607568777225</v>
      </c>
      <c r="E141" s="100">
        <f>('EKHAZAARSTK X raw'!E141-'EKHAZAARSTK X raw'!E$1003)/'EKHAZAARSTK X raw'!E$1004</f>
        <v>-0.88921978798226986</v>
      </c>
      <c r="F141" s="100">
        <f>('EKHAZAARSTK X raw'!F141-'EKHAZAARSTK X raw'!F$1003)/'EKHAZAARSTK X raw'!F$1004</f>
        <v>0.56446797794157755</v>
      </c>
      <c r="G141" s="100">
        <f>('EKHAZAARSTK X raw'!G141-'EKHAZAARSTK X raw'!G$1003)/'EKHAZAARSTK X raw'!G$1004</f>
        <v>5.23045167516593E-2</v>
      </c>
      <c r="H141" s="100">
        <f>('EKHAZAARSTK X raw'!H141-'EKHAZAARSTK X raw'!H$1003)/'EKHAZAARSTK X raw'!H$1004</f>
        <v>1.1444829873404803</v>
      </c>
      <c r="I141" s="100">
        <f>('EKHAZAARSTK X raw'!I141-'EKHAZAARSTK X raw'!I$1003)/'EKHAZAARSTK X raw'!I$1004</f>
        <v>-0.68704270151488356</v>
      </c>
      <c r="J141" s="100">
        <f>('EKHAZAARSTK X raw'!J141-'EKHAZAARSTK X raw'!J$1003)/'EKHAZAARSTK X raw'!J$1004</f>
        <v>-0.57499464768689901</v>
      </c>
      <c r="K141" s="100">
        <f>('EKHAZAARSTK X raw'!K141-'EKHAZAARSTK X raw'!K$1003)/'EKHAZAARSTK X raw'!K$1004</f>
        <v>-0.47858967577485656</v>
      </c>
    </row>
    <row r="142" spans="1:11" x14ac:dyDescent="0.3">
      <c r="A142" s="22" t="str">
        <f>'EKHAZAARSTK X raw'!A142</f>
        <v>BRIGADE ENTERPRISES LTD</v>
      </c>
      <c r="B142" s="100">
        <f>('EKHAZAARSTK X raw'!B142-'EKHAZAARSTK X raw'!B$1003)/'EKHAZAARSTK X raw'!B$1004</f>
        <v>-0.43053818814697292</v>
      </c>
      <c r="C142" s="100">
        <f>('EKHAZAARSTK X raw'!C142-'EKHAZAARSTK X raw'!C$1003)/'EKHAZAARSTK X raw'!C$1004</f>
        <v>-1.2230502663508371</v>
      </c>
      <c r="D142" s="100">
        <f>('EKHAZAARSTK X raw'!D142-'EKHAZAARSTK X raw'!D$1003)/'EKHAZAARSTK X raw'!D$1004</f>
        <v>-0.34723682022595953</v>
      </c>
      <c r="E142" s="100">
        <f>('EKHAZAARSTK X raw'!E142-'EKHAZAARSTK X raw'!E$1003)/'EKHAZAARSTK X raw'!E$1004</f>
        <v>0.93396152763156304</v>
      </c>
      <c r="F142" s="100">
        <f>('EKHAZAARSTK X raw'!F142-'EKHAZAARSTK X raw'!F$1003)/'EKHAZAARSTK X raw'!F$1004</f>
        <v>-0.49072081154008396</v>
      </c>
      <c r="G142" s="100">
        <f>('EKHAZAARSTK X raw'!G142-'EKHAZAARSTK X raw'!G$1003)/'EKHAZAARSTK X raw'!G$1004</f>
        <v>-0.74389555583216693</v>
      </c>
      <c r="H142" s="100">
        <f>('EKHAZAARSTK X raw'!H142-'EKHAZAARSTK X raw'!H$1003)/'EKHAZAARSTK X raw'!H$1004</f>
        <v>0.47573267857246887</v>
      </c>
      <c r="I142" s="100">
        <f>('EKHAZAARSTK X raw'!I142-'EKHAZAARSTK X raw'!I$1003)/'EKHAZAARSTK X raw'!I$1004</f>
        <v>-0.58523811002042236</v>
      </c>
      <c r="J142" s="100">
        <f>('EKHAZAARSTK X raw'!J142-'EKHAZAARSTK X raw'!J$1003)/'EKHAZAARSTK X raw'!J$1004</f>
        <v>-0.43079082167185562</v>
      </c>
      <c r="K142" s="100">
        <f>('EKHAZAARSTK X raw'!K142-'EKHAZAARSTK X raw'!K$1003)/'EKHAZAARSTK X raw'!K$1004</f>
        <v>-0.75896176794031478</v>
      </c>
    </row>
    <row r="143" spans="1:11" x14ac:dyDescent="0.3">
      <c r="A143" s="22" t="str">
        <f>'EKHAZAARSTK X raw'!A143</f>
        <v>BRIGHTCOM GROUP LTD</v>
      </c>
      <c r="B143" s="100">
        <f>('EKHAZAARSTK X raw'!B143-'EKHAZAARSTK X raw'!B$1003)/'EKHAZAARSTK X raw'!B$1004</f>
        <v>0.98861789000305733</v>
      </c>
      <c r="C143" s="100">
        <f>('EKHAZAARSTK X raw'!C143-'EKHAZAARSTK X raw'!C$1003)/'EKHAZAARSTK X raw'!C$1004</f>
        <v>2.0627210012691242</v>
      </c>
      <c r="D143" s="100">
        <f>('EKHAZAARSTK X raw'!D143-'EKHAZAARSTK X raw'!D$1003)/'EKHAZAARSTK X raw'!D$1004</f>
        <v>2.6886552489331703</v>
      </c>
      <c r="E143" s="100">
        <f>('EKHAZAARSTK X raw'!E143-'EKHAZAARSTK X raw'!E$1003)/'EKHAZAARSTK X raw'!E$1004</f>
        <v>-0.90240488424864596</v>
      </c>
      <c r="F143" s="100">
        <f>('EKHAZAARSTK X raw'!F143-'EKHAZAARSTK X raw'!F$1003)/'EKHAZAARSTK X raw'!F$1004</f>
        <v>-2.8887621671469894</v>
      </c>
      <c r="G143" s="100">
        <f>('EKHAZAARSTK X raw'!G143-'EKHAZAARSTK X raw'!G$1003)/'EKHAZAARSTK X raw'!G$1004</f>
        <v>1.9874023408329666</v>
      </c>
      <c r="H143" s="100">
        <f>('EKHAZAARSTK X raw'!H143-'EKHAZAARSTK X raw'!H$1003)/'EKHAZAARSTK X raw'!H$1004</f>
        <v>9.6432464015618405E-2</v>
      </c>
      <c r="I143" s="100">
        <f>('EKHAZAARSTK X raw'!I143-'EKHAZAARSTK X raw'!I$1003)/'EKHAZAARSTK X raw'!I$1004</f>
        <v>2.5862742634359077</v>
      </c>
      <c r="J143" s="100">
        <f>('EKHAZAARSTK X raw'!J143-'EKHAZAARSTK X raw'!J$1003)/'EKHAZAARSTK X raw'!J$1004</f>
        <v>3.9080192069887234</v>
      </c>
      <c r="K143" s="100">
        <f>('EKHAZAARSTK X raw'!K143-'EKHAZAARSTK X raw'!K$1003)/'EKHAZAARSTK X raw'!K$1004</f>
        <v>2.7303772251926288</v>
      </c>
    </row>
    <row r="144" spans="1:11" x14ac:dyDescent="0.3">
      <c r="A144" s="22" t="str">
        <f>'EKHAZAARSTK X raw'!A144</f>
        <v>BRITANNIA INDUSTRIES LTD</v>
      </c>
      <c r="B144" s="100">
        <f>('EKHAZAARSTK X raw'!B144-'EKHAZAARSTK X raw'!B$1003)/'EKHAZAARSTK X raw'!B$1004</f>
        <v>0.56839418774702033</v>
      </c>
      <c r="C144" s="100">
        <f>('EKHAZAARSTK X raw'!C144-'EKHAZAARSTK X raw'!C$1003)/'EKHAZAARSTK X raw'!C$1004</f>
        <v>-0.40710721991863191</v>
      </c>
      <c r="D144" s="100">
        <f>('EKHAZAARSTK X raw'!D144-'EKHAZAARSTK X raw'!D$1003)/'EKHAZAARSTK X raw'!D$1004</f>
        <v>6.1134863810046791E-2</v>
      </c>
      <c r="E144" s="100">
        <f>('EKHAZAARSTK X raw'!E144-'EKHAZAARSTK X raw'!E$1003)/'EKHAZAARSTK X raw'!E$1004</f>
        <v>0.59135159113787117</v>
      </c>
      <c r="F144" s="100">
        <f>('EKHAZAARSTK X raw'!F144-'EKHAZAARSTK X raw'!F$1003)/'EKHAZAARSTK X raw'!F$1004</f>
        <v>0.62543632780022762</v>
      </c>
      <c r="G144" s="100">
        <f>('EKHAZAARSTK X raw'!G144-'EKHAZAARSTK X raw'!G$1003)/'EKHAZAARSTK X raw'!G$1004</f>
        <v>3.3469787785986549</v>
      </c>
      <c r="H144" s="100">
        <f>('EKHAZAARSTK X raw'!H144-'EKHAZAARSTK X raw'!H$1003)/'EKHAZAARSTK X raw'!H$1004</f>
        <v>1.1512621226075237</v>
      </c>
      <c r="I144" s="100">
        <f>('EKHAZAARSTK X raw'!I144-'EKHAZAARSTK X raw'!I$1003)/'EKHAZAARSTK X raw'!I$1004</f>
        <v>-0.58496074220758598</v>
      </c>
      <c r="J144" s="100">
        <f>('EKHAZAARSTK X raw'!J144-'EKHAZAARSTK X raw'!J$1003)/'EKHAZAARSTK X raw'!J$1004</f>
        <v>-0.8262101202737544</v>
      </c>
      <c r="K144" s="100">
        <f>('EKHAZAARSTK X raw'!K144-'EKHAZAARSTK X raw'!K$1003)/'EKHAZAARSTK X raw'!K$1004</f>
        <v>6.5164992452076395E-2</v>
      </c>
    </row>
    <row r="145" spans="1:11" x14ac:dyDescent="0.3">
      <c r="A145" s="22" t="str">
        <f>'EKHAZAARSTK X raw'!A145</f>
        <v>BSE LTD</v>
      </c>
      <c r="B145" s="100">
        <f>('EKHAZAARSTK X raw'!B145-'EKHAZAARSTK X raw'!B$1003)/'EKHAZAARSTK X raw'!B$1004</f>
        <v>1.5079323910983184</v>
      </c>
      <c r="C145" s="100">
        <f>('EKHAZAARSTK X raw'!C145-'EKHAZAARSTK X raw'!C$1003)/'EKHAZAARSTK X raw'!C$1004</f>
        <v>-6.9944824582051299E-2</v>
      </c>
      <c r="D145" s="100">
        <f>('EKHAZAARSTK X raw'!D145-'EKHAZAARSTK X raw'!D$1003)/'EKHAZAARSTK X raw'!D$1004</f>
        <v>-0.47662103287049495</v>
      </c>
      <c r="E145" s="100">
        <f>('EKHAZAARSTK X raw'!E145-'EKHAZAARSTK X raw'!E$1003)/'EKHAZAARSTK X raw'!E$1004</f>
        <v>-0.90238393464144062</v>
      </c>
      <c r="F145" s="100">
        <f>('EKHAZAARSTK X raw'!F145-'EKHAZAARSTK X raw'!F$1003)/'EKHAZAARSTK X raw'!F$1004</f>
        <v>-1.9832674165217761</v>
      </c>
      <c r="G145" s="100">
        <f>('EKHAZAARSTK X raw'!G145-'EKHAZAARSTK X raw'!G$1003)/'EKHAZAARSTK X raw'!G$1004</f>
        <v>-0.36212451760750097</v>
      </c>
      <c r="H145" s="100">
        <f>('EKHAZAARSTK X raw'!H145-'EKHAZAARSTK X raw'!H$1003)/'EKHAZAARSTK X raw'!H$1004</f>
        <v>-0.20293904160584184</v>
      </c>
      <c r="I145" s="100">
        <f>('EKHAZAARSTK X raw'!I145-'EKHAZAARSTK X raw'!I$1003)/'EKHAZAARSTK X raw'!I$1004</f>
        <v>2.8508070975204256</v>
      </c>
      <c r="J145" s="100">
        <f>('EKHAZAARSTK X raw'!J145-'EKHAZAARSTK X raw'!J$1003)/'EKHAZAARSTK X raw'!J$1004</f>
        <v>-6.2552956097327042E-2</v>
      </c>
      <c r="K145" s="100">
        <f>('EKHAZAARSTK X raw'!K145-'EKHAZAARSTK X raw'!K$1003)/'EKHAZAARSTK X raw'!K$1004</f>
        <v>-0.29203582957525437</v>
      </c>
    </row>
    <row r="146" spans="1:11" x14ac:dyDescent="0.3">
      <c r="A146" s="22" t="str">
        <f>'EKHAZAARSTK X raw'!A146</f>
        <v>BUTTERFLY GANDHIMATHI APPLIA</v>
      </c>
      <c r="B146" s="100">
        <f>('EKHAZAARSTK X raw'!B146-'EKHAZAARSTK X raw'!B$1003)/'EKHAZAARSTK X raw'!B$1004</f>
        <v>-0.5133633700147332</v>
      </c>
      <c r="C146" s="100">
        <f>('EKHAZAARSTK X raw'!C146-'EKHAZAARSTK X raw'!C$1003)/'EKHAZAARSTK X raw'!C$1004</f>
        <v>0.94689303303278394</v>
      </c>
      <c r="D146" s="100">
        <f>('EKHAZAARSTK X raw'!D146-'EKHAZAARSTK X raw'!D$1003)/'EKHAZAARSTK X raw'!D$1004</f>
        <v>0.33300929559420572</v>
      </c>
      <c r="E146" s="100">
        <f>('EKHAZAARSTK X raw'!E146-'EKHAZAARSTK X raw'!E$1003)/'EKHAZAARSTK X raw'!E$1004</f>
        <v>-0.90240488424864596</v>
      </c>
      <c r="F146" s="100">
        <f>('EKHAZAARSTK X raw'!F146-'EKHAZAARSTK X raw'!F$1003)/'EKHAZAARSTK X raw'!F$1004</f>
        <v>-0.50325105985953822</v>
      </c>
      <c r="G146" s="100">
        <f>('EKHAZAARSTK X raw'!G146-'EKHAZAARSTK X raw'!G$1003)/'EKHAZAARSTK X raw'!G$1004</f>
        <v>-0.48315299039051973</v>
      </c>
      <c r="H146" s="100">
        <f>('EKHAZAARSTK X raw'!H146-'EKHAZAARSTK X raw'!H$1003)/'EKHAZAARSTK X raw'!H$1004</f>
        <v>-0.99701351149348549</v>
      </c>
      <c r="I146" s="100">
        <f>('EKHAZAARSTK X raw'!I146-'EKHAZAARSTK X raw'!I$1003)/'EKHAZAARSTK X raw'!I$1004</f>
        <v>-0.48143873477982391</v>
      </c>
      <c r="J146" s="100">
        <f>('EKHAZAARSTK X raw'!J146-'EKHAZAARSTK X raw'!J$1003)/'EKHAZAARSTK X raw'!J$1004</f>
        <v>-0.57007229219626798</v>
      </c>
      <c r="K146" s="100">
        <f>('EKHAZAARSTK X raw'!K146-'EKHAZAARSTK X raw'!K$1003)/'EKHAZAARSTK X raw'!K$1004</f>
        <v>-1.2621848278850352</v>
      </c>
    </row>
    <row r="147" spans="1:11" x14ac:dyDescent="0.3">
      <c r="A147" s="22" t="str">
        <f>'EKHAZAARSTK X raw'!A147</f>
        <v>CAMLIN FINE SCIENCES LTD</v>
      </c>
      <c r="B147" s="100">
        <f>('EKHAZAARSTK X raw'!B147-'EKHAZAARSTK X raw'!B$1003)/'EKHAZAARSTK X raw'!B$1004</f>
        <v>-0.64897097360151768</v>
      </c>
      <c r="C147" s="100">
        <f>('EKHAZAARSTK X raw'!C147-'EKHAZAARSTK X raw'!C$1003)/'EKHAZAARSTK X raw'!C$1004</f>
        <v>-0.37449558265610083</v>
      </c>
      <c r="D147" s="100">
        <f>('EKHAZAARSTK X raw'!D147-'EKHAZAARSTK X raw'!D$1003)/'EKHAZAARSTK X raw'!D$1004</f>
        <v>0.39959932054629627</v>
      </c>
      <c r="E147" s="100">
        <f>('EKHAZAARSTK X raw'!E147-'EKHAZAARSTK X raw'!E$1003)/'EKHAZAARSTK X raw'!E$1004</f>
        <v>0.75605923080424731</v>
      </c>
      <c r="F147" s="100">
        <f>('EKHAZAARSTK X raw'!F147-'EKHAZAARSTK X raw'!F$1003)/'EKHAZAARSTK X raw'!F$1004</f>
        <v>-5.5469253545942211E-2</v>
      </c>
      <c r="G147" s="100">
        <f>('EKHAZAARSTK X raw'!G147-'EKHAZAARSTK X raw'!G$1003)/'EKHAZAARSTK X raw'!G$1004</f>
        <v>-0.70756015751065304</v>
      </c>
      <c r="H147" s="100">
        <f>('EKHAZAARSTK X raw'!H147-'EKHAZAARSTK X raw'!H$1003)/'EKHAZAARSTK X raw'!H$1004</f>
        <v>-0.57746817206624301</v>
      </c>
      <c r="I147" s="100">
        <f>('EKHAZAARSTK X raw'!I147-'EKHAZAARSTK X raw'!I$1003)/'EKHAZAARSTK X raw'!I$1004</f>
        <v>0.17531113735748147</v>
      </c>
      <c r="J147" s="100">
        <f>('EKHAZAARSTK X raw'!J147-'EKHAZAARSTK X raw'!J$1003)/'EKHAZAARSTK X raw'!J$1004</f>
        <v>-0.18456515436943591</v>
      </c>
      <c r="K147" s="100">
        <f>('EKHAZAARSTK X raw'!K147-'EKHAZAARSTK X raw'!K$1003)/'EKHAZAARSTK X raw'!K$1004</f>
        <v>-0.11277209745006686</v>
      </c>
    </row>
    <row r="148" spans="1:11" x14ac:dyDescent="0.3">
      <c r="A148" s="22" t="str">
        <f>'EKHAZAARSTK X raw'!A148</f>
        <v>CAMPUS ACTIVEWEAR LTD</v>
      </c>
      <c r="B148" s="100">
        <f>('EKHAZAARSTK X raw'!B148-'EKHAZAARSTK X raw'!B$1003)/'EKHAZAARSTK X raw'!B$1004</f>
        <v>-0.64897097360151768</v>
      </c>
      <c r="C148" s="100">
        <f>('EKHAZAARSTK X raw'!C148-'EKHAZAARSTK X raw'!C$1003)/'EKHAZAARSTK X raw'!C$1004</f>
        <v>0.55217731666503767</v>
      </c>
      <c r="D148" s="100">
        <f>('EKHAZAARSTK X raw'!D148-'EKHAZAARSTK X raw'!D$1003)/'EKHAZAARSTK X raw'!D$1004</f>
        <v>0.95381989226581687</v>
      </c>
      <c r="E148" s="100">
        <f>('EKHAZAARSTK X raw'!E148-'EKHAZAARSTK X raw'!E$1003)/'EKHAZAARSTK X raw'!E$1004</f>
        <v>0.47379520027106875</v>
      </c>
      <c r="F148" s="100">
        <f>('EKHAZAARSTK X raw'!F148-'EKHAZAARSTK X raw'!F$1003)/'EKHAZAARSTK X raw'!F$1004</f>
        <v>-0.1849793825333898</v>
      </c>
      <c r="G148" s="100">
        <f>('EKHAZAARSTK X raw'!G148-'EKHAZAARSTK X raw'!G$1003)/'EKHAZAARSTK X raw'!G$1004</f>
        <v>0.27045733251017173</v>
      </c>
      <c r="H148" s="100">
        <f>('EKHAZAARSTK X raw'!H148-'EKHAZAARSTK X raw'!H$1003)/'EKHAZAARSTK X raw'!H$1004</f>
        <v>-0.37233000160068935</v>
      </c>
      <c r="I148" s="100">
        <f>('EKHAZAARSTK X raw'!I148-'EKHAZAARSTK X raw'!I$1003)/'EKHAZAARSTK X raw'!I$1004</f>
        <v>0.20206128488325589</v>
      </c>
      <c r="J148" s="100">
        <f>('EKHAZAARSTK X raw'!J148-'EKHAZAARSTK X raw'!J$1003)/'EKHAZAARSTK X raw'!J$1004</f>
        <v>-0.92930060031820561</v>
      </c>
      <c r="K148" s="100">
        <f>('EKHAZAARSTK X raw'!K148-'EKHAZAARSTK X raw'!K$1003)/'EKHAZAARSTK X raw'!K$1004</f>
        <v>-4.5985732630471975E-2</v>
      </c>
    </row>
    <row r="149" spans="1:11" x14ac:dyDescent="0.3">
      <c r="A149" s="22" t="str">
        <f>'EKHAZAARSTK X raw'!A149</f>
        <v>CAN FIN HOMES LTD</v>
      </c>
      <c r="B149" s="100">
        <f>('EKHAZAARSTK X raw'!B149-'EKHAZAARSTK X raw'!B$1003)/'EKHAZAARSTK X raw'!B$1004</f>
        <v>-0.26317816825484147</v>
      </c>
      <c r="C149" s="100">
        <f>('EKHAZAARSTK X raw'!C149-'EKHAZAARSTK X raw'!C$1003)/'EKHAZAARSTK X raw'!C$1004</f>
        <v>-1.1511056926207683</v>
      </c>
      <c r="D149" s="100">
        <f>('EKHAZAARSTK X raw'!D149-'EKHAZAARSTK X raw'!D$1003)/'EKHAZAARSTK X raw'!D$1004</f>
        <v>-0.19336612791882454</v>
      </c>
      <c r="E149" s="100">
        <f>('EKHAZAARSTK X raw'!E149-'EKHAZAARSTK X raw'!E$1003)/'EKHAZAARSTK X raw'!E$1004</f>
        <v>2.9903802535017778</v>
      </c>
      <c r="F149" s="100">
        <f>('EKHAZAARSTK X raw'!F149-'EKHAZAARSTK X raw'!F$1003)/'EKHAZAARSTK X raw'!F$1004</f>
        <v>-0.33404789151267356</v>
      </c>
      <c r="G149" s="100">
        <f>('EKHAZAARSTK X raw'!G149-'EKHAZAARSTK X raw'!G$1003)/'EKHAZAARSTK X raw'!G$1004</f>
        <v>0.67714378084776206</v>
      </c>
      <c r="H149" s="100">
        <f>('EKHAZAARSTK X raw'!H149-'EKHAZAARSTK X raw'!H$1003)/'EKHAZAARSTK X raw'!H$1004</f>
        <v>0.43416241592298993</v>
      </c>
      <c r="I149" s="100">
        <f>('EKHAZAARSTK X raw'!I149-'EKHAZAARSTK X raw'!I$1003)/'EKHAZAARSTK X raw'!I$1004</f>
        <v>1.380105446684208</v>
      </c>
      <c r="J149" s="100">
        <f>('EKHAZAARSTK X raw'!J149-'EKHAZAARSTK X raw'!J$1003)/'EKHAZAARSTK X raw'!J$1004</f>
        <v>-1.0744542377865829</v>
      </c>
      <c r="K149" s="100">
        <f>('EKHAZAARSTK X raw'!K149-'EKHAZAARSTK X raw'!K$1003)/'EKHAZAARSTK X raw'!K$1004</f>
        <v>0.25329928332075263</v>
      </c>
    </row>
    <row r="150" spans="1:11" x14ac:dyDescent="0.3">
      <c r="A150" s="22" t="str">
        <f>'EKHAZAARSTK X raw'!A150</f>
        <v>CANARA BANK</v>
      </c>
      <c r="B150" s="100">
        <f>('EKHAZAARSTK X raw'!B150-'EKHAZAARSTK X raw'!B$1003)/'EKHAZAARSTK X raw'!B$1004</f>
        <v>0.95041388497528279</v>
      </c>
      <c r="C150" s="100">
        <f>('EKHAZAARSTK X raw'!C150-'EKHAZAARSTK X raw'!C$1003)/'EKHAZAARSTK X raw'!C$1004</f>
        <v>-1.5158330636097943</v>
      </c>
      <c r="D150" s="100">
        <f>('EKHAZAARSTK X raw'!D150-'EKHAZAARSTK X raw'!D$1003)/'EKHAZAARSTK X raw'!D$1004</f>
        <v>-0.50681990580679603</v>
      </c>
      <c r="E150" s="100">
        <f>('EKHAZAARSTK X raw'!E150-'EKHAZAARSTK X raw'!E$1003)/'EKHAZAARSTK X raw'!E$1004</f>
        <v>0.57378966396748665</v>
      </c>
      <c r="F150" s="100">
        <f>('EKHAZAARSTK X raw'!F150-'EKHAZAARSTK X raw'!F$1003)/'EKHAZAARSTK X raw'!F$1004</f>
        <v>0.58017012879206209</v>
      </c>
      <c r="G150" s="100">
        <f>('EKHAZAARSTK X raw'!G150-'EKHAZAARSTK X raw'!G$1003)/'EKHAZAARSTK X raw'!G$1004</f>
        <v>-0.62825861744123179</v>
      </c>
      <c r="H150" s="100">
        <f>('EKHAZAARSTK X raw'!H150-'EKHAZAARSTK X raw'!H$1003)/'EKHAZAARSTK X raw'!H$1004</f>
        <v>2.6260485678343795</v>
      </c>
      <c r="I150" s="100">
        <f>('EKHAZAARSTK X raw'!I150-'EKHAZAARSTK X raw'!I$1003)/'EKHAZAARSTK X raw'!I$1004</f>
        <v>1.4476788273263348</v>
      </c>
      <c r="J150" s="100">
        <f>('EKHAZAARSTK X raw'!J150-'EKHAZAARSTK X raw'!J$1003)/'EKHAZAARSTK X raw'!J$1004</f>
        <v>1.0603581780567866</v>
      </c>
      <c r="K150" s="100">
        <f>('EKHAZAARSTK X raw'!K150-'EKHAZAARSTK X raw'!K$1003)/'EKHAZAARSTK X raw'!K$1004</f>
        <v>1.0060070640119723</v>
      </c>
    </row>
    <row r="151" spans="1:11" x14ac:dyDescent="0.3">
      <c r="A151" s="22" t="str">
        <f>'EKHAZAARSTK X raw'!A151</f>
        <v>CANTABIL RETAIL INDIA LTD</v>
      </c>
      <c r="B151" s="100">
        <f>('EKHAZAARSTK X raw'!B151-'EKHAZAARSTK X raw'!B$1003)/'EKHAZAARSTK X raw'!B$1004</f>
        <v>-0.4985129169720463</v>
      </c>
      <c r="C151" s="100">
        <f>('EKHAZAARSTK X raw'!C151-'EKHAZAARSTK X raw'!C$1003)/'EKHAZAARSTK X raw'!C$1004</f>
        <v>6.9646806618935284E-2</v>
      </c>
      <c r="D151" s="100">
        <f>('EKHAZAARSTK X raw'!D151-'EKHAZAARSTK X raw'!D$1003)/'EKHAZAARSTK X raw'!D$1004</f>
        <v>0.57303158356945616</v>
      </c>
      <c r="E151" s="100">
        <f>('EKHAZAARSTK X raw'!E151-'EKHAZAARSTK X raw'!E$1003)/'EKHAZAARSTK X raw'!E$1004</f>
        <v>1.2775303153946358</v>
      </c>
      <c r="F151" s="100">
        <f>('EKHAZAARSTK X raw'!F151-'EKHAZAARSTK X raw'!F$1003)/'EKHAZAARSTK X raw'!F$1004</f>
        <v>-4.008141443477227E-2</v>
      </c>
      <c r="G151" s="100">
        <f>('EKHAZAARSTK X raw'!G151-'EKHAZAARSTK X raw'!G$1003)/'EKHAZAARSTK X raw'!G$1004</f>
        <v>0.51554195067351671</v>
      </c>
      <c r="H151" s="100">
        <f>('EKHAZAARSTK X raw'!H151-'EKHAZAARSTK X raw'!H$1003)/'EKHAZAARSTK X raw'!H$1004</f>
        <v>-1.2294865547970828</v>
      </c>
      <c r="I151" s="100">
        <f>('EKHAZAARSTK X raw'!I151-'EKHAZAARSTK X raw'!I$1003)/'EKHAZAARSTK X raw'!I$1004</f>
        <v>-0.45567241603434028</v>
      </c>
      <c r="J151" s="100">
        <f>('EKHAZAARSTK X raw'!J151-'EKHAZAARSTK X raw'!J$1003)/'EKHAZAARSTK X raw'!J$1004</f>
        <v>-0.19723561494761066</v>
      </c>
      <c r="K151" s="100">
        <f>('EKHAZAARSTK X raw'!K151-'EKHAZAARSTK X raw'!K$1003)/'EKHAZAARSTK X raw'!K$1004</f>
        <v>0.50373145779603234</v>
      </c>
    </row>
    <row r="152" spans="1:11" x14ac:dyDescent="0.3">
      <c r="A152" s="22" t="str">
        <f>'EKHAZAARSTK X raw'!A152</f>
        <v>CAPLIN POINT LABORATORIES</v>
      </c>
      <c r="B152" s="100">
        <f>('EKHAZAARSTK X raw'!B152-'EKHAZAARSTK X raw'!B$1003)/'EKHAZAARSTK X raw'!B$1004</f>
        <v>-0.21970401597418177</v>
      </c>
      <c r="C152" s="100">
        <f>('EKHAZAARSTK X raw'!C152-'EKHAZAARSTK X raw'!C$1003)/'EKHAZAARSTK X raw'!C$1004</f>
        <v>0.41415200515789991</v>
      </c>
      <c r="D152" s="100">
        <f>('EKHAZAARSTK X raw'!D152-'EKHAZAARSTK X raw'!D$1003)/'EKHAZAARSTK X raw'!D$1004</f>
        <v>0.85912819252636108</v>
      </c>
      <c r="E152" s="100">
        <f>('EKHAZAARSTK X raw'!E152-'EKHAZAARSTK X raw'!E$1003)/'EKHAZAARSTK X raw'!E$1004</f>
        <v>-0.89958071450147259</v>
      </c>
      <c r="F152" s="100">
        <f>('EKHAZAARSTK X raw'!F152-'EKHAZAARSTK X raw'!F$1003)/'EKHAZAARSTK X raw'!F$1004</f>
        <v>-0.48255583624554482</v>
      </c>
      <c r="G152" s="100">
        <f>('EKHAZAARSTK X raw'!G152-'EKHAZAARSTK X raw'!G$1003)/'EKHAZAARSTK X raw'!G$1004</f>
        <v>0.78460762194237899</v>
      </c>
      <c r="H152" s="100">
        <f>('EKHAZAARSTK X raw'!H152-'EKHAZAARSTK X raw'!H$1003)/'EKHAZAARSTK X raw'!H$1004</f>
        <v>-0.42626118217830045</v>
      </c>
      <c r="I152" s="100">
        <f>('EKHAZAARSTK X raw'!I152-'EKHAZAARSTK X raw'!I$1003)/'EKHAZAARSTK X raw'!I$1004</f>
        <v>-0.54373415673690639</v>
      </c>
      <c r="J152" s="100">
        <f>('EKHAZAARSTK X raw'!J152-'EKHAZAARSTK X raw'!J$1003)/'EKHAZAARSTK X raw'!J$1004</f>
        <v>0.12880052187187216</v>
      </c>
      <c r="K152" s="100">
        <f>('EKHAZAARSTK X raw'!K152-'EKHAZAARSTK X raw'!K$1003)/'EKHAZAARSTK X raw'!K$1004</f>
        <v>-1.0104533483542355</v>
      </c>
    </row>
    <row r="153" spans="1:11" x14ac:dyDescent="0.3">
      <c r="A153" s="22" t="str">
        <f>'EKHAZAARSTK X raw'!A153</f>
        <v>CAPRI GLOBAL CAPITAL LTD</v>
      </c>
      <c r="B153" s="100">
        <f>('EKHAZAARSTK X raw'!B153-'EKHAZAARSTK X raw'!B$1003)/'EKHAZAARSTK X raw'!B$1004</f>
        <v>-0.59417240388024839</v>
      </c>
      <c r="C153" s="100">
        <f>('EKHAZAARSTK X raw'!C153-'EKHAZAARSTK X raw'!C$1003)/'EKHAZAARSTK X raw'!C$1004</f>
        <v>-0.85686454559465097</v>
      </c>
      <c r="D153" s="100">
        <f>('EKHAZAARSTK X raw'!D153-'EKHAZAARSTK X raw'!D$1003)/'EKHAZAARSTK X raw'!D$1004</f>
        <v>-0.20014598169190864</v>
      </c>
      <c r="E153" s="100">
        <f>('EKHAZAARSTK X raw'!E153-'EKHAZAARSTK X raw'!E$1003)/'EKHAZAARSTK X raw'!E$1004</f>
        <v>1.9899805802227057</v>
      </c>
      <c r="F153" s="100">
        <f>('EKHAZAARSTK X raw'!F153-'EKHAZAARSTK X raw'!F$1003)/'EKHAZAARSTK X raw'!F$1004</f>
        <v>-0.14982374125551248</v>
      </c>
      <c r="G153" s="100">
        <f>('EKHAZAARSTK X raw'!G153-'EKHAZAARSTK X raw'!G$1003)/'EKHAZAARSTK X raw'!G$1004</f>
        <v>0.18568519141562631</v>
      </c>
      <c r="H153" s="100">
        <f>('EKHAZAARSTK X raw'!H153-'EKHAZAARSTK X raw'!H$1003)/'EKHAZAARSTK X raw'!H$1004</f>
        <v>0.10540654861129274</v>
      </c>
      <c r="I153" s="100">
        <f>('EKHAZAARSTK X raw'!I153-'EKHAZAARSTK X raw'!I$1003)/'EKHAZAARSTK X raw'!I$1004</f>
        <v>-0.83998348796878752</v>
      </c>
      <c r="J153" s="100">
        <f>('EKHAZAARSTK X raw'!J153-'EKHAZAARSTK X raw'!J$1003)/'EKHAZAARSTK X raw'!J$1004</f>
        <v>-0.71905368865103414</v>
      </c>
      <c r="K153" s="100">
        <f>('EKHAZAARSTK X raw'!K153-'EKHAZAARSTK X raw'!K$1003)/'EKHAZAARSTK X raw'!K$1004</f>
        <v>-1.5311509083757362</v>
      </c>
    </row>
    <row r="154" spans="1:11" x14ac:dyDescent="0.3">
      <c r="A154" s="22" t="str">
        <f>'EKHAZAARSTK X raw'!A154</f>
        <v>CARBORUNDUM UNIVERSAL LTD</v>
      </c>
      <c r="B154" s="100">
        <f>('EKHAZAARSTK X raw'!B154-'EKHAZAARSTK X raw'!B$1003)/'EKHAZAARSTK X raw'!B$1004</f>
        <v>-0.39020095202945088</v>
      </c>
      <c r="C154" s="100">
        <f>('EKHAZAARSTK X raw'!C154-'EKHAZAARSTK X raw'!C$1003)/'EKHAZAARSTK X raw'!C$1004</f>
        <v>-0.35411292877003692</v>
      </c>
      <c r="D154" s="100">
        <f>('EKHAZAARSTK X raw'!D154-'EKHAZAARSTK X raw'!D$1003)/'EKHAZAARSTK X raw'!D$1004</f>
        <v>0.16946773788865804</v>
      </c>
      <c r="E154" s="100">
        <f>('EKHAZAARSTK X raw'!E154-'EKHAZAARSTK X raw'!E$1003)/'EKHAZAARSTK X raw'!E$1004</f>
        <v>-0.766987507053568</v>
      </c>
      <c r="F154" s="100">
        <f>('EKHAZAARSTK X raw'!F154-'EKHAZAARSTK X raw'!F$1003)/'EKHAZAARSTK X raw'!F$1004</f>
        <v>0.41861899282000792</v>
      </c>
      <c r="G154" s="100">
        <f>('EKHAZAARSTK X raw'!G154-'EKHAZAARSTK X raw'!G$1003)/'EKHAZAARSTK X raw'!G$1004</f>
        <v>-9.7227757620537897E-2</v>
      </c>
      <c r="H154" s="100">
        <f>('EKHAZAARSTK X raw'!H154-'EKHAZAARSTK X raw'!H$1003)/'EKHAZAARSTK X raw'!H$1004</f>
        <v>0.28881263527631762</v>
      </c>
      <c r="I154" s="100">
        <f>('EKHAZAARSTK X raw'!I154-'EKHAZAARSTK X raw'!I$1003)/'EKHAZAARSTK X raw'!I$1004</f>
        <v>-0.78017560222055526</v>
      </c>
      <c r="J154" s="100">
        <f>('EKHAZAARSTK X raw'!J154-'EKHAZAARSTK X raw'!J$1003)/'EKHAZAARSTK X raw'!J$1004</f>
        <v>-0.6670120100766419</v>
      </c>
      <c r="K154" s="100">
        <f>('EKHAZAARSTK X raw'!K154-'EKHAZAARSTK X raw'!K$1003)/'EKHAZAARSTK X raw'!K$1004</f>
        <v>-0.70626167362076187</v>
      </c>
    </row>
    <row r="155" spans="1:11" x14ac:dyDescent="0.3">
      <c r="A155" s="22" t="str">
        <f>'EKHAZAARSTK X raw'!A155</f>
        <v>CARE RATINGS LTD</v>
      </c>
      <c r="B155" s="100">
        <f>('EKHAZAARSTK X raw'!B155-'EKHAZAARSTK X raw'!B$1003)/'EKHAZAARSTK X raw'!B$1004</f>
        <v>0.45866152207450916</v>
      </c>
      <c r="C155" s="100">
        <f>('EKHAZAARSTK X raw'!C155-'EKHAZAARSTK X raw'!C$1003)/'EKHAZAARSTK X raw'!C$1004</f>
        <v>-3.1457835589265522E-2</v>
      </c>
      <c r="D155" s="100">
        <f>('EKHAZAARSTK X raw'!D155-'EKHAZAARSTK X raw'!D$1003)/'EKHAZAARSTK X raw'!D$1004</f>
        <v>-0.78228380537740549</v>
      </c>
      <c r="E155" s="100">
        <f>('EKHAZAARSTK X raw'!E155-'EKHAZAARSTK X raw'!E$1003)/'EKHAZAARSTK X raw'!E$1004</f>
        <v>-0.876936077188329</v>
      </c>
      <c r="F155" s="100">
        <f>('EKHAZAARSTK X raw'!F155-'EKHAZAARSTK X raw'!F$1003)/'EKHAZAARSTK X raw'!F$1004</f>
        <v>0.61670608378841008</v>
      </c>
      <c r="G155" s="100">
        <f>('EKHAZAARSTK X raw'!G155-'EKHAZAARSTK X raw'!G$1003)/'EKHAZAARSTK X raw'!G$1004</f>
        <v>0.24621094200239646</v>
      </c>
      <c r="H155" s="100">
        <f>('EKHAZAARSTK X raw'!H155-'EKHAZAARSTK X raw'!H$1003)/'EKHAZAARSTK X raw'!H$1004</f>
        <v>-1.2286993473507111</v>
      </c>
      <c r="I155" s="100">
        <f>('EKHAZAARSTK X raw'!I155-'EKHAZAARSTK X raw'!I$1003)/'EKHAZAARSTK X raw'!I$1004</f>
        <v>0.86708212939737905</v>
      </c>
      <c r="J155" s="100">
        <f>('EKHAZAARSTK X raw'!J155-'EKHAZAARSTK X raw'!J$1003)/'EKHAZAARSTK X raw'!J$1004</f>
        <v>-0.35020915152134374</v>
      </c>
      <c r="K155" s="100">
        <f>('EKHAZAARSTK X raw'!K155-'EKHAZAARSTK X raw'!K$1003)/'EKHAZAARSTK X raw'!K$1004</f>
        <v>-0.57206367829861171</v>
      </c>
    </row>
    <row r="156" spans="1:11" x14ac:dyDescent="0.3">
      <c r="A156" s="22" t="str">
        <f>'EKHAZAARSTK X raw'!A156</f>
        <v>CARTRADE TECH LTD</v>
      </c>
      <c r="B156" s="100">
        <f>('EKHAZAARSTK X raw'!B156-'EKHAZAARSTK X raw'!B$1003)/'EKHAZAARSTK X raw'!B$1004</f>
        <v>-0.64897097360151768</v>
      </c>
      <c r="C156" s="100">
        <f>('EKHAZAARSTK X raw'!C156-'EKHAZAARSTK X raw'!C$1003)/'EKHAZAARSTK X raw'!C$1004</f>
        <v>-1.3183560133253638</v>
      </c>
      <c r="D156" s="100">
        <f>('EKHAZAARSTK X raw'!D156-'EKHAZAARSTK X raw'!D$1003)/'EKHAZAARSTK X raw'!D$1004</f>
        <v>8.9730613646391594E-2</v>
      </c>
      <c r="E156" s="100">
        <f>('EKHAZAARSTK X raw'!E156-'EKHAZAARSTK X raw'!E$1003)/'EKHAZAARSTK X raw'!E$1004</f>
        <v>-0.74182093272538774</v>
      </c>
      <c r="F156" s="100">
        <f>('EKHAZAARSTK X raw'!F156-'EKHAZAARSTK X raw'!F$1003)/'EKHAZAARSTK X raw'!F$1004</f>
        <v>-1.136760323688643</v>
      </c>
      <c r="G156" s="100">
        <f>('EKHAZAARSTK X raw'!G156-'EKHAZAARSTK X raw'!G$1003)/'EKHAZAARSTK X raw'!G$1004</f>
        <v>-1.2009795869809394</v>
      </c>
      <c r="H156" s="100">
        <f>('EKHAZAARSTK X raw'!H156-'EKHAZAARSTK X raw'!H$1003)/'EKHAZAARSTK X raw'!H$1004</f>
        <v>-0.91653389514572758</v>
      </c>
      <c r="I156" s="100">
        <f>('EKHAZAARSTK X raw'!I156-'EKHAZAARSTK X raw'!I$1003)/'EKHAZAARSTK X raw'!I$1004</f>
        <v>0.33004545041664307</v>
      </c>
      <c r="J156" s="100">
        <f>('EKHAZAARSTK X raw'!J156-'EKHAZAARSTK X raw'!J$1003)/'EKHAZAARSTK X raw'!J$1004</f>
        <v>-0.44977030597416712</v>
      </c>
      <c r="K156" s="100">
        <f>('EKHAZAARSTK X raw'!K156-'EKHAZAARSTK X raw'!K$1003)/'EKHAZAARSTK X raw'!K$1004</f>
        <v>-0.51977897661438799</v>
      </c>
    </row>
    <row r="157" spans="1:11" x14ac:dyDescent="0.3">
      <c r="A157" s="22" t="str">
        <f>'EKHAZAARSTK X raw'!A157</f>
        <v>CARYSIL LTD</v>
      </c>
      <c r="B157" s="100">
        <f>('EKHAZAARSTK X raw'!B157-'EKHAZAARSTK X raw'!B$1003)/'EKHAZAARSTK X raw'!B$1004</f>
        <v>-0.50907578310615365</v>
      </c>
      <c r="C157" s="100">
        <f>('EKHAZAARSTK X raw'!C157-'EKHAZAARSTK X raw'!C$1003)/'EKHAZAARSTK X raw'!C$1004</f>
        <v>0.39971777762263128</v>
      </c>
      <c r="D157" s="100">
        <f>('EKHAZAARSTK X raw'!D157-'EKHAZAARSTK X raw'!D$1003)/'EKHAZAARSTK X raw'!D$1004</f>
        <v>1.2387898193030673</v>
      </c>
      <c r="E157" s="100">
        <f>('EKHAZAARSTK X raw'!E157-'EKHAZAARSTK X raw'!E$1003)/'EKHAZAARSTK X raw'!E$1004</f>
        <v>0.44133487858866693</v>
      </c>
      <c r="F157" s="100">
        <f>('EKHAZAARSTK X raw'!F157-'EKHAZAARSTK X raw'!F$1003)/'EKHAZAARSTK X raw'!F$1004</f>
        <v>-0.91837527146707554</v>
      </c>
      <c r="G157" s="100">
        <f>('EKHAZAARSTK X raw'!G157-'EKHAZAARSTK X raw'!G$1003)/'EKHAZAARSTK X raw'!G$1004</f>
        <v>0.20593316546786306</v>
      </c>
      <c r="H157" s="100">
        <f>('EKHAZAARSTK X raw'!H157-'EKHAZAARSTK X raw'!H$1003)/'EKHAZAARSTK X raw'!H$1004</f>
        <v>-1.1594271210949603</v>
      </c>
      <c r="I157" s="100">
        <f>('EKHAZAARSTK X raw'!I157-'EKHAZAARSTK X raw'!I$1003)/'EKHAZAARSTK X raw'!I$1004</f>
        <v>0.73216718924744006</v>
      </c>
      <c r="J157" s="100">
        <f>('EKHAZAARSTK X raw'!J157-'EKHAZAARSTK X raw'!J$1003)/'EKHAZAARSTK X raw'!J$1004</f>
        <v>-0.33496131529285372</v>
      </c>
      <c r="K157" s="100">
        <f>('EKHAZAARSTK X raw'!K157-'EKHAZAARSTK X raw'!K$1003)/'EKHAZAARSTK X raw'!K$1004</f>
        <v>0.74741083972110145</v>
      </c>
    </row>
    <row r="158" spans="1:11" x14ac:dyDescent="0.3">
      <c r="A158" s="22" t="str">
        <f>'EKHAZAARSTK X raw'!A158</f>
        <v>CASTROL INDIA LTD</v>
      </c>
      <c r="B158" s="100">
        <f>('EKHAZAARSTK X raw'!B158-'EKHAZAARSTK X raw'!B$1003)/'EKHAZAARSTK X raw'!B$1004</f>
        <v>3.3877998658521653</v>
      </c>
      <c r="C158" s="100">
        <f>('EKHAZAARSTK X raw'!C158-'EKHAZAARSTK X raw'!C$1003)/'EKHAZAARSTK X raw'!C$1004</f>
        <v>0.97818080175318833</v>
      </c>
      <c r="D158" s="100">
        <f>('EKHAZAARSTK X raw'!D158-'EKHAZAARSTK X raw'!D$1003)/'EKHAZAARSTK X raw'!D$1004</f>
        <v>-0.62349788454816324</v>
      </c>
      <c r="E158" s="100">
        <f>('EKHAZAARSTK X raw'!E158-'EKHAZAARSTK X raw'!E$1003)/'EKHAZAARSTK X raw'!E$1004</f>
        <v>-0.90240488424864596</v>
      </c>
      <c r="F158" s="100">
        <f>('EKHAZAARSTK X raw'!F158-'EKHAZAARSTK X raw'!F$1003)/'EKHAZAARSTK X raw'!F$1004</f>
        <v>0.21573127306558196</v>
      </c>
      <c r="G158" s="100">
        <f>('EKHAZAARSTK X raw'!G158-'EKHAZAARSTK X raw'!G$1003)/'EKHAZAARSTK X raw'!G$1004</f>
        <v>2.229902271385285</v>
      </c>
      <c r="H158" s="100">
        <f>('EKHAZAARSTK X raw'!H158-'EKHAZAARSTK X raw'!H$1003)/'EKHAZAARSTK X raw'!H$1004</f>
        <v>0.11223204764201052</v>
      </c>
      <c r="I158" s="100">
        <f>('EKHAZAARSTK X raw'!I158-'EKHAZAARSTK X raw'!I$1003)/'EKHAZAARSTK X raw'!I$1004</f>
        <v>-0.7612743805679576</v>
      </c>
      <c r="J158" s="100">
        <f>('EKHAZAARSTK X raw'!J158-'EKHAZAARSTK X raw'!J$1003)/'EKHAZAARSTK X raw'!J$1004</f>
        <v>1.1192479069359306E-2</v>
      </c>
      <c r="K158" s="100">
        <f>('EKHAZAARSTK X raw'!K158-'EKHAZAARSTK X raw'!K$1003)/'EKHAZAARSTK X raw'!K$1004</f>
        <v>-0.54031780031265253</v>
      </c>
    </row>
    <row r="159" spans="1:11" x14ac:dyDescent="0.3">
      <c r="A159" s="22" t="str">
        <f>'EKHAZAARSTK X raw'!A159</f>
        <v>CCL PRODUCTS INDIA LTD</v>
      </c>
      <c r="B159" s="100">
        <f>('EKHAZAARSTK X raw'!B159-'EKHAZAARSTK X raw'!B$1003)/'EKHAZAARSTK X raw'!B$1004</f>
        <v>0.13027525482955019</v>
      </c>
      <c r="C159" s="100">
        <f>('EKHAZAARSTK X raw'!C159-'EKHAZAARSTK X raw'!C$1003)/'EKHAZAARSTK X raw'!C$1004</f>
        <v>-0.86570392137538565</v>
      </c>
      <c r="D159" s="100">
        <f>('EKHAZAARSTK X raw'!D159-'EKHAZAARSTK X raw'!D$1003)/'EKHAZAARSTK X raw'!D$1004</f>
        <v>0.22933033458724944</v>
      </c>
      <c r="E159" s="100">
        <f>('EKHAZAARSTK X raw'!E159-'EKHAZAARSTK X raw'!E$1003)/'EKHAZAARSTK X raw'!E$1004</f>
        <v>0.42276307188705559</v>
      </c>
      <c r="F159" s="100">
        <f>('EKHAZAARSTK X raw'!F159-'EKHAZAARSTK X raw'!F$1003)/'EKHAZAARSTK X raw'!F$1004</f>
        <v>0.69645676815202251</v>
      </c>
      <c r="G159" s="100">
        <f>('EKHAZAARSTK X raw'!G159-'EKHAZAARSTK X raw'!G$1003)/'EKHAZAARSTK X raw'!G$1004</f>
        <v>0.13257042051916731</v>
      </c>
      <c r="H159" s="100">
        <f>('EKHAZAARSTK X raw'!H159-'EKHAZAARSTK X raw'!H$1003)/'EKHAZAARSTK X raw'!H$1004</f>
        <v>-0.23559148983947664</v>
      </c>
      <c r="I159" s="100">
        <f>('EKHAZAARSTK X raw'!I159-'EKHAZAARSTK X raw'!I$1003)/'EKHAZAARSTK X raw'!I$1004</f>
        <v>-0.16691516279705038</v>
      </c>
      <c r="J159" s="100">
        <f>('EKHAZAARSTK X raw'!J159-'EKHAZAARSTK X raw'!J$1003)/'EKHAZAARSTK X raw'!J$1004</f>
        <v>-0.48505681018626201</v>
      </c>
      <c r="K159" s="100">
        <f>('EKHAZAARSTK X raw'!K159-'EKHAZAARSTK X raw'!K$1003)/'EKHAZAARSTK X raw'!K$1004</f>
        <v>9.6368043067444745E-2</v>
      </c>
    </row>
    <row r="160" spans="1:11" x14ac:dyDescent="0.3">
      <c r="A160" s="22" t="str">
        <f>'EKHAZAARSTK X raw'!A160</f>
        <v>CE INFO SYSTEMS LTD</v>
      </c>
      <c r="B160" s="100">
        <f>('EKHAZAARSTK X raw'!B160-'EKHAZAARSTK X raw'!B$1003)/'EKHAZAARSTK X raw'!B$1004</f>
        <v>-0.50264472106111957</v>
      </c>
      <c r="C160" s="100">
        <f>('EKHAZAARSTK X raw'!C160-'EKHAZAARSTK X raw'!C$1003)/'EKHAZAARSTK X raw'!C$1004</f>
        <v>-4.7435775357653129E-2</v>
      </c>
      <c r="D160" s="100">
        <f>('EKHAZAARSTK X raw'!D160-'EKHAZAARSTK X raw'!D$1003)/'EKHAZAARSTK X raw'!D$1004</f>
        <v>1.2276215406664823</v>
      </c>
      <c r="E160" s="100">
        <f>('EKHAZAARSTK X raw'!E160-'EKHAZAARSTK X raw'!E$1003)/'EKHAZAARSTK X raw'!E$1004</f>
        <v>-0.88536901718134009</v>
      </c>
      <c r="F160" s="100">
        <f>('EKHAZAARSTK X raw'!F160-'EKHAZAARSTK X raw'!F$1003)/'EKHAZAARSTK X raw'!F$1004</f>
        <v>-1.1773774163138699</v>
      </c>
      <c r="G160" s="100">
        <f>('EKHAZAARSTK X raw'!G160-'EKHAZAARSTK X raw'!G$1003)/'EKHAZAARSTK X raw'!G$1004</f>
        <v>1.084015079372038</v>
      </c>
      <c r="H160" s="100">
        <f>('EKHAZAARSTK X raw'!H160-'EKHAZAARSTK X raw'!H$1003)/'EKHAZAARSTK X raw'!H$1004</f>
        <v>-1.0337625069416714</v>
      </c>
      <c r="I160" s="100">
        <f>('EKHAZAARSTK X raw'!I160-'EKHAZAARSTK X raw'!I$1003)/'EKHAZAARSTK X raw'!I$1004</f>
        <v>7.5276247262427085E-2</v>
      </c>
      <c r="J160" s="100">
        <f>('EKHAZAARSTK X raw'!J160-'EKHAZAARSTK X raw'!J$1003)/'EKHAZAARSTK X raw'!J$1004</f>
        <v>-0.9493326241945047</v>
      </c>
      <c r="K160" s="100">
        <f>('EKHAZAARSTK X raw'!K160-'EKHAZAARSTK X raw'!K$1003)/'EKHAZAARSTK X raw'!K$1004</f>
        <v>-0.67512260179402539</v>
      </c>
    </row>
    <row r="161" spans="1:11" x14ac:dyDescent="0.3">
      <c r="A161" s="22" t="str">
        <f>'EKHAZAARSTK X raw'!A161</f>
        <v>CEAT LTD</v>
      </c>
      <c r="B161" s="100">
        <f>('EKHAZAARSTK X raw'!B161-'EKHAZAARSTK X raw'!B$1003)/'EKHAZAARSTK X raw'!B$1004</f>
        <v>-0.49640235397058596</v>
      </c>
      <c r="C161" s="100">
        <f>('EKHAZAARSTK X raw'!C161-'EKHAZAARSTK X raw'!C$1003)/'EKHAZAARSTK X raw'!C$1004</f>
        <v>-0.62270192620415366</v>
      </c>
      <c r="D161" s="100">
        <f>('EKHAZAARSTK X raw'!D161-'EKHAZAARSTK X raw'!D$1003)/'EKHAZAARSTK X raw'!D$1004</f>
        <v>-0.1138863237348483</v>
      </c>
      <c r="E161" s="100">
        <f>('EKHAZAARSTK X raw'!E161-'EKHAZAARSTK X raw'!E$1003)/'EKHAZAARSTK X raw'!E$1004</f>
        <v>0.65772805143022872</v>
      </c>
      <c r="F161" s="100">
        <f>('EKHAZAARSTK X raw'!F161-'EKHAZAARSTK X raw'!F$1003)/'EKHAZAARSTK X raw'!F$1004</f>
        <v>0.94275952339219793</v>
      </c>
      <c r="G161" s="100">
        <f>('EKHAZAARSTK X raw'!G161-'EKHAZAARSTK X raw'!G$1003)/'EKHAZAARSTK X raw'!G$1004</f>
        <v>-0.997160286975739</v>
      </c>
      <c r="H161" s="100">
        <f>('EKHAZAARSTK X raw'!H161-'EKHAZAARSTK X raw'!H$1003)/'EKHAZAARSTK X raw'!H$1004</f>
        <v>0.37871128946589139</v>
      </c>
      <c r="I161" s="100">
        <f>('EKHAZAARSTK X raw'!I161-'EKHAZAARSTK X raw'!I$1003)/'EKHAZAARSTK X raw'!I$1004</f>
        <v>0.33939231983153667</v>
      </c>
      <c r="J161" s="100">
        <f>('EKHAZAARSTK X raw'!J161-'EKHAZAARSTK X raw'!J$1003)/'EKHAZAARSTK X raw'!J$1004</f>
        <v>0.3019671548504389</v>
      </c>
      <c r="K161" s="100">
        <f>('EKHAZAARSTK X raw'!K161-'EKHAZAARSTK X raw'!K$1003)/'EKHAZAARSTK X raw'!K$1004</f>
        <v>-0.27666109498854641</v>
      </c>
    </row>
    <row r="162" spans="1:11" x14ac:dyDescent="0.3">
      <c r="A162" s="22" t="str">
        <f>'EKHAZAARSTK X raw'!A162</f>
        <v>CENTRAL BANK OF INDIA</v>
      </c>
      <c r="B162" s="100">
        <f>('EKHAZAARSTK X raw'!B162-'EKHAZAARSTK X raw'!B$1003)/'EKHAZAARSTK X raw'!B$1004</f>
        <v>-0.64897097360151768</v>
      </c>
      <c r="C162" s="100">
        <f>('EKHAZAARSTK X raw'!C162-'EKHAZAARSTK X raw'!C$1003)/'EKHAZAARSTK X raw'!C$1004</f>
        <v>-0.93660941097364603</v>
      </c>
      <c r="D162" s="100">
        <f>('EKHAZAARSTK X raw'!D162-'EKHAZAARSTK X raw'!D$1003)/'EKHAZAARSTK X raw'!D$1004</f>
        <v>-0.88142874308265495</v>
      </c>
      <c r="E162" s="100">
        <f>('EKHAZAARSTK X raw'!E162-'EKHAZAARSTK X raw'!E$1003)/'EKHAZAARSTK X raw'!E$1004</f>
        <v>0.18998970647752372</v>
      </c>
      <c r="F162" s="100">
        <f>('EKHAZAARSTK X raw'!F162-'EKHAZAARSTK X raw'!F$1003)/'EKHAZAARSTK X raw'!F$1004</f>
        <v>0.83664090220629306</v>
      </c>
      <c r="G162" s="100">
        <f>('EKHAZAARSTK X raw'!G162-'EKHAZAARSTK X raw'!G$1003)/'EKHAZAARSTK X raw'!G$1004</f>
        <v>-1.0166900444067128</v>
      </c>
      <c r="H162" s="100">
        <f>('EKHAZAARSTK X raw'!H162-'EKHAZAARSTK X raw'!H$1003)/'EKHAZAARSTK X raw'!H$1004</f>
        <v>1.8603271941198474</v>
      </c>
      <c r="I162" s="100">
        <f>('EKHAZAARSTK X raw'!I162-'EKHAZAARSTK X raw'!I$1003)/'EKHAZAARSTK X raw'!I$1004</f>
        <v>-0.73831974397625078</v>
      </c>
      <c r="J162" s="100">
        <f>('EKHAZAARSTK X raw'!J162-'EKHAZAARSTK X raw'!J$1003)/'EKHAZAARSTK X raw'!J$1004</f>
        <v>2.3591135473329885</v>
      </c>
      <c r="K162" s="100">
        <f>('EKHAZAARSTK X raw'!K162-'EKHAZAARSTK X raw'!K$1003)/'EKHAZAARSTK X raw'!K$1004</f>
        <v>2.770341688616043</v>
      </c>
    </row>
    <row r="163" spans="1:11" x14ac:dyDescent="0.3">
      <c r="A163" s="22" t="str">
        <f>'EKHAZAARSTK X raw'!A163</f>
        <v>CENTRAL DEPOSITORY SERVICES</v>
      </c>
      <c r="B163" s="100">
        <f>('EKHAZAARSTK X raw'!B163-'EKHAZAARSTK X raw'!B$1003)/'EKHAZAARSTK X raw'!B$1004</f>
        <v>0.43224087163820868</v>
      </c>
      <c r="C163" s="100">
        <f>('EKHAZAARSTK X raw'!C163-'EKHAZAARSTK X raw'!C$1003)/'EKHAZAARSTK X raw'!C$1004</f>
        <v>-0.56478396064165048</v>
      </c>
      <c r="D163" s="100">
        <f>('EKHAZAARSTK X raw'!D163-'EKHAZAARSTK X raw'!D$1003)/'EKHAZAARSTK X raw'!D$1004</f>
        <v>0.23108269678649407</v>
      </c>
      <c r="E163" s="100">
        <f>('EKHAZAARSTK X raw'!E163-'EKHAZAARSTK X raw'!E$1003)/'EKHAZAARSTK X raw'!E$1004</f>
        <v>-0.89702178927774134</v>
      </c>
      <c r="F163" s="100">
        <f>('EKHAZAARSTK X raw'!F163-'EKHAZAARSTK X raw'!F$1003)/'EKHAZAARSTK X raw'!F$1004</f>
        <v>-1.2204063373872636</v>
      </c>
      <c r="G163" s="100">
        <f>('EKHAZAARSTK X raw'!G163-'EKHAZAARSTK X raw'!G$1003)/'EKHAZAARSTK X raw'!G$1004</f>
        <v>0.11072637214703969</v>
      </c>
      <c r="H163" s="100">
        <f>('EKHAZAARSTK X raw'!H163-'EKHAZAARSTK X raw'!H$1003)/'EKHAZAARSTK X raw'!H$1004</f>
        <v>-0.58453206525836765</v>
      </c>
      <c r="I163" s="100">
        <f>('EKHAZAARSTK X raw'!I163-'EKHAZAARSTK X raw'!I$1003)/'EKHAZAARSTK X raw'!I$1004</f>
        <v>0.61560865516706309</v>
      </c>
      <c r="J163" s="100">
        <f>('EKHAZAARSTK X raw'!J163-'EKHAZAARSTK X raw'!J$1003)/'EKHAZAARSTK X raw'!J$1004</f>
        <v>-0.72097109194203057</v>
      </c>
      <c r="K163" s="100">
        <f>('EKHAZAARSTK X raw'!K163-'EKHAZAARSTK X raw'!K$1003)/'EKHAZAARSTK X raw'!K$1004</f>
        <v>-0.33539072064586389</v>
      </c>
    </row>
    <row r="164" spans="1:11" x14ac:dyDescent="0.3">
      <c r="A164" s="22" t="str">
        <f>'EKHAZAARSTK X raw'!A164</f>
        <v>CENTURY PLYBOARDS INDIA LTD</v>
      </c>
      <c r="B164" s="100">
        <f>('EKHAZAARSTK X raw'!B164-'EKHAZAARSTK X raw'!B$1003)/'EKHAZAARSTK X raw'!B$1004</f>
        <v>-0.44076969506029551</v>
      </c>
      <c r="C164" s="100">
        <f>('EKHAZAARSTK X raw'!C164-'EKHAZAARSTK X raw'!C$1003)/'EKHAZAARSTK X raw'!C$1004</f>
        <v>-0.17350528512779109</v>
      </c>
      <c r="D164" s="100">
        <f>('EKHAZAARSTK X raw'!D164-'EKHAZAARSTK X raw'!D$1003)/'EKHAZAARSTK X raw'!D$1004</f>
        <v>0.21082562911335503</v>
      </c>
      <c r="E164" s="100">
        <f>('EKHAZAARSTK X raw'!E164-'EKHAZAARSTK X raw'!E$1003)/'EKHAZAARSTK X raw'!E$1004</f>
        <v>-0.89827970974796967</v>
      </c>
      <c r="F164" s="100">
        <f>('EKHAZAARSTK X raw'!F164-'EKHAZAARSTK X raw'!F$1003)/'EKHAZAARSTK X raw'!F$1004</f>
        <v>-1.1830293346626217</v>
      </c>
      <c r="G164" s="100">
        <f>('EKHAZAARSTK X raw'!G164-'EKHAZAARSTK X raw'!G$1003)/'EKHAZAARSTK X raw'!G$1004</f>
        <v>0.5036386653339836</v>
      </c>
      <c r="H164" s="100">
        <f>('EKHAZAARSTK X raw'!H164-'EKHAZAARSTK X raw'!H$1003)/'EKHAZAARSTK X raw'!H$1004</f>
        <v>1.2708119477209932E-3</v>
      </c>
      <c r="I164" s="100">
        <f>('EKHAZAARSTK X raw'!I164-'EKHAZAARSTK X raw'!I$1003)/'EKHAZAARSTK X raw'!I$1004</f>
        <v>-0.78347367432693993</v>
      </c>
      <c r="J164" s="100">
        <f>('EKHAZAARSTK X raw'!J164-'EKHAZAARSTK X raw'!J$1003)/'EKHAZAARSTK X raw'!J$1004</f>
        <v>-0.46050820555095312</v>
      </c>
      <c r="K164" s="100">
        <f>('EKHAZAARSTK X raw'!K164-'EKHAZAARSTK X raw'!K$1003)/'EKHAZAARSTK X raw'!K$1004</f>
        <v>-3.549395821201163E-2</v>
      </c>
    </row>
    <row r="165" spans="1:11" x14ac:dyDescent="0.3">
      <c r="A165" s="22" t="str">
        <f>'EKHAZAARSTK X raw'!A165</f>
        <v>CENTURY TEXTILES &amp; INDS LTD</v>
      </c>
      <c r="B165" s="100">
        <f>('EKHAZAARSTK X raw'!B165-'EKHAZAARSTK X raw'!B$1003)/'EKHAZAARSTK X raw'!B$1004</f>
        <v>-0.22363360142374275</v>
      </c>
      <c r="C165" s="100">
        <f>('EKHAZAARSTK X raw'!C165-'EKHAZAARSTK X raw'!C$1003)/'EKHAZAARSTK X raw'!C$1004</f>
        <v>1.4280915188871459</v>
      </c>
      <c r="D165" s="100">
        <f>('EKHAZAARSTK X raw'!D165-'EKHAZAARSTK X raw'!D$1003)/'EKHAZAARSTK X raw'!D$1004</f>
        <v>-1.7932328899126115</v>
      </c>
      <c r="E165" s="100">
        <f>('EKHAZAARSTK X raw'!E165-'EKHAZAARSTK X raw'!E$1003)/'EKHAZAARSTK X raw'!E$1004</f>
        <v>-7.2314791671385201E-2</v>
      </c>
      <c r="F165" s="100">
        <f>('EKHAZAARSTK X raw'!F165-'EKHAZAARSTK X raw'!F$1003)/'EKHAZAARSTK X raw'!F$1004</f>
        <v>-0.93520822517946112</v>
      </c>
      <c r="G165" s="100">
        <f>('EKHAZAARSTK X raw'!G165-'EKHAZAARSTK X raw'!G$1003)/'EKHAZAARSTK X raw'!G$1004</f>
        <v>-0.72382717331899671</v>
      </c>
      <c r="H165" s="100">
        <f>('EKHAZAARSTK X raw'!H165-'EKHAZAARSTK X raw'!H$1003)/'EKHAZAARSTK X raw'!H$1004</f>
        <v>0.25483062229996861</v>
      </c>
      <c r="I165" s="100">
        <f>('EKHAZAARSTK X raw'!I165-'EKHAZAARSTK X raw'!I$1003)/'EKHAZAARSTK X raw'!I$1004</f>
        <v>-8.5292094182151154E-2</v>
      </c>
      <c r="J165" s="100">
        <f>('EKHAZAARSTK X raw'!J165-'EKHAZAARSTK X raw'!J$1003)/'EKHAZAARSTK X raw'!J$1004</f>
        <v>-0.22936981303366594</v>
      </c>
      <c r="K165" s="100">
        <f>('EKHAZAARSTK X raw'!K165-'EKHAZAARSTK X raw'!K$1003)/'EKHAZAARSTK X raw'!K$1004</f>
        <v>-0.64586992256939124</v>
      </c>
    </row>
    <row r="166" spans="1:11" x14ac:dyDescent="0.3">
      <c r="A166" s="22" t="str">
        <f>'EKHAZAARSTK X raw'!A166</f>
        <v>CERA SANITARYWARE LTD</v>
      </c>
      <c r="B166" s="100">
        <f>('EKHAZAARSTK X raw'!B166-'EKHAZAARSTK X raw'!B$1003)/'EKHAZAARSTK X raw'!B$1004</f>
        <v>-0.4199297543324107</v>
      </c>
      <c r="C166" s="100">
        <f>('EKHAZAARSTK X raw'!C166-'EKHAZAARSTK X raw'!C$1003)/'EKHAZAARSTK X raw'!C$1004</f>
        <v>-0.41506365419796598</v>
      </c>
      <c r="D166" s="100">
        <f>('EKHAZAARSTK X raw'!D166-'EKHAZAARSTK X raw'!D$1003)/'EKHAZAARSTK X raw'!D$1004</f>
        <v>-0.2545302982944464</v>
      </c>
      <c r="E166" s="100">
        <f>('EKHAZAARSTK X raw'!E166-'EKHAZAARSTK X raw'!E$1003)/'EKHAZAARSTK X raw'!E$1004</f>
        <v>-0.88817139371296416</v>
      </c>
      <c r="F166" s="100">
        <f>('EKHAZAARSTK X raw'!F166-'EKHAZAARSTK X raw'!F$1003)/'EKHAZAARSTK X raw'!F$1004</f>
        <v>0.6025128416285106</v>
      </c>
      <c r="G166" s="100">
        <f>('EKHAZAARSTK X raw'!G166-'EKHAZAARSTK X raw'!G$1003)/'EKHAZAARSTK X raw'!G$1004</f>
        <v>0.34060032714971072</v>
      </c>
      <c r="H166" s="100">
        <f>('EKHAZAARSTK X raw'!H166-'EKHAZAARSTK X raw'!H$1003)/'EKHAZAARSTK X raw'!H$1004</f>
        <v>-0.34699975120650778</v>
      </c>
      <c r="I166" s="100">
        <f>('EKHAZAARSTK X raw'!I166-'EKHAZAARSTK X raw'!I$1003)/'EKHAZAARSTK X raw'!I$1004</f>
        <v>-0.59409024296407553</v>
      </c>
      <c r="J166" s="100">
        <f>('EKHAZAARSTK X raw'!J166-'EKHAZAARSTK X raw'!J$1003)/'EKHAZAARSTK X raw'!J$1004</f>
        <v>-0.675537664013522</v>
      </c>
      <c r="K166" s="100">
        <f>('EKHAZAARSTK X raw'!K166-'EKHAZAARSTK X raw'!K$1003)/'EKHAZAARSTK X raw'!K$1004</f>
        <v>-0.49293917054720615</v>
      </c>
    </row>
    <row r="167" spans="1:11" x14ac:dyDescent="0.3">
      <c r="A167" s="22" t="str">
        <f>'EKHAZAARSTK X raw'!A167</f>
        <v>CESC LTD</v>
      </c>
      <c r="B167" s="100">
        <f>('EKHAZAARSTK X raw'!B167-'EKHAZAARSTK X raw'!B$1003)/'EKHAZAARSTK X raw'!B$1004</f>
        <v>4.1203571054916974</v>
      </c>
      <c r="C167" s="100">
        <f>('EKHAZAARSTK X raw'!C167-'EKHAZAARSTK X raw'!C$1003)/'EKHAZAARSTK X raw'!C$1004</f>
        <v>-1.4794986550277029</v>
      </c>
      <c r="D167" s="100">
        <f>('EKHAZAARSTK X raw'!D167-'EKHAZAARSTK X raw'!D$1003)/'EKHAZAARSTK X raw'!D$1004</f>
        <v>-0.85151435513733509</v>
      </c>
      <c r="E167" s="100">
        <f>('EKHAZAARSTK X raw'!E167-'EKHAZAARSTK X raw'!E$1003)/'EKHAZAARSTK X raw'!E$1004</f>
        <v>1.2814024676498992</v>
      </c>
      <c r="F167" s="100">
        <f>('EKHAZAARSTK X raw'!F167-'EKHAZAARSTK X raw'!F$1003)/'EKHAZAARSTK X raw'!F$1004</f>
        <v>-0.3740552975274074</v>
      </c>
      <c r="G167" s="100">
        <f>('EKHAZAARSTK X raw'!G167-'EKHAZAARSTK X raw'!G$1003)/'EKHAZAARSTK X raw'!G$1004</f>
        <v>-0.47672443074995408</v>
      </c>
      <c r="H167" s="100">
        <f>('EKHAZAARSTK X raw'!H167-'EKHAZAARSTK X raw'!H$1003)/'EKHAZAARSTK X raw'!H$1004</f>
        <v>0.89063615132933238</v>
      </c>
      <c r="I167" s="100">
        <f>('EKHAZAARSTK X raw'!I167-'EKHAZAARSTK X raw'!I$1003)/'EKHAZAARSTK X raw'!I$1004</f>
        <v>-0.32581815142865056</v>
      </c>
      <c r="J167" s="100">
        <f>('EKHAZAARSTK X raw'!J167-'EKHAZAARSTK X raw'!J$1003)/'EKHAZAARSTK X raw'!J$1004</f>
        <v>1.5945592807245472</v>
      </c>
      <c r="K167" s="100">
        <f>('EKHAZAARSTK X raw'!K167-'EKHAZAARSTK X raw'!K$1003)/'EKHAZAARSTK X raw'!K$1004</f>
        <v>-0.34552275842657726</v>
      </c>
    </row>
    <row r="168" spans="1:11" x14ac:dyDescent="0.3">
      <c r="A168" s="22" t="str">
        <f>'EKHAZAARSTK X raw'!A168</f>
        <v>CG POWER AND INDUSTRIAL SOLU</v>
      </c>
      <c r="B168" s="100">
        <f>('EKHAZAARSTK X raw'!B168-'EKHAZAARSTK X raw'!B$1003)/'EKHAZAARSTK X raw'!B$1004</f>
        <v>-0.28427017812448074</v>
      </c>
      <c r="C168" s="100">
        <f>('EKHAZAARSTK X raw'!C168-'EKHAZAARSTK X raw'!C$1003)/'EKHAZAARSTK X raw'!C$1004</f>
        <v>0.82704776280918413</v>
      </c>
      <c r="D168" s="100">
        <f>('EKHAZAARSTK X raw'!D168-'EKHAZAARSTK X raw'!D$1003)/'EKHAZAARSTK X raw'!D$1004</f>
        <v>-0.8101164259757615</v>
      </c>
      <c r="E168" s="100">
        <f>('EKHAZAARSTK X raw'!E168-'EKHAZAARSTK X raw'!E$1003)/'EKHAZAARSTK X raw'!E$1004</f>
        <v>-0.57556817416248862</v>
      </c>
      <c r="F168" s="100">
        <f>('EKHAZAARSTK X raw'!F168-'EKHAZAARSTK X raw'!F$1003)/'EKHAZAARSTK X raw'!F$1004</f>
        <v>0.96816385827433837</v>
      </c>
      <c r="G168" s="100">
        <f>('EKHAZAARSTK X raw'!G168-'EKHAZAARSTK X raw'!G$1003)/'EKHAZAARSTK X raw'!G$1004</f>
        <v>1.8935535621066435</v>
      </c>
      <c r="H168" s="100">
        <f>('EKHAZAARSTK X raw'!H168-'EKHAZAARSTK X raw'!H$1003)/'EKHAZAARSTK X raw'!H$1004</f>
        <v>0.63822455211669682</v>
      </c>
      <c r="I168" s="100">
        <f>('EKHAZAARSTK X raw'!I168-'EKHAZAARSTK X raw'!I$1003)/'EKHAZAARSTK X raw'!I$1004</f>
        <v>-0.56394862099943222</v>
      </c>
      <c r="J168" s="100">
        <f>('EKHAZAARSTK X raw'!J168-'EKHAZAARSTK X raw'!J$1003)/'EKHAZAARSTK X raw'!J$1004</f>
        <v>-0.88322227704311118</v>
      </c>
      <c r="K168" s="100">
        <f>('EKHAZAARSTK X raw'!K168-'EKHAZAARSTK X raw'!K$1003)/'EKHAZAARSTK X raw'!K$1004</f>
        <v>0.7252539373998762</v>
      </c>
    </row>
    <row r="169" spans="1:11" x14ac:dyDescent="0.3">
      <c r="A169" s="22" t="str">
        <f>'EKHAZAARSTK X raw'!A169</f>
        <v>CHALET HOTELS LTD</v>
      </c>
      <c r="B169" s="100">
        <f>('EKHAZAARSTK X raw'!B169-'EKHAZAARSTK X raw'!B$1003)/'EKHAZAARSTK X raw'!B$1004</f>
        <v>-0.64897097360151768</v>
      </c>
      <c r="C169" s="100">
        <f>('EKHAZAARSTK X raw'!C169-'EKHAZAARSTK X raw'!C$1003)/'EKHAZAARSTK X raw'!C$1004</f>
        <v>-1.059196230000458</v>
      </c>
      <c r="D169" s="100">
        <f>('EKHAZAARSTK X raw'!D169-'EKHAZAARSTK X raw'!D$1003)/'EKHAZAARSTK X raw'!D$1004</f>
        <v>-0.48286571879951157</v>
      </c>
      <c r="E169" s="100">
        <f>('EKHAZAARSTK X raw'!E169-'EKHAZAARSTK X raw'!E$1003)/'EKHAZAARSTK X raw'!E$1004</f>
        <v>1.6307853438609698</v>
      </c>
      <c r="F169" s="100">
        <f>('EKHAZAARSTK X raw'!F169-'EKHAZAARSTK X raw'!F$1003)/'EKHAZAARSTK X raw'!F$1004</f>
        <v>0.22747795240584384</v>
      </c>
      <c r="G169" s="100">
        <f>('EKHAZAARSTK X raw'!G169-'EKHAZAARSTK X raw'!G$1003)/'EKHAZAARSTK X raw'!G$1004</f>
        <v>-0.35747331855593106</v>
      </c>
      <c r="H169" s="100">
        <f>('EKHAZAARSTK X raw'!H169-'EKHAZAARSTK X raw'!H$1003)/'EKHAZAARSTK X raw'!H$1004</f>
        <v>-0.19337344739708187</v>
      </c>
      <c r="I169" s="100">
        <f>('EKHAZAARSTK X raw'!I169-'EKHAZAARSTK X raw'!I$1003)/'EKHAZAARSTK X raw'!I$1004</f>
        <v>-0.56213744355968942</v>
      </c>
      <c r="J169" s="100">
        <f>('EKHAZAARSTK X raw'!J169-'EKHAZAARSTK X raw'!J$1003)/'EKHAZAARSTK X raw'!J$1004</f>
        <v>-0.80881587424597123</v>
      </c>
      <c r="K169" s="100">
        <f>('EKHAZAARSTK X raw'!K169-'EKHAZAARSTK X raw'!K$1003)/'EKHAZAARSTK X raw'!K$1004</f>
        <v>-0.97529929810375382</v>
      </c>
    </row>
    <row r="170" spans="1:11" x14ac:dyDescent="0.3">
      <c r="A170" s="22" t="str">
        <f>'EKHAZAARSTK X raw'!A170</f>
        <v>CHAMBAL FERTILISERS &amp; CHEM</v>
      </c>
      <c r="B170" s="100">
        <f>('EKHAZAARSTK X raw'!B170-'EKHAZAARSTK X raw'!B$1003)/'EKHAZAARSTK X raw'!B$1004</f>
        <v>0.5093306413294888</v>
      </c>
      <c r="C170" s="100">
        <f>('EKHAZAARSTK X raw'!C170-'EKHAZAARSTK X raw'!C$1003)/'EKHAZAARSTK X raw'!C$1004</f>
        <v>1.848305580169374</v>
      </c>
      <c r="D170" s="100">
        <f>('EKHAZAARSTK X raw'!D170-'EKHAZAARSTK X raw'!D$1003)/'EKHAZAARSTK X raw'!D$1004</f>
        <v>0.72837265487247016</v>
      </c>
      <c r="E170" s="100">
        <f>('EKHAZAARSTK X raw'!E170-'EKHAZAARSTK X raw'!E$1003)/'EKHAZAARSTK X raw'!E$1004</f>
        <v>1.156735050978968</v>
      </c>
      <c r="F170" s="100">
        <f>('EKHAZAARSTK X raw'!F170-'EKHAZAARSTK X raw'!F$1003)/'EKHAZAARSTK X raw'!F$1004</f>
        <v>-1.199646633233872</v>
      </c>
      <c r="G170" s="100">
        <f>('EKHAZAARSTK X raw'!G170-'EKHAZAARSTK X raw'!G$1003)/'EKHAZAARSTK X raw'!G$1004</f>
        <v>-0.21663473513309028</v>
      </c>
      <c r="H170" s="100">
        <f>('EKHAZAARSTK X raw'!H170-'EKHAZAARSTK X raw'!H$1003)/'EKHAZAARSTK X raw'!H$1004</f>
        <v>0.90166135233735678</v>
      </c>
      <c r="I170" s="100">
        <f>('EKHAZAARSTK X raw'!I170-'EKHAZAARSTK X raw'!I$1003)/'EKHAZAARSTK X raw'!I$1004</f>
        <v>0.77225367105925191</v>
      </c>
      <c r="J170" s="100">
        <f>('EKHAZAARSTK X raw'!J170-'EKHAZAARSTK X raw'!J$1003)/'EKHAZAARSTK X raw'!J$1004</f>
        <v>0.79031421993831619</v>
      </c>
      <c r="K170" s="100">
        <f>('EKHAZAARSTK X raw'!K170-'EKHAZAARSTK X raw'!K$1003)/'EKHAZAARSTK X raw'!K$1004</f>
        <v>-0.68049956229204023</v>
      </c>
    </row>
    <row r="171" spans="1:11" x14ac:dyDescent="0.3">
      <c r="A171" s="22" t="str">
        <f>'EKHAZAARSTK X raw'!A171</f>
        <v>CHEMPLAST SANMAR LTD</v>
      </c>
      <c r="B171" s="100">
        <f>('EKHAZAARSTK X raw'!B171-'EKHAZAARSTK X raw'!B$1003)/'EKHAZAARSTK X raw'!B$1004</f>
        <v>-0.64897097360151768</v>
      </c>
      <c r="C171" s="100">
        <f>('EKHAZAARSTK X raw'!C171-'EKHAZAARSTK X raw'!C$1003)/'EKHAZAARSTK X raw'!C$1004</f>
        <v>1.1095848349421844</v>
      </c>
      <c r="D171" s="100">
        <f>('EKHAZAARSTK X raw'!D171-'EKHAZAARSTK X raw'!D$1003)/'EKHAZAARSTK X raw'!D$1004</f>
        <v>0.59009203879200822</v>
      </c>
      <c r="E171" s="100">
        <f>('EKHAZAARSTK X raw'!E171-'EKHAZAARSTK X raw'!E$1003)/'EKHAZAARSTK X raw'!E$1004</f>
        <v>-1.5625656721588239E-2</v>
      </c>
      <c r="F171" s="100">
        <f>('EKHAZAARSTK X raw'!F171-'EKHAZAARSTK X raw'!F$1003)/'EKHAZAARSTK X raw'!F$1004</f>
        <v>-1.6990530787323137</v>
      </c>
      <c r="G171" s="100">
        <f>('EKHAZAARSTK X raw'!G171-'EKHAZAARSTK X raw'!G$1003)/'EKHAZAARSTK X raw'!G$1004</f>
        <v>2.1410281234616053</v>
      </c>
      <c r="H171" s="100">
        <f>('EKHAZAARSTK X raw'!H171-'EKHAZAARSTK X raw'!H$1003)/'EKHAZAARSTK X raw'!H$1004</f>
        <v>3.0174533422772445E-2</v>
      </c>
      <c r="I171" s="100">
        <f>('EKHAZAARSTK X raw'!I171-'EKHAZAARSTK X raw'!I$1003)/'EKHAZAARSTK X raw'!I$1004</f>
        <v>-0.24102588574403941</v>
      </c>
      <c r="J171" s="100">
        <f>('EKHAZAARSTK X raw'!J171-'EKHAZAARSTK X raw'!J$1003)/'EKHAZAARSTK X raw'!J$1004</f>
        <v>0.73127546249493225</v>
      </c>
      <c r="K171" s="100">
        <f>('EKHAZAARSTK X raw'!K171-'EKHAZAARSTK X raw'!K$1003)/'EKHAZAARSTK X raw'!K$1004</f>
        <v>0.62117876910658465</v>
      </c>
    </row>
    <row r="172" spans="1:11" x14ac:dyDescent="0.3">
      <c r="A172" s="22" t="str">
        <f>'EKHAZAARSTK X raw'!A172</f>
        <v>CHENNAI PETROLEUM CORP LTD</v>
      </c>
      <c r="B172" s="100">
        <f>('EKHAZAARSTK X raw'!B172-'EKHAZAARSTK X raw'!B$1003)/'EKHAZAARSTK X raw'!B$1004</f>
        <v>-9.5724485751106023E-2</v>
      </c>
      <c r="C172" s="100">
        <f>('EKHAZAARSTK X raw'!C172-'EKHAZAARSTK X raw'!C$1003)/'EKHAZAARSTK X raw'!C$1004</f>
        <v>2.0582666355565986</v>
      </c>
      <c r="D172" s="100">
        <f>('EKHAZAARSTK X raw'!D172-'EKHAZAARSTK X raw'!D$1003)/'EKHAZAARSTK X raw'!D$1004</f>
        <v>1.194368853209276</v>
      </c>
      <c r="E172" s="100">
        <f>('EKHAZAARSTK X raw'!E172-'EKHAZAARSTK X raw'!E$1003)/'EKHAZAARSTK X raw'!E$1004</f>
        <v>1.6856550867729314</v>
      </c>
      <c r="F172" s="100">
        <f>('EKHAZAARSTK X raw'!F172-'EKHAZAARSTK X raw'!F$1003)/'EKHAZAARSTK X raw'!F$1004</f>
        <v>2.0306909724675219</v>
      </c>
      <c r="G172" s="100">
        <f>('EKHAZAARSTK X raw'!G172-'EKHAZAARSTK X raw'!G$1003)/'EKHAZAARSTK X raw'!G$1004</f>
        <v>1.8734843571509547</v>
      </c>
      <c r="H172" s="100">
        <f>('EKHAZAARSTK X raw'!H172-'EKHAZAARSTK X raw'!H$1003)/'EKHAZAARSTK X raw'!H$1004</f>
        <v>0.83582929998561184</v>
      </c>
      <c r="I172" s="100">
        <f>('EKHAZAARSTK X raw'!I172-'EKHAZAARSTK X raw'!I$1003)/'EKHAZAARSTK X raw'!I$1004</f>
        <v>2.6915156879090194</v>
      </c>
      <c r="J172" s="100">
        <f>('EKHAZAARSTK X raw'!J172-'EKHAZAARSTK X raw'!J$1003)/'EKHAZAARSTK X raw'!J$1004</f>
        <v>3.9080192069887234</v>
      </c>
      <c r="K172" s="100">
        <f>('EKHAZAARSTK X raw'!K172-'EKHAZAARSTK X raw'!K$1003)/'EKHAZAARSTK X raw'!K$1004</f>
        <v>0.72824503113036976</v>
      </c>
    </row>
    <row r="173" spans="1:11" x14ac:dyDescent="0.3">
      <c r="A173" s="22" t="str">
        <f>'EKHAZAARSTK X raw'!A173</f>
        <v>CHOICE INTERNATIONAL LTD</v>
      </c>
      <c r="B173" s="100">
        <f>('EKHAZAARSTK X raw'!B173-'EKHAZAARSTK X raw'!B$1003)/'EKHAZAARSTK X raw'!B$1004</f>
        <v>-0.64897097360151768</v>
      </c>
      <c r="C173" s="100">
        <f>('EKHAZAARSTK X raw'!C173-'EKHAZAARSTK X raw'!C$1003)/'EKHAZAARSTK X raw'!C$1004</f>
        <v>-0.59821606712953979</v>
      </c>
      <c r="D173" s="100">
        <f>('EKHAZAARSTK X raw'!D173-'EKHAZAARSTK X raw'!D$1003)/'EKHAZAARSTK X raw'!D$1004</f>
        <v>0.32800407739816712</v>
      </c>
      <c r="E173" s="100">
        <f>('EKHAZAARSTK X raw'!E173-'EKHAZAARSTK X raw'!E$1003)/'EKHAZAARSTK X raw'!E$1004</f>
        <v>-0.38897793663432356</v>
      </c>
      <c r="F173" s="100">
        <f>('EKHAZAARSTK X raw'!F173-'EKHAZAARSTK X raw'!F$1003)/'EKHAZAARSTK X raw'!F$1004</f>
        <v>2.2299091866411724</v>
      </c>
      <c r="G173" s="100">
        <f>('EKHAZAARSTK X raw'!G173-'EKHAZAARSTK X raw'!G$1003)/'EKHAZAARSTK X raw'!G$1004</f>
        <v>-0.30120941525566447</v>
      </c>
      <c r="H173" s="100">
        <f>('EKHAZAARSTK X raw'!H173-'EKHAZAARSTK X raw'!H$1003)/'EKHAZAARSTK X raw'!H$1004</f>
        <v>-0.96611176461840753</v>
      </c>
      <c r="I173" s="100">
        <f>('EKHAZAARSTK X raw'!I173-'EKHAZAARSTK X raw'!I$1003)/'EKHAZAARSTK X raw'!I$1004</f>
        <v>-0.82054427503834759</v>
      </c>
      <c r="J173" s="100">
        <f>('EKHAZAARSTK X raw'!J173-'EKHAZAARSTK X raw'!J$1003)/'EKHAZAARSTK X raw'!J$1004</f>
        <v>-0.91778115735793386</v>
      </c>
      <c r="K173" s="100">
        <f>('EKHAZAARSTK X raw'!K173-'EKHAZAARSTK X raw'!K$1003)/'EKHAZAARSTK X raw'!K$1004</f>
        <v>-0.87145937670054963</v>
      </c>
    </row>
    <row r="174" spans="1:11" x14ac:dyDescent="0.3">
      <c r="A174" s="22" t="str">
        <f>'EKHAZAARSTK X raw'!A174</f>
        <v>CHOLAMANDALAM FINANCIAL HOLD</v>
      </c>
      <c r="B174" s="100">
        <f>('EKHAZAARSTK X raw'!B174-'EKHAZAARSTK X raw'!B$1003)/'EKHAZAARSTK X raw'!B$1004</f>
        <v>-0.57950960402459994</v>
      </c>
      <c r="C174" s="100">
        <f>('EKHAZAARSTK X raw'!C174-'EKHAZAARSTK X raw'!C$1003)/'EKHAZAARSTK X raw'!C$1004</f>
        <v>-1.2307548541700939</v>
      </c>
      <c r="D174" s="100">
        <f>('EKHAZAARSTK X raw'!D174-'EKHAZAARSTK X raw'!D$1003)/'EKHAZAARSTK X raw'!D$1004</f>
        <v>-1.632284252860124E-2</v>
      </c>
      <c r="E174" s="100">
        <f>('EKHAZAARSTK X raw'!E174-'EKHAZAARSTK X raw'!E$1003)/'EKHAZAARSTK X raw'!E$1004</f>
        <v>2.2886418261350783</v>
      </c>
      <c r="F174" s="100">
        <f>('EKHAZAARSTK X raw'!F174-'EKHAZAARSTK X raw'!F$1003)/'EKHAZAARSTK X raw'!F$1004</f>
        <v>-0.44379631400967195</v>
      </c>
      <c r="G174" s="100">
        <f>('EKHAZAARSTK X raw'!G174-'EKHAZAARSTK X raw'!G$1003)/'EKHAZAARSTK X raw'!G$1004</f>
        <v>0.53671715389799934</v>
      </c>
      <c r="H174" s="100">
        <f>('EKHAZAARSTK X raw'!H174-'EKHAZAARSTK X raw'!H$1003)/'EKHAZAARSTK X raw'!H$1004</f>
        <v>1.2352785248302109</v>
      </c>
      <c r="I174" s="100">
        <f>('EKHAZAARSTK X raw'!I174-'EKHAZAARSTK X raw'!I$1003)/'EKHAZAARSTK X raw'!I$1004</f>
        <v>-0.8975212061665736</v>
      </c>
      <c r="J174" s="100">
        <f>('EKHAZAARSTK X raw'!J174-'EKHAZAARSTK X raw'!J$1003)/'EKHAZAARSTK X raw'!J$1004</f>
        <v>0.46972833579925977</v>
      </c>
      <c r="K174" s="100">
        <f>('EKHAZAARSTK X raw'!K174-'EKHAZAARSTK X raw'!K$1003)/'EKHAZAARSTK X raw'!K$1004</f>
        <v>-0.6928806316192252</v>
      </c>
    </row>
    <row r="175" spans="1:11" x14ac:dyDescent="0.3">
      <c r="A175" s="22" t="str">
        <f>'EKHAZAARSTK X raw'!A175</f>
        <v>CHOLAMANDALAM INVESTMENT AND</v>
      </c>
      <c r="B175" s="100">
        <f>('EKHAZAARSTK X raw'!B175-'EKHAZAARSTK X raw'!B$1003)/'EKHAZAARSTK X raw'!B$1004</f>
        <v>-0.47752267234982426</v>
      </c>
      <c r="C175" s="100">
        <f>('EKHAZAARSTK X raw'!C175-'EKHAZAARSTK X raw'!C$1003)/'EKHAZAARSTK X raw'!C$1004</f>
        <v>-1.1118457437801752</v>
      </c>
      <c r="D175" s="100">
        <f>('EKHAZAARSTK X raw'!D175-'EKHAZAARSTK X raw'!D$1003)/'EKHAZAARSTK X raw'!D$1004</f>
        <v>7.783255049332026E-2</v>
      </c>
      <c r="E175" s="100">
        <f>('EKHAZAARSTK X raw'!E175-'EKHAZAARSTK X raw'!E$1003)/'EKHAZAARSTK X raw'!E$1004</f>
        <v>2.5568509801134698</v>
      </c>
      <c r="F175" s="100">
        <f>('EKHAZAARSTK X raw'!F175-'EKHAZAARSTK X raw'!F$1003)/'EKHAZAARSTK X raw'!F$1004</f>
        <v>-1.3640356955382437E-2</v>
      </c>
      <c r="G175" s="100">
        <f>('EKHAZAARSTK X raw'!G175-'EKHAZAARSTK X raw'!G$1003)/'EKHAZAARSTK X raw'!G$1004</f>
        <v>0.61361038289288794</v>
      </c>
      <c r="H175" s="100">
        <f>('EKHAZAARSTK X raw'!H175-'EKHAZAARSTK X raw'!H$1003)/'EKHAZAARSTK X raw'!H$1004</f>
        <v>1.6250480526486379</v>
      </c>
      <c r="I175" s="100">
        <f>('EKHAZAARSTK X raw'!I175-'EKHAZAARSTK X raw'!I$1003)/'EKHAZAARSTK X raw'!I$1004</f>
        <v>-0.17163393894075721</v>
      </c>
      <c r="J175" s="100">
        <f>('EKHAZAARSTK X raw'!J175-'EKHAZAARSTK X raw'!J$1003)/'EKHAZAARSTK X raw'!J$1004</f>
        <v>-0.75337551959082139</v>
      </c>
      <c r="K175" s="100">
        <f>('EKHAZAARSTK X raw'!K175-'EKHAZAARSTK X raw'!K$1003)/'EKHAZAARSTK X raw'!K$1004</f>
        <v>-0.33284319966757359</v>
      </c>
    </row>
    <row r="176" spans="1:11" x14ac:dyDescent="0.3">
      <c r="A176" s="22" t="str">
        <f>'EKHAZAARSTK X raw'!A176</f>
        <v>CIGNITI TECHNOLOGIES LTD</v>
      </c>
      <c r="B176" s="100">
        <f>('EKHAZAARSTK X raw'!B176-'EKHAZAARSTK X raw'!B$1003)/'EKHAZAARSTK X raw'!B$1004</f>
        <v>-0.41977607433981795</v>
      </c>
      <c r="C176" s="100">
        <f>('EKHAZAARSTK X raw'!C176-'EKHAZAARSTK X raw'!C$1003)/'EKHAZAARSTK X raw'!C$1004</f>
        <v>1.1130169280353055</v>
      </c>
      <c r="D176" s="100">
        <f>('EKHAZAARSTK X raw'!D176-'EKHAZAARSTK X raw'!D$1003)/'EKHAZAARSTK X raw'!D$1004</f>
        <v>1.2921217048019724</v>
      </c>
      <c r="E176" s="100">
        <f>('EKHAZAARSTK X raw'!E176-'EKHAZAARSTK X raw'!E$1003)/'EKHAZAARSTK X raw'!E$1004</f>
        <v>-0.78883707363151301</v>
      </c>
      <c r="F176" s="100">
        <f>('EKHAZAARSTK X raw'!F176-'EKHAZAARSTK X raw'!F$1003)/'EKHAZAARSTK X raw'!F$1004</f>
        <v>1.5179852166477144</v>
      </c>
      <c r="G176" s="100">
        <f>('EKHAZAARSTK X raw'!G176-'EKHAZAARSTK X raw'!G$1003)/'EKHAZAARSTK X raw'!G$1004</f>
        <v>1.0188588154091665</v>
      </c>
      <c r="H176" s="100">
        <f>('EKHAZAARSTK X raw'!H176-'EKHAZAARSTK X raw'!H$1003)/'EKHAZAARSTK X raw'!H$1004</f>
        <v>-0.89107791030421157</v>
      </c>
      <c r="I176" s="100">
        <f>('EKHAZAARSTK X raw'!I176-'EKHAZAARSTK X raw'!I$1003)/'EKHAZAARSTK X raw'!I$1004</f>
        <v>0.84696382113434576</v>
      </c>
      <c r="J176" s="100">
        <f>('EKHAZAARSTK X raw'!J176-'EKHAZAARSTK X raw'!J$1003)/'EKHAZAARSTK X raw'!J$1004</f>
        <v>8.8015736422286897E-2</v>
      </c>
      <c r="K176" s="100">
        <f>('EKHAZAARSTK X raw'!K176-'EKHAZAARSTK X raw'!K$1003)/'EKHAZAARSTK X raw'!K$1004</f>
        <v>-1.0010279582146036</v>
      </c>
    </row>
    <row r="177" spans="1:11" x14ac:dyDescent="0.3">
      <c r="A177" s="22" t="str">
        <f>'EKHAZAARSTK X raw'!A177</f>
        <v>CIPLA LTD</v>
      </c>
      <c r="B177" s="100">
        <f>('EKHAZAARSTK X raw'!B177-'EKHAZAARSTK X raw'!B$1003)/'EKHAZAARSTK X raw'!B$1004</f>
        <v>-0.25090226986586756</v>
      </c>
      <c r="C177" s="100">
        <f>('EKHAZAARSTK X raw'!C177-'EKHAZAARSTK X raw'!C$1003)/'EKHAZAARSTK X raw'!C$1004</f>
        <v>-0.92701093994944761</v>
      </c>
      <c r="D177" s="100">
        <f>('EKHAZAARSTK X raw'!D177-'EKHAZAARSTK X raw'!D$1003)/'EKHAZAARSTK X raw'!D$1004</f>
        <v>-0.37039679235062933</v>
      </c>
      <c r="E177" s="100">
        <f>('EKHAZAARSTK X raw'!E177-'EKHAZAARSTK X raw'!E$1003)/'EKHAZAARSTK X raw'!E$1004</f>
        <v>-0.87716367066794898</v>
      </c>
      <c r="F177" s="100">
        <f>('EKHAZAARSTK X raw'!F177-'EKHAZAARSTK X raw'!F$1003)/'EKHAZAARSTK X raw'!F$1004</f>
        <v>-0.61249246121239231</v>
      </c>
      <c r="G177" s="100">
        <f>('EKHAZAARSTK X raw'!G177-'EKHAZAARSTK X raw'!G$1003)/'EKHAZAARSTK X raw'!G$1004</f>
        <v>3.109422264638213E-2</v>
      </c>
      <c r="H177" s="100">
        <f>('EKHAZAARSTK X raw'!H177-'EKHAZAARSTK X raw'!H$1003)/'EKHAZAARSTK X raw'!H$1004</f>
        <v>1.4463039167463303</v>
      </c>
      <c r="I177" s="100">
        <f>('EKHAZAARSTK X raw'!I177-'EKHAZAARSTK X raw'!I$1003)/'EKHAZAARSTK X raw'!I$1004</f>
        <v>-0.12322370328388975</v>
      </c>
      <c r="J177" s="100">
        <f>('EKHAZAARSTK X raw'!J177-'EKHAZAARSTK X raw'!J$1003)/'EKHAZAARSTK X raw'!J$1004</f>
        <v>-0.21299656724458177</v>
      </c>
      <c r="K177" s="100">
        <f>('EKHAZAARSTK X raw'!K177-'EKHAZAARSTK X raw'!K$1003)/'EKHAZAARSTK X raw'!K$1004</f>
        <v>-1.1714339679009595</v>
      </c>
    </row>
    <row r="178" spans="1:11" x14ac:dyDescent="0.3">
      <c r="A178" s="22" t="str">
        <f>'EKHAZAARSTK X raw'!A178</f>
        <v>CITY UNION BANK LTD</v>
      </c>
      <c r="B178" s="100">
        <f>('EKHAZAARSTK X raw'!B178-'EKHAZAARSTK X raw'!B$1003)/'EKHAZAARSTK X raw'!B$1004</f>
        <v>-8.4870194815579544E-2</v>
      </c>
      <c r="C178" s="100">
        <f>('EKHAZAARSTK X raw'!C178-'EKHAZAARSTK X raw'!C$1003)/'EKHAZAARSTK X raw'!C$1004</f>
        <v>-1.6084139754257172</v>
      </c>
      <c r="D178" s="100">
        <f>('EKHAZAARSTK X raw'!D178-'EKHAZAARSTK X raw'!D$1003)/'EKHAZAARSTK X raw'!D$1004</f>
        <v>-0.36376375990447385</v>
      </c>
      <c r="E178" s="100">
        <f>('EKHAZAARSTK X raw'!E178-'EKHAZAARSTK X raw'!E$1003)/'EKHAZAARSTK X raw'!E$1004</f>
        <v>0.47029472779196163</v>
      </c>
      <c r="F178" s="100">
        <f>('EKHAZAARSTK X raw'!F178-'EKHAZAARSTK X raw'!F$1003)/'EKHAZAARSTK X raw'!F$1004</f>
        <v>-0.10110234636564966</v>
      </c>
      <c r="G178" s="100">
        <f>('EKHAZAARSTK X raw'!G178-'EKHAZAARSTK X raw'!G$1003)/'EKHAZAARSTK X raw'!G$1004</f>
        <v>-0.55164145498509431</v>
      </c>
      <c r="H178" s="100">
        <f>('EKHAZAARSTK X raw'!H178-'EKHAZAARSTK X raw'!H$1003)/'EKHAZAARSTK X raw'!H$1004</f>
        <v>0.85894409379318315</v>
      </c>
      <c r="I178" s="100">
        <f>('EKHAZAARSTK X raw'!I178-'EKHAZAARSTK X raw'!I$1003)/'EKHAZAARSTK X raw'!I$1004</f>
        <v>0.51118696828620724</v>
      </c>
      <c r="J178" s="100">
        <f>('EKHAZAARSTK X raw'!J178-'EKHAZAARSTK X raw'!J$1003)/'EKHAZAARSTK X raw'!J$1004</f>
        <v>0.9281988946729447</v>
      </c>
      <c r="K178" s="100">
        <f>('EKHAZAARSTK X raw'!K178-'EKHAZAARSTK X raw'!K$1003)/'EKHAZAARSTK X raw'!K$1004</f>
        <v>0.60355251680633515</v>
      </c>
    </row>
    <row r="179" spans="1:11" x14ac:dyDescent="0.3">
      <c r="A179" s="22" t="str">
        <f>'EKHAZAARSTK X raw'!A179</f>
        <v>CLEAN SCIENCE &amp; TECHNOLOGY L</v>
      </c>
      <c r="B179" s="100">
        <f>('EKHAZAARSTK X raw'!B179-'EKHAZAARSTK X raw'!B$1003)/'EKHAZAARSTK X raw'!B$1004</f>
        <v>-0.5462657046779108</v>
      </c>
      <c r="C179" s="100">
        <f>('EKHAZAARSTK X raw'!C179-'EKHAZAARSTK X raw'!C$1003)/'EKHAZAARSTK X raw'!C$1004</f>
        <v>2.6052280063370774</v>
      </c>
      <c r="D179" s="100">
        <f>('EKHAZAARSTK X raw'!D179-'EKHAZAARSTK X raw'!D$1003)/'EKHAZAARSTK X raw'!D$1004</f>
        <v>2.2070674620950879</v>
      </c>
      <c r="E179" s="100">
        <f>('EKHAZAARSTK X raw'!E179-'EKHAZAARSTK X raw'!E$1003)/'EKHAZAARSTK X raw'!E$1004</f>
        <v>-0.8996169896602576</v>
      </c>
      <c r="F179" s="100">
        <f>('EKHAZAARSTK X raw'!F179-'EKHAZAARSTK X raw'!F$1003)/'EKHAZAARSTK X raw'!F$1004</f>
        <v>-1.1384638272334708</v>
      </c>
      <c r="G179" s="100">
        <f>('EKHAZAARSTK X raw'!G179-'EKHAZAARSTK X raw'!G$1003)/'EKHAZAARSTK X raw'!G$1004</f>
        <v>1.7525568952627231</v>
      </c>
      <c r="H179" s="100">
        <f>('EKHAZAARSTK X raw'!H179-'EKHAZAARSTK X raw'!H$1003)/'EKHAZAARSTK X raw'!H$1004</f>
        <v>-0.39464208273879231</v>
      </c>
      <c r="I179" s="100">
        <f>('EKHAZAARSTK X raw'!I179-'EKHAZAARSTK X raw'!I$1003)/'EKHAZAARSTK X raw'!I$1004</f>
        <v>-0.49873070317090828</v>
      </c>
      <c r="J179" s="100">
        <f>('EKHAZAARSTK X raw'!J179-'EKHAZAARSTK X raw'!J$1003)/'EKHAZAARSTK X raw'!J$1004</f>
        <v>-0.93672926372027598</v>
      </c>
      <c r="K179" s="100">
        <f>('EKHAZAARSTK X raw'!K179-'EKHAZAARSTK X raw'!K$1003)/'EKHAZAARSTK X raw'!K$1004</f>
        <v>-0.8119174893177814</v>
      </c>
    </row>
    <row r="180" spans="1:11" x14ac:dyDescent="0.3">
      <c r="A180" s="22" t="str">
        <f>'EKHAZAARSTK X raw'!A180</f>
        <v>CMS INFO SYSTEMS LTD</v>
      </c>
      <c r="B180" s="100">
        <f>('EKHAZAARSTK X raw'!B180-'EKHAZAARSTK X raw'!B$1003)/'EKHAZAARSTK X raw'!B$1004</f>
        <v>-0.40374288726425633</v>
      </c>
      <c r="C180" s="100">
        <f>('EKHAZAARSTK X raw'!C180-'EKHAZAARSTK X raw'!C$1003)/'EKHAZAARSTK X raw'!C$1004</f>
        <v>-0.19114375865436734</v>
      </c>
      <c r="D180" s="100">
        <f>('EKHAZAARSTK X raw'!D180-'EKHAZAARSTK X raw'!D$1003)/'EKHAZAARSTK X raw'!D$1004</f>
        <v>0.49817810744816526</v>
      </c>
      <c r="E180" s="100">
        <f>('EKHAZAARSTK X raw'!E180-'EKHAZAARSTK X raw'!E$1003)/'EKHAZAARSTK X raw'!E$1004</f>
        <v>-0.52428343529427823</v>
      </c>
      <c r="F180" s="100">
        <f>('EKHAZAARSTK X raw'!F180-'EKHAZAARSTK X raw'!F$1003)/'EKHAZAARSTK X raw'!F$1004</f>
        <v>-7.2107127312730918E-2</v>
      </c>
      <c r="G180" s="100">
        <f>('EKHAZAARSTK X raw'!G180-'EKHAZAARSTK X raw'!G$1003)/'EKHAZAARSTK X raw'!G$1004</f>
        <v>0.57935274852092211</v>
      </c>
      <c r="H180" s="100">
        <f>('EKHAZAARSTK X raw'!H180-'EKHAZAARSTK X raw'!H$1003)/'EKHAZAARSTK X raw'!H$1004</f>
        <v>-0.41388863262024606</v>
      </c>
      <c r="I180" s="100">
        <f>('EKHAZAARSTK X raw'!I180-'EKHAZAARSTK X raw'!I$1003)/'EKHAZAARSTK X raw'!I$1004</f>
        <v>0.12407421975822908</v>
      </c>
      <c r="J180" s="100">
        <f>('EKHAZAARSTK X raw'!J180-'EKHAZAARSTK X raw'!J$1003)/'EKHAZAARSTK X raw'!J$1004</f>
        <v>0.20450345361675956</v>
      </c>
      <c r="K180" s="100">
        <f>('EKHAZAARSTK X raw'!K180-'EKHAZAARSTK X raw'!K$1003)/'EKHAZAARSTK X raw'!K$1004</f>
        <v>-0.95880646056101615</v>
      </c>
    </row>
    <row r="181" spans="1:11" x14ac:dyDescent="0.3">
      <c r="A181" s="22" t="str">
        <f>'EKHAZAARSTK X raw'!A181</f>
        <v>COAL INDIA LTD</v>
      </c>
      <c r="B181" s="100">
        <f>('EKHAZAARSTK X raw'!B181-'EKHAZAARSTK X raw'!B$1003)/'EKHAZAARSTK X raw'!B$1004</f>
        <v>6.0464504841083579</v>
      </c>
      <c r="C181" s="100">
        <f>('EKHAZAARSTK X raw'!C181-'EKHAZAARSTK X raw'!C$1003)/'EKHAZAARSTK X raw'!C$1004</f>
        <v>-0.26513892367815906</v>
      </c>
      <c r="D181" s="100">
        <f>('EKHAZAARSTK X raw'!D181-'EKHAZAARSTK X raw'!D$1003)/'EKHAZAARSTK X raw'!D$1004</f>
        <v>-0.56404185634217896</v>
      </c>
      <c r="E181" s="100">
        <f>('EKHAZAARSTK X raw'!E181-'EKHAZAARSTK X raw'!E$1003)/'EKHAZAARSTK X raw'!E$1004</f>
        <v>-0.72554271633745748</v>
      </c>
      <c r="F181" s="100">
        <f>('EKHAZAARSTK X raw'!F181-'EKHAZAARSTK X raw'!F$1003)/'EKHAZAARSTK X raw'!F$1004</f>
        <v>0.56822582506476205</v>
      </c>
      <c r="G181" s="100">
        <f>('EKHAZAARSTK X raw'!G181-'EKHAZAARSTK X raw'!G$1003)/'EKHAZAARSTK X raw'!G$1004</f>
        <v>1.4257172165394003</v>
      </c>
      <c r="H181" s="100">
        <f>('EKHAZAARSTK X raw'!H181-'EKHAZAARSTK X raw'!H$1003)/'EKHAZAARSTK X raw'!H$1004</f>
        <v>2.4261655612575939</v>
      </c>
      <c r="I181" s="100">
        <f>('EKHAZAARSTK X raw'!I181-'EKHAZAARSTK X raw'!I$1003)/'EKHAZAARSTK X raw'!I$1004</f>
        <v>-0.43005323888679892</v>
      </c>
      <c r="J181" s="100">
        <f>('EKHAZAARSTK X raw'!J181-'EKHAZAARSTK X raw'!J$1003)/'EKHAZAARSTK X raw'!J$1004</f>
        <v>2.2784374474711502</v>
      </c>
      <c r="K181" s="100">
        <f>('EKHAZAARSTK X raw'!K181-'EKHAZAARSTK X raw'!K$1003)/'EKHAZAARSTK X raw'!K$1004</f>
        <v>0.35008206477745835</v>
      </c>
    </row>
    <row r="182" spans="1:11" x14ac:dyDescent="0.3">
      <c r="A182" s="22" t="str">
        <f>'EKHAZAARSTK X raw'!A182</f>
        <v>COCHIN SHIPYARD LTD</v>
      </c>
      <c r="B182" s="100">
        <f>('EKHAZAARSTK X raw'!B182-'EKHAZAARSTK X raw'!B$1003)/'EKHAZAARSTK X raw'!B$1004</f>
        <v>0.39391515344532385</v>
      </c>
      <c r="C182" s="100">
        <f>('EKHAZAARSTK X raw'!C182-'EKHAZAARSTK X raw'!C$1003)/'EKHAZAARSTK X raw'!C$1004</f>
        <v>-0.43737794650958406</v>
      </c>
      <c r="D182" s="100">
        <f>('EKHAZAARSTK X raw'!D182-'EKHAZAARSTK X raw'!D$1003)/'EKHAZAARSTK X raw'!D$1004</f>
        <v>-0.2911939864648444</v>
      </c>
      <c r="E182" s="100">
        <f>('EKHAZAARSTK X raw'!E182-'EKHAZAARSTK X raw'!E$1003)/'EKHAZAARSTK X raw'!E$1004</f>
        <v>-0.50370836006474395</v>
      </c>
      <c r="F182" s="100">
        <f>('EKHAZAARSTK X raw'!F182-'EKHAZAARSTK X raw'!F$1003)/'EKHAZAARSTK X raw'!F$1004</f>
        <v>1.3302278440222177</v>
      </c>
      <c r="G182" s="100">
        <f>('EKHAZAARSTK X raw'!G182-'EKHAZAARSTK X raw'!G$1003)/'EKHAZAARSTK X raw'!G$1004</f>
        <v>-0.19414316281255034</v>
      </c>
      <c r="H182" s="100">
        <f>('EKHAZAARSTK X raw'!H182-'EKHAZAARSTK X raw'!H$1003)/'EKHAZAARSTK X raw'!H$1004</f>
        <v>0.12432545978272633</v>
      </c>
      <c r="I182" s="100">
        <f>('EKHAZAARSTK X raw'!I182-'EKHAZAARSTK X raw'!I$1003)/'EKHAZAARSTK X raw'!I$1004</f>
        <v>0.83590757444139163</v>
      </c>
      <c r="J182" s="100">
        <f>('EKHAZAARSTK X raw'!J182-'EKHAZAARSTK X raw'!J$1003)/'EKHAZAARSTK X raw'!J$1004</f>
        <v>0.74262400126180994</v>
      </c>
      <c r="K182" s="100">
        <f>('EKHAZAARSTK X raw'!K182-'EKHAZAARSTK X raw'!K$1003)/'EKHAZAARSTK X raw'!K$1004</f>
        <v>0.54111810741578525</v>
      </c>
    </row>
    <row r="183" spans="1:11" x14ac:dyDescent="0.3">
      <c r="A183" s="22" t="str">
        <f>'EKHAZAARSTK X raw'!A183</f>
        <v>COFORGE LIMITED</v>
      </c>
      <c r="B183" s="100">
        <f>('EKHAZAARSTK X raw'!B183-'EKHAZAARSTK X raw'!B$1003)/'EKHAZAARSTK X raw'!B$1004</f>
        <v>0.43017838427590749</v>
      </c>
      <c r="C183" s="100">
        <f>('EKHAZAARSTK X raw'!C183-'EKHAZAARSTK X raw'!C$1003)/'EKHAZAARSTK X raw'!C$1004</f>
        <v>0.42476939954806137</v>
      </c>
      <c r="D183" s="100">
        <f>('EKHAZAARSTK X raw'!D183-'EKHAZAARSTK X raw'!D$1003)/'EKHAZAARSTK X raw'!D$1004</f>
        <v>0.81845454021450859</v>
      </c>
      <c r="E183" s="100">
        <f>('EKHAZAARSTK X raw'!E183-'EKHAZAARSTK X raw'!E$1003)/'EKHAZAARSTK X raw'!E$1004</f>
        <v>-0.43190303904882865</v>
      </c>
      <c r="F183" s="100">
        <f>('EKHAZAARSTK X raw'!F183-'EKHAZAARSTK X raw'!F$1003)/'EKHAZAARSTK X raw'!F$1004</f>
        <v>-0.37746403447113652</v>
      </c>
      <c r="G183" s="100">
        <f>('EKHAZAARSTK X raw'!G183-'EKHAZAARSTK X raw'!G$1003)/'EKHAZAARSTK X raw'!G$1004</f>
        <v>1.1391567847781439</v>
      </c>
      <c r="H183" s="100">
        <f>('EKHAZAARSTK X raw'!H183-'EKHAZAARSTK X raw'!H$1003)/'EKHAZAARSTK X raw'!H$1004</f>
        <v>0.54389576598277845</v>
      </c>
      <c r="I183" s="100">
        <f>('EKHAZAARSTK X raw'!I183-'EKHAZAARSTK X raw'!I$1003)/'EKHAZAARSTK X raw'!I$1004</f>
        <v>1.4031582403874565</v>
      </c>
      <c r="J183" s="100">
        <f>('EKHAZAARSTK X raw'!J183-'EKHAZAARSTK X raw'!J$1003)/'EKHAZAARSTK X raw'!J$1004</f>
        <v>-0.38270956903621273</v>
      </c>
      <c r="K183" s="100">
        <f>('EKHAZAARSTK X raw'!K183-'EKHAZAARSTK X raw'!K$1003)/'EKHAZAARSTK X raw'!K$1004</f>
        <v>-1.073004970385399</v>
      </c>
    </row>
    <row r="184" spans="1:11" x14ac:dyDescent="0.3">
      <c r="A184" s="22" t="str">
        <f>'EKHAZAARSTK X raw'!A184</f>
        <v>COLGATE PALMOLIVE (INDIA)</v>
      </c>
      <c r="B184" s="100">
        <f>('EKHAZAARSTK X raw'!B184-'EKHAZAARSTK X raw'!B$1003)/'EKHAZAARSTK X raw'!B$1004</f>
        <v>1.2028822551714484</v>
      </c>
      <c r="C184" s="100">
        <f>('EKHAZAARSTK X raw'!C184-'EKHAZAARSTK X raw'!C$1003)/'EKHAZAARSTK X raw'!C$1004</f>
        <v>-1.3349422657736677E-2</v>
      </c>
      <c r="D184" s="100">
        <f>('EKHAZAARSTK X raw'!D184-'EKHAZAARSTK X raw'!D$1003)/'EKHAZAARSTK X raw'!D$1004</f>
        <v>-0.56497103706563379</v>
      </c>
      <c r="E184" s="100">
        <f>('EKHAZAARSTK X raw'!E184-'EKHAZAARSTK X raw'!E$1003)/'EKHAZAARSTK X raw'!E$1004</f>
        <v>-0.79145496105270474</v>
      </c>
      <c r="F184" s="100">
        <f>('EKHAZAARSTK X raw'!F184-'EKHAZAARSTK X raw'!F$1003)/'EKHAZAARSTK X raw'!F$1004</f>
        <v>-0.19050509475612842</v>
      </c>
      <c r="G184" s="100">
        <f>('EKHAZAARSTK X raw'!G184-'EKHAZAARSTK X raw'!G$1003)/'EKHAZAARSTK X raw'!G$1004</f>
        <v>3.4223115849107097</v>
      </c>
      <c r="H184" s="100">
        <f>('EKHAZAARSTK X raw'!H184-'EKHAZAARSTK X raw'!H$1003)/'EKHAZAARSTK X raw'!H$1004</f>
        <v>0.45462224679913515</v>
      </c>
      <c r="I184" s="100">
        <f>('EKHAZAARSTK X raw'!I184-'EKHAZAARSTK X raw'!I$1003)/'EKHAZAARSTK X raw'!I$1004</f>
        <v>-0.62477001013825739</v>
      </c>
      <c r="J184" s="100">
        <f>('EKHAZAARSTK X raw'!J184-'EKHAZAARSTK X raw'!J$1003)/'EKHAZAARSTK X raw'!J$1004</f>
        <v>-0.67475764043595843</v>
      </c>
      <c r="K184" s="100">
        <f>('EKHAZAARSTK X raw'!K184-'EKHAZAARSTK X raw'!K$1003)/'EKHAZAARSTK X raw'!K$1004</f>
        <v>-0.28349595239255387</v>
      </c>
    </row>
    <row r="185" spans="1:11" x14ac:dyDescent="0.3">
      <c r="A185" s="22" t="str">
        <f>'EKHAZAARSTK X raw'!A185</f>
        <v>COMPUTER AGE MANAGEMENT SERV</v>
      </c>
      <c r="B185" s="100">
        <f>('EKHAZAARSTK X raw'!B185-'EKHAZAARSTK X raw'!B$1003)/'EKHAZAARSTK X raw'!B$1004</f>
        <v>0.64739218604830795</v>
      </c>
      <c r="C185" s="100">
        <f>('EKHAZAARSTK X raw'!C185-'EKHAZAARSTK X raw'!C$1003)/'EKHAZAARSTK X raw'!C$1004</f>
        <v>2.1689727401073468E-2</v>
      </c>
      <c r="D185" s="100">
        <f>('EKHAZAARSTK X raw'!D185-'EKHAZAARSTK X raw'!D$1003)/'EKHAZAARSTK X raw'!D$1004</f>
        <v>9.5367943956598991E-2</v>
      </c>
      <c r="E185" s="100">
        <f>('EKHAZAARSTK X raw'!E185-'EKHAZAARSTK X raw'!E$1003)/'EKHAZAARSTK X raw'!E$1004</f>
        <v>-0.63432281384147948</v>
      </c>
      <c r="F185" s="100">
        <f>('EKHAZAARSTK X raw'!F185-'EKHAZAARSTK X raw'!F$1003)/'EKHAZAARSTK X raw'!F$1004</f>
        <v>-0.33542294244758808</v>
      </c>
      <c r="G185" s="100">
        <f>('EKHAZAARSTK X raw'!G185-'EKHAZAARSTK X raw'!G$1003)/'EKHAZAARSTK X raw'!G$1004</f>
        <v>2.1104552558755763</v>
      </c>
      <c r="H185" s="100">
        <f>('EKHAZAARSTK X raw'!H185-'EKHAZAARSTK X raw'!H$1003)/'EKHAZAARSTK X raw'!H$1004</f>
        <v>-0.47557803440339014</v>
      </c>
      <c r="I185" s="100">
        <f>('EKHAZAARSTK X raw'!I185-'EKHAZAARSTK X raw'!I$1003)/'EKHAZAARSTK X raw'!I$1004</f>
        <v>0.16320399897530591</v>
      </c>
      <c r="J185" s="100">
        <f>('EKHAZAARSTK X raw'!J185-'EKHAZAARSTK X raw'!J$1003)/'EKHAZAARSTK X raw'!J$1004</f>
        <v>-0.70026014520602009</v>
      </c>
      <c r="K185" s="100">
        <f>('EKHAZAARSTK X raw'!K185-'EKHAZAARSTK X raw'!K$1003)/'EKHAZAARSTK X raw'!K$1004</f>
        <v>-0.67102672157318133</v>
      </c>
    </row>
    <row r="186" spans="1:11" x14ac:dyDescent="0.3">
      <c r="A186" s="22" t="str">
        <f>'EKHAZAARSTK X raw'!A186</f>
        <v>CONFIDENCE PETROLEUM INDIA</v>
      </c>
      <c r="B186" s="100">
        <f>('EKHAZAARSTK X raw'!B186-'EKHAZAARSTK X raw'!B$1003)/'EKHAZAARSTK X raw'!B$1004</f>
        <v>-0.5267490980062518</v>
      </c>
      <c r="C186" s="100">
        <f>('EKHAZAARSTK X raw'!C186-'EKHAZAARSTK X raw'!C$1003)/'EKHAZAARSTK X raw'!C$1004</f>
        <v>2.9014501180711045E-2</v>
      </c>
      <c r="D186" s="100">
        <f>('EKHAZAARSTK X raw'!D186-'EKHAZAARSTK X raw'!D$1003)/'EKHAZAARSTK X raw'!D$1004</f>
        <v>0.59007801757932721</v>
      </c>
      <c r="E186" s="100">
        <f>('EKHAZAARSTK X raw'!E186-'EKHAZAARSTK X raw'!E$1003)/'EKHAZAARSTK X raw'!E$1004</f>
        <v>-0.25937305105716418</v>
      </c>
      <c r="F186" s="100">
        <f>('EKHAZAARSTK X raw'!F186-'EKHAZAARSTK X raw'!F$1003)/'EKHAZAARSTK X raw'!F$1004</f>
        <v>-2.9576825235125913E-2</v>
      </c>
      <c r="G186" s="100">
        <f>('EKHAZAARSTK X raw'!G186-'EKHAZAARSTK X raw'!G$1003)/'EKHAZAARSTK X raw'!G$1004</f>
        <v>-0.20812826200797316</v>
      </c>
      <c r="H186" s="100">
        <f>('EKHAZAARSTK X raw'!H186-'EKHAZAARSTK X raw'!H$1003)/'EKHAZAARSTK X raw'!H$1004</f>
        <v>-0.83686346915686372</v>
      </c>
      <c r="I186" s="100">
        <f>('EKHAZAARSTK X raw'!I186-'EKHAZAARSTK X raw'!I$1003)/'EKHAZAARSTK X raw'!I$1004</f>
        <v>0.42437070604024496</v>
      </c>
      <c r="J186" s="100">
        <f>('EKHAZAARSTK X raw'!J186-'EKHAZAARSTK X raw'!J$1003)/'EKHAZAARSTK X raw'!J$1004</f>
        <v>0.33264645483180816</v>
      </c>
      <c r="K186" s="100">
        <f>('EKHAZAARSTK X raw'!K186-'EKHAZAARSTK X raw'!K$1003)/'EKHAZAARSTK X raw'!K$1004</f>
        <v>0.22352785946834644</v>
      </c>
    </row>
    <row r="187" spans="1:11" x14ac:dyDescent="0.3">
      <c r="A187" s="22" t="str">
        <f>'EKHAZAARSTK X raw'!A187</f>
        <v>CONTAINER CORP OF INDIA LTD</v>
      </c>
      <c r="B187" s="100">
        <f>('EKHAZAARSTK X raw'!B187-'EKHAZAARSTK X raw'!B$1003)/'EKHAZAARSTK X raw'!B$1004</f>
        <v>1.2889608382381579</v>
      </c>
      <c r="C187" s="100">
        <f>('EKHAZAARSTK X raw'!C187-'EKHAZAARSTK X raw'!C$1003)/'EKHAZAARSTK X raw'!C$1004</f>
        <v>0.43927214541428627</v>
      </c>
      <c r="D187" s="100">
        <f>('EKHAZAARSTK X raw'!D187-'EKHAZAARSTK X raw'!D$1003)/'EKHAZAARSTK X raw'!D$1004</f>
        <v>-0.52554859595250669</v>
      </c>
      <c r="E187" s="100">
        <f>('EKHAZAARSTK X raw'!E187-'EKHAZAARSTK X raw'!E$1003)/'EKHAZAARSTK X raw'!E$1004</f>
        <v>-0.73097866738828621</v>
      </c>
      <c r="F187" s="100">
        <f>('EKHAZAARSTK X raw'!F187-'EKHAZAARSTK X raw'!F$1003)/'EKHAZAARSTK X raw'!F$1004</f>
        <v>-0.49748051379309505</v>
      </c>
      <c r="G187" s="100">
        <f>('EKHAZAARSTK X raw'!G187-'EKHAZAARSTK X raw'!G$1003)/'EKHAZAARSTK X raw'!G$1004</f>
        <v>-0.10253272370691133</v>
      </c>
      <c r="H187" s="100">
        <f>('EKHAZAARSTK X raw'!H187-'EKHAZAARSTK X raw'!H$1003)/'EKHAZAARSTK X raw'!H$1004</f>
        <v>0.89006314165003209</v>
      </c>
      <c r="I187" s="100">
        <f>('EKHAZAARSTK X raw'!I187-'EKHAZAARSTK X raw'!I$1003)/'EKHAZAARSTK X raw'!I$1004</f>
        <v>-7.7423020360308195E-2</v>
      </c>
      <c r="J187" s="100">
        <f>('EKHAZAARSTK X raw'!J187-'EKHAZAARSTK X raw'!J$1003)/'EKHAZAARSTK X raw'!J$1004</f>
        <v>-0.38880631756680695</v>
      </c>
      <c r="K187" s="100">
        <f>('EKHAZAARSTK X raw'!K187-'EKHAZAARSTK X raw'!K$1003)/'EKHAZAARSTK X raw'!K$1004</f>
        <v>-0.60712882406829283</v>
      </c>
    </row>
    <row r="188" spans="1:11" x14ac:dyDescent="0.3">
      <c r="A188" s="22" t="str">
        <f>'EKHAZAARSTK X raw'!A188</f>
        <v>COROMANDEL INTERNATIONAL LTD</v>
      </c>
      <c r="B188" s="100">
        <f>('EKHAZAARSTK X raw'!B188-'EKHAZAARSTK X raw'!B$1003)/'EKHAZAARSTK X raw'!B$1004</f>
        <v>0.27122685540706115</v>
      </c>
      <c r="C188" s="100">
        <f>('EKHAZAARSTK X raw'!C188-'EKHAZAARSTK X raw'!C$1003)/'EKHAZAARSTK X raw'!C$1004</f>
        <v>1.8204046678722321</v>
      </c>
      <c r="D188" s="100">
        <f>('EKHAZAARSTK X raw'!D188-'EKHAZAARSTK X raw'!D$1003)/'EKHAZAARSTK X raw'!D$1004</f>
        <v>0.58885030264712512</v>
      </c>
      <c r="E188" s="100">
        <f>('EKHAZAARSTK X raw'!E188-'EKHAZAARSTK X raw'!E$1003)/'EKHAZAARSTK X raw'!E$1004</f>
        <v>-0.53244501460335458</v>
      </c>
      <c r="F188" s="100">
        <f>('EKHAZAARSTK X raw'!F188-'EKHAZAARSTK X raw'!F$1003)/'EKHAZAARSTK X raw'!F$1004</f>
        <v>9.8378869695808405E-2</v>
      </c>
      <c r="G188" s="100">
        <f>('EKHAZAARSTK X raw'!G188-'EKHAZAARSTK X raw'!G$1003)/'EKHAZAARSTK X raw'!G$1004</f>
        <v>0.55611109616214771</v>
      </c>
      <c r="H188" s="100">
        <f>('EKHAZAARSTK X raw'!H188-'EKHAZAARSTK X raw'!H$1003)/'EKHAZAARSTK X raw'!H$1004</f>
        <v>1.1058847797426297</v>
      </c>
      <c r="I188" s="100">
        <f>('EKHAZAARSTK X raw'!I188-'EKHAZAARSTK X raw'!I$1003)/'EKHAZAARSTK X raw'!I$1004</f>
        <v>-0.46840092536307476</v>
      </c>
      <c r="J188" s="100">
        <f>('EKHAZAARSTK X raw'!J188-'EKHAZAARSTK X raw'!J$1003)/'EKHAZAARSTK X raw'!J$1004</f>
        <v>0.36709679679448703</v>
      </c>
      <c r="K188" s="100">
        <f>('EKHAZAARSTK X raw'!K188-'EKHAZAARSTK X raw'!K$1003)/'EKHAZAARSTK X raw'!K$1004</f>
        <v>-1.5065519817878954</v>
      </c>
    </row>
    <row r="189" spans="1:11" x14ac:dyDescent="0.3">
      <c r="A189" s="22" t="str">
        <f>'EKHAZAARSTK X raw'!A189</f>
        <v>COSMO FIRST LTD</v>
      </c>
      <c r="B189" s="100">
        <f>('EKHAZAARSTK X raw'!B189-'EKHAZAARSTK X raw'!B$1003)/'EKHAZAARSTK X raw'!B$1004</f>
        <v>0.11191325446929958</v>
      </c>
      <c r="C189" s="100">
        <f>('EKHAZAARSTK X raw'!C189-'EKHAZAARSTK X raw'!C$1003)/'EKHAZAARSTK X raw'!C$1004</f>
        <v>0.20850123234002202</v>
      </c>
      <c r="D189" s="100">
        <f>('EKHAZAARSTK X raw'!D189-'EKHAZAARSTK X raw'!D$1003)/'EKHAZAARSTK X raw'!D$1004</f>
        <v>0.37393602986144758</v>
      </c>
      <c r="E189" s="100">
        <f>('EKHAZAARSTK X raw'!E189-'EKHAZAARSTK X raw'!E$1003)/'EKHAZAARSTK X raw'!E$1004</f>
        <v>3.9384747838751961E-2</v>
      </c>
      <c r="F189" s="100">
        <f>('EKHAZAARSTK X raw'!F189-'EKHAZAARSTK X raw'!F$1003)/'EKHAZAARSTK X raw'!F$1004</f>
        <v>-1.6004383814629455</v>
      </c>
      <c r="G189" s="100">
        <f>('EKHAZAARSTK X raw'!G189-'EKHAZAARSTK X raw'!G$1003)/'EKHAZAARSTK X raw'!G$1004</f>
        <v>0.28189522753541668</v>
      </c>
      <c r="H189" s="100">
        <f>('EKHAZAARSTK X raw'!H189-'EKHAZAARSTK X raw'!H$1003)/'EKHAZAARSTK X raw'!H$1004</f>
        <v>-0.47855482022987528</v>
      </c>
      <c r="I189" s="100">
        <f>('EKHAZAARSTK X raw'!I189-'EKHAZAARSTK X raw'!I$1003)/'EKHAZAARSTK X raw'!I$1004</f>
        <v>0.25954003013791688</v>
      </c>
      <c r="J189" s="100">
        <f>('EKHAZAARSTK X raw'!J189-'EKHAZAARSTK X raw'!J$1003)/'EKHAZAARSTK X raw'!J$1004</f>
        <v>2.2753792751650184</v>
      </c>
      <c r="K189" s="100">
        <f>('EKHAZAARSTK X raw'!K189-'EKHAZAARSTK X raw'!K$1003)/'EKHAZAARSTK X raw'!K$1004</f>
        <v>0.84879600725548232</v>
      </c>
    </row>
    <row r="190" spans="1:11" x14ac:dyDescent="0.3">
      <c r="A190" s="22" t="str">
        <f>'EKHAZAARSTK X raw'!A190</f>
        <v>CRAFTSMAN AUTOMATION LTD</v>
      </c>
      <c r="B190" s="100">
        <f>('EKHAZAARSTK X raw'!B190-'EKHAZAARSTK X raw'!B$1003)/'EKHAZAARSTK X raw'!B$1004</f>
        <v>-0.56048791406521481</v>
      </c>
      <c r="C190" s="100">
        <f>('EKHAZAARSTK X raw'!C190-'EKHAZAARSTK X raw'!C$1003)/'EKHAZAARSTK X raw'!C$1004</f>
        <v>-0.71970582079288803</v>
      </c>
      <c r="D190" s="100">
        <f>('EKHAZAARSTK X raw'!D190-'EKHAZAARSTK X raw'!D$1003)/'EKHAZAARSTK X raw'!D$1004</f>
        <v>-8.0796390360354658E-3</v>
      </c>
      <c r="E190" s="100">
        <f>('EKHAZAARSTK X raw'!E190-'EKHAZAARSTK X raw'!E$1003)/'EKHAZAARSTK X raw'!E$1004</f>
        <v>0.37864319911263244</v>
      </c>
      <c r="F190" s="100">
        <f>('EKHAZAARSTK X raw'!F190-'EKHAZAARSTK X raw'!F$1003)/'EKHAZAARSTK X raw'!F$1004</f>
        <v>0.62577128795641679</v>
      </c>
      <c r="G190" s="100">
        <f>('EKHAZAARSTK X raw'!G190-'EKHAZAARSTK X raw'!G$1003)/'EKHAZAARSTK X raw'!G$1004</f>
        <v>1.0091134210796833E-2</v>
      </c>
      <c r="H190" s="100">
        <f>('EKHAZAARSTK X raw'!H190-'EKHAZAARSTK X raw'!H$1003)/'EKHAZAARSTK X raw'!H$1004</f>
        <v>-0.14793079596828501</v>
      </c>
      <c r="I190" s="100">
        <f>('EKHAZAARSTK X raw'!I190-'EKHAZAARSTK X raw'!I$1003)/'EKHAZAARSTK X raw'!I$1004</f>
        <v>-0.2583862853257976</v>
      </c>
      <c r="J190" s="100">
        <f>('EKHAZAARSTK X raw'!J190-'EKHAZAARSTK X raw'!J$1003)/'EKHAZAARSTK X raw'!J$1004</f>
        <v>-0.11902034986603484</v>
      </c>
      <c r="K190" s="100">
        <f>('EKHAZAARSTK X raw'!K190-'EKHAZAARSTK X raw'!K$1003)/'EKHAZAARSTK X raw'!K$1004</f>
        <v>-0.57005122742284431</v>
      </c>
    </row>
    <row r="191" spans="1:11" x14ac:dyDescent="0.3">
      <c r="A191" s="22" t="str">
        <f>'EKHAZAARSTK X raw'!A191</f>
        <v>CREDITACCESS GRAMEEN LTD</v>
      </c>
      <c r="B191" s="100">
        <f>('EKHAZAARSTK X raw'!B191-'EKHAZAARSTK X raw'!B$1003)/'EKHAZAARSTK X raw'!B$1004</f>
        <v>-0.64897097360151768</v>
      </c>
      <c r="C191" s="100">
        <f>('EKHAZAARSTK X raw'!C191-'EKHAZAARSTK X raw'!C$1003)/'EKHAZAARSTK X raw'!C$1004</f>
        <v>0.25013293108193396</v>
      </c>
      <c r="D191" s="100">
        <f>('EKHAZAARSTK X raw'!D191-'EKHAZAARSTK X raw'!D$1003)/'EKHAZAARSTK X raw'!D$1004</f>
        <v>0.65993726283302523</v>
      </c>
      <c r="E191" s="100">
        <f>('EKHAZAARSTK X raw'!E191-'EKHAZAARSTK X raw'!E$1003)/'EKHAZAARSTK X raw'!E$1004</f>
        <v>2.2234001395806615</v>
      </c>
      <c r="F191" s="100">
        <f>('EKHAZAARSTK X raw'!F191-'EKHAZAARSTK X raw'!F$1003)/'EKHAZAARSTK X raw'!F$1004</f>
        <v>0.19308246758483383</v>
      </c>
      <c r="G191" s="100">
        <f>('EKHAZAARSTK X raw'!G191-'EKHAZAARSTK X raw'!G$1003)/'EKHAZAARSTK X raw'!G$1004</f>
        <v>0.47191457760188654</v>
      </c>
      <c r="H191" s="100">
        <f>('EKHAZAARSTK X raw'!H191-'EKHAZAARSTK X raw'!H$1003)/'EKHAZAARSTK X raw'!H$1004</f>
        <v>0.56132938745566885</v>
      </c>
      <c r="I191" s="100">
        <f>('EKHAZAARSTK X raw'!I191-'EKHAZAARSTK X raw'!I$1003)/'EKHAZAARSTK X raw'!I$1004</f>
        <v>-0.74394021778862218</v>
      </c>
      <c r="J191" s="100">
        <f>('EKHAZAARSTK X raw'!J191-'EKHAZAARSTK X raw'!J$1003)/'EKHAZAARSTK X raw'!J$1004</f>
        <v>-0.1235124926838</v>
      </c>
      <c r="K191" s="100">
        <f>('EKHAZAARSTK X raw'!K191-'EKHAZAARSTK X raw'!K$1003)/'EKHAZAARSTK X raw'!K$1004</f>
        <v>-0.92853062221978599</v>
      </c>
    </row>
    <row r="192" spans="1:11" x14ac:dyDescent="0.3">
      <c r="A192" s="22" t="str">
        <f>'EKHAZAARSTK X raw'!A192</f>
        <v>CRISIL LTD</v>
      </c>
      <c r="B192" s="100">
        <f>('EKHAZAARSTK X raw'!B192-'EKHAZAARSTK X raw'!B$1003)/'EKHAZAARSTK X raw'!B$1004</f>
        <v>0.38972977549993232</v>
      </c>
      <c r="C192" s="100">
        <f>('EKHAZAARSTK X raw'!C192-'EKHAZAARSTK X raw'!C$1003)/'EKHAZAARSTK X raw'!C$1004</f>
        <v>-0.88643570231012159</v>
      </c>
      <c r="D192" s="100">
        <f>('EKHAZAARSTK X raw'!D192-'EKHAZAARSTK X raw'!D$1003)/'EKHAZAARSTK X raw'!D$1004</f>
        <v>8.6982026549607669E-2</v>
      </c>
      <c r="E192" s="100">
        <f>('EKHAZAARSTK X raw'!E192-'EKHAZAARSTK X raw'!E$1003)/'EKHAZAARSTK X raw'!E$1004</f>
        <v>-0.76586331859175105</v>
      </c>
      <c r="F192" s="100">
        <f>('EKHAZAARSTK X raw'!F192-'EKHAZAARSTK X raw'!F$1003)/'EKHAZAARSTK X raw'!F$1004</f>
        <v>-0.21683047167661795</v>
      </c>
      <c r="G192" s="100">
        <f>('EKHAZAARSTK X raw'!G192-'EKHAZAARSTK X raw'!G$1003)/'EKHAZAARSTK X raw'!G$1004</f>
        <v>1.7019130407622145</v>
      </c>
      <c r="H192" s="100">
        <f>('EKHAZAARSTK X raw'!H192-'EKHAZAARSTK X raw'!H$1003)/'EKHAZAARSTK X raw'!H$1004</f>
        <v>0.16780760649831789</v>
      </c>
      <c r="I192" s="100">
        <f>('EKHAZAARSTK X raw'!I192-'EKHAZAARSTK X raw'!I$1003)/'EKHAZAARSTK X raw'!I$1004</f>
        <v>-0.88975326546906319</v>
      </c>
      <c r="J192" s="100">
        <f>('EKHAZAARSTK X raw'!J192-'EKHAZAARSTK X raw'!J$1003)/'EKHAZAARSTK X raw'!J$1004</f>
        <v>-0.81182209070893907</v>
      </c>
      <c r="K192" s="100">
        <f>('EKHAZAARSTK X raw'!K192-'EKHAZAARSTK X raw'!K$1003)/'EKHAZAARSTK X raw'!K$1004</f>
        <v>-0.22879704377026089</v>
      </c>
    </row>
    <row r="193" spans="1:11" x14ac:dyDescent="0.3">
      <c r="A193" s="22" t="str">
        <f>'EKHAZAARSTK X raw'!A193</f>
        <v>CROMPTON GREAVES CONSUMER EL</v>
      </c>
      <c r="B193" s="100">
        <f>('EKHAZAARSTK X raw'!B193-'EKHAZAARSTK X raw'!B$1003)/'EKHAZAARSTK X raw'!B$1004</f>
        <v>-2.7929307477257991E-2</v>
      </c>
      <c r="C193" s="100">
        <f>('EKHAZAARSTK X raw'!C193-'EKHAZAARSTK X raw'!C$1003)/'EKHAZAARSTK X raw'!C$1004</f>
        <v>4.4855349916188711E-2</v>
      </c>
      <c r="D193" s="100">
        <f>('EKHAZAARSTK X raw'!D193-'EKHAZAARSTK X raw'!D$1003)/'EKHAZAARSTK X raw'!D$1004</f>
        <v>0.34472790216100568</v>
      </c>
      <c r="E193" s="100">
        <f>('EKHAZAARSTK X raw'!E193-'EKHAZAARSTK X raw'!E$1003)/'EKHAZAARSTK X raw'!E$1004</f>
        <v>-5.8796590624670519E-2</v>
      </c>
      <c r="F193" s="100">
        <f>('EKHAZAARSTK X raw'!F193-'EKHAZAARSTK X raw'!F$1003)/'EKHAZAARSTK X raw'!F$1004</f>
        <v>-0.75842414983346551</v>
      </c>
      <c r="G193" s="100">
        <f>('EKHAZAARSTK X raw'!G193-'EKHAZAARSTK X raw'!G$1003)/'EKHAZAARSTK X raw'!G$1004</f>
        <v>0.58502281677931278</v>
      </c>
      <c r="H193" s="100">
        <f>('EKHAZAARSTK X raw'!H193-'EKHAZAARSTK X raw'!H$1003)/'EKHAZAARSTK X raw'!H$1004</f>
        <v>0.46955779128934039</v>
      </c>
      <c r="I193" s="100">
        <f>('EKHAZAARSTK X raw'!I193-'EKHAZAARSTK X raw'!I$1003)/'EKHAZAARSTK X raw'!I$1004</f>
        <v>-4.5665269518392615E-2</v>
      </c>
      <c r="J193" s="100">
        <f>('EKHAZAARSTK X raw'!J193-'EKHAZAARSTK X raw'!J$1003)/'EKHAZAARSTK X raw'!J$1004</f>
        <v>-0.46540105259739539</v>
      </c>
      <c r="K193" s="100">
        <f>('EKHAZAARSTK X raw'!K193-'EKHAZAARSTK X raw'!K$1003)/'EKHAZAARSTK X raw'!K$1004</f>
        <v>-0.83225956436968485</v>
      </c>
    </row>
    <row r="194" spans="1:11" x14ac:dyDescent="0.3">
      <c r="A194" s="22" t="str">
        <f>'EKHAZAARSTK X raw'!A194</f>
        <v>CSB BANK LTD</v>
      </c>
      <c r="B194" s="100">
        <f>('EKHAZAARSTK X raw'!B194-'EKHAZAARSTK X raw'!B$1003)/'EKHAZAARSTK X raw'!B$1004</f>
        <v>-0.64897097360151768</v>
      </c>
      <c r="C194" s="100">
        <f>('EKHAZAARSTK X raw'!C194-'EKHAZAARSTK X raw'!C$1003)/'EKHAZAARSTK X raw'!C$1004</f>
        <v>-0.82982486989673743</v>
      </c>
      <c r="D194" s="100">
        <f>('EKHAZAARSTK X raw'!D194-'EKHAZAARSTK X raw'!D$1003)/'EKHAZAARSTK X raw'!D$1004</f>
        <v>-0.46990303299569608</v>
      </c>
      <c r="E194" s="100">
        <f>('EKHAZAARSTK X raw'!E194-'EKHAZAARSTK X raw'!E$1003)/'EKHAZAARSTK X raw'!E$1004</f>
        <v>1.4971957651704648E-2</v>
      </c>
      <c r="F194" s="100">
        <f>('EKHAZAARSTK X raw'!F194-'EKHAZAARSTK X raw'!F$1003)/'EKHAZAARSTK X raw'!F$1004</f>
        <v>0.20604368753787761</v>
      </c>
      <c r="G194" s="100">
        <f>('EKHAZAARSTK X raw'!G194-'EKHAZAARSTK X raw'!G$1003)/'EKHAZAARSTK X raw'!G$1004</f>
        <v>-0.31090128973637327</v>
      </c>
      <c r="H194" s="100">
        <f>('EKHAZAARSTK X raw'!H194-'EKHAZAARSTK X raw'!H$1003)/'EKHAZAARSTK X raw'!H$1004</f>
        <v>0.28817055194395119</v>
      </c>
      <c r="I194" s="100">
        <f>('EKHAZAARSTK X raw'!I194-'EKHAZAARSTK X raw'!I$1003)/'EKHAZAARSTK X raw'!I$1004</f>
        <v>-1.6402152846869217E-2</v>
      </c>
      <c r="J194" s="100">
        <f>('EKHAZAARSTK X raw'!J194-'EKHAZAARSTK X raw'!J$1003)/'EKHAZAARSTK X raw'!J$1004</f>
        <v>-1.0455927332850605</v>
      </c>
      <c r="K194" s="100">
        <f>('EKHAZAARSTK X raw'!K194-'EKHAZAARSTK X raw'!K$1003)/'EKHAZAARSTK X raw'!K$1004</f>
        <v>-0.29980343711052138</v>
      </c>
    </row>
    <row r="195" spans="1:11" x14ac:dyDescent="0.3">
      <c r="A195" s="22" t="str">
        <f>'EKHAZAARSTK X raw'!A195</f>
        <v>CUMMINS INDIA LTD</v>
      </c>
      <c r="B195" s="100">
        <f>('EKHAZAARSTK X raw'!B195-'EKHAZAARSTK X raw'!B$1003)/'EKHAZAARSTK X raw'!B$1004</f>
        <v>0.43926381193741565</v>
      </c>
      <c r="C195" s="100">
        <f>('EKHAZAARSTK X raw'!C195-'EKHAZAARSTK X raw'!C$1003)/'EKHAZAARSTK X raw'!C$1004</f>
        <v>-0.92077820765311147</v>
      </c>
      <c r="D195" s="100">
        <f>('EKHAZAARSTK X raw'!D195-'EKHAZAARSTK X raw'!D$1003)/'EKHAZAARSTK X raw'!D$1004</f>
        <v>-0.48911891827444381</v>
      </c>
      <c r="E195" s="100">
        <f>('EKHAZAARSTK X raw'!E195-'EKHAZAARSTK X raw'!E$1003)/'EKHAZAARSTK X raw'!E$1004</f>
        <v>-0.89246268875668133</v>
      </c>
      <c r="F195" s="100">
        <f>('EKHAZAARSTK X raw'!F195-'EKHAZAARSTK X raw'!F$1003)/'EKHAZAARSTK X raw'!F$1004</f>
        <v>0.7313737719417911</v>
      </c>
      <c r="G195" s="100">
        <f>('EKHAZAARSTK X raw'!G195-'EKHAZAARSTK X raw'!G$1003)/'EKHAZAARSTK X raw'!G$1004</f>
        <v>0.46891863134779754</v>
      </c>
      <c r="H195" s="100">
        <f>('EKHAZAARSTK X raw'!H195-'EKHAZAARSTK X raw'!H$1003)/'EKHAZAARSTK X raw'!H$1004</f>
        <v>0.75085643491061793</v>
      </c>
      <c r="I195" s="100">
        <f>('EKHAZAARSTK X raw'!I195-'EKHAZAARSTK X raw'!I$1003)/'EKHAZAARSTK X raw'!I$1004</f>
        <v>-8.7527934964368809E-2</v>
      </c>
      <c r="J195" s="100">
        <f>('EKHAZAARSTK X raw'!J195-'EKHAZAARSTK X raw'!J$1003)/'EKHAZAARSTK X raw'!J$1004</f>
        <v>-0.67781317661854368</v>
      </c>
      <c r="K195" s="100">
        <f>('EKHAZAARSTK X raw'!K195-'EKHAZAARSTK X raw'!K$1003)/'EKHAZAARSTK X raw'!K$1004</f>
        <v>-8.6787948994487468E-2</v>
      </c>
    </row>
    <row r="196" spans="1:11" x14ac:dyDescent="0.3">
      <c r="A196" s="22" t="str">
        <f>'EKHAZAARSTK X raw'!A196</f>
        <v>CYIENT LTD</v>
      </c>
      <c r="B196" s="100">
        <f>('EKHAZAARSTK X raw'!B196-'EKHAZAARSTK X raw'!B$1003)/'EKHAZAARSTK X raw'!B$1004</f>
        <v>0.98141595862033593</v>
      </c>
      <c r="C196" s="100">
        <f>('EKHAZAARSTK X raw'!C196-'EKHAZAARSTK X raw'!C$1003)/'EKHAZAARSTK X raw'!C$1004</f>
        <v>-0.76928782076562452</v>
      </c>
      <c r="D196" s="100">
        <f>('EKHAZAARSTK X raw'!D196-'EKHAZAARSTK X raw'!D$1003)/'EKHAZAARSTK X raw'!D$1004</f>
        <v>-0.4085380194837015</v>
      </c>
      <c r="E196" s="100">
        <f>('EKHAZAARSTK X raw'!E196-'EKHAZAARSTK X raw'!E$1003)/'EKHAZAARSTK X raw'!E$1004</f>
        <v>-0.48801533670761293</v>
      </c>
      <c r="F196" s="100">
        <f>('EKHAZAARSTK X raw'!F196-'EKHAZAARSTK X raw'!F$1003)/'EKHAZAARSTK X raw'!F$1004</f>
        <v>0.24441560347666463</v>
      </c>
      <c r="G196" s="100">
        <f>('EKHAZAARSTK X raw'!G196-'EKHAZAARSTK X raw'!G$1003)/'EKHAZAARSTK X raw'!G$1004</f>
        <v>0.33596951470360259</v>
      </c>
      <c r="H196" s="100">
        <f>('EKHAZAARSTK X raw'!H196-'EKHAZAARSTK X raw'!H$1003)/'EKHAZAARSTK X raw'!H$1004</f>
        <v>0.34399303337688869</v>
      </c>
      <c r="I196" s="100">
        <f>('EKHAZAARSTK X raw'!I196-'EKHAZAARSTK X raw'!I$1003)/'EKHAZAARSTK X raw'!I$1004</f>
        <v>-0.15041955148393821</v>
      </c>
      <c r="J196" s="100">
        <f>('EKHAZAARSTK X raw'!J196-'EKHAZAARSTK X raw'!J$1003)/'EKHAZAARSTK X raw'!J$1004</f>
        <v>-6.4277478532301702E-2</v>
      </c>
      <c r="K196" s="100">
        <f>('EKHAZAARSTK X raw'!K196-'EKHAZAARSTK X raw'!K$1003)/'EKHAZAARSTK X raw'!K$1004</f>
        <v>-0.3097794865805264</v>
      </c>
    </row>
    <row r="197" spans="1:11" x14ac:dyDescent="0.3">
      <c r="A197" s="22" t="str">
        <f>'EKHAZAARSTK X raw'!A197</f>
        <v>D B REALTY LTD</v>
      </c>
      <c r="B197" s="100">
        <f>('EKHAZAARSTK X raw'!B197-'EKHAZAARSTK X raw'!B$1003)/'EKHAZAARSTK X raw'!B$1004</f>
        <v>-0.64897097360151768</v>
      </c>
      <c r="C197" s="100">
        <f>('EKHAZAARSTK X raw'!C197-'EKHAZAARSTK X raw'!C$1003)/'EKHAZAARSTK X raw'!C$1004</f>
        <v>-0.77327473726487972</v>
      </c>
      <c r="D197" s="100">
        <f>('EKHAZAARSTK X raw'!D197-'EKHAZAARSTK X raw'!D$1003)/'EKHAZAARSTK X raw'!D$1004</f>
        <v>-0.60196104982437382</v>
      </c>
      <c r="E197" s="100">
        <f>('EKHAZAARSTK X raw'!E197-'EKHAZAARSTK X raw'!E$1003)/'EKHAZAARSTK X raw'!E$1004</f>
        <v>1.0142284211093977</v>
      </c>
      <c r="F197" s="100">
        <f>('EKHAZAARSTK X raw'!F197-'EKHAZAARSTK X raw'!F$1003)/'EKHAZAARSTK X raw'!F$1004</f>
        <v>-0.51997585650534239</v>
      </c>
      <c r="G197" s="100">
        <f>('EKHAZAARSTK X raw'!G197-'EKHAZAARSTK X raw'!G$1003)/'EKHAZAARSTK X raw'!G$1004</f>
        <v>-0.86058170657436006</v>
      </c>
      <c r="H197" s="100">
        <f>('EKHAZAARSTK X raw'!H197-'EKHAZAARSTK X raw'!H$1003)/'EKHAZAARSTK X raw'!H$1004</f>
        <v>-0.27884766610286044</v>
      </c>
      <c r="I197" s="100">
        <f>('EKHAZAARSTK X raw'!I197-'EKHAZAARSTK X raw'!I$1003)/'EKHAZAARSTK X raw'!I$1004</f>
        <v>-0.24054002600060706</v>
      </c>
      <c r="J197" s="100">
        <f>('EKHAZAARSTK X raw'!J197-'EKHAZAARSTK X raw'!J$1003)/'EKHAZAARSTK X raw'!J$1004</f>
        <v>-0.88750273645017086</v>
      </c>
      <c r="K197" s="100">
        <f>('EKHAZAARSTK X raw'!K197-'EKHAZAARSTK X raw'!K$1003)/'EKHAZAARSTK X raw'!K$1004</f>
        <v>3.0881159022564106</v>
      </c>
    </row>
    <row r="198" spans="1:11" x14ac:dyDescent="0.3">
      <c r="A198" s="22" t="str">
        <f>'EKHAZAARSTK X raw'!A198</f>
        <v>D.B. CORP LTD</v>
      </c>
      <c r="B198" s="100">
        <f>('EKHAZAARSTK X raw'!B198-'EKHAZAARSTK X raw'!B$1003)/'EKHAZAARSTK X raw'!B$1004</f>
        <v>1.3149543833071462</v>
      </c>
      <c r="C198" s="100">
        <f>('EKHAZAARSTK X raw'!C198-'EKHAZAARSTK X raw'!C$1003)/'EKHAZAARSTK X raw'!C$1004</f>
        <v>-0.50968521828928248</v>
      </c>
      <c r="D198" s="100">
        <f>('EKHAZAARSTK X raw'!D198-'EKHAZAARSTK X raw'!D$1003)/'EKHAZAARSTK X raw'!D$1004</f>
        <v>-1.4590727681038902</v>
      </c>
      <c r="E198" s="100">
        <f>('EKHAZAARSTK X raw'!E198-'EKHAZAARSTK X raw'!E$1003)/'EKHAZAARSTK X raw'!E$1004</f>
        <v>-0.90240488424864596</v>
      </c>
      <c r="F198" s="100">
        <f>('EKHAZAARSTK X raw'!F198-'EKHAZAARSTK X raw'!F$1003)/'EKHAZAARSTK X raw'!F$1004</f>
        <v>0.6966310715434062</v>
      </c>
      <c r="G198" s="100">
        <f>('EKHAZAARSTK X raw'!G198-'EKHAZAARSTK X raw'!G$1003)/'EKHAZAARSTK X raw'!G$1004</f>
        <v>-0.37754634911545654</v>
      </c>
      <c r="H198" s="100">
        <f>('EKHAZAARSTK X raw'!H198-'EKHAZAARSTK X raw'!H$1003)/'EKHAZAARSTK X raw'!H$1004</f>
        <v>-0.54740149375655645</v>
      </c>
      <c r="I198" s="100">
        <f>('EKHAZAARSTK X raw'!I198-'EKHAZAARSTK X raw'!I$1003)/'EKHAZAARSTK X raw'!I$1004</f>
        <v>-0.38797241802041649</v>
      </c>
      <c r="J198" s="100">
        <f>('EKHAZAARSTK X raw'!J198-'EKHAZAARSTK X raw'!J$1003)/'EKHAZAARSTK X raw'!J$1004</f>
        <v>1.3532513556965522</v>
      </c>
      <c r="K198" s="100">
        <f>('EKHAZAARSTK X raw'!K198-'EKHAZAARSTK X raw'!K$1003)/'EKHAZAARSTK X raw'!K$1004</f>
        <v>1.0301123423881287</v>
      </c>
    </row>
    <row r="199" spans="1:11" x14ac:dyDescent="0.3">
      <c r="A199" s="22" t="str">
        <f>'EKHAZAARSTK X raw'!A199</f>
        <v>DABUR INDIA LTD</v>
      </c>
      <c r="B199" s="100">
        <f>('EKHAZAARSTK X raw'!B199-'EKHAZAARSTK X raw'!B$1003)/'EKHAZAARSTK X raw'!B$1004</f>
        <v>7.695694021142481E-2</v>
      </c>
      <c r="C199" s="100">
        <f>('EKHAZAARSTK X raw'!C199-'EKHAZAARSTK X raw'!C$1003)/'EKHAZAARSTK X raw'!C$1004</f>
        <v>-1.065120287270207</v>
      </c>
      <c r="D199" s="100">
        <f>('EKHAZAARSTK X raw'!D199-'EKHAZAARSTK X raw'!D$1003)/'EKHAZAARSTK X raw'!D$1004</f>
        <v>-0.27384910226148174</v>
      </c>
      <c r="E199" s="100">
        <f>('EKHAZAARSTK X raw'!E199-'EKHAZAARSTK X raw'!E$1003)/'EKHAZAARSTK X raw'!E$1004</f>
        <v>-0.77048258646504841</v>
      </c>
      <c r="F199" s="100">
        <f>('EKHAZAARSTK X raw'!F199-'EKHAZAARSTK X raw'!F$1003)/'EKHAZAARSTK X raw'!F$1004</f>
        <v>-0.13856748927402532</v>
      </c>
      <c r="G199" s="100">
        <f>('EKHAZAARSTK X raw'!G199-'EKHAZAARSTK X raw'!G$1003)/'EKHAZAARSTK X raw'!G$1004</f>
        <v>0.89247950667748543</v>
      </c>
      <c r="H199" s="100">
        <f>('EKHAZAARSTK X raw'!H199-'EKHAZAARSTK X raw'!H$1003)/'EKHAZAARSTK X raw'!H$1004</f>
        <v>1.1839925635238855</v>
      </c>
      <c r="I199" s="100">
        <f>('EKHAZAARSTK X raw'!I199-'EKHAZAARSTK X raw'!I$1003)/'EKHAZAARSTK X raw'!I$1004</f>
        <v>-0.71123736053974407</v>
      </c>
      <c r="J199" s="100">
        <f>('EKHAZAARSTK X raw'!J199-'EKHAZAARSTK X raw'!J$1003)/'EKHAZAARSTK X raw'!J$1004</f>
        <v>-0.80286860468015098</v>
      </c>
      <c r="K199" s="100">
        <f>('EKHAZAARSTK X raw'!K199-'EKHAZAARSTK X raw'!K$1003)/'EKHAZAARSTK X raw'!K$1004</f>
        <v>-0.35985218246820366</v>
      </c>
    </row>
    <row r="200" spans="1:11" x14ac:dyDescent="0.3">
      <c r="A200" s="22" t="str">
        <f>'EKHAZAARSTK X raw'!A200</f>
        <v>DALMIA BHARAT LTD</v>
      </c>
      <c r="B200" s="100">
        <f>('EKHAZAARSTK X raw'!B200-'EKHAZAARSTK X raw'!B$1003)/'EKHAZAARSTK X raw'!B$1004</f>
        <v>-0.3306284829148825</v>
      </c>
      <c r="C200" s="100">
        <f>('EKHAZAARSTK X raw'!C200-'EKHAZAARSTK X raw'!C$1003)/'EKHAZAARSTK X raw'!C$1004</f>
        <v>-1.0213367475631654</v>
      </c>
      <c r="D200" s="100">
        <f>('EKHAZAARSTK X raw'!D200-'EKHAZAARSTK X raw'!D$1003)/'EKHAZAARSTK X raw'!D$1004</f>
        <v>-0.47139271683033968</v>
      </c>
      <c r="E200" s="100">
        <f>('EKHAZAARSTK X raw'!E200-'EKHAZAARSTK X raw'!E$1003)/'EKHAZAARSTK X raw'!E$1004</f>
        <v>-0.41583065305383854</v>
      </c>
      <c r="F200" s="100">
        <f>('EKHAZAARSTK X raw'!F200-'EKHAZAARSTK X raw'!F$1003)/'EKHAZAARSTK X raw'!F$1004</f>
        <v>0.56858790457343311</v>
      </c>
      <c r="G200" s="100">
        <f>('EKHAZAARSTK X raw'!G200-'EKHAZAARSTK X raw'!G$1003)/'EKHAZAARSTK X raw'!G$1004</f>
        <v>-0.49280634714660637</v>
      </c>
      <c r="H200" s="100">
        <f>('EKHAZAARSTK X raw'!H200-'EKHAZAARSTK X raw'!H$1003)/'EKHAZAARSTK X raw'!H$1004</f>
        <v>1.1345340159115211</v>
      </c>
      <c r="I200" s="100">
        <f>('EKHAZAARSTK X raw'!I200-'EKHAZAARSTK X raw'!I$1003)/'EKHAZAARSTK X raw'!I$1004</f>
        <v>-0.54377057013479313</v>
      </c>
      <c r="J200" s="100">
        <f>('EKHAZAARSTK X raw'!J200-'EKHAZAARSTK X raw'!J$1003)/'EKHAZAARSTK X raw'!J$1004</f>
        <v>-0.3245072966328833</v>
      </c>
      <c r="K200" s="100">
        <f>('EKHAZAARSTK X raw'!K200-'EKHAZAARSTK X raw'!K$1003)/'EKHAZAARSTK X raw'!K$1004</f>
        <v>0.12974071726647662</v>
      </c>
    </row>
    <row r="201" spans="1:11" x14ac:dyDescent="0.3">
      <c r="A201" s="22" t="str">
        <f>'EKHAZAARSTK X raw'!A201</f>
        <v>DALMIA BHARAT SUGAR &amp; INDUST</v>
      </c>
      <c r="B201" s="100">
        <f>('EKHAZAARSTK X raw'!B201-'EKHAZAARSTK X raw'!B$1003)/'EKHAZAARSTK X raw'!B$1004</f>
        <v>-5.8328757229690387E-2</v>
      </c>
      <c r="C201" s="100">
        <f>('EKHAZAARSTK X raw'!C201-'EKHAZAARSTK X raw'!C$1003)/'EKHAZAARSTK X raw'!C$1004</f>
        <v>0.10517226175292314</v>
      </c>
      <c r="D201" s="100">
        <f>('EKHAZAARSTK X raw'!D201-'EKHAZAARSTK X raw'!D$1003)/'EKHAZAARSTK X raw'!D$1004</f>
        <v>-0.70920154821275982</v>
      </c>
      <c r="E201" s="100">
        <f>('EKHAZAARSTK X raw'!E201-'EKHAZAARSTK X raw'!E$1003)/'EKHAZAARSTK X raw'!E$1004</f>
        <v>-0.34425526552640168</v>
      </c>
      <c r="F201" s="100">
        <f>('EKHAZAARSTK X raw'!F201-'EKHAZAARSTK X raw'!F$1003)/'EKHAZAARSTK X raw'!F$1004</f>
        <v>-0.74199838912566196</v>
      </c>
      <c r="G201" s="100">
        <f>('EKHAZAARSTK X raw'!G201-'EKHAZAARSTK X raw'!G$1003)/'EKHAZAARSTK X raw'!G$1004</f>
        <v>-0.53365907330790863</v>
      </c>
      <c r="H201" s="100">
        <f>('EKHAZAARSTK X raw'!H201-'EKHAZAARSTK X raw'!H$1003)/'EKHAZAARSTK X raw'!H$1004</f>
        <v>-0.30721343554439501</v>
      </c>
      <c r="I201" s="100">
        <f>('EKHAZAARSTK X raw'!I201-'EKHAZAARSTK X raw'!I$1003)/'EKHAZAARSTK X raw'!I$1004</f>
        <v>-0.31470666036032113</v>
      </c>
      <c r="J201" s="100">
        <f>('EKHAZAARSTK X raw'!J201-'EKHAZAARSTK X raw'!J$1003)/'EKHAZAARSTK X raw'!J$1004</f>
        <v>0.81823328337274703</v>
      </c>
      <c r="K201" s="100">
        <f>('EKHAZAARSTK X raw'!K201-'EKHAZAARSTK X raw'!K$1003)/'EKHAZAARSTK X raw'!K$1004</f>
        <v>1.539246984783099</v>
      </c>
    </row>
    <row r="202" spans="1:11" x14ac:dyDescent="0.3">
      <c r="A202" s="22" t="str">
        <f>'EKHAZAARSTK X raw'!A202</f>
        <v>DATA PATTERNS INDIA LTD</v>
      </c>
      <c r="B202" s="100">
        <f>('EKHAZAARSTK X raw'!B202-'EKHAZAARSTK X raw'!B$1003)/'EKHAZAARSTK X raw'!B$1004</f>
        <v>-0.48906460697804144</v>
      </c>
      <c r="C202" s="100">
        <f>('EKHAZAARSTK X raw'!C202-'EKHAZAARSTK X raw'!C$1003)/'EKHAZAARSTK X raw'!C$1004</f>
        <v>1.9147671650350131</v>
      </c>
      <c r="D202" s="100">
        <f>('EKHAZAARSTK X raw'!D202-'EKHAZAARSTK X raw'!D$1003)/'EKHAZAARSTK X raw'!D$1004</f>
        <v>2.4461748706104172</v>
      </c>
      <c r="E202" s="100">
        <f>('EKHAZAARSTK X raw'!E202-'EKHAZAARSTK X raw'!E$1003)/'EKHAZAARSTK X raw'!E$1004</f>
        <v>-0.89964895639071529</v>
      </c>
      <c r="F202" s="100">
        <f>('EKHAZAARSTK X raw'!F202-'EKHAZAARSTK X raw'!F$1003)/'EKHAZAARSTK X raw'!F$1004</f>
        <v>1.8041472419863485</v>
      </c>
      <c r="G202" s="100">
        <f>('EKHAZAARSTK X raw'!G202-'EKHAZAARSTK X raw'!G$1003)/'EKHAZAARSTK X raw'!G$1004</f>
        <v>1.0378244395786163</v>
      </c>
      <c r="H202" s="100">
        <f>('EKHAZAARSTK X raw'!H202-'EKHAZAARSTK X raw'!H$1003)/'EKHAZAARSTK X raw'!H$1004</f>
        <v>-0.7544607277275085</v>
      </c>
      <c r="I202" s="100">
        <f>('EKHAZAARSTK X raw'!I202-'EKHAZAARSTK X raw'!I$1003)/'EKHAZAARSTK X raw'!I$1004</f>
        <v>0.9040806045574068</v>
      </c>
      <c r="J202" s="100">
        <f>('EKHAZAARSTK X raw'!J202-'EKHAZAARSTK X raw'!J$1003)/'EKHAZAARSTK X raw'!J$1004</f>
        <v>-1.0182988077202266</v>
      </c>
      <c r="K202" s="100">
        <f>('EKHAZAARSTK X raw'!K202-'EKHAZAARSTK X raw'!K$1003)/'EKHAZAARSTK X raw'!K$1004</f>
        <v>0.61592448441459036</v>
      </c>
    </row>
    <row r="203" spans="1:11" x14ac:dyDescent="0.3">
      <c r="A203" s="22" t="str">
        <f>'EKHAZAARSTK X raw'!A203</f>
        <v>DATAMATICS GLOBAL SERVICES</v>
      </c>
      <c r="B203" s="100">
        <f>('EKHAZAARSTK X raw'!B203-'EKHAZAARSTK X raw'!B$1003)/'EKHAZAARSTK X raw'!B$1004</f>
        <v>-0.3429526884468958</v>
      </c>
      <c r="C203" s="100">
        <f>('EKHAZAARSTK X raw'!C203-'EKHAZAARSTK X raw'!C$1003)/'EKHAZAARSTK X raw'!C$1004</f>
        <v>2.1949006149880037</v>
      </c>
      <c r="D203" s="100">
        <f>('EKHAZAARSTK X raw'!D203-'EKHAZAARSTK X raw'!D$1003)/'EKHAZAARSTK X raw'!D$1004</f>
        <v>1.9916575926507989</v>
      </c>
      <c r="E203" s="100">
        <f>('EKHAZAARSTK X raw'!E203-'EKHAZAARSTK X raw'!E$1003)/'EKHAZAARSTK X raw'!E$1004</f>
        <v>-0.90240488424864596</v>
      </c>
      <c r="F203" s="100">
        <f>('EKHAZAARSTK X raw'!F203-'EKHAZAARSTK X raw'!F$1003)/'EKHAZAARSTK X raw'!F$1004</f>
        <v>-2.7019322938122148E-2</v>
      </c>
      <c r="G203" s="100">
        <f>('EKHAZAARSTK X raw'!G203-'EKHAZAARSTK X raw'!G$1003)/'EKHAZAARSTK X raw'!G$1004</f>
        <v>3.170033236494473</v>
      </c>
      <c r="H203" s="100">
        <f>('EKHAZAARSTK X raw'!H203-'EKHAZAARSTK X raw'!H$1003)/'EKHAZAARSTK X raw'!H$1004</f>
        <v>-0.63430396160257274</v>
      </c>
      <c r="I203" s="100">
        <f>('EKHAZAARSTK X raw'!I203-'EKHAZAARSTK X raw'!I$1003)/'EKHAZAARSTK X raw'!I$1004</f>
        <v>0.21959229209484968</v>
      </c>
      <c r="J203" s="100">
        <f>('EKHAZAARSTK X raw'!J203-'EKHAZAARSTK X raw'!J$1003)/'EKHAZAARSTK X raw'!J$1004</f>
        <v>2.7103679045174198</v>
      </c>
      <c r="K203" s="100">
        <f>('EKHAZAARSTK X raw'!K203-'EKHAZAARSTK X raw'!K$1003)/'EKHAZAARSTK X raw'!K$1004</f>
        <v>0.39746835577876816</v>
      </c>
    </row>
    <row r="204" spans="1:11" x14ac:dyDescent="0.3">
      <c r="A204" s="22" t="str">
        <f>'EKHAZAARSTK X raw'!A204</f>
        <v>DCB BANK LTD</v>
      </c>
      <c r="B204" s="100">
        <f>('EKHAZAARSTK X raw'!B204-'EKHAZAARSTK X raw'!B$1003)/'EKHAZAARSTK X raw'!B$1004</f>
        <v>5.9319489120795516E-2</v>
      </c>
      <c r="C204" s="100">
        <f>('EKHAZAARSTK X raw'!C204-'EKHAZAARSTK X raw'!C$1003)/'EKHAZAARSTK X raw'!C$1004</f>
        <v>-1.2616548924336539</v>
      </c>
      <c r="D204" s="100">
        <f>('EKHAZAARSTK X raw'!D204-'EKHAZAARSTK X raw'!D$1003)/'EKHAZAARSTK X raw'!D$1004</f>
        <v>-0.76303203624942639</v>
      </c>
      <c r="E204" s="100">
        <f>('EKHAZAARSTK X raw'!E204-'EKHAZAARSTK X raw'!E$1003)/'EKHAZAARSTK X raw'!E$1004</f>
        <v>0.77015276269850352</v>
      </c>
      <c r="F204" s="100">
        <f>('EKHAZAARSTK X raw'!F204-'EKHAZAARSTK X raw'!F$1003)/'EKHAZAARSTK X raw'!F$1004</f>
        <v>0.93532892149143387</v>
      </c>
      <c r="G204" s="100">
        <f>('EKHAZAARSTK X raw'!G204-'EKHAZAARSTK X raw'!G$1003)/'EKHAZAARSTK X raw'!G$1004</f>
        <v>-0.72593590347549597</v>
      </c>
      <c r="H204" s="100">
        <f>('EKHAZAARSTK X raw'!H204-'EKHAZAARSTK X raw'!H$1003)/'EKHAZAARSTK X raw'!H$1004</f>
        <v>0.46312123573455888</v>
      </c>
      <c r="I204" s="100">
        <f>('EKHAZAARSTK X raw'!I204-'EKHAZAARSTK X raw'!I$1003)/'EKHAZAARSTK X raw'!I$1004</f>
        <v>1.0486259734099632</v>
      </c>
      <c r="J204" s="100">
        <f>('EKHAZAARSTK X raw'!J204-'EKHAZAARSTK X raw'!J$1003)/'EKHAZAARSTK X raw'!J$1004</f>
        <v>-0.52088829259276481</v>
      </c>
      <c r="K204" s="100">
        <f>('EKHAZAARSTK X raw'!K204-'EKHAZAARSTK X raw'!K$1003)/'EKHAZAARSTK X raw'!K$1004</f>
        <v>-0.40884270211454826</v>
      </c>
    </row>
    <row r="205" spans="1:11" x14ac:dyDescent="0.3">
      <c r="A205" s="22" t="str">
        <f>'EKHAZAARSTK X raw'!A205</f>
        <v>DCM SHRIRAM LTD</v>
      </c>
      <c r="B205" s="100">
        <f>('EKHAZAARSTK X raw'!B205-'EKHAZAARSTK X raw'!B$1003)/'EKHAZAARSTK X raw'!B$1004</f>
        <v>0.69400632191852041</v>
      </c>
      <c r="C205" s="100">
        <f>('EKHAZAARSTK X raw'!C205-'EKHAZAARSTK X raw'!C$1003)/'EKHAZAARSTK X raw'!C$1004</f>
        <v>-0.37342921515778371</v>
      </c>
      <c r="D205" s="100">
        <f>('EKHAZAARSTK X raw'!D205-'EKHAZAARSTK X raw'!D$1003)/'EKHAZAARSTK X raw'!D$1004</f>
        <v>2.9866383317827386E-2</v>
      </c>
      <c r="E205" s="100">
        <f>('EKHAZAARSTK X raw'!E205-'EKHAZAARSTK X raw'!E$1003)/'EKHAZAARSTK X raw'!E$1004</f>
        <v>-0.28670023691234958</v>
      </c>
      <c r="F205" s="100">
        <f>('EKHAZAARSTK X raw'!F205-'EKHAZAARSTK X raw'!F$1003)/'EKHAZAARSTK X raw'!F$1004</f>
        <v>-0.94981084783136904</v>
      </c>
      <c r="G205" s="100">
        <f>('EKHAZAARSTK X raw'!G205-'EKHAZAARSTK X raw'!G$1003)/'EKHAZAARSTK X raw'!G$1004</f>
        <v>0.22049007405498369</v>
      </c>
      <c r="H205" s="100">
        <f>('EKHAZAARSTK X raw'!H205-'EKHAZAARSTK X raw'!H$1003)/'EKHAZAARSTK X raw'!H$1004</f>
        <v>0.6067904194638396</v>
      </c>
      <c r="I205" s="100">
        <f>('EKHAZAARSTK X raw'!I205-'EKHAZAARSTK X raw'!I$1003)/'EKHAZAARSTK X raw'!I$1004</f>
        <v>-0.92478032029371626</v>
      </c>
      <c r="J205" s="100">
        <f>('EKHAZAARSTK X raw'!J205-'EKHAZAARSTK X raw'!J$1003)/'EKHAZAARSTK X raw'!J$1004</f>
        <v>0.68880885712190365</v>
      </c>
      <c r="K205" s="100">
        <f>('EKHAZAARSTK X raw'!K205-'EKHAZAARSTK X raw'!K$1003)/'EKHAZAARSTK X raw'!K$1004</f>
        <v>0.43879236846060715</v>
      </c>
    </row>
    <row r="206" spans="1:11" x14ac:dyDescent="0.3">
      <c r="A206" s="22" t="str">
        <f>'EKHAZAARSTK X raw'!A206</f>
        <v>DCW LTD</v>
      </c>
      <c r="B206" s="100">
        <f>('EKHAZAARSTK X raw'!B206-'EKHAZAARSTK X raw'!B$1003)/'EKHAZAARSTK X raw'!B$1004</f>
        <v>-0.32879555094196877</v>
      </c>
      <c r="C206" s="100">
        <f>('EKHAZAARSTK X raw'!C206-'EKHAZAARSTK X raw'!C$1003)/'EKHAZAARSTK X raw'!C$1004</f>
        <v>-1.4287104879345805E-2</v>
      </c>
      <c r="D206" s="100">
        <f>('EKHAZAARSTK X raw'!D206-'EKHAZAARSTK X raw'!D$1003)/'EKHAZAARSTK X raw'!D$1004</f>
        <v>0.20399701848685362</v>
      </c>
      <c r="E206" s="100">
        <f>('EKHAZAARSTK X raw'!E206-'EKHAZAARSTK X raw'!E$1003)/'EKHAZAARSTK X raw'!E$1004</f>
        <v>0.51151094081871762</v>
      </c>
      <c r="F206" s="100">
        <f>('EKHAZAARSTK X raw'!F206-'EKHAZAARSTK X raw'!F$1003)/'EKHAZAARSTK X raw'!F$1004</f>
        <v>0.29217049503091919</v>
      </c>
      <c r="G206" s="100">
        <f>('EKHAZAARSTK X raw'!G206-'EKHAZAARSTK X raw'!G$1003)/'EKHAZAARSTK X raw'!G$1004</f>
        <v>-9.0326069229258912E-2</v>
      </c>
      <c r="H206" s="100">
        <f>('EKHAZAARSTK X raw'!H206-'EKHAZAARSTK X raw'!H$1003)/'EKHAZAARSTK X raw'!H$1004</f>
        <v>-0.65300259878234823</v>
      </c>
      <c r="I206" s="100">
        <f>('EKHAZAARSTK X raw'!I206-'EKHAZAARSTK X raw'!I$1003)/'EKHAZAARSTK X raw'!I$1004</f>
        <v>1.7153126154286311</v>
      </c>
      <c r="J206" s="100">
        <f>('EKHAZAARSTK X raw'!J206-'EKHAZAARSTK X raw'!J$1003)/'EKHAZAARSTK X raw'!J$1004</f>
        <v>1.3342481866311522</v>
      </c>
      <c r="K206" s="100">
        <f>('EKHAZAARSTK X raw'!K206-'EKHAZAARSTK X raw'!K$1003)/'EKHAZAARSTK X raw'!K$1004</f>
        <v>0.13822350863877356</v>
      </c>
    </row>
    <row r="207" spans="1:11" x14ac:dyDescent="0.3">
      <c r="A207" s="22" t="str">
        <f>'EKHAZAARSTK X raw'!A207</f>
        <v>DCX SYSTEMS LTD</v>
      </c>
      <c r="B207" s="100">
        <f>('EKHAZAARSTK X raw'!B207-'EKHAZAARSTK X raw'!B$1003)/'EKHAZAARSTK X raw'!B$1004</f>
        <v>-0.64897097360151768</v>
      </c>
      <c r="C207" s="100">
        <f>('EKHAZAARSTK X raw'!C207-'EKHAZAARSTK X raw'!C$1003)/'EKHAZAARSTK X raw'!C$1004</f>
        <v>2.1507168177463103</v>
      </c>
      <c r="D207" s="100">
        <f>('EKHAZAARSTK X raw'!D207-'EKHAZAARSTK X raw'!D$1003)/'EKHAZAARSTK X raw'!D$1004</f>
        <v>2.1533651159934895</v>
      </c>
      <c r="E207" s="100">
        <f>('EKHAZAARSTK X raw'!E207-'EKHAZAARSTK X raw'!E$1003)/'EKHAZAARSTK X raw'!E$1004</f>
        <v>-0.45690526039430746</v>
      </c>
      <c r="F207" s="100">
        <f>('EKHAZAARSTK X raw'!F207-'EKHAZAARSTK X raw'!F$1003)/'EKHAZAARSTK X raw'!F$1004</f>
        <v>0.16661895861315959</v>
      </c>
      <c r="G207" s="100">
        <f>('EKHAZAARSTK X raw'!G207-'EKHAZAARSTK X raw'!G$1003)/'EKHAZAARSTK X raw'!G$1004</f>
        <v>1.0801144588087139</v>
      </c>
      <c r="H207" s="100">
        <f>('EKHAZAARSTK X raw'!H207-'EKHAZAARSTK X raw'!H$1003)/'EKHAZAARSTK X raw'!H$1004</f>
        <v>-0.95848392183185704</v>
      </c>
      <c r="I207" s="100">
        <f>('EKHAZAARSTK X raw'!I207-'EKHAZAARSTK X raw'!I$1003)/'EKHAZAARSTK X raw'!I$1004</f>
        <v>0.19642907805493787</v>
      </c>
      <c r="J207" s="100">
        <f>('EKHAZAARSTK X raw'!J207-'EKHAZAARSTK X raw'!J$1003)/'EKHAZAARSTK X raw'!J$1004</f>
        <v>-0.5390325695679653</v>
      </c>
      <c r="K207" s="100">
        <f>('EKHAZAARSTK X raw'!K207-'EKHAZAARSTK X raw'!K$1003)/'EKHAZAARSTK X raw'!K$1004</f>
        <v>-0.59593328297488324</v>
      </c>
    </row>
    <row r="208" spans="1:11" x14ac:dyDescent="0.3">
      <c r="A208" s="22" t="str">
        <f>'EKHAZAARSTK X raw'!A208</f>
        <v>DEEPAK FERTILISERS &amp; PETRO</v>
      </c>
      <c r="B208" s="100">
        <f>('EKHAZAARSTK X raw'!B208-'EKHAZAARSTK X raw'!B$1003)/'EKHAZAARSTK X raw'!B$1004</f>
        <v>0.41053601312123172</v>
      </c>
      <c r="C208" s="100">
        <f>('EKHAZAARSTK X raw'!C208-'EKHAZAARSTK X raw'!C$1003)/'EKHAZAARSTK X raw'!C$1004</f>
        <v>0.40832621802889868</v>
      </c>
      <c r="D208" s="100">
        <f>('EKHAZAARSTK X raw'!D208-'EKHAZAARSTK X raw'!D$1003)/'EKHAZAARSTK X raw'!D$1004</f>
        <v>0.18883381443959263</v>
      </c>
      <c r="E208" s="100">
        <f>('EKHAZAARSTK X raw'!E208-'EKHAZAARSTK X raw'!E$1003)/'EKHAZAARSTK X raw'!E$1004</f>
        <v>0.6114436503757753</v>
      </c>
      <c r="F208" s="100">
        <f>('EKHAZAARSTK X raw'!F208-'EKHAZAARSTK X raw'!F$1003)/'EKHAZAARSTK X raw'!F$1004</f>
        <v>0.21534964346008259</v>
      </c>
      <c r="G208" s="100">
        <f>('EKHAZAARSTK X raw'!G208-'EKHAZAARSTK X raw'!G$1003)/'EKHAZAARSTK X raw'!G$1004</f>
        <v>0.48622292162962877</v>
      </c>
      <c r="H208" s="100">
        <f>('EKHAZAARSTK X raw'!H208-'EKHAZAARSTK X raw'!H$1003)/'EKHAZAARSTK X raw'!H$1004</f>
        <v>0.47362613831157013</v>
      </c>
      <c r="I208" s="100">
        <f>('EKHAZAARSTK X raw'!I208-'EKHAZAARSTK X raw'!I$1003)/'EKHAZAARSTK X raw'!I$1004</f>
        <v>0.81181350122816665</v>
      </c>
      <c r="J208" s="100">
        <f>('EKHAZAARSTK X raw'!J208-'EKHAZAARSTK X raw'!J$1003)/'EKHAZAARSTK X raw'!J$1004</f>
        <v>1.4393909157557692</v>
      </c>
      <c r="K208" s="100">
        <f>('EKHAZAARSTK X raw'!K208-'EKHAZAARSTK X raw'!K$1003)/'EKHAZAARSTK X raw'!K$1004</f>
        <v>1.1191018116895182</v>
      </c>
    </row>
    <row r="209" spans="1:11" x14ac:dyDescent="0.3">
      <c r="A209" s="22" t="str">
        <f>'EKHAZAARSTK X raw'!A209</f>
        <v>DEEPAK NITRITE LTD</v>
      </c>
      <c r="B209" s="100">
        <f>('EKHAZAARSTK X raw'!B209-'EKHAZAARSTK X raw'!B$1003)/'EKHAZAARSTK X raw'!B$1004</f>
        <v>-0.37403875941654718</v>
      </c>
      <c r="C209" s="100">
        <f>('EKHAZAARSTK X raw'!C209-'EKHAZAARSTK X raw'!C$1003)/'EKHAZAARSTK X raw'!C$1004</f>
        <v>2.6514773360225852</v>
      </c>
      <c r="D209" s="100">
        <f>('EKHAZAARSTK X raw'!D209-'EKHAZAARSTK X raw'!D$1003)/'EKHAZAARSTK X raw'!D$1004</f>
        <v>1.711621144116209</v>
      </c>
      <c r="E209" s="100">
        <f>('EKHAZAARSTK X raw'!E209-'EKHAZAARSTK X raw'!E$1003)/'EKHAZAARSTK X raw'!E$1004</f>
        <v>-0.80472128475104465</v>
      </c>
      <c r="F209" s="100">
        <f>('EKHAZAARSTK X raw'!F209-'EKHAZAARSTK X raw'!F$1003)/'EKHAZAARSTK X raw'!F$1004</f>
        <v>-0.68107782534170291</v>
      </c>
      <c r="G209" s="100">
        <f>('EKHAZAARSTK X raw'!G209-'EKHAZAARSTK X raw'!G$1003)/'EKHAZAARSTK X raw'!G$1004</f>
        <v>1.3598136763196078</v>
      </c>
      <c r="H209" s="100">
        <f>('EKHAZAARSTK X raw'!H209-'EKHAZAARSTK X raw'!H$1003)/'EKHAZAARSTK X raw'!H$1004</f>
        <v>0.50225888187086987</v>
      </c>
      <c r="I209" s="100">
        <f>('EKHAZAARSTK X raw'!I209-'EKHAZAARSTK X raw'!I$1003)/'EKHAZAARSTK X raw'!I$1004</f>
        <v>0.92033714284296597</v>
      </c>
      <c r="J209" s="100">
        <f>('EKHAZAARSTK X raw'!J209-'EKHAZAARSTK X raw'!J$1003)/'EKHAZAARSTK X raw'!J$1004</f>
        <v>-0.29424318611008693</v>
      </c>
      <c r="K209" s="100">
        <f>('EKHAZAARSTK X raw'!K209-'EKHAZAARSTK X raw'!K$1003)/'EKHAZAARSTK X raw'!K$1004</f>
        <v>-1.4117473356992454</v>
      </c>
    </row>
    <row r="210" spans="1:11" x14ac:dyDescent="0.3">
      <c r="A210" s="22" t="str">
        <f>'EKHAZAARSTK X raw'!A210</f>
        <v>DELHIVERY LTD</v>
      </c>
      <c r="B210" s="100">
        <f>('EKHAZAARSTK X raw'!B210-'EKHAZAARSTK X raw'!B$1003)/'EKHAZAARSTK X raw'!B$1004</f>
        <v>-0.64897097360151768</v>
      </c>
      <c r="C210" s="100">
        <f>('EKHAZAARSTK X raw'!C210-'EKHAZAARSTK X raw'!C$1003)/'EKHAZAARSTK X raw'!C$1004</f>
        <v>1.9004798044379918</v>
      </c>
      <c r="D210" s="100">
        <f>('EKHAZAARSTK X raw'!D210-'EKHAZAARSTK X raw'!D$1003)/'EKHAZAARSTK X raw'!D$1004</f>
        <v>1.3826283059318587</v>
      </c>
      <c r="E210" s="100">
        <f>('EKHAZAARSTK X raw'!E210-'EKHAZAARSTK X raw'!E$1003)/'EKHAZAARSTK X raw'!E$1004</f>
        <v>-0.60521472055766812</v>
      </c>
      <c r="F210" s="100">
        <f>('EKHAZAARSTK X raw'!F210-'EKHAZAARSTK X raw'!F$1003)/'EKHAZAARSTK X raw'!F$1004</f>
        <v>-1.3347397243764834</v>
      </c>
      <c r="G210" s="100">
        <f>('EKHAZAARSTK X raw'!G210-'EKHAZAARSTK X raw'!G$1003)/'EKHAZAARSTK X raw'!G$1004</f>
        <v>-2.0642482643796893</v>
      </c>
      <c r="H210" s="100">
        <f>('EKHAZAARSTK X raw'!H210-'EKHAZAARSTK X raw'!H$1003)/'EKHAZAARSTK X raw'!H$1004</f>
        <v>0.72796035263695413</v>
      </c>
      <c r="I210" s="100">
        <f>('EKHAZAARSTK X raw'!I210-'EKHAZAARSTK X raw'!I$1003)/'EKHAZAARSTK X raw'!I$1004</f>
        <v>-0.37252904957474714</v>
      </c>
      <c r="J210" s="100">
        <f>('EKHAZAARSTK X raw'!J210-'EKHAZAARSTK X raw'!J$1003)/'EKHAZAARSTK X raw'!J$1004</f>
        <v>-1.1848836723348641</v>
      </c>
      <c r="K210" s="100">
        <f>('EKHAZAARSTK X raw'!K210-'EKHAZAARSTK X raw'!K$1003)/'EKHAZAARSTK X raw'!K$1004</f>
        <v>-0.14380928977816171</v>
      </c>
    </row>
    <row r="211" spans="1:11" x14ac:dyDescent="0.3">
      <c r="A211" s="22" t="str">
        <f>'EKHAZAARSTK X raw'!A211</f>
        <v>DELTA CORP LTD</v>
      </c>
      <c r="B211" s="100">
        <f>('EKHAZAARSTK X raw'!B211-'EKHAZAARSTK X raw'!B$1003)/'EKHAZAARSTK X raw'!B$1004</f>
        <v>-0.17271951247934039</v>
      </c>
      <c r="C211" s="100">
        <f>('EKHAZAARSTK X raw'!C211-'EKHAZAARSTK X raw'!C$1003)/'EKHAZAARSTK X raw'!C$1004</f>
        <v>-0.42971860623438524</v>
      </c>
      <c r="D211" s="100">
        <f>('EKHAZAARSTK X raw'!D211-'EKHAZAARSTK X raw'!D$1003)/'EKHAZAARSTK X raw'!D$1004</f>
        <v>-1.0271575823007382</v>
      </c>
      <c r="E211" s="100">
        <f>('EKHAZAARSTK X raw'!E211-'EKHAZAARSTK X raw'!E$1003)/'EKHAZAARSTK X raw'!E$1004</f>
        <v>-0.79757081021388498</v>
      </c>
      <c r="F211" s="100">
        <f>('EKHAZAARSTK X raw'!F211-'EKHAZAARSTK X raw'!F$1003)/'EKHAZAARSTK X raw'!F$1004</f>
        <v>-1.5115905226653057</v>
      </c>
      <c r="G211" s="100">
        <f>('EKHAZAARSTK X raw'!G211-'EKHAZAARSTK X raw'!G$1003)/'EKHAZAARSTK X raw'!G$1004</f>
        <v>0.22534485255241329</v>
      </c>
      <c r="H211" s="100">
        <f>('EKHAZAARSTK X raw'!H211-'EKHAZAARSTK X raw'!H$1003)/'EKHAZAARSTK X raw'!H$1004</f>
        <v>-0.44183479535248477</v>
      </c>
      <c r="I211" s="100">
        <f>('EKHAZAARSTK X raw'!I211-'EKHAZAARSTK X raw'!I$1003)/'EKHAZAARSTK X raw'!I$1004</f>
        <v>4.7874507223189688</v>
      </c>
      <c r="J211" s="100">
        <f>('EKHAZAARSTK X raw'!J211-'EKHAZAARSTK X raw'!J$1003)/'EKHAZAARSTK X raw'!J$1004</f>
        <v>-0.2057965337617301</v>
      </c>
      <c r="K211" s="100">
        <f>('EKHAZAARSTK X raw'!K211-'EKHAZAARSTK X raw'!K$1003)/'EKHAZAARSTK X raw'!K$1004</f>
        <v>-1.2075610271168413</v>
      </c>
    </row>
    <row r="212" spans="1:11" x14ac:dyDescent="0.3">
      <c r="A212" s="22" t="str">
        <f>'EKHAZAARSTK X raw'!A212</f>
        <v>DEN NETWORKS LTD</v>
      </c>
      <c r="B212" s="100">
        <f>('EKHAZAARSTK X raw'!B212-'EKHAZAARSTK X raw'!B$1003)/'EKHAZAARSTK X raw'!B$1004</f>
        <v>-0.64897097360151768</v>
      </c>
      <c r="C212" s="100">
        <f>('EKHAZAARSTK X raw'!C212-'EKHAZAARSTK X raw'!C$1003)/'EKHAZAARSTK X raw'!C$1004</f>
        <v>-0.60062505028989599</v>
      </c>
      <c r="D212" s="100">
        <f>('EKHAZAARSTK X raw'!D212-'EKHAZAARSTK X raw'!D$1003)/'EKHAZAARSTK X raw'!D$1004</f>
        <v>-0.78604241454372792</v>
      </c>
      <c r="E212" s="100">
        <f>('EKHAZAARSTK X raw'!E212-'EKHAZAARSTK X raw'!E$1003)/'EKHAZAARSTK X raw'!E$1004</f>
        <v>-0.90240488424864596</v>
      </c>
      <c r="F212" s="100">
        <f>('EKHAZAARSTK X raw'!F212-'EKHAZAARSTK X raw'!F$1003)/'EKHAZAARSTK X raw'!F$1004</f>
        <v>-0.90233346514220325</v>
      </c>
      <c r="G212" s="100">
        <f>('EKHAZAARSTK X raw'!G212-'EKHAZAARSTK X raw'!G$1003)/'EKHAZAARSTK X raw'!G$1004</f>
        <v>-0.61429999840265848</v>
      </c>
      <c r="H212" s="100">
        <f>('EKHAZAARSTK X raw'!H212-'EKHAZAARSTK X raw'!H$1003)/'EKHAZAARSTK X raw'!H$1004</f>
        <v>-0.65821269010516559</v>
      </c>
      <c r="I212" s="100">
        <f>('EKHAZAARSTK X raw'!I212-'EKHAZAARSTK X raw'!I$1003)/'EKHAZAARSTK X raw'!I$1004</f>
        <v>-4.5873991696598728E-3</v>
      </c>
      <c r="J212" s="100">
        <f>('EKHAZAARSTK X raw'!J212-'EKHAZAARSTK X raw'!J$1003)/'EKHAZAARSTK X raw'!J$1004</f>
        <v>1.4911223118290511</v>
      </c>
      <c r="K212" s="100">
        <f>('EKHAZAARSTK X raw'!K212-'EKHAZAARSTK X raw'!K$1003)/'EKHAZAARSTK X raw'!K$1004</f>
        <v>-0.57184569586482947</v>
      </c>
    </row>
    <row r="213" spans="1:11" x14ac:dyDescent="0.3">
      <c r="A213" s="22" t="str">
        <f>'EKHAZAARSTK X raw'!A213</f>
        <v>DEVYANI INTERNATIONAL LTD</v>
      </c>
      <c r="B213" s="100">
        <f>('EKHAZAARSTK X raw'!B213-'EKHAZAARSTK X raw'!B$1003)/'EKHAZAARSTK X raw'!B$1004</f>
        <v>-0.64897097360151768</v>
      </c>
      <c r="C213" s="100">
        <f>('EKHAZAARSTK X raw'!C213-'EKHAZAARSTK X raw'!C$1003)/'EKHAZAARSTK X raw'!C$1004</f>
        <v>0.78426112621414812</v>
      </c>
      <c r="D213" s="100">
        <f>('EKHAZAARSTK X raw'!D213-'EKHAZAARSTK X raw'!D$1003)/'EKHAZAARSTK X raw'!D$1004</f>
        <v>0.86121194823437797</v>
      </c>
      <c r="E213" s="100">
        <f>('EKHAZAARSTK X raw'!E213-'EKHAZAARSTK X raw'!E$1003)/'EKHAZAARSTK X raw'!E$1004</f>
        <v>1.2310059981529684</v>
      </c>
      <c r="F213" s="100">
        <f>('EKHAZAARSTK X raw'!F213-'EKHAZAARSTK X raw'!F$1003)/'EKHAZAARSTK X raw'!F$1004</f>
        <v>-0.56544954647563073</v>
      </c>
      <c r="G213" s="100">
        <f>('EKHAZAARSTK X raw'!G213-'EKHAZAARSTK X raw'!G$1003)/'EKHAZAARSTK X raw'!G$1004</f>
        <v>0.56911930810295042</v>
      </c>
      <c r="H213" s="100">
        <f>('EKHAZAARSTK X raw'!H213-'EKHAZAARSTK X raw'!H$1003)/'EKHAZAARSTK X raw'!H$1004</f>
        <v>0.1149729131985272</v>
      </c>
      <c r="I213" s="100">
        <f>('EKHAZAARSTK X raw'!I213-'EKHAZAARSTK X raw'!I$1003)/'EKHAZAARSTK X raw'!I$1004</f>
        <v>3.1485382080634464E-2</v>
      </c>
      <c r="J213" s="100">
        <f>('EKHAZAARSTK X raw'!J213-'EKHAZAARSTK X raw'!J$1003)/'EKHAZAARSTK X raw'!J$1004</f>
        <v>-0.82271744486918841</v>
      </c>
      <c r="K213" s="100">
        <f>('EKHAZAARSTK X raw'!K213-'EKHAZAARSTK X raw'!K$1003)/'EKHAZAARSTK X raw'!K$1004</f>
        <v>-9.5353242700623703E-2</v>
      </c>
    </row>
    <row r="214" spans="1:11" x14ac:dyDescent="0.3">
      <c r="A214" s="22" t="str">
        <f>'EKHAZAARSTK X raw'!A214</f>
        <v>DHAMPUR SUGAR MILLS LTD</v>
      </c>
      <c r="B214" s="100">
        <f>('EKHAZAARSTK X raw'!B214-'EKHAZAARSTK X raw'!B$1003)/'EKHAZAARSTK X raw'!B$1004</f>
        <v>0.82573492365360723</v>
      </c>
      <c r="C214" s="100">
        <f>('EKHAZAARSTK X raw'!C214-'EKHAZAARSTK X raw'!C$1003)/'EKHAZAARSTK X raw'!C$1004</f>
        <v>0.98731560778553729</v>
      </c>
      <c r="D214" s="100">
        <f>('EKHAZAARSTK X raw'!D214-'EKHAZAARSTK X raw'!D$1003)/'EKHAZAARSTK X raw'!D$1004</f>
        <v>-1.3588226377144001</v>
      </c>
      <c r="E214" s="100">
        <f>('EKHAZAARSTK X raw'!E214-'EKHAZAARSTK X raw'!E$1003)/'EKHAZAARSTK X raw'!E$1004</f>
        <v>0.3583696736941947</v>
      </c>
      <c r="F214" s="100">
        <f>('EKHAZAARSTK X raw'!F214-'EKHAZAARSTK X raw'!F$1003)/'EKHAZAARSTK X raw'!F$1004</f>
        <v>-1.8651167724475219</v>
      </c>
      <c r="G214" s="100">
        <f>('EKHAZAARSTK X raw'!G214-'EKHAZAARSTK X raw'!G$1003)/'EKHAZAARSTK X raw'!G$1004</f>
        <v>-0.22553687787716675</v>
      </c>
      <c r="H214" s="100">
        <f>('EKHAZAARSTK X raw'!H214-'EKHAZAARSTK X raw'!H$1003)/'EKHAZAARSTK X raw'!H$1004</f>
        <v>-0.68521979402837774</v>
      </c>
      <c r="I214" s="100">
        <f>('EKHAZAARSTK X raw'!I214-'EKHAZAARSTK X raw'!I$1003)/'EKHAZAARSTK X raw'!I$1004</f>
        <v>2.1834447637700003</v>
      </c>
      <c r="J214" s="100">
        <f>('EKHAZAARSTK X raw'!J214-'EKHAZAARSTK X raw'!J$1003)/'EKHAZAARSTK X raw'!J$1004</f>
        <v>0.60713509209459682</v>
      </c>
      <c r="K214" s="100">
        <f>('EKHAZAARSTK X raw'!K214-'EKHAZAARSTK X raw'!K$1003)/'EKHAZAARSTK X raw'!K$1004</f>
        <v>1.3875701679349697</v>
      </c>
    </row>
    <row r="215" spans="1:11" x14ac:dyDescent="0.3">
      <c r="A215" s="22" t="str">
        <f>'EKHAZAARSTK X raw'!A215</f>
        <v>DHANI SERVICES LTD</v>
      </c>
      <c r="B215" s="100">
        <f>('EKHAZAARSTK X raw'!B215-'EKHAZAARSTK X raw'!B$1003)/'EKHAZAARSTK X raw'!B$1004</f>
        <v>-0.64897097360151768</v>
      </c>
      <c r="C215" s="100">
        <f>('EKHAZAARSTK X raw'!C215-'EKHAZAARSTK X raw'!C$1003)/'EKHAZAARSTK X raw'!C$1004</f>
        <v>0.82571049725329171</v>
      </c>
      <c r="D215" s="100">
        <f>('EKHAZAARSTK X raw'!D215-'EKHAZAARSTK X raw'!D$1003)/'EKHAZAARSTK X raw'!D$1004</f>
        <v>-2.2903013651143866</v>
      </c>
      <c r="E215" s="100">
        <f>('EKHAZAARSTK X raw'!E215-'EKHAZAARSTK X raw'!E$1003)/'EKHAZAARSTK X raw'!E$1004</f>
        <v>-0.37485619407533111</v>
      </c>
      <c r="F215" s="100">
        <f>('EKHAZAARSTK X raw'!F215-'EKHAZAARSTK X raw'!F$1003)/'EKHAZAARSTK X raw'!F$1004</f>
        <v>-1.0575531063893853</v>
      </c>
      <c r="G215" s="100">
        <f>('EKHAZAARSTK X raw'!G215-'EKHAZAARSTK X raw'!G$1003)/'EKHAZAARSTK X raw'!G$1004</f>
        <v>-2.4433451182938026</v>
      </c>
      <c r="H215" s="100">
        <f>('EKHAZAARSTK X raw'!H215-'EKHAZAARSTK X raw'!H$1003)/'EKHAZAARSTK X raw'!H$1004</f>
        <v>-0.39892087328933151</v>
      </c>
      <c r="I215" s="100">
        <f>('EKHAZAARSTK X raw'!I215-'EKHAZAARSTK X raw'!I$1003)/'EKHAZAARSTK X raw'!I$1004</f>
        <v>0.97448316425609971</v>
      </c>
      <c r="J215" s="100">
        <f>('EKHAZAARSTK X raw'!J215-'EKHAZAARSTK X raw'!J$1003)/'EKHAZAARSTK X raw'!J$1004</f>
        <v>-1.9606969167576516</v>
      </c>
      <c r="K215" s="100">
        <f>('EKHAZAARSTK X raw'!K215-'EKHAZAARSTK X raw'!K$1003)/'EKHAZAARSTK X raw'!K$1004</f>
        <v>2.8427597767017265</v>
      </c>
    </row>
    <row r="216" spans="1:11" x14ac:dyDescent="0.3">
      <c r="A216" s="22" t="str">
        <f>'EKHAZAARSTK X raw'!A216</f>
        <v>DHANUKA AGRITECH LTD</v>
      </c>
      <c r="B216" s="100">
        <f>('EKHAZAARSTK X raw'!B216-'EKHAZAARSTK X raw'!B$1003)/'EKHAZAARSTK X raw'!B$1004</f>
        <v>2.3924108461788832E-2</v>
      </c>
      <c r="C216" s="100">
        <f>('EKHAZAARSTK X raw'!C216-'EKHAZAARSTK X raw'!C$1003)/'EKHAZAARSTK X raw'!C$1004</f>
        <v>-0.24275461239605572</v>
      </c>
      <c r="D216" s="100">
        <f>('EKHAZAARSTK X raw'!D216-'EKHAZAARSTK X raw'!D$1003)/'EKHAZAARSTK X raw'!D$1004</f>
        <v>0.199243463321885</v>
      </c>
      <c r="E216" s="100">
        <f>('EKHAZAARSTK X raw'!E216-'EKHAZAARSTK X raw'!E$1003)/'EKHAZAARSTK X raw'!E$1004</f>
        <v>-0.8105885908253998</v>
      </c>
      <c r="F216" s="100">
        <f>('EKHAZAARSTK X raw'!F216-'EKHAZAARSTK X raw'!F$1003)/'EKHAZAARSTK X raw'!F$1004</f>
        <v>-0.53320807777719925</v>
      </c>
      <c r="G216" s="100">
        <f>('EKHAZAARSTK X raw'!G216-'EKHAZAARSTK X raw'!G$1003)/'EKHAZAARSTK X raw'!G$1004</f>
        <v>0.56971157886761148</v>
      </c>
      <c r="H216" s="100">
        <f>('EKHAZAARSTK X raw'!H216-'EKHAZAARSTK X raw'!H$1003)/'EKHAZAARSTK X raw'!H$1004</f>
        <v>-0.62995299418426809</v>
      </c>
      <c r="I216" s="100">
        <f>('EKHAZAARSTK X raw'!I216-'EKHAZAARSTK X raw'!I$1003)/'EKHAZAARSTK X raw'!I$1004</f>
        <v>-0.80848596721087673</v>
      </c>
      <c r="J216" s="100">
        <f>('EKHAZAARSTK X raw'!J216-'EKHAZAARSTK X raw'!J$1003)/'EKHAZAARSTK X raw'!J$1004</f>
        <v>0.26566021528326206</v>
      </c>
      <c r="K216" s="100">
        <f>('EKHAZAARSTK X raw'!K216-'EKHAZAARSTK X raw'!K$1003)/'EKHAZAARSTK X raw'!K$1004</f>
        <v>-1.2784642925398029</v>
      </c>
    </row>
    <row r="217" spans="1:11" x14ac:dyDescent="0.3">
      <c r="A217" s="22" t="str">
        <f>'EKHAZAARSTK X raw'!A217</f>
        <v>DILIP BUILDCON LTD</v>
      </c>
      <c r="B217" s="100">
        <f>('EKHAZAARSTK X raw'!B217-'EKHAZAARSTK X raw'!B$1003)/'EKHAZAARSTK X raw'!B$1004</f>
        <v>-0.60838977097805458</v>
      </c>
      <c r="C217" s="100">
        <f>('EKHAZAARSTK X raw'!C217-'EKHAZAARSTK X raw'!C$1003)/'EKHAZAARSTK X raw'!C$1004</f>
        <v>-0.90564543241711293</v>
      </c>
      <c r="D217" s="100">
        <f>('EKHAZAARSTK X raw'!D217-'EKHAZAARSTK X raw'!D$1003)/'EKHAZAARSTK X raw'!D$1004</f>
        <v>-0.89889854863628216</v>
      </c>
      <c r="E217" s="100">
        <f>('EKHAZAARSTK X raw'!E217-'EKHAZAARSTK X raw'!E$1003)/'EKHAZAARSTK X raw'!E$1004</f>
        <v>2.4428434286041547</v>
      </c>
      <c r="F217" s="100">
        <f>('EKHAZAARSTK X raw'!F217-'EKHAZAARSTK X raw'!F$1003)/'EKHAZAARSTK X raw'!F$1004</f>
        <v>-0.97920751201395972</v>
      </c>
      <c r="G217" s="100">
        <f>('EKHAZAARSTK X raw'!G217-'EKHAZAARSTK X raw'!G$1003)/'EKHAZAARSTK X raw'!G$1004</f>
        <v>-1.0604236620982488</v>
      </c>
      <c r="H217" s="100">
        <f>('EKHAZAARSTK X raw'!H217-'EKHAZAARSTK X raw'!H$1003)/'EKHAZAARSTK X raw'!H$1004</f>
        <v>0.30900833483977191</v>
      </c>
      <c r="I217" s="100">
        <f>('EKHAZAARSTK X raw'!I217-'EKHAZAARSTK X raw'!I$1003)/'EKHAZAARSTK X raw'!I$1004</f>
        <v>0.12280419774785935</v>
      </c>
      <c r="J217" s="100">
        <f>('EKHAZAARSTK X raw'!J217-'EKHAZAARSTK X raw'!J$1003)/'EKHAZAARSTK X raw'!J$1004</f>
        <v>0.87097853794185465</v>
      </c>
      <c r="K217" s="100">
        <f>('EKHAZAARSTK X raw'!K217-'EKHAZAARSTK X raw'!K$1003)/'EKHAZAARSTK X raw'!K$1004</f>
        <v>3.0751146002407524E-3</v>
      </c>
    </row>
    <row r="218" spans="1:11" x14ac:dyDescent="0.3">
      <c r="A218" s="22" t="str">
        <f>'EKHAZAARSTK X raw'!A218</f>
        <v>DISA INDIA LTD</v>
      </c>
      <c r="B218" s="100">
        <f>('EKHAZAARSTK X raw'!B218-'EKHAZAARSTK X raw'!B$1003)/'EKHAZAARSTK X raw'!B$1004</f>
        <v>0.27423218090619256</v>
      </c>
      <c r="C218" s="100">
        <f>('EKHAZAARSTK X raw'!C218-'EKHAZAARSTK X raw'!C$1003)/'EKHAZAARSTK X raw'!C$1004</f>
        <v>-0.19068995656145082</v>
      </c>
      <c r="D218" s="100">
        <f>('EKHAZAARSTK X raw'!D218-'EKHAZAARSTK X raw'!D$1003)/'EKHAZAARSTK X raw'!D$1004</f>
        <v>-0.53153301195425351</v>
      </c>
      <c r="E218" s="100">
        <f>('EKHAZAARSTK X raw'!E218-'EKHAZAARSTK X raw'!E$1003)/'EKHAZAARSTK X raw'!E$1004</f>
        <v>-0.90240488424864596</v>
      </c>
      <c r="F218" s="100">
        <f>('EKHAZAARSTK X raw'!F218-'EKHAZAARSTK X raw'!F$1003)/'EKHAZAARSTK X raw'!F$1004</f>
        <v>0.57879782365726384</v>
      </c>
      <c r="G218" s="100">
        <f>('EKHAZAARSTK X raw'!G218-'EKHAZAARSTK X raw'!G$1003)/'EKHAZAARSTK X raw'!G$1004</f>
        <v>1.2962218737058516E-2</v>
      </c>
      <c r="H218" s="100">
        <f>('EKHAZAARSTK X raw'!H218-'EKHAZAARSTK X raw'!H$1003)/'EKHAZAARSTK X raw'!H$1004</f>
        <v>-1.3074710671720422</v>
      </c>
      <c r="I218" s="100">
        <f>('EKHAZAARSTK X raw'!I218-'EKHAZAARSTK X raw'!I$1003)/'EKHAZAARSTK X raw'!I$1004</f>
        <v>-1.0586712725942062</v>
      </c>
      <c r="J218" s="100">
        <f>('EKHAZAARSTK X raw'!J218-'EKHAZAARSTK X raw'!J$1003)/'EKHAZAARSTK X raw'!J$1004</f>
        <v>-0.53514196055436836</v>
      </c>
      <c r="K218" s="100">
        <f>('EKHAZAARSTK X raw'!K218-'EKHAZAARSTK X raw'!K$1003)/'EKHAZAARSTK X raw'!K$1004</f>
        <v>-1.1751266195657004</v>
      </c>
    </row>
    <row r="219" spans="1:11" x14ac:dyDescent="0.3">
      <c r="A219" s="22" t="str">
        <f>'EKHAZAARSTK X raw'!A219</f>
        <v>DISH TV INDIA LTD</v>
      </c>
      <c r="B219" s="100">
        <f>('EKHAZAARSTK X raw'!B219-'EKHAZAARSTK X raw'!B$1003)/'EKHAZAARSTK X raw'!B$1004</f>
        <v>-0.64897097360151768</v>
      </c>
      <c r="C219" s="100">
        <f>('EKHAZAARSTK X raw'!C219-'EKHAZAARSTK X raw'!C$1003)/'EKHAZAARSTK X raw'!C$1004</f>
        <v>-7.7419651440385193E-2</v>
      </c>
      <c r="D219" s="100">
        <f>('EKHAZAARSTK X raw'!D219-'EKHAZAARSTK X raw'!D$1003)/'EKHAZAARSTK X raw'!D$1004</f>
        <v>-2.7853645361869543</v>
      </c>
      <c r="E219" s="100">
        <f>('EKHAZAARSTK X raw'!E219-'EKHAZAARSTK X raw'!E$1003)/'EKHAZAARSTK X raw'!E$1004</f>
        <v>-0.71920221628290426</v>
      </c>
      <c r="F219" s="100">
        <f>('EKHAZAARSTK X raw'!F219-'EKHAZAARSTK X raw'!F$1003)/'EKHAZAARSTK X raw'!F$1004</f>
        <v>-0.17973605754727989</v>
      </c>
      <c r="G219" s="100">
        <f>('EKHAZAARSTK X raw'!G219-'EKHAZAARSTK X raw'!G$1003)/'EKHAZAARSTK X raw'!G$1004</f>
        <v>-1.7648587137666858</v>
      </c>
      <c r="H219" s="100">
        <f>('EKHAZAARSTK X raw'!H219-'EKHAZAARSTK X raw'!H$1003)/'EKHAZAARSTK X raw'!H$1004</f>
        <v>-0.22684427627929754</v>
      </c>
      <c r="I219" s="100">
        <f>('EKHAZAARSTK X raw'!I219-'EKHAZAARSTK X raw'!I$1003)/'EKHAZAARSTK X raw'!I$1004</f>
        <v>0.89355540511244913</v>
      </c>
      <c r="J219" s="100">
        <f>('EKHAZAARSTK X raw'!J219-'EKHAZAARSTK X raw'!J$1003)/'EKHAZAARSTK X raw'!J$1004</f>
        <v>0.90767881135146622</v>
      </c>
      <c r="K219" s="100">
        <f>('EKHAZAARSTK X raw'!K219-'EKHAZAARSTK X raw'!K$1003)/'EKHAZAARSTK X raw'!K$1004</f>
        <v>2.1890742804849572</v>
      </c>
    </row>
    <row r="220" spans="1:11" x14ac:dyDescent="0.3">
      <c r="A220" s="22" t="str">
        <f>'EKHAZAARSTK X raw'!A220</f>
        <v>DISHMAN CARBOGEN AMCIS LTD</v>
      </c>
      <c r="B220" s="100">
        <f>('EKHAZAARSTK X raw'!B220-'EKHAZAARSTK X raw'!B$1003)/'EKHAZAARSTK X raw'!B$1004</f>
        <v>-0.64897097360151768</v>
      </c>
      <c r="C220" s="100">
        <f>('EKHAZAARSTK X raw'!C220-'EKHAZAARSTK X raw'!C$1003)/'EKHAZAARSTK X raw'!C$1004</f>
        <v>-1.319030278938643</v>
      </c>
      <c r="D220" s="100">
        <f>('EKHAZAARSTK X raw'!D220-'EKHAZAARSTK X raw'!D$1003)/'EKHAZAARSTK X raw'!D$1004</f>
        <v>-0.56709124605961536</v>
      </c>
      <c r="E220" s="100">
        <f>('EKHAZAARSTK X raw'!E220-'EKHAZAARSTK X raw'!E$1003)/'EKHAZAARSTK X raw'!E$1004</f>
        <v>0.2207346811511636</v>
      </c>
      <c r="F220" s="100">
        <f>('EKHAZAARSTK X raw'!F220-'EKHAZAARSTK X raw'!F$1003)/'EKHAZAARSTK X raw'!F$1004</f>
        <v>-0.94055720855404679</v>
      </c>
      <c r="G220" s="100">
        <f>('EKHAZAARSTK X raw'!G220-'EKHAZAARSTK X raw'!G$1003)/'EKHAZAARSTK X raw'!G$1004</f>
        <v>-1.0608235560810539</v>
      </c>
      <c r="H220" s="100">
        <f>('EKHAZAARSTK X raw'!H220-'EKHAZAARSTK X raw'!H$1003)/'EKHAZAARSTK X raw'!H$1004</f>
        <v>-0.1934197569087511</v>
      </c>
      <c r="I220" s="100">
        <f>('EKHAZAARSTK X raw'!I220-'EKHAZAARSTK X raw'!I$1003)/'EKHAZAARSTK X raw'!I$1004</f>
        <v>0.60529754050432594</v>
      </c>
      <c r="J220" s="100">
        <f>('EKHAZAARSTK X raw'!J220-'EKHAZAARSTK X raw'!J$1003)/'EKHAZAARSTK X raw'!J$1004</f>
        <v>0.86731319644499349</v>
      </c>
      <c r="K220" s="100">
        <f>('EKHAZAARSTK X raw'!K220-'EKHAZAARSTK X raw'!K$1003)/'EKHAZAARSTK X raw'!K$1004</f>
        <v>1.4944100180314737</v>
      </c>
    </row>
    <row r="221" spans="1:11" x14ac:dyDescent="0.3">
      <c r="A221" s="22" t="str">
        <f>'EKHAZAARSTK X raw'!A221</f>
        <v>DIVGI TORQTRANSFER SYSTEMS L</v>
      </c>
      <c r="B221" s="100">
        <f>('EKHAZAARSTK X raw'!B221-'EKHAZAARSTK X raw'!B$1003)/'EKHAZAARSTK X raw'!B$1004</f>
        <v>-0.64897097360151768</v>
      </c>
      <c r="C221" s="100">
        <f>('EKHAZAARSTK X raw'!C221-'EKHAZAARSTK X raw'!C$1003)/'EKHAZAARSTK X raw'!C$1004</f>
        <v>-0.95313016903193593</v>
      </c>
      <c r="D221" s="100">
        <f>('EKHAZAARSTK X raw'!D221-'EKHAZAARSTK X raw'!D$1003)/'EKHAZAARSTK X raw'!D$1004</f>
        <v>0.45516397681182447</v>
      </c>
      <c r="E221" s="100">
        <f>('EKHAZAARSTK X raw'!E221-'EKHAZAARSTK X raw'!E$1003)/'EKHAZAARSTK X raw'!E$1004</f>
        <v>-0.90061409455084918</v>
      </c>
      <c r="F221" s="100">
        <f>('EKHAZAARSTK X raw'!F221-'EKHAZAARSTK X raw'!F$1003)/'EKHAZAARSTK X raw'!F$1004</f>
        <v>-0.23398282601120032</v>
      </c>
      <c r="G221" s="100">
        <f>('EKHAZAARSTK X raw'!G221-'EKHAZAARSTK X raw'!G$1003)/'EKHAZAARSTK X raw'!G$1004</f>
        <v>0.1552227928133483</v>
      </c>
      <c r="H221" s="100">
        <f>('EKHAZAARSTK X raw'!H221-'EKHAZAARSTK X raw'!H$1003)/'EKHAZAARSTK X raw'!H$1004</f>
        <v>-1.3074710671720422</v>
      </c>
      <c r="I221" s="100">
        <f>('EKHAZAARSTK X raw'!I221-'EKHAZAARSTK X raw'!I$1003)/'EKHAZAARSTK X raw'!I$1004</f>
        <v>-0.70837072477046226</v>
      </c>
      <c r="J221" s="100">
        <f>('EKHAZAARSTK X raw'!J221-'EKHAZAARSTK X raw'!J$1003)/'EKHAZAARSTK X raw'!J$1004</f>
        <v>-1.4234057527586121</v>
      </c>
      <c r="K221" s="100">
        <f>('EKHAZAARSTK X raw'!K221-'EKHAZAARSTK X raw'!K$1003)/'EKHAZAARSTK X raw'!K$1004</f>
        <v>0.56567270980616491</v>
      </c>
    </row>
    <row r="222" spans="1:11" x14ac:dyDescent="0.3">
      <c r="A222" s="22" t="str">
        <f>'EKHAZAARSTK X raw'!A222</f>
        <v>DIVI'S LABORATORIES LTD</v>
      </c>
      <c r="B222" s="100">
        <f>('EKHAZAARSTK X raw'!B222-'EKHAZAARSTK X raw'!B$1003)/'EKHAZAARSTK X raw'!B$1004</f>
        <v>2.6155652960335868E-3</v>
      </c>
      <c r="C222" s="100">
        <f>('EKHAZAARSTK X raw'!C222-'EKHAZAARSTK X raw'!C$1003)/'EKHAZAARSTK X raw'!C$1004</f>
        <v>-7.6934248923764686E-2</v>
      </c>
      <c r="D222" s="100">
        <f>('EKHAZAARSTK X raw'!D222-'EKHAZAARSTK X raw'!D$1003)/'EKHAZAARSTK X raw'!D$1004</f>
        <v>0.4653161936154856</v>
      </c>
      <c r="E222" s="100">
        <f>('EKHAZAARSTK X raw'!E222-'EKHAZAARSTK X raw'!E$1003)/'EKHAZAARSTK X raw'!E$1004</f>
        <v>-0.90168907252594221</v>
      </c>
      <c r="F222" s="100">
        <f>('EKHAZAARSTK X raw'!F222-'EKHAZAARSTK X raw'!F$1003)/'EKHAZAARSTK X raw'!F$1004</f>
        <v>-1.2923288920619393</v>
      </c>
      <c r="G222" s="100">
        <f>('EKHAZAARSTK X raw'!G222-'EKHAZAARSTK X raw'!G$1003)/'EKHAZAARSTK X raw'!G$1004</f>
        <v>0.79611566134546219</v>
      </c>
      <c r="H222" s="100">
        <f>('EKHAZAARSTK X raw'!H222-'EKHAZAARSTK X raw'!H$1003)/'EKHAZAARSTK X raw'!H$1004</f>
        <v>1.1335573170612614</v>
      </c>
      <c r="I222" s="100">
        <f>('EKHAZAARSTK X raw'!I222-'EKHAZAARSTK X raw'!I$1003)/'EKHAZAARSTK X raw'!I$1004</f>
        <v>-0.39647023440670903</v>
      </c>
      <c r="J222" s="100">
        <f>('EKHAZAARSTK X raw'!J222-'EKHAZAARSTK X raw'!J$1003)/'EKHAZAARSTK X raw'!J$1004</f>
        <v>-0.76049157370926346</v>
      </c>
      <c r="K222" s="100">
        <f>('EKHAZAARSTK X raw'!K222-'EKHAZAARSTK X raw'!K$1003)/'EKHAZAARSTK X raw'!K$1004</f>
        <v>-7.9001956627197001E-2</v>
      </c>
    </row>
    <row r="223" spans="1:11" x14ac:dyDescent="0.3">
      <c r="A223" s="22" t="str">
        <f>'EKHAZAARSTK X raw'!A223</f>
        <v>DIXON TECHNOLOGIES INDIA LTD</v>
      </c>
      <c r="B223" s="100">
        <f>('EKHAZAARSTK X raw'!B223-'EKHAZAARSTK X raw'!B$1003)/'EKHAZAARSTK X raw'!B$1004</f>
        <v>-0.60073833622759398</v>
      </c>
      <c r="C223" s="100">
        <f>('EKHAZAARSTK X raw'!C223-'EKHAZAARSTK X raw'!C$1003)/'EKHAZAARSTK X raw'!C$1004</f>
        <v>0.86851801231133918</v>
      </c>
      <c r="D223" s="100">
        <f>('EKHAZAARSTK X raw'!D223-'EKHAZAARSTK X raw'!D$1003)/'EKHAZAARSTK X raw'!D$1004</f>
        <v>2.0026228997645323</v>
      </c>
      <c r="E223" s="100">
        <f>('EKHAZAARSTK X raw'!E223-'EKHAZAARSTK X raw'!E$1003)/'EKHAZAARSTK X raw'!E$1004</f>
        <v>-0.21485516587470918</v>
      </c>
      <c r="F223" s="100">
        <f>('EKHAZAARSTK X raw'!F223-'EKHAZAARSTK X raw'!F$1003)/'EKHAZAARSTK X raw'!F$1004</f>
        <v>-1.1418142159247282</v>
      </c>
      <c r="G223" s="100">
        <f>('EKHAZAARSTK X raw'!G223-'EKHAZAARSTK X raw'!G$1003)/'EKHAZAARSTK X raw'!G$1004</f>
        <v>-0.19113292350438776</v>
      </c>
      <c r="H223" s="100">
        <f>('EKHAZAARSTK X raw'!H223-'EKHAZAARSTK X raw'!H$1003)/'EKHAZAARSTK X raw'!H$1004</f>
        <v>0.52850025129138212</v>
      </c>
      <c r="I223" s="100">
        <f>('EKHAZAARSTK X raw'!I223-'EKHAZAARSTK X raw'!I$1003)/'EKHAZAARSTK X raw'!I$1004</f>
        <v>1.0050362627479197</v>
      </c>
      <c r="J223" s="100">
        <f>('EKHAZAARSTK X raw'!J223-'EKHAZAARSTK X raw'!J$1003)/'EKHAZAARSTK X raw'!J$1004</f>
        <v>-0.6062438479898784</v>
      </c>
      <c r="K223" s="100">
        <f>('EKHAZAARSTK X raw'!K223-'EKHAZAARSTK X raw'!K$1003)/'EKHAZAARSTK X raw'!K$1004</f>
        <v>-0.97840384854864371</v>
      </c>
    </row>
    <row r="224" spans="1:11" x14ac:dyDescent="0.3">
      <c r="A224" s="22" t="str">
        <f>'EKHAZAARSTK X raw'!A224</f>
        <v>DLF LTD</v>
      </c>
      <c r="B224" s="100">
        <f>('EKHAZAARSTK X raw'!B224-'EKHAZAARSTK X raw'!B$1003)/'EKHAZAARSTK X raw'!B$1004</f>
        <v>-0.13249168123728827</v>
      </c>
      <c r="C224" s="100">
        <f>('EKHAZAARSTK X raw'!C224-'EKHAZAARSTK X raw'!C$1003)/'EKHAZAARSTK X raw'!C$1004</f>
        <v>-1.1524425014602824</v>
      </c>
      <c r="D224" s="100">
        <f>('EKHAZAARSTK X raw'!D224-'EKHAZAARSTK X raw'!D$1003)/'EKHAZAARSTK X raw'!D$1004</f>
        <v>-1.0804482909892996</v>
      </c>
      <c r="E224" s="100">
        <f>('EKHAZAARSTK X raw'!E224-'EKHAZAARSTK X raw'!E$1003)/'EKHAZAARSTK X raw'!E$1004</f>
        <v>-0.70199825021013207</v>
      </c>
      <c r="F224" s="100">
        <f>('EKHAZAARSTK X raw'!F224-'EKHAZAARSTK X raw'!F$1003)/'EKHAZAARSTK X raw'!F$1004</f>
        <v>-0.2976378039936573</v>
      </c>
      <c r="G224" s="100">
        <f>('EKHAZAARSTK X raw'!G224-'EKHAZAARSTK X raw'!G$1003)/'EKHAZAARSTK X raw'!G$1004</f>
        <v>-0.4227091725243548</v>
      </c>
      <c r="H224" s="100">
        <f>('EKHAZAARSTK X raw'!H224-'EKHAZAARSTK X raw'!H$1003)/'EKHAZAARSTK X raw'!H$1004</f>
        <v>1.4545956738721542</v>
      </c>
      <c r="I224" s="100">
        <f>('EKHAZAARSTK X raw'!I224-'EKHAZAARSTK X raw'!I$1003)/'EKHAZAARSTK X raw'!I$1004</f>
        <v>-0.24313553674250504</v>
      </c>
      <c r="J224" s="100">
        <f>('EKHAZAARSTK X raw'!J224-'EKHAZAARSTK X raw'!J$1003)/'EKHAZAARSTK X raw'!J$1004</f>
        <v>-0.83399791516020461</v>
      </c>
      <c r="K224" s="100">
        <f>('EKHAZAARSTK X raw'!K224-'EKHAZAARSTK X raw'!K$1003)/'EKHAZAARSTK X raw'!K$1004</f>
        <v>-0.26697021848468078</v>
      </c>
    </row>
    <row r="225" spans="1:11" x14ac:dyDescent="0.3">
      <c r="A225" s="22" t="str">
        <f>'EKHAZAARSTK X raw'!A225</f>
        <v>DODLA DAIRY LTD</v>
      </c>
      <c r="B225" s="100">
        <f>('EKHAZAARSTK X raw'!B225-'EKHAZAARSTK X raw'!B$1003)/'EKHAZAARSTK X raw'!B$1004</f>
        <v>-0.64897097360151768</v>
      </c>
      <c r="C225" s="100">
        <f>('EKHAZAARSTK X raw'!C225-'EKHAZAARSTK X raw'!C$1003)/'EKHAZAARSTK X raw'!C$1004</f>
        <v>0.45899407206542969</v>
      </c>
      <c r="D225" s="100">
        <f>('EKHAZAARSTK X raw'!D225-'EKHAZAARSTK X raw'!D$1003)/'EKHAZAARSTK X raw'!D$1004</f>
        <v>0.762668158354041</v>
      </c>
      <c r="E225" s="100">
        <f>('EKHAZAARSTK X raw'!E225-'EKHAZAARSTK X raw'!E$1003)/'EKHAZAARSTK X raw'!E$1004</f>
        <v>-0.8625556883282981</v>
      </c>
      <c r="F225" s="100">
        <f>('EKHAZAARSTK X raw'!F225-'EKHAZAARSTK X raw'!F$1003)/'EKHAZAARSTK X raw'!F$1004</f>
        <v>-9.276557551049984E-2</v>
      </c>
      <c r="G225" s="100">
        <f>('EKHAZAARSTK X raw'!G225-'EKHAZAARSTK X raw'!G$1003)/'EKHAZAARSTK X raw'!G$1004</f>
        <v>8.5804880943977729E-2</v>
      </c>
      <c r="H225" s="100">
        <f>('EKHAZAARSTK X raw'!H225-'EKHAZAARSTK X raw'!H$1003)/'EKHAZAARSTK X raw'!H$1004</f>
        <v>-0.60422693201028754</v>
      </c>
      <c r="I225" s="100">
        <f>('EKHAZAARSTK X raw'!I225-'EKHAZAARSTK X raw'!I$1003)/'EKHAZAARSTK X raw'!I$1004</f>
        <v>-0.63661366876728842</v>
      </c>
      <c r="J225" s="100">
        <f>('EKHAZAARSTK X raw'!J225-'EKHAZAARSTK X raw'!J$1003)/'EKHAZAARSTK X raw'!J$1004</f>
        <v>0.10774026186673125</v>
      </c>
      <c r="K225" s="100">
        <f>('EKHAZAARSTK X raw'!K225-'EKHAZAARSTK X raw'!K$1003)/'EKHAZAARSTK X raw'!K$1004</f>
        <v>-1.6210569837277984</v>
      </c>
    </row>
    <row r="226" spans="1:11" x14ac:dyDescent="0.3">
      <c r="A226" s="22" t="str">
        <f>'EKHAZAARSTK X raw'!A226</f>
        <v>DOLLAR INDUSTRIES LTD</v>
      </c>
      <c r="B226" s="100">
        <f>('EKHAZAARSTK X raw'!B226-'EKHAZAARSTK X raw'!B$1003)/'EKHAZAARSTK X raw'!B$1004</f>
        <v>-3.4673073388716016E-2</v>
      </c>
      <c r="C226" s="100">
        <f>('EKHAZAARSTK X raw'!C226-'EKHAZAARSTK X raw'!C$1003)/'EKHAZAARSTK X raw'!C$1004</f>
        <v>-0.18259017858450274</v>
      </c>
      <c r="D226" s="100">
        <f>('EKHAZAARSTK X raw'!D226-'EKHAZAARSTK X raw'!D$1003)/'EKHAZAARSTK X raw'!D$1004</f>
        <v>-4.7884106852063645E-2</v>
      </c>
      <c r="E226" s="100">
        <f>('EKHAZAARSTK X raw'!E226-'EKHAZAARSTK X raw'!E$1003)/'EKHAZAARSTK X raw'!E$1004</f>
        <v>9.0610233263764259E-2</v>
      </c>
      <c r="F226" s="100">
        <f>('EKHAZAARSTK X raw'!F226-'EKHAZAARSTK X raw'!F$1003)/'EKHAZAARSTK X raw'!F$1004</f>
        <v>-1.1185573530082227</v>
      </c>
      <c r="G226" s="100">
        <f>('EKHAZAARSTK X raw'!G226-'EKHAZAARSTK X raw'!G$1003)/'EKHAZAARSTK X raw'!G$1004</f>
        <v>-0.19515248670165505</v>
      </c>
      <c r="H226" s="100">
        <f>('EKHAZAARSTK X raw'!H226-'EKHAZAARSTK X raw'!H$1003)/'EKHAZAARSTK X raw'!H$1004</f>
        <v>-0.82660160471290756</v>
      </c>
      <c r="I226" s="100">
        <f>('EKHAZAARSTK X raw'!I226-'EKHAZAARSTK X raw'!I$1003)/'EKHAZAARSTK X raw'!I$1004</f>
        <v>-0.32339323121306635</v>
      </c>
      <c r="J226" s="100">
        <f>('EKHAZAARSTK X raw'!J226-'EKHAZAARSTK X raw'!J$1003)/'EKHAZAARSTK X raw'!J$1004</f>
        <v>-8.3982219600537436E-2</v>
      </c>
      <c r="K226" s="100">
        <f>('EKHAZAARSTK X raw'!K226-'EKHAZAARSTK X raw'!K$1003)/'EKHAZAARSTK X raw'!K$1004</f>
        <v>0.46050114183504182</v>
      </c>
    </row>
    <row r="227" spans="1:11" x14ac:dyDescent="0.3">
      <c r="A227" s="22" t="str">
        <f>'EKHAZAARSTK X raw'!A227</f>
        <v>DR LAL PATHLABS LTD</v>
      </c>
      <c r="B227" s="100">
        <f>('EKHAZAARSTK X raw'!B227-'EKHAZAARSTK X raw'!B$1003)/'EKHAZAARSTK X raw'!B$1004</f>
        <v>-0.42017817728804918</v>
      </c>
      <c r="C227" s="100">
        <f>('EKHAZAARSTK X raw'!C227-'EKHAZAARSTK X raw'!C$1003)/'EKHAZAARSTK X raw'!C$1004</f>
        <v>-4.8227166973587844E-2</v>
      </c>
      <c r="D227" s="100">
        <f>('EKHAZAARSTK X raw'!D227-'EKHAZAARSTK X raw'!D$1003)/'EKHAZAARSTK X raw'!D$1004</f>
        <v>0.35407206956993958</v>
      </c>
      <c r="E227" s="100">
        <f>('EKHAZAARSTK X raw'!E227-'EKHAZAARSTK X raw'!E$1003)/'EKHAZAARSTK X raw'!E$1004</f>
        <v>-0.41900219862250038</v>
      </c>
      <c r="F227" s="100">
        <f>('EKHAZAARSTK X raw'!F227-'EKHAZAARSTK X raw'!F$1003)/'EKHAZAARSTK X raw'!F$1004</f>
        <v>-0.96835767506035519</v>
      </c>
      <c r="G227" s="100">
        <f>('EKHAZAARSTK X raw'!G227-'EKHAZAARSTK X raw'!G$1003)/'EKHAZAARSTK X raw'!G$1004</f>
        <v>0.43949886555662854</v>
      </c>
      <c r="H227" s="100">
        <f>('EKHAZAARSTK X raw'!H227-'EKHAZAARSTK X raw'!H$1003)/'EKHAZAARSTK X raw'!H$1004</f>
        <v>-3.0554727222110164E-2</v>
      </c>
      <c r="I227" s="100">
        <f>('EKHAZAARSTK X raw'!I227-'EKHAZAARSTK X raw'!I$1003)/'EKHAZAARSTK X raw'!I$1004</f>
        <v>0.12520979098382318</v>
      </c>
      <c r="J227" s="100">
        <f>('EKHAZAARSTK X raw'!J227-'EKHAZAARSTK X raw'!J$1003)/'EKHAZAARSTK X raw'!J$1004</f>
        <v>-0.77769907190315335</v>
      </c>
      <c r="K227" s="100">
        <f>('EKHAZAARSTK X raw'!K227-'EKHAZAARSTK X raw'!K$1003)/'EKHAZAARSTK X raw'!K$1004</f>
        <v>0.33713512035062226</v>
      </c>
    </row>
    <row r="228" spans="1:11" x14ac:dyDescent="0.3">
      <c r="A228" s="22" t="str">
        <f>'EKHAZAARSTK X raw'!A228</f>
        <v>DR. REDDY'S LABORATORIES</v>
      </c>
      <c r="B228" s="100">
        <f>('EKHAZAARSTK X raw'!B228-'EKHAZAARSTK X raw'!B$1003)/'EKHAZAARSTK X raw'!B$1004</f>
        <v>-0.20532911048577671</v>
      </c>
      <c r="C228" s="100">
        <f>('EKHAZAARSTK X raw'!C228-'EKHAZAARSTK X raw'!C$1003)/'EKHAZAARSTK X raw'!C$1004</f>
        <v>-0.97014046180265101</v>
      </c>
      <c r="D228" s="100">
        <f>('EKHAZAARSTK X raw'!D228-'EKHAZAARSTK X raw'!D$1003)/'EKHAZAARSTK X raw'!D$1004</f>
        <v>-0.33459681834940386</v>
      </c>
      <c r="E228" s="100">
        <f>('EKHAZAARSTK X raw'!E228-'EKHAZAARSTK X raw'!E$1003)/'EKHAZAARSTK X raw'!E$1004</f>
        <v>-0.87340848872674126</v>
      </c>
      <c r="F228" s="100">
        <f>('EKHAZAARSTK X raw'!F228-'EKHAZAARSTK X raw'!F$1003)/'EKHAZAARSTK X raw'!F$1004</f>
        <v>-5.1743019734763737E-2</v>
      </c>
      <c r="G228" s="100">
        <f>('EKHAZAARSTK X raw'!G228-'EKHAZAARSTK X raw'!G$1003)/'EKHAZAARSTK X raw'!G$1004</f>
        <v>0.40587623157654146</v>
      </c>
      <c r="H228" s="100">
        <f>('EKHAZAARSTK X raw'!H228-'EKHAZAARSTK X raw'!H$1003)/'EKHAZAARSTK X raw'!H$1004</f>
        <v>1.4964329106393985</v>
      </c>
      <c r="I228" s="100">
        <f>('EKHAZAARSTK X raw'!I228-'EKHAZAARSTK X raw'!I$1003)/'EKHAZAARSTK X raw'!I$1004</f>
        <v>-0.10752236241909162</v>
      </c>
      <c r="J228" s="100">
        <f>('EKHAZAARSTK X raw'!J228-'EKHAZAARSTK X raw'!J$1003)/'EKHAZAARSTK X raw'!J$1004</f>
        <v>-0.20281759310770225</v>
      </c>
      <c r="K228" s="100">
        <f>('EKHAZAARSTK X raw'!K228-'EKHAZAARSTK X raw'!K$1003)/'EKHAZAARSTK X raw'!K$1004</f>
        <v>-1.0796517647224226</v>
      </c>
    </row>
    <row r="229" spans="1:11" x14ac:dyDescent="0.3">
      <c r="A229" s="22" t="str">
        <f>'EKHAZAARSTK X raw'!A229</f>
        <v>DREAMFOLKS SERVICES LTD</v>
      </c>
      <c r="B229" s="100">
        <f>('EKHAZAARSTK X raw'!B229-'EKHAZAARSTK X raw'!B$1003)/'EKHAZAARSTK X raw'!B$1004</f>
        <v>-0.64897097360151768</v>
      </c>
      <c r="C229" s="100">
        <f>('EKHAZAARSTK X raw'!C229-'EKHAZAARSTK X raw'!C$1003)/'EKHAZAARSTK X raw'!C$1004</f>
        <v>2.4195607499131588</v>
      </c>
      <c r="D229" s="100">
        <f>('EKHAZAARSTK X raw'!D229-'EKHAZAARSTK X raw'!D$1003)/'EKHAZAARSTK X raw'!D$1004</f>
        <v>0.84660938732373181</v>
      </c>
      <c r="E229" s="100">
        <f>('EKHAZAARSTK X raw'!E229-'EKHAZAARSTK X raw'!E$1003)/'EKHAZAARSTK X raw'!E$1004</f>
        <v>-0.8817450464664689</v>
      </c>
      <c r="F229" s="100">
        <f>('EKHAZAARSTK X raw'!F229-'EKHAZAARSTK X raw'!F$1003)/'EKHAZAARSTK X raw'!F$1004</f>
        <v>-0.27485068340838331</v>
      </c>
      <c r="G229" s="100">
        <f>('EKHAZAARSTK X raw'!G229-'EKHAZAARSTK X raw'!G$1003)/'EKHAZAARSTK X raw'!G$1004</f>
        <v>-0.14897463215102277</v>
      </c>
      <c r="H229" s="100">
        <f>('EKHAZAARSTK X raw'!H229-'EKHAZAARSTK X raw'!H$1003)/'EKHAZAARSTK X raw'!H$1004</f>
        <v>-1.3074710671720422</v>
      </c>
      <c r="I229" s="100">
        <f>('EKHAZAARSTK X raw'!I229-'EKHAZAARSTK X raw'!I$1003)/'EKHAZAARSTK X raw'!I$1004</f>
        <v>0.78334946109457981</v>
      </c>
      <c r="J229" s="100">
        <f>('EKHAZAARSTK X raw'!J229-'EKHAZAARSTK X raw'!J$1003)/'EKHAZAARSTK X raw'!J$1004</f>
        <v>-0.9313809859823472</v>
      </c>
      <c r="K229" s="100">
        <f>('EKHAZAARSTK X raw'!K229-'EKHAZAARSTK X raw'!K$1003)/'EKHAZAARSTK X raw'!K$1004</f>
        <v>-2.0799176574048781</v>
      </c>
    </row>
    <row r="230" spans="1:11" x14ac:dyDescent="0.3">
      <c r="A230" s="22" t="str">
        <f>'EKHAZAARSTK X raw'!A230</f>
        <v>DWARIKESH SUGAR INDUS LTD</v>
      </c>
      <c r="B230" s="100">
        <f>('EKHAZAARSTK X raw'!B230-'EKHAZAARSTK X raw'!B$1003)/'EKHAZAARSTK X raw'!B$1004</f>
        <v>0.85490830956355368</v>
      </c>
      <c r="C230" s="100">
        <f>('EKHAZAARSTK X raw'!C230-'EKHAZAARSTK X raw'!C$1003)/'EKHAZAARSTK X raw'!C$1004</f>
        <v>1.6258097589161582</v>
      </c>
      <c r="D230" s="100">
        <f>('EKHAZAARSTK X raw'!D230-'EKHAZAARSTK X raw'!D$1003)/'EKHAZAARSTK X raw'!D$1004</f>
        <v>0.19377889638257462</v>
      </c>
      <c r="E230" s="100">
        <f>('EKHAZAARSTK X raw'!E230-'EKHAZAARSTK X raw'!E$1003)/'EKHAZAARSTK X raw'!E$1004</f>
        <v>0.16319219618974784</v>
      </c>
      <c r="F230" s="100">
        <f>('EKHAZAARSTK X raw'!F230-'EKHAZAARSTK X raw'!F$1003)/'EKHAZAARSTK X raw'!F$1004</f>
        <v>-0.81921351013520016</v>
      </c>
      <c r="G230" s="100">
        <f>('EKHAZAARSTK X raw'!G230-'EKHAZAARSTK X raw'!G$1003)/'EKHAZAARSTK X raw'!G$1004</f>
        <v>3.4629079569600328E-3</v>
      </c>
      <c r="H230" s="100">
        <f>('EKHAZAARSTK X raw'!H230-'EKHAZAARSTK X raw'!H$1003)/'EKHAZAARSTK X raw'!H$1004</f>
        <v>-0.78000026065708727</v>
      </c>
      <c r="I230" s="100">
        <f>('EKHAZAARSTK X raw'!I230-'EKHAZAARSTK X raw'!I$1003)/'EKHAZAARSTK X raw'!I$1004</f>
        <v>3.626260815579502</v>
      </c>
      <c r="J230" s="100">
        <f>('EKHAZAARSTK X raw'!J230-'EKHAZAARSTK X raw'!J$1003)/'EKHAZAARSTK X raw'!J$1004</f>
        <v>0.81879324443261803</v>
      </c>
      <c r="K230" s="100">
        <f>('EKHAZAARSTK X raw'!K230-'EKHAZAARSTK X raw'!K$1003)/'EKHAZAARSTK X raw'!K$1004</f>
        <v>-0.68145285264480016</v>
      </c>
    </row>
    <row r="231" spans="1:11" x14ac:dyDescent="0.3">
      <c r="A231" s="22" t="str">
        <f>'EKHAZAARSTK X raw'!A231</f>
        <v>DYNAMATIC TECHNOLOGIES LTD</v>
      </c>
      <c r="B231" s="100">
        <f>('EKHAZAARSTK X raw'!B231-'EKHAZAARSTK X raw'!B$1003)/'EKHAZAARSTK X raw'!B$1004</f>
        <v>-0.57447273551517841</v>
      </c>
      <c r="C231" s="100">
        <f>('EKHAZAARSTK X raw'!C231-'EKHAZAARSTK X raw'!C$1003)/'EKHAZAARSTK X raw'!C$1004</f>
        <v>-0.77930281712690408</v>
      </c>
      <c r="D231" s="100">
        <f>('EKHAZAARSTK X raw'!D231-'EKHAZAARSTK X raw'!D$1003)/'EKHAZAARSTK X raw'!D$1004</f>
        <v>-1.5565522060493069</v>
      </c>
      <c r="E231" s="100">
        <f>('EKHAZAARSTK X raw'!E231-'EKHAZAARSTK X raw'!E$1003)/'EKHAZAARSTK X raw'!E$1004</f>
        <v>1.1091720208780362</v>
      </c>
      <c r="F231" s="100">
        <f>('EKHAZAARSTK X raw'!F231-'EKHAZAARSTK X raw'!F$1003)/'EKHAZAARSTK X raw'!F$1004</f>
        <v>0.59581348290938907</v>
      </c>
      <c r="G231" s="100">
        <f>('EKHAZAARSTK X raw'!G231-'EKHAZAARSTK X raw'!G$1003)/'EKHAZAARSTK X raw'!G$1004</f>
        <v>-0.62801411524944528</v>
      </c>
      <c r="H231" s="100">
        <f>('EKHAZAARSTK X raw'!H231-'EKHAZAARSTK X raw'!H$1003)/'EKHAZAARSTK X raw'!H$1004</f>
        <v>-0.7835738619427699</v>
      </c>
      <c r="I231" s="100">
        <f>('EKHAZAARSTK X raw'!I231-'EKHAZAARSTK X raw'!I$1003)/'EKHAZAARSTK X raw'!I$1004</f>
        <v>-0.15880226116859733</v>
      </c>
      <c r="J231" s="100">
        <f>('EKHAZAARSTK X raw'!J231-'EKHAZAARSTK X raw'!J$1003)/'EKHAZAARSTK X raw'!J$1004</f>
        <v>-0.24432411152540986</v>
      </c>
      <c r="K231" s="100">
        <f>('EKHAZAARSTK X raw'!K231-'EKHAZAARSTK X raw'!K$1003)/'EKHAZAARSTK X raw'!K$1004</f>
        <v>0.25137104201801425</v>
      </c>
    </row>
    <row r="232" spans="1:11" x14ac:dyDescent="0.3">
      <c r="A232" s="22" t="str">
        <f>'EKHAZAARSTK X raw'!A232</f>
        <v>EASY TRIP PLANNERS LTD</v>
      </c>
      <c r="B232" s="100">
        <f>('EKHAZAARSTK X raw'!B232-'EKHAZAARSTK X raw'!B$1003)/'EKHAZAARSTK X raw'!B$1004</f>
        <v>-0.56287066775403249</v>
      </c>
      <c r="C232" s="100">
        <f>('EKHAZAARSTK X raw'!C232-'EKHAZAARSTK X raw'!C$1003)/'EKHAZAARSTK X raw'!C$1004</f>
        <v>0.63019222739633041</v>
      </c>
      <c r="D232" s="100">
        <f>('EKHAZAARSTK X raw'!D232-'EKHAZAARSTK X raw'!D$1003)/'EKHAZAARSTK X raw'!D$1004</f>
        <v>1.4835490367576771</v>
      </c>
      <c r="E232" s="100">
        <f>('EKHAZAARSTK X raw'!E232-'EKHAZAARSTK X raw'!E$1003)/'EKHAZAARSTK X raw'!E$1004</f>
        <v>-0.90240488424864596</v>
      </c>
      <c r="F232" s="100">
        <f>('EKHAZAARSTK X raw'!F232-'EKHAZAARSTK X raw'!F$1003)/'EKHAZAARSTK X raw'!F$1004</f>
        <v>0.28008178967550224</v>
      </c>
      <c r="G232" s="100">
        <f>('EKHAZAARSTK X raw'!G232-'EKHAZAARSTK X raw'!G$1003)/'EKHAZAARSTK X raw'!G$1004</f>
        <v>1.9357578603960504</v>
      </c>
      <c r="H232" s="100">
        <f>('EKHAZAARSTK X raw'!H232-'EKHAZAARSTK X raw'!H$1003)/'EKHAZAARSTK X raw'!H$1004</f>
        <v>-0.86906152429544592</v>
      </c>
      <c r="I232" s="100">
        <f>('EKHAZAARSTK X raw'!I232-'EKHAZAARSTK X raw'!I$1003)/'EKHAZAARSTK X raw'!I$1004</f>
        <v>2.683091775840373</v>
      </c>
      <c r="J232" s="100">
        <f>('EKHAZAARSTK X raw'!J232-'EKHAZAARSTK X raw'!J$1003)/'EKHAZAARSTK X raw'!J$1004</f>
        <v>-0.99572632737287337</v>
      </c>
      <c r="K232" s="100">
        <f>('EKHAZAARSTK X raw'!K232-'EKHAZAARSTK X raw'!K$1003)/'EKHAZAARSTK X raw'!K$1004</f>
        <v>-0.37835270128722276</v>
      </c>
    </row>
    <row r="233" spans="1:11" x14ac:dyDescent="0.3">
      <c r="A233" s="22" t="str">
        <f>'EKHAZAARSTK X raw'!A233</f>
        <v>ECLERX SERVICES LTD</v>
      </c>
      <c r="B233" s="100">
        <f>('EKHAZAARSTK X raw'!B233-'EKHAZAARSTK X raw'!B$1003)/'EKHAZAARSTK X raw'!B$1004</f>
        <v>-0.61140071044628508</v>
      </c>
      <c r="C233" s="100">
        <f>('EKHAZAARSTK X raw'!C233-'EKHAZAARSTK X raw'!C$1003)/'EKHAZAARSTK X raw'!C$1004</f>
        <v>-2.6237741371590205E-2</v>
      </c>
      <c r="D233" s="100">
        <f>('EKHAZAARSTK X raw'!D233-'EKHAZAARSTK X raw'!D$1003)/'EKHAZAARSTK X raw'!D$1004</f>
        <v>0.28903952876387884</v>
      </c>
      <c r="E233" s="100">
        <f>('EKHAZAARSTK X raw'!E233-'EKHAZAARSTK X raw'!E$1003)/'EKHAZAARSTK X raw'!E$1004</f>
        <v>-0.90092417083199239</v>
      </c>
      <c r="F233" s="100">
        <f>('EKHAZAARSTK X raw'!F233-'EKHAZAARSTK X raw'!F$1003)/'EKHAZAARSTK X raw'!F$1004</f>
        <v>-0.53889651526749771</v>
      </c>
      <c r="G233" s="100">
        <f>('EKHAZAARSTK X raw'!G233-'EKHAZAARSTK X raw'!G$1003)/'EKHAZAARSTK X raw'!G$1004</f>
        <v>1.3052780362822249</v>
      </c>
      <c r="H233" s="100">
        <f>('EKHAZAARSTK X raw'!H233-'EKHAZAARSTK X raw'!H$1003)/'EKHAZAARSTK X raw'!H$1004</f>
        <v>-0.23048332718409639</v>
      </c>
      <c r="I233" s="100">
        <f>('EKHAZAARSTK X raw'!I233-'EKHAZAARSTK X raw'!I$1003)/'EKHAZAARSTK X raw'!I$1004</f>
        <v>-0.61988697177129837</v>
      </c>
      <c r="J233" s="100">
        <f>('EKHAZAARSTK X raw'!J233-'EKHAZAARSTK X raw'!J$1003)/'EKHAZAARSTK X raw'!J$1004</f>
        <v>0.30948476052298357</v>
      </c>
      <c r="K233" s="100">
        <f>('EKHAZAARSTK X raw'!K233-'EKHAZAARSTK X raw'!K$1003)/'EKHAZAARSTK X raw'!K$1004</f>
        <v>-0.67946511405630272</v>
      </c>
    </row>
    <row r="234" spans="1:11" x14ac:dyDescent="0.3">
      <c r="A234" s="22" t="str">
        <f>'EKHAZAARSTK X raw'!A234</f>
        <v>EDELWEISS FINANCIAL SERVICES</v>
      </c>
      <c r="B234" s="100">
        <f>('EKHAZAARSTK X raw'!B234-'EKHAZAARSTK X raw'!B$1003)/'EKHAZAARSTK X raw'!B$1004</f>
        <v>1.2258227849419472</v>
      </c>
      <c r="C234" s="100">
        <f>('EKHAZAARSTK X raw'!C234-'EKHAZAARSTK X raw'!C$1003)/'EKHAZAARSTK X raw'!C$1004</f>
        <v>-0.68582964462062157</v>
      </c>
      <c r="D234" s="100">
        <f>('EKHAZAARSTK X raw'!D234-'EKHAZAARSTK X raw'!D$1003)/'EKHAZAARSTK X raw'!D$1004</f>
        <v>-1.3086828745174139</v>
      </c>
      <c r="E234" s="100">
        <f>('EKHAZAARSTK X raw'!E234-'EKHAZAARSTK X raw'!E$1003)/'EKHAZAARSTK X raw'!E$1004</f>
        <v>2.2582237396517195</v>
      </c>
      <c r="F234" s="100">
        <f>('EKHAZAARSTK X raw'!F234-'EKHAZAARSTK X raw'!F$1003)/'EKHAZAARSTK X raw'!F$1004</f>
        <v>0.16048999410486689</v>
      </c>
      <c r="G234" s="100">
        <f>('EKHAZAARSTK X raw'!G234-'EKHAZAARSTK X raw'!G$1003)/'EKHAZAARSTK X raw'!G$1004</f>
        <v>-0.45285227651065291</v>
      </c>
      <c r="H234" s="100">
        <f>('EKHAZAARSTK X raw'!H234-'EKHAZAARSTK X raw'!H$1003)/'EKHAZAARSTK X raw'!H$1004</f>
        <v>0.65550516123402047</v>
      </c>
      <c r="I234" s="100">
        <f>('EKHAZAARSTK X raw'!I234-'EKHAZAARSTK X raw'!I$1003)/'EKHAZAARSTK X raw'!I$1004</f>
        <v>-0.31327193143513277</v>
      </c>
      <c r="J234" s="100">
        <f>('EKHAZAARSTK X raw'!J234-'EKHAZAARSTK X raw'!J$1003)/'EKHAZAARSTK X raw'!J$1004</f>
        <v>1.7235409592660691</v>
      </c>
      <c r="K234" s="100">
        <f>('EKHAZAARSTK X raw'!K234-'EKHAZAARSTK X raw'!K$1003)/'EKHAZAARSTK X raw'!K$1004</f>
        <v>0.54178075096675393</v>
      </c>
    </row>
    <row r="235" spans="1:11" x14ac:dyDescent="0.3">
      <c r="A235" s="22" t="str">
        <f>'EKHAZAARSTK X raw'!A235</f>
        <v>EICHER MOTORS LTD</v>
      </c>
      <c r="B235" s="100">
        <f>('EKHAZAARSTK X raw'!B235-'EKHAZAARSTK X raw'!B$1003)/'EKHAZAARSTK X raw'!B$1004</f>
        <v>-0.18551183814947336</v>
      </c>
      <c r="C235" s="100">
        <f>('EKHAZAARSTK X raw'!C235-'EKHAZAARSTK X raw'!C$1003)/'EKHAZAARSTK X raw'!C$1004</f>
        <v>-0.56163118223650643</v>
      </c>
      <c r="D235" s="100">
        <f>('EKHAZAARSTK X raw'!D235-'EKHAZAARSTK X raw'!D$1003)/'EKHAZAARSTK X raw'!D$1004</f>
        <v>-0.26302218694401741</v>
      </c>
      <c r="E235" s="100">
        <f>('EKHAZAARSTK X raw'!E235-'EKHAZAARSTK X raw'!E$1003)/'EKHAZAARSTK X raw'!E$1004</f>
        <v>-0.87991127291496229</v>
      </c>
      <c r="F235" s="100">
        <f>('EKHAZAARSTK X raw'!F235-'EKHAZAARSTK X raw'!F$1003)/'EKHAZAARSTK X raw'!F$1004</f>
        <v>0.23044829490300239</v>
      </c>
      <c r="G235" s="100">
        <f>('EKHAZAARSTK X raw'!G235-'EKHAZAARSTK X raw'!G$1003)/'EKHAZAARSTK X raw'!G$1004</f>
        <v>1.1843184866745171</v>
      </c>
      <c r="H235" s="100">
        <f>('EKHAZAARSTK X raw'!H235-'EKHAZAARSTK X raw'!H$1003)/'EKHAZAARSTK X raw'!H$1004</f>
        <v>1.280102974659346</v>
      </c>
      <c r="I235" s="100">
        <f>('EKHAZAARSTK X raw'!I235-'EKHAZAARSTK X raw'!I$1003)/'EKHAZAARSTK X raw'!I$1004</f>
        <v>-7.3823652614105714E-2</v>
      </c>
      <c r="J235" s="100">
        <f>('EKHAZAARSTK X raw'!J235-'EKHAZAARSTK X raw'!J$1003)/'EKHAZAARSTK X raw'!J$1004</f>
        <v>-0.58887877416603573</v>
      </c>
      <c r="K235" s="100">
        <f>('EKHAZAARSTK X raw'!K235-'EKHAZAARSTK X raw'!K$1003)/'EKHAZAARSTK X raw'!K$1004</f>
        <v>-0.30446206604925036</v>
      </c>
    </row>
    <row r="236" spans="1:11" x14ac:dyDescent="0.3">
      <c r="A236" s="22" t="str">
        <f>'EKHAZAARSTK X raw'!A236</f>
        <v>EID PARRY INDIA LTD</v>
      </c>
      <c r="B236" s="100">
        <f>('EKHAZAARSTK X raw'!B236-'EKHAZAARSTK X raw'!B$1003)/'EKHAZAARSTK X raw'!B$1004</f>
        <v>-8.1119812661423207E-2</v>
      </c>
      <c r="C236" s="100">
        <f>('EKHAZAARSTK X raw'!C236-'EKHAZAARSTK X raw'!C$1003)/'EKHAZAARSTK X raw'!C$1004</f>
        <v>1.0483800229690841</v>
      </c>
      <c r="D236" s="100">
        <f>('EKHAZAARSTK X raw'!D236-'EKHAZAARSTK X raw'!D$1003)/'EKHAZAARSTK X raw'!D$1004</f>
        <v>0.76826209011714175</v>
      </c>
      <c r="E236" s="100">
        <f>('EKHAZAARSTK X raw'!E236-'EKHAZAARSTK X raw'!E$1003)/'EKHAZAARSTK X raw'!E$1004</f>
        <v>-0.47817813028263045</v>
      </c>
      <c r="F236" s="100">
        <f>('EKHAZAARSTK X raw'!F236-'EKHAZAARSTK X raw'!F$1003)/'EKHAZAARSTK X raw'!F$1004</f>
        <v>-3.6677125687231547E-2</v>
      </c>
      <c r="G236" s="100">
        <f>('EKHAZAARSTK X raw'!G236-'EKHAZAARSTK X raw'!G$1003)/'EKHAZAARSTK X raw'!G$1004</f>
        <v>0.45419000673178866</v>
      </c>
      <c r="H236" s="100">
        <f>('EKHAZAARSTK X raw'!H236-'EKHAZAARSTK X raw'!H$1003)/'EKHAZAARSTK X raw'!H$1004</f>
        <v>0.90770689198960197</v>
      </c>
      <c r="I236" s="100">
        <f>('EKHAZAARSTK X raw'!I236-'EKHAZAARSTK X raw'!I$1003)/'EKHAZAARSTK X raw'!I$1004</f>
        <v>-0.31882058755951631</v>
      </c>
      <c r="J236" s="100">
        <f>('EKHAZAARSTK X raw'!J236-'EKHAZAARSTK X raw'!J$1003)/'EKHAZAARSTK X raw'!J$1004</f>
        <v>2.7367466648241017</v>
      </c>
      <c r="K236" s="100">
        <f>('EKHAZAARSTK X raw'!K236-'EKHAZAARSTK X raw'!K$1003)/'EKHAZAARSTK X raw'!K$1004</f>
        <v>-0.90610158597173229</v>
      </c>
    </row>
    <row r="237" spans="1:11" x14ac:dyDescent="0.3">
      <c r="A237" s="22" t="str">
        <f>'EKHAZAARSTK X raw'!A237</f>
        <v>EIH ASSOCIATED HOTELS</v>
      </c>
      <c r="B237" s="100">
        <f>('EKHAZAARSTK X raw'!B237-'EKHAZAARSTK X raw'!B$1003)/'EKHAZAARSTK X raw'!B$1004</f>
        <v>-0.64897097360151768</v>
      </c>
      <c r="C237" s="100">
        <f>('EKHAZAARSTK X raw'!C237-'EKHAZAARSTK X raw'!C$1003)/'EKHAZAARSTK X raw'!C$1004</f>
        <v>0.3258078771970031</v>
      </c>
      <c r="D237" s="100">
        <f>('EKHAZAARSTK X raw'!D237-'EKHAZAARSTK X raw'!D$1003)/'EKHAZAARSTK X raw'!D$1004</f>
        <v>-1.2468563745406405</v>
      </c>
      <c r="E237" s="100">
        <f>('EKHAZAARSTK X raw'!E237-'EKHAZAARSTK X raw'!E$1003)/'EKHAZAARSTK X raw'!E$1004</f>
        <v>-0.87364882671812705</v>
      </c>
      <c r="F237" s="100">
        <f>('EKHAZAARSTK X raw'!F237-'EKHAZAARSTK X raw'!F$1003)/'EKHAZAARSTK X raw'!F$1004</f>
        <v>-0.27475091933749063</v>
      </c>
      <c r="G237" s="100">
        <f>('EKHAZAARSTK X raw'!G237-'EKHAZAARSTK X raw'!G$1003)/'EKHAZAARSTK X raw'!G$1004</f>
        <v>6.1509455416342132E-2</v>
      </c>
      <c r="H237" s="100">
        <f>('EKHAZAARSTK X raw'!H237-'EKHAZAARSTK X raw'!H$1003)/'EKHAZAARSTK X raw'!H$1004</f>
        <v>-1.3074710671720422</v>
      </c>
      <c r="I237" s="100">
        <f>('EKHAZAARSTK X raw'!I237-'EKHAZAARSTK X raw'!I$1003)/'EKHAZAARSTK X raw'!I$1004</f>
        <v>-0.81831845691989769</v>
      </c>
      <c r="J237" s="100">
        <f>('EKHAZAARSTK X raw'!J237-'EKHAZAARSTK X raw'!J$1003)/'EKHAZAARSTK X raw'!J$1004</f>
        <v>-0.40993999899256173</v>
      </c>
      <c r="K237" s="100">
        <f>('EKHAZAARSTK X raw'!K237-'EKHAZAARSTK X raw'!K$1003)/'EKHAZAARSTK X raw'!K$1004</f>
        <v>-0.11509365465136341</v>
      </c>
    </row>
    <row r="238" spans="1:11" x14ac:dyDescent="0.3">
      <c r="A238" s="22" t="str">
        <f>'EKHAZAARSTK X raw'!A238</f>
        <v>EIH LTD</v>
      </c>
      <c r="B238" s="100">
        <f>('EKHAZAARSTK X raw'!B238-'EKHAZAARSTK X raw'!B$1003)/'EKHAZAARSTK X raw'!B$1004</f>
        <v>-0.64897097360151768</v>
      </c>
      <c r="C238" s="100">
        <f>('EKHAZAARSTK X raw'!C238-'EKHAZAARSTK X raw'!C$1003)/'EKHAZAARSTK X raw'!C$1004</f>
        <v>-0.29810835472635183</v>
      </c>
      <c r="D238" s="100">
        <f>('EKHAZAARSTK X raw'!D238-'EKHAZAARSTK X raw'!D$1003)/'EKHAZAARSTK X raw'!D$1004</f>
        <v>-1.3845230351372029</v>
      </c>
      <c r="E238" s="100">
        <f>('EKHAZAARSTK X raw'!E238-'EKHAZAARSTK X raw'!E$1003)/'EKHAZAARSTK X raw'!E$1004</f>
        <v>-0.61136247619156714</v>
      </c>
      <c r="F238" s="100">
        <f>('EKHAZAARSTK X raw'!F238-'EKHAZAARSTK X raw'!F$1003)/'EKHAZAARSTK X raw'!F$1004</f>
        <v>0.13548654603970825</v>
      </c>
      <c r="G238" s="100">
        <f>('EKHAZAARSTK X raw'!G238-'EKHAZAARSTK X raw'!G$1003)/'EKHAZAARSTK X raw'!G$1004</f>
        <v>-0.281319216160279</v>
      </c>
      <c r="H238" s="100">
        <f>('EKHAZAARSTK X raw'!H238-'EKHAZAARSTK X raw'!H$1003)/'EKHAZAARSTK X raw'!H$1004</f>
        <v>-2.0801844240875361E-2</v>
      </c>
      <c r="I238" s="100">
        <f>('EKHAZAARSTK X raw'!I238-'EKHAZAARSTK X raw'!I$1003)/'EKHAZAARSTK X raw'!I$1004</f>
        <v>-0.78011734762534524</v>
      </c>
      <c r="J238" s="100">
        <f>('EKHAZAARSTK X raw'!J238-'EKHAZAARSTK X raw'!J$1003)/'EKHAZAARSTK X raw'!J$1004</f>
        <v>-0.63449756461861473</v>
      </c>
      <c r="K238" s="100">
        <f>('EKHAZAARSTK X raw'!K238-'EKHAZAARSTK X raw'!K$1003)/'EKHAZAARSTK X raw'!K$1004</f>
        <v>0.47071962994022054</v>
      </c>
    </row>
    <row r="239" spans="1:11" x14ac:dyDescent="0.3">
      <c r="A239" s="22" t="str">
        <f>'EKHAZAARSTK X raw'!A239</f>
        <v>EKI ENERGY SERVICES LTD</v>
      </c>
      <c r="B239" s="100">
        <f>('EKHAZAARSTK X raw'!B239-'EKHAZAARSTK X raw'!B$1003)/'EKHAZAARSTK X raw'!B$1004</f>
        <v>0.10203525398131828</v>
      </c>
      <c r="C239" s="100">
        <f>('EKHAZAARSTK X raw'!C239-'EKHAZAARSTK X raw'!C$1003)/'EKHAZAARSTK X raw'!C$1004</f>
        <v>2.6514773360225852</v>
      </c>
      <c r="D239" s="100">
        <f>('EKHAZAARSTK X raw'!D239-'EKHAZAARSTK X raw'!D$1003)/'EKHAZAARSTK X raw'!D$1004</f>
        <v>2.6886552489331703</v>
      </c>
      <c r="E239" s="100">
        <f>('EKHAZAARSTK X raw'!E239-'EKHAZAARSTK X raw'!E$1003)/'EKHAZAARSTK X raw'!E$1004</f>
        <v>-0.88424381438091926</v>
      </c>
      <c r="F239" s="100">
        <f>('EKHAZAARSTK X raw'!F239-'EKHAZAARSTK X raw'!F$1003)/'EKHAZAARSTK X raw'!F$1004</f>
        <v>-2.3143696320207656</v>
      </c>
      <c r="G239" s="100">
        <f>('EKHAZAARSTK X raw'!G239-'EKHAZAARSTK X raw'!G$1003)/'EKHAZAARSTK X raw'!G$1004</f>
        <v>3.2451366810338342</v>
      </c>
      <c r="H239" s="100">
        <f>('EKHAZAARSTK X raw'!H239-'EKHAZAARSTK X raw'!H$1003)/'EKHAZAARSTK X raw'!H$1004</f>
        <v>-0.97915847129432432</v>
      </c>
      <c r="I239" s="100">
        <f>('EKHAZAARSTK X raw'!I239-'EKHAZAARSTK X raw'!I$1003)/'EKHAZAARSTK X raw'!I$1004</f>
        <v>-0.42629480838796779</v>
      </c>
      <c r="J239" s="100">
        <f>('EKHAZAARSTK X raw'!J239-'EKHAZAARSTK X raw'!J$1003)/'EKHAZAARSTK X raw'!J$1004</f>
        <v>2.7183928294765649</v>
      </c>
      <c r="K239" s="100">
        <f>('EKHAZAARSTK X raw'!K239-'EKHAZAARSTK X raw'!K$1003)/'EKHAZAARSTK X raw'!K$1004</f>
        <v>3.0881159022564106</v>
      </c>
    </row>
    <row r="240" spans="1:11" x14ac:dyDescent="0.3">
      <c r="A240" s="22" t="str">
        <f>'EKHAZAARSTK X raw'!A240</f>
        <v>ELANTAS BECK INDIA LTD</v>
      </c>
      <c r="B240" s="100">
        <f>('EKHAZAARSTK X raw'!B240-'EKHAZAARSTK X raw'!B$1003)/'EKHAZAARSTK X raw'!B$1004</f>
        <v>-0.58017039326716646</v>
      </c>
      <c r="C240" s="100">
        <f>('EKHAZAARSTK X raw'!C240-'EKHAZAARSTK X raw'!C$1003)/'EKHAZAARSTK X raw'!C$1004</f>
        <v>-0.55406311999178626</v>
      </c>
      <c r="D240" s="100">
        <f>('EKHAZAARSTK X raw'!D240-'EKHAZAARSTK X raw'!D$1003)/'EKHAZAARSTK X raw'!D$1004</f>
        <v>4.1792180840323018E-2</v>
      </c>
      <c r="E240" s="100">
        <f>('EKHAZAARSTK X raw'!E240-'EKHAZAARSTK X raw'!E$1003)/'EKHAZAARSTK X raw'!E$1004</f>
        <v>-0.90240488424864596</v>
      </c>
      <c r="F240" s="100">
        <f>('EKHAZAARSTK X raw'!F240-'EKHAZAARSTK X raw'!F$1003)/'EKHAZAARSTK X raw'!F$1004</f>
        <v>0.75351119045620996</v>
      </c>
      <c r="G240" s="100">
        <f>('EKHAZAARSTK X raw'!G240-'EKHAZAARSTK X raw'!G$1003)/'EKHAZAARSTK X raw'!G$1004</f>
        <v>0.304592485253114</v>
      </c>
      <c r="H240" s="100">
        <f>('EKHAZAARSTK X raw'!H240-'EKHAZAARSTK X raw'!H$1003)/'EKHAZAARSTK X raw'!H$1004</f>
        <v>-0.89202421718113833</v>
      </c>
      <c r="I240" s="100">
        <f>('EKHAZAARSTK X raw'!I240-'EKHAZAARSTK X raw'!I$1003)/'EKHAZAARSTK X raw'!I$1004</f>
        <v>-1.120633364015162</v>
      </c>
      <c r="J240" s="100">
        <f>('EKHAZAARSTK X raw'!J240-'EKHAZAARSTK X raw'!J$1003)/'EKHAZAARSTK X raw'!J$1004</f>
        <v>-0.69144169326094007</v>
      </c>
      <c r="K240" s="100">
        <f>('EKHAZAARSTK X raw'!K240-'EKHAZAARSTK X raw'!K$1003)/'EKHAZAARSTK X raw'!K$1004</f>
        <v>-1.1552123786547208</v>
      </c>
    </row>
    <row r="241" spans="1:11" x14ac:dyDescent="0.3">
      <c r="A241" s="22" t="str">
        <f>'EKHAZAARSTK X raw'!A241</f>
        <v>ELECON ENGINEERING CO LTD</v>
      </c>
      <c r="B241" s="100">
        <f>('EKHAZAARSTK X raw'!B241-'EKHAZAARSTK X raw'!B$1003)/'EKHAZAARSTK X raw'!B$1004</f>
        <v>-0.48562349471608346</v>
      </c>
      <c r="C241" s="100">
        <f>('EKHAZAARSTK X raw'!C241-'EKHAZAARSTK X raw'!C$1003)/'EKHAZAARSTK X raw'!C$1004</f>
        <v>-0.64789483660349501</v>
      </c>
      <c r="D241" s="100">
        <f>('EKHAZAARSTK X raw'!D241-'EKHAZAARSTK X raw'!D$1003)/'EKHAZAARSTK X raw'!D$1004</f>
        <v>-0.66879408423619269</v>
      </c>
      <c r="E241" s="100">
        <f>('EKHAZAARSTK X raw'!E241-'EKHAZAARSTK X raw'!E$1003)/'EKHAZAARSTK X raw'!E$1004</f>
        <v>-0.78768679356877591</v>
      </c>
      <c r="F241" s="100">
        <f>('EKHAZAARSTK X raw'!F241-'EKHAZAARSTK X raw'!F$1003)/'EKHAZAARSTK X raw'!F$1004</f>
        <v>2.6029912536684501</v>
      </c>
      <c r="G241" s="100">
        <f>('EKHAZAARSTK X raw'!G241-'EKHAZAARSTK X raw'!G$1003)/'EKHAZAARSTK X raw'!G$1004</f>
        <v>0.43077066940524084</v>
      </c>
      <c r="H241" s="100">
        <f>('EKHAZAARSTK X raw'!H241-'EKHAZAARSTK X raw'!H$1003)/'EKHAZAARSTK X raw'!H$1004</f>
        <v>-0.48768515060062834</v>
      </c>
      <c r="I241" s="100">
        <f>('EKHAZAARSTK X raw'!I241-'EKHAZAARSTK X raw'!I$1003)/'EKHAZAARSTK X raw'!I$1004</f>
        <v>1.3458261407286058</v>
      </c>
      <c r="J241" s="100">
        <f>('EKHAZAARSTK X raw'!J241-'EKHAZAARSTK X raw'!J$1003)/'EKHAZAARSTK X raw'!J$1004</f>
        <v>-0.2232488821044156</v>
      </c>
      <c r="K241" s="100">
        <f>('EKHAZAARSTK X raw'!K241-'EKHAZAARSTK X raw'!K$1003)/'EKHAZAARSTK X raw'!K$1004</f>
        <v>1.0089733494229913</v>
      </c>
    </row>
    <row r="242" spans="1:11" x14ac:dyDescent="0.3">
      <c r="A242" s="22" t="str">
        <f>'EKHAZAARSTK X raw'!A242</f>
        <v>ELECTRONICS MART INDIA LTD</v>
      </c>
      <c r="B242" s="100">
        <f>('EKHAZAARSTK X raw'!B242-'EKHAZAARSTK X raw'!B$1003)/'EKHAZAARSTK X raw'!B$1004</f>
        <v>-0.64897097360151768</v>
      </c>
      <c r="C242" s="100">
        <f>('EKHAZAARSTK X raw'!C242-'EKHAZAARSTK X raw'!C$1003)/'EKHAZAARSTK X raw'!C$1004</f>
        <v>-0.17281023891929528</v>
      </c>
      <c r="D242" s="100">
        <f>('EKHAZAARSTK X raw'!D242-'EKHAZAARSTK X raw'!D$1003)/'EKHAZAARSTK X raw'!D$1004</f>
        <v>1.143708410132324</v>
      </c>
      <c r="E242" s="100">
        <f>('EKHAZAARSTK X raw'!E242-'EKHAZAARSTK X raw'!E$1003)/'EKHAZAARSTK X raw'!E$1004</f>
        <v>1.7683782363304608</v>
      </c>
      <c r="F242" s="100">
        <f>('EKHAZAARSTK X raw'!F242-'EKHAZAARSTK X raw'!F$1003)/'EKHAZAARSTK X raw'!F$1004</f>
        <v>-0.13246216610473407</v>
      </c>
      <c r="G242" s="100">
        <f>('EKHAZAARSTK X raw'!G242-'EKHAZAARSTK X raw'!G$1003)/'EKHAZAARSTK X raw'!G$1004</f>
        <v>-0.32683357143963732</v>
      </c>
      <c r="H242" s="100">
        <f>('EKHAZAARSTK X raw'!H242-'EKHAZAARSTK X raw'!H$1003)/'EKHAZAARSTK X raw'!H$1004</f>
        <v>-0.36970244678230851</v>
      </c>
      <c r="I242" s="100">
        <f>('EKHAZAARSTK X raw'!I242-'EKHAZAARSTK X raw'!I$1003)/'EKHAZAARSTK X raw'!I$1004</f>
        <v>7.9809022606689206E-2</v>
      </c>
      <c r="J242" s="100">
        <f>('EKHAZAARSTK X raw'!J242-'EKHAZAARSTK X raw'!J$1003)/'EKHAZAARSTK X raw'!J$1004</f>
        <v>-3.6900003990576094E-2</v>
      </c>
      <c r="K242" s="100">
        <f>('EKHAZAARSTK X raw'!K242-'EKHAZAARSTK X raw'!K$1003)/'EKHAZAARSTK X raw'!K$1004</f>
        <v>-0.59468021209066757</v>
      </c>
    </row>
    <row r="243" spans="1:11" x14ac:dyDescent="0.3">
      <c r="A243" s="22" t="str">
        <f>'EKHAZAARSTK X raw'!A243</f>
        <v>ELECTROSTEEL CASTINGS LTD</v>
      </c>
      <c r="B243" s="100">
        <f>('EKHAZAARSTK X raw'!B243-'EKHAZAARSTK X raw'!B$1003)/'EKHAZAARSTK X raw'!B$1004</f>
        <v>1.027214197648127</v>
      </c>
      <c r="C243" s="100">
        <f>('EKHAZAARSTK X raw'!C243-'EKHAZAARSTK X raw'!C$1003)/'EKHAZAARSTK X raw'!C$1004</f>
        <v>-0.49908408082735134</v>
      </c>
      <c r="D243" s="100">
        <f>('EKHAZAARSTK X raw'!D243-'EKHAZAARSTK X raw'!D$1003)/'EKHAZAARSTK X raw'!D$1004</f>
        <v>0.10327162313064228</v>
      </c>
      <c r="E243" s="100">
        <f>('EKHAZAARSTK X raw'!E243-'EKHAZAARSTK X raw'!E$1003)/'EKHAZAARSTK X raw'!E$1004</f>
        <v>1.1163165098131373</v>
      </c>
      <c r="F243" s="100">
        <f>('EKHAZAARSTK X raw'!F243-'EKHAZAARSTK X raw'!F$1003)/'EKHAZAARSTK X raw'!F$1004</f>
        <v>-0.39016865940331086</v>
      </c>
      <c r="G243" s="100">
        <f>('EKHAZAARSTK X raw'!G243-'EKHAZAARSTK X raw'!G$1003)/'EKHAZAARSTK X raw'!G$1004</f>
        <v>-0.54431624608047535</v>
      </c>
      <c r="H243" s="100">
        <f>('EKHAZAARSTK X raw'!H243-'EKHAZAARSTK X raw'!H$1003)/'EKHAZAARSTK X raw'!H$1004</f>
        <v>-4.637397177519996E-2</v>
      </c>
      <c r="I243" s="100">
        <f>('EKHAZAARSTK X raw'!I243-'EKHAZAARSTK X raw'!I$1003)/'EKHAZAARSTK X raw'!I$1004</f>
        <v>-0.22326004717829614</v>
      </c>
      <c r="J243" s="100">
        <f>('EKHAZAARSTK X raw'!J243-'EKHAZAARSTK X raw'!J$1003)/'EKHAZAARSTK X raw'!J$1004</f>
        <v>1.2131800837281566</v>
      </c>
      <c r="K243" s="100">
        <f>('EKHAZAARSTK X raw'!K243-'EKHAZAARSTK X raw'!K$1003)/'EKHAZAARSTK X raw'!K$1004</f>
        <v>-0.2685841357121167</v>
      </c>
    </row>
    <row r="244" spans="1:11" x14ac:dyDescent="0.3">
      <c r="A244" s="22" t="str">
        <f>'EKHAZAARSTK X raw'!A244</f>
        <v>ELGI EQUIPMENTS LTD</v>
      </c>
      <c r="B244" s="100">
        <f>('EKHAZAARSTK X raw'!B244-'EKHAZAARSTK X raw'!B$1003)/'EKHAZAARSTK X raw'!B$1004</f>
        <v>-0.48392257783095693</v>
      </c>
      <c r="C244" s="100">
        <f>('EKHAZAARSTK X raw'!C244-'EKHAZAARSTK X raw'!C$1003)/'EKHAZAARSTK X raw'!C$1004</f>
        <v>-0.30773653406354379</v>
      </c>
      <c r="D244" s="100">
        <f>('EKHAZAARSTK X raw'!D244-'EKHAZAARSTK X raw'!D$1003)/'EKHAZAARSTK X raw'!D$1004</f>
        <v>0.15622838051264568</v>
      </c>
      <c r="E244" s="100">
        <f>('EKHAZAARSTK X raw'!E244-'EKHAZAARSTK X raw'!E$1003)/'EKHAZAARSTK X raw'!E$1004</f>
        <v>-0.56959802821383709</v>
      </c>
      <c r="F244" s="100">
        <f>('EKHAZAARSTK X raw'!F244-'EKHAZAARSTK X raw'!F$1003)/'EKHAZAARSTK X raw'!F$1004</f>
        <v>1.4900518534157765</v>
      </c>
      <c r="G244" s="100">
        <f>('EKHAZAARSTK X raw'!G244-'EKHAZAARSTK X raw'!G$1003)/'EKHAZAARSTK X raw'!G$1004</f>
        <v>1.4022023151056273E-2</v>
      </c>
      <c r="H244" s="100">
        <f>('EKHAZAARSTK X raw'!H244-'EKHAZAARSTK X raw'!H$1003)/'EKHAZAARSTK X raw'!H$1004</f>
        <v>2.5975547571935063E-2</v>
      </c>
      <c r="I244" s="100">
        <f>('EKHAZAARSTK X raw'!I244-'EKHAZAARSTK X raw'!I$1003)/'EKHAZAARSTK X raw'!I$1004</f>
        <v>-0.52530331614052295</v>
      </c>
      <c r="J244" s="100">
        <f>('EKHAZAARSTK X raw'!J244-'EKHAZAARSTK X raw'!J$1003)/'EKHAZAARSTK X raw'!J$1004</f>
        <v>-0.86225151074245154</v>
      </c>
      <c r="K244" s="100">
        <f>('EKHAZAARSTK X raw'!K244-'EKHAZAARSTK X raw'!K$1003)/'EKHAZAARSTK X raw'!K$1004</f>
        <v>1.7063367783757846</v>
      </c>
    </row>
    <row r="245" spans="1:11" x14ac:dyDescent="0.3">
      <c r="A245" s="22" t="str">
        <f>'EKHAZAARSTK X raw'!A245</f>
        <v>EMAMI LTD</v>
      </c>
      <c r="B245" s="100">
        <f>('EKHAZAARSTK X raw'!B245-'EKHAZAARSTK X raw'!B$1003)/'EKHAZAARSTK X raw'!B$1004</f>
        <v>0.94794454883520285</v>
      </c>
      <c r="C245" s="100">
        <f>('EKHAZAARSTK X raw'!C245-'EKHAZAARSTK X raw'!C$1003)/'EKHAZAARSTK X raw'!C$1004</f>
        <v>-0.28301600976403918</v>
      </c>
      <c r="D245" s="100">
        <f>('EKHAZAARSTK X raw'!D245-'EKHAZAARSTK X raw'!D$1003)/'EKHAZAARSTK X raw'!D$1004</f>
        <v>-0.23090139968734996</v>
      </c>
      <c r="E245" s="100">
        <f>('EKHAZAARSTK X raw'!E245-'EKHAZAARSTK X raw'!E$1003)/'EKHAZAARSTK X raw'!E$1004</f>
        <v>-0.88854414808546323</v>
      </c>
      <c r="F245" s="100">
        <f>('EKHAZAARSTK X raw'!F245-'EKHAZAARSTK X raw'!F$1003)/'EKHAZAARSTK X raw'!F$1004</f>
        <v>-0.72112291288669972</v>
      </c>
      <c r="G245" s="100">
        <f>('EKHAZAARSTK X raw'!G245-'EKHAZAARSTK X raw'!G$1003)/'EKHAZAARSTK X raw'!G$1004</f>
        <v>2.3735056947144817</v>
      </c>
      <c r="H245" s="100">
        <f>('EKHAZAARSTK X raw'!H245-'EKHAZAARSTK X raw'!H$1003)/'EKHAZAARSTK X raw'!H$1004</f>
        <v>0.14578112961657824</v>
      </c>
      <c r="I245" s="100">
        <f>('EKHAZAARSTK X raw'!I245-'EKHAZAARSTK X raw'!I$1003)/'EKHAZAARSTK X raw'!I$1004</f>
        <v>-0.82750058521292913</v>
      </c>
      <c r="J245" s="100">
        <f>('EKHAZAARSTK X raw'!J245-'EKHAZAARSTK X raw'!J$1003)/'EKHAZAARSTK X raw'!J$1004</f>
        <v>-0.32602750604339475</v>
      </c>
      <c r="K245" s="100">
        <f>('EKHAZAARSTK X raw'!K245-'EKHAZAARSTK X raw'!K$1003)/'EKHAZAARSTK X raw'!K$1004</f>
        <v>0.43972092518560713</v>
      </c>
    </row>
    <row r="246" spans="1:11" x14ac:dyDescent="0.3">
      <c r="A246" s="22" t="str">
        <f>'EKHAZAARSTK X raw'!A246</f>
        <v>EMUDHRA LTD</v>
      </c>
      <c r="B246" s="100">
        <f>('EKHAZAARSTK X raw'!B246-'EKHAZAARSTK X raw'!B$1003)/'EKHAZAARSTK X raw'!B$1004</f>
        <v>-0.31643260709397186</v>
      </c>
      <c r="C246" s="100">
        <f>('EKHAZAARSTK X raw'!C246-'EKHAZAARSTK X raw'!C$1003)/'EKHAZAARSTK X raw'!C$1004</f>
        <v>0.82783047681392963</v>
      </c>
      <c r="D246" s="100">
        <f>('EKHAZAARSTK X raw'!D246-'EKHAZAARSTK X raw'!D$1003)/'EKHAZAARSTK X raw'!D$1004</f>
        <v>2.093680463606566</v>
      </c>
      <c r="E246" s="100">
        <f>('EKHAZAARSTK X raw'!E246-'EKHAZAARSTK X raw'!E$1003)/'EKHAZAARSTK X raw'!E$1004</f>
        <v>-0.82314903528498917</v>
      </c>
      <c r="F246" s="100">
        <f>('EKHAZAARSTK X raw'!F246-'EKHAZAARSTK X raw'!F$1003)/'EKHAZAARSTK X raw'!F$1004</f>
        <v>-0.43961367330315987</v>
      </c>
      <c r="G246" s="100">
        <f>('EKHAZAARSTK X raw'!G246-'EKHAZAARSTK X raw'!G$1003)/'EKHAZAARSTK X raw'!G$1004</f>
        <v>0.4432556957529466</v>
      </c>
      <c r="H246" s="100">
        <f>('EKHAZAARSTK X raw'!H246-'EKHAZAARSTK X raw'!H$1003)/'EKHAZAARSTK X raw'!H$1004</f>
        <v>-1.3074710671720422</v>
      </c>
      <c r="I246" s="100">
        <f>('EKHAZAARSTK X raw'!I246-'EKHAZAARSTK X raw'!I$1003)/'EKHAZAARSTK X raw'!I$1004</f>
        <v>-0.29771176303917302</v>
      </c>
      <c r="J246" s="100">
        <f>('EKHAZAARSTK X raw'!J246-'EKHAZAARSTK X raw'!J$1003)/'EKHAZAARSTK X raw'!J$1004</f>
        <v>-0.63143249266258816</v>
      </c>
      <c r="K246" s="100">
        <f>('EKHAZAARSTK X raw'!K246-'EKHAZAARSTK X raw'!K$1003)/'EKHAZAARSTK X raw'!K$1004</f>
        <v>-0.4444265605012665</v>
      </c>
    </row>
    <row r="247" spans="1:11" x14ac:dyDescent="0.3">
      <c r="A247" s="22" t="str">
        <f>'EKHAZAARSTK X raw'!A247</f>
        <v>ENDURANCE TECHNOLOGIES LTD</v>
      </c>
      <c r="B247" s="100">
        <f>('EKHAZAARSTK X raw'!B247-'EKHAZAARSTK X raw'!B$1003)/'EKHAZAARSTK X raw'!B$1004</f>
        <v>-0.28458743490055233</v>
      </c>
      <c r="C247" s="100">
        <f>('EKHAZAARSTK X raw'!C247-'EKHAZAARSTK X raw'!C$1003)/'EKHAZAARSTK X raw'!C$1004</f>
        <v>-0.84087163205357229</v>
      </c>
      <c r="D247" s="100">
        <f>('EKHAZAARSTK X raw'!D247-'EKHAZAARSTK X raw'!D$1003)/'EKHAZAARSTK X raw'!D$1004</f>
        <v>-0.49184087253515651</v>
      </c>
      <c r="E247" s="100">
        <f>('EKHAZAARSTK X raw'!E247-'EKHAZAARSTK X raw'!E$1003)/'EKHAZAARSTK X raw'!E$1004</f>
        <v>-0.65474399080600187</v>
      </c>
      <c r="F247" s="100">
        <f>('EKHAZAARSTK X raw'!F247-'EKHAZAARSTK X raw'!F$1003)/'EKHAZAARSTK X raw'!F$1004</f>
        <v>0.12926712572291713</v>
      </c>
      <c r="G247" s="100">
        <f>('EKHAZAARSTK X raw'!G247-'EKHAZAARSTK X raw'!G$1003)/'EKHAZAARSTK X raw'!G$1004</f>
        <v>-0.24835317791880962</v>
      </c>
      <c r="H247" s="100">
        <f>('EKHAZAARSTK X raw'!H247-'EKHAZAARSTK X raw'!H$1003)/'EKHAZAARSTK X raw'!H$1004</f>
        <v>0.52545672464805626</v>
      </c>
      <c r="I247" s="100">
        <f>('EKHAZAARSTK X raw'!I247-'EKHAZAARSTK X raw'!I$1003)/'EKHAZAARSTK X raw'!I$1004</f>
        <v>-0.89481819979023791</v>
      </c>
      <c r="J247" s="100">
        <f>('EKHAZAARSTK X raw'!J247-'EKHAZAARSTK X raw'!J$1003)/'EKHAZAARSTK X raw'!J$1004</f>
        <v>-0.27151306288473132</v>
      </c>
      <c r="K247" s="100">
        <f>('EKHAZAARSTK X raw'!K247-'EKHAZAARSTK X raw'!K$1003)/'EKHAZAARSTK X raw'!K$1004</f>
        <v>-1.0141121753425317</v>
      </c>
    </row>
    <row r="248" spans="1:11" x14ac:dyDescent="0.3">
      <c r="A248" s="22" t="str">
        <f>'EKHAZAARSTK X raw'!A248</f>
        <v>ENGINEERS INDIA LTD</v>
      </c>
      <c r="B248" s="100">
        <f>('EKHAZAARSTK X raw'!B248-'EKHAZAARSTK X raw'!B$1003)/'EKHAZAARSTK X raw'!B$1004</f>
        <v>2.1397526270972298</v>
      </c>
      <c r="C248" s="100">
        <f>('EKHAZAARSTK X raw'!C248-'EKHAZAARSTK X raw'!C$1003)/'EKHAZAARSTK X raw'!C$1004</f>
        <v>-0.59050322579287362</v>
      </c>
      <c r="D248" s="100">
        <f>('EKHAZAARSTK X raw'!D248-'EKHAZAARSTK X raw'!D$1003)/'EKHAZAARSTK X raw'!D$1004</f>
        <v>-0.84583011630933669</v>
      </c>
      <c r="E248" s="100">
        <f>('EKHAZAARSTK X raw'!E248-'EKHAZAARSTK X raw'!E$1003)/'EKHAZAARSTK X raw'!E$1004</f>
        <v>-0.87712446296587332</v>
      </c>
      <c r="F248" s="100">
        <f>('EKHAZAARSTK X raw'!F248-'EKHAZAARSTK X raw'!F$1003)/'EKHAZAARSTK X raw'!F$1004</f>
        <v>0.21704613606194689</v>
      </c>
      <c r="G248" s="100">
        <f>('EKHAZAARSTK X raw'!G248-'EKHAZAARSTK X raw'!G$1003)/'EKHAZAARSTK X raw'!G$1004</f>
        <v>0.46243666278852252</v>
      </c>
      <c r="H248" s="100">
        <f>('EKHAZAARSTK X raw'!H248-'EKHAZAARSTK X raw'!H$1003)/'EKHAZAARSTK X raw'!H$1004</f>
        <v>-0.12231338971039045</v>
      </c>
      <c r="I248" s="100">
        <f>('EKHAZAARSTK X raw'!I248-'EKHAZAARSTK X raw'!I$1003)/'EKHAZAARSTK X raw'!I$1004</f>
        <v>0.40644655727683177</v>
      </c>
      <c r="J248" s="100">
        <f>('EKHAZAARSTK X raw'!J248-'EKHAZAARSTK X raw'!J$1003)/'EKHAZAARSTK X raw'!J$1004</f>
        <v>0.18947333967383409</v>
      </c>
      <c r="K248" s="100">
        <f>('EKHAZAARSTK X raw'!K248-'EKHAZAARSTK X raw'!K$1003)/'EKHAZAARSTK X raw'!K$1004</f>
        <v>-8.9371057000227089E-3</v>
      </c>
    </row>
    <row r="249" spans="1:11" x14ac:dyDescent="0.3">
      <c r="A249" s="22" t="str">
        <f>'EKHAZAARSTK X raw'!A249</f>
        <v>EPL LTD</v>
      </c>
      <c r="B249" s="100">
        <f>('EKHAZAARSTK X raw'!B249-'EKHAZAARSTK X raw'!B$1003)/'EKHAZAARSTK X raw'!B$1004</f>
        <v>1.2597971561991974</v>
      </c>
      <c r="C249" s="100">
        <f>('EKHAZAARSTK X raw'!C249-'EKHAZAARSTK X raw'!C$1003)/'EKHAZAARSTK X raw'!C$1004</f>
        <v>-1.0533225094001262</v>
      </c>
      <c r="D249" s="100">
        <f>('EKHAZAARSTK X raw'!D249-'EKHAZAARSTK X raw'!D$1003)/'EKHAZAARSTK X raw'!D$1004</f>
        <v>-0.34871384576207087</v>
      </c>
      <c r="E249" s="100">
        <f>('EKHAZAARSTK X raw'!E249-'EKHAZAARSTK X raw'!E$1003)/'EKHAZAARSTK X raw'!E$1004</f>
        <v>-5.4274116765872162E-2</v>
      </c>
      <c r="F249" s="100">
        <f>('EKHAZAARSTK X raw'!F249-'EKHAZAARSTK X raw'!F$1003)/'EKHAZAARSTK X raw'!F$1004</f>
        <v>-0.52476336951947722</v>
      </c>
      <c r="G249" s="100">
        <f>('EKHAZAARSTK X raw'!G249-'EKHAZAARSTK X raw'!G$1003)/'EKHAZAARSTK X raw'!G$1004</f>
        <v>-0.3676267577470913</v>
      </c>
      <c r="H249" s="100">
        <f>('EKHAZAARSTK X raw'!H249-'EKHAZAARSTK X raw'!H$1003)/'EKHAZAARSTK X raw'!H$1004</f>
        <v>-0.11932690362536953</v>
      </c>
      <c r="I249" s="100">
        <f>('EKHAZAARSTK X raw'!I249-'EKHAZAARSTK X raw'!I$1003)/'EKHAZAARSTK X raw'!I$1004</f>
        <v>-0.67129501010603998</v>
      </c>
      <c r="J249" s="100">
        <f>('EKHAZAARSTK X raw'!J249-'EKHAZAARSTK X raw'!J$1003)/'EKHAZAARSTK X raw'!J$1004</f>
        <v>8.1917293240841349E-2</v>
      </c>
      <c r="K249" s="100">
        <f>('EKHAZAARSTK X raw'!K249-'EKHAZAARSTK X raw'!K$1003)/'EKHAZAARSTK X raw'!K$1004</f>
        <v>-0.64574593432324368</v>
      </c>
    </row>
    <row r="250" spans="1:11" x14ac:dyDescent="0.3">
      <c r="A250" s="22" t="str">
        <f>'EKHAZAARSTK X raw'!A250</f>
        <v>EQUITAS SMALL FINANCE BANK L</v>
      </c>
      <c r="B250" s="100">
        <f>('EKHAZAARSTK X raw'!B250-'EKHAZAARSTK X raw'!B$1003)/'EKHAZAARSTK X raw'!B$1004</f>
        <v>-0.64897097360151768</v>
      </c>
      <c r="C250" s="100">
        <f>('EKHAZAARSTK X raw'!C250-'EKHAZAARSTK X raw'!C$1003)/'EKHAZAARSTK X raw'!C$1004</f>
        <v>-0.90082203987085741</v>
      </c>
      <c r="D250" s="100">
        <f>('EKHAZAARSTK X raw'!D250-'EKHAZAARSTK X raw'!D$1003)/'EKHAZAARSTK X raw'!D$1004</f>
        <v>0.14598006892646903</v>
      </c>
      <c r="E250" s="100">
        <f>('EKHAZAARSTK X raw'!E250-'EKHAZAARSTK X raw'!E$1003)/'EKHAZAARSTK X raw'!E$1004</f>
        <v>0.27258343245496919</v>
      </c>
      <c r="F250" s="100">
        <f>('EKHAZAARSTK X raw'!F250-'EKHAZAARSTK X raw'!F$1003)/'EKHAZAARSTK X raw'!F$1004</f>
        <v>0.69091957848479779</v>
      </c>
      <c r="G250" s="100">
        <f>('EKHAZAARSTK X raw'!G250-'EKHAZAARSTK X raw'!G$1003)/'EKHAZAARSTK X raw'!G$1004</f>
        <v>-0.75553309254818246</v>
      </c>
      <c r="H250" s="100">
        <f>('EKHAZAARSTK X raw'!H250-'EKHAZAARSTK X raw'!H$1003)/'EKHAZAARSTK X raw'!H$1004</f>
        <v>0.56146998695243788</v>
      </c>
      <c r="I250" s="100">
        <f>('EKHAZAARSTK X raw'!I250-'EKHAZAARSTK X raw'!I$1003)/'EKHAZAARSTK X raw'!I$1004</f>
        <v>-0.3195869450602723</v>
      </c>
      <c r="J250" s="100">
        <f>('EKHAZAARSTK X raw'!J250-'EKHAZAARSTK X raw'!J$1003)/'EKHAZAARSTK X raw'!J$1004</f>
        <v>0.18880812196664223</v>
      </c>
      <c r="K250" s="100">
        <f>('EKHAZAARSTK X raw'!K250-'EKHAZAARSTK X raw'!K$1003)/'EKHAZAARSTK X raw'!K$1004</f>
        <v>0.76192884967171348</v>
      </c>
    </row>
    <row r="251" spans="1:11" x14ac:dyDescent="0.3">
      <c r="A251" s="22" t="str">
        <f>'EKHAZAARSTK X raw'!A251</f>
        <v>ERIS LIFESCIENCES LTD</v>
      </c>
      <c r="B251" s="100">
        <f>('EKHAZAARSTK X raw'!B251-'EKHAZAARSTK X raw'!B$1003)/'EKHAZAARSTK X raw'!B$1004</f>
        <v>0.21231270616033521</v>
      </c>
      <c r="C251" s="100">
        <f>('EKHAZAARSTK X raw'!C251-'EKHAZAARSTK X raw'!C$1003)/'EKHAZAARSTK X raw'!C$1004</f>
        <v>-0.86253724574329949</v>
      </c>
      <c r="D251" s="100">
        <f>('EKHAZAARSTK X raw'!D251-'EKHAZAARSTK X raw'!D$1003)/'EKHAZAARSTK X raw'!D$1004</f>
        <v>8.199383095525652E-4</v>
      </c>
      <c r="E251" s="100">
        <f>('EKHAZAARSTK X raw'!E251-'EKHAZAARSTK X raw'!E$1003)/'EKHAZAARSTK X raw'!E$1004</f>
        <v>-0.60099981224089427</v>
      </c>
      <c r="F251" s="100">
        <f>('EKHAZAARSTK X raw'!F251-'EKHAZAARSTK X raw'!F$1003)/'EKHAZAARSTK X raw'!F$1004</f>
        <v>-0.63705955587573349</v>
      </c>
      <c r="G251" s="100">
        <f>('EKHAZAARSTK X raw'!G251-'EKHAZAARSTK X raw'!G$1003)/'EKHAZAARSTK X raw'!G$1004</f>
        <v>1.4119211918945089</v>
      </c>
      <c r="H251" s="100">
        <f>('EKHAZAARSTK X raw'!H251-'EKHAZAARSTK X raw'!H$1003)/'EKHAZAARSTK X raw'!H$1004</f>
        <v>-0.18875266305593741</v>
      </c>
      <c r="I251" s="100">
        <f>('EKHAZAARSTK X raw'!I251-'EKHAZAARSTK X raw'!I$1003)/'EKHAZAARSTK X raw'!I$1004</f>
        <v>-0.94821399232366188</v>
      </c>
      <c r="J251" s="100">
        <f>('EKHAZAARSTK X raw'!J251-'EKHAZAARSTK X raw'!J$1003)/'EKHAZAARSTK X raw'!J$1004</f>
        <v>-0.29298954796840981</v>
      </c>
      <c r="K251" s="100">
        <f>('EKHAZAARSTK X raw'!K251-'EKHAZAARSTK X raw'!K$1003)/'EKHAZAARSTK X raw'!K$1004</f>
        <v>-0.79474851036423189</v>
      </c>
    </row>
    <row r="252" spans="1:11" x14ac:dyDescent="0.3">
      <c r="A252" s="22" t="str">
        <f>'EKHAZAARSTK X raw'!A252</f>
        <v>ESAB INDIA LTD</v>
      </c>
      <c r="B252" s="100">
        <f>('EKHAZAARSTK X raw'!B252-'EKHAZAARSTK X raw'!B$1003)/'EKHAZAARSTK X raw'!B$1004</f>
        <v>1.2207170826120923</v>
      </c>
      <c r="C252" s="100">
        <f>('EKHAZAARSTK X raw'!C252-'EKHAZAARSTK X raw'!C$1003)/'EKHAZAARSTK X raw'!C$1004</f>
        <v>0.14419604472909656</v>
      </c>
      <c r="D252" s="100">
        <f>('EKHAZAARSTK X raw'!D252-'EKHAZAARSTK X raw'!D$1003)/'EKHAZAARSTK X raw'!D$1004</f>
        <v>0.10056959915559792</v>
      </c>
      <c r="E252" s="100">
        <f>('EKHAZAARSTK X raw'!E252-'EKHAZAARSTK X raw'!E$1003)/'EKHAZAARSTK X raw'!E$1004</f>
        <v>-0.89631214393031289</v>
      </c>
      <c r="F252" s="100">
        <f>('EKHAZAARSTK X raw'!F252-'EKHAZAARSTK X raw'!F$1003)/'EKHAZAARSTK X raw'!F$1004</f>
        <v>0.20646039931619639</v>
      </c>
      <c r="G252" s="100">
        <f>('EKHAZAARSTK X raw'!G252-'EKHAZAARSTK X raw'!G$1003)/'EKHAZAARSTK X raw'!G$1004</f>
        <v>1.771462506050814</v>
      </c>
      <c r="H252" s="100">
        <f>('EKHAZAARSTK X raw'!H252-'EKHAZAARSTK X raw'!H$1003)/'EKHAZAARSTK X raw'!H$1004</f>
        <v>-0.85506567878792938</v>
      </c>
      <c r="I252" s="100">
        <f>('EKHAZAARSTK X raw'!I252-'EKHAZAARSTK X raw'!I$1003)/'EKHAZAARSTK X raw'!I$1004</f>
        <v>-0.9137467699741747</v>
      </c>
      <c r="J252" s="100">
        <f>('EKHAZAARSTK X raw'!J252-'EKHAZAARSTK X raw'!J$1003)/'EKHAZAARSTK X raw'!J$1004</f>
        <v>-0.68009873608218396</v>
      </c>
      <c r="K252" s="100">
        <f>('EKHAZAARSTK X raw'!K252-'EKHAZAARSTK X raw'!K$1003)/'EKHAZAARSTK X raw'!K$1004</f>
        <v>-0.47216894124703096</v>
      </c>
    </row>
    <row r="253" spans="1:11" x14ac:dyDescent="0.3">
      <c r="A253" s="22" t="str">
        <f>'EKHAZAARSTK X raw'!A253</f>
        <v>ESCORTS KUBOTA LTD</v>
      </c>
      <c r="B253" s="100">
        <f>('EKHAZAARSTK X raw'!B253-'EKHAZAARSTK X raw'!B$1003)/'EKHAZAARSTK X raw'!B$1004</f>
        <v>-0.39363338289589445</v>
      </c>
      <c r="C253" s="100">
        <f>('EKHAZAARSTK X raw'!C253-'EKHAZAARSTK X raw'!C$1003)/'EKHAZAARSTK X raw'!C$1004</f>
        <v>-0.2117672325622306</v>
      </c>
      <c r="D253" s="100">
        <f>('EKHAZAARSTK X raw'!D253-'EKHAZAARSTK X raw'!D$1003)/'EKHAZAARSTK X raw'!D$1004</f>
        <v>0.18216359124022738</v>
      </c>
      <c r="E253" s="100">
        <f>('EKHAZAARSTK X raw'!E253-'EKHAZAARSTK X raw'!E$1003)/'EKHAZAARSTK X raw'!E$1004</f>
        <v>-0.88483026278127785</v>
      </c>
      <c r="F253" s="100">
        <f>('EKHAZAARSTK X raw'!F253-'EKHAZAARSTK X raw'!F$1003)/'EKHAZAARSTK X raw'!F$1004</f>
        <v>0.15642420549863803</v>
      </c>
      <c r="G253" s="100">
        <f>('EKHAZAARSTK X raw'!G253-'EKHAZAARSTK X raw'!G$1003)/'EKHAZAARSTK X raw'!G$1004</f>
        <v>-0.40581246481675276</v>
      </c>
      <c r="H253" s="100">
        <f>('EKHAZAARSTK X raw'!H253-'EKHAZAARSTK X raw'!H$1003)/'EKHAZAARSTK X raw'!H$1004</f>
        <v>0.71968228871725148</v>
      </c>
      <c r="I253" s="100">
        <f>('EKHAZAARSTK X raw'!I253-'EKHAZAARSTK X raw'!I$1003)/'EKHAZAARSTK X raw'!I$1004</f>
        <v>0.86447050713795692</v>
      </c>
      <c r="J253" s="100">
        <f>('EKHAZAARSTK X raw'!J253-'EKHAZAARSTK X raw'!J$1003)/'EKHAZAARSTK X raw'!J$1004</f>
        <v>-0.5094334750082119</v>
      </c>
      <c r="K253" s="100">
        <f>('EKHAZAARSTK X raw'!K253-'EKHAZAARSTK X raw'!K$1003)/'EKHAZAARSTK X raw'!K$1004</f>
        <v>-1.2559313387763247</v>
      </c>
    </row>
    <row r="254" spans="1:11" x14ac:dyDescent="0.3">
      <c r="A254" s="22" t="str">
        <f>'EKHAZAARSTK X raw'!A254</f>
        <v>ETHOS LTD</v>
      </c>
      <c r="B254" s="100">
        <f>('EKHAZAARSTK X raw'!B254-'EKHAZAARSTK X raw'!B$1003)/'EKHAZAARSTK X raw'!B$1004</f>
        <v>-0.64897097360151768</v>
      </c>
      <c r="C254" s="100">
        <f>('EKHAZAARSTK X raw'!C254-'EKHAZAARSTK X raw'!C$1003)/'EKHAZAARSTK X raw'!C$1004</f>
        <v>0.45056264187838246</v>
      </c>
      <c r="D254" s="100">
        <f>('EKHAZAARSTK X raw'!D254-'EKHAZAARSTK X raw'!D$1003)/'EKHAZAARSTK X raw'!D$1004</f>
        <v>1.0837895045423267</v>
      </c>
      <c r="E254" s="100">
        <f>('EKHAZAARSTK X raw'!E254-'EKHAZAARSTK X raw'!E$1003)/'EKHAZAARSTK X raw'!E$1004</f>
        <v>-0.86011037907116028</v>
      </c>
      <c r="F254" s="100">
        <f>('EKHAZAARSTK X raw'!F254-'EKHAZAARSTK X raw'!F$1003)/'EKHAZAARSTK X raw'!F$1004</f>
        <v>0.42447838382554803</v>
      </c>
      <c r="G254" s="100">
        <f>('EKHAZAARSTK X raw'!G254-'EKHAZAARSTK X raw'!G$1003)/'EKHAZAARSTK X raw'!G$1004</f>
        <v>-0.36650049748533881</v>
      </c>
      <c r="H254" s="100">
        <f>('EKHAZAARSTK X raw'!H254-'EKHAZAARSTK X raw'!H$1003)/'EKHAZAARSTK X raw'!H$1004</f>
        <v>-0.93000382171448859</v>
      </c>
      <c r="I254" s="100">
        <f>('EKHAZAARSTK X raw'!I254-'EKHAZAARSTK X raw'!I$1003)/'EKHAZAARSTK X raw'!I$1004</f>
        <v>-0.35541694181878569</v>
      </c>
      <c r="J254" s="100">
        <f>('EKHAZAARSTK X raw'!J254-'EKHAZAARSTK X raw'!J$1003)/'EKHAZAARSTK X raw'!J$1004</f>
        <v>-0.59300235732285922</v>
      </c>
      <c r="K254" s="100">
        <f>('EKHAZAARSTK X raw'!K254-'EKHAZAARSTK X raw'!K$1003)/'EKHAZAARSTK X raw'!K$1004</f>
        <v>-1.2467218503727129</v>
      </c>
    </row>
    <row r="255" spans="1:11" x14ac:dyDescent="0.3">
      <c r="A255" s="22" t="str">
        <f>'EKHAZAARSTK X raw'!A255</f>
        <v>EUREKA FORBES LTD</v>
      </c>
      <c r="B255" s="100">
        <f>('EKHAZAARSTK X raw'!B255-'EKHAZAARSTK X raw'!B$1003)/'EKHAZAARSTK X raw'!B$1004</f>
        <v>-0.64897097360151768</v>
      </c>
      <c r="C255" s="100">
        <f>('EKHAZAARSTK X raw'!C255-'EKHAZAARSTK X raw'!C$1003)/'EKHAZAARSTK X raw'!C$1004</f>
        <v>-0.30600684039662929</v>
      </c>
      <c r="D255" s="100">
        <f>('EKHAZAARSTK X raw'!D255-'EKHAZAARSTK X raw'!D$1003)/'EKHAZAARSTK X raw'!D$1004</f>
        <v>0.50322636946023058</v>
      </c>
      <c r="E255" s="100">
        <f>('EKHAZAARSTK X raw'!E255-'EKHAZAARSTK X raw'!E$1003)/'EKHAZAARSTK X raw'!E$1004</f>
        <v>-0.73087295522843787</v>
      </c>
      <c r="F255" s="100">
        <f>('EKHAZAARSTK X raw'!F255-'EKHAZAARSTK X raw'!F$1003)/'EKHAZAARSTK X raw'!F$1004</f>
        <v>0.16986517164800413</v>
      </c>
      <c r="G255" s="100">
        <f>('EKHAZAARSTK X raw'!G255-'EKHAZAARSTK X raw'!G$1003)/'EKHAZAARSTK X raw'!G$1004</f>
        <v>5.7272617859154919E-2</v>
      </c>
      <c r="H255" s="100">
        <f>('EKHAZAARSTK X raw'!H255-'EKHAZAARSTK X raw'!H$1003)/'EKHAZAARSTK X raw'!H$1004</f>
        <v>-0.1342010131448457</v>
      </c>
      <c r="I255" s="100">
        <f>('EKHAZAARSTK X raw'!I255-'EKHAZAARSTK X raw'!I$1003)/'EKHAZAARSTK X raw'!I$1004</f>
        <v>-1.0759530814933485</v>
      </c>
      <c r="J255" s="100">
        <f>('EKHAZAARSTK X raw'!J255-'EKHAZAARSTK X raw'!J$1003)/'EKHAZAARSTK X raw'!J$1004</f>
        <v>-0.26186789031640689</v>
      </c>
      <c r="K255" s="100">
        <f>('EKHAZAARSTK X raw'!K255-'EKHAZAARSTK X raw'!K$1003)/'EKHAZAARSTK X raw'!K$1004</f>
        <v>0.27371043753836694</v>
      </c>
    </row>
    <row r="256" spans="1:11" x14ac:dyDescent="0.3">
      <c r="A256" s="22" t="str">
        <f>'EKHAZAARSTK X raw'!A256</f>
        <v>EVEREADY INDUSTRIES INDIA</v>
      </c>
      <c r="B256" s="100">
        <f>('EKHAZAARSTK X raw'!B256-'EKHAZAARSTK X raw'!B$1003)/'EKHAZAARSTK X raw'!B$1004</f>
        <v>-0.64897097360151768</v>
      </c>
      <c r="C256" s="100">
        <f>('EKHAZAARSTK X raw'!C256-'EKHAZAARSTK X raw'!C$1003)/'EKHAZAARSTK X raw'!C$1004</f>
        <v>0.88120755065860323</v>
      </c>
      <c r="D256" s="100">
        <f>('EKHAZAARSTK X raw'!D256-'EKHAZAARSTK X raw'!D$1003)/'EKHAZAARSTK X raw'!D$1004</f>
        <v>-2.5606379069771612</v>
      </c>
      <c r="E256" s="100">
        <f>('EKHAZAARSTK X raw'!E256-'EKHAZAARSTK X raw'!E$1003)/'EKHAZAARSTK X raw'!E$1004</f>
        <v>0.83320372894240502</v>
      </c>
      <c r="F256" s="100">
        <f>('EKHAZAARSTK X raw'!F256-'EKHAZAARSTK X raw'!F$1003)/'EKHAZAARSTK X raw'!F$1004</f>
        <v>-0.59957935683005348</v>
      </c>
      <c r="G256" s="100">
        <f>('EKHAZAARSTK X raw'!G256-'EKHAZAARSTK X raw'!G$1003)/'EKHAZAARSTK X raw'!G$1004</f>
        <v>-1.0948897108811837</v>
      </c>
      <c r="H256" s="100">
        <f>('EKHAZAARSTK X raw'!H256-'EKHAZAARSTK X raw'!H$1003)/'EKHAZAARSTK X raw'!H$1004</f>
        <v>-0.83991708667316334</v>
      </c>
      <c r="I256" s="100">
        <f>('EKHAZAARSTK X raw'!I256-'EKHAZAARSTK X raw'!I$1003)/'EKHAZAARSTK X raw'!I$1004</f>
        <v>0.36033512046588362</v>
      </c>
      <c r="J256" s="100">
        <f>('EKHAZAARSTK X raw'!J256-'EKHAZAARSTK X raw'!J$1003)/'EKHAZAARSTK X raw'!J$1004</f>
        <v>-0.51448756942811791</v>
      </c>
      <c r="K256" s="100">
        <f>('EKHAZAARSTK X raw'!K256-'EKHAZAARSTK X raw'!K$1003)/'EKHAZAARSTK X raw'!K$1004</f>
        <v>-1.0492849198621397</v>
      </c>
    </row>
    <row r="257" spans="1:11" x14ac:dyDescent="0.3">
      <c r="A257" s="22" t="str">
        <f>'EKHAZAARSTK X raw'!A257</f>
        <v>EVEREST INDUSTRIES LTD</v>
      </c>
      <c r="B257" s="100">
        <f>('EKHAZAARSTK X raw'!B257-'EKHAZAARSTK X raw'!B$1003)/'EKHAZAARSTK X raw'!B$1004</f>
        <v>-8.2596479454421098E-2</v>
      </c>
      <c r="C257" s="100">
        <f>('EKHAZAARSTK X raw'!C257-'EKHAZAARSTK X raw'!C$1003)/'EKHAZAARSTK X raw'!C$1004</f>
        <v>-5.3459255433295362E-2</v>
      </c>
      <c r="D257" s="100">
        <f>('EKHAZAARSTK X raw'!D257-'EKHAZAARSTK X raw'!D$1003)/'EKHAZAARSTK X raw'!D$1004</f>
        <v>-1.0169103255727725</v>
      </c>
      <c r="E257" s="100">
        <f>('EKHAZAARSTK X raw'!E257-'EKHAZAARSTK X raw'!E$1003)/'EKHAZAARSTK X raw'!E$1004</f>
        <v>-0.90240488424864596</v>
      </c>
      <c r="F257" s="100">
        <f>('EKHAZAARSTK X raw'!F257-'EKHAZAARSTK X raw'!F$1003)/'EKHAZAARSTK X raw'!F$1004</f>
        <v>7.5804713367555773E-2</v>
      </c>
      <c r="G257" s="100">
        <f>('EKHAZAARSTK X raw'!G257-'EKHAZAARSTK X raw'!G$1003)/'EKHAZAARSTK X raw'!G$1004</f>
        <v>-0.74270819806028077</v>
      </c>
      <c r="H257" s="100">
        <f>('EKHAZAARSTK X raw'!H257-'EKHAZAARSTK X raw'!H$1003)/'EKHAZAARSTK X raw'!H$1004</f>
        <v>-0.94616208704829674</v>
      </c>
      <c r="I257" s="100">
        <f>('EKHAZAARSTK X raw'!I257-'EKHAZAARSTK X raw'!I$1003)/'EKHAZAARSTK X raw'!I$1004</f>
        <v>0.74660738482967659</v>
      </c>
      <c r="J257" s="100">
        <f>('EKHAZAARSTK X raw'!J257-'EKHAZAARSTK X raw'!J$1003)/'EKHAZAARSTK X raw'!J$1004</f>
        <v>9.0139650511605988E-3</v>
      </c>
      <c r="K257" s="100">
        <f>('EKHAZAARSTK X raw'!K257-'EKHAZAARSTK X raw'!K$1003)/'EKHAZAARSTK X raw'!K$1004</f>
        <v>0.34564723355600119</v>
      </c>
    </row>
    <row r="258" spans="1:11" x14ac:dyDescent="0.3">
      <c r="A258" s="22" t="str">
        <f>'EKHAZAARSTK X raw'!A258</f>
        <v>EVEREST KANTO CYLINDER LTD</v>
      </c>
      <c r="B258" s="100">
        <f>('EKHAZAARSTK X raw'!B258-'EKHAZAARSTK X raw'!B$1003)/'EKHAZAARSTK X raw'!B$1004</f>
        <v>-0.15605302724700754</v>
      </c>
      <c r="C258" s="100">
        <f>('EKHAZAARSTK X raw'!C258-'EKHAZAARSTK X raw'!C$1003)/'EKHAZAARSTK X raw'!C$1004</f>
        <v>0.31921810143476997</v>
      </c>
      <c r="D258" s="100">
        <f>('EKHAZAARSTK X raw'!D258-'EKHAZAARSTK X raw'!D$1003)/'EKHAZAARSTK X raw'!D$1004</f>
        <v>0.4436094893796082</v>
      </c>
      <c r="E258" s="100">
        <f>('EKHAZAARSTK X raw'!E258-'EKHAZAARSTK X raw'!E$1003)/'EKHAZAARSTK X raw'!E$1004</f>
        <v>-0.53022675650618689</v>
      </c>
      <c r="F258" s="100">
        <f>('EKHAZAARSTK X raw'!F258-'EKHAZAARSTK X raw'!F$1003)/'EKHAZAARSTK X raw'!F$1004</f>
        <v>-2.0744175738009427</v>
      </c>
      <c r="G258" s="100">
        <f>('EKHAZAARSTK X raw'!G258-'EKHAZAARSTK X raw'!G$1003)/'EKHAZAARSTK X raw'!G$1004</f>
        <v>-0.24367371675159982</v>
      </c>
      <c r="H258" s="100">
        <f>('EKHAZAARSTK X raw'!H258-'EKHAZAARSTK X raw'!H$1003)/'EKHAZAARSTK X raw'!H$1004</f>
        <v>-0.9093735093370906</v>
      </c>
      <c r="I258" s="100">
        <f>('EKHAZAARSTK X raw'!I258-'EKHAZAARSTK X raw'!I$1003)/'EKHAZAARSTK X raw'!I$1004</f>
        <v>0.93160706383361791</v>
      </c>
      <c r="J258" s="100">
        <f>('EKHAZAARSTK X raw'!J258-'EKHAZAARSTK X raw'!J$1003)/'EKHAZAARSTK X raw'!J$1004</f>
        <v>1.1572253083923625</v>
      </c>
      <c r="K258" s="100">
        <f>('EKHAZAARSTK X raw'!K258-'EKHAZAARSTK X raw'!K$1003)/'EKHAZAARSTK X raw'!K$1004</f>
        <v>2.4333509827215019</v>
      </c>
    </row>
    <row r="259" spans="1:11" x14ac:dyDescent="0.3">
      <c r="A259" s="22" t="str">
        <f>'EKHAZAARSTK X raw'!A259</f>
        <v>EXCEL INDUSTRIES LTD</v>
      </c>
      <c r="B259" s="100">
        <f>('EKHAZAARSTK X raw'!B259-'EKHAZAARSTK X raw'!B$1003)/'EKHAZAARSTK X raw'!B$1004</f>
        <v>1.2403360332908695</v>
      </c>
      <c r="C259" s="100">
        <f>('EKHAZAARSTK X raw'!C259-'EKHAZAARSTK X raw'!C$1003)/'EKHAZAARSTK X raw'!C$1004</f>
        <v>-0.70741036343496788</v>
      </c>
      <c r="D259" s="100">
        <f>('EKHAZAARSTK X raw'!D259-'EKHAZAARSTK X raw'!D$1003)/'EKHAZAARSTK X raw'!D$1004</f>
        <v>0.18600978164314966</v>
      </c>
      <c r="E259" s="100">
        <f>('EKHAZAARSTK X raw'!E259-'EKHAZAARSTK X raw'!E$1003)/'EKHAZAARSTK X raw'!E$1004</f>
        <v>-0.89542662632910697</v>
      </c>
      <c r="F259" s="100">
        <f>('EKHAZAARSTK X raw'!F259-'EKHAZAARSTK X raw'!F$1003)/'EKHAZAARSTK X raw'!F$1004</f>
        <v>-1.224286775332974</v>
      </c>
      <c r="G259" s="100">
        <f>('EKHAZAARSTK X raw'!G259-'EKHAZAARSTK X raw'!G$1003)/'EKHAZAARSTK X raw'!G$1004</f>
        <v>-0.15023901291090291</v>
      </c>
      <c r="H259" s="100">
        <f>('EKHAZAARSTK X raw'!H259-'EKHAZAARSTK X raw'!H$1003)/'EKHAZAARSTK X raw'!H$1004</f>
        <v>-0.92494376973735104</v>
      </c>
      <c r="I259" s="100">
        <f>('EKHAZAARSTK X raw'!I259-'EKHAZAARSTK X raw'!I$1003)/'EKHAZAARSTK X raw'!I$1004</f>
        <v>-0.36883694653340998</v>
      </c>
      <c r="J259" s="100">
        <f>('EKHAZAARSTK X raw'!J259-'EKHAZAARSTK X raw'!J$1003)/'EKHAZAARSTK X raw'!J$1004</f>
        <v>1.3100045653506405</v>
      </c>
      <c r="K259" s="100">
        <f>('EKHAZAARSTK X raw'!K259-'EKHAZAARSTK X raw'!K$1003)/'EKHAZAARSTK X raw'!K$1004</f>
        <v>1.3817017039445025</v>
      </c>
    </row>
    <row r="260" spans="1:11" x14ac:dyDescent="0.3">
      <c r="A260" s="22" t="str">
        <f>'EKHAZAARSTK X raw'!A260</f>
        <v>EXIDE INDUSTRIES LTD</v>
      </c>
      <c r="B260" s="100">
        <f>('EKHAZAARSTK X raw'!B260-'EKHAZAARSTK X raw'!B$1003)/'EKHAZAARSTK X raw'!B$1004</f>
        <v>0.17908458766149193</v>
      </c>
      <c r="C260" s="100">
        <f>('EKHAZAARSTK X raw'!C260-'EKHAZAARSTK X raw'!C$1003)/'EKHAZAARSTK X raw'!C$1004</f>
        <v>-0.43833966071205555</v>
      </c>
      <c r="D260" s="100">
        <f>('EKHAZAARSTK X raw'!D260-'EKHAZAARSTK X raw'!D$1003)/'EKHAZAARSTK X raw'!D$1004</f>
        <v>-0.68674591331711432</v>
      </c>
      <c r="E260" s="100">
        <f>('EKHAZAARSTK X raw'!E260-'EKHAZAARSTK X raw'!E$1003)/'EKHAZAARSTK X raw'!E$1004</f>
        <v>-0.75470923954203617</v>
      </c>
      <c r="F260" s="100">
        <f>('EKHAZAARSTK X raw'!F260-'EKHAZAARSTK X raw'!F$1003)/'EKHAZAARSTK X raw'!F$1004</f>
        <v>0.20125729114912344</v>
      </c>
      <c r="G260" s="100">
        <f>('EKHAZAARSTK X raw'!G260-'EKHAZAARSTK X raw'!G$1003)/'EKHAZAARSTK X raw'!G$1004</f>
        <v>-0.46180633282340477</v>
      </c>
      <c r="H260" s="100">
        <f>('EKHAZAARSTK X raw'!H260-'EKHAZAARSTK X raw'!H$1003)/'EKHAZAARSTK X raw'!H$1004</f>
        <v>0.80954782748282939</v>
      </c>
      <c r="I260" s="100">
        <f>('EKHAZAARSTK X raw'!I260-'EKHAZAARSTK X raw'!I$1003)/'EKHAZAARSTK X raw'!I$1004</f>
        <v>9.140755356145433E-2</v>
      </c>
      <c r="J260" s="100">
        <f>('EKHAZAARSTK X raw'!J260-'EKHAZAARSTK X raw'!J$1003)/'EKHAZAARSTK X raw'!J$1004</f>
        <v>0.23603576820878852</v>
      </c>
      <c r="K260" s="100">
        <f>('EKHAZAARSTK X raw'!K260-'EKHAZAARSTK X raw'!K$1003)/'EKHAZAARSTK X raw'!K$1004</f>
        <v>-1.0679061298216213</v>
      </c>
    </row>
    <row r="261" spans="1:11" x14ac:dyDescent="0.3">
      <c r="A261" s="22" t="str">
        <f>'EKHAZAARSTK X raw'!A261</f>
        <v>EXPLEO SOLUTIONS LTD</v>
      </c>
      <c r="B261" s="100">
        <f>('EKHAZAARSTK X raw'!B261-'EKHAZAARSTK X raw'!B$1003)/'EKHAZAARSTK X raw'!B$1004</f>
        <v>-0.64897097360151768</v>
      </c>
      <c r="C261" s="100">
        <f>('EKHAZAARSTK X raw'!C261-'EKHAZAARSTK X raw'!C$1003)/'EKHAZAARSTK X raw'!C$1004</f>
        <v>0.66659106561037162</v>
      </c>
      <c r="D261" s="100">
        <f>('EKHAZAARSTK X raw'!D261-'EKHAZAARSTK X raw'!D$1003)/'EKHAZAARSTK X raw'!D$1004</f>
        <v>0.92425554921604447</v>
      </c>
      <c r="E261" s="100">
        <f>('EKHAZAARSTK X raw'!E261-'EKHAZAARSTK X raw'!E$1003)/'EKHAZAARSTK X raw'!E$1004</f>
        <v>-0.79118158173451869</v>
      </c>
      <c r="F261" s="100">
        <f>('EKHAZAARSTK X raw'!F261-'EKHAZAARSTK X raw'!F$1003)/'EKHAZAARSTK X raw'!F$1004</f>
        <v>-0.91760000395690144</v>
      </c>
      <c r="G261" s="100">
        <f>('EKHAZAARSTK X raw'!G261-'EKHAZAARSTK X raw'!G$1003)/'EKHAZAARSTK X raw'!G$1004</f>
        <v>1.1690131927792002</v>
      </c>
      <c r="H261" s="100">
        <f>('EKHAZAARSTK X raw'!H261-'EKHAZAARSTK X raw'!H$1003)/'EKHAZAARSTK X raw'!H$1004</f>
        <v>-1.3074710671720422</v>
      </c>
      <c r="I261" s="100">
        <f>('EKHAZAARSTK X raw'!I261-'EKHAZAARSTK X raw'!I$1003)/'EKHAZAARSTK X raw'!I$1004</f>
        <v>-0.23366211836990186</v>
      </c>
      <c r="J261" s="100">
        <f>('EKHAZAARSTK X raw'!J261-'EKHAZAARSTK X raw'!J$1003)/'EKHAZAARSTK X raw'!J$1004</f>
        <v>5.2493788826178805E-3</v>
      </c>
      <c r="K261" s="100">
        <f>('EKHAZAARSTK X raw'!K261-'EKHAZAARSTK X raw'!K$1003)/'EKHAZAARSTK X raw'!K$1004</f>
        <v>-0.99592300360047825</v>
      </c>
    </row>
    <row r="262" spans="1:11" x14ac:dyDescent="0.3">
      <c r="A262" s="22" t="str">
        <f>'EKHAZAARSTK X raw'!A262</f>
        <v>FAIRCHEM ORGANICS LTD</v>
      </c>
      <c r="B262" s="100">
        <f>('EKHAZAARSTK X raw'!B262-'EKHAZAARSTK X raw'!B$1003)/'EKHAZAARSTK X raw'!B$1004</f>
        <v>0.17555791542374344</v>
      </c>
      <c r="C262" s="100">
        <f>('EKHAZAARSTK X raw'!C262-'EKHAZAARSTK X raw'!C$1003)/'EKHAZAARSTK X raw'!C$1004</f>
        <v>-0.40997891114128299</v>
      </c>
      <c r="D262" s="100">
        <f>('EKHAZAARSTK X raw'!D262-'EKHAZAARSTK X raw'!D$1003)/'EKHAZAARSTK X raw'!D$1004</f>
        <v>-2.4061452590667742</v>
      </c>
      <c r="E262" s="100">
        <f>('EKHAZAARSTK X raw'!E262-'EKHAZAARSTK X raw'!E$1003)/'EKHAZAARSTK X raw'!E$1004</f>
        <v>-0.12801590056324341</v>
      </c>
      <c r="F262" s="100">
        <f>('EKHAZAARSTK X raw'!F262-'EKHAZAARSTK X raw'!F$1003)/'EKHAZAARSTK X raw'!F$1004</f>
        <v>-0.98506329686868055</v>
      </c>
      <c r="G262" s="100">
        <f>('EKHAZAARSTK X raw'!G262-'EKHAZAARSTK X raw'!G$1003)/'EKHAZAARSTK X raw'!G$1004</f>
        <v>1.0178615166265841</v>
      </c>
      <c r="H262" s="100">
        <f>('EKHAZAARSTK X raw'!H262-'EKHAZAARSTK X raw'!H$1003)/'EKHAZAARSTK X raw'!H$1004</f>
        <v>-1.3074710671720422</v>
      </c>
      <c r="I262" s="100">
        <f>('EKHAZAARSTK X raw'!I262-'EKHAZAARSTK X raw'!I$1003)/'EKHAZAARSTK X raw'!I$1004</f>
        <v>-0.18356627933025924</v>
      </c>
      <c r="J262" s="100">
        <f>('EKHAZAARSTK X raw'!J262-'EKHAZAARSTK X raw'!J$1003)/'EKHAZAARSTK X raw'!J$1004</f>
        <v>-0.18632043606232296</v>
      </c>
      <c r="K262" s="100">
        <f>('EKHAZAARSTK X raw'!K262-'EKHAZAARSTK X raw'!K$1003)/'EKHAZAARSTK X raw'!K$1004</f>
        <v>2.1696473923411501</v>
      </c>
    </row>
    <row r="263" spans="1:11" x14ac:dyDescent="0.3">
      <c r="A263" s="22" t="str">
        <f>'EKHAZAARSTK X raw'!A263</f>
        <v>FDC LTD</v>
      </c>
      <c r="B263" s="100">
        <f>('EKHAZAARSTK X raw'!B263-'EKHAZAARSTK X raw'!B$1003)/'EKHAZAARSTK X raw'!B$1004</f>
        <v>-0.64897097360151768</v>
      </c>
      <c r="C263" s="100">
        <f>('EKHAZAARSTK X raw'!C263-'EKHAZAARSTK X raw'!C$1003)/'EKHAZAARSTK X raw'!C$1004</f>
        <v>-0.85005625279376273</v>
      </c>
      <c r="D263" s="100">
        <f>('EKHAZAARSTK X raw'!D263-'EKHAZAARSTK X raw'!D$1003)/'EKHAZAARSTK X raw'!D$1004</f>
        <v>-0.14880450161685918</v>
      </c>
      <c r="E263" s="100">
        <f>('EKHAZAARSTK X raw'!E263-'EKHAZAARSTK X raw'!E$1003)/'EKHAZAARSTK X raw'!E$1004</f>
        <v>-0.85121765244484404</v>
      </c>
      <c r="F263" s="100">
        <f>('EKHAZAARSTK X raw'!F263-'EKHAZAARSTK X raw'!F$1003)/'EKHAZAARSTK X raw'!F$1004</f>
        <v>-0.14514468734597205</v>
      </c>
      <c r="G263" s="100">
        <f>('EKHAZAARSTK X raw'!G263-'EKHAZAARSTK X raw'!G$1003)/'EKHAZAARSTK X raw'!G$1004</f>
        <v>-0.30755323839431142</v>
      </c>
      <c r="H263" s="100">
        <f>('EKHAZAARSTK X raw'!H263-'EKHAZAARSTK X raw'!H$1003)/'EKHAZAARSTK X raw'!H$1004</f>
        <v>-0.40065929199390343</v>
      </c>
      <c r="I263" s="100">
        <f>('EKHAZAARSTK X raw'!I263-'EKHAZAARSTK X raw'!I$1003)/'EKHAZAARSTK X raw'!I$1004</f>
        <v>-0.77297076077087201</v>
      </c>
      <c r="J263" s="100">
        <f>('EKHAZAARSTK X raw'!J263-'EKHAZAARSTK X raw'!J$1003)/'EKHAZAARSTK X raw'!J$1004</f>
        <v>-5.9454677054380609E-2</v>
      </c>
      <c r="K263" s="100">
        <f>('EKHAZAARSTK X raw'!K263-'EKHAZAARSTK X raw'!K$1003)/'EKHAZAARSTK X raw'!K$1004</f>
        <v>-1.0915064175157274</v>
      </c>
    </row>
    <row r="264" spans="1:11" x14ac:dyDescent="0.3">
      <c r="A264" s="22" t="str">
        <f>'EKHAZAARSTK X raw'!A264</f>
        <v>FEDERAL BANK LTD</v>
      </c>
      <c r="B264" s="100">
        <f>('EKHAZAARSTK X raw'!B264-'EKHAZAARSTK X raw'!B$1003)/'EKHAZAARSTK X raw'!B$1004</f>
        <v>0.34328102986026188</v>
      </c>
      <c r="C264" s="100">
        <f>('EKHAZAARSTK X raw'!C264-'EKHAZAARSTK X raw'!C$1003)/'EKHAZAARSTK X raw'!C$1004</f>
        <v>-1.6052902093847996</v>
      </c>
      <c r="D264" s="100">
        <f>('EKHAZAARSTK X raw'!D264-'EKHAZAARSTK X raw'!D$1003)/'EKHAZAARSTK X raw'!D$1004</f>
        <v>-0.57488461320286532</v>
      </c>
      <c r="E264" s="100">
        <f>('EKHAZAARSTK X raw'!E264-'EKHAZAARSTK X raw'!E$1003)/'EKHAZAARSTK X raw'!E$1004</f>
        <v>0.86836337638004846</v>
      </c>
      <c r="F264" s="100">
        <f>('EKHAZAARSTK X raw'!F264-'EKHAZAARSTK X raw'!F$1003)/'EKHAZAARSTK X raw'!F$1004</f>
        <v>0.55186029805884318</v>
      </c>
      <c r="G264" s="100">
        <f>('EKHAZAARSTK X raw'!G264-'EKHAZAARSTK X raw'!G$1003)/'EKHAZAARSTK X raw'!G$1004</f>
        <v>-0.54584995184270391</v>
      </c>
      <c r="H264" s="100">
        <f>('EKHAZAARSTK X raw'!H264-'EKHAZAARSTK X raw'!H$1003)/'EKHAZAARSTK X raw'!H$1004</f>
        <v>1.7099946055010924</v>
      </c>
      <c r="I264" s="100">
        <f>('EKHAZAARSTK X raw'!I264-'EKHAZAARSTK X raw'!I$1003)/'EKHAZAARSTK X raw'!I$1004</f>
        <v>1.6146391311405772</v>
      </c>
      <c r="J264" s="100">
        <f>('EKHAZAARSTK X raw'!J264-'EKHAZAARSTK X raw'!J$1003)/'EKHAZAARSTK X raw'!J$1004</f>
        <v>0.42721706427164985</v>
      </c>
      <c r="K264" s="100">
        <f>('EKHAZAARSTK X raw'!K264-'EKHAZAARSTK X raw'!K$1003)/'EKHAZAARSTK X raw'!K$1004</f>
        <v>-0.64029900902918846</v>
      </c>
    </row>
    <row r="265" spans="1:11" x14ac:dyDescent="0.3">
      <c r="A265" s="22" t="str">
        <f>'EKHAZAARSTK X raw'!A265</f>
        <v>FEDERAL-MOGUL GOETZE INDIA</v>
      </c>
      <c r="B265" s="100">
        <f>('EKHAZAARSTK X raw'!B265-'EKHAZAARSTK X raw'!B$1003)/'EKHAZAARSTK X raw'!B$1004</f>
        <v>-0.64897097360151768</v>
      </c>
      <c r="C265" s="100">
        <f>('EKHAZAARSTK X raw'!C265-'EKHAZAARSTK X raw'!C$1003)/'EKHAZAARSTK X raw'!C$1004</f>
        <v>-0.85601340025254513</v>
      </c>
      <c r="D265" s="100">
        <f>('EKHAZAARSTK X raw'!D265-'EKHAZAARSTK X raw'!D$1003)/'EKHAZAARSTK X raw'!D$1004</f>
        <v>-1.2466888947958268</v>
      </c>
      <c r="E265" s="100">
        <f>('EKHAZAARSTK X raw'!E265-'EKHAZAARSTK X raw'!E$1003)/'EKHAZAARSTK X raw'!E$1004</f>
        <v>-0.90240488424864596</v>
      </c>
      <c r="F265" s="100">
        <f>('EKHAZAARSTK X raw'!F265-'EKHAZAARSTK X raw'!F$1003)/'EKHAZAARSTK X raw'!F$1004</f>
        <v>0.10555464304044446</v>
      </c>
      <c r="G265" s="100">
        <f>('EKHAZAARSTK X raw'!G265-'EKHAZAARSTK X raw'!G$1003)/'EKHAZAARSTK X raw'!G$1004</f>
        <v>-0.60112238822552011</v>
      </c>
      <c r="H265" s="100">
        <f>('EKHAZAARSTK X raw'!H265-'EKHAZAARSTK X raw'!H$1003)/'EKHAZAARSTK X raw'!H$1004</f>
        <v>-0.80494713383106986</v>
      </c>
      <c r="I265" s="100">
        <f>('EKHAZAARSTK X raw'!I265-'EKHAZAARSTK X raw'!I$1003)/'EKHAZAARSTK X raw'!I$1004</f>
        <v>-0.57742041517803067</v>
      </c>
      <c r="J265" s="100">
        <f>('EKHAZAARSTK X raw'!J265-'EKHAZAARSTK X raw'!J$1003)/'EKHAZAARSTK X raw'!J$1004</f>
        <v>0.31417910477645289</v>
      </c>
      <c r="K265" s="100">
        <f>('EKHAZAARSTK X raw'!K265-'EKHAZAARSTK X raw'!K$1003)/'EKHAZAARSTK X raw'!K$1004</f>
        <v>-1.9063917001101909</v>
      </c>
    </row>
    <row r="266" spans="1:11" x14ac:dyDescent="0.3">
      <c r="A266" s="22" t="str">
        <f>'EKHAZAARSTK X raw'!A266</f>
        <v>FERTILISERS &amp; CHEM TRAVANCR</v>
      </c>
      <c r="B266" s="100">
        <f>('EKHAZAARSTK X raw'!B266-'EKHAZAARSTK X raw'!B$1003)/'EKHAZAARSTK X raw'!B$1004</f>
        <v>-0.64897097360151768</v>
      </c>
      <c r="C266" s="100">
        <f>('EKHAZAARSTK X raw'!C266-'EKHAZAARSTK X raw'!C$1003)/'EKHAZAARSTK X raw'!C$1004</f>
        <v>2.6025226142471531</v>
      </c>
      <c r="D266" s="100">
        <f>('EKHAZAARSTK X raw'!D266-'EKHAZAARSTK X raw'!D$1003)/'EKHAZAARSTK X raw'!D$1004</f>
        <v>0.58939347061054503</v>
      </c>
      <c r="E266" s="100">
        <f>('EKHAZAARSTK X raw'!E266-'EKHAZAARSTK X raw'!E$1003)/'EKHAZAARSTK X raw'!E$1004</f>
        <v>-0.62040119727614984</v>
      </c>
      <c r="F266" s="100">
        <f>('EKHAZAARSTK X raw'!F266-'EKHAZAARSTK X raw'!F$1003)/'EKHAZAARSTK X raw'!F$1004</f>
        <v>1.706781188167207</v>
      </c>
      <c r="G266" s="100">
        <f>('EKHAZAARSTK X raw'!G266-'EKHAZAARSTK X raw'!G$1003)/'EKHAZAARSTK X raw'!G$1004</f>
        <v>2.5633309358853062</v>
      </c>
      <c r="H266" s="100">
        <f>('EKHAZAARSTK X raw'!H266-'EKHAZAARSTK X raw'!H$1003)/'EKHAZAARSTK X raw'!H$1004</f>
        <v>0.37413111817586653</v>
      </c>
      <c r="I266" s="100">
        <f>('EKHAZAARSTK X raw'!I266-'EKHAZAARSTK X raw'!I$1003)/'EKHAZAARSTK X raw'!I$1004</f>
        <v>-0.5591084269545521</v>
      </c>
      <c r="J266" s="100">
        <f>('EKHAZAARSTK X raw'!J266-'EKHAZAARSTK X raw'!J$1003)/'EKHAZAARSTK X raw'!J$1004</f>
        <v>-0.71946714310992588</v>
      </c>
      <c r="K266" s="100">
        <f>('EKHAZAARSTK X raw'!K266-'EKHAZAARSTK X raw'!K$1003)/'EKHAZAARSTK X raw'!K$1004</f>
        <v>3.0881159022564106</v>
      </c>
    </row>
    <row r="267" spans="1:11" x14ac:dyDescent="0.3">
      <c r="A267" s="22" t="str">
        <f>'EKHAZAARSTK X raw'!A267</f>
        <v>FIEM INDUSTRIES LTD</v>
      </c>
      <c r="B267" s="100">
        <f>('EKHAZAARSTK X raw'!B267-'EKHAZAARSTK X raw'!B$1003)/'EKHAZAARSTK X raw'!B$1004</f>
        <v>0.25980414527724011</v>
      </c>
      <c r="C267" s="100">
        <f>('EKHAZAARSTK X raw'!C267-'EKHAZAARSTK X raw'!C$1003)/'EKHAZAARSTK X raw'!C$1004</f>
        <v>-0.21911395047642931</v>
      </c>
      <c r="D267" s="100">
        <f>('EKHAZAARSTK X raw'!D267-'EKHAZAARSTK X raw'!D$1003)/'EKHAZAARSTK X raw'!D$1004</f>
        <v>-0.2404398290376232</v>
      </c>
      <c r="E267" s="100">
        <f>('EKHAZAARSTK X raw'!E267-'EKHAZAARSTK X raw'!E$1003)/'EKHAZAARSTK X raw'!E$1004</f>
        <v>-0.88558630658761739</v>
      </c>
      <c r="F267" s="100">
        <f>('EKHAZAARSTK X raw'!F267-'EKHAZAARSTK X raw'!F$1003)/'EKHAZAARSTK X raw'!F$1004</f>
        <v>1.4850381047773915</v>
      </c>
      <c r="G267" s="100">
        <f>('EKHAZAARSTK X raw'!G267-'EKHAZAARSTK X raw'!G$1003)/'EKHAZAARSTK X raw'!G$1004</f>
        <v>0.28689395839610587</v>
      </c>
      <c r="H267" s="100">
        <f>('EKHAZAARSTK X raw'!H267-'EKHAZAARSTK X raw'!H$1003)/'EKHAZAARSTK X raw'!H$1004</f>
        <v>-0.77268983550276993</v>
      </c>
      <c r="I267" s="100">
        <f>('EKHAZAARSTK X raw'!I267-'EKHAZAARSTK X raw'!I$1003)/'EKHAZAARSTK X raw'!I$1004</f>
        <v>0.80679791056735051</v>
      </c>
      <c r="J267" s="100">
        <f>('EKHAZAARSTK X raw'!J267-'EKHAZAARSTK X raw'!J$1003)/'EKHAZAARSTK X raw'!J$1004</f>
        <v>0.39677810881974923</v>
      </c>
      <c r="K267" s="100">
        <f>('EKHAZAARSTK X raw'!K267-'EKHAZAARSTK X raw'!K$1003)/'EKHAZAARSTK X raw'!K$1004</f>
        <v>0.83495997533966182</v>
      </c>
    </row>
    <row r="268" spans="1:11" x14ac:dyDescent="0.3">
      <c r="A268" s="22" t="str">
        <f>'EKHAZAARSTK X raw'!A268</f>
        <v>FILATEX INDIA LTD</v>
      </c>
      <c r="B268" s="100">
        <f>('EKHAZAARSTK X raw'!B268-'EKHAZAARSTK X raw'!B$1003)/'EKHAZAARSTK X raw'!B$1004</f>
        <v>-0.44869573199686735</v>
      </c>
      <c r="C268" s="100">
        <f>('EKHAZAARSTK X raw'!C268-'EKHAZAARSTK X raw'!C$1003)/'EKHAZAARSTK X raw'!C$1004</f>
        <v>0.59714874304964349</v>
      </c>
      <c r="D268" s="100">
        <f>('EKHAZAARSTK X raw'!D268-'EKHAZAARSTK X raw'!D$1003)/'EKHAZAARSTK X raw'!D$1004</f>
        <v>1.0992799853508284</v>
      </c>
      <c r="E268" s="100">
        <f>('EKHAZAARSTK X raw'!E268-'EKHAZAARSTK X raw'!E$1003)/'EKHAZAARSTK X raw'!E$1004</f>
        <v>-5.8047617059688826E-2</v>
      </c>
      <c r="F268" s="100">
        <f>('EKHAZAARSTK X raw'!F268-'EKHAZAARSTK X raw'!F$1003)/'EKHAZAARSTK X raw'!F$1004</f>
        <v>-1.6345456396457463</v>
      </c>
      <c r="G268" s="100">
        <f>('EKHAZAARSTK X raw'!G268-'EKHAZAARSTK X raw'!G$1003)/'EKHAZAARSTK X raw'!G$1004</f>
        <v>-0.3161435632725772</v>
      </c>
      <c r="H268" s="100">
        <f>('EKHAZAARSTK X raw'!H268-'EKHAZAARSTK X raw'!H$1003)/'EKHAZAARSTK X raw'!H$1004</f>
        <v>-0.49877432557322665</v>
      </c>
      <c r="I268" s="100">
        <f>('EKHAZAARSTK X raw'!I268-'EKHAZAARSTK X raw'!I$1003)/'EKHAZAARSTK X raw'!I$1004</f>
        <v>-6.9363943514922075E-2</v>
      </c>
      <c r="J268" s="100">
        <f>('EKHAZAARSTK X raw'!J268-'EKHAZAARSTK X raw'!J$1003)/'EKHAZAARSTK X raw'!J$1004</f>
        <v>1.3364856099408489</v>
      </c>
      <c r="K268" s="100">
        <f>('EKHAZAARSTK X raw'!K268-'EKHAZAARSTK X raw'!K$1003)/'EKHAZAARSTK X raw'!K$1004</f>
        <v>-1.0633054616533808</v>
      </c>
    </row>
    <row r="269" spans="1:11" x14ac:dyDescent="0.3">
      <c r="A269" s="22" t="str">
        <f>'EKHAZAARSTK X raw'!A269</f>
        <v>FINE ORGANIC INDUSTRIES LTD</v>
      </c>
      <c r="B269" s="100">
        <f>('EKHAZAARSTK X raw'!B269-'EKHAZAARSTK X raw'!B$1003)/'EKHAZAARSTK X raw'!B$1004</f>
        <v>-0.50235246670412925</v>
      </c>
      <c r="C269" s="100">
        <f>('EKHAZAARSTK X raw'!C269-'EKHAZAARSTK X raw'!C$1003)/'EKHAZAARSTK X raw'!C$1004</f>
        <v>2.4337234051904839</v>
      </c>
      <c r="D269" s="100">
        <f>('EKHAZAARSTK X raw'!D269-'EKHAZAARSTK X raw'!D$1003)/'EKHAZAARSTK X raw'!D$1004</f>
        <v>1.821793317513704</v>
      </c>
      <c r="E269" s="100">
        <f>('EKHAZAARSTK X raw'!E269-'EKHAZAARSTK X raw'!E$1003)/'EKHAZAARSTK X raw'!E$1004</f>
        <v>-0.87963094387089602</v>
      </c>
      <c r="F269" s="100">
        <f>('EKHAZAARSTK X raw'!F269-'EKHAZAARSTK X raw'!F$1003)/'EKHAZAARSTK X raw'!F$1004</f>
        <v>6.8604301043209359E-2</v>
      </c>
      <c r="G269" s="100">
        <f>('EKHAZAARSTK X raw'!G269-'EKHAZAARSTK X raw'!G$1003)/'EKHAZAARSTK X raw'!G$1004</f>
        <v>2.5647348826483469</v>
      </c>
      <c r="H269" s="100">
        <f>('EKHAZAARSTK X raw'!H269-'EKHAZAARSTK X raw'!H$1003)/'EKHAZAARSTK X raw'!H$1004</f>
        <v>-8.2858195737033527E-2</v>
      </c>
      <c r="I269" s="100">
        <f>('EKHAZAARSTK X raw'!I269-'EKHAZAARSTK X raw'!I$1003)/'EKHAZAARSTK X raw'!I$1004</f>
        <v>-0.40101812926423169</v>
      </c>
      <c r="J269" s="100">
        <f>('EKHAZAARSTK X raw'!J269-'EKHAZAARSTK X raw'!J$1003)/'EKHAZAARSTK X raw'!J$1004</f>
        <v>-0.4938909443765217</v>
      </c>
      <c r="K269" s="100">
        <f>('EKHAZAARSTK X raw'!K269-'EKHAZAARSTK X raw'!K$1003)/'EKHAZAARSTK X raw'!K$1004</f>
        <v>-0.3584681983488775</v>
      </c>
    </row>
    <row r="270" spans="1:11" x14ac:dyDescent="0.3">
      <c r="A270" s="22" t="str">
        <f>'EKHAZAARSTK X raw'!A270</f>
        <v>FINEOTEX CHEMICAL LTD</v>
      </c>
      <c r="B270" s="100">
        <f>('EKHAZAARSTK X raw'!B270-'EKHAZAARSTK X raw'!B$1003)/'EKHAZAARSTK X raw'!B$1004</f>
        <v>-0.53063394533092922</v>
      </c>
      <c r="C270" s="100">
        <f>('EKHAZAARSTK X raw'!C270-'EKHAZAARSTK X raw'!C$1003)/'EKHAZAARSTK X raw'!C$1004</f>
        <v>1.3503754094093074</v>
      </c>
      <c r="D270" s="100">
        <f>('EKHAZAARSTK X raw'!D270-'EKHAZAARSTK X raw'!D$1003)/'EKHAZAARSTK X raw'!D$1004</f>
        <v>2.2374688678079049</v>
      </c>
      <c r="E270" s="100">
        <f>('EKHAZAARSTK X raw'!E270-'EKHAZAARSTK X raw'!E$1003)/'EKHAZAARSTK X raw'!E$1004</f>
        <v>-0.90240488424864596</v>
      </c>
      <c r="F270" s="100">
        <f>('EKHAZAARSTK X raw'!F270-'EKHAZAARSTK X raw'!F$1003)/'EKHAZAARSTK X raw'!F$1004</f>
        <v>0.9596200266324173</v>
      </c>
      <c r="G270" s="100">
        <f>('EKHAZAARSTK X raw'!G270-'EKHAZAARSTK X raw'!G$1003)/'EKHAZAARSTK X raw'!G$1004</f>
        <v>1.2414254434013734</v>
      </c>
      <c r="H270" s="100">
        <f>('EKHAZAARSTK X raw'!H270-'EKHAZAARSTK X raw'!H$1003)/'EKHAZAARSTK X raw'!H$1004</f>
        <v>-1.2282073142144256</v>
      </c>
      <c r="I270" s="100">
        <f>('EKHAZAARSTK X raw'!I270-'EKHAZAARSTK X raw'!I$1003)/'EKHAZAARSTK X raw'!I$1004</f>
        <v>1.7442770019886047</v>
      </c>
      <c r="J270" s="100">
        <f>('EKHAZAARSTK X raw'!J270-'EKHAZAARSTK X raw'!J$1003)/'EKHAZAARSTK X raw'!J$1004</f>
        <v>-0.63540367828928246</v>
      </c>
      <c r="K270" s="100">
        <f>('EKHAZAARSTK X raw'!K270-'EKHAZAARSTK X raw'!K$1003)/'EKHAZAARSTK X raw'!K$1004</f>
        <v>0.92746637871219884</v>
      </c>
    </row>
    <row r="271" spans="1:11" x14ac:dyDescent="0.3">
      <c r="A271" s="22" t="str">
        <f>'EKHAZAARSTK X raw'!A271</f>
        <v>FINO PAYMENTS BANK LTD</v>
      </c>
      <c r="B271" s="100">
        <f>('EKHAZAARSTK X raw'!B271-'EKHAZAARSTK X raw'!B$1003)/'EKHAZAARSTK X raw'!B$1004</f>
        <v>-0.64897097360151768</v>
      </c>
      <c r="C271" s="100">
        <f>('EKHAZAARSTK X raw'!C271-'EKHAZAARSTK X raw'!C$1003)/'EKHAZAARSTK X raw'!C$1004</f>
        <v>0.82065063436503083</v>
      </c>
      <c r="D271" s="100">
        <f>('EKHAZAARSTK X raw'!D271-'EKHAZAARSTK X raw'!D$1003)/'EKHAZAARSTK X raw'!D$1004</f>
        <v>1.1062998893796328</v>
      </c>
      <c r="E271" s="100">
        <f>('EKHAZAARSTK X raw'!E271-'EKHAZAARSTK X raw'!E$1003)/'EKHAZAARSTK X raw'!E$1004</f>
        <v>-0.46035958548841527</v>
      </c>
      <c r="F271" s="100">
        <f>('EKHAZAARSTK X raw'!F271-'EKHAZAARSTK X raw'!F$1003)/'EKHAZAARSTK X raw'!F$1004</f>
        <v>-0.68306114422371733</v>
      </c>
      <c r="G271" s="100">
        <f>('EKHAZAARSTK X raw'!G271-'EKHAZAARSTK X raw'!G$1003)/'EKHAZAARSTK X raw'!G$1004</f>
        <v>-0.55614080124072562</v>
      </c>
      <c r="H271" s="100">
        <f>('EKHAZAARSTK X raw'!H271-'EKHAZAARSTK X raw'!H$1003)/'EKHAZAARSTK X raw'!H$1004</f>
        <v>-1.3074710671720422</v>
      </c>
      <c r="I271" s="100">
        <f>('EKHAZAARSTK X raw'!I271-'EKHAZAARSTK X raw'!I$1003)/'EKHAZAARSTK X raw'!I$1004</f>
        <v>-1.6158119797997729E-2</v>
      </c>
      <c r="J271" s="100">
        <f>('EKHAZAARSTK X raw'!J271-'EKHAZAARSTK X raw'!J$1003)/'EKHAZAARSTK X raw'!J$1004</f>
        <v>-0.27416645573037707</v>
      </c>
      <c r="K271" s="100">
        <f>('EKHAZAARSTK X raw'!K271-'EKHAZAARSTK X raw'!K$1003)/'EKHAZAARSTK X raw'!K$1004</f>
        <v>-1.1348849218383785</v>
      </c>
    </row>
    <row r="272" spans="1:11" x14ac:dyDescent="0.3">
      <c r="A272" s="22" t="str">
        <f>'EKHAZAARSTK X raw'!A272</f>
        <v>FINOLEX CABLES LTD</v>
      </c>
      <c r="B272" s="100">
        <f>('EKHAZAARSTK X raw'!B272-'EKHAZAARSTK X raw'!B$1003)/'EKHAZAARSTK X raw'!B$1004</f>
        <v>-0.1460863993568205</v>
      </c>
      <c r="C272" s="100">
        <f>('EKHAZAARSTK X raw'!C272-'EKHAZAARSTK X raw'!C$1003)/'EKHAZAARSTK X raw'!C$1004</f>
        <v>-0.50466469825475913</v>
      </c>
      <c r="D272" s="100">
        <f>('EKHAZAARSTK X raw'!D272-'EKHAZAARSTK X raw'!D$1003)/'EKHAZAARSTK X raw'!D$1004</f>
        <v>-0.10708446729978746</v>
      </c>
      <c r="E272" s="100">
        <f>('EKHAZAARSTK X raw'!E272-'EKHAZAARSTK X raw'!E$1003)/'EKHAZAARSTK X raw'!E$1004</f>
        <v>-0.9021443096999644</v>
      </c>
      <c r="F272" s="100">
        <f>('EKHAZAARSTK X raw'!F272-'EKHAZAARSTK X raw'!F$1003)/'EKHAZAARSTK X raw'!F$1004</f>
        <v>2.0121011093980457</v>
      </c>
      <c r="G272" s="100">
        <f>('EKHAZAARSTK X raw'!G272-'EKHAZAARSTK X raw'!G$1003)/'EKHAZAARSTK X raw'!G$1004</f>
        <v>8.3002682209275883E-2</v>
      </c>
      <c r="H272" s="100">
        <f>('EKHAZAARSTK X raw'!H272-'EKHAZAARSTK X raw'!H$1003)/'EKHAZAARSTK X raw'!H$1004</f>
        <v>0.24559655124480323</v>
      </c>
      <c r="I272" s="100">
        <f>('EKHAZAARSTK X raw'!I272-'EKHAZAARSTK X raw'!I$1003)/'EKHAZAARSTK X raw'!I$1004</f>
        <v>-0.2135464611527455</v>
      </c>
      <c r="J272" s="100">
        <f>('EKHAZAARSTK X raw'!J272-'EKHAZAARSTK X raw'!J$1003)/'EKHAZAARSTK X raw'!J$1004</f>
        <v>-0.31728910617662465</v>
      </c>
      <c r="K272" s="100">
        <f>('EKHAZAARSTK X raw'!K272-'EKHAZAARSTK X raw'!K$1003)/'EKHAZAARSTK X raw'!K$1004</f>
        <v>0.753051803419304</v>
      </c>
    </row>
    <row r="273" spans="1:11" x14ac:dyDescent="0.3">
      <c r="A273" s="22" t="str">
        <f>'EKHAZAARSTK X raw'!A273</f>
        <v>FINOLEX INDUSTRIES LTD</v>
      </c>
      <c r="B273" s="100">
        <f>('EKHAZAARSTK X raw'!B273-'EKHAZAARSTK X raw'!B$1003)/'EKHAZAARSTK X raw'!B$1004</f>
        <v>0.22414712664942324</v>
      </c>
      <c r="C273" s="100">
        <f>('EKHAZAARSTK X raw'!C273-'EKHAZAARSTK X raw'!C$1003)/'EKHAZAARSTK X raw'!C$1004</f>
        <v>0.11662654540966548</v>
      </c>
      <c r="D273" s="100">
        <f>('EKHAZAARSTK X raw'!D273-'EKHAZAARSTK X raw'!D$1003)/'EKHAZAARSTK X raw'!D$1004</f>
        <v>8.6887418174332442E-3</v>
      </c>
      <c r="E273" s="100">
        <f>('EKHAZAARSTK X raw'!E273-'EKHAZAARSTK X raw'!E$1003)/'EKHAZAARSTK X raw'!E$1004</f>
        <v>-0.90240488424864596</v>
      </c>
      <c r="F273" s="100">
        <f>('EKHAZAARSTK X raw'!F273-'EKHAZAARSTK X raw'!F$1003)/'EKHAZAARSTK X raw'!F$1004</f>
        <v>0.17625093253584151</v>
      </c>
      <c r="G273" s="100">
        <f>('EKHAZAARSTK X raw'!G273-'EKHAZAARSTK X raw'!G$1003)/'EKHAZAARSTK X raw'!G$1004</f>
        <v>0.2144776204838402</v>
      </c>
      <c r="H273" s="100">
        <f>('EKHAZAARSTK X raw'!H273-'EKHAZAARSTK X raw'!H$1003)/'EKHAZAARSTK X raw'!H$1004</f>
        <v>0.20375193620484713</v>
      </c>
      <c r="I273" s="100">
        <f>('EKHAZAARSTK X raw'!I273-'EKHAZAARSTK X raw'!I$1003)/'EKHAZAARSTK X raw'!I$1004</f>
        <v>-0.67230134712100365</v>
      </c>
      <c r="J273" s="100">
        <f>('EKHAZAARSTK X raw'!J273-'EKHAZAARSTK X raw'!J$1003)/'EKHAZAARSTK X raw'!J$1004</f>
        <v>-0.12722243308719269</v>
      </c>
      <c r="K273" s="100">
        <f>('EKHAZAARSTK X raw'!K273-'EKHAZAARSTK X raw'!K$1003)/'EKHAZAARSTK X raw'!K$1004</f>
        <v>-0.16831599343902698</v>
      </c>
    </row>
    <row r="274" spans="1:11" x14ac:dyDescent="0.3">
      <c r="A274" s="22" t="str">
        <f>'EKHAZAARSTK X raw'!A274</f>
        <v>FIRSTSOURCE SOLUTIONS LTD</v>
      </c>
      <c r="B274" s="100">
        <f>('EKHAZAARSTK X raw'!B274-'EKHAZAARSTK X raw'!B$1003)/'EKHAZAARSTK X raw'!B$1004</f>
        <v>1.586833620777607</v>
      </c>
      <c r="C274" s="100">
        <f>('EKHAZAARSTK X raw'!C274-'EKHAZAARSTK X raw'!C$1003)/'EKHAZAARSTK X raw'!C$1004</f>
        <v>-0.5372193003409903</v>
      </c>
      <c r="D274" s="100">
        <f>('EKHAZAARSTK X raw'!D274-'EKHAZAARSTK X raw'!D$1003)/'EKHAZAARSTK X raw'!D$1004</f>
        <v>-6.9468858276712966E-2</v>
      </c>
      <c r="E274" s="100">
        <f>('EKHAZAARSTK X raw'!E274-'EKHAZAARSTK X raw'!E$1003)/'EKHAZAARSTK X raw'!E$1004</f>
        <v>-0.34155249503708945</v>
      </c>
      <c r="F274" s="100">
        <f>('EKHAZAARSTK X raw'!F274-'EKHAZAARSTK X raw'!F$1003)/'EKHAZAARSTK X raw'!F$1004</f>
        <v>-0.55167819650360272</v>
      </c>
      <c r="G274" s="100">
        <f>('EKHAZAARSTK X raw'!G274-'EKHAZAARSTK X raw'!G$1003)/'EKHAZAARSTK X raw'!G$1004</f>
        <v>0.97729075117541631</v>
      </c>
      <c r="H274" s="100">
        <f>('EKHAZAARSTK X raw'!H274-'EKHAZAARSTK X raw'!H$1003)/'EKHAZAARSTK X raw'!H$1004</f>
        <v>0.21413305740671232</v>
      </c>
      <c r="I274" s="100">
        <f>('EKHAZAARSTK X raw'!I274-'EKHAZAARSTK X raw'!I$1003)/'EKHAZAARSTK X raw'!I$1004</f>
        <v>0.86514385568722951</v>
      </c>
      <c r="J274" s="100">
        <f>('EKHAZAARSTK X raw'!J274-'EKHAZAARSTK X raw'!J$1003)/'EKHAZAARSTK X raw'!J$1004</f>
        <v>0.31545154547281368</v>
      </c>
      <c r="K274" s="100">
        <f>('EKHAZAARSTK X raw'!K274-'EKHAZAARSTK X raw'!K$1003)/'EKHAZAARSTK X raw'!K$1004</f>
        <v>-0.25795069245165103</v>
      </c>
    </row>
    <row r="275" spans="1:11" x14ac:dyDescent="0.3">
      <c r="A275" s="22" t="str">
        <f>'EKHAZAARSTK X raw'!A275</f>
        <v>FIVE-STAR BUSINESS FINANCE L</v>
      </c>
      <c r="B275" s="100">
        <f>('EKHAZAARSTK X raw'!B275-'EKHAZAARSTK X raw'!B$1003)/'EKHAZAARSTK X raw'!B$1004</f>
        <v>-0.64897097360151768</v>
      </c>
      <c r="C275" s="100">
        <f>('EKHAZAARSTK X raw'!C275-'EKHAZAARSTK X raw'!C$1003)/'EKHAZAARSTK X raw'!C$1004</f>
        <v>-1.2627843629115836</v>
      </c>
      <c r="D275" s="100">
        <f>('EKHAZAARSTK X raw'!D275-'EKHAZAARSTK X raw'!D$1003)/'EKHAZAARSTK X raw'!D$1004</f>
        <v>0.13553601112943484</v>
      </c>
      <c r="E275" s="100">
        <f>('EKHAZAARSTK X raw'!E275-'EKHAZAARSTK X raw'!E$1003)/'EKHAZAARSTK X raw'!E$1004</f>
        <v>0.36138791353227678</v>
      </c>
      <c r="F275" s="100">
        <f>('EKHAZAARSTK X raw'!F275-'EKHAZAARSTK X raw'!F$1003)/'EKHAZAARSTK X raw'!F$1004</f>
        <v>-0.29076329983778315</v>
      </c>
      <c r="G275" s="100">
        <f>('EKHAZAARSTK X raw'!G275-'EKHAZAARSTK X raw'!G$1003)/'EKHAZAARSTK X raw'!G$1004</f>
        <v>0.70253403936393855</v>
      </c>
      <c r="H275" s="100">
        <f>('EKHAZAARSTK X raw'!H275-'EKHAZAARSTK X raw'!H$1003)/'EKHAZAARSTK X raw'!H$1004</f>
        <v>0.16140157312168205</v>
      </c>
      <c r="I275" s="100">
        <f>('EKHAZAARSTK X raw'!I275-'EKHAZAARSTK X raw'!I$1003)/'EKHAZAARSTK X raw'!I$1004</f>
        <v>-0.97261028476688127</v>
      </c>
      <c r="J275" s="100">
        <f>('EKHAZAARSTK X raw'!J275-'EKHAZAARSTK X raw'!J$1003)/'EKHAZAARSTK X raw'!J$1004</f>
        <v>-0.58565297937133265</v>
      </c>
      <c r="K275" s="100">
        <f>('EKHAZAARSTK X raw'!K275-'EKHAZAARSTK X raw'!K$1003)/'EKHAZAARSTK X raw'!K$1004</f>
        <v>0.14681624621488323</v>
      </c>
    </row>
    <row r="276" spans="1:11" x14ac:dyDescent="0.3">
      <c r="A276" s="22" t="str">
        <f>'EKHAZAARSTK X raw'!A276</f>
        <v>FORCE MOTORS LTD</v>
      </c>
      <c r="B276" s="100">
        <f>('EKHAZAARSTK X raw'!B276-'EKHAZAARSTK X raw'!B$1003)/'EKHAZAARSTK X raw'!B$1004</f>
        <v>-7.6327238621773305E-2</v>
      </c>
      <c r="C276" s="100">
        <f>('EKHAZAARSTK X raw'!C276-'EKHAZAARSTK X raw'!C$1003)/'EKHAZAARSTK X raw'!C$1004</f>
        <v>0.12419683686527994</v>
      </c>
      <c r="D276" s="100">
        <f>('EKHAZAARSTK X raw'!D276-'EKHAZAARSTK X raw'!D$1003)/'EKHAZAARSTK X raw'!D$1004</f>
        <v>-1.1412369785169401</v>
      </c>
      <c r="E276" s="100">
        <f>('EKHAZAARSTK X raw'!E276-'EKHAZAARSTK X raw'!E$1003)/'EKHAZAARSTK X raw'!E$1004</f>
        <v>0.54859999083941557</v>
      </c>
      <c r="F276" s="100">
        <f>('EKHAZAARSTK X raw'!F276-'EKHAZAARSTK X raw'!F$1003)/'EKHAZAARSTK X raw'!F$1004</f>
        <v>0.44115988835618491</v>
      </c>
      <c r="G276" s="100">
        <f>('EKHAZAARSTK X raw'!G276-'EKHAZAARSTK X raw'!G$1003)/'EKHAZAARSTK X raw'!G$1004</f>
        <v>-1.3414034475331396</v>
      </c>
      <c r="H276" s="100">
        <f>('EKHAZAARSTK X raw'!H276-'EKHAZAARSTK X raw'!H$1003)/'EKHAZAARSTK X raw'!H$1004</f>
        <v>-0.34467875276891197</v>
      </c>
      <c r="I276" s="100">
        <f>('EKHAZAARSTK X raw'!I276-'EKHAZAARSTK X raw'!I$1003)/'EKHAZAARSTK X raw'!I$1004</f>
        <v>0.64844695520498064</v>
      </c>
      <c r="J276" s="100">
        <f>('EKHAZAARSTK X raw'!J276-'EKHAZAARSTK X raw'!J$1003)/'EKHAZAARSTK X raw'!J$1004</f>
        <v>0.10728282718336483</v>
      </c>
      <c r="K276" s="100">
        <f>('EKHAZAARSTK X raw'!K276-'EKHAZAARSTK X raw'!K$1003)/'EKHAZAARSTK X raw'!K$1004</f>
        <v>-0.41281383650185427</v>
      </c>
    </row>
    <row r="277" spans="1:11" x14ac:dyDescent="0.3">
      <c r="A277" s="22" t="str">
        <f>'EKHAZAARSTK X raw'!A277</f>
        <v>FORTIS HEALTHCARE LTD</v>
      </c>
      <c r="B277" s="100">
        <f>('EKHAZAARSTK X raw'!B277-'EKHAZAARSTK X raw'!B$1003)/'EKHAZAARSTK X raw'!B$1004</f>
        <v>-0.64897097360151768</v>
      </c>
      <c r="C277" s="100">
        <f>('EKHAZAARSTK X raw'!C277-'EKHAZAARSTK X raw'!C$1003)/'EKHAZAARSTK X raw'!C$1004</f>
        <v>-0.20153809059048886</v>
      </c>
      <c r="D277" s="100">
        <f>('EKHAZAARSTK X raw'!D277-'EKHAZAARSTK X raw'!D$1003)/'EKHAZAARSTK X raw'!D$1004</f>
        <v>-0.36053827421099588</v>
      </c>
      <c r="E277" s="100">
        <f>('EKHAZAARSTK X raw'!E277-'EKHAZAARSTK X raw'!E$1003)/'EKHAZAARSTK X raw'!E$1004</f>
        <v>-0.37166855969039753</v>
      </c>
      <c r="F277" s="100">
        <f>('EKHAZAARSTK X raw'!F277-'EKHAZAARSTK X raw'!F$1003)/'EKHAZAARSTK X raw'!F$1004</f>
        <v>-0.44034625277419231</v>
      </c>
      <c r="G277" s="100">
        <f>('EKHAZAARSTK X raw'!G277-'EKHAZAARSTK X raw'!G$1003)/'EKHAZAARSTK X raw'!G$1004</f>
        <v>-0.33012138509783517</v>
      </c>
      <c r="H277" s="100">
        <f>('EKHAZAARSTK X raw'!H277-'EKHAZAARSTK X raw'!H$1003)/'EKHAZAARSTK X raw'!H$1004</f>
        <v>0.57736063799481896</v>
      </c>
      <c r="I277" s="100">
        <f>('EKHAZAARSTK X raw'!I277-'EKHAZAARSTK X raw'!I$1003)/'EKHAZAARSTK X raw'!I$1004</f>
        <v>-0.3686206553968786</v>
      </c>
      <c r="J277" s="100">
        <f>('EKHAZAARSTK X raw'!J277-'EKHAZAARSTK X raw'!J$1003)/'EKHAZAARSTK X raw'!J$1004</f>
        <v>-0.37417532079858667</v>
      </c>
      <c r="K277" s="100">
        <f>('EKHAZAARSTK X raw'!K277-'EKHAZAARSTK X raw'!K$1003)/'EKHAZAARSTK X raw'!K$1004</f>
        <v>-0.71719673269481221</v>
      </c>
    </row>
    <row r="278" spans="1:11" x14ac:dyDescent="0.3">
      <c r="A278" s="22" t="str">
        <f>'EKHAZAARSTK X raw'!A278</f>
        <v>FOSECO INDIA LTD</v>
      </c>
      <c r="B278" s="100">
        <f>('EKHAZAARSTK X raw'!B278-'EKHAZAARSTK X raw'!B$1003)/'EKHAZAARSTK X raw'!B$1004</f>
        <v>0.17636406981119887</v>
      </c>
      <c r="C278" s="100">
        <f>('EKHAZAARSTK X raw'!C278-'EKHAZAARSTK X raw'!C$1003)/'EKHAZAARSTK X raw'!C$1004</f>
        <v>-0.20865312281045581</v>
      </c>
      <c r="D278" s="100">
        <f>('EKHAZAARSTK X raw'!D278-'EKHAZAARSTK X raw'!D$1003)/'EKHAZAARSTK X raw'!D$1004</f>
        <v>-0.80012473432074371</v>
      </c>
      <c r="E278" s="100">
        <f>('EKHAZAARSTK X raw'!E278-'EKHAZAARSTK X raw'!E$1003)/'EKHAZAARSTK X raw'!E$1004</f>
        <v>-0.90240488424864596</v>
      </c>
      <c r="F278" s="100">
        <f>('EKHAZAARSTK X raw'!F278-'EKHAZAARSTK X raw'!F$1003)/'EKHAZAARSTK X raw'!F$1004</f>
        <v>1.1761029898920781</v>
      </c>
      <c r="G278" s="100">
        <f>('EKHAZAARSTK X raw'!G278-'EKHAZAARSTK X raw'!G$1003)/'EKHAZAARSTK X raw'!G$1004</f>
        <v>0.31856216988193781</v>
      </c>
      <c r="H278" s="100">
        <f>('EKHAZAARSTK X raw'!H278-'EKHAZAARSTK X raw'!H$1003)/'EKHAZAARSTK X raw'!H$1004</f>
        <v>-1.3074710671720422</v>
      </c>
      <c r="I278" s="100">
        <f>('EKHAZAARSTK X raw'!I278-'EKHAZAARSTK X raw'!I$1003)/'EKHAZAARSTK X raw'!I$1004</f>
        <v>-0.86994817400053392</v>
      </c>
      <c r="J278" s="100">
        <f>('EKHAZAARSTK X raw'!J278-'EKHAZAARSTK X raw'!J$1003)/'EKHAZAARSTK X raw'!J$1004</f>
        <v>-0.52384537763065464</v>
      </c>
      <c r="K278" s="100">
        <f>('EKHAZAARSTK X raw'!K278-'EKHAZAARSTK X raw'!K$1003)/'EKHAZAARSTK X raw'!K$1004</f>
        <v>0.38228630447510087</v>
      </c>
    </row>
    <row r="279" spans="1:11" x14ac:dyDescent="0.3">
      <c r="A279" s="22" t="str">
        <f>'EKHAZAARSTK X raw'!A279</f>
        <v>FSN E-COMMERCE VENTURES LTD</v>
      </c>
      <c r="B279" s="100">
        <f>('EKHAZAARSTK X raw'!B279-'EKHAZAARSTK X raw'!B$1003)/'EKHAZAARSTK X raw'!B$1004</f>
        <v>-0.64897097360151768</v>
      </c>
      <c r="C279" s="100">
        <f>('EKHAZAARSTK X raw'!C279-'EKHAZAARSTK X raw'!C$1003)/'EKHAZAARSTK X raw'!C$1004</f>
        <v>2.1589628754547334</v>
      </c>
      <c r="D279" s="100">
        <f>('EKHAZAARSTK X raw'!D279-'EKHAZAARSTK X raw'!D$1003)/'EKHAZAARSTK X raw'!D$1004</f>
        <v>0.5318704654087425</v>
      </c>
      <c r="E279" s="100">
        <f>('EKHAZAARSTK X raw'!E279-'EKHAZAARSTK X raw'!E$1003)/'EKHAZAARSTK X raw'!E$1004</f>
        <v>-0.90230305871295324</v>
      </c>
      <c r="F279" s="100">
        <f>('EKHAZAARSTK X raw'!F279-'EKHAZAARSTK X raw'!F$1003)/'EKHAZAARSTK X raw'!F$1004</f>
        <v>-1.9055771897181122</v>
      </c>
      <c r="G279" s="100">
        <f>('EKHAZAARSTK X raw'!G279-'EKHAZAARSTK X raw'!G$1003)/'EKHAZAARSTK X raw'!G$1004</f>
        <v>1.2175717816574909</v>
      </c>
      <c r="H279" s="100">
        <f>('EKHAZAARSTK X raw'!H279-'EKHAZAARSTK X raw'!H$1003)/'EKHAZAARSTK X raw'!H$1004</f>
        <v>-5.8716248714333154E-2</v>
      </c>
      <c r="I279" s="100">
        <f>('EKHAZAARSTK X raw'!I279-'EKHAZAARSTK X raw'!I$1003)/'EKHAZAARSTK X raw'!I$1004</f>
        <v>0.20170228196092529</v>
      </c>
      <c r="J279" s="100">
        <f>('EKHAZAARSTK X raw'!J279-'EKHAZAARSTK X raw'!J$1003)/'EKHAZAARSTK X raw'!J$1004</f>
        <v>-1.0882899860187976</v>
      </c>
      <c r="K279" s="100">
        <f>('EKHAZAARSTK X raw'!K279-'EKHAZAARSTK X raw'!K$1003)/'EKHAZAARSTK X raw'!K$1004</f>
        <v>0.47620948162965021</v>
      </c>
    </row>
    <row r="280" spans="1:11" x14ac:dyDescent="0.3">
      <c r="A280" s="22" t="str">
        <f>'EKHAZAARSTK X raw'!A280</f>
        <v>FUSION MICRO FINANCE LTD</v>
      </c>
      <c r="B280" s="100">
        <f>('EKHAZAARSTK X raw'!B280-'EKHAZAARSTK X raw'!B$1003)/'EKHAZAARSTK X raw'!B$1004</f>
        <v>-0.64897097360151768</v>
      </c>
      <c r="C280" s="100">
        <f>('EKHAZAARSTK X raw'!C280-'EKHAZAARSTK X raw'!C$1003)/'EKHAZAARSTK X raw'!C$1004</f>
        <v>-0.61947576870088328</v>
      </c>
      <c r="D280" s="100">
        <f>('EKHAZAARSTK X raw'!D280-'EKHAZAARSTK X raw'!D$1003)/'EKHAZAARSTK X raw'!D$1004</f>
        <v>0.43302265232294945</v>
      </c>
      <c r="E280" s="100">
        <f>('EKHAZAARSTK X raw'!E280-'EKHAZAARSTK X raw'!E$1003)/'EKHAZAARSTK X raw'!E$1004</f>
        <v>2.5103456842313649</v>
      </c>
      <c r="F280" s="100">
        <f>('EKHAZAARSTK X raw'!F280-'EKHAZAARSTK X raw'!F$1003)/'EKHAZAARSTK X raw'!F$1004</f>
        <v>-0.41839066114347573</v>
      </c>
      <c r="G280" s="100">
        <f>('EKHAZAARSTK X raw'!G280-'EKHAZAARSTK X raw'!G$1003)/'EKHAZAARSTK X raw'!G$1004</f>
        <v>-0.48241373917878039</v>
      </c>
      <c r="H280" s="100">
        <f>('EKHAZAARSTK X raw'!H280-'EKHAZAARSTK X raw'!H$1003)/'EKHAZAARSTK X raw'!H$1004</f>
        <v>-0.14247894685973581</v>
      </c>
      <c r="I280" s="100">
        <f>('EKHAZAARSTK X raw'!I280-'EKHAZAARSTK X raw'!I$1003)/'EKHAZAARSTK X raw'!I$1004</f>
        <v>-0.17223365682873248</v>
      </c>
      <c r="J280" s="100">
        <f>('EKHAZAARSTK X raw'!J280-'EKHAZAARSTK X raw'!J$1003)/'EKHAZAARSTK X raw'!J$1004</f>
        <v>-0.88502537209930299</v>
      </c>
      <c r="K280" s="100">
        <f>('EKHAZAARSTK X raw'!K280-'EKHAZAARSTK X raw'!K$1003)/'EKHAZAARSTK X raw'!K$1004</f>
        <v>-0.23862083951528487</v>
      </c>
    </row>
    <row r="281" spans="1:11" x14ac:dyDescent="0.3">
      <c r="A281" s="22" t="str">
        <f>'EKHAZAARSTK X raw'!A281</f>
        <v>G R INFRAPROJECTS LTD</v>
      </c>
      <c r="B281" s="100">
        <f>('EKHAZAARSTK X raw'!B281-'EKHAZAARSTK X raw'!B$1003)/'EKHAZAARSTK X raw'!B$1004</f>
        <v>-0.64897097360151768</v>
      </c>
      <c r="C281" s="100">
        <f>('EKHAZAARSTK X raw'!C281-'EKHAZAARSTK X raw'!C$1003)/'EKHAZAARSTK X raw'!C$1004</f>
        <v>-0.21741802119891637</v>
      </c>
      <c r="D281" s="100">
        <f>('EKHAZAARSTK X raw'!D281-'EKHAZAARSTK X raw'!D$1003)/'EKHAZAARSTK X raw'!D$1004</f>
        <v>0.80057644852304577</v>
      </c>
      <c r="E281" s="100">
        <f>('EKHAZAARSTK X raw'!E281-'EKHAZAARSTK X raw'!E$1003)/'EKHAZAARSTK X raw'!E$1004</f>
        <v>1.0885421111061528</v>
      </c>
      <c r="F281" s="100">
        <f>('EKHAZAARSTK X raw'!F281-'EKHAZAARSTK X raw'!F$1003)/'EKHAZAARSTK X raw'!F$1004</f>
        <v>-1.2396077633639788</v>
      </c>
      <c r="G281" s="100">
        <f>('EKHAZAARSTK X raw'!G281-'EKHAZAARSTK X raw'!G$1003)/'EKHAZAARSTK X raw'!G$1004</f>
        <v>0.57289499217094542</v>
      </c>
      <c r="H281" s="100">
        <f>('EKHAZAARSTK X raw'!H281-'EKHAZAARSTK X raw'!H$1003)/'EKHAZAARSTK X raw'!H$1004</f>
        <v>0.54333206594757655</v>
      </c>
      <c r="I281" s="100">
        <f>('EKHAZAARSTK X raw'!I281-'EKHAZAARSTK X raw'!I$1003)/'EKHAZAARSTK X raw'!I$1004</f>
        <v>-0.83047839387383293</v>
      </c>
      <c r="J281" s="100">
        <f>('EKHAZAARSTK X raw'!J281-'EKHAZAARSTK X raw'!J$1003)/'EKHAZAARSTK X raw'!J$1004</f>
        <v>0.80303904383983238</v>
      </c>
      <c r="K281" s="100">
        <f>('EKHAZAARSTK X raw'!K281-'EKHAZAARSTK X raw'!K$1003)/'EKHAZAARSTK X raw'!K$1004</f>
        <v>-3.458832986938141E-4</v>
      </c>
    </row>
    <row r="282" spans="1:11" x14ac:dyDescent="0.3">
      <c r="A282" s="22" t="str">
        <f>'EKHAZAARSTK X raw'!A282</f>
        <v>GABRIEL INDIA LTD</v>
      </c>
      <c r="B282" s="100">
        <f>('EKHAZAARSTK X raw'!B282-'EKHAZAARSTK X raw'!B$1003)/'EKHAZAARSTK X raw'!B$1004</f>
        <v>0.28748230549977821</v>
      </c>
      <c r="C282" s="100">
        <f>('EKHAZAARSTK X raw'!C282-'EKHAZAARSTK X raw'!C$1003)/'EKHAZAARSTK X raw'!C$1004</f>
        <v>5.4195623947810426E-2</v>
      </c>
      <c r="D282" s="100">
        <f>('EKHAZAARSTK X raw'!D282-'EKHAZAARSTK X raw'!D$1003)/'EKHAZAARSTK X raw'!D$1004</f>
        <v>1.0027422232417729E-2</v>
      </c>
      <c r="E282" s="100">
        <f>('EKHAZAARSTK X raw'!E282-'EKHAZAARSTK X raw'!E$1003)/'EKHAZAARSTK X raw'!E$1004</f>
        <v>-0.86256765953241543</v>
      </c>
      <c r="F282" s="100">
        <f>('EKHAZAARSTK X raw'!F282-'EKHAZAARSTK X raw'!F$1003)/'EKHAZAARSTK X raw'!F$1004</f>
        <v>0.46458866581797298</v>
      </c>
      <c r="G282" s="100">
        <f>('EKHAZAARSTK X raw'!G282-'EKHAZAARSTK X raw'!G$1003)/'EKHAZAARSTK X raw'!G$1004</f>
        <v>-0.12227569313021301</v>
      </c>
      <c r="H282" s="100">
        <f>('EKHAZAARSTK X raw'!H282-'EKHAZAARSTK X raw'!H$1003)/'EKHAZAARSTK X raw'!H$1004</f>
        <v>-0.60474587414116965</v>
      </c>
      <c r="I282" s="100">
        <f>('EKHAZAARSTK X raw'!I282-'EKHAZAARSTK X raw'!I$1003)/'EKHAZAARSTK X raw'!I$1004</f>
        <v>0.36319467537714512</v>
      </c>
      <c r="J282" s="100">
        <f>('EKHAZAARSTK X raw'!J282-'EKHAZAARSTK X raw'!J$1003)/'EKHAZAARSTK X raw'!J$1004</f>
        <v>0.33009055820855293</v>
      </c>
      <c r="K282" s="100">
        <f>('EKHAZAARSTK X raw'!K282-'EKHAZAARSTK X raw'!K$1003)/'EKHAZAARSTK X raw'!K$1004</f>
        <v>-0.55311605487631588</v>
      </c>
    </row>
    <row r="283" spans="1:11" x14ac:dyDescent="0.3">
      <c r="A283" s="22" t="str">
        <f>'EKHAZAARSTK X raw'!A283</f>
        <v>GAIL INDIA LTD</v>
      </c>
      <c r="B283" s="100">
        <f>('EKHAZAARSTK X raw'!B283-'EKHAZAARSTK X raw'!B$1003)/'EKHAZAARSTK X raw'!B$1004</f>
        <v>2.0336995612674489</v>
      </c>
      <c r="C283" s="100">
        <f>('EKHAZAARSTK X raw'!C283-'EKHAZAARSTK X raw'!C$1003)/'EKHAZAARSTK X raw'!C$1004</f>
        <v>-0.25290779808439329</v>
      </c>
      <c r="D283" s="100">
        <f>('EKHAZAARSTK X raw'!D283-'EKHAZAARSTK X raw'!D$1003)/'EKHAZAARSTK X raw'!D$1004</f>
        <v>-0.1340892109030602</v>
      </c>
      <c r="E283" s="100">
        <f>('EKHAZAARSTK X raw'!E283-'EKHAZAARSTK X raw'!E$1003)/'EKHAZAARSTK X raw'!E$1004</f>
        <v>-0.1816852691455742</v>
      </c>
      <c r="F283" s="100">
        <f>('EKHAZAARSTK X raw'!F283-'EKHAZAARSTK X raw'!F$1003)/'EKHAZAARSTK X raw'!F$1004</f>
        <v>-3.3410859158870848E-2</v>
      </c>
      <c r="G283" s="100">
        <f>('EKHAZAARSTK X raw'!G283-'EKHAZAARSTK X raw'!G$1003)/'EKHAZAARSTK X raw'!G$1004</f>
        <v>-0.20733104105992123</v>
      </c>
      <c r="H283" s="100">
        <f>('EKHAZAARSTK X raw'!H283-'EKHAZAARSTK X raw'!H$1003)/'EKHAZAARSTK X raw'!H$1004</f>
        <v>2.1129162299408071</v>
      </c>
      <c r="I283" s="100">
        <f>('EKHAZAARSTK X raw'!I283-'EKHAZAARSTK X raw'!I$1003)/'EKHAZAARSTK X raw'!I$1004</f>
        <v>-0.13655203312173025</v>
      </c>
      <c r="J283" s="100">
        <f>('EKHAZAARSTK X raw'!J283-'EKHAZAARSTK X raw'!J$1003)/'EKHAZAARSTK X raw'!J$1004</f>
        <v>1.3315121190332599</v>
      </c>
      <c r="K283" s="100">
        <f>('EKHAZAARSTK X raw'!K283-'EKHAZAARSTK X raw'!K$1003)/'EKHAZAARSTK X raw'!K$1004</f>
        <v>-0.49196225627215961</v>
      </c>
    </row>
    <row r="284" spans="1:11" x14ac:dyDescent="0.3">
      <c r="A284" s="22" t="str">
        <f>'EKHAZAARSTK X raw'!A284</f>
        <v>GALAXY SURFACTANTS LTD</v>
      </c>
      <c r="B284" s="100">
        <f>('EKHAZAARSTK X raw'!B284-'EKHAZAARSTK X raw'!B$1003)/'EKHAZAARSTK X raw'!B$1004</f>
        <v>-0.11859396312231775</v>
      </c>
      <c r="C284" s="100">
        <f>('EKHAZAARSTK X raw'!C284-'EKHAZAARSTK X raw'!C$1003)/'EKHAZAARSTK X raw'!C$1004</f>
        <v>0.44432177568083153</v>
      </c>
      <c r="D284" s="100">
        <f>('EKHAZAARSTK X raw'!D284-'EKHAZAARSTK X raw'!D$1003)/'EKHAZAARSTK X raw'!D$1004</f>
        <v>0.25749911889389798</v>
      </c>
      <c r="E284" s="100">
        <f>('EKHAZAARSTK X raw'!E284-'EKHAZAARSTK X raw'!E$1003)/'EKHAZAARSTK X raw'!E$1004</f>
        <v>-0.34744925710278352</v>
      </c>
      <c r="F284" s="100">
        <f>('EKHAZAARSTK X raw'!F284-'EKHAZAARSTK X raw'!F$1003)/'EKHAZAARSTK X raw'!F$1004</f>
        <v>-0.71843547017552478</v>
      </c>
      <c r="G284" s="100">
        <f>('EKHAZAARSTK X raw'!G284-'EKHAZAARSTK X raw'!G$1003)/'EKHAZAARSTK X raw'!G$1004</f>
        <v>0.42678696968628554</v>
      </c>
      <c r="H284" s="100">
        <f>('EKHAZAARSTK X raw'!H284-'EKHAZAARSTK X raw'!H$1003)/'EKHAZAARSTK X raw'!H$1004</f>
        <v>1.1673916062107817E-2</v>
      </c>
      <c r="I284" s="100">
        <f>('EKHAZAARSTK X raw'!I284-'EKHAZAARSTK X raw'!I$1003)/'EKHAZAARSTK X raw'!I$1004</f>
        <v>-0.87872664207584616</v>
      </c>
      <c r="J284" s="100">
        <f>('EKHAZAARSTK X raw'!J284-'EKHAZAARSTK X raw'!J$1003)/'EKHAZAARSTK X raw'!J$1004</f>
        <v>-0.29432057516563043</v>
      </c>
      <c r="K284" s="100">
        <f>('EKHAZAARSTK X raw'!K284-'EKHAZAARSTK X raw'!K$1003)/'EKHAZAARSTK X raw'!K$1004</f>
        <v>-1.2879001928706957</v>
      </c>
    </row>
    <row r="285" spans="1:11" x14ac:dyDescent="0.3">
      <c r="A285" s="22" t="str">
        <f>'EKHAZAARSTK X raw'!A285</f>
        <v>GALLANTT ISPAT LTD</v>
      </c>
      <c r="B285" s="100">
        <f>('EKHAZAARSTK X raw'!B285-'EKHAZAARSTK X raw'!B$1003)/'EKHAZAARSTK X raw'!B$1004</f>
        <v>-0.64897097360151768</v>
      </c>
      <c r="C285" s="100">
        <f>('EKHAZAARSTK X raw'!C285-'EKHAZAARSTK X raw'!C$1003)/'EKHAZAARSTK X raw'!C$1004</f>
        <v>1.2793238684377617</v>
      </c>
      <c r="D285" s="100">
        <f>('EKHAZAARSTK X raw'!D285-'EKHAZAARSTK X raw'!D$1003)/'EKHAZAARSTK X raw'!D$1004</f>
        <v>2.6531335241239442</v>
      </c>
      <c r="E285" s="100">
        <f>('EKHAZAARSTK X raw'!E285-'EKHAZAARSTK X raw'!E$1003)/'EKHAZAARSTK X raw'!E$1004</f>
        <v>7.1143183773656575E-3</v>
      </c>
      <c r="F285" s="100">
        <f>('EKHAZAARSTK X raw'!F285-'EKHAZAARSTK X raw'!F$1003)/'EKHAZAARSTK X raw'!F$1004</f>
        <v>-0.21870217378390422</v>
      </c>
      <c r="G285" s="100">
        <f>('EKHAZAARSTK X raw'!G285-'EKHAZAARSTK X raw'!G$1003)/'EKHAZAARSTK X raw'!G$1004</f>
        <v>-0.51443161334753007</v>
      </c>
      <c r="H285" s="100">
        <f>('EKHAZAARSTK X raw'!H285-'EKHAZAARSTK X raw'!H$1003)/'EKHAZAARSTK X raw'!H$1004</f>
        <v>-0.48463024188660431</v>
      </c>
      <c r="I285" s="100">
        <f>('EKHAZAARSTK X raw'!I285-'EKHAZAARSTK X raw'!I$1003)/'EKHAZAARSTK X raw'!I$1004</f>
        <v>-0.92197489802891375</v>
      </c>
      <c r="J285" s="100">
        <f>('EKHAZAARSTK X raw'!J285-'EKHAZAARSTK X raw'!J$1003)/'EKHAZAARSTK X raw'!J$1004</f>
        <v>1.6891701313973029</v>
      </c>
      <c r="K285" s="100">
        <f>('EKHAZAARSTK X raw'!K285-'EKHAZAARSTK X raw'!K$1003)/'EKHAZAARSTK X raw'!K$1004</f>
        <v>-1.4236073983067323</v>
      </c>
    </row>
    <row r="286" spans="1:11" x14ac:dyDescent="0.3">
      <c r="A286" s="22" t="str">
        <f>'EKHAZAARSTK X raw'!A286</f>
        <v>GANESH BENZOPLAST LTD</v>
      </c>
      <c r="B286" s="100">
        <f>('EKHAZAARSTK X raw'!B286-'EKHAZAARSTK X raw'!B$1003)/'EKHAZAARSTK X raw'!B$1004</f>
        <v>-0.64897097360151768</v>
      </c>
      <c r="C286" s="100">
        <f>('EKHAZAARSTK X raw'!C286-'EKHAZAARSTK X raw'!C$1003)/'EKHAZAARSTK X raw'!C$1004</f>
        <v>0.90799089972625169</v>
      </c>
      <c r="D286" s="100">
        <f>('EKHAZAARSTK X raw'!D286-'EKHAZAARSTK X raw'!D$1003)/'EKHAZAARSTK X raw'!D$1004</f>
        <v>-0.19819005986302224</v>
      </c>
      <c r="E286" s="100">
        <f>('EKHAZAARSTK X raw'!E286-'EKHAZAARSTK X raw'!E$1003)/'EKHAZAARSTK X raw'!E$1004</f>
        <v>-0.44110593234289625</v>
      </c>
      <c r="F286" s="100">
        <f>('EKHAZAARSTK X raw'!F286-'EKHAZAARSTK X raw'!F$1003)/'EKHAZAARSTK X raw'!F$1004</f>
        <v>1.0916686661327308</v>
      </c>
      <c r="G286" s="100">
        <f>('EKHAZAARSTK X raw'!G286-'EKHAZAARSTK X raw'!G$1003)/'EKHAZAARSTK X raw'!G$1004</f>
        <v>0.10957710841726624</v>
      </c>
      <c r="H286" s="100">
        <f>('EKHAZAARSTK X raw'!H286-'EKHAZAARSTK X raw'!H$1003)/'EKHAZAARSTK X raw'!H$1004</f>
        <v>-1.3074710671720422</v>
      </c>
      <c r="I286" s="100">
        <f>('EKHAZAARSTK X raw'!I286-'EKHAZAARSTK X raw'!I$1003)/'EKHAZAARSTK X raw'!I$1004</f>
        <v>0.20716470212845364</v>
      </c>
      <c r="J286" s="100">
        <f>('EKHAZAARSTK X raw'!J286-'EKHAZAARSTK X raw'!J$1003)/'EKHAZAARSTK X raw'!J$1004</f>
        <v>-7.0719949286174671E-2</v>
      </c>
      <c r="K286" s="100">
        <f>('EKHAZAARSTK X raw'!K286-'EKHAZAARSTK X raw'!K$1003)/'EKHAZAARSTK X raw'!K$1004</f>
        <v>-0.92147075069058404</v>
      </c>
    </row>
    <row r="287" spans="1:11" x14ac:dyDescent="0.3">
      <c r="A287" s="22" t="str">
        <f>'EKHAZAARSTK X raw'!A287</f>
        <v>GANESH HOUSING CORP LTD</v>
      </c>
      <c r="B287" s="100">
        <f>('EKHAZAARSTK X raw'!B287-'EKHAZAARSTK X raw'!B$1003)/'EKHAZAARSTK X raw'!B$1004</f>
        <v>-0.64897097360151768</v>
      </c>
      <c r="C287" s="100">
        <f>('EKHAZAARSTK X raw'!C287-'EKHAZAARSTK X raw'!C$1003)/'EKHAZAARSTK X raw'!C$1004</f>
        <v>-0.31968798612074956</v>
      </c>
      <c r="D287" s="100">
        <f>('EKHAZAARSTK X raw'!D287-'EKHAZAARSTK X raw'!D$1003)/'EKHAZAARSTK X raw'!D$1004</f>
        <v>-1.3337947077336092</v>
      </c>
      <c r="E287" s="100">
        <f>('EKHAZAARSTK X raw'!E287-'EKHAZAARSTK X raw'!E$1003)/'EKHAZAARSTK X raw'!E$1004</f>
        <v>-0.66088582109558114</v>
      </c>
      <c r="F287" s="100">
        <f>('EKHAZAARSTK X raw'!F287-'EKHAZAARSTK X raw'!F$1003)/'EKHAZAARSTK X raw'!F$1004</f>
        <v>0.13664099024061108</v>
      </c>
      <c r="G287" s="100">
        <f>('EKHAZAARSTK X raw'!G287-'EKHAZAARSTK X raw'!G$1003)/'EKHAZAARSTK X raw'!G$1004</f>
        <v>-0.1998504528255339</v>
      </c>
      <c r="H287" s="100">
        <f>('EKHAZAARSTK X raw'!H287-'EKHAZAARSTK X raw'!H$1003)/'EKHAZAARSTK X raw'!H$1004</f>
        <v>-0.82818869287407515</v>
      </c>
      <c r="I287" s="100">
        <f>('EKHAZAARSTK X raw'!I287-'EKHAZAARSTK X raw'!I$1003)/'EKHAZAARSTK X raw'!I$1004</f>
        <v>-0.76167248214109551</v>
      </c>
      <c r="J287" s="100">
        <f>('EKHAZAARSTK X raw'!J287-'EKHAZAARSTK X raw'!J$1003)/'EKHAZAARSTK X raw'!J$1004</f>
        <v>-0.31566135368510423</v>
      </c>
      <c r="K287" s="100">
        <f>('EKHAZAARSTK X raw'!K287-'EKHAZAARSTK X raw'!K$1003)/'EKHAZAARSTK X raw'!K$1004</f>
        <v>0.53829034312451562</v>
      </c>
    </row>
    <row r="288" spans="1:11" x14ac:dyDescent="0.3">
      <c r="A288" s="22" t="str">
        <f>'EKHAZAARSTK X raw'!A288</f>
        <v>GANESHA ECOSPHERE LTD</v>
      </c>
      <c r="B288" s="100">
        <f>('EKHAZAARSTK X raw'!B288-'EKHAZAARSTK X raw'!B$1003)/'EKHAZAARSTK X raw'!B$1004</f>
        <v>-0.49179455861145988</v>
      </c>
      <c r="C288" s="100">
        <f>('EKHAZAARSTK X raw'!C288-'EKHAZAARSTK X raw'!C$1003)/'EKHAZAARSTK X raw'!C$1004</f>
        <v>-0.32984096519929695</v>
      </c>
      <c r="D288" s="100">
        <f>('EKHAZAARSTK X raw'!D288-'EKHAZAARSTK X raw'!D$1003)/'EKHAZAARSTK X raw'!D$1004</f>
        <v>-0.23527608338902214</v>
      </c>
      <c r="E288" s="100">
        <f>('EKHAZAARSTK X raw'!E288-'EKHAZAARSTK X raw'!E$1003)/'EKHAZAARSTK X raw'!E$1004</f>
        <v>0.5648002035844103</v>
      </c>
      <c r="F288" s="100">
        <f>('EKHAZAARSTK X raw'!F288-'EKHAZAARSTK X raw'!F$1003)/'EKHAZAARSTK X raw'!F$1004</f>
        <v>0.43477755056582584</v>
      </c>
      <c r="G288" s="100">
        <f>('EKHAZAARSTK X raw'!G288-'EKHAZAARSTK X raw'!G$1003)/'EKHAZAARSTK X raw'!G$1004</f>
        <v>-0.147118840452751</v>
      </c>
      <c r="H288" s="100">
        <f>('EKHAZAARSTK X raw'!H288-'EKHAZAARSTK X raw'!H$1003)/'EKHAZAARSTK X raw'!H$1004</f>
        <v>-0.83499441162368393</v>
      </c>
      <c r="I288" s="100">
        <f>('EKHAZAARSTK X raw'!I288-'EKHAZAARSTK X raw'!I$1003)/'EKHAZAARSTK X raw'!I$1004</f>
        <v>-0.22531508663169256</v>
      </c>
      <c r="J288" s="100">
        <f>('EKHAZAARSTK X raw'!J288-'EKHAZAARSTK X raw'!J$1003)/'EKHAZAARSTK X raw'!J$1004</f>
        <v>-0.17515540377334532</v>
      </c>
      <c r="K288" s="100">
        <f>('EKHAZAARSTK X raw'!K288-'EKHAZAARSTK X raw'!K$1003)/'EKHAZAARSTK X raw'!K$1004</f>
        <v>-0.77288334320978136</v>
      </c>
    </row>
    <row r="289" spans="1:11" x14ac:dyDescent="0.3">
      <c r="A289" s="22" t="str">
        <f>'EKHAZAARSTK X raw'!A289</f>
        <v>GARDEN REACH SHIPBUILDERS &amp;</v>
      </c>
      <c r="B289" s="100">
        <f>('EKHAZAARSTK X raw'!B289-'EKHAZAARSTK X raw'!B$1003)/'EKHAZAARSTK X raw'!B$1004</f>
        <v>0.356609904357157</v>
      </c>
      <c r="C289" s="100">
        <f>('EKHAZAARSTK X raw'!C289-'EKHAZAARSTK X raw'!C$1003)/'EKHAZAARSTK X raw'!C$1004</f>
        <v>-0.88425120612393793</v>
      </c>
      <c r="D289" s="100">
        <f>('EKHAZAARSTK X raw'!D289-'EKHAZAARSTK X raw'!D$1003)/'EKHAZAARSTK X raw'!D$1004</f>
        <v>-0.64516776209693916</v>
      </c>
      <c r="E289" s="100">
        <f>('EKHAZAARSTK X raw'!E289-'EKHAZAARSTK X raw'!E$1003)/'EKHAZAARSTK X raw'!E$1004</f>
        <v>-0.90240488424864596</v>
      </c>
      <c r="F289" s="100">
        <f>('EKHAZAARSTK X raw'!F289-'EKHAZAARSTK X raw'!F$1003)/'EKHAZAARSTK X raw'!F$1004</f>
        <v>1.9225098892875836</v>
      </c>
      <c r="G289" s="100">
        <f>('EKHAZAARSTK X raw'!G289-'EKHAZAARSTK X raw'!G$1003)/'EKHAZAARSTK X raw'!G$1004</f>
        <v>-0.35569914804700753</v>
      </c>
      <c r="H289" s="100">
        <f>('EKHAZAARSTK X raw'!H289-'EKHAZAARSTK X raw'!H$1003)/'EKHAZAARSTK X raw'!H$1004</f>
        <v>-2.1652930558919738E-3</v>
      </c>
      <c r="I289" s="100">
        <f>('EKHAZAARSTK X raw'!I289-'EKHAZAARSTK X raw'!I$1003)/'EKHAZAARSTK X raw'!I$1004</f>
        <v>1.4682878014224234</v>
      </c>
      <c r="J289" s="100">
        <f>('EKHAZAARSTK X raw'!J289-'EKHAZAARSTK X raw'!J$1003)/'EKHAZAARSTK X raw'!J$1004</f>
        <v>-5.6307037942987061E-2</v>
      </c>
      <c r="K289" s="100">
        <f>('EKHAZAARSTK X raw'!K289-'EKHAZAARSTK X raw'!K$1003)/'EKHAZAARSTK X raw'!K$1004</f>
        <v>1.2606465694164444</v>
      </c>
    </row>
    <row r="290" spans="1:11" x14ac:dyDescent="0.3">
      <c r="A290" s="22" t="str">
        <f>'EKHAZAARSTK X raw'!A290</f>
        <v>GARWARE HI-TECH FILMS LTD</v>
      </c>
      <c r="B290" s="100">
        <f>('EKHAZAARSTK X raw'!B290-'EKHAZAARSTK X raw'!B$1003)/'EKHAZAARSTK X raw'!B$1004</f>
        <v>0.59417582959750026</v>
      </c>
      <c r="C290" s="100">
        <f>('EKHAZAARSTK X raw'!C290-'EKHAZAARSTK X raw'!C$1003)/'EKHAZAARSTK X raw'!C$1004</f>
        <v>-0.97119496554932971</v>
      </c>
      <c r="D290" s="100">
        <f>('EKHAZAARSTK X raw'!D290-'EKHAZAARSTK X raw'!D$1003)/'EKHAZAARSTK X raw'!D$1004</f>
        <v>-0.28385890387162671</v>
      </c>
      <c r="E290" s="100">
        <f>('EKHAZAARSTK X raw'!E290-'EKHAZAARSTK X raw'!E$1003)/'EKHAZAARSTK X raw'!E$1004</f>
        <v>-0.61669827888043438</v>
      </c>
      <c r="F290" s="100">
        <f>('EKHAZAARSTK X raw'!F290-'EKHAZAARSTK X raw'!F$1003)/'EKHAZAARSTK X raw'!F$1004</f>
        <v>-0.80053662350737109</v>
      </c>
      <c r="G290" s="100">
        <f>('EKHAZAARSTK X raw'!G290-'EKHAZAARSTK X raw'!G$1003)/'EKHAZAARSTK X raw'!G$1004</f>
        <v>-0.46433991684702425</v>
      </c>
      <c r="H290" s="100">
        <f>('EKHAZAARSTK X raw'!H290-'EKHAZAARSTK X raw'!H$1003)/'EKHAZAARSTK X raw'!H$1004</f>
        <v>-0.75000524924631717</v>
      </c>
      <c r="I290" s="100">
        <f>('EKHAZAARSTK X raw'!I290-'EKHAZAARSTK X raw'!I$1003)/'EKHAZAARSTK X raw'!I$1004</f>
        <v>-0.60063442667765288</v>
      </c>
      <c r="J290" s="100">
        <f>('EKHAZAARSTK X raw'!J290-'EKHAZAARSTK X raw'!J$1003)/'EKHAZAARSTK X raw'!J$1004</f>
        <v>1.1972417310761942</v>
      </c>
      <c r="K290" s="100">
        <f>('EKHAZAARSTK X raw'!K290-'EKHAZAARSTK X raw'!K$1003)/'EKHAZAARSTK X raw'!K$1004</f>
        <v>0.34015129982695846</v>
      </c>
    </row>
    <row r="291" spans="1:11" x14ac:dyDescent="0.3">
      <c r="A291" s="22" t="str">
        <f>'EKHAZAARSTK X raw'!A291</f>
        <v>GARWARE TECHNICAL FIBRES LTD</v>
      </c>
      <c r="B291" s="100">
        <f>('EKHAZAARSTK X raw'!B291-'EKHAZAARSTK X raw'!B$1003)/'EKHAZAARSTK X raw'!B$1004</f>
        <v>-0.47007195146365394</v>
      </c>
      <c r="C291" s="100">
        <f>('EKHAZAARSTK X raw'!C291-'EKHAZAARSTK X raw'!C$1003)/'EKHAZAARSTK X raw'!C$1004</f>
        <v>-0.72339339232871469</v>
      </c>
      <c r="D291" s="100">
        <f>('EKHAZAARSTK X raw'!D291-'EKHAZAARSTK X raw'!D$1003)/'EKHAZAARSTK X raw'!D$1004</f>
        <v>-0.7013288893381433</v>
      </c>
      <c r="E291" s="100">
        <f>('EKHAZAARSTK X raw'!E291-'EKHAZAARSTK X raw'!E$1003)/'EKHAZAARSTK X raw'!E$1004</f>
        <v>-0.90240488424864596</v>
      </c>
      <c r="F291" s="100">
        <f>('EKHAZAARSTK X raw'!F291-'EKHAZAARSTK X raw'!F$1003)/'EKHAZAARSTK X raw'!F$1004</f>
        <v>-0.14605499330586641</v>
      </c>
      <c r="G291" s="100">
        <f>('EKHAZAARSTK X raw'!G291-'EKHAZAARSTK X raw'!G$1003)/'EKHAZAARSTK X raw'!G$1004</f>
        <v>0.28758983199561294</v>
      </c>
      <c r="H291" s="100">
        <f>('EKHAZAARSTK X raw'!H291-'EKHAZAARSTK X raw'!H$1003)/'EKHAZAARSTK X raw'!H$1004</f>
        <v>-0.49005660340309376</v>
      </c>
      <c r="I291" s="100">
        <f>('EKHAZAARSTK X raw'!I291-'EKHAZAARSTK X raw'!I$1003)/'EKHAZAARSTK X raw'!I$1004</f>
        <v>-0.88231550825967076</v>
      </c>
      <c r="J291" s="100">
        <f>('EKHAZAARSTK X raw'!J291-'EKHAZAARSTK X raw'!J$1003)/'EKHAZAARSTK X raw'!J$1004</f>
        <v>-0.61303481158667594</v>
      </c>
      <c r="K291" s="100">
        <f>('EKHAZAARSTK X raw'!K291-'EKHAZAARSTK X raw'!K$1003)/'EKHAZAARSTK X raw'!K$1004</f>
        <v>-0.57387028947933327</v>
      </c>
    </row>
    <row r="292" spans="1:11" x14ac:dyDescent="0.3">
      <c r="A292" s="22" t="str">
        <f>'EKHAZAARSTK X raw'!A292</f>
        <v>GATEWAY DISTRIPARKS LTD</v>
      </c>
      <c r="B292" s="100">
        <f>('EKHAZAARSTK X raw'!B292-'EKHAZAARSTK X raw'!B$1003)/'EKHAZAARSTK X raw'!B$1004</f>
        <v>0.22362244239653056</v>
      </c>
      <c r="C292" s="100">
        <f>('EKHAZAARSTK X raw'!C292-'EKHAZAARSTK X raw'!C$1003)/'EKHAZAARSTK X raw'!C$1004</f>
        <v>-0.85285737046175492</v>
      </c>
      <c r="D292" s="100">
        <f>('EKHAZAARSTK X raw'!D292-'EKHAZAARSTK X raw'!D$1003)/'EKHAZAARSTK X raw'!D$1004</f>
        <v>0.24689366779057761</v>
      </c>
      <c r="E292" s="100">
        <f>('EKHAZAARSTK X raw'!E292-'EKHAZAARSTK X raw'!E$1003)/'EKHAZAARSTK X raw'!E$1004</f>
        <v>-0.31455536090347447</v>
      </c>
      <c r="F292" s="100">
        <f>('EKHAZAARSTK X raw'!F292-'EKHAZAARSTK X raw'!F$1003)/'EKHAZAARSTK X raw'!F$1004</f>
        <v>-0.26269489815612485</v>
      </c>
      <c r="G292" s="100">
        <f>('EKHAZAARSTK X raw'!G292-'EKHAZAARSTK X raw'!G$1003)/'EKHAZAARSTK X raw'!G$1004</f>
        <v>0.27716123593697212</v>
      </c>
      <c r="H292" s="100">
        <f>('EKHAZAARSTK X raw'!H292-'EKHAZAARSTK X raw'!H$1003)/'EKHAZAARSTK X raw'!H$1004</f>
        <v>-0.515467569930665</v>
      </c>
      <c r="I292" s="100">
        <f>('EKHAZAARSTK X raw'!I292-'EKHAZAARSTK X raw'!I$1003)/'EKHAZAARSTK X raw'!I$1004</f>
        <v>-0.80739638735537067</v>
      </c>
      <c r="J292" s="100">
        <f>('EKHAZAARSTK X raw'!J292-'EKHAZAARSTK X raw'!J$1003)/'EKHAZAARSTK X raw'!J$1004</f>
        <v>0.48692015174797004</v>
      </c>
      <c r="K292" s="100">
        <f>('EKHAZAARSTK X raw'!K292-'EKHAZAARSTK X raw'!K$1003)/'EKHAZAARSTK X raw'!K$1004</f>
        <v>-1.0093627426194038</v>
      </c>
    </row>
    <row r="293" spans="1:11" x14ac:dyDescent="0.3">
      <c r="A293" s="22" t="str">
        <f>'EKHAZAARSTK X raw'!A293</f>
        <v>GATI LTD</v>
      </c>
      <c r="B293" s="100">
        <f>('EKHAZAARSTK X raw'!B293-'EKHAZAARSTK X raw'!B$1003)/'EKHAZAARSTK X raw'!B$1004</f>
        <v>-0.64897097360151768</v>
      </c>
      <c r="C293" s="100">
        <f>('EKHAZAARSTK X raw'!C293-'EKHAZAARSTK X raw'!C$1003)/'EKHAZAARSTK X raw'!C$1004</f>
        <v>-0.29363194701146961</v>
      </c>
      <c r="D293" s="100">
        <f>('EKHAZAARSTK X raw'!D293-'EKHAZAARSTK X raw'!D$1003)/'EKHAZAARSTK X raw'!D$1004</f>
        <v>-1.0364078579938627</v>
      </c>
      <c r="E293" s="100">
        <f>('EKHAZAARSTK X raw'!E293-'EKHAZAARSTK X raw'!E$1003)/'EKHAZAARSTK X raw'!E$1004</f>
        <v>0.29223865321511189</v>
      </c>
      <c r="F293" s="100">
        <f>('EKHAZAARSTK X raw'!F293-'EKHAZAARSTK X raw'!F$1003)/'EKHAZAARSTK X raw'!F$1004</f>
        <v>-0.94236502504529351</v>
      </c>
      <c r="G293" s="100">
        <f>('EKHAZAARSTK X raw'!G293-'EKHAZAARSTK X raw'!G$1003)/'EKHAZAARSTK X raw'!G$1004</f>
        <v>-1.4409526750460411</v>
      </c>
      <c r="H293" s="100">
        <f>('EKHAZAARSTK X raw'!H293-'EKHAZAARSTK X raw'!H$1003)/'EKHAZAARSTK X raw'!H$1004</f>
        <v>-0.83034309425399255</v>
      </c>
      <c r="I293" s="100">
        <f>('EKHAZAARSTK X raw'!I293-'EKHAZAARSTK X raw'!I$1003)/'EKHAZAARSTK X raw'!I$1004</f>
        <v>1.4603418130630996</v>
      </c>
      <c r="J293" s="100">
        <f>('EKHAZAARSTK X raw'!J293-'EKHAZAARSTK X raw'!J$1003)/'EKHAZAARSTK X raw'!J$1004</f>
        <v>-0.50909724820954438</v>
      </c>
      <c r="K293" s="100">
        <f>('EKHAZAARSTK X raw'!K293-'EKHAZAARSTK X raw'!K$1003)/'EKHAZAARSTK X raw'!K$1004</f>
        <v>7.6937676423788501E-2</v>
      </c>
    </row>
    <row r="294" spans="1:11" x14ac:dyDescent="0.3">
      <c r="A294" s="22" t="str">
        <f>'EKHAZAARSTK X raw'!A294</f>
        <v>GE T&amp;D INDIA LTD</v>
      </c>
      <c r="B294" s="100">
        <f>('EKHAZAARSTK X raw'!B294-'EKHAZAARSTK X raw'!B$1003)/'EKHAZAARSTK X raw'!B$1004</f>
        <v>-0.64897097360151768</v>
      </c>
      <c r="C294" s="100">
        <f>('EKHAZAARSTK X raw'!C294-'EKHAZAARSTK X raw'!C$1003)/'EKHAZAARSTK X raw'!C$1004</f>
        <v>0.44390131388353665</v>
      </c>
      <c r="D294" s="100">
        <f>('EKHAZAARSTK X raw'!D294-'EKHAZAARSTK X raw'!D$1003)/'EKHAZAARSTK X raw'!D$1004</f>
        <v>-1.8945548962699248</v>
      </c>
      <c r="E294" s="100">
        <f>('EKHAZAARSTK X raw'!E294-'EKHAZAARSTK X raw'!E$1003)/'EKHAZAARSTK X raw'!E$1004</f>
        <v>-0.10314113437837964</v>
      </c>
      <c r="F294" s="100">
        <f>('EKHAZAARSTK X raw'!F294-'EKHAZAARSTK X raw'!F$1003)/'EKHAZAARSTK X raw'!F$1004</f>
        <v>0.78399156702870731</v>
      </c>
      <c r="G294" s="100">
        <f>('EKHAZAARSTK X raw'!G294-'EKHAZAARSTK X raw'!G$1003)/'EKHAZAARSTK X raw'!G$1004</f>
        <v>-1.2753324156483044</v>
      </c>
      <c r="H294" s="100">
        <f>('EKHAZAARSTK X raw'!H294-'EKHAZAARSTK X raw'!H$1003)/'EKHAZAARSTK X raw'!H$1004</f>
        <v>-0.23019953494470777</v>
      </c>
      <c r="I294" s="100">
        <f>('EKHAZAARSTK X raw'!I294-'EKHAZAARSTK X raw'!I$1003)/'EKHAZAARSTK X raw'!I$1004</f>
        <v>-0.9918245521787652</v>
      </c>
      <c r="J294" s="100">
        <f>('EKHAZAARSTK X raw'!J294-'EKHAZAARSTK X raw'!J$1003)/'EKHAZAARSTK X raw'!J$1004</f>
        <v>-0.75859548805000765</v>
      </c>
      <c r="K294" s="100">
        <f>('EKHAZAARSTK X raw'!K294-'EKHAZAARSTK X raw'!K$1003)/'EKHAZAARSTK X raw'!K$1004</f>
        <v>-5.4152556709746349E-2</v>
      </c>
    </row>
    <row r="295" spans="1:11" x14ac:dyDescent="0.3">
      <c r="A295" s="22" t="str">
        <f>'EKHAZAARSTK X raw'!A295</f>
        <v>GENERAL INS CORP OF INDIA</v>
      </c>
      <c r="B295" s="100">
        <f>('EKHAZAARSTK X raw'!B295-'EKHAZAARSTK X raw'!B$1003)/'EKHAZAARSTK X raw'!B$1004</f>
        <v>0.45250905565752336</v>
      </c>
      <c r="C295" s="100">
        <f>('EKHAZAARSTK X raw'!C295-'EKHAZAARSTK X raw'!C$1003)/'EKHAZAARSTK X raw'!C$1004</f>
        <v>-1.3207495768708499</v>
      </c>
      <c r="D295" s="100">
        <f>('EKHAZAARSTK X raw'!D295-'EKHAZAARSTK X raw'!D$1003)/'EKHAZAARSTK X raw'!D$1004</f>
        <v>-0.7544644218493437</v>
      </c>
      <c r="E295" s="100">
        <f>('EKHAZAARSTK X raw'!E295-'EKHAZAARSTK X raw'!E$1003)/'EKHAZAARSTK X raw'!E$1004</f>
        <v>-0.90240488424864596</v>
      </c>
      <c r="F295" s="100">
        <f>('EKHAZAARSTK X raw'!F295-'EKHAZAARSTK X raw'!F$1003)/'EKHAZAARSTK X raw'!F$1004</f>
        <v>0.41438264426322075</v>
      </c>
      <c r="G295" s="100">
        <f>('EKHAZAARSTK X raw'!G295-'EKHAZAARSTK X raw'!G$1003)/'EKHAZAARSTK X raw'!G$1004</f>
        <v>-8.510238787847603E-2</v>
      </c>
      <c r="H295" s="100">
        <f>('EKHAZAARSTK X raw'!H295-'EKHAZAARSTK X raw'!H$1003)/'EKHAZAARSTK X raw'!H$1004</f>
        <v>1.7526045101773056</v>
      </c>
      <c r="I295" s="100">
        <f>('EKHAZAARSTK X raw'!I295-'EKHAZAARSTK X raw'!I$1003)/'EKHAZAARSTK X raw'!I$1004</f>
        <v>-0.90623343230200093</v>
      </c>
      <c r="J295" s="100">
        <f>('EKHAZAARSTK X raw'!J295-'EKHAZAARSTK X raw'!J$1003)/'EKHAZAARSTK X raw'!J$1004</f>
        <v>2.8263772997843031</v>
      </c>
      <c r="K295" s="100">
        <f>('EKHAZAARSTK X raw'!K295-'EKHAZAARSTK X raw'!K$1003)/'EKHAZAARSTK X raw'!K$1004</f>
        <v>1.6544740955489947</v>
      </c>
    </row>
    <row r="296" spans="1:11" x14ac:dyDescent="0.3">
      <c r="A296" s="22" t="str">
        <f>'EKHAZAARSTK X raw'!A296</f>
        <v>GENESYS INTL CORP LTD</v>
      </c>
      <c r="B296" s="100">
        <f>('EKHAZAARSTK X raw'!B296-'EKHAZAARSTK X raw'!B$1003)/'EKHAZAARSTK X raw'!B$1004</f>
        <v>-0.64897097360151768</v>
      </c>
      <c r="C296" s="100">
        <f>('EKHAZAARSTK X raw'!C296-'EKHAZAARSTK X raw'!C$1003)/'EKHAZAARSTK X raw'!C$1004</f>
        <v>-0.29022304858585046</v>
      </c>
      <c r="D296" s="100">
        <f>('EKHAZAARSTK X raw'!D296-'EKHAZAARSTK X raw'!D$1003)/'EKHAZAARSTK X raw'!D$1004</f>
        <v>-1.1225767327995764</v>
      </c>
      <c r="E296" s="100">
        <f>('EKHAZAARSTK X raw'!E296-'EKHAZAARSTK X raw'!E$1003)/'EKHAZAARSTK X raw'!E$1004</f>
        <v>-0.80086894724890512</v>
      </c>
      <c r="F296" s="100">
        <f>('EKHAZAARSTK X raw'!F296-'EKHAZAARSTK X raw'!F$1003)/'EKHAZAARSTK X raw'!F$1004</f>
        <v>-1.4084875496784783</v>
      </c>
      <c r="G296" s="100">
        <f>('EKHAZAARSTK X raw'!G296-'EKHAZAARSTK X raw'!G$1003)/'EKHAZAARSTK X raw'!G$1004</f>
        <v>-1.556971164459366</v>
      </c>
      <c r="H296" s="100">
        <f>('EKHAZAARSTK X raw'!H296-'EKHAZAARSTK X raw'!H$1003)/'EKHAZAARSTK X raw'!H$1004</f>
        <v>-1.3074710671720422</v>
      </c>
      <c r="I296" s="100">
        <f>('EKHAZAARSTK X raw'!I296-'EKHAZAARSTK X raw'!I$1003)/'EKHAZAARSTK X raw'!I$1004</f>
        <v>-0.68223170318169579</v>
      </c>
      <c r="J296" s="100">
        <f>('EKHAZAARSTK X raw'!J296-'EKHAZAARSTK X raw'!J$1003)/'EKHAZAARSTK X raw'!J$1004</f>
        <v>-0.71496582765818772</v>
      </c>
      <c r="K296" s="100">
        <f>('EKHAZAARSTK X raw'!K296-'EKHAZAARSTK X raw'!K$1003)/'EKHAZAARSTK X raw'!K$1004</f>
        <v>1.0289725041431657</v>
      </c>
    </row>
    <row r="297" spans="1:11" x14ac:dyDescent="0.3">
      <c r="A297" s="22" t="str">
        <f>'EKHAZAARSTK X raw'!A297</f>
        <v>GENSOL ENGINEERING LTD</v>
      </c>
      <c r="B297" s="100">
        <f>('EKHAZAARSTK X raw'!B297-'EKHAZAARSTK X raw'!B$1003)/'EKHAZAARSTK X raw'!B$1004</f>
        <v>-0.64897097360151768</v>
      </c>
      <c r="C297" s="100">
        <f>('EKHAZAARSTK X raw'!C297-'EKHAZAARSTK X raw'!C$1003)/'EKHAZAARSTK X raw'!C$1004</f>
        <v>2.198253641776668</v>
      </c>
      <c r="D297" s="100">
        <f>('EKHAZAARSTK X raw'!D297-'EKHAZAARSTK X raw'!D$1003)/'EKHAZAARSTK X raw'!D$1004</f>
        <v>1.5268547283365386</v>
      </c>
      <c r="E297" s="100">
        <f>('EKHAZAARSTK X raw'!E297-'EKHAZAARSTK X raw'!E$1003)/'EKHAZAARSTK X raw'!E$1004</f>
        <v>0.791839814154782</v>
      </c>
      <c r="F297" s="100">
        <f>('EKHAZAARSTK X raw'!F297-'EKHAZAARSTK X raw'!F$1003)/'EKHAZAARSTK X raw'!F$1004</f>
        <v>2.6029912536684501</v>
      </c>
      <c r="G297" s="100">
        <f>('EKHAZAARSTK X raw'!G297-'EKHAZAARSTK X raw'!G$1003)/'EKHAZAARSTK X raw'!G$1004</f>
        <v>-0.15792371642491215</v>
      </c>
      <c r="H297" s="100">
        <f>('EKHAZAARSTK X raw'!H297-'EKHAZAARSTK X raw'!H$1003)/'EKHAZAARSTK X raw'!H$1004</f>
        <v>-1.3074710671720422</v>
      </c>
      <c r="I297" s="100">
        <f>('EKHAZAARSTK X raw'!I297-'EKHAZAARSTK X raw'!I$1003)/'EKHAZAARSTK X raw'!I$1004</f>
        <v>-0.31373201617123059</v>
      </c>
      <c r="J297" s="100">
        <f>('EKHAZAARSTK X raw'!J297-'EKHAZAARSTK X raw'!J$1003)/'EKHAZAARSTK X raw'!J$1004</f>
        <v>-0.99155585887583031</v>
      </c>
      <c r="K297" s="100">
        <f>('EKHAZAARSTK X raw'!K297-'EKHAZAARSTK X raw'!K$1003)/'EKHAZAARSTK X raw'!K$1004</f>
        <v>1.9715709620408726</v>
      </c>
    </row>
    <row r="298" spans="1:11" x14ac:dyDescent="0.3">
      <c r="A298" s="22" t="str">
        <f>'EKHAZAARSTK X raw'!A298</f>
        <v>GENUS POWER INFRASTRUCTURES</v>
      </c>
      <c r="B298" s="100">
        <f>('EKHAZAARSTK X raw'!B298-'EKHAZAARSTK X raw'!B$1003)/'EKHAZAARSTK X raw'!B$1004</f>
        <v>-0.43926627027712351</v>
      </c>
      <c r="C298" s="100">
        <f>('EKHAZAARSTK X raw'!C298-'EKHAZAARSTK X raw'!C$1003)/'EKHAZAARSTK X raw'!C$1004</f>
        <v>-0.79569976154985567</v>
      </c>
      <c r="D298" s="100">
        <f>('EKHAZAARSTK X raw'!D298-'EKHAZAARSTK X raw'!D$1003)/'EKHAZAARSTK X raw'!D$1004</f>
        <v>-0.30622464244362496</v>
      </c>
      <c r="E298" s="100">
        <f>('EKHAZAARSTK X raw'!E298-'EKHAZAARSTK X raw'!E$1003)/'EKHAZAARSTK X raw'!E$1004</f>
        <v>-0.89837375199239466</v>
      </c>
      <c r="F298" s="100">
        <f>('EKHAZAARSTK X raw'!F298-'EKHAZAARSTK X raw'!F$1003)/'EKHAZAARSTK X raw'!F$1004</f>
        <v>0.4187720162604901</v>
      </c>
      <c r="G298" s="100">
        <f>('EKHAZAARSTK X raw'!G298-'EKHAZAARSTK X raw'!G$1003)/'EKHAZAARSTK X raw'!G$1004</f>
        <v>-0.63459315694841845</v>
      </c>
      <c r="H298" s="100">
        <f>('EKHAZAARSTK X raw'!H298-'EKHAZAARSTK X raw'!H$1003)/'EKHAZAARSTK X raw'!H$1004</f>
        <v>-0.82719737853360509</v>
      </c>
      <c r="I298" s="100">
        <f>('EKHAZAARSTK X raw'!I298-'EKHAZAARSTK X raw'!I$1003)/'EKHAZAARSTK X raw'!I$1004</f>
        <v>-3.4491255876233028E-3</v>
      </c>
      <c r="J298" s="100">
        <f>('EKHAZAARSTK X raw'!J298-'EKHAZAARSTK X raw'!J$1003)/'EKHAZAARSTK X raw'!J$1004</f>
        <v>-0.3095100669862394</v>
      </c>
      <c r="K298" s="100">
        <f>('EKHAZAARSTK X raw'!K298-'EKHAZAARSTK X raw'!K$1003)/'EKHAZAARSTK X raw'!K$1004</f>
        <v>-0.39456367363975092</v>
      </c>
    </row>
    <row r="299" spans="1:11" x14ac:dyDescent="0.3">
      <c r="A299" s="22" t="str">
        <f>'EKHAZAARSTK X raw'!A299</f>
        <v>GHCL LTD</v>
      </c>
      <c r="B299" s="100">
        <f>('EKHAZAARSTK X raw'!B299-'EKHAZAARSTK X raw'!B$1003)/'EKHAZAARSTK X raw'!B$1004</f>
        <v>0.87848059413162094</v>
      </c>
      <c r="C299" s="100">
        <f>('EKHAZAARSTK X raw'!C299-'EKHAZAARSTK X raw'!C$1003)/'EKHAZAARSTK X raw'!C$1004</f>
        <v>-0.2390473694333605</v>
      </c>
      <c r="D299" s="100">
        <f>('EKHAZAARSTK X raw'!D299-'EKHAZAARSTK X raw'!D$1003)/'EKHAZAARSTK X raw'!D$1004</f>
        <v>-0.5651503442914505</v>
      </c>
      <c r="E299" s="100">
        <f>('EKHAZAARSTK X raw'!E299-'EKHAZAARSTK X raw'!E$1003)/'EKHAZAARSTK X raw'!E$1004</f>
        <v>-0.48748521925011856</v>
      </c>
      <c r="F299" s="100">
        <f>('EKHAZAARSTK X raw'!F299-'EKHAZAARSTK X raw'!F$1003)/'EKHAZAARSTK X raw'!F$1004</f>
        <v>-7.6828860108745886E-2</v>
      </c>
      <c r="G299" s="100">
        <f>('EKHAZAARSTK X raw'!G299-'EKHAZAARSTK X raw'!G$1003)/'EKHAZAARSTK X raw'!G$1004</f>
        <v>1.4546309309566106</v>
      </c>
      <c r="H299" s="100">
        <f>('EKHAZAARSTK X raw'!H299-'EKHAZAARSTK X raw'!H$1003)/'EKHAZAARSTK X raw'!H$1004</f>
        <v>3.1769995532842672E-3</v>
      </c>
      <c r="I299" s="100">
        <f>('EKHAZAARSTK X raw'!I299-'EKHAZAARSTK X raw'!I$1003)/'EKHAZAARSTK X raw'!I$1004</f>
        <v>0.4980677803127907</v>
      </c>
      <c r="J299" s="100">
        <f>('EKHAZAARSTK X raw'!J299-'EKHAZAARSTK X raw'!J$1003)/'EKHAZAARSTK X raw'!J$1004</f>
        <v>2.7974803690102221</v>
      </c>
      <c r="K299" s="100">
        <f>('EKHAZAARSTK X raw'!K299-'EKHAZAARSTK X raw'!K$1003)/'EKHAZAARSTK X raw'!K$1004</f>
        <v>0.36924692371639084</v>
      </c>
    </row>
    <row r="300" spans="1:11" x14ac:dyDescent="0.3">
      <c r="A300" s="22" t="str">
        <f>'EKHAZAARSTK X raw'!A300</f>
        <v>GILLETTE INDIA LTD</v>
      </c>
      <c r="B300" s="100">
        <f>('EKHAZAARSTK X raw'!B300-'EKHAZAARSTK X raw'!B$1003)/'EKHAZAARSTK X raw'!B$1004</f>
        <v>0.54178032803055209</v>
      </c>
      <c r="C300" s="100">
        <f>('EKHAZAARSTK X raw'!C300-'EKHAZAARSTK X raw'!C$1003)/'EKHAZAARSTK X raw'!C$1004</f>
        <v>-0.38955747985985484</v>
      </c>
      <c r="D300" s="100">
        <f>('EKHAZAARSTK X raw'!D300-'EKHAZAARSTK X raw'!D$1003)/'EKHAZAARSTK X raw'!D$1004</f>
        <v>-0.50429939212427455</v>
      </c>
      <c r="E300" s="100">
        <f>('EKHAZAARSTK X raw'!E300-'EKHAZAARSTK X raw'!E$1003)/'EKHAZAARSTK X raw'!E$1004</f>
        <v>-0.90225739338986466</v>
      </c>
      <c r="F300" s="100">
        <f>('EKHAZAARSTK X raw'!F300-'EKHAZAARSTK X raw'!F$1003)/'EKHAZAARSTK X raw'!F$1004</f>
        <v>-0.58590773431824994</v>
      </c>
      <c r="G300" s="100">
        <f>('EKHAZAARSTK X raw'!G300-'EKHAZAARSTK X raw'!G$1003)/'EKHAZAARSTK X raw'!G$1004</f>
        <v>1.255164059066215</v>
      </c>
      <c r="H300" s="100">
        <f>('EKHAZAARSTK X raw'!H300-'EKHAZAARSTK X raw'!H$1003)/'EKHAZAARSTK X raw'!H$1004</f>
        <v>-0.10979907966265452</v>
      </c>
      <c r="I300" s="100">
        <f>('EKHAZAARSTK X raw'!I300-'EKHAZAARSTK X raw'!I$1003)/'EKHAZAARSTK X raw'!I$1004</f>
        <v>-1.0897375109467102</v>
      </c>
      <c r="J300" s="100">
        <f>('EKHAZAARSTK X raw'!J300-'EKHAZAARSTK X raw'!J$1003)/'EKHAZAARSTK X raw'!J$1004</f>
        <v>-0.64754423768578206</v>
      </c>
      <c r="K300" s="100">
        <f>('EKHAZAARSTK X raw'!K300-'EKHAZAARSTK X raw'!K$1003)/'EKHAZAARSTK X raw'!K$1004</f>
        <v>-0.85214863417286246</v>
      </c>
    </row>
    <row r="301" spans="1:11" x14ac:dyDescent="0.3">
      <c r="A301" s="22" t="str">
        <f>'EKHAZAARSTK X raw'!A301</f>
        <v>GLAND PHARMA LTD</v>
      </c>
      <c r="B301" s="100">
        <f>('EKHAZAARSTK X raw'!B301-'EKHAZAARSTK X raw'!B$1003)/'EKHAZAARSTK X raw'!B$1004</f>
        <v>-0.64897097360151768</v>
      </c>
      <c r="C301" s="100">
        <f>('EKHAZAARSTK X raw'!C301-'EKHAZAARSTK X raw'!C$1003)/'EKHAZAARSTK X raw'!C$1004</f>
        <v>0.62360505056777427</v>
      </c>
      <c r="D301" s="100">
        <f>('EKHAZAARSTK X raw'!D301-'EKHAZAARSTK X raw'!D$1003)/'EKHAZAARSTK X raw'!D$1004</f>
        <v>0.87253402146411807</v>
      </c>
      <c r="E301" s="100">
        <f>('EKHAZAARSTK X raw'!E301-'EKHAZAARSTK X raw'!E$1003)/'EKHAZAARSTK X raw'!E$1004</f>
        <v>-0.90048527354815378</v>
      </c>
      <c r="F301" s="100">
        <f>('EKHAZAARSTK X raw'!F301-'EKHAZAARSTK X raw'!F$1003)/'EKHAZAARSTK X raw'!F$1004</f>
        <v>-2.5504644817638624</v>
      </c>
      <c r="G301" s="100">
        <f>('EKHAZAARSTK X raw'!G301-'EKHAZAARSTK X raw'!G$1003)/'EKHAZAARSTK X raw'!G$1004</f>
        <v>0.26334683094791445</v>
      </c>
      <c r="H301" s="100">
        <f>('EKHAZAARSTK X raw'!H301-'EKHAZAARSTK X raw'!H$1003)/'EKHAZAARSTK X raw'!H$1004</f>
        <v>0.53902468459027808</v>
      </c>
      <c r="I301" s="100">
        <f>('EKHAZAARSTK X raw'!I301-'EKHAZAARSTK X raw'!I$1003)/'EKHAZAARSTK X raw'!I$1004</f>
        <v>-0.17219147954400324</v>
      </c>
      <c r="J301" s="100">
        <f>('EKHAZAARSTK X raw'!J301-'EKHAZAARSTK X raw'!J$1003)/'EKHAZAARSTK X raw'!J$1004</f>
        <v>-0.30834585530099407</v>
      </c>
      <c r="K301" s="100">
        <f>('EKHAZAARSTK X raw'!K301-'EKHAZAARSTK X raw'!K$1003)/'EKHAZAARSTK X raw'!K$1004</f>
        <v>1.0653523734722983</v>
      </c>
    </row>
    <row r="302" spans="1:11" x14ac:dyDescent="0.3">
      <c r="A302" s="22" t="str">
        <f>'EKHAZAARSTK X raw'!A302</f>
        <v>GLAXOSMITHKLINE PHARMACEUTIC</v>
      </c>
      <c r="B302" s="100">
        <f>('EKHAZAARSTK X raw'!B302-'EKHAZAARSTK X raw'!B$1003)/'EKHAZAARSTK X raw'!B$1004</f>
        <v>1.0995082679973722</v>
      </c>
      <c r="C302" s="100">
        <f>('EKHAZAARSTK X raw'!C302-'EKHAZAARSTK X raw'!C$1003)/'EKHAZAARSTK X raw'!C$1004</f>
        <v>0.44999310568034484</v>
      </c>
      <c r="D302" s="100">
        <f>('EKHAZAARSTK X raw'!D302-'EKHAZAARSTK X raw'!D$1003)/'EKHAZAARSTK X raw'!D$1004</f>
        <v>-0.37157148432142789</v>
      </c>
      <c r="E302" s="100">
        <f>('EKHAZAARSTK X raw'!E302-'EKHAZAARSTK X raw'!E$1003)/'EKHAZAARSTK X raw'!E$1004</f>
        <v>-0.88664589875339184</v>
      </c>
      <c r="F302" s="100">
        <f>('EKHAZAARSTK X raw'!F302-'EKHAZAARSTK X raw'!F$1003)/'EKHAZAARSTK X raw'!F$1004</f>
        <v>-0.72664025041908342</v>
      </c>
      <c r="G302" s="100">
        <f>('EKHAZAARSTK X raw'!G302-'EKHAZAARSTK X raw'!G$1003)/'EKHAZAARSTK X raw'!G$1004</f>
        <v>0.87957981976539024</v>
      </c>
      <c r="H302" s="100">
        <f>('EKHAZAARSTK X raw'!H302-'EKHAZAARSTK X raw'!H$1003)/'EKHAZAARSTK X raw'!H$1004</f>
        <v>0.20157632229088207</v>
      </c>
      <c r="I302" s="100">
        <f>('EKHAZAARSTK X raw'!I302-'EKHAZAARSTK X raw'!I$1003)/'EKHAZAARSTK X raw'!I$1004</f>
        <v>-1.0225523460421277</v>
      </c>
      <c r="J302" s="100">
        <f>('EKHAZAARSTK X raw'!J302-'EKHAZAARSTK X raw'!J$1003)/'EKHAZAARSTK X raw'!J$1004</f>
        <v>-0.65375425883121596</v>
      </c>
      <c r="K302" s="100">
        <f>('EKHAZAARSTK X raw'!K302-'EKHAZAARSTK X raw'!K$1003)/'EKHAZAARSTK X raw'!K$1004</f>
        <v>-1.5693256942971414</v>
      </c>
    </row>
    <row r="303" spans="1:11" x14ac:dyDescent="0.3">
      <c r="A303" s="22" t="str">
        <f>'EKHAZAARSTK X raw'!A303</f>
        <v>GLENMARK LIFE SCIENCES LTD</v>
      </c>
      <c r="B303" s="100">
        <f>('EKHAZAARSTK X raw'!B303-'EKHAZAARSTK X raw'!B$1003)/'EKHAZAARSTK X raw'!B$1004</f>
        <v>2.8789596806567657</v>
      </c>
      <c r="C303" s="100">
        <f>('EKHAZAARSTK X raw'!C303-'EKHAZAARSTK X raw'!C$1003)/'EKHAZAARSTK X raw'!C$1004</f>
        <v>0.94581398621786739</v>
      </c>
      <c r="D303" s="100">
        <f>('EKHAZAARSTK X raw'!D303-'EKHAZAARSTK X raw'!D$1003)/'EKHAZAARSTK X raw'!D$1004</f>
        <v>1.2781961854972619</v>
      </c>
      <c r="E303" s="100">
        <f>('EKHAZAARSTK X raw'!E303-'EKHAZAARSTK X raw'!E$1003)/'EKHAZAARSTK X raw'!E$1004</f>
        <v>-0.90014969820052237</v>
      </c>
      <c r="F303" s="100">
        <f>('EKHAZAARSTK X raw'!F303-'EKHAZAARSTK X raw'!F$1003)/'EKHAZAARSTK X raw'!F$1004</f>
        <v>-0.42714221256419588</v>
      </c>
      <c r="G303" s="100">
        <f>('EKHAZAARSTK X raw'!G303-'EKHAZAARSTK X raw'!G$1003)/'EKHAZAARSTK X raw'!G$1004</f>
        <v>0.67991679533430294</v>
      </c>
      <c r="H303" s="100">
        <f>('EKHAZAARSTK X raw'!H303-'EKHAZAARSTK X raw'!H$1003)/'EKHAZAARSTK X raw'!H$1004</f>
        <v>-0.27061344865378961</v>
      </c>
      <c r="I303" s="100">
        <f>('EKHAZAARSTK X raw'!I303-'EKHAZAARSTK X raw'!I$1003)/'EKHAZAARSTK X raw'!I$1004</f>
        <v>-0.70390143769907731</v>
      </c>
      <c r="J303" s="100">
        <f>('EKHAZAARSTK X raw'!J303-'EKHAZAARSTK X raw'!J$1003)/'EKHAZAARSTK X raw'!J$1004</f>
        <v>0.49625516286167348</v>
      </c>
      <c r="K303" s="100">
        <f>('EKHAZAARSTK X raw'!K303-'EKHAZAARSTK X raw'!K$1003)/'EKHAZAARSTK X raw'!K$1004</f>
        <v>-0.83075645763590145</v>
      </c>
    </row>
    <row r="304" spans="1:11" x14ac:dyDescent="0.3">
      <c r="A304" s="22" t="str">
        <f>'EKHAZAARSTK X raw'!A304</f>
        <v>GLENMARK PHARMACEUTICALS LTD</v>
      </c>
      <c r="B304" s="100">
        <f>('EKHAZAARSTK X raw'!B304-'EKHAZAARSTK X raw'!B$1003)/'EKHAZAARSTK X raw'!B$1004</f>
        <v>-0.29447990438105737</v>
      </c>
      <c r="C304" s="100">
        <f>('EKHAZAARSTK X raw'!C304-'EKHAZAARSTK X raw'!C$1003)/'EKHAZAARSTK X raw'!C$1004</f>
        <v>-1.2799543215533398</v>
      </c>
      <c r="D304" s="100">
        <f>('EKHAZAARSTK X raw'!D304-'EKHAZAARSTK X raw'!D$1003)/'EKHAZAARSTK X raw'!D$1004</f>
        <v>-0.52785853006401728</v>
      </c>
      <c r="E304" s="100">
        <f>('EKHAZAARSTK X raw'!E304-'EKHAZAARSTK X raw'!E$1003)/'EKHAZAARSTK X raw'!E$1004</f>
        <v>0.25161746527354345</v>
      </c>
      <c r="F304" s="100">
        <f>('EKHAZAARSTK X raw'!F304-'EKHAZAARSTK X raw'!F$1003)/'EKHAZAARSTK X raw'!F$1004</f>
        <v>-4.2805916294850199E-2</v>
      </c>
      <c r="G304" s="100">
        <f>('EKHAZAARSTK X raw'!G304-'EKHAZAARSTK X raw'!G$1003)/'EKHAZAARSTK X raw'!G$1004</f>
        <v>-0.37791580026382215</v>
      </c>
      <c r="H304" s="100">
        <f>('EKHAZAARSTK X raw'!H304-'EKHAZAARSTK X raw'!H$1003)/'EKHAZAARSTK X raw'!H$1004</f>
        <v>0.7988895110854124</v>
      </c>
      <c r="I304" s="100">
        <f>('EKHAZAARSTK X raw'!I304-'EKHAZAARSTK X raw'!I$1003)/'EKHAZAARSTK X raw'!I$1004</f>
        <v>0.4760281992402649</v>
      </c>
      <c r="J304" s="100">
        <f>('EKHAZAARSTK X raw'!J304-'EKHAZAARSTK X raw'!J$1003)/'EKHAZAARSTK X raw'!J$1004</f>
        <v>0.49141008882970649</v>
      </c>
      <c r="K304" s="100">
        <f>('EKHAZAARSTK X raw'!K304-'EKHAZAARSTK X raw'!K$1003)/'EKHAZAARSTK X raw'!K$1004</f>
        <v>-0.94474877564715565</v>
      </c>
    </row>
    <row r="305" spans="1:11" x14ac:dyDescent="0.3">
      <c r="A305" s="22" t="str">
        <f>'EKHAZAARSTK X raw'!A305</f>
        <v>GLOBAL HEALTH LTD/INDIA</v>
      </c>
      <c r="B305" s="100">
        <f>('EKHAZAARSTK X raw'!B305-'EKHAZAARSTK X raw'!B$1003)/'EKHAZAARSTK X raw'!B$1004</f>
        <v>-0.64897097360151768</v>
      </c>
      <c r="C305" s="100">
        <f>('EKHAZAARSTK X raw'!C305-'EKHAZAARSTK X raw'!C$1003)/'EKHAZAARSTK X raw'!C$1004</f>
        <v>-0.92694379176762642</v>
      </c>
      <c r="D305" s="100">
        <f>('EKHAZAARSTK X raw'!D305-'EKHAZAARSTK X raw'!D$1003)/'EKHAZAARSTK X raw'!D$1004</f>
        <v>-6.3335520566643752E-2</v>
      </c>
      <c r="E305" s="100">
        <f>('EKHAZAARSTK X raw'!E305-'EKHAZAARSTK X raw'!E$1003)/'EKHAZAARSTK X raw'!E$1004</f>
        <v>0.17199441569231794</v>
      </c>
      <c r="F305" s="100">
        <f>('EKHAZAARSTK X raw'!F305-'EKHAZAARSTK X raw'!F$1003)/'EKHAZAARSTK X raw'!F$1004</f>
        <v>-0.17097722975625157</v>
      </c>
      <c r="G305" s="100">
        <f>('EKHAZAARSTK X raw'!G305-'EKHAZAARSTK X raw'!G$1003)/'EKHAZAARSTK X raw'!G$1004</f>
        <v>-0.29293427278078554</v>
      </c>
      <c r="H305" s="100">
        <f>('EKHAZAARSTK X raw'!H305-'EKHAZAARSTK X raw'!H$1003)/'EKHAZAARSTK X raw'!H$1004</f>
        <v>4.131685365969983E-2</v>
      </c>
      <c r="I305" s="100">
        <f>('EKHAZAARSTK X raw'!I305-'EKHAZAARSTK X raw'!I$1003)/'EKHAZAARSTK X raw'!I$1004</f>
        <v>-0.72228864721137953</v>
      </c>
      <c r="J305" s="100">
        <f>('EKHAZAARSTK X raw'!J305-'EKHAZAARSTK X raw'!J$1003)/'EKHAZAARSTK X raw'!J$1004</f>
        <v>-0.71592181248247977</v>
      </c>
      <c r="K305" s="100">
        <f>('EKHAZAARSTK X raw'!K305-'EKHAZAARSTK X raw'!K$1003)/'EKHAZAARSTK X raw'!K$1004</f>
        <v>0.32669919399415298</v>
      </c>
    </row>
    <row r="306" spans="1:11" x14ac:dyDescent="0.3">
      <c r="A306" s="22" t="str">
        <f>'EKHAZAARSTK X raw'!A306</f>
        <v>GLOBE INTERNATIONAL CARRIERS</v>
      </c>
      <c r="B306" s="100">
        <f>('EKHAZAARSTK X raw'!B306-'EKHAZAARSTK X raw'!B$1003)/'EKHAZAARSTK X raw'!B$1004</f>
        <v>-0.64897097360151768</v>
      </c>
      <c r="C306" s="100">
        <f>('EKHAZAARSTK X raw'!C306-'EKHAZAARSTK X raw'!C$1003)/'EKHAZAARSTK X raw'!C$1004</f>
        <v>-0.40793126675562064</v>
      </c>
      <c r="D306" s="100">
        <f>('EKHAZAARSTK X raw'!D306-'EKHAZAARSTK X raw'!D$1003)/'EKHAZAARSTK X raw'!D$1004</f>
        <v>-0.54501255027638418</v>
      </c>
      <c r="E306" s="100">
        <f>('EKHAZAARSTK X raw'!E306-'EKHAZAARSTK X raw'!E$1003)/'EKHAZAARSTK X raw'!E$1004</f>
        <v>0.31507738070507735</v>
      </c>
      <c r="F306" s="100">
        <f>('EKHAZAARSTK X raw'!F306-'EKHAZAARSTK X raw'!F$1003)/'EKHAZAARSTK X raw'!F$1004</f>
        <v>2.6029912536684501</v>
      </c>
      <c r="G306" s="100">
        <f>('EKHAZAARSTK X raw'!G306-'EKHAZAARSTK X raw'!G$1003)/'EKHAZAARSTK X raw'!G$1004</f>
        <v>-0.74499980952592126</v>
      </c>
      <c r="H306" s="100">
        <f>('EKHAZAARSTK X raw'!H306-'EKHAZAARSTK X raw'!H$1003)/'EKHAZAARSTK X raw'!H$1004</f>
        <v>-1.3074710671720422</v>
      </c>
      <c r="I306" s="100">
        <f>('EKHAZAARSTK X raw'!I306-'EKHAZAARSTK X raw'!I$1003)/'EKHAZAARSTK X raw'!I$1004</f>
        <v>-1.1253965237979087</v>
      </c>
      <c r="J306" s="100">
        <f>('EKHAZAARSTK X raw'!J306-'EKHAZAARSTK X raw'!J$1003)/'EKHAZAARSTK X raw'!J$1004</f>
        <v>-1.1155570661622087</v>
      </c>
      <c r="K306" s="100">
        <f>('EKHAZAARSTK X raw'!K306-'EKHAZAARSTK X raw'!K$1003)/'EKHAZAARSTK X raw'!K$1004</f>
        <v>2.4019350713899201</v>
      </c>
    </row>
    <row r="307" spans="1:11" x14ac:dyDescent="0.3">
      <c r="A307" s="22" t="str">
        <f>'EKHAZAARSTK X raw'!A307</f>
        <v>GLOBUS SPIRITS LTD</v>
      </c>
      <c r="B307" s="100">
        <f>('EKHAZAARSTK X raw'!B307-'EKHAZAARSTK X raw'!B$1003)/'EKHAZAARSTK X raw'!B$1004</f>
        <v>-0.39758671678518448</v>
      </c>
      <c r="C307" s="100">
        <f>('EKHAZAARSTK X raw'!C307-'EKHAZAARSTK X raw'!C$1003)/'EKHAZAARSTK X raw'!C$1004</f>
        <v>0.49109966758071727</v>
      </c>
      <c r="D307" s="100">
        <f>('EKHAZAARSTK X raw'!D307-'EKHAZAARSTK X raw'!D$1003)/'EKHAZAARSTK X raw'!D$1004</f>
        <v>0.89496985676449292</v>
      </c>
      <c r="E307" s="100">
        <f>('EKHAZAARSTK X raw'!E307-'EKHAZAARSTK X raw'!E$1003)/'EKHAZAARSTK X raw'!E$1004</f>
        <v>-9.1539330286085338E-2</v>
      </c>
      <c r="F307" s="100">
        <f>('EKHAZAARSTK X raw'!F307-'EKHAZAARSTK X raw'!F$1003)/'EKHAZAARSTK X raw'!F$1004</f>
        <v>-1.6871916981685262</v>
      </c>
      <c r="G307" s="100">
        <f>('EKHAZAARSTK X raw'!G307-'EKHAZAARSTK X raw'!G$1003)/'EKHAZAARSTK X raw'!G$1004</f>
        <v>5.8560089315807883E-2</v>
      </c>
      <c r="H307" s="100">
        <f>('EKHAZAARSTK X raw'!H307-'EKHAZAARSTK X raw'!H$1003)/'EKHAZAARSTK X raw'!H$1004</f>
        <v>-0.50695137225918052</v>
      </c>
      <c r="I307" s="100">
        <f>('EKHAZAARSTK X raw'!I307-'EKHAZAARSTK X raw'!I$1003)/'EKHAZAARSTK X raw'!I$1004</f>
        <v>1.0064554445718028</v>
      </c>
      <c r="J307" s="100">
        <f>('EKHAZAARSTK X raw'!J307-'EKHAZAARSTK X raw'!J$1003)/'EKHAZAARSTK X raw'!J$1004</f>
        <v>1.1008521560404416</v>
      </c>
      <c r="K307" s="100">
        <f>('EKHAZAARSTK X raw'!K307-'EKHAZAARSTK X raw'!K$1003)/'EKHAZAARSTK X raw'!K$1004</f>
        <v>0.38889487799476652</v>
      </c>
    </row>
    <row r="308" spans="1:11" x14ac:dyDescent="0.3">
      <c r="A308" s="22" t="str">
        <f>'EKHAZAARSTK X raw'!A308</f>
        <v>GMM PFAUDLER LTD</v>
      </c>
      <c r="B308" s="100">
        <f>('EKHAZAARSTK X raw'!B308-'EKHAZAARSTK X raw'!B$1003)/'EKHAZAARSTK X raw'!B$1004</f>
        <v>-0.60121737563207167</v>
      </c>
      <c r="C308" s="100">
        <f>('EKHAZAARSTK X raw'!C308-'EKHAZAARSTK X raw'!C$1003)/'EKHAZAARSTK X raw'!C$1004</f>
        <v>1.7966477933827072</v>
      </c>
      <c r="D308" s="100">
        <f>('EKHAZAARSTK X raw'!D308-'EKHAZAARSTK X raw'!D$1003)/'EKHAZAARSTK X raw'!D$1004</f>
        <v>2.0598751518021539</v>
      </c>
      <c r="E308" s="100">
        <f>('EKHAZAARSTK X raw'!E308-'EKHAZAARSTK X raw'!E$1003)/'EKHAZAARSTK X raw'!E$1004</f>
        <v>0.51605292814194559</v>
      </c>
      <c r="F308" s="100">
        <f>('EKHAZAARSTK X raw'!F308-'EKHAZAARSTK X raw'!F$1003)/'EKHAZAARSTK X raw'!F$1004</f>
        <v>-0.14099744915562631</v>
      </c>
      <c r="G308" s="100">
        <f>('EKHAZAARSTK X raw'!G308-'EKHAZAARSTK X raw'!G$1003)/'EKHAZAARSTK X raw'!G$1004</f>
        <v>0.17192104264895658</v>
      </c>
      <c r="H308" s="100">
        <f>('EKHAZAARSTK X raw'!H308-'EKHAZAARSTK X raw'!H$1003)/'EKHAZAARSTK X raw'!H$1004</f>
        <v>-0.12003545651455071</v>
      </c>
      <c r="I308" s="100">
        <f>('EKHAZAARSTK X raw'!I308-'EKHAZAARSTK X raw'!I$1003)/'EKHAZAARSTK X raw'!I$1004</f>
        <v>9.4534299690088308E-2</v>
      </c>
      <c r="J308" s="100">
        <f>('EKHAZAARSTK X raw'!J308-'EKHAZAARSTK X raw'!J$1003)/'EKHAZAARSTK X raw'!J$1004</f>
        <v>-0.39668756034305858</v>
      </c>
      <c r="K308" s="100">
        <f>('EKHAZAARSTK X raw'!K308-'EKHAZAARSTK X raw'!K$1003)/'EKHAZAARSTK X raw'!K$1004</f>
        <v>-1.3718794166520052</v>
      </c>
    </row>
    <row r="309" spans="1:11" x14ac:dyDescent="0.3">
      <c r="A309" s="22" t="str">
        <f>'EKHAZAARSTK X raw'!A309</f>
        <v>GMR AIRPORTS INFRASTRUCTURE</v>
      </c>
      <c r="B309" s="100">
        <f>('EKHAZAARSTK X raw'!B309-'EKHAZAARSTK X raw'!B$1003)/'EKHAZAARSTK X raw'!B$1004</f>
        <v>-0.64897097360151768</v>
      </c>
      <c r="C309" s="100">
        <f>('EKHAZAARSTK X raw'!C309-'EKHAZAARSTK X raw'!C$1003)/'EKHAZAARSTK X raw'!C$1004</f>
        <v>-0.98289690909934757</v>
      </c>
      <c r="D309" s="100">
        <f>('EKHAZAARSTK X raw'!D309-'EKHAZAARSTK X raw'!D$1003)/'EKHAZAARSTK X raw'!D$1004</f>
        <v>-1.0084933318561839</v>
      </c>
      <c r="E309" s="100">
        <f>('EKHAZAARSTK X raw'!E309-'EKHAZAARSTK X raw'!E$1003)/'EKHAZAARSTK X raw'!E$1004</f>
        <v>2.7726394062879773</v>
      </c>
      <c r="F309" s="100">
        <f>('EKHAZAARSTK X raw'!F309-'EKHAZAARSTK X raw'!F$1003)/'EKHAZAARSTK X raw'!F$1004</f>
        <v>0.26165590578897252</v>
      </c>
      <c r="G309" s="100">
        <f>('EKHAZAARSTK X raw'!G309-'EKHAZAARSTK X raw'!G$1003)/'EKHAZAARSTK X raw'!G$1004</f>
        <v>-0.72690481552993558</v>
      </c>
      <c r="H309" s="100">
        <f>('EKHAZAARSTK X raw'!H309-'EKHAZAARSTK X raw'!H$1003)/'EKHAZAARSTK X raw'!H$1004</f>
        <v>1.0302800532781398</v>
      </c>
      <c r="I309" s="100">
        <f>('EKHAZAARSTK X raw'!I309-'EKHAZAARSTK X raw'!I$1003)/'EKHAZAARSTK X raw'!I$1004</f>
        <v>-0.23102588414262656</v>
      </c>
      <c r="J309" s="100">
        <f>('EKHAZAARSTK X raw'!J309-'EKHAZAARSTK X raw'!J$1003)/'EKHAZAARSTK X raw'!J$1004</f>
        <v>-1.113301270685346</v>
      </c>
      <c r="K309" s="100">
        <f>('EKHAZAARSTK X raw'!K309-'EKHAZAARSTK X raw'!K$1003)/'EKHAZAARSTK X raw'!K$1004</f>
        <v>-0.43446295253685596</v>
      </c>
    </row>
    <row r="310" spans="1:11" x14ac:dyDescent="0.3">
      <c r="A310" s="22" t="str">
        <f>'EKHAZAARSTK X raw'!A310</f>
        <v>GNA AXLES LTD</v>
      </c>
      <c r="B310" s="100">
        <f>('EKHAZAARSTK X raw'!B310-'EKHAZAARSTK X raw'!B$1003)/'EKHAZAARSTK X raw'!B$1004</f>
        <v>-0.19929756626230968</v>
      </c>
      <c r="C310" s="100">
        <f>('EKHAZAARSTK X raw'!C310-'EKHAZAARSTK X raw'!C$1003)/'EKHAZAARSTK X raw'!C$1004</f>
        <v>-0.16883810045714046</v>
      </c>
      <c r="D310" s="100">
        <f>('EKHAZAARSTK X raw'!D310-'EKHAZAARSTK X raw'!D$1003)/'EKHAZAARSTK X raw'!D$1004</f>
        <v>0.20914379305379419</v>
      </c>
      <c r="E310" s="100">
        <f>('EKHAZAARSTK X raw'!E310-'EKHAZAARSTK X raw'!E$1003)/'EKHAZAARSTK X raw'!E$1004</f>
        <v>-0.22055843029801347</v>
      </c>
      <c r="F310" s="100">
        <f>('EKHAZAARSTK X raw'!F310-'EKHAZAARSTK X raw'!F$1003)/'EKHAZAARSTK X raw'!F$1004</f>
        <v>1.0758877931929118</v>
      </c>
      <c r="G310" s="100">
        <f>('EKHAZAARSTK X raw'!G310-'EKHAZAARSTK X raw'!G$1003)/'EKHAZAARSTK X raw'!G$1004</f>
        <v>6.9584432827938567E-2</v>
      </c>
      <c r="H310" s="100">
        <f>('EKHAZAARSTK X raw'!H310-'EKHAZAARSTK X raw'!H$1003)/'EKHAZAARSTK X raw'!H$1004</f>
        <v>-0.83476055292991436</v>
      </c>
      <c r="I310" s="100">
        <f>('EKHAZAARSTK X raw'!I310-'EKHAZAARSTK X raw'!I$1003)/'EKHAZAARSTK X raw'!I$1004</f>
        <v>0.73234232931054954</v>
      </c>
      <c r="J310" s="100">
        <f>('EKHAZAARSTK X raw'!J310-'EKHAZAARSTK X raw'!J$1003)/'EKHAZAARSTK X raw'!J$1004</f>
        <v>0.33652479780114802</v>
      </c>
      <c r="K310" s="100">
        <f>('EKHAZAARSTK X raw'!K310-'EKHAZAARSTK X raw'!K$1003)/'EKHAZAARSTK X raw'!K$1004</f>
        <v>-0.36996788410392129</v>
      </c>
    </row>
    <row r="311" spans="1:11" x14ac:dyDescent="0.3">
      <c r="A311" s="22" t="str">
        <f>'EKHAZAARSTK X raw'!A311</f>
        <v>GO FASHION INDIA LTD</v>
      </c>
      <c r="B311" s="100">
        <f>('EKHAZAARSTK X raw'!B311-'EKHAZAARSTK X raw'!B$1003)/'EKHAZAARSTK X raw'!B$1004</f>
        <v>-0.64897097360151768</v>
      </c>
      <c r="C311" s="100">
        <f>('EKHAZAARSTK X raw'!C311-'EKHAZAARSTK X raw'!C$1003)/'EKHAZAARSTK X raw'!C$1004</f>
        <v>0.53616340504475291</v>
      </c>
      <c r="D311" s="100">
        <f>('EKHAZAARSTK X raw'!D311-'EKHAZAARSTK X raw'!D$1003)/'EKHAZAARSTK X raw'!D$1004</f>
        <v>1.0125566471973111</v>
      </c>
      <c r="E311" s="100">
        <f>('EKHAZAARSTK X raw'!E311-'EKHAZAARSTK X raw'!E$1003)/'EKHAZAARSTK X raw'!E$1004</f>
        <v>-0.90240488424864596</v>
      </c>
      <c r="F311" s="100">
        <f>('EKHAZAARSTK X raw'!F311-'EKHAZAARSTK X raw'!F$1003)/'EKHAZAARSTK X raw'!F$1004</f>
        <v>-0.20701149046068099</v>
      </c>
      <c r="G311" s="100">
        <f>('EKHAZAARSTK X raw'!G311-'EKHAZAARSTK X raw'!G$1003)/'EKHAZAARSTK X raw'!G$1004</f>
        <v>0.15139727620547488</v>
      </c>
      <c r="H311" s="100">
        <f>('EKHAZAARSTK X raw'!H311-'EKHAZAARSTK X raw'!H$1003)/'EKHAZAARSTK X raw'!H$1004</f>
        <v>-0.77850216748530865</v>
      </c>
      <c r="I311" s="100">
        <f>('EKHAZAARSTK X raw'!I311-'EKHAZAARSTK X raw'!I$1003)/'EKHAZAARSTK X raw'!I$1004</f>
        <v>-0.29283960251207114</v>
      </c>
      <c r="J311" s="100">
        <f>('EKHAZAARSTK X raw'!J311-'EKHAZAARSTK X raw'!J$1003)/'EKHAZAARSTK X raw'!J$1004</f>
        <v>-0.82298536109901577</v>
      </c>
      <c r="K311" s="100">
        <f>('EKHAZAARSTK X raw'!K311-'EKHAZAARSTK X raw'!K$1003)/'EKHAZAARSTK X raw'!K$1004</f>
        <v>-0.86745075774278602</v>
      </c>
    </row>
    <row r="312" spans="1:11" x14ac:dyDescent="0.3">
      <c r="A312" s="22" t="str">
        <f>'EKHAZAARSTK X raw'!A312</f>
        <v>GOCL CORP LTD</v>
      </c>
      <c r="B312" s="100">
        <f>('EKHAZAARSTK X raw'!B312-'EKHAZAARSTK X raw'!B$1003)/'EKHAZAARSTK X raw'!B$1004</f>
        <v>2.056272999463208E-2</v>
      </c>
      <c r="C312" s="100">
        <f>('EKHAZAARSTK X raw'!C312-'EKHAZAARSTK X raw'!C$1003)/'EKHAZAARSTK X raw'!C$1004</f>
        <v>-0.89474054594096164</v>
      </c>
      <c r="D312" s="100">
        <f>('EKHAZAARSTK X raw'!D312-'EKHAZAARSTK X raw'!D$1003)/'EKHAZAARSTK X raw'!D$1004</f>
        <v>9.3704441892847393E-2</v>
      </c>
      <c r="E312" s="100">
        <f>('EKHAZAARSTK X raw'!E312-'EKHAZAARSTK X raw'!E$1003)/'EKHAZAARSTK X raw'!E$1004</f>
        <v>1.7153423874854836</v>
      </c>
      <c r="F312" s="100">
        <f>('EKHAZAARSTK X raw'!F312-'EKHAZAARSTK X raw'!F$1003)/'EKHAZAARSTK X raw'!F$1004</f>
        <v>0.21541098463468106</v>
      </c>
      <c r="G312" s="100">
        <f>('EKHAZAARSTK X raw'!G312-'EKHAZAARSTK X raw'!G$1003)/'EKHAZAARSTK X raw'!G$1004</f>
        <v>0.25917335884841203</v>
      </c>
      <c r="H312" s="100">
        <f>('EKHAZAARSTK X raw'!H312-'EKHAZAARSTK X raw'!H$1003)/'EKHAZAARSTK X raw'!H$1004</f>
        <v>-0.70099985778328588</v>
      </c>
      <c r="I312" s="100">
        <f>('EKHAZAARSTK X raw'!I312-'EKHAZAARSTK X raw'!I$1003)/'EKHAZAARSTK X raw'!I$1004</f>
        <v>-0.80372208908021481</v>
      </c>
      <c r="J312" s="100">
        <f>('EKHAZAARSTK X raw'!J312-'EKHAZAARSTK X raw'!J$1003)/'EKHAZAARSTK X raw'!J$1004</f>
        <v>0.18961452022928077</v>
      </c>
      <c r="K312" s="100">
        <f>('EKHAZAARSTK X raw'!K312-'EKHAZAARSTK X raw'!K$1003)/'EKHAZAARSTK X raw'!K$1004</f>
        <v>0.7454585903672587</v>
      </c>
    </row>
    <row r="313" spans="1:11" x14ac:dyDescent="0.3">
      <c r="A313" s="22" t="str">
        <f>'EKHAZAARSTK X raw'!A313</f>
        <v>GODAWARI POWER AND ISPAT LTD</v>
      </c>
      <c r="B313" s="100">
        <f>('EKHAZAARSTK X raw'!B313-'EKHAZAARSTK X raw'!B$1003)/'EKHAZAARSTK X raw'!B$1004</f>
        <v>0.99948115171394869</v>
      </c>
      <c r="C313" s="100">
        <f>('EKHAZAARSTK X raw'!C313-'EKHAZAARSTK X raw'!C$1003)/'EKHAZAARSTK X raw'!C$1004</f>
        <v>1.6818200092919748</v>
      </c>
      <c r="D313" s="100">
        <f>('EKHAZAARSTK X raw'!D313-'EKHAZAARSTK X raw'!D$1003)/'EKHAZAARSTK X raw'!D$1004</f>
        <v>1.1308831359467937</v>
      </c>
      <c r="E313" s="100">
        <f>('EKHAZAARSTK X raw'!E313-'EKHAZAARSTK X raw'!E$1003)/'EKHAZAARSTK X raw'!E$1004</f>
        <v>-0.89186407833603232</v>
      </c>
      <c r="F313" s="100">
        <f>('EKHAZAARSTK X raw'!F313-'EKHAZAARSTK X raw'!F$1003)/'EKHAZAARSTK X raw'!F$1004</f>
        <v>-2.9512985382421617E-2</v>
      </c>
      <c r="G313" s="100">
        <f>('EKHAZAARSTK X raw'!G313-'EKHAZAARSTK X raw'!G$1003)/'EKHAZAARSTK X raw'!G$1004</f>
        <v>1.1278690228962986</v>
      </c>
      <c r="H313" s="100">
        <f>('EKHAZAARSTK X raw'!H313-'EKHAZAARSTK X raw'!H$1003)/'EKHAZAARSTK X raw'!H$1004</f>
        <v>6.7578025062123098E-2</v>
      </c>
      <c r="I313" s="100">
        <f>('EKHAZAARSTK X raw'!I313-'EKHAZAARSTK X raw'!I$1003)/'EKHAZAARSTK X raw'!I$1004</f>
        <v>0.1768956076159241</v>
      </c>
      <c r="J313" s="100">
        <f>('EKHAZAARSTK X raw'!J313-'EKHAZAARSTK X raw'!J$1003)/'EKHAZAARSTK X raw'!J$1004</f>
        <v>2.1274189596466107</v>
      </c>
      <c r="K313" s="100">
        <f>('EKHAZAARSTK X raw'!K313-'EKHAZAARSTK X raw'!K$1003)/'EKHAZAARSTK X raw'!K$1004</f>
        <v>-0.11934217272600615</v>
      </c>
    </row>
    <row r="314" spans="1:11" x14ac:dyDescent="0.3">
      <c r="A314" s="22" t="str">
        <f>'EKHAZAARSTK X raw'!A314</f>
        <v>GODFREY PHILLIPS INDIA LTD</v>
      </c>
      <c r="B314" s="100">
        <f>('EKHAZAARSTK X raw'!B314-'EKHAZAARSTK X raw'!B$1003)/'EKHAZAARSTK X raw'!B$1004</f>
        <v>0.54174695288779728</v>
      </c>
      <c r="C314" s="100">
        <f>('EKHAZAARSTK X raw'!C314-'EKHAZAARSTK X raw'!C$1003)/'EKHAZAARSTK X raw'!C$1004</f>
        <v>-0.57562670106774383</v>
      </c>
      <c r="D314" s="100">
        <f>('EKHAZAARSTK X raw'!D314-'EKHAZAARSTK X raw'!D$1003)/'EKHAZAARSTK X raw'!D$1004</f>
        <v>0.20647944525343728</v>
      </c>
      <c r="E314" s="100">
        <f>('EKHAZAARSTK X raw'!E314-'EKHAZAARSTK X raw'!E$1003)/'EKHAZAARSTK X raw'!E$1004</f>
        <v>-0.90111925526150505</v>
      </c>
      <c r="F314" s="100">
        <f>('EKHAZAARSTK X raw'!F314-'EKHAZAARSTK X raw'!F$1003)/'EKHAZAARSTK X raw'!F$1004</f>
        <v>1.3786316596706278</v>
      </c>
      <c r="G314" s="100">
        <f>('EKHAZAARSTK X raw'!G314-'EKHAZAARSTK X raw'!G$1003)/'EKHAZAARSTK X raw'!G$1004</f>
        <v>0.93751657114853615</v>
      </c>
      <c r="H314" s="100">
        <f>('EKHAZAARSTK X raw'!H314-'EKHAZAARSTK X raw'!H$1003)/'EKHAZAARSTK X raw'!H$1004</f>
        <v>0.10854941067620535</v>
      </c>
      <c r="I314" s="100">
        <f>('EKHAZAARSTK X raw'!I314-'EKHAZAARSTK X raw'!I$1003)/'EKHAZAARSTK X raw'!I$1004</f>
        <v>-0.42270329115826605</v>
      </c>
      <c r="J314" s="100">
        <f>('EKHAZAARSTK X raw'!J314-'EKHAZAARSTK X raw'!J$1003)/'EKHAZAARSTK X raw'!J$1004</f>
        <v>0.15712104271313623</v>
      </c>
      <c r="K314" s="100">
        <f>('EKHAZAARSTK X raw'!K314-'EKHAZAARSTK X raw'!K$1003)/'EKHAZAARSTK X raw'!K$1004</f>
        <v>0.99322977647960664</v>
      </c>
    </row>
    <row r="315" spans="1:11" x14ac:dyDescent="0.3">
      <c r="A315" s="22" t="str">
        <f>'EKHAZAARSTK X raw'!A315</f>
        <v>GODREJ AGROVET LTD</v>
      </c>
      <c r="B315" s="100">
        <f>('EKHAZAARSTK X raw'!B315-'EKHAZAARSTK X raw'!B$1003)/'EKHAZAARSTK X raw'!B$1004</f>
        <v>0.93800056974131285</v>
      </c>
      <c r="C315" s="100">
        <f>('EKHAZAARSTK X raw'!C315-'EKHAZAARSTK X raw'!C$1003)/'EKHAZAARSTK X raw'!C$1004</f>
        <v>-0.48594074038717083</v>
      </c>
      <c r="D315" s="100">
        <f>('EKHAZAARSTK X raw'!D315-'EKHAZAARSTK X raw'!D$1003)/'EKHAZAARSTK X raw'!D$1004</f>
        <v>8.6614368593161007E-3</v>
      </c>
      <c r="E315" s="100">
        <f>('EKHAZAARSTK X raw'!E315-'EKHAZAARSTK X raw'!E$1003)/'EKHAZAARSTK X raw'!E$1004</f>
        <v>0.47516559181085244</v>
      </c>
      <c r="F315" s="100">
        <f>('EKHAZAARSTK X raw'!F315-'EKHAZAARSTK X raw'!F$1003)/'EKHAZAARSTK X raw'!F$1004</f>
        <v>-0.31820696792431075</v>
      </c>
      <c r="G315" s="100">
        <f>('EKHAZAARSTK X raw'!G315-'EKHAZAARSTK X raw'!G$1003)/'EKHAZAARSTK X raw'!G$1004</f>
        <v>-3.1123005592439152E-2</v>
      </c>
      <c r="H315" s="100">
        <f>('EKHAZAARSTK X raw'!H315-'EKHAZAARSTK X raw'!H$1003)/'EKHAZAARSTK X raw'!H$1004</f>
        <v>0.29675311066824006</v>
      </c>
      <c r="I315" s="100">
        <f>('EKHAZAARSTK X raw'!I315-'EKHAZAARSTK X raw'!I$1003)/'EKHAZAARSTK X raw'!I$1004</f>
        <v>-0.86690439705609346</v>
      </c>
      <c r="J315" s="100">
        <f>('EKHAZAARSTK X raw'!J315-'EKHAZAARSTK X raw'!J$1003)/'EKHAZAARSTK X raw'!J$1004</f>
        <v>-0.12409940676197305</v>
      </c>
      <c r="K315" s="100">
        <f>('EKHAZAARSTK X raw'!K315-'EKHAZAARSTK X raw'!K$1003)/'EKHAZAARSTK X raw'!K$1004</f>
        <v>-0.86384657307880308</v>
      </c>
    </row>
    <row r="316" spans="1:11" x14ac:dyDescent="0.3">
      <c r="A316" s="22" t="str">
        <f>'EKHAZAARSTK X raw'!A316</f>
        <v>GODREJ CONSUMER PRODUCTS LTD</v>
      </c>
      <c r="B316" s="100">
        <f>('EKHAZAARSTK X raw'!B316-'EKHAZAARSTK X raw'!B$1003)/'EKHAZAARSTK X raw'!B$1004</f>
        <v>-0.64897097360151768</v>
      </c>
      <c r="C316" s="100">
        <f>('EKHAZAARSTK X raw'!C316-'EKHAZAARSTK X raw'!C$1003)/'EKHAZAARSTK X raw'!C$1004</f>
        <v>-1.172068963514145</v>
      </c>
      <c r="D316" s="100">
        <f>('EKHAZAARSTK X raw'!D316-'EKHAZAARSTK X raw'!D$1003)/'EKHAZAARSTK X raw'!D$1004</f>
        <v>-0.70215420853544042</v>
      </c>
      <c r="E316" s="100">
        <f>('EKHAZAARSTK X raw'!E316-'EKHAZAARSTK X raw'!E$1003)/'EKHAZAARSTK X raw'!E$1004</f>
        <v>-0.79411104183736814</v>
      </c>
      <c r="F316" s="100">
        <f>('EKHAZAARSTK X raw'!F316-'EKHAZAARSTK X raw'!F$1003)/'EKHAZAARSTK X raw'!F$1004</f>
        <v>0.51073224864263844</v>
      </c>
      <c r="G316" s="100">
        <f>('EKHAZAARSTK X raw'!G316-'EKHAZAARSTK X raw'!G$1003)/'EKHAZAARSTK X raw'!G$1004</f>
        <v>0.4935146720772402</v>
      </c>
      <c r="H316" s="100">
        <f>('EKHAZAARSTK X raw'!H316-'EKHAZAARSTK X raw'!H$1003)/'EKHAZAARSTK X raw'!H$1004</f>
        <v>1.2926105574584326</v>
      </c>
      <c r="I316" s="100">
        <f>('EKHAZAARSTK X raw'!I316-'EKHAZAARSTK X raw'!I$1003)/'EKHAZAARSTK X raw'!I$1004</f>
        <v>-0.669871056399578</v>
      </c>
      <c r="J316" s="100">
        <f>('EKHAZAARSTK X raw'!J316-'EKHAZAARSTK X raw'!J$1003)/'EKHAZAARSTK X raw'!J$1004</f>
        <v>-0.81379994999657601</v>
      </c>
      <c r="K316" s="100">
        <f>('EKHAZAARSTK X raw'!K316-'EKHAZAARSTK X raw'!K$1003)/'EKHAZAARSTK X raw'!K$1004</f>
        <v>-0.20258482949943551</v>
      </c>
    </row>
    <row r="317" spans="1:11" x14ac:dyDescent="0.3">
      <c r="A317" s="22" t="str">
        <f>'EKHAZAARSTK X raw'!A317</f>
        <v>GODREJ INDUSTRIES LTD</v>
      </c>
      <c r="B317" s="100">
        <f>('EKHAZAARSTK X raw'!B317-'EKHAZAARSTK X raw'!B$1003)/'EKHAZAARSTK X raw'!B$1004</f>
        <v>-0.64897097360151768</v>
      </c>
      <c r="C317" s="100">
        <f>('EKHAZAARSTK X raw'!C317-'EKHAZAARSTK X raw'!C$1003)/'EKHAZAARSTK X raw'!C$1004</f>
        <v>-0.71462805897227466</v>
      </c>
      <c r="D317" s="100">
        <f>('EKHAZAARSTK X raw'!D317-'EKHAZAARSTK X raw'!D$1003)/'EKHAZAARSTK X raw'!D$1004</f>
        <v>-0.11809354636176381</v>
      </c>
      <c r="E317" s="100">
        <f>('EKHAZAARSTK X raw'!E317-'EKHAZAARSTK X raw'!E$1003)/'EKHAZAARSTK X raw'!E$1004</f>
        <v>1.2745961853170258</v>
      </c>
      <c r="F317" s="100">
        <f>('EKHAZAARSTK X raw'!F317-'EKHAZAARSTK X raw'!F$1003)/'EKHAZAARSTK X raw'!F$1004</f>
        <v>-0.45365659205935827</v>
      </c>
      <c r="G317" s="100">
        <f>('EKHAZAARSTK X raw'!G317-'EKHAZAARSTK X raw'!G$1003)/'EKHAZAARSTK X raw'!G$1004</f>
        <v>-0.22704027787870906</v>
      </c>
      <c r="H317" s="100">
        <f>('EKHAZAARSTK X raw'!H317-'EKHAZAARSTK X raw'!H$1003)/'EKHAZAARSTK X raw'!H$1004</f>
        <v>1.0390010739701914</v>
      </c>
      <c r="I317" s="100">
        <f>('EKHAZAARSTK X raw'!I317-'EKHAZAARSTK X raw'!I$1003)/'EKHAZAARSTK X raw'!I$1004</f>
        <v>-0.91485194824155147</v>
      </c>
      <c r="J317" s="100">
        <f>('EKHAZAARSTK X raw'!J317-'EKHAZAARSTK X raw'!J$1003)/'EKHAZAARSTK X raw'!J$1004</f>
        <v>-0.2999018539460056</v>
      </c>
      <c r="K317" s="100">
        <f>('EKHAZAARSTK X raw'!K317-'EKHAZAARSTK X raw'!K$1003)/'EKHAZAARSTK X raw'!K$1004</f>
        <v>-0.15479374141601721</v>
      </c>
    </row>
    <row r="318" spans="1:11" x14ac:dyDescent="0.3">
      <c r="A318" s="22" t="str">
        <f>'EKHAZAARSTK X raw'!A318</f>
        <v>GODREJ PROPERTIES LTD</v>
      </c>
      <c r="B318" s="100">
        <f>('EKHAZAARSTK X raw'!B318-'EKHAZAARSTK X raw'!B$1003)/'EKHAZAARSTK X raw'!B$1004</f>
        <v>-0.64897097360151768</v>
      </c>
      <c r="C318" s="100">
        <f>('EKHAZAARSTK X raw'!C318-'EKHAZAARSTK X raw'!C$1003)/'EKHAZAARSTK X raw'!C$1004</f>
        <v>-0.76547061789773485</v>
      </c>
      <c r="D318" s="100">
        <f>('EKHAZAARSTK X raw'!D318-'EKHAZAARSTK X raw'!D$1003)/'EKHAZAARSTK X raw'!D$1004</f>
        <v>0.53267604102093946</v>
      </c>
      <c r="E318" s="100">
        <f>('EKHAZAARSTK X raw'!E318-'EKHAZAARSTK X raw'!E$1003)/'EKHAZAARSTK X raw'!E$1004</f>
        <v>-0.28986677104573072</v>
      </c>
      <c r="F318" s="100">
        <f>('EKHAZAARSTK X raw'!F318-'EKHAZAARSTK X raw'!F$1003)/'EKHAZAARSTK X raw'!F$1004</f>
        <v>-1.3315994809207945</v>
      </c>
      <c r="G318" s="100">
        <f>('EKHAZAARSTK X raw'!G318-'EKHAZAARSTK X raw'!G$1003)/'EKHAZAARSTK X raw'!G$1004</f>
        <v>-0.77092767130177098</v>
      </c>
      <c r="H318" s="100">
        <f>('EKHAZAARSTK X raw'!H318-'EKHAZAARSTK X raw'!H$1003)/'EKHAZAARSTK X raw'!H$1004</f>
        <v>0.74418471861394142</v>
      </c>
      <c r="I318" s="100">
        <f>('EKHAZAARSTK X raw'!I318-'EKHAZAARSTK X raw'!I$1003)/'EKHAZAARSTK X raw'!I$1004</f>
        <v>-4.9075061829096635E-2</v>
      </c>
      <c r="J318" s="100">
        <f>('EKHAZAARSTK X raw'!J318-'EKHAZAARSTK X raw'!J$1003)/'EKHAZAARSTK X raw'!J$1004</f>
        <v>-1.027491750604228</v>
      </c>
      <c r="K318" s="100">
        <f>('EKHAZAARSTK X raw'!K318-'EKHAZAARSTK X raw'!K$1003)/'EKHAZAARSTK X raw'!K$1004</f>
        <v>-0.12862188201153696</v>
      </c>
    </row>
    <row r="319" spans="1:11" x14ac:dyDescent="0.3">
      <c r="A319" s="22" t="str">
        <f>'EKHAZAARSTK X raw'!A319</f>
        <v>GOKALDAS EXPORTS LTD</v>
      </c>
      <c r="B319" s="100">
        <f>('EKHAZAARSTK X raw'!B319-'EKHAZAARSTK X raw'!B$1003)/'EKHAZAARSTK X raw'!B$1004</f>
        <v>-0.64897097360151768</v>
      </c>
      <c r="C319" s="100">
        <f>('EKHAZAARSTK X raw'!C319-'EKHAZAARSTK X raw'!C$1003)/'EKHAZAARSTK X raw'!C$1004</f>
        <v>1.0095686348572557</v>
      </c>
      <c r="D319" s="100">
        <f>('EKHAZAARSTK X raw'!D319-'EKHAZAARSTK X raw'!D$1003)/'EKHAZAARSTK X raw'!D$1004</f>
        <v>1.2145818222081772</v>
      </c>
      <c r="E319" s="100">
        <f>('EKHAZAARSTK X raw'!E319-'EKHAZAARSTK X raw'!E$1003)/'EKHAZAARSTK X raw'!E$1004</f>
        <v>-0.48719842254208273</v>
      </c>
      <c r="F319" s="100">
        <f>('EKHAZAARSTK X raw'!F319-'EKHAZAARSTK X raw'!F$1003)/'EKHAZAARSTK X raw'!F$1004</f>
        <v>-0.30943977459559463</v>
      </c>
      <c r="G319" s="100">
        <f>('EKHAZAARSTK X raw'!G319-'EKHAZAARSTK X raw'!G$1003)/'EKHAZAARSTK X raw'!G$1004</f>
        <v>0.58832458703782686</v>
      </c>
      <c r="H319" s="100">
        <f>('EKHAZAARSTK X raw'!H319-'EKHAZAARSTK X raw'!H$1003)/'EKHAZAARSTK X raw'!H$1004</f>
        <v>-0.68244944793221585</v>
      </c>
      <c r="I319" s="100">
        <f>('EKHAZAARSTK X raw'!I319-'EKHAZAARSTK X raw'!I$1003)/'EKHAZAARSTK X raw'!I$1004</f>
        <v>1.8001287576296581</v>
      </c>
      <c r="J319" s="100">
        <f>('EKHAZAARSTK X raw'!J319-'EKHAZAARSTK X raw'!J$1003)/'EKHAZAARSTK X raw'!J$1004</f>
        <v>0.43272634729006387</v>
      </c>
      <c r="K319" s="100">
        <f>('EKHAZAARSTK X raw'!K319-'EKHAZAARSTK X raw'!K$1003)/'EKHAZAARSTK X raw'!K$1004</f>
        <v>-0.82270474415898864</v>
      </c>
    </row>
    <row r="320" spans="1:11" x14ac:dyDescent="0.3">
      <c r="A320" s="22" t="str">
        <f>'EKHAZAARSTK X raw'!A320</f>
        <v>GOKUL AGRO RESOURCES LTD</v>
      </c>
      <c r="B320" s="100">
        <f>('EKHAZAARSTK X raw'!B320-'EKHAZAARSTK X raw'!B$1003)/'EKHAZAARSTK X raw'!B$1004</f>
        <v>-0.64897097360151768</v>
      </c>
      <c r="C320" s="100">
        <f>('EKHAZAARSTK X raw'!C320-'EKHAZAARSTK X raw'!C$1003)/'EKHAZAARSTK X raw'!C$1004</f>
        <v>0.90431121198505171</v>
      </c>
      <c r="D320" s="100">
        <f>('EKHAZAARSTK X raw'!D320-'EKHAZAARSTK X raw'!D$1003)/'EKHAZAARSTK X raw'!D$1004</f>
        <v>1.6306122622776733</v>
      </c>
      <c r="E320" s="100">
        <f>('EKHAZAARSTK X raw'!E320-'EKHAZAARSTK X raw'!E$1003)/'EKHAZAARSTK X raw'!E$1004</f>
        <v>-0.10088913194745854</v>
      </c>
      <c r="F320" s="100">
        <f>('EKHAZAARSTK X raw'!F320-'EKHAZAARSTK X raw'!F$1003)/'EKHAZAARSTK X raw'!F$1004</f>
        <v>1.3066898020211344</v>
      </c>
      <c r="G320" s="100">
        <f>('EKHAZAARSTK X raw'!G320-'EKHAZAARSTK X raw'!G$1003)/'EKHAZAARSTK X raw'!G$1004</f>
        <v>0.25943354975430372</v>
      </c>
      <c r="H320" s="100">
        <f>('EKHAZAARSTK X raw'!H320-'EKHAZAARSTK X raw'!H$1003)/'EKHAZAARSTK X raw'!H$1004</f>
        <v>-0.3512555172060251</v>
      </c>
      <c r="I320" s="100">
        <f>('EKHAZAARSTK X raw'!I320-'EKHAZAARSTK X raw'!I$1003)/'EKHAZAARSTK X raw'!I$1004</f>
        <v>-0.4415533903842393</v>
      </c>
      <c r="J320" s="100">
        <f>('EKHAZAARSTK X raw'!J320-'EKHAZAARSTK X raw'!J$1003)/'EKHAZAARSTK X raw'!J$1004</f>
        <v>0.92635675539912266</v>
      </c>
      <c r="K320" s="100">
        <f>('EKHAZAARSTK X raw'!K320-'EKHAZAARSTK X raw'!K$1003)/'EKHAZAARSTK X raw'!K$1004</f>
        <v>1.2499609486582453</v>
      </c>
    </row>
    <row r="321" spans="1:11" x14ac:dyDescent="0.3">
      <c r="A321" s="22" t="str">
        <f>'EKHAZAARSTK X raw'!A321</f>
        <v>GOLDIAM INTERNATIONAL LTD</v>
      </c>
      <c r="B321" s="100">
        <f>('EKHAZAARSTK X raw'!B321-'EKHAZAARSTK X raw'!B$1003)/'EKHAZAARSTK X raw'!B$1004</f>
        <v>0.71243837149457612</v>
      </c>
      <c r="C321" s="100">
        <f>('EKHAZAARSTK X raw'!C321-'EKHAZAARSTK X raw'!C$1003)/'EKHAZAARSTK X raw'!C$1004</f>
        <v>0.14952547902259569</v>
      </c>
      <c r="D321" s="100">
        <f>('EKHAZAARSTK X raw'!D321-'EKHAZAARSTK X raw'!D$1003)/'EKHAZAARSTK X raw'!D$1004</f>
        <v>0.45735378777767655</v>
      </c>
      <c r="E321" s="100">
        <f>('EKHAZAARSTK X raw'!E321-'EKHAZAARSTK X raw'!E$1003)/'EKHAZAARSTK X raw'!E$1004</f>
        <v>-0.90240488424864596</v>
      </c>
      <c r="F321" s="100">
        <f>('EKHAZAARSTK X raw'!F321-'EKHAZAARSTK X raw'!F$1003)/'EKHAZAARSTK X raw'!F$1004</f>
        <v>-0.55826749440139545</v>
      </c>
      <c r="G321" s="100">
        <f>('EKHAZAARSTK X raw'!G321-'EKHAZAARSTK X raw'!G$1003)/'EKHAZAARSTK X raw'!G$1004</f>
        <v>0.26871481357696481</v>
      </c>
      <c r="H321" s="100">
        <f>('EKHAZAARSTK X raw'!H321-'EKHAZAARSTK X raw'!H$1003)/'EKHAZAARSTK X raw'!H$1004</f>
        <v>-1.187982512145195</v>
      </c>
      <c r="I321" s="100">
        <f>('EKHAZAARSTK X raw'!I321-'EKHAZAARSTK X raw'!I$1003)/'EKHAZAARSTK X raw'!I$1004</f>
        <v>9.118592612612518E-2</v>
      </c>
      <c r="J321" s="100">
        <f>('EKHAZAARSTK X raw'!J321-'EKHAZAARSTK X raw'!J$1003)/'EKHAZAARSTK X raw'!J$1004</f>
        <v>8.6907905501872676E-2</v>
      </c>
      <c r="K321" s="100">
        <f>('EKHAZAARSTK X raw'!K321-'EKHAZAARSTK X raw'!K$1003)/'EKHAZAARSTK X raw'!K$1004</f>
        <v>-0.23916824442095291</v>
      </c>
    </row>
    <row r="322" spans="1:11" x14ac:dyDescent="0.3">
      <c r="A322" s="22" t="str">
        <f>'EKHAZAARSTK X raw'!A322</f>
        <v>GOODLUCK INDIA LTD</v>
      </c>
      <c r="B322" s="100">
        <f>('EKHAZAARSTK X raw'!B322-'EKHAZAARSTK X raw'!B$1003)/'EKHAZAARSTK X raw'!B$1004</f>
        <v>-0.31833327324388683</v>
      </c>
      <c r="C322" s="100">
        <f>('EKHAZAARSTK X raw'!C322-'EKHAZAARSTK X raw'!C$1003)/'EKHAZAARSTK X raw'!C$1004</f>
        <v>0.21280159763943818</v>
      </c>
      <c r="D322" s="100">
        <f>('EKHAZAARSTK X raw'!D322-'EKHAZAARSTK X raw'!D$1003)/'EKHAZAARSTK X raw'!D$1004</f>
        <v>1.040785157015766</v>
      </c>
      <c r="E322" s="100">
        <f>('EKHAZAARSTK X raw'!E322-'EKHAZAARSTK X raw'!E$1003)/'EKHAZAARSTK X raw'!E$1004</f>
        <v>1.1216382523629407</v>
      </c>
      <c r="F322" s="100">
        <f>('EKHAZAARSTK X raw'!F322-'EKHAZAARSTK X raw'!F$1003)/'EKHAZAARSTK X raw'!F$1004</f>
        <v>1.1731875084812433</v>
      </c>
      <c r="G322" s="100">
        <f>('EKHAZAARSTK X raw'!G322-'EKHAZAARSTK X raw'!G$1003)/'EKHAZAARSTK X raw'!G$1004</f>
        <v>-0.24826167495798768</v>
      </c>
      <c r="H322" s="100">
        <f>('EKHAZAARSTK X raw'!H322-'EKHAZAARSTK X raw'!H$1003)/'EKHAZAARSTK X raw'!H$1004</f>
        <v>-0.77849932468023419</v>
      </c>
      <c r="I322" s="100">
        <f>('EKHAZAARSTK X raw'!I322-'EKHAZAARSTK X raw'!I$1003)/'EKHAZAARSTK X raw'!I$1004</f>
        <v>1.2800981787768413</v>
      </c>
      <c r="J322" s="100">
        <f>('EKHAZAARSTK X raw'!J322-'EKHAZAARSTK X raw'!J$1003)/'EKHAZAARSTK X raw'!J$1004</f>
        <v>0.46329441899730295</v>
      </c>
      <c r="K322" s="100">
        <f>('EKHAZAARSTK X raw'!K322-'EKHAZAARSTK X raw'!K$1003)/'EKHAZAARSTK X raw'!K$1004</f>
        <v>0.25319106569661937</v>
      </c>
    </row>
    <row r="323" spans="1:11" x14ac:dyDescent="0.3">
      <c r="A323" s="22" t="str">
        <f>'EKHAZAARSTK X raw'!A323</f>
        <v>GOODYEAR INDIA LTD</v>
      </c>
      <c r="B323" s="100">
        <f>('EKHAZAARSTK X raw'!B323-'EKHAZAARSTK X raw'!B$1003)/'EKHAZAARSTK X raw'!B$1004</f>
        <v>0.69902646427258452</v>
      </c>
      <c r="C323" s="100">
        <f>('EKHAZAARSTK X raw'!C323-'EKHAZAARSTK X raw'!C$1003)/'EKHAZAARSTK X raw'!C$1004</f>
        <v>5.6132362372923225E-2</v>
      </c>
      <c r="D323" s="100">
        <f>('EKHAZAARSTK X raw'!D323-'EKHAZAARSTK X raw'!D$1003)/'EKHAZAARSTK X raw'!D$1004</f>
        <v>-0.2328826007731872</v>
      </c>
      <c r="E323" s="100">
        <f>('EKHAZAARSTK X raw'!E323-'EKHAZAARSTK X raw'!E$1003)/'EKHAZAARSTK X raw'!E$1004</f>
        <v>-0.86907535472635233</v>
      </c>
      <c r="F323" s="100">
        <f>('EKHAZAARSTK X raw'!F323-'EKHAZAARSTK X raw'!F$1003)/'EKHAZAARSTK X raw'!F$1004</f>
        <v>0.48193082816192911</v>
      </c>
      <c r="G323" s="100">
        <f>('EKHAZAARSTK X raw'!G323-'EKHAZAARSTK X raw'!G$1003)/'EKHAZAARSTK X raw'!G$1004</f>
        <v>2.2530726839973873E-2</v>
      </c>
      <c r="H323" s="100">
        <f>('EKHAZAARSTK X raw'!H323-'EKHAZAARSTK X raw'!H$1003)/'EKHAZAARSTK X raw'!H$1004</f>
        <v>-0.5989609611220772</v>
      </c>
      <c r="I323" s="100">
        <f>('EKHAZAARSTK X raw'!I323-'EKHAZAARSTK X raw'!I$1003)/'EKHAZAARSTK X raw'!I$1004</f>
        <v>-0.70700116026328619</v>
      </c>
      <c r="J323" s="100">
        <f>('EKHAZAARSTK X raw'!J323-'EKHAZAARSTK X raw'!J$1003)/'EKHAZAARSTK X raw'!J$1004</f>
        <v>4.4199503041502761E-2</v>
      </c>
      <c r="K323" s="100">
        <f>('EKHAZAARSTK X raw'!K323-'EKHAZAARSTK X raw'!K$1003)/'EKHAZAARSTK X raw'!K$1004</f>
        <v>-1.3399942492886614</v>
      </c>
    </row>
    <row r="324" spans="1:11" x14ac:dyDescent="0.3">
      <c r="A324" s="22" t="str">
        <f>'EKHAZAARSTK X raw'!A324</f>
        <v>GRANULES INDIA LTD</v>
      </c>
      <c r="B324" s="100">
        <f>('EKHAZAARSTK X raw'!B324-'EKHAZAARSTK X raw'!B$1003)/'EKHAZAARSTK X raw'!B$1004</f>
        <v>-0.46988912127412324</v>
      </c>
      <c r="C324" s="100">
        <f>('EKHAZAARSTK X raw'!C324-'EKHAZAARSTK X raw'!C$1003)/'EKHAZAARSTK X raw'!C$1004</f>
        <v>-0.23988140965967611</v>
      </c>
      <c r="D324" s="100">
        <f>('EKHAZAARSTK X raw'!D324-'EKHAZAARSTK X raw'!D$1003)/'EKHAZAARSTK X raw'!D$1004</f>
        <v>0.24385419187331916</v>
      </c>
      <c r="E324" s="100">
        <f>('EKHAZAARSTK X raw'!E324-'EKHAZAARSTK X raw'!E$1003)/'EKHAZAARSTK X raw'!E$1004</f>
        <v>-0.33387015556800886</v>
      </c>
      <c r="F324" s="100">
        <f>('EKHAZAARSTK X raw'!F324-'EKHAZAARSTK X raw'!F$1003)/'EKHAZAARSTK X raw'!F$1004</f>
        <v>-0.25187978642132458</v>
      </c>
      <c r="G324" s="100">
        <f>('EKHAZAARSTK X raw'!G324-'EKHAZAARSTK X raw'!G$1003)/'EKHAZAARSTK X raw'!G$1004</f>
        <v>0.28938428941999594</v>
      </c>
      <c r="H324" s="100">
        <f>('EKHAZAARSTK X raw'!H324-'EKHAZAARSTK X raw'!H$1003)/'EKHAZAARSTK X raw'!H$1004</f>
        <v>9.6365072174714531E-2</v>
      </c>
      <c r="I324" s="100">
        <f>('EKHAZAARSTK X raw'!I324-'EKHAZAARSTK X raw'!I$1003)/'EKHAZAARSTK X raw'!I$1004</f>
        <v>1.2807949591509635</v>
      </c>
      <c r="J324" s="100">
        <f>('EKHAZAARSTK X raw'!J324-'EKHAZAARSTK X raw'!J$1003)/'EKHAZAARSTK X raw'!J$1004</f>
        <v>0.33001489070308054</v>
      </c>
      <c r="K324" s="100">
        <f>('EKHAZAARSTK X raw'!K324-'EKHAZAARSTK X raw'!K$1003)/'EKHAZAARSTK X raw'!K$1004</f>
        <v>-0.50956026443406566</v>
      </c>
    </row>
    <row r="325" spans="1:11" x14ac:dyDescent="0.3">
      <c r="A325" s="22" t="str">
        <f>'EKHAZAARSTK X raw'!A325</f>
        <v>GRAPHITE INDIA LTD</v>
      </c>
      <c r="B325" s="100">
        <f>('EKHAZAARSTK X raw'!B325-'EKHAZAARSTK X raw'!B$1003)/'EKHAZAARSTK X raw'!B$1004</f>
        <v>1.9127711557278397</v>
      </c>
      <c r="C325" s="100">
        <f>('EKHAZAARSTK X raw'!C325-'EKHAZAARSTK X raw'!C$1003)/'EKHAZAARSTK X raw'!C$1004</f>
        <v>1.3108675179462526</v>
      </c>
      <c r="D325" s="100">
        <f>('EKHAZAARSTK X raw'!D325-'EKHAZAARSTK X raw'!D$1003)/'EKHAZAARSTK X raw'!D$1004</f>
        <v>-1.0212171716229448</v>
      </c>
      <c r="E325" s="100">
        <f>('EKHAZAARSTK X raw'!E325-'EKHAZAARSTK X raw'!E$1003)/'EKHAZAARSTK X raw'!E$1004</f>
        <v>-0.89790461536661215</v>
      </c>
      <c r="F325" s="100">
        <f>('EKHAZAARSTK X raw'!F325-'EKHAZAARSTK X raw'!F$1003)/'EKHAZAARSTK X raw'!F$1004</f>
        <v>-1.7290216381631303</v>
      </c>
      <c r="G325" s="100">
        <f>('EKHAZAARSTK X raw'!G325-'EKHAZAARSTK X raw'!G$1003)/'EKHAZAARSTK X raw'!G$1004</f>
        <v>-0.66821032043963158</v>
      </c>
      <c r="H325" s="100">
        <f>('EKHAZAARSTK X raw'!H325-'EKHAZAARSTK X raw'!H$1003)/'EKHAZAARSTK X raw'!H$1004</f>
        <v>4.2617046366779376E-2</v>
      </c>
      <c r="I325" s="100">
        <f>('EKHAZAARSTK X raw'!I325-'EKHAZAARSTK X raw'!I$1003)/'EKHAZAARSTK X raw'!I$1004</f>
        <v>0.42519713110952057</v>
      </c>
      <c r="J325" s="100">
        <f>('EKHAZAARSTK X raw'!J325-'EKHAZAARSTK X raw'!J$1003)/'EKHAZAARSTK X raw'!J$1004</f>
        <v>0.12874855257909842</v>
      </c>
      <c r="K325" s="100">
        <f>('EKHAZAARSTK X raw'!K325-'EKHAZAARSTK X raw'!K$1003)/'EKHAZAARSTK X raw'!K$1004</f>
        <v>-0.26349464228290242</v>
      </c>
    </row>
    <row r="326" spans="1:11" x14ac:dyDescent="0.3">
      <c r="A326" s="22" t="str">
        <f>'EKHAZAARSTK X raw'!A326</f>
        <v>GRASIM INDUSTRIES LTD</v>
      </c>
      <c r="B326" s="100">
        <f>('EKHAZAARSTK X raw'!B326-'EKHAZAARSTK X raw'!B$1003)/'EKHAZAARSTK X raw'!B$1004</f>
        <v>-0.43419145442330964</v>
      </c>
      <c r="C326" s="100">
        <f>('EKHAZAARSTK X raw'!C326-'EKHAZAARSTK X raw'!C$1003)/'EKHAZAARSTK X raw'!C$1004</f>
        <v>-1.0950861339301925</v>
      </c>
      <c r="D326" s="100">
        <f>('EKHAZAARSTK X raw'!D326-'EKHAZAARSTK X raw'!D$1003)/'EKHAZAARSTK X raw'!D$1004</f>
        <v>-0.44745270973121931</v>
      </c>
      <c r="E326" s="100">
        <f>('EKHAZAARSTK X raw'!E326-'EKHAZAARSTK X raw'!E$1003)/'EKHAZAARSTK X raw'!E$1004</f>
        <v>0.91641911392560793</v>
      </c>
      <c r="F326" s="100">
        <f>('EKHAZAARSTK X raw'!F326-'EKHAZAARSTK X raw'!F$1003)/'EKHAZAARSTK X raw'!F$1004</f>
        <v>-0.23695181391363482</v>
      </c>
      <c r="G326" s="100">
        <f>('EKHAZAARSTK X raw'!G326-'EKHAZAARSTK X raw'!G$1003)/'EKHAZAARSTK X raw'!G$1004</f>
        <v>-0.22763264833337249</v>
      </c>
      <c r="H326" s="100">
        <f>('EKHAZAARSTK X raw'!H326-'EKHAZAARSTK X raw'!H$1003)/'EKHAZAARSTK X raw'!H$1004</f>
        <v>2.4622198380779334</v>
      </c>
      <c r="I326" s="100">
        <f>('EKHAZAARSTK X raw'!I326-'EKHAZAARSTK X raw'!I$1003)/'EKHAZAARSTK X raw'!I$1004</f>
        <v>-0.63705748805416584</v>
      </c>
      <c r="J326" s="100">
        <f>('EKHAZAARSTK X raw'!J326-'EKHAZAARSTK X raw'!J$1003)/'EKHAZAARSTK X raw'!J$1004</f>
        <v>0.61017674827973334</v>
      </c>
      <c r="K326" s="100">
        <f>('EKHAZAARSTK X raw'!K326-'EKHAZAARSTK X raw'!K$1003)/'EKHAZAARSTK X raw'!K$1004</f>
        <v>-0.39580921133104241</v>
      </c>
    </row>
    <row r="327" spans="1:11" x14ac:dyDescent="0.3">
      <c r="A327" s="22" t="str">
        <f>'EKHAZAARSTK X raw'!A327</f>
        <v>GRAUER &amp; WEIL (INDIA) LTD</v>
      </c>
      <c r="B327" s="100">
        <f>('EKHAZAARSTK X raw'!B327-'EKHAZAARSTK X raw'!B$1003)/'EKHAZAARSTK X raw'!B$1004</f>
        <v>-0.23880281601772377</v>
      </c>
      <c r="C327" s="100">
        <f>('EKHAZAARSTK X raw'!C327-'EKHAZAARSTK X raw'!C$1003)/'EKHAZAARSTK X raw'!C$1004</f>
        <v>-0.47930650002324265</v>
      </c>
      <c r="D327" s="100">
        <f>('EKHAZAARSTK X raw'!D327-'EKHAZAARSTK X raw'!D$1003)/'EKHAZAARSTK X raw'!D$1004</f>
        <v>0.31086246343856527</v>
      </c>
      <c r="E327" s="100">
        <f>('EKHAZAARSTK X raw'!E327-'EKHAZAARSTK X raw'!E$1003)/'EKHAZAARSTK X raw'!E$1004</f>
        <v>-0.88310406937952368</v>
      </c>
      <c r="F327" s="100">
        <f>('EKHAZAARSTK X raw'!F327-'EKHAZAARSTK X raw'!F$1003)/'EKHAZAARSTK X raw'!F$1004</f>
        <v>1.3958012759352747</v>
      </c>
      <c r="G327" s="100">
        <f>('EKHAZAARSTK X raw'!G327-'EKHAZAARSTK X raw'!G$1003)/'EKHAZAARSTK X raw'!G$1004</f>
        <v>0.24257572114758202</v>
      </c>
      <c r="H327" s="100">
        <f>('EKHAZAARSTK X raw'!H327-'EKHAZAARSTK X raw'!H$1003)/'EKHAZAARSTK X raw'!H$1004</f>
        <v>-0.90260815407937667</v>
      </c>
      <c r="I327" s="100">
        <f>('EKHAZAARSTK X raw'!I327-'EKHAZAARSTK X raw'!I$1003)/'EKHAZAARSTK X raw'!I$1004</f>
        <v>-0.18627351027647659</v>
      </c>
      <c r="J327" s="100">
        <f>('EKHAZAARSTK X raw'!J327-'EKHAZAARSTK X raw'!J$1003)/'EKHAZAARSTK X raw'!J$1004</f>
        <v>-0.21366430002883077</v>
      </c>
      <c r="K327" s="100">
        <f>('EKHAZAARSTK X raw'!K327-'EKHAZAARSTK X raw'!K$1003)/'EKHAZAARSTK X raw'!K$1004</f>
        <v>1.1020678006641547</v>
      </c>
    </row>
    <row r="328" spans="1:11" x14ac:dyDescent="0.3">
      <c r="A328" s="22" t="str">
        <f>'EKHAZAARSTK X raw'!A328</f>
        <v>GRAVITA INDIA LTD</v>
      </c>
      <c r="B328" s="100">
        <f>('EKHAZAARSTK X raw'!B328-'EKHAZAARSTK X raw'!B$1003)/'EKHAZAARSTK X raw'!B$1004</f>
        <v>-0.17259451967592485</v>
      </c>
      <c r="C328" s="100">
        <f>('EKHAZAARSTK X raw'!C328-'EKHAZAARSTK X raw'!C$1003)/'EKHAZAARSTK X raw'!C$1004</f>
        <v>1.6402695299460175</v>
      </c>
      <c r="D328" s="100">
        <f>('EKHAZAARSTK X raw'!D328-'EKHAZAARSTK X raw'!D$1003)/'EKHAZAARSTK X raw'!D$1004</f>
        <v>1.9325776447346146</v>
      </c>
      <c r="E328" s="100">
        <f>('EKHAZAARSTK X raw'!E328-'EKHAZAARSTK X raw'!E$1003)/'EKHAZAARSTK X raw'!E$1004</f>
        <v>0.34946581947210503</v>
      </c>
      <c r="F328" s="100">
        <f>('EKHAZAARSTK X raw'!F328-'EKHAZAARSTK X raw'!F$1003)/'EKHAZAARSTK X raw'!F$1004</f>
        <v>1.0405413920282871</v>
      </c>
      <c r="G328" s="100">
        <f>('EKHAZAARSTK X raw'!G328-'EKHAZAARSTK X raw'!G$1003)/'EKHAZAARSTK X raw'!G$1004</f>
        <v>1.1717716151416608</v>
      </c>
      <c r="H328" s="100">
        <f>('EKHAZAARSTK X raw'!H328-'EKHAZAARSTK X raw'!H$1003)/'EKHAZAARSTK X raw'!H$1004</f>
        <v>-0.59162958384333786</v>
      </c>
      <c r="I328" s="100">
        <f>('EKHAZAARSTK X raw'!I328-'EKHAZAARSTK X raw'!I$1003)/'EKHAZAARSTK X raw'!I$1004</f>
        <v>1.1103308962773142</v>
      </c>
      <c r="J328" s="100">
        <f>('EKHAZAARSTK X raw'!J328-'EKHAZAARSTK X raw'!J$1003)/'EKHAZAARSTK X raw'!J$1004</f>
        <v>-0.11246798234941491</v>
      </c>
      <c r="K328" s="100">
        <f>('EKHAZAARSTK X raw'!K328-'EKHAZAARSTK X raw'!K$1003)/'EKHAZAARSTK X raw'!K$1004</f>
        <v>-0.52384588712023283</v>
      </c>
    </row>
    <row r="329" spans="1:11" x14ac:dyDescent="0.3">
      <c r="A329" s="22" t="str">
        <f>'EKHAZAARSTK X raw'!A329</f>
        <v>GREAT EASTERN SHIPPING CO</v>
      </c>
      <c r="B329" s="100">
        <f>('EKHAZAARSTK X raw'!B329-'EKHAZAARSTK X raw'!B$1003)/'EKHAZAARSTK X raw'!B$1004</f>
        <v>0.16612073690798693</v>
      </c>
      <c r="C329" s="100">
        <f>('EKHAZAARSTK X raw'!C329-'EKHAZAARSTK X raw'!C$1003)/'EKHAZAARSTK X raw'!C$1004</f>
        <v>-0.78171296382660538</v>
      </c>
      <c r="D329" s="100">
        <f>('EKHAZAARSTK X raw'!D329-'EKHAZAARSTK X raw'!D$1003)/'EKHAZAARSTK X raw'!D$1004</f>
        <v>-0.89671424533719557</v>
      </c>
      <c r="E329" s="100">
        <f>('EKHAZAARSTK X raw'!E329-'EKHAZAARSTK X raw'!E$1003)/'EKHAZAARSTK X raw'!E$1004</f>
        <v>0.46598873990292261</v>
      </c>
      <c r="F329" s="100">
        <f>('EKHAZAARSTK X raw'!F329-'EKHAZAARSTK X raw'!F$1003)/'EKHAZAARSTK X raw'!F$1004</f>
        <v>1.5860890772686282</v>
      </c>
      <c r="G329" s="100">
        <f>('EKHAZAARSTK X raw'!G329-'EKHAZAARSTK X raw'!G$1003)/'EKHAZAARSTK X raw'!G$1004</f>
        <v>0.7105823123161803</v>
      </c>
      <c r="H329" s="100">
        <f>('EKHAZAARSTK X raw'!H329-'EKHAZAARSTK X raw'!H$1003)/'EKHAZAARSTK X raw'!H$1004</f>
        <v>0.47066991399506963</v>
      </c>
      <c r="I329" s="100">
        <f>('EKHAZAARSTK X raw'!I329-'EKHAZAARSTK X raw'!I$1003)/'EKHAZAARSTK X raw'!I$1004</f>
        <v>-5.759629293671694E-2</v>
      </c>
      <c r="J329" s="100">
        <f>('EKHAZAARSTK X raw'!J329-'EKHAZAARSTK X raw'!J$1003)/'EKHAZAARSTK X raw'!J$1004</f>
        <v>1.76382497538909</v>
      </c>
      <c r="K329" s="100">
        <f>('EKHAZAARSTK X raw'!K329-'EKHAZAARSTK X raw'!K$1003)/'EKHAZAARSTK X raw'!K$1004</f>
        <v>1.1366152368198223</v>
      </c>
    </row>
    <row r="330" spans="1:11" x14ac:dyDescent="0.3">
      <c r="A330" s="22" t="str">
        <f>'EKHAZAARSTK X raw'!A330</f>
        <v>GREAVES COTTON LTD</v>
      </c>
      <c r="B330" s="100">
        <f>('EKHAZAARSTK X raw'!B330-'EKHAZAARSTK X raw'!B$1003)/'EKHAZAARSTK X raw'!B$1004</f>
        <v>-0.54185217965840404</v>
      </c>
      <c r="C330" s="100">
        <f>('EKHAZAARSTK X raw'!C330-'EKHAZAARSTK X raw'!C$1003)/'EKHAZAARSTK X raw'!C$1004</f>
        <v>0.69427185148733439</v>
      </c>
      <c r="D330" s="100">
        <f>('EKHAZAARSTK X raw'!D330-'EKHAZAARSTK X raw'!D$1003)/'EKHAZAARSTK X raw'!D$1004</f>
        <v>-0.71053571047399089</v>
      </c>
      <c r="E330" s="100">
        <f>('EKHAZAARSTK X raw'!E330-'EKHAZAARSTK X raw'!E$1003)/'EKHAZAARSTK X raw'!E$1004</f>
        <v>-0.75622760400251188</v>
      </c>
      <c r="F330" s="100">
        <f>('EKHAZAARSTK X raw'!F330-'EKHAZAARSTK X raw'!F$1003)/'EKHAZAARSTK X raw'!F$1004</f>
        <v>-1.012951812032052</v>
      </c>
      <c r="G330" s="100">
        <f>('EKHAZAARSTK X raw'!G330-'EKHAZAARSTK X raw'!G$1003)/'EKHAZAARSTK X raw'!G$1004</f>
        <v>-0.87226343088387615</v>
      </c>
      <c r="H330" s="100">
        <f>('EKHAZAARSTK X raw'!H330-'EKHAZAARSTK X raw'!H$1003)/'EKHAZAARSTK X raw'!H$1004</f>
        <v>-0.37897093530959519</v>
      </c>
      <c r="I330" s="100">
        <f>('EKHAZAARSTK X raw'!I330-'EKHAZAARSTK X raw'!I$1003)/'EKHAZAARSTK X raw'!I$1004</f>
        <v>1.9749323089478434</v>
      </c>
      <c r="J330" s="100">
        <f>('EKHAZAARSTK X raw'!J330-'EKHAZAARSTK X raw'!J$1003)/'EKHAZAARSTK X raw'!J$1004</f>
        <v>-0.30935004352727924</v>
      </c>
      <c r="K330" s="100">
        <f>('EKHAZAARSTK X raw'!K330-'EKHAZAARSTK X raw'!K$1003)/'EKHAZAARSTK X raw'!K$1004</f>
        <v>-1.0623269788523286</v>
      </c>
    </row>
    <row r="331" spans="1:11" x14ac:dyDescent="0.3">
      <c r="A331" s="22" t="str">
        <f>'EKHAZAARSTK X raw'!A331</f>
        <v>GREENLAM INDUSTRIES LTD</v>
      </c>
      <c r="B331" s="100">
        <f>('EKHAZAARSTK X raw'!B331-'EKHAZAARSTK X raw'!B$1003)/'EKHAZAARSTK X raw'!B$1004</f>
        <v>-0.36616062449122405</v>
      </c>
      <c r="C331" s="100">
        <f>('EKHAZAARSTK X raw'!C331-'EKHAZAARSTK X raw'!C$1003)/'EKHAZAARSTK X raw'!C$1004</f>
        <v>-0.25690949262074891</v>
      </c>
      <c r="D331" s="100">
        <f>('EKHAZAARSTK X raw'!D331-'EKHAZAARSTK X raw'!D$1003)/'EKHAZAARSTK X raw'!D$1004</f>
        <v>0.50396439680680849</v>
      </c>
      <c r="E331" s="100">
        <f>('EKHAZAARSTK X raw'!E331-'EKHAZAARSTK X raw'!E$1003)/'EKHAZAARSTK X raw'!E$1004</f>
        <v>-0.44082803369429668</v>
      </c>
      <c r="F331" s="100">
        <f>('EKHAZAARSTK X raw'!F331-'EKHAZAARSTK X raw'!F$1003)/'EKHAZAARSTK X raw'!F$1004</f>
        <v>-0.67106773643767048</v>
      </c>
      <c r="G331" s="100">
        <f>('EKHAZAARSTK X raw'!G331-'EKHAZAARSTK X raw'!G$1003)/'EKHAZAARSTK X raw'!G$1004</f>
        <v>-0.31662062977837968</v>
      </c>
      <c r="H331" s="100">
        <f>('EKHAZAARSTK X raw'!H331-'EKHAZAARSTK X raw'!H$1003)/'EKHAZAARSTK X raw'!H$1004</f>
        <v>-0.49158444837454351</v>
      </c>
      <c r="I331" s="100">
        <f>('EKHAZAARSTK X raw'!I331-'EKHAZAARSTK X raw'!I$1003)/'EKHAZAARSTK X raw'!I$1004</f>
        <v>-1.0208142348474634</v>
      </c>
      <c r="J331" s="100">
        <f>('EKHAZAARSTK X raw'!J331-'EKHAZAARSTK X raw'!J$1003)/'EKHAZAARSTK X raw'!J$1004</f>
        <v>-0.37752594142306029</v>
      </c>
      <c r="K331" s="100">
        <f>('EKHAZAARSTK X raw'!K331-'EKHAZAARSTK X raw'!K$1003)/'EKHAZAARSTK X raw'!K$1004</f>
        <v>-0.62547728122673962</v>
      </c>
    </row>
    <row r="332" spans="1:11" x14ac:dyDescent="0.3">
      <c r="A332" s="22" t="str">
        <f>'EKHAZAARSTK X raw'!A332</f>
        <v>GREENPANEL INDUSTRIES LTD</v>
      </c>
      <c r="B332" s="100">
        <f>('EKHAZAARSTK X raw'!B332-'EKHAZAARSTK X raw'!B$1003)/'EKHAZAARSTK X raw'!B$1004</f>
        <v>-0.30049206015454255</v>
      </c>
      <c r="C332" s="100">
        <f>('EKHAZAARSTK X raw'!C332-'EKHAZAARSTK X raw'!C$1003)/'EKHAZAARSTK X raw'!C$1004</f>
        <v>1.1506475194476342</v>
      </c>
      <c r="D332" s="100">
        <f>('EKHAZAARSTK X raw'!D332-'EKHAZAARSTK X raw'!D$1003)/'EKHAZAARSTK X raw'!D$1004</f>
        <v>0.85666395973016063</v>
      </c>
      <c r="E332" s="100">
        <f>('EKHAZAARSTK X raw'!E332-'EKHAZAARSTK X raw'!E$1003)/'EKHAZAARSTK X raw'!E$1004</f>
        <v>-0.51314862867803746</v>
      </c>
      <c r="F332" s="100">
        <f>('EKHAZAARSTK X raw'!F332-'EKHAZAARSTK X raw'!F$1003)/'EKHAZAARSTK X raw'!F$1004</f>
        <v>-1.9681978156440867</v>
      </c>
      <c r="G332" s="100">
        <f>('EKHAZAARSTK X raw'!G332-'EKHAZAARSTK X raw'!G$1003)/'EKHAZAARSTK X raw'!G$1004</f>
        <v>0.75803513968943259</v>
      </c>
      <c r="H332" s="100">
        <f>('EKHAZAARSTK X raw'!H332-'EKHAZAARSTK X raw'!H$1003)/'EKHAZAARSTK X raw'!H$1004</f>
        <v>-0.51440433913205441</v>
      </c>
      <c r="I332" s="100">
        <f>('EKHAZAARSTK X raw'!I332-'EKHAZAARSTK X raw'!I$1003)/'EKHAZAARSTK X raw'!I$1004</f>
        <v>-4.1113321126206151E-2</v>
      </c>
      <c r="J332" s="100">
        <f>('EKHAZAARSTK X raw'!J332-'EKHAZAARSTK X raw'!J$1003)/'EKHAZAARSTK X raw'!J$1004</f>
        <v>0.36713707837623066</v>
      </c>
      <c r="K332" s="100">
        <f>('EKHAZAARSTK X raw'!K332-'EKHAZAARSTK X raw'!K$1003)/'EKHAZAARSTK X raw'!K$1004</f>
        <v>0.79223940898996281</v>
      </c>
    </row>
    <row r="333" spans="1:11" x14ac:dyDescent="0.3">
      <c r="A333" s="22" t="str">
        <f>'EKHAZAARSTK X raw'!A333</f>
        <v>GREENPLY INDUSTRIES LTD</v>
      </c>
      <c r="B333" s="100">
        <f>('EKHAZAARSTK X raw'!B333-'EKHAZAARSTK X raw'!B$1003)/'EKHAZAARSTK X raw'!B$1004</f>
        <v>-0.39862690230371473</v>
      </c>
      <c r="C333" s="100">
        <f>('EKHAZAARSTK X raw'!C333-'EKHAZAARSTK X raw'!C$1003)/'EKHAZAARSTK X raw'!C$1004</f>
        <v>0.1908181963439553</v>
      </c>
      <c r="D333" s="100">
        <f>('EKHAZAARSTK X raw'!D333-'EKHAZAARSTK X raw'!D$1003)/'EKHAZAARSTK X raw'!D$1004</f>
        <v>-0.5211566144431794</v>
      </c>
      <c r="E333" s="100">
        <f>('EKHAZAARSTK X raw'!E333-'EKHAZAARSTK X raw'!E$1003)/'EKHAZAARSTK X raw'!E$1004</f>
        <v>0.84893505613552889</v>
      </c>
      <c r="F333" s="100">
        <f>('EKHAZAARSTK X raw'!F333-'EKHAZAARSTK X raw'!F$1003)/'EKHAZAARSTK X raw'!F$1004</f>
        <v>-1.1207520618885249</v>
      </c>
      <c r="G333" s="100">
        <f>('EKHAZAARSTK X raw'!G333-'EKHAZAARSTK X raw'!G$1003)/'EKHAZAARSTK X raw'!G$1004</f>
        <v>-0.10932561292197676</v>
      </c>
      <c r="H333" s="100">
        <f>('EKHAZAARSTK X raw'!H333-'EKHAZAARSTK X raw'!H$1003)/'EKHAZAARSTK X raw'!H$1004</f>
        <v>-0.7424793242768023</v>
      </c>
      <c r="I333" s="100">
        <f>('EKHAZAARSTK X raw'!I333-'EKHAZAARSTK X raw'!I$1003)/'EKHAZAARSTK X raw'!I$1004</f>
        <v>-0.22345702843872883</v>
      </c>
      <c r="J333" s="100">
        <f>('EKHAZAARSTK X raw'!J333-'EKHAZAARSTK X raw'!J$1003)/'EKHAZAARSTK X raw'!J$1004</f>
        <v>9.483444656437226E-2</v>
      </c>
      <c r="K333" s="100">
        <f>('EKHAZAARSTK X raw'!K333-'EKHAZAARSTK X raw'!K$1003)/'EKHAZAARSTK X raw'!K$1004</f>
        <v>-0.79273609149919932</v>
      </c>
    </row>
    <row r="334" spans="1:11" x14ac:dyDescent="0.3">
      <c r="A334" s="22" t="str">
        <f>'EKHAZAARSTK X raw'!A334</f>
        <v>GRINDWELL NORTON LTD</v>
      </c>
      <c r="B334" s="100">
        <f>('EKHAZAARSTK X raw'!B334-'EKHAZAARSTK X raw'!B$1003)/'EKHAZAARSTK X raw'!B$1004</f>
        <v>-0.18167821105833018</v>
      </c>
      <c r="C334" s="100">
        <f>('EKHAZAARSTK X raw'!C334-'EKHAZAARSTK X raw'!C$1003)/'EKHAZAARSTK X raw'!C$1004</f>
        <v>-5.3029137346857512E-2</v>
      </c>
      <c r="D334" s="100">
        <f>('EKHAZAARSTK X raw'!D334-'EKHAZAARSTK X raw'!D$1003)/'EKHAZAARSTK X raw'!D$1004</f>
        <v>0.19734721099463443</v>
      </c>
      <c r="E334" s="100">
        <f>('EKHAZAARSTK X raw'!E334-'EKHAZAARSTK X raw'!E$1003)/'EKHAZAARSTK X raw'!E$1004</f>
        <v>-0.86769305224019022</v>
      </c>
      <c r="F334" s="100">
        <f>('EKHAZAARSTK X raw'!F334-'EKHAZAARSTK X raw'!F$1003)/'EKHAZAARSTK X raw'!F$1004</f>
        <v>-0.15830119775595514</v>
      </c>
      <c r="G334" s="100">
        <f>('EKHAZAARSTK X raw'!G334-'EKHAZAARSTK X raw'!G$1003)/'EKHAZAARSTK X raw'!G$1004</f>
        <v>0.70093129827514677</v>
      </c>
      <c r="H334" s="100">
        <f>('EKHAZAARSTK X raw'!H334-'EKHAZAARSTK X raw'!H$1003)/'EKHAZAARSTK X raw'!H$1004</f>
        <v>6.6505603973825517E-2</v>
      </c>
      <c r="I334" s="100">
        <f>('EKHAZAARSTK X raw'!I334-'EKHAZAARSTK X raw'!I$1003)/'EKHAZAARSTK X raw'!I$1004</f>
        <v>-0.85766095263745212</v>
      </c>
      <c r="J334" s="100">
        <f>('EKHAZAARSTK X raw'!J334-'EKHAZAARSTK X raw'!J$1003)/'EKHAZAARSTK X raw'!J$1004</f>
        <v>-0.8587243639876323</v>
      </c>
      <c r="K334" s="100">
        <f>('EKHAZAARSTK X raw'!K334-'EKHAZAARSTK X raw'!K$1003)/'EKHAZAARSTK X raw'!K$1004</f>
        <v>-9.6334361052174772E-2</v>
      </c>
    </row>
    <row r="335" spans="1:11" x14ac:dyDescent="0.3">
      <c r="A335" s="22" t="str">
        <f>'EKHAZAARSTK X raw'!A335</f>
        <v>GRM OVERSEAS LTD</v>
      </c>
      <c r="B335" s="100">
        <f>('EKHAZAARSTK X raw'!B335-'EKHAZAARSTK X raw'!B$1003)/'EKHAZAARSTK X raw'!B$1004</f>
        <v>-0.5651374958747496</v>
      </c>
      <c r="C335" s="100">
        <f>('EKHAZAARSTK X raw'!C335-'EKHAZAARSTK X raw'!C$1003)/'EKHAZAARSTK X raw'!C$1004</f>
        <v>2.2175693735802411</v>
      </c>
      <c r="D335" s="100">
        <f>('EKHAZAARSTK X raw'!D335-'EKHAZAARSTK X raw'!D$1003)/'EKHAZAARSTK X raw'!D$1004</f>
        <v>0.9665796252168376</v>
      </c>
      <c r="E335" s="100">
        <f>('EKHAZAARSTK X raw'!E335-'EKHAZAARSTK X raw'!E$1003)/'EKHAZAARSTK X raw'!E$1004</f>
        <v>0.99467067728479397</v>
      </c>
      <c r="F335" s="100">
        <f>('EKHAZAARSTK X raw'!F335-'EKHAZAARSTK X raw'!F$1003)/'EKHAZAARSTK X raw'!F$1004</f>
        <v>-2.7192783597229031</v>
      </c>
      <c r="G335" s="100">
        <f>('EKHAZAARSTK X raw'!G335-'EKHAZAARSTK X raw'!G$1003)/'EKHAZAARSTK X raw'!G$1004</f>
        <v>0.52667837067068535</v>
      </c>
      <c r="H335" s="100">
        <f>('EKHAZAARSTK X raw'!H335-'EKHAZAARSTK X raw'!H$1003)/'EKHAZAARSTK X raw'!H$1004</f>
        <v>-1.186627470660822</v>
      </c>
      <c r="I335" s="100">
        <f>('EKHAZAARSTK X raw'!I335-'EKHAZAARSTK X raw'!I$1003)/'EKHAZAARSTK X raw'!I$1004</f>
        <v>-0.63811210831113729</v>
      </c>
      <c r="J335" s="100">
        <f>('EKHAZAARSTK X raw'!J335-'EKHAZAARSTK X raw'!J$1003)/'EKHAZAARSTK X raw'!J$1004</f>
        <v>-0.3047673848346778</v>
      </c>
      <c r="K335" s="100">
        <f>('EKHAZAARSTK X raw'!K335-'EKHAZAARSTK X raw'!K$1003)/'EKHAZAARSTK X raw'!K$1004</f>
        <v>3.0195796812889046</v>
      </c>
    </row>
    <row r="336" spans="1:11" x14ac:dyDescent="0.3">
      <c r="A336" s="22" t="str">
        <f>'EKHAZAARSTK X raw'!A336</f>
        <v>GTPL HATHWAY LTD</v>
      </c>
      <c r="B336" s="100">
        <f>('EKHAZAARSTK X raw'!B336-'EKHAZAARSTK X raw'!B$1003)/'EKHAZAARSTK X raw'!B$1004</f>
        <v>2.14736111787788</v>
      </c>
      <c r="C336" s="100">
        <f>('EKHAZAARSTK X raw'!C336-'EKHAZAARSTK X raw'!C$1003)/'EKHAZAARSTK X raw'!C$1004</f>
        <v>-0.30747730402201601</v>
      </c>
      <c r="D336" s="100">
        <f>('EKHAZAARSTK X raw'!D336-'EKHAZAARSTK X raw'!D$1003)/'EKHAZAARSTK X raw'!D$1004</f>
        <v>-3.4307325538922427E-2</v>
      </c>
      <c r="E336" s="100">
        <f>('EKHAZAARSTK X raw'!E336-'EKHAZAARSTK X raw'!E$1003)/'EKHAZAARSTK X raw'!E$1004</f>
        <v>-0.78660175255129572</v>
      </c>
      <c r="F336" s="100">
        <f>('EKHAZAARSTK X raw'!F336-'EKHAZAARSTK X raw'!F$1003)/'EKHAZAARSTK X raw'!F$1004</f>
        <v>-1.4641430325867393</v>
      </c>
      <c r="G336" s="100">
        <f>('EKHAZAARSTK X raw'!G336-'EKHAZAARSTK X raw'!G$1003)/'EKHAZAARSTK X raw'!G$1004</f>
        <v>0.14492380621889228</v>
      </c>
      <c r="H336" s="100">
        <f>('EKHAZAARSTK X raw'!H336-'EKHAZAARSTK X raw'!H$1003)/'EKHAZAARSTK X raw'!H$1004</f>
        <v>-0.64284499584205457</v>
      </c>
      <c r="I336" s="100">
        <f>('EKHAZAARSTK X raw'!I336-'EKHAZAARSTK X raw'!I$1003)/'EKHAZAARSTK X raw'!I$1004</f>
        <v>-0.77200680628289897</v>
      </c>
      <c r="J336" s="100">
        <f>('EKHAZAARSTK X raw'!J336-'EKHAZAARSTK X raw'!J$1003)/'EKHAZAARSTK X raw'!J$1004</f>
        <v>3.0509300638996111</v>
      </c>
      <c r="K336" s="100">
        <f>('EKHAZAARSTK X raw'!K336-'EKHAZAARSTK X raw'!K$1003)/'EKHAZAARSTK X raw'!K$1004</f>
        <v>0.40015741755612444</v>
      </c>
    </row>
    <row r="337" spans="1:11" x14ac:dyDescent="0.3">
      <c r="A337" s="22" t="str">
        <f>'EKHAZAARSTK X raw'!A337</f>
        <v>GUFIC BIOSCIENCES LTD</v>
      </c>
      <c r="B337" s="100">
        <f>('EKHAZAARSTK X raw'!B337-'EKHAZAARSTK X raw'!B$1003)/'EKHAZAARSTK X raw'!B$1004</f>
        <v>-0.61306605290179317</v>
      </c>
      <c r="C337" s="100">
        <f>('EKHAZAARSTK X raw'!C337-'EKHAZAARSTK X raw'!C$1003)/'EKHAZAARSTK X raw'!C$1004</f>
        <v>1.8004104512659795</v>
      </c>
      <c r="D337" s="100">
        <f>('EKHAZAARSTK X raw'!D337-'EKHAZAARSTK X raw'!D$1003)/'EKHAZAARSTK X raw'!D$1004</f>
        <v>1.7752967171866181</v>
      </c>
      <c r="E337" s="100">
        <f>('EKHAZAARSTK X raw'!E337-'EKHAZAARSTK X raw'!E$1003)/'EKHAZAARSTK X raw'!E$1004</f>
        <v>7.6564947732410404E-2</v>
      </c>
      <c r="F337" s="100">
        <f>('EKHAZAARSTK X raw'!F337-'EKHAZAARSTK X raw'!F$1003)/'EKHAZAARSTK X raw'!F$1004</f>
        <v>-0.86640617165763834</v>
      </c>
      <c r="G337" s="100">
        <f>('EKHAZAARSTK X raw'!G337-'EKHAZAARSTK X raw'!G$1003)/'EKHAZAARSTK X raw'!G$1004</f>
        <v>0.51747760652484698</v>
      </c>
      <c r="H337" s="100">
        <f>('EKHAZAARSTK X raw'!H337-'EKHAZAARSTK X raw'!H$1003)/'EKHAZAARSTK X raw'!H$1004</f>
        <v>-1.0857803820506329</v>
      </c>
      <c r="I337" s="100">
        <f>('EKHAZAARSTK X raw'!I337-'EKHAZAARSTK X raw'!I$1003)/'EKHAZAARSTK X raw'!I$1004</f>
        <v>-0.19984298266800646</v>
      </c>
      <c r="J337" s="100">
        <f>('EKHAZAARSTK X raw'!J337-'EKHAZAARSTK X raw'!J$1003)/'EKHAZAARSTK X raw'!J$1004</f>
        <v>-0.24003213925224909</v>
      </c>
      <c r="K337" s="100">
        <f>('EKHAZAARSTK X raw'!K337-'EKHAZAARSTK X raw'!K$1003)/'EKHAZAARSTK X raw'!K$1004</f>
        <v>-1.6304514088166282</v>
      </c>
    </row>
    <row r="338" spans="1:11" x14ac:dyDescent="0.3">
      <c r="A338" s="22" t="str">
        <f>'EKHAZAARSTK X raw'!A338</f>
        <v>GUJARAT ALKALIES &amp; CHEMICALS</v>
      </c>
      <c r="B338" s="100">
        <f>('EKHAZAARSTK X raw'!B338-'EKHAZAARSTK X raw'!B$1003)/'EKHAZAARSTK X raw'!B$1004</f>
        <v>0.49280417736080617</v>
      </c>
      <c r="C338" s="100">
        <f>('EKHAZAARSTK X raw'!C338-'EKHAZAARSTK X raw'!C$1003)/'EKHAZAARSTK X raw'!C$1004</f>
        <v>-0.77361845983640753</v>
      </c>
      <c r="D338" s="100">
        <f>('EKHAZAARSTK X raw'!D338-'EKHAZAARSTK X raw'!D$1003)/'EKHAZAARSTK X raw'!D$1004</f>
        <v>-0.48913841914880501</v>
      </c>
      <c r="E338" s="100">
        <f>('EKHAZAARSTK X raw'!E338-'EKHAZAARSTK X raw'!E$1003)/'EKHAZAARSTK X raw'!E$1004</f>
        <v>-0.50122707693751523</v>
      </c>
      <c r="F338" s="100">
        <f>('EKHAZAARSTK X raw'!F338-'EKHAZAARSTK X raw'!F$1003)/'EKHAZAARSTK X raw'!F$1004</f>
        <v>-0.88238737817394364</v>
      </c>
      <c r="G338" s="100">
        <f>('EKHAZAARSTK X raw'!G338-'EKHAZAARSTK X raw'!G$1003)/'EKHAZAARSTK X raw'!G$1004</f>
        <v>-0.19864845308456633</v>
      </c>
      <c r="H338" s="100">
        <f>('EKHAZAARSTK X raw'!H338-'EKHAZAARSTK X raw'!H$1003)/'EKHAZAARSTK X raw'!H$1004</f>
        <v>0.12069585957723945</v>
      </c>
      <c r="I338" s="100">
        <f>('EKHAZAARSTK X raw'!I338-'EKHAZAARSTK X raw'!I$1003)/'EKHAZAARSTK X raw'!I$1004</f>
        <v>0.89205120168175756</v>
      </c>
      <c r="J338" s="100">
        <f>('EKHAZAARSTK X raw'!J338-'EKHAZAARSTK X raw'!J$1003)/'EKHAZAARSTK X raw'!J$1004</f>
        <v>1.8555033672597394</v>
      </c>
      <c r="K338" s="100">
        <f>('EKHAZAARSTK X raw'!K338-'EKHAZAARSTK X raw'!K$1003)/'EKHAZAARSTK X raw'!K$1004</f>
        <v>0.53809464016215824</v>
      </c>
    </row>
    <row r="339" spans="1:11" x14ac:dyDescent="0.3">
      <c r="A339" s="22" t="str">
        <f>'EKHAZAARSTK X raw'!A339</f>
        <v>GUJARAT AMBUJA EXPORTS LTD</v>
      </c>
      <c r="B339" s="100">
        <f>('EKHAZAARSTK X raw'!B339-'EKHAZAARSTK X raw'!B$1003)/'EKHAZAARSTK X raw'!B$1004</f>
        <v>-0.47573361036224276</v>
      </c>
      <c r="C339" s="100">
        <f>('EKHAZAARSTK X raw'!C339-'EKHAZAARSTK X raw'!C$1003)/'EKHAZAARSTK X raw'!C$1004</f>
        <v>0.44093763780744005</v>
      </c>
      <c r="D339" s="100">
        <f>('EKHAZAARSTK X raw'!D339-'EKHAZAARSTK X raw'!D$1003)/'EKHAZAARSTK X raw'!D$1004</f>
        <v>0.23444224282305584</v>
      </c>
      <c r="E339" s="100">
        <f>('EKHAZAARSTK X raw'!E339-'EKHAZAARSTK X raw'!E$1003)/'EKHAZAARSTK X raw'!E$1004</f>
        <v>-0.89038198903434185</v>
      </c>
      <c r="F339" s="100">
        <f>('EKHAZAARSTK X raw'!F339-'EKHAZAARSTK X raw'!F$1003)/'EKHAZAARSTK X raw'!F$1004</f>
        <v>-0.11610317410309227</v>
      </c>
      <c r="G339" s="100">
        <f>('EKHAZAARSTK X raw'!G339-'EKHAZAARSTK X raw'!G$1003)/'EKHAZAARSTK X raw'!G$1004</f>
        <v>0.41296497579580599</v>
      </c>
      <c r="H339" s="100">
        <f>('EKHAZAARSTK X raw'!H339-'EKHAZAARSTK X raw'!H$1003)/'EKHAZAARSTK X raw'!H$1004</f>
        <v>-9.1080130532119163E-2</v>
      </c>
      <c r="I339" s="100">
        <f>('EKHAZAARSTK X raw'!I339-'EKHAZAARSTK X raw'!I$1003)/'EKHAZAARSTK X raw'!I$1004</f>
        <v>-0.24101271603226262</v>
      </c>
      <c r="J339" s="100">
        <f>('EKHAZAARSTK X raw'!J339-'EKHAZAARSTK X raw'!J$1003)/'EKHAZAARSTK X raw'!J$1004</f>
        <v>0.36504940302350652</v>
      </c>
      <c r="K339" s="100">
        <f>('EKHAZAARSTK X raw'!K339-'EKHAZAARSTK X raw'!K$1003)/'EKHAZAARSTK X raw'!K$1004</f>
        <v>0.60131425153700302</v>
      </c>
    </row>
    <row r="340" spans="1:11" x14ac:dyDescent="0.3">
      <c r="A340" s="22" t="str">
        <f>'EKHAZAARSTK X raw'!A340</f>
        <v>GUJARAT FLUOROCHEMICALS LTD</v>
      </c>
      <c r="B340" s="100">
        <f>('EKHAZAARSTK X raw'!B340-'EKHAZAARSTK X raw'!B$1003)/'EKHAZAARSTK X raw'!B$1004</f>
        <v>-0.60499040658252534</v>
      </c>
      <c r="C340" s="100">
        <f>('EKHAZAARSTK X raw'!C340-'EKHAZAARSTK X raw'!C$1003)/'EKHAZAARSTK X raw'!C$1004</f>
        <v>1.0662506180713629E-2</v>
      </c>
      <c r="D340" s="100">
        <f>('EKHAZAARSTK X raw'!D340-'EKHAZAARSTK X raw'!D$1003)/'EKHAZAARSTK X raw'!D$1004</f>
        <v>-0.3937137236430876</v>
      </c>
      <c r="E340" s="100">
        <f>('EKHAZAARSTK X raw'!E340-'EKHAZAARSTK X raw'!E$1003)/'EKHAZAARSTK X raw'!E$1004</f>
        <v>-6.1148048453556321E-2</v>
      </c>
      <c r="F340" s="100">
        <f>('EKHAZAARSTK X raw'!F340-'EKHAZAARSTK X raw'!F$1003)/'EKHAZAARSTK X raw'!F$1004</f>
        <v>0.21340320067363033</v>
      </c>
      <c r="G340" s="100">
        <f>('EKHAZAARSTK X raw'!G340-'EKHAZAARSTK X raw'!G$1003)/'EKHAZAARSTK X raw'!G$1004</f>
        <v>0.87683291159819032</v>
      </c>
      <c r="H340" s="100">
        <f>('EKHAZAARSTK X raw'!H340-'EKHAZAARSTK X raw'!H$1003)/'EKHAZAARSTK X raw'!H$1004</f>
        <v>0.67649324388514664</v>
      </c>
      <c r="I340" s="100">
        <f>('EKHAZAARSTK X raw'!I340-'EKHAZAARSTK X raw'!I$1003)/'EKHAZAARSTK X raw'!I$1004</f>
        <v>-0.62725932511337346</v>
      </c>
      <c r="J340" s="100">
        <f>('EKHAZAARSTK X raw'!J340-'EKHAZAARSTK X raw'!J$1003)/'EKHAZAARSTK X raw'!J$1004</f>
        <v>-0.55828397808386365</v>
      </c>
      <c r="K340" s="100">
        <f>('EKHAZAARSTK X raw'!K340-'EKHAZAARSTK X raw'!K$1003)/'EKHAZAARSTK X raw'!K$1004</f>
        <v>0.98566714434954572</v>
      </c>
    </row>
    <row r="341" spans="1:11" x14ac:dyDescent="0.3">
      <c r="A341" s="22" t="str">
        <f>'EKHAZAARSTK X raw'!A341</f>
        <v>GUJARAT GAS LTD</v>
      </c>
      <c r="B341" s="100">
        <f>('EKHAZAARSTK X raw'!B341-'EKHAZAARSTK X raw'!B$1003)/'EKHAZAARSTK X raw'!B$1004</f>
        <v>-0.33657952166394711</v>
      </c>
      <c r="C341" s="100">
        <f>('EKHAZAARSTK X raw'!C341-'EKHAZAARSTK X raw'!C$1003)/'EKHAZAARSTK X raw'!C$1004</f>
        <v>0.75268752916027504</v>
      </c>
      <c r="D341" s="100">
        <f>('EKHAZAARSTK X raw'!D341-'EKHAZAARSTK X raw'!D$1003)/'EKHAZAARSTK X raw'!D$1004</f>
        <v>0.73115654704672384</v>
      </c>
      <c r="E341" s="100">
        <f>('EKHAZAARSTK X raw'!E341-'EKHAZAARSTK X raw'!E$1003)/'EKHAZAARSTK X raw'!E$1004</f>
        <v>-0.76823039321795439</v>
      </c>
      <c r="F341" s="100">
        <f>('EKHAZAARSTK X raw'!F341-'EKHAZAARSTK X raw'!F$1003)/'EKHAZAARSTK X raw'!F$1004</f>
        <v>-0.34048384562663714</v>
      </c>
      <c r="G341" s="100">
        <f>('EKHAZAARSTK X raw'!G341-'EKHAZAARSTK X raw'!G$1003)/'EKHAZAARSTK X raw'!G$1004</f>
        <v>0.68538661130065925</v>
      </c>
      <c r="H341" s="100">
        <f>('EKHAZAARSTK X raw'!H341-'EKHAZAARSTK X raw'!H$1003)/'EKHAZAARSTK X raw'!H$1004</f>
        <v>0.92501583150405975</v>
      </c>
      <c r="I341" s="100">
        <f>('EKHAZAARSTK X raw'!I341-'EKHAZAARSTK X raw'!I$1003)/'EKHAZAARSTK X raw'!I$1004</f>
        <v>-0.3426743733951414</v>
      </c>
      <c r="J341" s="100">
        <f>('EKHAZAARSTK X raw'!J341-'EKHAZAARSTK X raw'!J$1003)/'EKHAZAARSTK X raw'!J$1004</f>
        <v>-6.6053190182674124E-2</v>
      </c>
      <c r="K341" s="100">
        <f>('EKHAZAARSTK X raw'!K341-'EKHAZAARSTK X raw'!K$1003)/'EKHAZAARSTK X raw'!K$1004</f>
        <v>-0.53985966267611285</v>
      </c>
    </row>
    <row r="342" spans="1:11" x14ac:dyDescent="0.3">
      <c r="A342" s="22" t="str">
        <f>'EKHAZAARSTK X raw'!A342</f>
        <v>GUJARAT INDS POWER CO LTD</v>
      </c>
      <c r="B342" s="100">
        <f>('EKHAZAARSTK X raw'!B342-'EKHAZAARSTK X raw'!B$1003)/'EKHAZAARSTK X raw'!B$1004</f>
        <v>1.7677990658437381</v>
      </c>
      <c r="C342" s="100">
        <f>('EKHAZAARSTK X raw'!C342-'EKHAZAARSTK X raw'!C$1003)/'EKHAZAARSTK X raw'!C$1004</f>
        <v>-1.0482957910718962</v>
      </c>
      <c r="D342" s="100">
        <f>('EKHAZAARSTK X raw'!D342-'EKHAZAARSTK X raw'!D$1003)/'EKHAZAARSTK X raw'!D$1004</f>
        <v>-1.1736786387053546</v>
      </c>
      <c r="E342" s="100">
        <f>('EKHAZAARSTK X raw'!E342-'EKHAZAARSTK X raw'!E$1003)/'EKHAZAARSTK X raw'!E$1004</f>
        <v>-0.10071905447956676</v>
      </c>
      <c r="F342" s="100">
        <f>('EKHAZAARSTK X raw'!F342-'EKHAZAARSTK X raw'!F$1003)/'EKHAZAARSTK X raw'!F$1004</f>
        <v>3.4388922404495349E-2</v>
      </c>
      <c r="G342" s="100">
        <f>('EKHAZAARSTK X raw'!G342-'EKHAZAARSTK X raw'!G$1003)/'EKHAZAARSTK X raw'!G$1004</f>
        <v>-0.44484745593814501</v>
      </c>
      <c r="H342" s="100">
        <f>('EKHAZAARSTK X raw'!H342-'EKHAZAARSTK X raw'!H$1003)/'EKHAZAARSTK X raw'!H$1004</f>
        <v>-0.64982325766911508</v>
      </c>
      <c r="I342" s="100">
        <f>('EKHAZAARSTK X raw'!I342-'EKHAZAARSTK X raw'!I$1003)/'EKHAZAARSTK X raw'!I$1004</f>
        <v>-0.2958335226904994</v>
      </c>
      <c r="J342" s="100">
        <f>('EKHAZAARSTK X raw'!J342-'EKHAZAARSTK X raw'!J$1003)/'EKHAZAARSTK X raw'!J$1004</f>
        <v>2.8474487498649066</v>
      </c>
      <c r="K342" s="100">
        <f>('EKHAZAARSTK X raw'!K342-'EKHAZAARSTK X raw'!K$1003)/'EKHAZAARSTK X raw'!K$1004</f>
        <v>-0.13083191381277029</v>
      </c>
    </row>
    <row r="343" spans="1:11" x14ac:dyDescent="0.3">
      <c r="A343" s="22" t="str">
        <f>'EKHAZAARSTK X raw'!A343</f>
        <v>GUJARAT MINERAL DEV CORP LTD</v>
      </c>
      <c r="B343" s="100">
        <f>('EKHAZAARSTK X raw'!B343-'EKHAZAARSTK X raw'!B$1003)/'EKHAZAARSTK X raw'!B$1004</f>
        <v>1.6532342582600221</v>
      </c>
      <c r="C343" s="100">
        <f>('EKHAZAARSTK X raw'!C343-'EKHAZAARSTK X raw'!C$1003)/'EKHAZAARSTK X raw'!C$1004</f>
        <v>-0.3393723532868711</v>
      </c>
      <c r="D343" s="100">
        <f>('EKHAZAARSTK X raw'!D343-'EKHAZAARSTK X raw'!D$1003)/'EKHAZAARSTK X raw'!D$1004</f>
        <v>-0.57574491075163758</v>
      </c>
      <c r="E343" s="100">
        <f>('EKHAZAARSTK X raw'!E343-'EKHAZAARSTK X raw'!E$1003)/'EKHAZAARSTK X raw'!E$1004</f>
        <v>-0.90214060384902539</v>
      </c>
      <c r="F343" s="100">
        <f>('EKHAZAARSTK X raw'!F343-'EKHAZAARSTK X raw'!F$1003)/'EKHAZAARSTK X raw'!F$1004</f>
        <v>-0.87917904802803715</v>
      </c>
      <c r="G343" s="100">
        <f>('EKHAZAARSTK X raw'!G343-'EKHAZAARSTK X raw'!G$1003)/'EKHAZAARSTK X raw'!G$1004</f>
        <v>0.8633786990485387</v>
      </c>
      <c r="H343" s="100">
        <f>('EKHAZAARSTK X raw'!H343-'EKHAZAARSTK X raw'!H$1003)/'EKHAZAARSTK X raw'!H$1004</f>
        <v>-1.4050323244496829E-2</v>
      </c>
      <c r="I343" s="100">
        <f>('EKHAZAARSTK X raw'!I343-'EKHAZAARSTK X raw'!I$1003)/'EKHAZAARSTK X raw'!I$1004</f>
        <v>1.5899702940776654</v>
      </c>
      <c r="J343" s="100">
        <f>('EKHAZAARSTK X raw'!J343-'EKHAZAARSTK X raw'!J$1003)/'EKHAZAARSTK X raw'!J$1004</f>
        <v>2.0933476411414</v>
      </c>
      <c r="K343" s="100">
        <f>('EKHAZAARSTK X raw'!K343-'EKHAZAARSTK X raw'!K$1003)/'EKHAZAARSTK X raw'!K$1004</f>
        <v>0.2180929275295985</v>
      </c>
    </row>
    <row r="344" spans="1:11" x14ac:dyDescent="0.3">
      <c r="A344" s="22" t="str">
        <f>'EKHAZAARSTK X raw'!A344</f>
        <v>GUJARAT NARMADA VALLEY FERT</v>
      </c>
      <c r="B344" s="100">
        <f>('EKHAZAARSTK X raw'!B344-'EKHAZAARSTK X raw'!B$1003)/'EKHAZAARSTK X raw'!B$1004</f>
        <v>0.71019351695050525</v>
      </c>
      <c r="C344" s="100">
        <f>('EKHAZAARSTK X raw'!C344-'EKHAZAARSTK X raw'!C$1003)/'EKHAZAARSTK X raw'!C$1004</f>
        <v>0.48436148074391006</v>
      </c>
      <c r="D344" s="100">
        <f>('EKHAZAARSTK X raw'!D344-'EKHAZAARSTK X raw'!D$1003)/'EKHAZAARSTK X raw'!D$1004</f>
        <v>0.21063581064554177</v>
      </c>
      <c r="E344" s="100">
        <f>('EKHAZAARSTK X raw'!E344-'EKHAZAARSTK X raw'!E$1003)/'EKHAZAARSTK X raw'!E$1004</f>
        <v>-0.90186751577657698</v>
      </c>
      <c r="F344" s="100">
        <f>('EKHAZAARSTK X raw'!F344-'EKHAZAARSTK X raw'!F$1003)/'EKHAZAARSTK X raw'!F$1004</f>
        <v>-1.1105662600823825</v>
      </c>
      <c r="G344" s="100">
        <f>('EKHAZAARSTK X raw'!G344-'EKHAZAARSTK X raw'!G$1003)/'EKHAZAARSTK X raw'!G$1004</f>
        <v>0.60767879037482542</v>
      </c>
      <c r="H344" s="100">
        <f>('EKHAZAARSTK X raw'!H344-'EKHAZAARSTK X raw'!H$1003)/'EKHAZAARSTK X raw'!H$1004</f>
        <v>0.51312362714820892</v>
      </c>
      <c r="I344" s="100">
        <f>('EKHAZAARSTK X raw'!I344-'EKHAZAARSTK X raw'!I$1003)/'EKHAZAARSTK X raw'!I$1004</f>
        <v>3.0048744416439415</v>
      </c>
      <c r="J344" s="100">
        <f>('EKHAZAARSTK X raw'!J344-'EKHAZAARSTK X raw'!J$1003)/'EKHAZAARSTK X raw'!J$1004</f>
        <v>2.6256460005929894</v>
      </c>
      <c r="K344" s="100">
        <f>('EKHAZAARSTK X raw'!K344-'EKHAZAARSTK X raw'!K$1003)/'EKHAZAARSTK X raw'!K$1004</f>
        <v>0.46543131783712788</v>
      </c>
    </row>
    <row r="345" spans="1:11" x14ac:dyDescent="0.3">
      <c r="A345" s="22" t="str">
        <f>'EKHAZAARSTK X raw'!A345</f>
        <v>GUJARAT PIPAVAV PORT LTD</v>
      </c>
      <c r="B345" s="100">
        <f>('EKHAZAARSTK X raw'!B345-'EKHAZAARSTK X raw'!B$1003)/'EKHAZAARSTK X raw'!B$1004</f>
        <v>2.7541432639061139</v>
      </c>
      <c r="C345" s="100">
        <f>('EKHAZAARSTK X raw'!C345-'EKHAZAARSTK X raw'!C$1003)/'EKHAZAARSTK X raw'!C$1004</f>
        <v>-1.3966398430099254</v>
      </c>
      <c r="D345" s="100">
        <f>('EKHAZAARSTK X raw'!D345-'EKHAZAARSTK X raw'!D$1003)/'EKHAZAARSTK X raw'!D$1004</f>
        <v>-0.81343720363931105</v>
      </c>
      <c r="E345" s="100">
        <f>('EKHAZAARSTK X raw'!E345-'EKHAZAARSTK X raw'!E$1003)/'EKHAZAARSTK X raw'!E$1004</f>
        <v>-0.79180250760445336</v>
      </c>
      <c r="F345" s="100">
        <f>('EKHAZAARSTK X raw'!F345-'EKHAZAARSTK X raw'!F$1003)/'EKHAZAARSTK X raw'!F$1004</f>
        <v>1.0871152508838458</v>
      </c>
      <c r="G345" s="100">
        <f>('EKHAZAARSTK X raw'!G345-'EKHAZAARSTK X raw'!G$1003)/'EKHAZAARSTK X raw'!G$1004</f>
        <v>0.38603197711094628</v>
      </c>
      <c r="H345" s="100">
        <f>('EKHAZAARSTK X raw'!H345-'EKHAZAARSTK X raw'!H$1003)/'EKHAZAARSTK X raw'!H$1004</f>
        <v>-0.41887081126906778</v>
      </c>
      <c r="I345" s="100">
        <f>('EKHAZAARSTK X raw'!I345-'EKHAZAARSTK X raw'!I$1003)/'EKHAZAARSTK X raw'!I$1004</f>
        <v>-9.6477729017431638E-2</v>
      </c>
      <c r="J345" s="100">
        <f>('EKHAZAARSTK X raw'!J345-'EKHAZAARSTK X raw'!J$1003)/'EKHAZAARSTK X raw'!J$1004</f>
        <v>3.485102886825827E-2</v>
      </c>
      <c r="K345" s="100">
        <f>('EKHAZAARSTK X raw'!K345-'EKHAZAARSTK X raw'!K$1003)/'EKHAZAARSTK X raw'!K$1004</f>
        <v>0.32027794729457049</v>
      </c>
    </row>
    <row r="346" spans="1:11" x14ac:dyDescent="0.3">
      <c r="A346" s="22" t="str">
        <f>'EKHAZAARSTK X raw'!A346</f>
        <v>GUJARAT STATE FERT &amp; CHEMICA</v>
      </c>
      <c r="B346" s="100">
        <f>('EKHAZAARSTK X raw'!B346-'EKHAZAARSTK X raw'!B$1003)/'EKHAZAARSTK X raw'!B$1004</f>
        <v>0.79781599939547299</v>
      </c>
      <c r="C346" s="100">
        <f>('EKHAZAARSTK X raw'!C346-'EKHAZAARSTK X raw'!C$1003)/'EKHAZAARSTK X raw'!C$1004</f>
        <v>-0.46912425847388062</v>
      </c>
      <c r="D346" s="100">
        <f>('EKHAZAARSTK X raw'!D346-'EKHAZAARSTK X raw'!D$1003)/'EKHAZAARSTK X raw'!D$1004</f>
        <v>-0.2910988531902558</v>
      </c>
      <c r="E346" s="100">
        <f>('EKHAZAARSTK X raw'!E346-'EKHAZAARSTK X raw'!E$1003)/'EKHAZAARSTK X raw'!E$1004</f>
        <v>-0.90240488424864596</v>
      </c>
      <c r="F346" s="100">
        <f>('EKHAZAARSTK X raw'!F346-'EKHAZAARSTK X raw'!F$1003)/'EKHAZAARSTK X raw'!F$1004</f>
        <v>-0.72719566171394434</v>
      </c>
      <c r="G346" s="100">
        <f>('EKHAZAARSTK X raw'!G346-'EKHAZAARSTK X raw'!G$1003)/'EKHAZAARSTK X raw'!G$1004</f>
        <v>-8.180846922946362E-3</v>
      </c>
      <c r="H346" s="100">
        <f>('EKHAZAARSTK X raw'!H346-'EKHAZAARSTK X raw'!H$1003)/'EKHAZAARSTK X raw'!H$1004</f>
        <v>0.44057465572902488</v>
      </c>
      <c r="I346" s="100">
        <f>('EKHAZAARSTK X raw'!I346-'EKHAZAARSTK X raw'!I$1003)/'EKHAZAARSTK X raw'!I$1004</f>
        <v>1.6333334001795397</v>
      </c>
      <c r="J346" s="100">
        <f>('EKHAZAARSTK X raw'!J346-'EKHAZAARSTK X raw'!J$1003)/'EKHAZAARSTK X raw'!J$1004</f>
        <v>2.9828675865643786</v>
      </c>
      <c r="K346" s="100">
        <f>('EKHAZAARSTK X raw'!K346-'EKHAZAARSTK X raw'!K$1003)/'EKHAZAARSTK X raw'!K$1004</f>
        <v>-3.3441739333370586E-2</v>
      </c>
    </row>
    <row r="347" spans="1:11" x14ac:dyDescent="0.3">
      <c r="A347" s="22" t="str">
        <f>'EKHAZAARSTK X raw'!A347</f>
        <v>GUJARAT STATE PETRONET LTD</v>
      </c>
      <c r="B347" s="100">
        <f>('EKHAZAARSTK X raw'!B347-'EKHAZAARSTK X raw'!B$1003)/'EKHAZAARSTK X raw'!B$1004</f>
        <v>-0.10156457626549824</v>
      </c>
      <c r="C347" s="100">
        <f>('EKHAZAARSTK X raw'!C347-'EKHAZAARSTK X raw'!C$1003)/'EKHAZAARSTK X raw'!C$1004</f>
        <v>-0.22201183764564031</v>
      </c>
      <c r="D347" s="100">
        <f>('EKHAZAARSTK X raw'!D347-'EKHAZAARSTK X raw'!D$1003)/'EKHAZAARSTK X raw'!D$1004</f>
        <v>0.18505567639382386</v>
      </c>
      <c r="E347" s="100">
        <f>('EKHAZAARSTK X raw'!E347-'EKHAZAARSTK X raw'!E$1003)/'EKHAZAARSTK X raw'!E$1004</f>
        <v>-0.79458435633304403</v>
      </c>
      <c r="F347" s="100">
        <f>('EKHAZAARSTK X raw'!F347-'EKHAZAARSTK X raw'!F$1003)/'EKHAZAARSTK X raw'!F$1004</f>
        <v>-0.1156627843751038</v>
      </c>
      <c r="G347" s="100">
        <f>('EKHAZAARSTK X raw'!G347-'EKHAZAARSTK X raw'!G$1003)/'EKHAZAARSTK X raw'!G$1004</f>
        <v>0.73482802991644025</v>
      </c>
      <c r="H347" s="100">
        <f>('EKHAZAARSTK X raw'!H347-'EKHAZAARSTK X raw'!H$1003)/'EKHAZAARSTK X raw'!H$1004</f>
        <v>0.86166296558677702</v>
      </c>
      <c r="I347" s="100">
        <f>('EKHAZAARSTK X raw'!I347-'EKHAZAARSTK X raw'!I$1003)/'EKHAZAARSTK X raw'!I$1004</f>
        <v>-0.48913118053216198</v>
      </c>
      <c r="J347" s="100">
        <f>('EKHAZAARSTK X raw'!J347-'EKHAZAARSTK X raw'!J$1003)/'EKHAZAARSTK X raw'!J$1004</f>
        <v>1.7639713609435799</v>
      </c>
      <c r="K347" s="100">
        <f>('EKHAZAARSTK X raw'!K347-'EKHAZAARSTK X raw'!K$1003)/'EKHAZAARSTK X raw'!K$1004</f>
        <v>-0.23919606174949912</v>
      </c>
    </row>
    <row r="348" spans="1:11" x14ac:dyDescent="0.3">
      <c r="A348" s="22" t="str">
        <f>'EKHAZAARSTK X raw'!A348</f>
        <v>GULF OIL LUBRICANTS INDIA LT</v>
      </c>
      <c r="B348" s="100">
        <f>('EKHAZAARSTK X raw'!B348-'EKHAZAARSTK X raw'!B$1003)/'EKHAZAARSTK X raw'!B$1004</f>
        <v>1.1133733247732189</v>
      </c>
      <c r="C348" s="100">
        <f>('EKHAZAARSTK X raw'!C348-'EKHAZAARSTK X raw'!C$1003)/'EKHAZAARSTK X raw'!C$1004</f>
        <v>-1.8286976421398365E-3</v>
      </c>
      <c r="D348" s="100">
        <f>('EKHAZAARSTK X raw'!D348-'EKHAZAARSTK X raw'!D$1003)/'EKHAZAARSTK X raw'!D$1004</f>
        <v>1.5337839847492792E-2</v>
      </c>
      <c r="E348" s="100">
        <f>('EKHAZAARSTK X raw'!E348-'EKHAZAARSTK X raw'!E$1003)/'EKHAZAARSTK X raw'!E$1004</f>
        <v>-0.83859764321040586</v>
      </c>
      <c r="F348" s="100">
        <f>('EKHAZAARSTK X raw'!F348-'EKHAZAARSTK X raw'!F$1003)/'EKHAZAARSTK X raw'!F$1004</f>
        <v>-0.26191383700770537</v>
      </c>
      <c r="G348" s="100">
        <f>('EKHAZAARSTK X raw'!G348-'EKHAZAARSTK X raw'!G$1003)/'EKHAZAARSTK X raw'!G$1004</f>
        <v>0.42100396511658761</v>
      </c>
      <c r="H348" s="100">
        <f>('EKHAZAARSTK X raw'!H348-'EKHAZAARSTK X raw'!H$1003)/'EKHAZAARSTK X raw'!H$1004</f>
        <v>-0.5626333844001612</v>
      </c>
      <c r="I348" s="100">
        <f>('EKHAZAARSTK X raw'!I348-'EKHAZAARSTK X raw'!I$1003)/'EKHAZAARSTK X raw'!I$1004</f>
        <v>-0.82119018953867229</v>
      </c>
      <c r="J348" s="100">
        <f>('EKHAZAARSTK X raw'!J348-'EKHAZAARSTK X raw'!J$1003)/'EKHAZAARSTK X raw'!J$1004</f>
        <v>1.0729128912918944</v>
      </c>
      <c r="K348" s="100">
        <f>('EKHAZAARSTK X raw'!K348-'EKHAZAARSTK X raw'!K$1003)/'EKHAZAARSTK X raw'!K$1004</f>
        <v>-1.0851728482187779</v>
      </c>
    </row>
    <row r="349" spans="1:11" x14ac:dyDescent="0.3">
      <c r="A349" s="22" t="str">
        <f>'EKHAZAARSTK X raw'!A349</f>
        <v>GULSHAN POLYOLS LTD</v>
      </c>
      <c r="B349" s="100">
        <f>('EKHAZAARSTK X raw'!B349-'EKHAZAARSTK X raw'!B$1003)/'EKHAZAARSTK X raw'!B$1004</f>
        <v>-0.36571002148005316</v>
      </c>
      <c r="C349" s="100">
        <f>('EKHAZAARSTK X raw'!C349-'EKHAZAARSTK X raw'!C$1003)/'EKHAZAARSTK X raw'!C$1004</f>
        <v>0.52787871130555897</v>
      </c>
      <c r="D349" s="100">
        <f>('EKHAZAARSTK X raw'!D349-'EKHAZAARSTK X raw'!D$1003)/'EKHAZAARSTK X raw'!D$1004</f>
        <v>0.85804007360909373</v>
      </c>
      <c r="E349" s="100">
        <f>('EKHAZAARSTK X raw'!E349-'EKHAZAARSTK X raw'!E$1003)/'EKHAZAARSTK X raw'!E$1004</f>
        <v>-0.33532958795989343</v>
      </c>
      <c r="F349" s="100">
        <f>('EKHAZAARSTK X raw'!F349-'EKHAZAARSTK X raw'!F$1003)/'EKHAZAARSTK X raw'!F$1004</f>
        <v>-0.67152578166040688</v>
      </c>
      <c r="G349" s="100">
        <f>('EKHAZAARSTK X raw'!G349-'EKHAZAARSTK X raw'!G$1003)/'EKHAZAARSTK X raw'!G$1004</f>
        <v>-0.59018006466274664</v>
      </c>
      <c r="H349" s="100">
        <f>('EKHAZAARSTK X raw'!H349-'EKHAZAARSTK X raw'!H$1003)/'EKHAZAARSTK X raw'!H$1004</f>
        <v>-1.0285252462146321</v>
      </c>
      <c r="I349" s="100">
        <f>('EKHAZAARSTK X raw'!I349-'EKHAZAARSTK X raw'!I$1003)/'EKHAZAARSTK X raw'!I$1004</f>
        <v>-0.5467179174233926</v>
      </c>
      <c r="J349" s="100">
        <f>('EKHAZAARSTK X raw'!J349-'EKHAZAARSTK X raw'!J$1003)/'EKHAZAARSTK X raw'!J$1004</f>
        <v>-1.7883331516805153E-2</v>
      </c>
      <c r="K349" s="100">
        <f>('EKHAZAARSTK X raw'!K349-'EKHAZAARSTK X raw'!K$1003)/'EKHAZAARSTK X raw'!K$1004</f>
        <v>0.68300287249757319</v>
      </c>
    </row>
    <row r="350" spans="1:11" x14ac:dyDescent="0.3">
      <c r="A350" s="22" t="str">
        <f>'EKHAZAARSTK X raw'!A350</f>
        <v>HAPPIEST MINDS TECHNOLOGIES</v>
      </c>
      <c r="B350" s="100">
        <f>('EKHAZAARSTK X raw'!B350-'EKHAZAARSTK X raw'!B$1003)/'EKHAZAARSTK X raw'!B$1004</f>
        <v>-0.28592672343253445</v>
      </c>
      <c r="C350" s="100">
        <f>('EKHAZAARSTK X raw'!C350-'EKHAZAARSTK X raw'!C$1003)/'EKHAZAARSTK X raw'!C$1004</f>
        <v>2.6514773360225852</v>
      </c>
      <c r="D350" s="100">
        <f>('EKHAZAARSTK X raw'!D350-'EKHAZAARSTK X raw'!D$1003)/'EKHAZAARSTK X raw'!D$1004</f>
        <v>2.4703825409793123</v>
      </c>
      <c r="E350" s="100">
        <f>('EKHAZAARSTK X raw'!E350-'EKHAZAARSTK X raw'!E$1003)/'EKHAZAARSTK X raw'!E$1004</f>
        <v>-0.34032241364220783</v>
      </c>
      <c r="F350" s="100">
        <f>('EKHAZAARSTK X raw'!F350-'EKHAZAARSTK X raw'!F$1003)/'EKHAZAARSTK X raw'!F$1004</f>
        <v>-0.89793072109836736</v>
      </c>
      <c r="G350" s="100">
        <f>('EKHAZAARSTK X raw'!G350-'EKHAZAARSTK X raw'!G$1003)/'EKHAZAARSTK X raw'!G$1004</f>
        <v>1.1460578127231582</v>
      </c>
      <c r="H350" s="100">
        <f>('EKHAZAARSTK X raw'!H350-'EKHAZAARSTK X raw'!H$1003)/'EKHAZAARSTK X raw'!H$1004</f>
        <v>-0.31494889260853159</v>
      </c>
      <c r="I350" s="100">
        <f>('EKHAZAARSTK X raw'!I350-'EKHAZAARSTK X raw'!I$1003)/'EKHAZAARSTK X raw'!I$1004</f>
        <v>0.19970447089143156</v>
      </c>
      <c r="J350" s="100">
        <f>('EKHAZAARSTK X raw'!J350-'EKHAZAARSTK X raw'!J$1003)/'EKHAZAARSTK X raw'!J$1004</f>
        <v>-0.81928289867874493</v>
      </c>
      <c r="K350" s="100">
        <f>('EKHAZAARSTK X raw'!K350-'EKHAZAARSTK X raw'!K$1003)/'EKHAZAARSTK X raw'!K$1004</f>
        <v>-1.9354147449935737</v>
      </c>
    </row>
    <row r="351" spans="1:11" x14ac:dyDescent="0.3">
      <c r="A351" s="22" t="str">
        <f>'EKHAZAARSTK X raw'!A351</f>
        <v>HARIOM PIPE INDUSTRIES LTD</v>
      </c>
      <c r="B351" s="100">
        <f>('EKHAZAARSTK X raw'!B351-'EKHAZAARSTK X raw'!B$1003)/'EKHAZAARSTK X raw'!B$1004</f>
        <v>-0.64897097360151768</v>
      </c>
      <c r="C351" s="100">
        <f>('EKHAZAARSTK X raw'!C351-'EKHAZAARSTK X raw'!C$1003)/'EKHAZAARSTK X raw'!C$1004</f>
        <v>0.91478704604631511</v>
      </c>
      <c r="D351" s="100">
        <f>('EKHAZAARSTK X raw'!D351-'EKHAZAARSTK X raw'!D$1003)/'EKHAZAARSTK X raw'!D$1004</f>
        <v>1.335483490566586</v>
      </c>
      <c r="E351" s="100">
        <f>('EKHAZAARSTK X raw'!E351-'EKHAZAARSTK X raw'!E$1003)/'EKHAZAARSTK X raw'!E$1004</f>
        <v>0.72066318221415604</v>
      </c>
      <c r="F351" s="100">
        <f>('EKHAZAARSTK X raw'!F351-'EKHAZAARSTK X raw'!F$1003)/'EKHAZAARSTK X raw'!F$1004</f>
        <v>1.8724062677718354</v>
      </c>
      <c r="G351" s="100">
        <f>('EKHAZAARSTK X raw'!G351-'EKHAZAARSTK X raw'!G$1003)/'EKHAZAARSTK X raw'!G$1004</f>
        <v>0.69404703071176221</v>
      </c>
      <c r="H351" s="100">
        <f>('EKHAZAARSTK X raw'!H351-'EKHAZAARSTK X raw'!H$1003)/'EKHAZAARSTK X raw'!H$1004</f>
        <v>-1.3074710671720422</v>
      </c>
      <c r="I351" s="100">
        <f>('EKHAZAARSTK X raw'!I351-'EKHAZAARSTK X raw'!I$1003)/'EKHAZAARSTK X raw'!I$1004</f>
        <v>3.4448155562665042</v>
      </c>
      <c r="J351" s="100">
        <f>('EKHAZAARSTK X raw'!J351-'EKHAZAARSTK X raw'!J$1003)/'EKHAZAARSTK X raw'!J$1004</f>
        <v>-0.42952572446251724</v>
      </c>
      <c r="K351" s="100">
        <f>('EKHAZAARSTK X raw'!K351-'EKHAZAARSTK X raw'!K$1003)/'EKHAZAARSTK X raw'!K$1004</f>
        <v>-0.7186193324305592</v>
      </c>
    </row>
    <row r="352" spans="1:11" x14ac:dyDescent="0.3">
      <c r="A352" s="22" t="str">
        <f>'EKHAZAARSTK X raw'!A352</f>
        <v>HARSHA ENGINEERS INTERNATION</v>
      </c>
      <c r="B352" s="100">
        <f>('EKHAZAARSTK X raw'!B352-'EKHAZAARSTK X raw'!B$1003)/'EKHAZAARSTK X raw'!B$1004</f>
        <v>-0.64897097360151768</v>
      </c>
      <c r="C352" s="100">
        <f>('EKHAZAARSTK X raw'!C352-'EKHAZAARSTK X raw'!C$1003)/'EKHAZAARSTK X raw'!C$1004</f>
        <v>0.11880407123397911</v>
      </c>
      <c r="D352" s="100">
        <f>('EKHAZAARSTK X raw'!D352-'EKHAZAARSTK X raw'!D$1003)/'EKHAZAARSTK X raw'!D$1004</f>
        <v>1.2916922748247743</v>
      </c>
      <c r="E352" s="100">
        <f>('EKHAZAARSTK X raw'!E352-'EKHAZAARSTK X raw'!E$1003)/'EKHAZAARSTK X raw'!E$1004</f>
        <v>-0.82529403001467683</v>
      </c>
      <c r="F352" s="100">
        <f>('EKHAZAARSTK X raw'!F352-'EKHAZAARSTK X raw'!F$1003)/'EKHAZAARSTK X raw'!F$1004</f>
        <v>-0.76856391372432431</v>
      </c>
      <c r="G352" s="100">
        <f>('EKHAZAARSTK X raw'!G352-'EKHAZAARSTK X raw'!G$1003)/'EKHAZAARSTK X raw'!G$1004</f>
        <v>4.0496859046791532E-2</v>
      </c>
      <c r="H352" s="100">
        <f>('EKHAZAARSTK X raw'!H352-'EKHAZAARSTK X raw'!H$1003)/'EKHAZAARSTK X raw'!H$1004</f>
        <v>-1.022177946058864</v>
      </c>
      <c r="I352" s="100">
        <f>('EKHAZAARSTK X raw'!I352-'EKHAZAARSTK X raw'!I$1003)/'EKHAZAARSTK X raw'!I$1004</f>
        <v>0.21472172219527408</v>
      </c>
      <c r="J352" s="100">
        <f>('EKHAZAARSTK X raw'!J352-'EKHAZAARSTK X raw'!J$1003)/'EKHAZAARSTK X raw'!J$1004</f>
        <v>-0.37560483948933276</v>
      </c>
      <c r="K352" s="100">
        <f>('EKHAZAARSTK X raw'!K352-'EKHAZAARSTK X raw'!K$1003)/'EKHAZAARSTK X raw'!K$1004</f>
        <v>-1.4456575128166456</v>
      </c>
    </row>
    <row r="353" spans="1:11" x14ac:dyDescent="0.3">
      <c r="A353" s="22" t="str">
        <f>'EKHAZAARSTK X raw'!A353</f>
        <v>HATHWAY CABLE AND DATACOM</v>
      </c>
      <c r="B353" s="100">
        <f>('EKHAZAARSTK X raw'!B353-'EKHAZAARSTK X raw'!B$1003)/'EKHAZAARSTK X raw'!B$1004</f>
        <v>-0.64897097360151768</v>
      </c>
      <c r="C353" s="100">
        <f>('EKHAZAARSTK X raw'!C353-'EKHAZAARSTK X raw'!C$1003)/'EKHAZAARSTK X raw'!C$1004</f>
        <v>-0.85825646487715601</v>
      </c>
      <c r="D353" s="100">
        <f>('EKHAZAARSTK X raw'!D353-'EKHAZAARSTK X raw'!D$1003)/'EKHAZAARSTK X raw'!D$1004</f>
        <v>-1.1779183752362434</v>
      </c>
      <c r="E353" s="100">
        <f>('EKHAZAARSTK X raw'!E353-'EKHAZAARSTK X raw'!E$1003)/'EKHAZAARSTK X raw'!E$1004</f>
        <v>-0.90240488424864596</v>
      </c>
      <c r="F353" s="100">
        <f>('EKHAZAARSTK X raw'!F353-'EKHAZAARSTK X raw'!F$1003)/'EKHAZAARSTK X raw'!F$1004</f>
        <v>-0.83215751392151449</v>
      </c>
      <c r="G353" s="100">
        <f>('EKHAZAARSTK X raw'!G353-'EKHAZAARSTK X raw'!G$1003)/'EKHAZAARSTK X raw'!G$1004</f>
        <v>-0.74126497343635112</v>
      </c>
      <c r="H353" s="100">
        <f>('EKHAZAARSTK X raw'!H353-'EKHAZAARSTK X raw'!H$1003)/'EKHAZAARSTK X raw'!H$1004</f>
        <v>-0.36915324288290569</v>
      </c>
      <c r="I353" s="100">
        <f>('EKHAZAARSTK X raw'!I353-'EKHAZAARSTK X raw'!I$1003)/'EKHAZAARSTK X raw'!I$1004</f>
        <v>-0.18295951479130731</v>
      </c>
      <c r="J353" s="100">
        <f>('EKHAZAARSTK X raw'!J353-'EKHAZAARSTK X raw'!J$1003)/'EKHAZAARSTK X raw'!J$1004</f>
        <v>1.4414487733232759</v>
      </c>
      <c r="K353" s="100">
        <f>('EKHAZAARSTK X raw'!K353-'EKHAZAARSTK X raw'!K$1003)/'EKHAZAARSTK X raw'!K$1004</f>
        <v>-0.39420092799293233</v>
      </c>
    </row>
    <row r="354" spans="1:11" x14ac:dyDescent="0.3">
      <c r="A354" s="22" t="str">
        <f>'EKHAZAARSTK X raw'!A354</f>
        <v>HATSUN AGRO PRODUCT LTD</v>
      </c>
      <c r="B354" s="100">
        <f>('EKHAZAARSTK X raw'!B354-'EKHAZAARSTK X raw'!B$1003)/'EKHAZAARSTK X raw'!B$1004</f>
        <v>-0.15183352177124987</v>
      </c>
      <c r="C354" s="100">
        <f>('EKHAZAARSTK X raw'!C354-'EKHAZAARSTK X raw'!C$1003)/'EKHAZAARSTK X raw'!C$1004</f>
        <v>-0.40898129033211145</v>
      </c>
      <c r="D354" s="100">
        <f>('EKHAZAARSTK X raw'!D354-'EKHAZAARSTK X raw'!D$1003)/'EKHAZAARSTK X raw'!D$1004</f>
        <v>0.39633319013909457</v>
      </c>
      <c r="E354" s="100">
        <f>('EKHAZAARSTK X raw'!E354-'EKHAZAARSTK X raw'!E$1003)/'EKHAZAARSTK X raw'!E$1004</f>
        <v>1.2495740588318152</v>
      </c>
      <c r="F354" s="100">
        <f>('EKHAZAARSTK X raw'!F354-'EKHAZAARSTK X raw'!F$1003)/'EKHAZAARSTK X raw'!F$1004</f>
        <v>-0.84976285205395219</v>
      </c>
      <c r="G354" s="100">
        <f>('EKHAZAARSTK X raw'!G354-'EKHAZAARSTK X raw'!G$1003)/'EKHAZAARSTK X raw'!G$1004</f>
        <v>-0.34081900708881779</v>
      </c>
      <c r="H354" s="100">
        <f>('EKHAZAARSTK X raw'!H354-'EKHAZAARSTK X raw'!H$1003)/'EKHAZAARSTK X raw'!H$1004</f>
        <v>0.34711430314371738</v>
      </c>
      <c r="I354" s="100">
        <f>('EKHAZAARSTK X raw'!I354-'EKHAZAARSTK X raw'!I$1003)/'EKHAZAARSTK X raw'!I$1004</f>
        <v>-1.0706032709132725</v>
      </c>
      <c r="J354" s="100">
        <f>('EKHAZAARSTK X raw'!J354-'EKHAZAARSTK X raw'!J$1003)/'EKHAZAARSTK X raw'!J$1004</f>
        <v>-0.60291198957125869</v>
      </c>
      <c r="K354" s="100">
        <f>('EKHAZAARSTK X raw'!K354-'EKHAZAARSTK X raw'!K$1003)/'EKHAZAARSTK X raw'!K$1004</f>
        <v>-0.47183055576939947</v>
      </c>
    </row>
    <row r="355" spans="1:11" x14ac:dyDescent="0.3">
      <c r="A355" s="22" t="str">
        <f>'EKHAZAARSTK X raw'!A355</f>
        <v>HAVELLS INDIA LTD</v>
      </c>
      <c r="B355" s="100">
        <f>('EKHAZAARSTK X raw'!B355-'EKHAZAARSTK X raw'!B$1003)/'EKHAZAARSTK X raw'!B$1004</f>
        <v>-0.46980074466778798</v>
      </c>
      <c r="C355" s="100">
        <f>('EKHAZAARSTK X raw'!C355-'EKHAZAARSTK X raw'!C$1003)/'EKHAZAARSTK X raw'!C$1004</f>
        <v>-3.5941561640401264E-2</v>
      </c>
      <c r="D355" s="100">
        <f>('EKHAZAARSTK X raw'!D355-'EKHAZAARSTK X raw'!D$1003)/'EKHAZAARSTK X raw'!D$1004</f>
        <v>0.3666889392460802</v>
      </c>
      <c r="E355" s="100">
        <f>('EKHAZAARSTK X raw'!E355-'EKHAZAARSTK X raw'!E$1003)/'EKHAZAARSTK X raw'!E$1004</f>
        <v>-0.82554813689938877</v>
      </c>
      <c r="F355" s="100">
        <f>('EKHAZAARSTK X raw'!F355-'EKHAZAARSTK X raw'!F$1003)/'EKHAZAARSTK X raw'!F$1004</f>
        <v>-0.10868378421946985</v>
      </c>
      <c r="G355" s="100">
        <f>('EKHAZAARSTK X raw'!G355-'EKHAZAARSTK X raw'!G$1003)/'EKHAZAARSTK X raw'!G$1004</f>
        <v>0.13862152888868612</v>
      </c>
      <c r="H355" s="100">
        <f>('EKHAZAARSTK X raw'!H355-'EKHAZAARSTK X raw'!H$1003)/'EKHAZAARSTK X raw'!H$1004</f>
        <v>1.1453135855406398</v>
      </c>
      <c r="I355" s="100">
        <f>('EKHAZAARSTK X raw'!I355-'EKHAZAARSTK X raw'!I$1003)/'EKHAZAARSTK X raw'!I$1004</f>
        <v>-0.55462355857481827</v>
      </c>
      <c r="J355" s="100">
        <f>('EKHAZAARSTK X raw'!J355-'EKHAZAARSTK X raw'!J$1003)/'EKHAZAARSTK X raw'!J$1004</f>
        <v>-0.76723288134619527</v>
      </c>
      <c r="K355" s="100">
        <f>('EKHAZAARSTK X raw'!K355-'EKHAZAARSTK X raw'!K$1003)/'EKHAZAARSTK X raw'!K$1004</f>
        <v>-1.4038534778259046</v>
      </c>
    </row>
    <row r="356" spans="1:11" x14ac:dyDescent="0.3">
      <c r="A356" s="22" t="str">
        <f>'EKHAZAARSTK X raw'!A356</f>
        <v>HAWKINS COOKERS LTD</v>
      </c>
      <c r="B356" s="100">
        <f>('EKHAZAARSTK X raw'!B356-'EKHAZAARSTK X raw'!B$1003)/'EKHAZAARSTK X raw'!B$1004</f>
        <v>4.9663558730069342E-2</v>
      </c>
      <c r="C356" s="100">
        <f>('EKHAZAARSTK X raw'!C356-'EKHAZAARSTK X raw'!C$1003)/'EKHAZAARSTK X raw'!C$1004</f>
        <v>1.8519121606674347</v>
      </c>
      <c r="D356" s="100">
        <f>('EKHAZAARSTK X raw'!D356-'EKHAZAARSTK X raw'!D$1003)/'EKHAZAARSTK X raw'!D$1004</f>
        <v>1.1843688160388544</v>
      </c>
      <c r="E356" s="100">
        <f>('EKHAZAARSTK X raw'!E356-'EKHAZAARSTK X raw'!E$1003)/'EKHAZAARSTK X raw'!E$1004</f>
        <v>-0.55953562857583206</v>
      </c>
      <c r="F356" s="100">
        <f>('EKHAZAARSTK X raw'!F356-'EKHAZAARSTK X raw'!F$1003)/'EKHAZAARSTK X raw'!F$1004</f>
        <v>0.26750834076755126</v>
      </c>
      <c r="G356" s="100">
        <f>('EKHAZAARSTK X raw'!G356-'EKHAZAARSTK X raw'!G$1003)/'EKHAZAARSTK X raw'!G$1004</f>
        <v>1.3841283544789291</v>
      </c>
      <c r="H356" s="100">
        <f>('EKHAZAARSTK X raw'!H356-'EKHAZAARSTK X raw'!H$1003)/'EKHAZAARSTK X raw'!H$1004</f>
        <v>-0.98591296530058947</v>
      </c>
      <c r="I356" s="100">
        <f>('EKHAZAARSTK X raw'!I356-'EKHAZAARSTK X raw'!I$1003)/'EKHAZAARSTK X raw'!I$1004</f>
        <v>-1.0952810873251226</v>
      </c>
      <c r="J356" s="100">
        <f>('EKHAZAARSTK X raw'!J356-'EKHAZAARSTK X raw'!J$1003)/'EKHAZAARSTK X raw'!J$1004</f>
        <v>-0.60037550073513402</v>
      </c>
      <c r="K356" s="100">
        <f>('EKHAZAARSTK X raw'!K356-'EKHAZAARSTK X raw'!K$1003)/'EKHAZAARSTK X raw'!K$1004</f>
        <v>-2.2086998845481842</v>
      </c>
    </row>
    <row r="357" spans="1:11" x14ac:dyDescent="0.3">
      <c r="A357" s="22" t="str">
        <f>'EKHAZAARSTK X raw'!A357</f>
        <v>HBL POWER SYSTEMS LTD</v>
      </c>
      <c r="B357" s="100">
        <f>('EKHAZAARSTK X raw'!B357-'EKHAZAARSTK X raw'!B$1003)/'EKHAZAARSTK X raw'!B$1004</f>
        <v>-0.35474696230472785</v>
      </c>
      <c r="C357" s="100">
        <f>('EKHAZAARSTK X raw'!C357-'EKHAZAARSTK X raw'!C$1003)/'EKHAZAARSTK X raw'!C$1004</f>
        <v>-0.14519323022231329</v>
      </c>
      <c r="D357" s="100">
        <f>('EKHAZAARSTK X raw'!D357-'EKHAZAARSTK X raw'!D$1003)/'EKHAZAARSTK X raw'!D$1004</f>
        <v>-1.7149864670230859</v>
      </c>
      <c r="E357" s="100">
        <f>('EKHAZAARSTK X raw'!E357-'EKHAZAARSTK X raw'!E$1003)/'EKHAZAARSTK X raw'!E$1004</f>
        <v>-0.75774166003465993</v>
      </c>
      <c r="F357" s="100">
        <f>('EKHAZAARSTK X raw'!F357-'EKHAZAARSTK X raw'!F$1003)/'EKHAZAARSTK X raw'!F$1004</f>
        <v>1.182747579051546</v>
      </c>
      <c r="G357" s="100">
        <f>('EKHAZAARSTK X raw'!G357-'EKHAZAARSTK X raw'!G$1003)/'EKHAZAARSTK X raw'!G$1004</f>
        <v>-0.24950225472982882</v>
      </c>
      <c r="H357" s="100">
        <f>('EKHAZAARSTK X raw'!H357-'EKHAZAARSTK X raw'!H$1003)/'EKHAZAARSTK X raw'!H$1004</f>
        <v>-0.734914609123544</v>
      </c>
      <c r="I357" s="100">
        <f>('EKHAZAARSTK X raw'!I357-'EKHAZAARSTK X raw'!I$1003)/'EKHAZAARSTK X raw'!I$1004</f>
        <v>3.3311294218422516</v>
      </c>
      <c r="J357" s="100">
        <f>('EKHAZAARSTK X raw'!J357-'EKHAZAARSTK X raw'!J$1003)/'EKHAZAARSTK X raw'!J$1004</f>
        <v>-0.19890473843927917</v>
      </c>
      <c r="K357" s="100">
        <f>('EKHAZAARSTK X raw'!K357-'EKHAZAARSTK X raw'!K$1003)/'EKHAZAARSTK X raw'!K$1004</f>
        <v>-0.14736538364822141</v>
      </c>
    </row>
    <row r="358" spans="1:11" x14ac:dyDescent="0.3">
      <c r="A358" s="22" t="str">
        <f>'EKHAZAARSTK X raw'!A358</f>
        <v>HCL TECHNOLOGIES LTD</v>
      </c>
      <c r="B358" s="100">
        <f>('EKHAZAARSTK X raw'!B358-'EKHAZAARSTK X raw'!B$1003)/'EKHAZAARSTK X raw'!B$1004</f>
        <v>2.7059814088436167</v>
      </c>
      <c r="C358" s="100">
        <f>('EKHAZAARSTK X raw'!C358-'EKHAZAARSTK X raw'!C$1003)/'EKHAZAARSTK X raw'!C$1004</f>
        <v>0.98708472678206727</v>
      </c>
      <c r="D358" s="100">
        <f>('EKHAZAARSTK X raw'!D358-'EKHAZAARSTK X raw'!D$1003)/'EKHAZAARSTK X raw'!D$1004</f>
        <v>-2.1161104256617924</v>
      </c>
      <c r="E358" s="100">
        <f>('EKHAZAARSTK X raw'!E358-'EKHAZAARSTK X raw'!E$1003)/'EKHAZAARSTK X raw'!E$1004</f>
        <v>-0.73721896886609561</v>
      </c>
      <c r="F358" s="100">
        <f>('EKHAZAARSTK X raw'!F358-'EKHAZAARSTK X raw'!F$1003)/'EKHAZAARSTK X raw'!F$1004</f>
        <v>-0.25017071805492763</v>
      </c>
      <c r="G358" s="100">
        <f>('EKHAZAARSTK X raw'!G358-'EKHAZAARSTK X raw'!G$1003)/'EKHAZAARSTK X raw'!G$1004</f>
        <v>0.91782029403004184</v>
      </c>
      <c r="H358" s="100">
        <f>('EKHAZAARSTK X raw'!H358-'EKHAZAARSTK X raw'!H$1003)/'EKHAZAARSTK X raw'!H$1004</f>
        <v>0.46150026177092146</v>
      </c>
      <c r="I358" s="100">
        <f>('EKHAZAARSTK X raw'!I358-'EKHAZAARSTK X raw'!I$1003)/'EKHAZAARSTK X raw'!I$1004</f>
        <v>-0.62771265395836506</v>
      </c>
      <c r="J358" s="100">
        <f>('EKHAZAARSTK X raw'!J358-'EKHAZAARSTK X raw'!J$1003)/'EKHAZAARSTK X raw'!J$1004</f>
        <v>-1.2398483142867511</v>
      </c>
      <c r="K358" s="100">
        <f>('EKHAZAARSTK X raw'!K358-'EKHAZAARSTK X raw'!K$1003)/'EKHAZAARSTK X raw'!K$1004</f>
        <v>-0.81852249897563867</v>
      </c>
    </row>
    <row r="359" spans="1:11" x14ac:dyDescent="0.3">
      <c r="A359" s="22" t="str">
        <f>'EKHAZAARSTK X raw'!A359</f>
        <v>HDFC ASSET MANAGEMENT CO LTD</v>
      </c>
      <c r="B359" s="100">
        <f>('EKHAZAARSTK X raw'!B359-'EKHAZAARSTK X raw'!B$1003)/'EKHAZAARSTK X raw'!B$1004</f>
        <v>1.075147867052529</v>
      </c>
      <c r="C359" s="100">
        <f>('EKHAZAARSTK X raw'!C359-'EKHAZAARSTK X raw'!C$1003)/'EKHAZAARSTK X raw'!C$1004</f>
        <v>-0.52122175439093077</v>
      </c>
      <c r="D359" s="100">
        <f>('EKHAZAARSTK X raw'!D359-'EKHAZAARSTK X raw'!D$1003)/'EKHAZAARSTK X raw'!D$1004</f>
        <v>5.2009324904340199E-3</v>
      </c>
      <c r="E359" s="100">
        <f>('EKHAZAARSTK X raw'!E359-'EKHAZAARSTK X raw'!E$1003)/'EKHAZAARSTK X raw'!E$1004</f>
        <v>-0.90240488424864596</v>
      </c>
      <c r="F359" s="100">
        <f>('EKHAZAARSTK X raw'!F359-'EKHAZAARSTK X raw'!F$1003)/'EKHAZAARSTK X raw'!F$1004</f>
        <v>-0.69194539101139185</v>
      </c>
      <c r="G359" s="100">
        <f>('EKHAZAARSTK X raw'!G359-'EKHAZAARSTK X raw'!G$1003)/'EKHAZAARSTK X raw'!G$1004</f>
        <v>2.3081396705256108</v>
      </c>
      <c r="H359" s="100">
        <f>('EKHAZAARSTK X raw'!H359-'EKHAZAARSTK X raw'!H$1003)/'EKHAZAARSTK X raw'!H$1004</f>
        <v>0.46242082064616302</v>
      </c>
      <c r="I359" s="100">
        <f>('EKHAZAARSTK X raw'!I359-'EKHAZAARSTK X raw'!I$1003)/'EKHAZAARSTK X raw'!I$1004</f>
        <v>-0.47427593378669558</v>
      </c>
      <c r="J359" s="100">
        <f>('EKHAZAARSTK X raw'!J359-'EKHAZAARSTK X raw'!J$1003)/'EKHAZAARSTK X raw'!J$1004</f>
        <v>-0.62263893594549069</v>
      </c>
      <c r="K359" s="100">
        <f>('EKHAZAARSTK X raw'!K359-'EKHAZAARSTK X raw'!K$1003)/'EKHAZAARSTK X raw'!K$1004</f>
        <v>0.13467879992005971</v>
      </c>
    </row>
    <row r="360" spans="1:11" x14ac:dyDescent="0.3">
      <c r="A360" s="22" t="str">
        <f>'EKHAZAARSTK X raw'!A360</f>
        <v>HDFC BANK LIMITED</v>
      </c>
      <c r="B360" s="100">
        <f>('EKHAZAARSTK X raw'!B360-'EKHAZAARSTK X raw'!B$1003)/'EKHAZAARSTK X raw'!B$1004</f>
        <v>0.17914674645337414</v>
      </c>
      <c r="C360" s="100">
        <f>('EKHAZAARSTK X raw'!C360-'EKHAZAARSTK X raw'!C$1003)/'EKHAZAARSTK X raw'!C$1004</f>
        <v>-1.5352622241881975</v>
      </c>
      <c r="D360" s="100">
        <f>('EKHAZAARSTK X raw'!D360-'EKHAZAARSTK X raw'!D$1003)/'EKHAZAARSTK X raw'!D$1004</f>
        <v>-0.11604582386343333</v>
      </c>
      <c r="E360" s="100">
        <f>('EKHAZAARSTK X raw'!E360-'EKHAZAARSTK X raw'!E$1003)/'EKHAZAARSTK X raw'!E$1004</f>
        <v>0.38012274754633496</v>
      </c>
      <c r="F360" s="100">
        <f>('EKHAZAARSTK X raw'!F360-'EKHAZAARSTK X raw'!F$1003)/'EKHAZAARSTK X raw'!F$1004</f>
        <v>8.1126540778991049E-2</v>
      </c>
      <c r="G360" s="100">
        <f>('EKHAZAARSTK X raw'!G360-'EKHAZAARSTK X raw'!G$1003)/'EKHAZAARSTK X raw'!G$1004</f>
        <v>-0.37102238614273059</v>
      </c>
      <c r="H360" s="100">
        <f>('EKHAZAARSTK X raw'!H360-'EKHAZAARSTK X raw'!H$1003)/'EKHAZAARSTK X raw'!H$1004</f>
        <v>3.6290501682332428</v>
      </c>
      <c r="I360" s="100">
        <f>('EKHAZAARSTK X raw'!I360-'EKHAZAARSTK X raw'!I$1003)/'EKHAZAARSTK X raw'!I$1004</f>
        <v>-0.54787471411952549</v>
      </c>
      <c r="J360" s="100">
        <f>('EKHAZAARSTK X raw'!J360-'EKHAZAARSTK X raw'!J$1003)/'EKHAZAARSTK X raw'!J$1004</f>
        <v>-0.34692179786198601</v>
      </c>
      <c r="K360" s="100">
        <f>('EKHAZAARSTK X raw'!K360-'EKHAZAARSTK X raw'!K$1003)/'EKHAZAARSTK X raw'!K$1004</f>
        <v>-0.57966329349761814</v>
      </c>
    </row>
    <row r="361" spans="1:11" x14ac:dyDescent="0.3">
      <c r="A361" s="22" t="str">
        <f>'EKHAZAARSTK X raw'!A361</f>
        <v>HDFC LIFE INSURANCE CO LTD</v>
      </c>
      <c r="B361" s="100">
        <f>('EKHAZAARSTK X raw'!B361-'EKHAZAARSTK X raw'!B$1003)/'EKHAZAARSTK X raw'!B$1004</f>
        <v>-0.41379638698555621</v>
      </c>
      <c r="C361" s="100">
        <f>('EKHAZAARSTK X raw'!C361-'EKHAZAARSTK X raw'!C$1003)/'EKHAZAARSTK X raw'!C$1004</f>
        <v>-1.3125972982587872</v>
      </c>
      <c r="D361" s="100">
        <f>('EKHAZAARSTK X raw'!D361-'EKHAZAARSTK X raw'!D$1003)/'EKHAZAARSTK X raw'!D$1004</f>
        <v>3.7762538458967258E-2</v>
      </c>
      <c r="E361" s="100">
        <f>('EKHAZAARSTK X raw'!E361-'EKHAZAARSTK X raw'!E$1003)/'EKHAZAARSTK X raw'!E$1004</f>
        <v>-0.77512071501060442</v>
      </c>
      <c r="F361" s="100">
        <f>('EKHAZAARSTK X raw'!F361-'EKHAZAARSTK X raw'!F$1003)/'EKHAZAARSTK X raw'!F$1004</f>
        <v>-0.37861627287927924</v>
      </c>
      <c r="G361" s="100">
        <f>('EKHAZAARSTK X raw'!G361-'EKHAZAARSTK X raw'!G$1003)/'EKHAZAARSTK X raw'!G$1004</f>
        <v>-0.66725001910913695</v>
      </c>
      <c r="H361" s="100">
        <f>('EKHAZAARSTK X raw'!H361-'EKHAZAARSTK X raw'!H$1003)/'EKHAZAARSTK X raw'!H$1004</f>
        <v>2.3200800834786559</v>
      </c>
      <c r="I361" s="100">
        <f>('EKHAZAARSTK X raw'!I361-'EKHAZAARSTK X raw'!I$1003)/'EKHAZAARSTK X raw'!I$1004</f>
        <v>-0.43650388343971752</v>
      </c>
      <c r="J361" s="100">
        <f>('EKHAZAARSTK X raw'!J361-'EKHAZAARSTK X raw'!J$1003)/'EKHAZAARSTK X raw'!J$1004</f>
        <v>-0.27130842706962971</v>
      </c>
      <c r="K361" s="100">
        <f>('EKHAZAARSTK X raw'!K361-'EKHAZAARSTK X raw'!K$1003)/'EKHAZAARSTK X raw'!K$1004</f>
        <v>-0.68103201818455394</v>
      </c>
    </row>
    <row r="362" spans="1:11" x14ac:dyDescent="0.3">
      <c r="A362" s="22" t="str">
        <f>'EKHAZAARSTK X raw'!A362</f>
        <v>HEALTHCARE GLOBAL ENTERPRISE</v>
      </c>
      <c r="B362" s="100">
        <f>('EKHAZAARSTK X raw'!B362-'EKHAZAARSTK X raw'!B$1003)/'EKHAZAARSTK X raw'!B$1004</f>
        <v>-0.64897097360151768</v>
      </c>
      <c r="C362" s="100">
        <f>('EKHAZAARSTK X raw'!C362-'EKHAZAARSTK X raw'!C$1003)/'EKHAZAARSTK X raw'!C$1004</f>
        <v>-0.94342968714236697</v>
      </c>
      <c r="D362" s="100">
        <f>('EKHAZAARSTK X raw'!D362-'EKHAZAARSTK X raw'!D$1003)/'EKHAZAARSTK X raw'!D$1004</f>
        <v>-0.22863595632127046</v>
      </c>
      <c r="E362" s="100">
        <f>('EKHAZAARSTK X raw'!E362-'EKHAZAARSTK X raw'!E$1003)/'EKHAZAARSTK X raw'!E$1004</f>
        <v>0.84721771057842865</v>
      </c>
      <c r="F362" s="100">
        <f>('EKHAZAARSTK X raw'!F362-'EKHAZAARSTK X raw'!F$1003)/'EKHAZAARSTK X raw'!F$1004</f>
        <v>-0.26431702533817225</v>
      </c>
      <c r="G362" s="100">
        <f>('EKHAZAARSTK X raw'!G362-'EKHAZAARSTK X raw'!G$1003)/'EKHAZAARSTK X raw'!G$1004</f>
        <v>-0.91843089275177314</v>
      </c>
      <c r="H362" s="100">
        <f>('EKHAZAARSTK X raw'!H362-'EKHAZAARSTK X raw'!H$1003)/'EKHAZAARSTK X raw'!H$1004</f>
        <v>-0.4614318782901678</v>
      </c>
      <c r="I362" s="100">
        <f>('EKHAZAARSTK X raw'!I362-'EKHAZAARSTK X raw'!I$1003)/'EKHAZAARSTK X raw'!I$1004</f>
        <v>-0.7385191026262119</v>
      </c>
      <c r="J362" s="100">
        <f>('EKHAZAARSTK X raw'!J362-'EKHAZAARSTK X raw'!J$1003)/'EKHAZAARSTK X raw'!J$1004</f>
        <v>-0.44566657444160196</v>
      </c>
      <c r="K362" s="100">
        <f>('EKHAZAARSTK X raw'!K362-'EKHAZAARSTK X raw'!K$1003)/'EKHAZAARSTK X raw'!K$1004</f>
        <v>-1.7686121623838102</v>
      </c>
    </row>
    <row r="363" spans="1:11" x14ac:dyDescent="0.3">
      <c r="A363" s="22" t="str">
        <f>'EKHAZAARSTK X raw'!A363</f>
        <v>HEG LTD</v>
      </c>
      <c r="B363" s="100">
        <f>('EKHAZAARSTK X raw'!B363-'EKHAZAARSTK X raw'!B$1003)/'EKHAZAARSTK X raw'!B$1004</f>
        <v>2.0858699446027167</v>
      </c>
      <c r="C363" s="100">
        <f>('EKHAZAARSTK X raw'!C363-'EKHAZAARSTK X raw'!C$1003)/'EKHAZAARSTK X raw'!C$1004</f>
        <v>1.487970994301189</v>
      </c>
      <c r="D363" s="100">
        <f>('EKHAZAARSTK X raw'!D363-'EKHAZAARSTK X raw'!D$1003)/'EKHAZAARSTK X raw'!D$1004</f>
        <v>-1.7467695596268005</v>
      </c>
      <c r="E363" s="100">
        <f>('EKHAZAARSTK X raw'!E363-'EKHAZAARSTK X raw'!E$1003)/'EKHAZAARSTK X raw'!E$1004</f>
        <v>-0.90142149803659821</v>
      </c>
      <c r="F363" s="100">
        <f>('EKHAZAARSTK X raw'!F363-'EKHAZAARSTK X raw'!F$1003)/'EKHAZAARSTK X raw'!F$1004</f>
        <v>-0.95169171175837675</v>
      </c>
      <c r="G363" s="100">
        <f>('EKHAZAARSTK X raw'!G363-'EKHAZAARSTK X raw'!G$1003)/'EKHAZAARSTK X raw'!G$1004</f>
        <v>0.13464678880868375</v>
      </c>
      <c r="H363" s="100">
        <f>('EKHAZAARSTK X raw'!H363-'EKHAZAARSTK X raw'!H$1003)/'EKHAZAARSTK X raw'!H$1004</f>
        <v>-0.11835188658727223</v>
      </c>
      <c r="I363" s="100">
        <f>('EKHAZAARSTK X raw'!I363-'EKHAZAARSTK X raw'!I$1003)/'EKHAZAARSTK X raw'!I$1004</f>
        <v>1.2104586755991993</v>
      </c>
      <c r="J363" s="100">
        <f>('EKHAZAARSTK X raw'!J363-'EKHAZAARSTK X raw'!J$1003)/'EKHAZAARSTK X raw'!J$1004</f>
        <v>0.88897242137880572</v>
      </c>
      <c r="K363" s="100">
        <f>('EKHAZAARSTK X raw'!K363-'EKHAZAARSTK X raw'!K$1003)/'EKHAZAARSTK X raw'!K$1004</f>
        <v>-0.34218571401479325</v>
      </c>
    </row>
    <row r="364" spans="1:11" x14ac:dyDescent="0.3">
      <c r="A364" s="22" t="str">
        <f>'EKHAZAARSTK X raw'!A364</f>
        <v>HEIDELBERGCEMENT INDIA LTD</v>
      </c>
      <c r="B364" s="100">
        <f>('EKHAZAARSTK X raw'!B364-'EKHAZAARSTK X raw'!B$1003)/'EKHAZAARSTK X raw'!B$1004</f>
        <v>3.1776639672585718</v>
      </c>
      <c r="C364" s="100">
        <f>('EKHAZAARSTK X raw'!C364-'EKHAZAARSTK X raw'!C$1003)/'EKHAZAARSTK X raw'!C$1004</f>
        <v>-1.1982645077286207</v>
      </c>
      <c r="D364" s="100">
        <f>('EKHAZAARSTK X raw'!D364-'EKHAZAARSTK X raw'!D$1003)/'EKHAZAARSTK X raw'!D$1004</f>
        <v>-1.1358432457732512</v>
      </c>
      <c r="E364" s="100">
        <f>('EKHAZAARSTK X raw'!E364-'EKHAZAARSTK X raw'!E$1003)/'EKHAZAARSTK X raw'!E$1004</f>
        <v>-0.5472148693154576</v>
      </c>
      <c r="F364" s="100">
        <f>('EKHAZAARSTK X raw'!F364-'EKHAZAARSTK X raw'!F$1003)/'EKHAZAARSTK X raw'!F$1004</f>
        <v>-0.41576696675833469</v>
      </c>
      <c r="G364" s="100">
        <f>('EKHAZAARSTK X raw'!G364-'EKHAZAARSTK X raw'!G$1003)/'EKHAZAARSTK X raw'!G$1004</f>
        <v>-0.35623322477285091</v>
      </c>
      <c r="H364" s="100">
        <f>('EKHAZAARSTK X raw'!H364-'EKHAZAARSTK X raw'!H$1003)/'EKHAZAARSTK X raw'!H$1004</f>
        <v>-0.3450975782493324</v>
      </c>
      <c r="I364" s="100">
        <f>('EKHAZAARSTK X raw'!I364-'EKHAZAARSTK X raw'!I$1003)/'EKHAZAARSTK X raw'!I$1004</f>
        <v>-0.64080288566939447</v>
      </c>
      <c r="J364" s="100">
        <f>('EKHAZAARSTK X raw'!J364-'EKHAZAARSTK X raw'!J$1003)/'EKHAZAARSTK X raw'!J$1004</f>
        <v>6.8943772602089226E-2</v>
      </c>
      <c r="K364" s="100">
        <f>('EKHAZAARSTK X raw'!K364-'EKHAZAARSTK X raw'!K$1003)/'EKHAZAARSTK X raw'!K$1004</f>
        <v>0.34078288229492071</v>
      </c>
    </row>
    <row r="365" spans="1:11" x14ac:dyDescent="0.3">
      <c r="A365" s="22" t="str">
        <f>'EKHAZAARSTK X raw'!A365</f>
        <v>HEMISPHERE PROPERTIES INDIA</v>
      </c>
      <c r="B365" s="100">
        <f>('EKHAZAARSTK X raw'!B365-'EKHAZAARSTK X raw'!B$1003)/'EKHAZAARSTK X raw'!B$1004</f>
        <v>-0.64897097360151768</v>
      </c>
      <c r="C365" s="100">
        <f>('EKHAZAARSTK X raw'!C365-'EKHAZAARSTK X raw'!C$1003)/'EKHAZAARSTK X raw'!C$1004</f>
        <v>0.18063396481608743</v>
      </c>
      <c r="D365" s="100">
        <f>('EKHAZAARSTK X raw'!D365-'EKHAZAARSTK X raw'!D$1003)/'EKHAZAARSTK X raw'!D$1004</f>
        <v>-1.1452819770200402</v>
      </c>
      <c r="E365" s="100">
        <f>('EKHAZAARSTK X raw'!E365-'EKHAZAARSTK X raw'!E$1003)/'EKHAZAARSTK X raw'!E$1004</f>
        <v>-0.5299760642266762</v>
      </c>
      <c r="F365" s="100">
        <f>('EKHAZAARSTK X raw'!F365-'EKHAZAARSTK X raw'!F$1003)/'EKHAZAARSTK X raw'!F$1004</f>
        <v>-0.85425423967820957</v>
      </c>
      <c r="G365" s="100">
        <f>('EKHAZAARSTK X raw'!G365-'EKHAZAARSTK X raw'!G$1003)/'EKHAZAARSTK X raw'!G$1004</f>
        <v>-1.9782853885144314</v>
      </c>
      <c r="H365" s="100">
        <f>('EKHAZAARSTK X raw'!H365-'EKHAZAARSTK X raw'!H$1003)/'EKHAZAARSTK X raw'!H$1004</f>
        <v>-1.3074710671720422</v>
      </c>
      <c r="I365" s="100">
        <f>('EKHAZAARSTK X raw'!I365-'EKHAZAARSTK X raw'!I$1003)/'EKHAZAARSTK X raw'!I$1004</f>
        <v>9.8173227882186506E-2</v>
      </c>
      <c r="J365" s="100">
        <f>('EKHAZAARSTK X raw'!J365-'EKHAZAARSTK X raw'!J$1003)/'EKHAZAARSTK X raw'!J$1004</f>
        <v>-1.537572685961035</v>
      </c>
      <c r="K365" s="100">
        <f>('EKHAZAARSTK X raw'!K365-'EKHAZAARSTK X raw'!K$1003)/'EKHAZAARSTK X raw'!K$1004</f>
        <v>-1.2452473612358457</v>
      </c>
    </row>
    <row r="366" spans="1:11" x14ac:dyDescent="0.3">
      <c r="A366" s="22" t="str">
        <f>'EKHAZAARSTK X raw'!A366</f>
        <v>HERANBA INDUSTRIES LTD</v>
      </c>
      <c r="B366" s="100">
        <f>('EKHAZAARSTK X raw'!B366-'EKHAZAARSTK X raw'!B$1003)/'EKHAZAARSTK X raw'!B$1004</f>
        <v>-0.20635691054670663</v>
      </c>
      <c r="C366" s="100">
        <f>('EKHAZAARSTK X raw'!C366-'EKHAZAARSTK X raw'!C$1003)/'EKHAZAARSTK X raw'!C$1004</f>
        <v>-0.58183724999713005</v>
      </c>
      <c r="D366" s="100">
        <f>('EKHAZAARSTK X raw'!D366-'EKHAZAARSTK X raw'!D$1003)/'EKHAZAARSTK X raw'!D$1004</f>
        <v>1.1160478807828194</v>
      </c>
      <c r="E366" s="100">
        <f>('EKHAZAARSTK X raw'!E366-'EKHAZAARSTK X raw'!E$1003)/'EKHAZAARSTK X raw'!E$1004</f>
        <v>-0.90240488424864596</v>
      </c>
      <c r="F366" s="100">
        <f>('EKHAZAARSTK X raw'!F366-'EKHAZAARSTK X raw'!F$1003)/'EKHAZAARSTK X raw'!F$1004</f>
        <v>-1.7216427488312236</v>
      </c>
      <c r="G366" s="100">
        <f>('EKHAZAARSTK X raw'!G366-'EKHAZAARSTK X raw'!G$1003)/'EKHAZAARSTK X raw'!G$1004</f>
        <v>0.1245287395683248</v>
      </c>
      <c r="H366" s="100">
        <f>('EKHAZAARSTK X raw'!H366-'EKHAZAARSTK X raw'!H$1003)/'EKHAZAARSTK X raw'!H$1004</f>
        <v>-0.89392586931906381</v>
      </c>
      <c r="I366" s="100">
        <f>('EKHAZAARSTK X raw'!I366-'EKHAZAARSTK X raw'!I$1003)/'EKHAZAARSTK X raw'!I$1004</f>
        <v>-0.15967146214586472</v>
      </c>
      <c r="J366" s="100">
        <f>('EKHAZAARSTK X raw'!J366-'EKHAZAARSTK X raw'!J$1003)/'EKHAZAARSTK X raw'!J$1004</f>
        <v>0.89002147750382088</v>
      </c>
      <c r="K366" s="100">
        <f>('EKHAZAARSTK X raw'!K366-'EKHAZAARSTK X raw'!K$1003)/'EKHAZAARSTK X raw'!K$1004</f>
        <v>1.0037943112982803</v>
      </c>
    </row>
    <row r="367" spans="1:11" x14ac:dyDescent="0.3">
      <c r="A367" s="22" t="str">
        <f>'EKHAZAARSTK X raw'!A367</f>
        <v>HERITAGE FOODS LTD</v>
      </c>
      <c r="B367" s="100">
        <f>('EKHAZAARSTK X raw'!B367-'EKHAZAARSTK X raw'!B$1003)/'EKHAZAARSTK X raw'!B$1004</f>
        <v>-9.8982729239553216E-2</v>
      </c>
      <c r="C367" s="100">
        <f>('EKHAZAARSTK X raw'!C367-'EKHAZAARSTK X raw'!C$1003)/'EKHAZAARSTK X raw'!C$1004</f>
        <v>-0.19650579379792299</v>
      </c>
      <c r="D367" s="100">
        <f>('EKHAZAARSTK X raw'!D367-'EKHAZAARSTK X raw'!D$1003)/'EKHAZAARSTK X raw'!D$1004</f>
        <v>-1.0120940856919896</v>
      </c>
      <c r="E367" s="100">
        <f>('EKHAZAARSTK X raw'!E367-'EKHAZAARSTK X raw'!E$1003)/'EKHAZAARSTK X raw'!E$1004</f>
        <v>-0.83792631174192667</v>
      </c>
      <c r="F367" s="100">
        <f>('EKHAZAARSTK X raw'!F367-'EKHAZAARSTK X raw'!F$1003)/'EKHAZAARSTK X raw'!F$1004</f>
        <v>-1.0238942145296793E-2</v>
      </c>
      <c r="G367" s="100">
        <f>('EKHAZAARSTK X raw'!G367-'EKHAZAARSTK X raw'!G$1003)/'EKHAZAARSTK X raw'!G$1004</f>
        <v>-0.58749637241822816</v>
      </c>
      <c r="H367" s="100">
        <f>('EKHAZAARSTK X raw'!H367-'EKHAZAARSTK X raw'!H$1003)/'EKHAZAARSTK X raw'!H$1004</f>
        <v>-0.78843988704838186</v>
      </c>
      <c r="I367" s="100">
        <f>('EKHAZAARSTK X raw'!I367-'EKHAZAARSTK X raw'!I$1003)/'EKHAZAARSTK X raw'!I$1004</f>
        <v>0.17504806808885992</v>
      </c>
      <c r="J367" s="100">
        <f>('EKHAZAARSTK X raw'!J367-'EKHAZAARSTK X raw'!J$1003)/'EKHAZAARSTK X raw'!J$1004</f>
        <v>0.38036205292225445</v>
      </c>
      <c r="K367" s="100">
        <f>('EKHAZAARSTK X raw'!K367-'EKHAZAARSTK X raw'!K$1003)/'EKHAZAARSTK X raw'!K$1004</f>
        <v>-0.33261173004419325</v>
      </c>
    </row>
    <row r="368" spans="1:11" x14ac:dyDescent="0.3">
      <c r="A368" s="22" t="str">
        <f>'EKHAZAARSTK X raw'!A368</f>
        <v>HERO MOTOCORP LTD</v>
      </c>
      <c r="B368" s="100">
        <f>('EKHAZAARSTK X raw'!B368-'EKHAZAARSTK X raw'!B$1003)/'EKHAZAARSTK X raw'!B$1004</f>
        <v>2.3191914584081714</v>
      </c>
      <c r="C368" s="100">
        <f>('EKHAZAARSTK X raw'!C368-'EKHAZAARSTK X raw'!C$1003)/'EKHAZAARSTK X raw'!C$1004</f>
        <v>-9.1171925303338217E-2</v>
      </c>
      <c r="D368" s="100">
        <f>('EKHAZAARSTK X raw'!D368-'EKHAZAARSTK X raw'!D$1003)/'EKHAZAARSTK X raw'!D$1004</f>
        <v>-1.2979007393312618</v>
      </c>
      <c r="E368" s="100">
        <f>('EKHAZAARSTK X raw'!E368-'EKHAZAARSTK X raw'!E$1003)/'EKHAZAARSTK X raw'!E$1004</f>
        <v>-0.84840965185759443</v>
      </c>
      <c r="F368" s="100">
        <f>('EKHAZAARSTK X raw'!F368-'EKHAZAARSTK X raw'!F$1003)/'EKHAZAARSTK X raw'!F$1004</f>
        <v>4.4869980097144914E-2</v>
      </c>
      <c r="G368" s="100">
        <f>('EKHAZAARSTK X raw'!G368-'EKHAZAARSTK X raw'!G$1003)/'EKHAZAARSTK X raw'!G$1004</f>
        <v>0.19488469697518612</v>
      </c>
      <c r="H368" s="100">
        <f>('EKHAZAARSTK X raw'!H368-'EKHAZAARSTK X raw'!H$1003)/'EKHAZAARSTK X raw'!H$1004</f>
        <v>1.3759546254306338</v>
      </c>
      <c r="I368" s="100">
        <f>('EKHAZAARSTK X raw'!I368-'EKHAZAARSTK X raw'!I$1003)/'EKHAZAARSTK X raw'!I$1004</f>
        <v>-2.4050420202428788E-2</v>
      </c>
      <c r="J368" s="100">
        <f>('EKHAZAARSTK X raw'!J368-'EKHAZAARSTK X raw'!J$1003)/'EKHAZAARSTK X raw'!J$1004</f>
        <v>0.11936567430365018</v>
      </c>
      <c r="K368" s="100">
        <f>('EKHAZAARSTK X raw'!K368-'EKHAZAARSTK X raw'!K$1003)/'EKHAZAARSTK X raw'!K$1004</f>
        <v>-0.67735698309420089</v>
      </c>
    </row>
    <row r="369" spans="1:11" x14ac:dyDescent="0.3">
      <c r="A369" s="22" t="str">
        <f>'EKHAZAARSTK X raw'!A369</f>
        <v>HESTER BIOSCIENCES LTD</v>
      </c>
      <c r="B369" s="100">
        <f>('EKHAZAARSTK X raw'!B369-'EKHAZAARSTK X raw'!B$1003)/'EKHAZAARSTK X raw'!B$1004</f>
        <v>-0.24709013405161967</v>
      </c>
      <c r="C369" s="100">
        <f>('EKHAZAARSTK X raw'!C369-'EKHAZAARSTK X raw'!C$1003)/'EKHAZAARSTK X raw'!C$1004</f>
        <v>-0.86768438495662847</v>
      </c>
      <c r="D369" s="100">
        <f>('EKHAZAARSTK X raw'!D369-'EKHAZAARSTK X raw'!D$1003)/'EKHAZAARSTK X raw'!D$1004</f>
        <v>-1.8018634455644184E-2</v>
      </c>
      <c r="E369" s="100">
        <f>('EKHAZAARSTK X raw'!E369-'EKHAZAARSTK X raw'!E$1003)/'EKHAZAARSTK X raw'!E$1004</f>
        <v>0.86030158388650058</v>
      </c>
      <c r="F369" s="100">
        <f>('EKHAZAARSTK X raw'!F369-'EKHAZAARSTK X raw'!F$1003)/'EKHAZAARSTK X raw'!F$1004</f>
        <v>-1.1978248497727002</v>
      </c>
      <c r="G369" s="100">
        <f>('EKHAZAARSTK X raw'!G369-'EKHAZAARSTK X raw'!G$1003)/'EKHAZAARSTK X raw'!G$1004</f>
        <v>-0.3806830576527328</v>
      </c>
      <c r="H369" s="100">
        <f>('EKHAZAARSTK X raw'!H369-'EKHAZAARSTK X raw'!H$1003)/'EKHAZAARSTK X raw'!H$1004</f>
        <v>-1.3074710671720422</v>
      </c>
      <c r="I369" s="100">
        <f>('EKHAZAARSTK X raw'!I369-'EKHAZAARSTK X raw'!I$1003)/'EKHAZAARSTK X raw'!I$1004</f>
        <v>-0.76762062522388208</v>
      </c>
      <c r="J369" s="100">
        <f>('EKHAZAARSTK X raw'!J369-'EKHAZAARSTK X raw'!J$1003)/'EKHAZAARSTK X raw'!J$1004</f>
        <v>-0.75102614172805804</v>
      </c>
      <c r="K369" s="100">
        <f>('EKHAZAARSTK X raw'!K369-'EKHAZAARSTK X raw'!K$1003)/'EKHAZAARSTK X raw'!K$1004</f>
        <v>-0.60187590516765022</v>
      </c>
    </row>
    <row r="370" spans="1:11" x14ac:dyDescent="0.3">
      <c r="A370" s="22" t="str">
        <f>'EKHAZAARSTK X raw'!A370</f>
        <v>HFCL LTD</v>
      </c>
      <c r="B370" s="100">
        <f>('EKHAZAARSTK X raw'!B370-'EKHAZAARSTK X raw'!B$1003)/'EKHAZAARSTK X raw'!B$1004</f>
        <v>-0.43544219272104601</v>
      </c>
      <c r="C370" s="100">
        <f>('EKHAZAARSTK X raw'!C370-'EKHAZAARSTK X raw'!C$1003)/'EKHAZAARSTK X raw'!C$1004</f>
        <v>-0.86602958190156865</v>
      </c>
      <c r="D370" s="100">
        <f>('EKHAZAARSTK X raw'!D370-'EKHAZAARSTK X raw'!D$1003)/'EKHAZAARSTK X raw'!D$1004</f>
        <v>-4.1449350409466491E-2</v>
      </c>
      <c r="E370" s="100">
        <f>('EKHAZAARSTK X raw'!E370-'EKHAZAARSTK X raw'!E$1003)/'EKHAZAARSTK X raw'!E$1004</f>
        <v>-0.46999368316166212</v>
      </c>
      <c r="F370" s="100">
        <f>('EKHAZAARSTK X raw'!F370-'EKHAZAARSTK X raw'!F$1003)/'EKHAZAARSTK X raw'!F$1004</f>
        <v>-0.49926502759402119</v>
      </c>
      <c r="G370" s="100">
        <f>('EKHAZAARSTK X raw'!G370-'EKHAZAARSTK X raw'!G$1003)/'EKHAZAARSTK X raw'!G$1004</f>
        <v>-0.30814587053523068</v>
      </c>
      <c r="H370" s="100">
        <f>('EKHAZAARSTK X raw'!H370-'EKHAZAARSTK X raw'!H$1003)/'EKHAZAARSTK X raw'!H$1004</f>
        <v>0.16055926733879233</v>
      </c>
      <c r="I370" s="100">
        <f>('EKHAZAARSTK X raw'!I370-'EKHAZAARSTK X raw'!I$1003)/'EKHAZAARSTK X raw'!I$1004</f>
        <v>2.1151781602862827</v>
      </c>
      <c r="J370" s="100">
        <f>('EKHAZAARSTK X raw'!J370-'EKHAZAARSTK X raw'!J$1003)/'EKHAZAARSTK X raw'!J$1004</f>
        <v>-8.1250845916511216E-2</v>
      </c>
      <c r="K370" s="100">
        <f>('EKHAZAARSTK X raw'!K370-'EKHAZAARSTK X raw'!K$1003)/'EKHAZAARSTK X raw'!K$1004</f>
        <v>4.7690246959662445E-2</v>
      </c>
    </row>
    <row r="371" spans="1:11" x14ac:dyDescent="0.3">
      <c r="A371" s="22" t="str">
        <f>'EKHAZAARSTK X raw'!A371</f>
        <v>HG INFRA ENGINEERING LTD</v>
      </c>
      <c r="B371" s="100">
        <f>('EKHAZAARSTK X raw'!B371-'EKHAZAARSTK X raw'!B$1003)/'EKHAZAARSTK X raw'!B$1004</f>
        <v>-0.56818788746259508</v>
      </c>
      <c r="C371" s="100">
        <f>('EKHAZAARSTK X raw'!C371-'EKHAZAARSTK X raw'!C$1003)/'EKHAZAARSTK X raw'!C$1004</f>
        <v>1.8057325672232249</v>
      </c>
      <c r="D371" s="100">
        <f>('EKHAZAARSTK X raw'!D371-'EKHAZAARSTK X raw'!D$1003)/'EKHAZAARSTK X raw'!D$1004</f>
        <v>1.7469628148973455</v>
      </c>
      <c r="E371" s="100">
        <f>('EKHAZAARSTK X raw'!E371-'EKHAZAARSTK X raw'!E$1003)/'EKHAZAARSTK X raw'!E$1004</f>
        <v>0.71007443122733438</v>
      </c>
      <c r="F371" s="100">
        <f>('EKHAZAARSTK X raw'!F371-'EKHAZAARSTK X raw'!F$1003)/'EKHAZAARSTK X raw'!F$1004</f>
        <v>0.77588067484379253</v>
      </c>
      <c r="G371" s="100">
        <f>('EKHAZAARSTK X raw'!G371-'EKHAZAARSTK X raw'!G$1003)/'EKHAZAARSTK X raw'!G$1004</f>
        <v>1.6208096662082432</v>
      </c>
      <c r="H371" s="100">
        <f>('EKHAZAARSTK X raw'!H371-'EKHAZAARSTK X raw'!H$1003)/'EKHAZAARSTK X raw'!H$1004</f>
        <v>5.5115449726579994E-2</v>
      </c>
      <c r="I371" s="100">
        <f>('EKHAZAARSTK X raw'!I371-'EKHAZAARSTK X raw'!I$1003)/'EKHAZAARSTK X raw'!I$1004</f>
        <v>-2.9302159188572249E-2</v>
      </c>
      <c r="J371" s="100">
        <f>('EKHAZAARSTK X raw'!J371-'EKHAZAARSTK X raw'!J$1003)/'EKHAZAARSTK X raw'!J$1004</f>
        <v>0.64231951376731466</v>
      </c>
      <c r="K371" s="100">
        <f>('EKHAZAARSTK X raw'!K371-'EKHAZAARSTK X raw'!K$1003)/'EKHAZAARSTK X raw'!K$1004</f>
        <v>-0.33071246912669899</v>
      </c>
    </row>
    <row r="372" spans="1:11" x14ac:dyDescent="0.3">
      <c r="A372" s="22" t="str">
        <f>'EKHAZAARSTK X raw'!A372</f>
        <v>HIKAL LTD</v>
      </c>
      <c r="B372" s="100">
        <f>('EKHAZAARSTK X raw'!B372-'EKHAZAARSTK X raw'!B$1003)/'EKHAZAARSTK X raw'!B$1004</f>
        <v>-0.3988425674602793</v>
      </c>
      <c r="C372" s="100">
        <f>('EKHAZAARSTK X raw'!C372-'EKHAZAARSTK X raw'!C$1003)/'EKHAZAARSTK X raw'!C$1004</f>
        <v>-0.7641039267580354</v>
      </c>
      <c r="D372" s="100">
        <f>('EKHAZAARSTK X raw'!D372-'EKHAZAARSTK X raw'!D$1003)/'EKHAZAARSTK X raw'!D$1004</f>
        <v>-0.39173315733918262</v>
      </c>
      <c r="E372" s="100">
        <f>('EKHAZAARSTK X raw'!E372-'EKHAZAARSTK X raw'!E$1003)/'EKHAZAARSTK X raw'!E$1004</f>
        <v>0.60223977287197328</v>
      </c>
      <c r="F372" s="100">
        <f>('EKHAZAARSTK X raw'!F372-'EKHAZAARSTK X raw'!F$1003)/'EKHAZAARSTK X raw'!F$1004</f>
        <v>-0.75998953047977569</v>
      </c>
      <c r="G372" s="100">
        <f>('EKHAZAARSTK X raw'!G372-'EKHAZAARSTK X raw'!G$1003)/'EKHAZAARSTK X raw'!G$1004</f>
        <v>-0.73831833634962862</v>
      </c>
      <c r="H372" s="100">
        <f>('EKHAZAARSTK X raw'!H372-'EKHAZAARSTK X raw'!H$1003)/'EKHAZAARSTK X raw'!H$1004</f>
        <v>-0.42558132859988923</v>
      </c>
      <c r="I372" s="100">
        <f>('EKHAZAARSTK X raw'!I372-'EKHAZAARSTK X raw'!I$1003)/'EKHAZAARSTK X raw'!I$1004</f>
        <v>0.40643049706987278</v>
      </c>
      <c r="J372" s="100">
        <f>('EKHAZAARSTK X raw'!J372-'EKHAZAARSTK X raw'!J$1003)/'EKHAZAARSTK X raw'!J$1004</f>
        <v>-0.20761999152735788</v>
      </c>
      <c r="K372" s="100">
        <f>('EKHAZAARSTK X raw'!K372-'EKHAZAARSTK X raw'!K$1003)/'EKHAZAARSTK X raw'!K$1004</f>
        <v>1.0816659295596338</v>
      </c>
    </row>
    <row r="373" spans="1:11" x14ac:dyDescent="0.3">
      <c r="A373" s="22" t="str">
        <f>'EKHAZAARSTK X raw'!A373</f>
        <v>HIL LTD</v>
      </c>
      <c r="B373" s="100">
        <f>('EKHAZAARSTK X raw'!B373-'EKHAZAARSTK X raw'!B$1003)/'EKHAZAARSTK X raw'!B$1004</f>
        <v>0.54383994088633858</v>
      </c>
      <c r="C373" s="100">
        <f>('EKHAZAARSTK X raw'!C373-'EKHAZAARSTK X raw'!C$1003)/'EKHAZAARSTK X raw'!C$1004</f>
        <v>0.39883713057732201</v>
      </c>
      <c r="D373" s="100">
        <f>('EKHAZAARSTK X raw'!D373-'EKHAZAARSTK X raw'!D$1003)/'EKHAZAARSTK X raw'!D$1004</f>
        <v>0.64503540224130174</v>
      </c>
      <c r="E373" s="100">
        <f>('EKHAZAARSTK X raw'!E373-'EKHAZAARSTK X raw'!E$1003)/'EKHAZAARSTK X raw'!E$1004</f>
        <v>-0.15396020144079114</v>
      </c>
      <c r="F373" s="100">
        <f>('EKHAZAARSTK X raw'!F373-'EKHAZAARSTK X raw'!F$1003)/'EKHAZAARSTK X raw'!F$1004</f>
        <v>-1.2111836341245852</v>
      </c>
      <c r="G373" s="100">
        <f>('EKHAZAARSTK X raw'!G373-'EKHAZAARSTK X raw'!G$1003)/'EKHAZAARSTK X raw'!G$1004</f>
        <v>-0.30235455431159453</v>
      </c>
      <c r="H373" s="100">
        <f>('EKHAZAARSTK X raw'!H373-'EKHAZAARSTK X raw'!H$1003)/'EKHAZAARSTK X raw'!H$1004</f>
        <v>-0.48321518683403941</v>
      </c>
      <c r="I373" s="100">
        <f>('EKHAZAARSTK X raw'!I373-'EKHAZAARSTK X raw'!I$1003)/'EKHAZAARSTK X raw'!I$1004</f>
        <v>-0.36716742046111561</v>
      </c>
      <c r="J373" s="100">
        <f>('EKHAZAARSTK X raw'!J373-'EKHAZAARSTK X raw'!J$1003)/'EKHAZAARSTK X raw'!J$1004</f>
        <v>0.80449710260285223</v>
      </c>
      <c r="K373" s="100">
        <f>('EKHAZAARSTK X raw'!K373-'EKHAZAARSTK X raw'!K$1003)/'EKHAZAARSTK X raw'!K$1004</f>
        <v>-0.26035470930580717</v>
      </c>
    </row>
    <row r="374" spans="1:11" x14ac:dyDescent="0.3">
      <c r="A374" s="22" t="str">
        <f>'EKHAZAARSTK X raw'!A374</f>
        <v>HIMADRI SPECIALITY CHEMICAL</v>
      </c>
      <c r="B374" s="100">
        <f>('EKHAZAARSTK X raw'!B374-'EKHAZAARSTK X raw'!B$1003)/'EKHAZAARSTK X raw'!B$1004</f>
        <v>-0.50156026042546664</v>
      </c>
      <c r="C374" s="100">
        <f>('EKHAZAARSTK X raw'!C374-'EKHAZAARSTK X raw'!C$1003)/'EKHAZAARSTK X raw'!C$1004</f>
        <v>0.2439748936618619</v>
      </c>
      <c r="D374" s="100">
        <f>('EKHAZAARSTK X raw'!D374-'EKHAZAARSTK X raw'!D$1003)/'EKHAZAARSTK X raw'!D$1004</f>
        <v>-0.73630850104216061</v>
      </c>
      <c r="E374" s="100">
        <f>('EKHAZAARSTK X raw'!E374-'EKHAZAARSTK X raw'!E$1003)/'EKHAZAARSTK X raw'!E$1004</f>
        <v>9.2582900903309978E-2</v>
      </c>
      <c r="F374" s="100">
        <f>('EKHAZAARSTK X raw'!F374-'EKHAZAARSTK X raw'!F$1003)/'EKHAZAARSTK X raw'!F$1004</f>
        <v>0.50268115083158993</v>
      </c>
      <c r="G374" s="100">
        <f>('EKHAZAARSTK X raw'!G374-'EKHAZAARSTK X raw'!G$1003)/'EKHAZAARSTK X raw'!G$1004</f>
        <v>-0.7105226079239837</v>
      </c>
      <c r="H374" s="100">
        <f>('EKHAZAARSTK X raw'!H374-'EKHAZAARSTK X raw'!H$1003)/'EKHAZAARSTK X raw'!H$1004</f>
        <v>-0.11711325905573425</v>
      </c>
      <c r="I374" s="100">
        <f>('EKHAZAARSTK X raw'!I374-'EKHAZAARSTK X raw'!I$1003)/'EKHAZAARSTK X raw'!I$1004</f>
        <v>4.5166213635163643</v>
      </c>
      <c r="J374" s="100">
        <f>('EKHAZAARSTK X raw'!J374-'EKHAZAARSTK X raw'!J$1003)/'EKHAZAARSTK X raw'!J$1004</f>
        <v>-2.5583730837923306E-2</v>
      </c>
      <c r="K374" s="100">
        <f>('EKHAZAARSTK X raw'!K374-'EKHAZAARSTK X raw'!K$1003)/'EKHAZAARSTK X raw'!K$1004</f>
        <v>-0.80572268655621471</v>
      </c>
    </row>
    <row r="375" spans="1:11" x14ac:dyDescent="0.3">
      <c r="A375" s="22" t="str">
        <f>'EKHAZAARSTK X raw'!A375</f>
        <v>HINDALCO INDUSTRIES LTD</v>
      </c>
      <c r="B375" s="100">
        <f>('EKHAZAARSTK X raw'!B375-'EKHAZAARSTK X raw'!B$1003)/'EKHAZAARSTK X raw'!B$1004</f>
        <v>2.1619236536729178E-2</v>
      </c>
      <c r="C375" s="100">
        <f>('EKHAZAARSTK X raw'!C375-'EKHAZAARSTK X raw'!C$1003)/'EKHAZAARSTK X raw'!C$1004</f>
        <v>-0.74757005441516622</v>
      </c>
      <c r="D375" s="100">
        <f>('EKHAZAARSTK X raw'!D375-'EKHAZAARSTK X raw'!D$1003)/'EKHAZAARSTK X raw'!D$1004</f>
        <v>-0.24947310266018685</v>
      </c>
      <c r="E375" s="100">
        <f>('EKHAZAARSTK X raw'!E375-'EKHAZAARSTK X raw'!E$1003)/'EKHAZAARSTK X raw'!E$1004</f>
        <v>0.65915237364627921</v>
      </c>
      <c r="F375" s="100">
        <f>('EKHAZAARSTK X raw'!F375-'EKHAZAARSTK X raw'!F$1003)/'EKHAZAARSTK X raw'!F$1004</f>
        <v>-1.1191426111503477</v>
      </c>
      <c r="G375" s="100">
        <f>('EKHAZAARSTK X raw'!G375-'EKHAZAARSTK X raw'!G$1003)/'EKHAZAARSTK X raw'!G$1004</f>
        <v>-0.37038615208707398</v>
      </c>
      <c r="H375" s="100">
        <f>('EKHAZAARSTK X raw'!H375-'EKHAZAARSTK X raw'!H$1003)/'EKHAZAARSTK X raw'!H$1004</f>
        <v>2.4714245479478651</v>
      </c>
      <c r="I375" s="100">
        <f>('EKHAZAARSTK X raw'!I375-'EKHAZAARSTK X raw'!I$1003)/'EKHAZAARSTK X raw'!I$1004</f>
        <v>0.61465812694369348</v>
      </c>
      <c r="J375" s="100">
        <f>('EKHAZAARSTK X raw'!J375-'EKHAZAARSTK X raw'!J$1003)/'EKHAZAARSTK X raw'!J$1004</f>
        <v>1.3603221518775761</v>
      </c>
      <c r="K375" s="100">
        <f>('EKHAZAARSTK X raw'!K375-'EKHAZAARSTK X raw'!K$1003)/'EKHAZAARSTK X raw'!K$1004</f>
        <v>0.10639800928510758</v>
      </c>
    </row>
    <row r="376" spans="1:11" x14ac:dyDescent="0.3">
      <c r="A376" s="22" t="str">
        <f>'EKHAZAARSTK X raw'!A376</f>
        <v>HINDUJA GLOBAL SOLUTIONS LTD</v>
      </c>
      <c r="B376" s="100">
        <f>('EKHAZAARSTK X raw'!B376-'EKHAZAARSTK X raw'!B$1003)/'EKHAZAARSTK X raw'!B$1004</f>
        <v>-0.47243226856806475</v>
      </c>
      <c r="C376" s="100">
        <f>('EKHAZAARSTK X raw'!C376-'EKHAZAARSTK X raw'!C$1003)/'EKHAZAARSTK X raw'!C$1004</f>
        <v>1.0361990274349451</v>
      </c>
      <c r="D376" s="100">
        <f>('EKHAZAARSTK X raw'!D376-'EKHAZAARSTK X raw'!D$1003)/'EKHAZAARSTK X raw'!D$1004</f>
        <v>1.2966394291440646</v>
      </c>
      <c r="E376" s="100">
        <f>('EKHAZAARSTK X raw'!E376-'EKHAZAARSTK X raw'!E$1003)/'EKHAZAARSTK X raw'!E$1004</f>
        <v>-0.51326062772863845</v>
      </c>
      <c r="F376" s="100">
        <f>('EKHAZAARSTK X raw'!F376-'EKHAZAARSTK X raw'!F$1003)/'EKHAZAARSTK X raw'!F$1004</f>
        <v>-7.5732022794283316E-2</v>
      </c>
      <c r="G376" s="100">
        <f>('EKHAZAARSTK X raw'!G376-'EKHAZAARSTK X raw'!G$1003)/'EKHAZAARSTK X raw'!G$1004</f>
        <v>-0.82595009762017613</v>
      </c>
      <c r="H376" s="100">
        <f>('EKHAZAARSTK X raw'!H376-'EKHAZAARSTK X raw'!H$1003)/'EKHAZAARSTK X raw'!H$1004</f>
        <v>0.2230332833224587</v>
      </c>
      <c r="I376" s="100">
        <f>('EKHAZAARSTK X raw'!I376-'EKHAZAARSTK X raw'!I$1003)/'EKHAZAARSTK X raw'!I$1004</f>
        <v>-0.41127873722712871</v>
      </c>
      <c r="J376" s="100">
        <f>('EKHAZAARSTK X raw'!J376-'EKHAZAARSTK X raw'!J$1003)/'EKHAZAARSTK X raw'!J$1004</f>
        <v>0.5540189914308592</v>
      </c>
      <c r="K376" s="100">
        <f>('EKHAZAARSTK X raw'!K376-'EKHAZAARSTK X raw'!K$1003)/'EKHAZAARSTK X raw'!K$1004</f>
        <v>-0.52751618462183458</v>
      </c>
    </row>
    <row r="377" spans="1:11" x14ac:dyDescent="0.3">
      <c r="A377" s="22" t="str">
        <f>'EKHAZAARSTK X raw'!A377</f>
        <v>HINDUSTAN AERONAUTICS LTD</v>
      </c>
      <c r="B377" s="100">
        <f>('EKHAZAARSTK X raw'!B377-'EKHAZAARSTK X raw'!B$1003)/'EKHAZAARSTK X raw'!B$1004</f>
        <v>-0.13427974004138812</v>
      </c>
      <c r="C377" s="100">
        <f>('EKHAZAARSTK X raw'!C377-'EKHAZAARSTK X raw'!C$1003)/'EKHAZAARSTK X raw'!C$1004</f>
        <v>0.29163835861942367</v>
      </c>
      <c r="D377" s="100">
        <f>('EKHAZAARSTK X raw'!D377-'EKHAZAARSTK X raw'!D$1003)/'EKHAZAARSTK X raw'!D$1004</f>
        <v>-0.41363774550742488</v>
      </c>
      <c r="E377" s="100">
        <f>('EKHAZAARSTK X raw'!E377-'EKHAZAARSTK X raw'!E$1003)/'EKHAZAARSTK X raw'!E$1004</f>
        <v>-0.90210336456641882</v>
      </c>
      <c r="F377" s="100">
        <f>('EKHAZAARSTK X raw'!F377-'EKHAZAARSTK X raw'!F$1003)/'EKHAZAARSTK X raw'!F$1004</f>
        <v>1.5742021699164261</v>
      </c>
      <c r="G377" s="100">
        <f>('EKHAZAARSTK X raw'!G377-'EKHAZAARSTK X raw'!G$1003)/'EKHAZAARSTK X raw'!G$1004</f>
        <v>0.50342611378792079</v>
      </c>
      <c r="H377" s="100">
        <f>('EKHAZAARSTK X raw'!H377-'EKHAZAARSTK X raw'!H$1003)/'EKHAZAARSTK X raw'!H$1004</f>
        <v>1.7437016367637035</v>
      </c>
      <c r="I377" s="100">
        <f>('EKHAZAARSTK X raw'!I377-'EKHAZAARSTK X raw'!I$1003)/'EKHAZAARSTK X raw'!I$1004</f>
        <v>1.6816461101526865E-2</v>
      </c>
      <c r="J377" s="100">
        <f>('EKHAZAARSTK X raw'!J377-'EKHAZAARSTK X raw'!J$1003)/'EKHAZAARSTK X raw'!J$1004</f>
        <v>-2.6925921211386799E-2</v>
      </c>
      <c r="K377" s="100">
        <f>('EKHAZAARSTK X raw'!K377-'EKHAZAARSTK X raw'!K$1003)/'EKHAZAARSTK X raw'!K$1004</f>
        <v>0.18621841974094491</v>
      </c>
    </row>
    <row r="378" spans="1:11" x14ac:dyDescent="0.3">
      <c r="A378" s="22" t="str">
        <f>'EKHAZAARSTK X raw'!A378</f>
        <v>HINDUSTAN CONSTRUCTION CO</v>
      </c>
      <c r="B378" s="100">
        <f>('EKHAZAARSTK X raw'!B378-'EKHAZAARSTK X raw'!B$1003)/'EKHAZAARSTK X raw'!B$1004</f>
        <v>-0.64897097360151768</v>
      </c>
      <c r="C378" s="100">
        <f>('EKHAZAARSTK X raw'!C378-'EKHAZAARSTK X raw'!C$1003)/'EKHAZAARSTK X raw'!C$1004</f>
        <v>-0.53342998979478018</v>
      </c>
      <c r="D378" s="100">
        <f>('EKHAZAARSTK X raw'!D378-'EKHAZAARSTK X raw'!D$1003)/'EKHAZAARSTK X raw'!D$1004</f>
        <v>-1.1863425569247124</v>
      </c>
      <c r="E378" s="100">
        <f>('EKHAZAARSTK X raw'!E378-'EKHAZAARSTK X raw'!E$1003)/'EKHAZAARSTK X raw'!E$1004</f>
        <v>2.3875285617753406</v>
      </c>
      <c r="F378" s="100">
        <f>('EKHAZAARSTK X raw'!F378-'EKHAZAARSTK X raw'!F$1003)/'EKHAZAARSTK X raw'!F$1004</f>
        <v>-0.14005650921910096</v>
      </c>
      <c r="G378" s="100">
        <f>('EKHAZAARSTK X raw'!G378-'EKHAZAARSTK X raw'!G$1003)/'EKHAZAARSTK X raw'!G$1004</f>
        <v>-1.3694561643233536</v>
      </c>
      <c r="H378" s="100">
        <f>('EKHAZAARSTK X raw'!H378-'EKHAZAARSTK X raw'!H$1003)/'EKHAZAARSTK X raw'!H$1004</f>
        <v>0.19660965971555741</v>
      </c>
      <c r="I378" s="100">
        <f>('EKHAZAARSTK X raw'!I378-'EKHAZAARSTK X raw'!I$1003)/'EKHAZAARSTK X raw'!I$1004</f>
        <v>4.0402388012313661</v>
      </c>
      <c r="J378" s="100">
        <f>('EKHAZAARSTK X raw'!J378-'EKHAZAARSTK X raw'!J$1003)/'EKHAZAARSTK X raw'!J$1004</f>
        <v>-0.29193695459598257</v>
      </c>
      <c r="K378" s="100">
        <f>('EKHAZAARSTK X raw'!K378-'EKHAZAARSTK X raw'!K$1003)/'EKHAZAARSTK X raw'!K$1004</f>
        <v>-0.23994608393624259</v>
      </c>
    </row>
    <row r="379" spans="1:11" x14ac:dyDescent="0.3">
      <c r="A379" s="22" t="str">
        <f>'EKHAZAARSTK X raw'!A379</f>
        <v>HINDUSTAN COPPER LTD</v>
      </c>
      <c r="B379" s="100">
        <f>('EKHAZAARSTK X raw'!B379-'EKHAZAARSTK X raw'!B$1003)/'EKHAZAARSTK X raw'!B$1004</f>
        <v>0.18237881071134826</v>
      </c>
      <c r="C379" s="100">
        <f>('EKHAZAARSTK X raw'!C379-'EKHAZAARSTK X raw'!C$1003)/'EKHAZAARSTK X raw'!C$1004</f>
        <v>0.53150357133295445</v>
      </c>
      <c r="D379" s="100">
        <f>('EKHAZAARSTK X raw'!D379-'EKHAZAARSTK X raw'!D$1003)/'EKHAZAARSTK X raw'!D$1004</f>
        <v>-0.84540640870455774</v>
      </c>
      <c r="E379" s="100">
        <f>('EKHAZAARSTK X raw'!E379-'EKHAZAARSTK X raw'!E$1003)/'EKHAZAARSTK X raw'!E$1004</f>
        <v>-0.79067575818873548</v>
      </c>
      <c r="F379" s="100">
        <f>('EKHAZAARSTK X raw'!F379-'EKHAZAARSTK X raw'!F$1003)/'EKHAZAARSTK X raw'!F$1004</f>
        <v>-0.38793583881739413</v>
      </c>
      <c r="G379" s="100">
        <f>('EKHAZAARSTK X raw'!G379-'EKHAZAARSTK X raw'!G$1003)/'EKHAZAARSTK X raw'!G$1004</f>
        <v>0.21493479883419234</v>
      </c>
      <c r="H379" s="100">
        <f>('EKHAZAARSTK X raw'!H379-'EKHAZAARSTK X raw'!H$1003)/'EKHAZAARSTK X raw'!H$1004</f>
        <v>-0.10798020523431806</v>
      </c>
      <c r="I379" s="100">
        <f>('EKHAZAARSTK X raw'!I379-'EKHAZAARSTK X raw'!I$1003)/'EKHAZAARSTK X raw'!I$1004</f>
        <v>0.74701689445184716</v>
      </c>
      <c r="J379" s="100">
        <f>('EKHAZAARSTK X raw'!J379-'EKHAZAARSTK X raw'!J$1003)/'EKHAZAARSTK X raw'!J$1004</f>
        <v>-0.34095103182761632</v>
      </c>
      <c r="K379" s="100">
        <f>('EKHAZAARSTK X raw'!K379-'EKHAZAARSTK X raw'!K$1003)/'EKHAZAARSTK X raw'!K$1004</f>
        <v>-0.35626919958090714</v>
      </c>
    </row>
    <row r="380" spans="1:11" x14ac:dyDescent="0.3">
      <c r="A380" s="22" t="str">
        <f>'EKHAZAARSTK X raw'!A380</f>
        <v>HINDUSTAN FOODS LTD</v>
      </c>
      <c r="B380" s="100">
        <f>('EKHAZAARSTK X raw'!B380-'EKHAZAARSTK X raw'!B$1003)/'EKHAZAARSTK X raw'!B$1004</f>
        <v>-0.64897097360151768</v>
      </c>
      <c r="C380" s="100">
        <f>('EKHAZAARSTK X raw'!C380-'EKHAZAARSTK X raw'!C$1003)/'EKHAZAARSTK X raw'!C$1004</f>
        <v>0.81179064110207211</v>
      </c>
      <c r="D380" s="100">
        <f>('EKHAZAARSTK X raw'!D380-'EKHAZAARSTK X raw'!D$1003)/'EKHAZAARSTK X raw'!D$1004</f>
        <v>2.6886552489331703</v>
      </c>
      <c r="E380" s="100">
        <f>('EKHAZAARSTK X raw'!E380-'EKHAZAARSTK X raw'!E$1003)/'EKHAZAARSTK X raw'!E$1004</f>
        <v>0.65969483389728045</v>
      </c>
      <c r="F380" s="100">
        <f>('EKHAZAARSTK X raw'!F380-'EKHAZAARSTK X raw'!F$1003)/'EKHAZAARSTK X raw'!F$1004</f>
        <v>0.88193284766688262</v>
      </c>
      <c r="G380" s="100">
        <f>('EKHAZAARSTK X raw'!G380-'EKHAZAARSTK X raw'!G$1003)/'EKHAZAARSTK X raw'!G$1004</f>
        <v>-0.30781868794782208</v>
      </c>
      <c r="H380" s="100">
        <f>('EKHAZAARSTK X raw'!H380-'EKHAZAARSTK X raw'!H$1003)/'EKHAZAARSTK X raw'!H$1004</f>
        <v>-0.39000939550769942</v>
      </c>
      <c r="I380" s="100">
        <f>('EKHAZAARSTK X raw'!I380-'EKHAZAARSTK X raw'!I$1003)/'EKHAZAARSTK X raw'!I$1004</f>
        <v>-0.99108697990517858</v>
      </c>
      <c r="J380" s="100">
        <f>('EKHAZAARSTK X raw'!J380-'EKHAZAARSTK X raw'!J$1003)/'EKHAZAARSTK X raw'!J$1004</f>
        <v>-0.69921863431217612</v>
      </c>
      <c r="K380" s="100">
        <f>('EKHAZAARSTK X raw'!K380-'EKHAZAARSTK X raw'!K$1003)/'EKHAZAARSTK X raw'!K$1004</f>
        <v>-0.17888028284206728</v>
      </c>
    </row>
    <row r="381" spans="1:11" x14ac:dyDescent="0.3">
      <c r="A381" s="22" t="str">
        <f>'EKHAZAARSTK X raw'!A381</f>
        <v>HINDUSTAN OIL EXPLORATION CO</v>
      </c>
      <c r="B381" s="100">
        <f>('EKHAZAARSTK X raw'!B381-'EKHAZAARSTK X raw'!B$1003)/'EKHAZAARSTK X raw'!B$1004</f>
        <v>-0.64897097360151768</v>
      </c>
      <c r="C381" s="100">
        <f>('EKHAZAARSTK X raw'!C381-'EKHAZAARSTK X raw'!C$1003)/'EKHAZAARSTK X raw'!C$1004</f>
        <v>0.67239799687746538</v>
      </c>
      <c r="D381" s="100">
        <f>('EKHAZAARSTK X raw'!D381-'EKHAZAARSTK X raw'!D$1003)/'EKHAZAARSTK X raw'!D$1004</f>
        <v>0.1409707246478705</v>
      </c>
      <c r="E381" s="100">
        <f>('EKHAZAARSTK X raw'!E381-'EKHAZAARSTK X raw'!E$1003)/'EKHAZAARSTK X raw'!E$1004</f>
        <v>3.1666705659405332E-2</v>
      </c>
      <c r="F381" s="100">
        <f>('EKHAZAARSTK X raw'!F381-'EKHAZAARSTK X raw'!F$1003)/'EKHAZAARSTK X raw'!F$1004</f>
        <v>-1.3601262756265371</v>
      </c>
      <c r="G381" s="100">
        <f>('EKHAZAARSTK X raw'!G381-'EKHAZAARSTK X raw'!G$1003)/'EKHAZAARSTK X raw'!G$1004</f>
        <v>-0.27587494575700117</v>
      </c>
      <c r="H381" s="100">
        <f>('EKHAZAARSTK X raw'!H381-'EKHAZAARSTK X raw'!H$1003)/'EKHAZAARSTK X raw'!H$1004</f>
        <v>-0.97992446620664908</v>
      </c>
      <c r="I381" s="100">
        <f>('EKHAZAARSTK X raw'!I381-'EKHAZAARSTK X raw'!I$1003)/'EKHAZAARSTK X raw'!I$1004</f>
        <v>0.90154798346512344</v>
      </c>
      <c r="J381" s="100">
        <f>('EKHAZAARSTK X raw'!J381-'EKHAZAARSTK X raw'!J$1003)/'EKHAZAARSTK X raw'!J$1004</f>
        <v>-1.7552282817961222E-2</v>
      </c>
      <c r="K381" s="100">
        <f>('EKHAZAARSTK X raw'!K381-'EKHAZAARSTK X raw'!K$1003)/'EKHAZAARSTK X raw'!K$1004</f>
        <v>0.27209599746892915</v>
      </c>
    </row>
    <row r="382" spans="1:11" x14ac:dyDescent="0.3">
      <c r="A382" s="22" t="str">
        <f>'EKHAZAARSTK X raw'!A382</f>
        <v>HINDUSTAN PETROLEUM CORP</v>
      </c>
      <c r="B382" s="100">
        <f>('EKHAZAARSTK X raw'!B382-'EKHAZAARSTK X raw'!B$1003)/'EKHAZAARSTK X raw'!B$1004</f>
        <v>3.6171226324237948</v>
      </c>
      <c r="C382" s="100">
        <f>('EKHAZAARSTK X raw'!C382-'EKHAZAARSTK X raw'!C$1003)/'EKHAZAARSTK X raw'!C$1004</f>
        <v>0.93311706428915264</v>
      </c>
      <c r="D382" s="100">
        <f>('EKHAZAARSTK X raw'!D382-'EKHAZAARSTK X raw'!D$1003)/'EKHAZAARSTK X raw'!D$1004</f>
        <v>-5.4873989429481886E-2</v>
      </c>
      <c r="E382" s="100">
        <f>('EKHAZAARSTK X raw'!E382-'EKHAZAARSTK X raw'!E$1003)/'EKHAZAARSTK X raw'!E$1004</f>
        <v>2.0773953772408422</v>
      </c>
      <c r="F382" s="100">
        <f>('EKHAZAARSTK X raw'!F382-'EKHAZAARSTK X raw'!F$1003)/'EKHAZAARSTK X raw'!F$1004</f>
        <v>-0.44204449353546393</v>
      </c>
      <c r="G382" s="100">
        <f>('EKHAZAARSTK X raw'!G382-'EKHAZAARSTK X raw'!G$1003)/'EKHAZAARSTK X raw'!G$1004</f>
        <v>-2.3959726286011196</v>
      </c>
      <c r="H382" s="100">
        <f>('EKHAZAARSTK X raw'!H382-'EKHAZAARSTK X raw'!H$1003)/'EKHAZAARSTK X raw'!H$1004</f>
        <v>2.2231122411012461</v>
      </c>
      <c r="I382" s="100">
        <f>('EKHAZAARSTK X raw'!I382-'EKHAZAARSTK X raw'!I$1003)/'EKHAZAARSTK X raw'!I$1004</f>
        <v>6.4359000891044321E-2</v>
      </c>
      <c r="J382" s="100">
        <f>('EKHAZAARSTK X raw'!J382-'EKHAZAARSTK X raw'!J$1003)/'EKHAZAARSTK X raw'!J$1004</f>
        <v>0.29981021400656971</v>
      </c>
      <c r="K382" s="100">
        <f>('EKHAZAARSTK X raw'!K382-'EKHAZAARSTK X raw'!K$1003)/'EKHAZAARSTK X raw'!K$1004</f>
        <v>-0.98099986579016474</v>
      </c>
    </row>
    <row r="383" spans="1:11" x14ac:dyDescent="0.3">
      <c r="A383" s="22" t="str">
        <f>'EKHAZAARSTK X raw'!A383</f>
        <v>HINDUSTAN UNILEVER LTD</v>
      </c>
      <c r="B383" s="100">
        <f>('EKHAZAARSTK X raw'!B383-'EKHAZAARSTK X raw'!B$1003)/'EKHAZAARSTK X raw'!B$1004</f>
        <v>0.38341635601011193</v>
      </c>
      <c r="C383" s="100">
        <f>('EKHAZAARSTK X raw'!C383-'EKHAZAARSTK X raw'!C$1003)/'EKHAZAARSTK X raw'!C$1004</f>
        <v>-1.0296911775436579</v>
      </c>
      <c r="D383" s="100">
        <f>('EKHAZAARSTK X raw'!D383-'EKHAZAARSTK X raw'!D$1003)/'EKHAZAARSTK X raw'!D$1004</f>
        <v>0.4887725342223101</v>
      </c>
      <c r="E383" s="100">
        <f>('EKHAZAARSTK X raw'!E383-'EKHAZAARSTK X raw'!E$1003)/'EKHAZAARSTK X raw'!E$1004</f>
        <v>-0.85763047182896845</v>
      </c>
      <c r="F383" s="100">
        <f>('EKHAZAARSTK X raw'!F383-'EKHAZAARSTK X raw'!F$1003)/'EKHAZAARSTK X raw'!F$1004</f>
        <v>0.42963974667818589</v>
      </c>
      <c r="G383" s="100">
        <f>('EKHAZAARSTK X raw'!G383-'EKHAZAARSTK X raw'!G$1003)/'EKHAZAARSTK X raw'!G$1004</f>
        <v>1.5157174502673285</v>
      </c>
      <c r="H383" s="100">
        <f>('EKHAZAARSTK X raw'!H383-'EKHAZAARSTK X raw'!H$1003)/'EKHAZAARSTK X raw'!H$1004</f>
        <v>2.4140257094003963</v>
      </c>
      <c r="I383" s="100">
        <f>('EKHAZAARSTK X raw'!I383-'EKHAZAARSTK X raw'!I$1003)/'EKHAZAARSTK X raw'!I$1004</f>
        <v>-0.8750291514251457</v>
      </c>
      <c r="J383" s="100">
        <f>('EKHAZAARSTK X raw'!J383-'EKHAZAARSTK X raw'!J$1003)/'EKHAZAARSTK X raw'!J$1004</f>
        <v>-0.88180445951300512</v>
      </c>
      <c r="K383" s="100">
        <f>('EKHAZAARSTK X raw'!K383-'EKHAZAARSTK X raw'!K$1003)/'EKHAZAARSTK X raw'!K$1004</f>
        <v>-0.11462928559178145</v>
      </c>
    </row>
    <row r="384" spans="1:11" x14ac:dyDescent="0.3">
      <c r="A384" s="22" t="str">
        <f>'EKHAZAARSTK X raw'!A384</f>
        <v>HINDUSTAN ZINC LTD</v>
      </c>
      <c r="B384" s="100">
        <f>('EKHAZAARSTK X raw'!B384-'EKHAZAARSTK X raw'!B$1003)/'EKHAZAARSTK X raw'!B$1004</f>
        <v>5.1688564106661774</v>
      </c>
      <c r="C384" s="100">
        <f>('EKHAZAARSTK X raw'!C384-'EKHAZAARSTK X raw'!C$1003)/'EKHAZAARSTK X raw'!C$1004</f>
        <v>-0.56036775249511839</v>
      </c>
      <c r="D384" s="100">
        <f>('EKHAZAARSTK X raw'!D384-'EKHAZAARSTK X raw'!D$1003)/'EKHAZAARSTK X raw'!D$1004</f>
        <v>-0.8539955590151963</v>
      </c>
      <c r="E384" s="100">
        <f>('EKHAZAARSTK X raw'!E384-'EKHAZAARSTK X raw'!E$1003)/'EKHAZAARSTK X raw'!E$1004</f>
        <v>-0.90197358948285833</v>
      </c>
      <c r="F384" s="100">
        <f>('EKHAZAARSTK X raw'!F384-'EKHAZAARSTK X raw'!F$1003)/'EKHAZAARSTK X raw'!F$1004</f>
        <v>0.40905575542690437</v>
      </c>
      <c r="G384" s="100">
        <f>('EKHAZAARSTK X raw'!G384-'EKHAZAARSTK X raw'!G$1003)/'EKHAZAARSTK X raw'!G$1004</f>
        <v>1.9005303419921229</v>
      </c>
      <c r="H384" s="100">
        <f>('EKHAZAARSTK X raw'!H384-'EKHAZAARSTK X raw'!H$1003)/'EKHAZAARSTK X raw'!H$1004</f>
        <v>1.7866605879912025</v>
      </c>
      <c r="I384" s="100">
        <f>('EKHAZAARSTK X raw'!I384-'EKHAZAARSTK X raw'!I$1003)/'EKHAZAARSTK X raw'!I$1004</f>
        <v>-1.0521689240949224</v>
      </c>
      <c r="J384" s="100">
        <f>('EKHAZAARSTK X raw'!J384-'EKHAZAARSTK X raw'!J$1003)/'EKHAZAARSTK X raw'!J$1004</f>
        <v>0.3859591215446887</v>
      </c>
      <c r="K384" s="100">
        <f>('EKHAZAARSTK X raw'!K384-'EKHAZAARSTK X raw'!K$1003)/'EKHAZAARSTK X raw'!K$1004</f>
        <v>0.906177170038863</v>
      </c>
    </row>
    <row r="385" spans="1:11" x14ac:dyDescent="0.3">
      <c r="A385" s="22" t="str">
        <f>'EKHAZAARSTK X raw'!A385</f>
        <v>HINDWARE HOME INNOVATION LTD</v>
      </c>
      <c r="B385" s="100">
        <f>('EKHAZAARSTK X raw'!B385-'EKHAZAARSTK X raw'!B$1003)/'EKHAZAARSTK X raw'!B$1004</f>
        <v>-0.54681845877629975</v>
      </c>
      <c r="C385" s="100">
        <f>('EKHAZAARSTK X raw'!C385-'EKHAZAARSTK X raw'!C$1003)/'EKHAZAARSTK X raw'!C$1004</f>
        <v>1.532709092987441</v>
      </c>
      <c r="D385" s="100">
        <f>('EKHAZAARSTK X raw'!D385-'EKHAZAARSTK X raw'!D$1003)/'EKHAZAARSTK X raw'!D$1004</f>
        <v>2.0580138404862649</v>
      </c>
      <c r="E385" s="100">
        <f>('EKHAZAARSTK X raw'!E385-'EKHAZAARSTK X raw'!E$1003)/'EKHAZAARSTK X raw'!E$1004</f>
        <v>0.92859532491344821</v>
      </c>
      <c r="F385" s="100">
        <f>('EKHAZAARSTK X raw'!F385-'EKHAZAARSTK X raw'!F$1003)/'EKHAZAARSTK X raw'!F$1004</f>
        <v>-0.14588676728540692</v>
      </c>
      <c r="G385" s="100">
        <f>('EKHAZAARSTK X raw'!G385-'EKHAZAARSTK X raw'!G$1003)/'EKHAZAARSTK X raw'!G$1004</f>
        <v>-0.50207095027764015</v>
      </c>
      <c r="H385" s="100">
        <f>('EKHAZAARSTK X raw'!H385-'EKHAZAARSTK X raw'!H$1003)/'EKHAZAARSTK X raw'!H$1004</f>
        <v>-0.432243214433217</v>
      </c>
      <c r="I385" s="100">
        <f>('EKHAZAARSTK X raw'!I385-'EKHAZAARSTK X raw'!I$1003)/'EKHAZAARSTK X raw'!I$1004</f>
        <v>-0.55357627572869406</v>
      </c>
      <c r="J385" s="100">
        <f>('EKHAZAARSTK X raw'!J385-'EKHAZAARSTK X raw'!J$1003)/'EKHAZAARSTK X raw'!J$1004</f>
        <v>-0.10767202629291626</v>
      </c>
      <c r="K385" s="100">
        <f>('EKHAZAARSTK X raw'!K385-'EKHAZAARSTK X raw'!K$1003)/'EKHAZAARSTK X raw'!K$1004</f>
        <v>-0.6265917029482666</v>
      </c>
    </row>
    <row r="386" spans="1:11" x14ac:dyDescent="0.3">
      <c r="A386" s="22" t="str">
        <f>'EKHAZAARSTK X raw'!A386</f>
        <v>HITACHI ENERGY INDIA LTD</v>
      </c>
      <c r="B386" s="100">
        <f>('EKHAZAARSTK X raw'!B386-'EKHAZAARSTK X raw'!B$1003)/'EKHAZAARSTK X raw'!B$1004</f>
        <v>-0.57744175348907012</v>
      </c>
      <c r="C386" s="100">
        <f>('EKHAZAARSTK X raw'!C386-'EKHAZAARSTK X raw'!C$1003)/'EKHAZAARSTK X raw'!C$1004</f>
        <v>-0.3051906773542673</v>
      </c>
      <c r="D386" s="100">
        <f>('EKHAZAARSTK X raw'!D386-'EKHAZAARSTK X raw'!D$1003)/'EKHAZAARSTK X raw'!D$1004</f>
        <v>-0.30335677235373992</v>
      </c>
      <c r="E386" s="100">
        <f>('EKHAZAARSTK X raw'!E386-'EKHAZAARSTK X raw'!E$1003)/'EKHAZAARSTK X raw'!E$1004</f>
        <v>-0.54757378449393501</v>
      </c>
      <c r="F386" s="100">
        <f>('EKHAZAARSTK X raw'!F386-'EKHAZAARSTK X raw'!F$1003)/'EKHAZAARSTK X raw'!F$1004</f>
        <v>-0.38549022787513015</v>
      </c>
      <c r="G386" s="100">
        <f>('EKHAZAARSTK X raw'!G386-'EKHAZAARSTK X raw'!G$1003)/'EKHAZAARSTK X raw'!G$1004</f>
        <v>0.21414076796621262</v>
      </c>
      <c r="H386" s="100">
        <f>('EKHAZAARSTK X raw'!H386-'EKHAZAARSTK X raw'!H$1003)/'EKHAZAARSTK X raw'!H$1004</f>
        <v>-0.12404405037821384</v>
      </c>
      <c r="I386" s="100">
        <f>('EKHAZAARSTK X raw'!I386-'EKHAZAARSTK X raw'!I$1003)/'EKHAZAARSTK X raw'!I$1004</f>
        <v>-0.76384209808694992</v>
      </c>
      <c r="J386" s="100">
        <f>('EKHAZAARSTK X raw'!J386-'EKHAZAARSTK X raw'!J$1003)/'EKHAZAARSTK X raw'!J$1004</f>
        <v>-0.96345336966115924</v>
      </c>
      <c r="K386" s="100">
        <f>('EKHAZAARSTK X raw'!K386-'EKHAZAARSTK X raw'!K$1003)/'EKHAZAARSTK X raw'!K$1004</f>
        <v>-0.92801324338336577</v>
      </c>
    </row>
    <row r="387" spans="1:11" x14ac:dyDescent="0.3">
      <c r="A387" s="22" t="str">
        <f>'EKHAZAARSTK X raw'!A387</f>
        <v>HLE GLASCOAT LTD</v>
      </c>
      <c r="B387" s="100">
        <f>('EKHAZAARSTK X raw'!B387-'EKHAZAARSTK X raw'!B$1003)/'EKHAZAARSTK X raw'!B$1004</f>
        <v>-0.52633623012758302</v>
      </c>
      <c r="C387" s="100">
        <f>('EKHAZAARSTK X raw'!C387-'EKHAZAARSTK X raw'!C$1003)/'EKHAZAARSTK X raw'!C$1004</f>
        <v>0.92916489085725285</v>
      </c>
      <c r="D387" s="100">
        <f>('EKHAZAARSTK X raw'!D387-'EKHAZAARSTK X raw'!D$1003)/'EKHAZAARSTK X raw'!D$1004</f>
        <v>2.6886552489331703</v>
      </c>
      <c r="E387" s="100">
        <f>('EKHAZAARSTK X raw'!E387-'EKHAZAARSTK X raw'!E$1003)/'EKHAZAARSTK X raw'!E$1004</f>
        <v>0.35683226778824384</v>
      </c>
      <c r="F387" s="100">
        <f>('EKHAZAARSTK X raw'!F387-'EKHAZAARSTK X raw'!F$1003)/'EKHAZAARSTK X raw'!F$1004</f>
        <v>-2.0712935854819419</v>
      </c>
      <c r="G387" s="100">
        <f>('EKHAZAARSTK X raw'!G387-'EKHAZAARSTK X raw'!G$1003)/'EKHAZAARSTK X raw'!G$1004</f>
        <v>6.3645874470968297E-2</v>
      </c>
      <c r="H387" s="100">
        <f>('EKHAZAARSTK X raw'!H387-'EKHAZAARSTK X raw'!H$1003)/'EKHAZAARSTK X raw'!H$1004</f>
        <v>-0.92741921278345207</v>
      </c>
      <c r="I387" s="100">
        <f>('EKHAZAARSTK X raw'!I387-'EKHAZAARSTK X raw'!I$1003)/'EKHAZAARSTK X raw'!I$1004</f>
        <v>-0.73111562087448256</v>
      </c>
      <c r="J387" s="100">
        <f>('EKHAZAARSTK X raw'!J387-'EKHAZAARSTK X raw'!J$1003)/'EKHAZAARSTK X raw'!J$1004</f>
        <v>-0.83260944467896825</v>
      </c>
      <c r="K387" s="100">
        <f>('EKHAZAARSTK X raw'!K387-'EKHAZAARSTK X raw'!K$1003)/'EKHAZAARSTK X raw'!K$1004</f>
        <v>-1.6664176974780742E-2</v>
      </c>
    </row>
    <row r="388" spans="1:11" x14ac:dyDescent="0.3">
      <c r="A388" s="22" t="str">
        <f>'EKHAZAARSTK X raw'!A388</f>
        <v>HMT LTD</v>
      </c>
      <c r="B388" s="100">
        <f>('EKHAZAARSTK X raw'!B388-'EKHAZAARSTK X raw'!B$1003)/'EKHAZAARSTK X raw'!B$1004</f>
        <v>-0.64897097360151768</v>
      </c>
      <c r="C388" s="100">
        <f>('EKHAZAARSTK X raw'!C388-'EKHAZAARSTK X raw'!C$1003)/'EKHAZAARSTK X raw'!C$1004</f>
        <v>1.8326640881330587</v>
      </c>
      <c r="D388" s="100">
        <f>('EKHAZAARSTK X raw'!D388-'EKHAZAARSTK X raw'!D$1003)/'EKHAZAARSTK X raw'!D$1004</f>
        <v>1.5865423158343818E-4</v>
      </c>
      <c r="E388" s="100">
        <f>('EKHAZAARSTK X raw'!E388-'EKHAZAARSTK X raw'!E$1003)/'EKHAZAARSTK X raw'!E$1004</f>
        <v>3.0155478421685618</v>
      </c>
      <c r="F388" s="100">
        <f>('EKHAZAARSTK X raw'!F388-'EKHAZAARSTK X raw'!F$1003)/'EKHAZAARSTK X raw'!F$1004</f>
        <v>-0.13752619949591574</v>
      </c>
      <c r="G388" s="100">
        <f>('EKHAZAARSTK X raw'!G388-'EKHAZAARSTK X raw'!G$1003)/'EKHAZAARSTK X raw'!G$1004</f>
        <v>-3.4898315585912596</v>
      </c>
      <c r="H388" s="100">
        <f>('EKHAZAARSTK X raw'!H388-'EKHAZAARSTK X raw'!H$1003)/'EKHAZAARSTK X raw'!H$1004</f>
        <v>-1.3074710671720422</v>
      </c>
      <c r="I388" s="100">
        <f>('EKHAZAARSTK X raw'!I388-'EKHAZAARSTK X raw'!I$1003)/'EKHAZAARSTK X raw'!I$1004</f>
        <v>-1.1423368779880749</v>
      </c>
      <c r="J388" s="100">
        <f>('EKHAZAARSTK X raw'!J388-'EKHAZAARSTK X raw'!J$1003)/'EKHAZAARSTK X raw'!J$1004</f>
        <v>-2.6347751193752331</v>
      </c>
      <c r="K388" s="100">
        <f>('EKHAZAARSTK X raw'!K388-'EKHAZAARSTK X raw'!K$1003)/'EKHAZAARSTK X raw'!K$1004</f>
        <v>-1.1507653620135476</v>
      </c>
    </row>
    <row r="389" spans="1:11" x14ac:dyDescent="0.3">
      <c r="A389" s="22" t="str">
        <f>'EKHAZAARSTK X raw'!A389</f>
        <v>HOME FIRST FINANCE CO INDIA</v>
      </c>
      <c r="B389" s="100">
        <f>('EKHAZAARSTK X raw'!B389-'EKHAZAARSTK X raw'!B$1003)/'EKHAZAARSTK X raw'!B$1004</f>
        <v>-0.64897097360151768</v>
      </c>
      <c r="C389" s="100">
        <f>('EKHAZAARSTK X raw'!C389-'EKHAZAARSTK X raw'!C$1003)/'EKHAZAARSTK X raw'!C$1004</f>
        <v>-0.79690233927092435</v>
      </c>
      <c r="D389" s="100">
        <f>('EKHAZAARSTK X raw'!D389-'EKHAZAARSTK X raw'!D$1003)/'EKHAZAARSTK X raw'!D$1004</f>
        <v>-8.4861078576106475E-2</v>
      </c>
      <c r="E389" s="100">
        <f>('EKHAZAARSTK X raw'!E389-'EKHAZAARSTK X raw'!E$1003)/'EKHAZAARSTK X raw'!E$1004</f>
        <v>0.81238136599560495</v>
      </c>
      <c r="F389" s="100">
        <f>('EKHAZAARSTK X raw'!F389-'EKHAZAARSTK X raw'!F$1003)/'EKHAZAARSTK X raw'!F$1004</f>
        <v>-0.33414105651062009</v>
      </c>
      <c r="G389" s="100">
        <f>('EKHAZAARSTK X raw'!G389-'EKHAZAARSTK X raw'!G$1003)/'EKHAZAARSTK X raw'!G$1004</f>
        <v>3.2126078706810155</v>
      </c>
      <c r="H389" s="100">
        <f>('EKHAZAARSTK X raw'!H389-'EKHAZAARSTK X raw'!H$1003)/'EKHAZAARSTK X raw'!H$1004</f>
        <v>-0.4340186221549584</v>
      </c>
      <c r="I389" s="100">
        <f>('EKHAZAARSTK X raw'!I389-'EKHAZAARSTK X raw'!I$1003)/'EKHAZAARSTK X raw'!I$1004</f>
        <v>-0.48361683407248518</v>
      </c>
      <c r="J389" s="100">
        <f>('EKHAZAARSTK X raw'!J389-'EKHAZAARSTK X raw'!J$1003)/'EKHAZAARSTK X raw'!J$1004</f>
        <v>-0.4616912332404921</v>
      </c>
      <c r="K389" s="100">
        <f>('EKHAZAARSTK X raw'!K389-'EKHAZAARSTK X raw'!K$1003)/'EKHAZAARSTK X raw'!K$1004</f>
        <v>0.3253481702614317</v>
      </c>
    </row>
    <row r="390" spans="1:11" x14ac:dyDescent="0.3">
      <c r="A390" s="22" t="str">
        <f>'EKHAZAARSTK X raw'!A390</f>
        <v>HONDA INDIA POWER PRODUCTS L</v>
      </c>
      <c r="B390" s="100">
        <f>('EKHAZAARSTK X raw'!B390-'EKHAZAARSTK X raw'!B$1003)/'EKHAZAARSTK X raw'!B$1004</f>
        <v>-0.17823675154055174</v>
      </c>
      <c r="C390" s="100">
        <f>('EKHAZAARSTK X raw'!C390-'EKHAZAARSTK X raw'!C$1003)/'EKHAZAARSTK X raw'!C$1004</f>
        <v>-8.6491680719105887E-2</v>
      </c>
      <c r="D390" s="100">
        <f>('EKHAZAARSTK X raw'!D390-'EKHAZAARSTK X raw'!D$1003)/'EKHAZAARSTK X raw'!D$1004</f>
        <v>3.3934215300433467E-2</v>
      </c>
      <c r="E390" s="100">
        <f>('EKHAZAARSTK X raw'!E390-'EKHAZAARSTK X raw'!E$1003)/'EKHAZAARSTK X raw'!E$1004</f>
        <v>-0.90240117839770695</v>
      </c>
      <c r="F390" s="100">
        <f>('EKHAZAARSTK X raw'!F390-'EKHAZAARSTK X raw'!F$1003)/'EKHAZAARSTK X raw'!F$1004</f>
        <v>1.4042471282763784</v>
      </c>
      <c r="G390" s="100">
        <f>('EKHAZAARSTK X raw'!G390-'EKHAZAARSTK X raw'!G$1003)/'EKHAZAARSTK X raw'!G$1004</f>
        <v>-6.7384247013523774E-2</v>
      </c>
      <c r="H390" s="100">
        <f>('EKHAZAARSTK X raw'!H390-'EKHAZAARSTK X raw'!H$1003)/'EKHAZAARSTK X raw'!H$1004</f>
        <v>-0.85521365655741077</v>
      </c>
      <c r="I390" s="100">
        <f>('EKHAZAARSTK X raw'!I390-'EKHAZAARSTK X raw'!I$1003)/'EKHAZAARSTK X raw'!I$1004</f>
        <v>-0.38641204662417328</v>
      </c>
      <c r="J390" s="100">
        <f>('EKHAZAARSTK X raw'!J390-'EKHAZAARSTK X raw'!J$1003)/'EKHAZAARSTK X raw'!J$1004</f>
        <v>-0.20269002355750582</v>
      </c>
      <c r="K390" s="100">
        <f>('EKHAZAARSTK X raw'!K390-'EKHAZAARSTK X raw'!K$1003)/'EKHAZAARSTK X raw'!K$1004</f>
        <v>0.43378847173626345</v>
      </c>
    </row>
    <row r="391" spans="1:11" x14ac:dyDescent="0.3">
      <c r="A391" s="22" t="str">
        <f>'EKHAZAARSTK X raw'!A391</f>
        <v>HONEYWELL AUTOMATION INDIA</v>
      </c>
      <c r="B391" s="100">
        <f>('EKHAZAARSTK X raw'!B391-'EKHAZAARSTK X raw'!B$1003)/'EKHAZAARSTK X raw'!B$1004</f>
        <v>-0.464489331848225</v>
      </c>
      <c r="C391" s="100">
        <f>('EKHAZAARSTK X raw'!C391-'EKHAZAARSTK X raw'!C$1003)/'EKHAZAARSTK X raw'!C$1004</f>
        <v>-1.2081544181732222</v>
      </c>
      <c r="D391" s="100">
        <f>('EKHAZAARSTK X raw'!D391-'EKHAZAARSTK X raw'!D$1003)/'EKHAZAARSTK X raw'!D$1004</f>
        <v>-0.55674922945819771</v>
      </c>
      <c r="E391" s="100">
        <f>('EKHAZAARSTK X raw'!E391-'EKHAZAARSTK X raw'!E$1003)/'EKHAZAARSTK X raw'!E$1004</f>
        <v>-0.87529756883955168</v>
      </c>
      <c r="F391" s="100">
        <f>('EKHAZAARSTK X raw'!F391-'EKHAZAARSTK X raw'!F$1003)/'EKHAZAARSTK X raw'!F$1004</f>
        <v>-0.40589394819610869</v>
      </c>
      <c r="G391" s="100">
        <f>('EKHAZAARSTK X raw'!G391-'EKHAZAARSTK X raw'!G$1003)/'EKHAZAARSTK X raw'!G$1004</f>
        <v>-5.6716457255716717E-2</v>
      </c>
      <c r="H391" s="100">
        <f>('EKHAZAARSTK X raw'!H391-'EKHAZAARSTK X raw'!H$1003)/'EKHAZAARSTK X raw'!H$1004</f>
        <v>0.3847405318157639</v>
      </c>
      <c r="I391" s="100">
        <f>('EKHAZAARSTK X raw'!I391-'EKHAZAARSTK X raw'!I$1003)/'EKHAZAARSTK X raw'!I$1004</f>
        <v>-0.89713560726786279</v>
      </c>
      <c r="J391" s="100">
        <f>('EKHAZAARSTK X raw'!J391-'EKHAZAARSTK X raw'!J$1003)/'EKHAZAARSTK X raw'!J$1004</f>
        <v>-0.92981133580572906</v>
      </c>
      <c r="K391" s="100">
        <f>('EKHAZAARSTK X raw'!K391-'EKHAZAARSTK X raw'!K$1003)/'EKHAZAARSTK X raw'!K$1004</f>
        <v>-0.36296784063807125</v>
      </c>
    </row>
    <row r="392" spans="1:11" x14ac:dyDescent="0.3">
      <c r="A392" s="22" t="str">
        <f>'EKHAZAARSTK X raw'!A392</f>
        <v>HOUSING &amp; URBAN DEV CORP LTD</v>
      </c>
      <c r="B392" s="100">
        <f>('EKHAZAARSTK X raw'!B392-'EKHAZAARSTK X raw'!B$1003)/'EKHAZAARSTK X raw'!B$1004</f>
        <v>4.9051097887615489</v>
      </c>
      <c r="C392" s="100">
        <f>('EKHAZAARSTK X raw'!C392-'EKHAZAARSTK X raw'!C$1003)/'EKHAZAARSTK X raw'!C$1004</f>
        <v>-0.208398688290901</v>
      </c>
      <c r="D392" s="100">
        <f>('EKHAZAARSTK X raw'!D392-'EKHAZAARSTK X raw'!D$1003)/'EKHAZAARSTK X raw'!D$1004</f>
        <v>-0.74186893872330451</v>
      </c>
      <c r="E392" s="100">
        <f>('EKHAZAARSTK X raw'!E392-'EKHAZAARSTK X raw'!E$1003)/'EKHAZAARSTK X raw'!E$1004</f>
        <v>0.71192466518450226</v>
      </c>
      <c r="F392" s="100">
        <f>('EKHAZAARSTK X raw'!F392-'EKHAZAARSTK X raw'!F$1003)/'EKHAZAARSTK X raw'!F$1004</f>
        <v>0.81628184690053973</v>
      </c>
      <c r="G392" s="100">
        <f>('EKHAZAARSTK X raw'!G392-'EKHAZAARSTK X raw'!G$1003)/'EKHAZAARSTK X raw'!G$1004</f>
        <v>0.41941531770186491</v>
      </c>
      <c r="H392" s="100">
        <f>('EKHAZAARSTK X raw'!H392-'EKHAZAARSTK X raw'!H$1003)/'EKHAZAARSTK X raw'!H$1004</f>
        <v>0.94444799919622691</v>
      </c>
      <c r="I392" s="100">
        <f>('EKHAZAARSTK X raw'!I392-'EKHAZAARSTK X raw'!I$1003)/'EKHAZAARSTK X raw'!I$1004</f>
        <v>-0.46210990797900381</v>
      </c>
      <c r="J392" s="100">
        <f>('EKHAZAARSTK X raw'!J392-'EKHAZAARSTK X raw'!J$1003)/'EKHAZAARSTK X raw'!J$1004</f>
        <v>2.166415673254297</v>
      </c>
      <c r="K392" s="100">
        <f>('EKHAZAARSTK X raw'!K392-'EKHAZAARSTK X raw'!K$1003)/'EKHAZAARSTK X raw'!K$1004</f>
        <v>0.81719183012226326</v>
      </c>
    </row>
    <row r="393" spans="1:11" x14ac:dyDescent="0.3">
      <c r="A393" s="22" t="str">
        <f>'EKHAZAARSTK X raw'!A393</f>
        <v>HOUSING DEVELOPMENT FINANCE</v>
      </c>
      <c r="B393" s="100">
        <f>('EKHAZAARSTK X raw'!B393-'EKHAZAARSTK X raw'!B$1003)/'EKHAZAARSTK X raw'!B$1004</f>
        <v>0.14452696166961265</v>
      </c>
      <c r="C393" s="100">
        <f>('EKHAZAARSTK X raw'!C393-'EKHAZAARSTK X raw'!C$1003)/'EKHAZAARSTK X raw'!C$1004</f>
        <v>-1.4412151875524821</v>
      </c>
      <c r="D393" s="100">
        <f>('EKHAZAARSTK X raw'!D393-'EKHAZAARSTK X raw'!D$1003)/'EKHAZAARSTK X raw'!D$1004</f>
        <v>-0.57237133416736652</v>
      </c>
      <c r="E393" s="100">
        <f>('EKHAZAARSTK X raw'!E393-'EKHAZAARSTK X raw'!E$1003)/'EKHAZAARSTK X raw'!E$1004</f>
        <v>1.5093855938951157</v>
      </c>
      <c r="F393" s="100">
        <f>('EKHAZAARSTK X raw'!F393-'EKHAZAARSTK X raw'!F$1003)/'EKHAZAARSTK X raw'!F$1004</f>
        <v>0.13357046264987532</v>
      </c>
      <c r="G393" s="100">
        <f>('EKHAZAARSTK X raw'!G393-'EKHAZAARSTK X raw'!G$1003)/'EKHAZAARSTK X raw'!G$1004</f>
        <v>-3.3748790406896337E-2</v>
      </c>
      <c r="H393" s="100">
        <f>('EKHAZAARSTK X raw'!H393-'EKHAZAARSTK X raw'!H$1003)/'EKHAZAARSTK X raw'!H$1004</f>
        <v>3.206578095879546</v>
      </c>
      <c r="I393" s="100">
        <f>('EKHAZAARSTK X raw'!I393-'EKHAZAARSTK X raw'!I$1003)/'EKHAZAARSTK X raw'!I$1004</f>
        <v>-0.42174446772682944</v>
      </c>
      <c r="J393" s="100">
        <f>('EKHAZAARSTK X raw'!J393-'EKHAZAARSTK X raw'!J$1003)/'EKHAZAARSTK X raw'!J$1004</f>
        <v>-0.16010900235279329</v>
      </c>
      <c r="K393" s="100">
        <f>('EKHAZAARSTK X raw'!K393-'EKHAZAARSTK X raw'!K$1003)/'EKHAZAARSTK X raw'!K$1004</f>
        <v>-0.4330636352755578</v>
      </c>
    </row>
    <row r="394" spans="1:11" x14ac:dyDescent="0.3">
      <c r="A394" s="22" t="str">
        <f>'EKHAZAARSTK X raw'!A394</f>
        <v>HUHTAMAKI INDIA LTD</v>
      </c>
      <c r="B394" s="100">
        <f>('EKHAZAARSTK X raw'!B394-'EKHAZAARSTK X raw'!B$1003)/'EKHAZAARSTK X raw'!B$1004</f>
        <v>1.1928059680215056E-2</v>
      </c>
      <c r="C394" s="100">
        <f>('EKHAZAARSTK X raw'!C394-'EKHAZAARSTK X raw'!C$1003)/'EKHAZAARSTK X raw'!C$1004</f>
        <v>-5.5660769741673402E-2</v>
      </c>
      <c r="D394" s="100">
        <f>('EKHAZAARSTK X raw'!D394-'EKHAZAARSTK X raw'!D$1003)/'EKHAZAARSTK X raw'!D$1004</f>
        <v>-0.66196586568088478</v>
      </c>
      <c r="E394" s="100">
        <f>('EKHAZAARSTK X raw'!E394-'EKHAZAARSTK X raw'!E$1003)/'EKHAZAARSTK X raw'!E$1004</f>
        <v>0.63760995080618688</v>
      </c>
      <c r="F394" s="100">
        <f>('EKHAZAARSTK X raw'!F394-'EKHAZAARSTK X raw'!F$1003)/'EKHAZAARSTK X raw'!F$1004</f>
        <v>0.58110742596709974</v>
      </c>
      <c r="G394" s="100">
        <f>('EKHAZAARSTK X raw'!G394-'EKHAZAARSTK X raw'!G$1003)/'EKHAZAARSTK X raw'!G$1004</f>
        <v>-0.99734745495497712</v>
      </c>
      <c r="H394" s="100">
        <f>('EKHAZAARSTK X raw'!H394-'EKHAZAARSTK X raw'!H$1003)/'EKHAZAARSTK X raw'!H$1004</f>
        <v>-0.58188355831556438</v>
      </c>
      <c r="I394" s="100">
        <f>('EKHAZAARSTK X raw'!I394-'EKHAZAARSTK X raw'!I$1003)/'EKHAZAARSTK X raw'!I$1004</f>
        <v>-0.53138461014042915</v>
      </c>
      <c r="J394" s="100">
        <f>('EKHAZAARSTK X raw'!J394-'EKHAZAARSTK X raw'!J$1003)/'EKHAZAARSTK X raw'!J$1004</f>
        <v>-0.19432319606430201</v>
      </c>
      <c r="K394" s="100">
        <f>('EKHAZAARSTK X raw'!K394-'EKHAZAARSTK X raw'!K$1003)/'EKHAZAARSTK X raw'!K$1004</f>
        <v>-0.77488615885437218</v>
      </c>
    </row>
    <row r="395" spans="1:11" x14ac:dyDescent="0.3">
      <c r="A395" s="22" t="str">
        <f>'EKHAZAARSTK X raw'!A395</f>
        <v>I.G. PETROCHEMICALS LTD</v>
      </c>
      <c r="B395" s="100">
        <f>('EKHAZAARSTK X raw'!B395-'EKHAZAARSTK X raw'!B$1003)/'EKHAZAARSTK X raw'!B$1004</f>
        <v>0.85086937711449284</v>
      </c>
      <c r="C395" s="100">
        <f>('EKHAZAARSTK X raw'!C395-'EKHAZAARSTK X raw'!C$1003)/'EKHAZAARSTK X raw'!C$1004</f>
        <v>0.66472891331952777</v>
      </c>
      <c r="D395" s="100">
        <f>('EKHAZAARSTK X raw'!D395-'EKHAZAARSTK X raw'!D$1003)/'EKHAZAARSTK X raw'!D$1004</f>
        <v>0.26827106956404823</v>
      </c>
      <c r="E395" s="100">
        <f>('EKHAZAARSTK X raw'!E395-'EKHAZAARSTK X raw'!E$1003)/'EKHAZAARSTK X raw'!E$1004</f>
        <v>-0.55937915931396287</v>
      </c>
      <c r="F395" s="100">
        <f>('EKHAZAARSTK X raw'!F395-'EKHAZAARSTK X raw'!F$1003)/'EKHAZAARSTK X raw'!F$1004</f>
        <v>-1.3960941520368211</v>
      </c>
      <c r="G395" s="100">
        <f>('EKHAZAARSTK X raw'!G395-'EKHAZAARSTK X raw'!G$1003)/'EKHAZAARSTK X raw'!G$1004</f>
        <v>0.3750336402281545</v>
      </c>
      <c r="H395" s="100">
        <f>('EKHAZAARSTK X raw'!H395-'EKHAZAARSTK X raw'!H$1003)/'EKHAZAARSTK X raw'!H$1004</f>
        <v>-0.69043040617044515</v>
      </c>
      <c r="I395" s="100">
        <f>('EKHAZAARSTK X raw'!I395-'EKHAZAARSTK X raw'!I$1003)/'EKHAZAARSTK X raw'!I$1004</f>
        <v>-0.42491120188940384</v>
      </c>
      <c r="J395" s="100">
        <f>('EKHAZAARSTK X raw'!J395-'EKHAZAARSTK X raw'!J$1003)/'EKHAZAARSTK X raw'!J$1004</f>
        <v>1.6256516316765104</v>
      </c>
      <c r="K395" s="100">
        <f>('EKHAZAARSTK X raw'!K395-'EKHAZAARSTK X raw'!K$1003)/'EKHAZAARSTK X raw'!K$1004</f>
        <v>-0.17166218225072055</v>
      </c>
    </row>
    <row r="396" spans="1:11" x14ac:dyDescent="0.3">
      <c r="A396" s="22" t="str">
        <f>'EKHAZAARSTK X raw'!A396</f>
        <v>ICICI BANK LTD</v>
      </c>
      <c r="B396" s="100">
        <f>('EKHAZAARSTK X raw'!B396-'EKHAZAARSTK X raw'!B$1003)/'EKHAZAARSTK X raw'!B$1004</f>
        <v>-0.24197594324615099</v>
      </c>
      <c r="C396" s="100">
        <f>('EKHAZAARSTK X raw'!C396-'EKHAZAARSTK X raw'!C$1003)/'EKHAZAARSTK X raw'!C$1004</f>
        <v>-1.4783007423382133</v>
      </c>
      <c r="D396" s="100">
        <f>('EKHAZAARSTK X raw'!D396-'EKHAZAARSTK X raw'!D$1003)/'EKHAZAARSTK X raw'!D$1004</f>
        <v>-0.55997502320761339</v>
      </c>
      <c r="E396" s="100">
        <f>('EKHAZAARSTK X raw'!E396-'EKHAZAARSTK X raw'!E$1003)/'EKHAZAARSTK X raw'!E$1004</f>
        <v>0.38439486054318622</v>
      </c>
      <c r="F396" s="100">
        <f>('EKHAZAARSTK X raw'!F396-'EKHAZAARSTK X raw'!F$1003)/'EKHAZAARSTK X raw'!F$1004</f>
        <v>0.25451905873731873</v>
      </c>
      <c r="G396" s="100">
        <f>('EKHAZAARSTK X raw'!G396-'EKHAZAARSTK X raw'!G$1003)/'EKHAZAARSTK X raw'!G$1004</f>
        <v>-0.39785019941395849</v>
      </c>
      <c r="H396" s="100">
        <f>('EKHAZAARSTK X raw'!H396-'EKHAZAARSTK X raw'!H$1003)/'EKHAZAARSTK X raw'!H$1004</f>
        <v>3.4564807568580478</v>
      </c>
      <c r="I396" s="100">
        <f>('EKHAZAARSTK X raw'!I396-'EKHAZAARSTK X raw'!I$1003)/'EKHAZAARSTK X raw'!I$1004</f>
        <v>-0.3210916273895737</v>
      </c>
      <c r="J396" s="100">
        <f>('EKHAZAARSTK X raw'!J396-'EKHAZAARSTK X raw'!J$1003)/'EKHAZAARSTK X raw'!J$1004</f>
        <v>-0.139448357157925</v>
      </c>
      <c r="K396" s="100">
        <f>('EKHAZAARSTK X raw'!K396-'EKHAZAARSTK X raw'!K$1003)/'EKHAZAARSTK X raw'!K$1004</f>
        <v>-0.47574368670523759</v>
      </c>
    </row>
    <row r="397" spans="1:11" x14ac:dyDescent="0.3">
      <c r="A397" s="22" t="str">
        <f>'EKHAZAARSTK X raw'!A397</f>
        <v>ICICI LOMBARD GENERAL INSURA</v>
      </c>
      <c r="B397" s="100">
        <f>('EKHAZAARSTK X raw'!B397-'EKHAZAARSTK X raw'!B$1003)/'EKHAZAARSTK X raw'!B$1004</f>
        <v>2.5622710308111644E-2</v>
      </c>
      <c r="C397" s="100">
        <f>('EKHAZAARSTK X raw'!C397-'EKHAZAARSTK X raw'!C$1003)/'EKHAZAARSTK X raw'!C$1004</f>
        <v>-1.013083241028095</v>
      </c>
      <c r="D397" s="100">
        <f>('EKHAZAARSTK X raw'!D397-'EKHAZAARSTK X raw'!D$1003)/'EKHAZAARSTK X raw'!D$1004</f>
        <v>5.9252186751835197E-3</v>
      </c>
      <c r="E397" s="100">
        <f>('EKHAZAARSTK X raw'!E397-'EKHAZAARSTK X raw'!E$1003)/'EKHAZAARSTK X raw'!E$1004</f>
        <v>-0.8948657874677578</v>
      </c>
      <c r="F397" s="100">
        <f>('EKHAZAARSTK X raw'!F397-'EKHAZAARSTK X raw'!F$1003)/'EKHAZAARSTK X raw'!F$1004</f>
        <v>-0.70576390467675099</v>
      </c>
      <c r="G397" s="100">
        <f>('EKHAZAARSTK X raw'!G397-'EKHAZAARSTK X raw'!G$1003)/'EKHAZAARSTK X raw'!G$1004</f>
        <v>-0.29773347410195666</v>
      </c>
      <c r="H397" s="100">
        <f>('EKHAZAARSTK X raw'!H397-'EKHAZAARSTK X raw'!H$1003)/'EKHAZAARSTK X raw'!H$1004</f>
        <v>1.545908536783011</v>
      </c>
      <c r="I397" s="100">
        <f>('EKHAZAARSTK X raw'!I397-'EKHAZAARSTK X raw'!I$1003)/'EKHAZAARSTK X raw'!I$1004</f>
        <v>-0.5813702511891915</v>
      </c>
      <c r="J397" s="100">
        <f>('EKHAZAARSTK X raw'!J397-'EKHAZAARSTK X raw'!J$1003)/'EKHAZAARSTK X raw'!J$1004</f>
        <v>-0.27603503693732367</v>
      </c>
      <c r="K397" s="100">
        <f>('EKHAZAARSTK X raw'!K397-'EKHAZAARSTK X raw'!K$1003)/'EKHAZAARSTK X raw'!K$1004</f>
        <v>-0.39441633889768507</v>
      </c>
    </row>
    <row r="398" spans="1:11" x14ac:dyDescent="0.3">
      <c r="A398" s="22" t="str">
        <f>'EKHAZAARSTK X raw'!A398</f>
        <v>ICICI PRUDENTIAL LIFE INSURA</v>
      </c>
      <c r="B398" s="100">
        <f>('EKHAZAARSTK X raw'!B398-'EKHAZAARSTK X raw'!B$1003)/'EKHAZAARSTK X raw'!B$1004</f>
        <v>-0.55936170556313314</v>
      </c>
      <c r="C398" s="100">
        <f>('EKHAZAARSTK X raw'!C398-'EKHAZAARSTK X raw'!C$1003)/'EKHAZAARSTK X raw'!C$1004</f>
        <v>-1.2828026223728983</v>
      </c>
      <c r="D398" s="100">
        <f>('EKHAZAARSTK X raw'!D398-'EKHAZAARSTK X raw'!D$1003)/'EKHAZAARSTK X raw'!D$1004</f>
        <v>-0.31939765577268403</v>
      </c>
      <c r="E398" s="100">
        <f>('EKHAZAARSTK X raw'!E398-'EKHAZAARSTK X raw'!E$1003)/'EKHAZAARSTK X raw'!E$1004</f>
        <v>-0.70629684648320601</v>
      </c>
      <c r="F398" s="100">
        <f>('EKHAZAARSTK X raw'!F398-'EKHAZAARSTK X raw'!F$1003)/'EKHAZAARSTK X raw'!F$1004</f>
        <v>-0.5325964141906222</v>
      </c>
      <c r="G398" s="100">
        <f>('EKHAZAARSTK X raw'!G398-'EKHAZAARSTK X raw'!G$1003)/'EKHAZAARSTK X raw'!G$1004</f>
        <v>-0.86991330138691081</v>
      </c>
      <c r="H398" s="100">
        <f>('EKHAZAARSTK X raw'!H398-'EKHAZAARSTK X raw'!H$1003)/'EKHAZAARSTK X raw'!H$1004</f>
        <v>2.1229413060827111</v>
      </c>
      <c r="I398" s="100">
        <f>('EKHAZAARSTK X raw'!I398-'EKHAZAARSTK X raw'!I$1003)/'EKHAZAARSTK X raw'!I$1004</f>
        <v>-0.67797887828205994</v>
      </c>
      <c r="J398" s="100">
        <f>('EKHAZAARSTK X raw'!J398-'EKHAZAARSTK X raw'!J$1003)/'EKHAZAARSTK X raw'!J$1004</f>
        <v>-0.15595704051901524</v>
      </c>
      <c r="K398" s="100">
        <f>('EKHAZAARSTK X raw'!K398-'EKHAZAARSTK X raw'!K$1003)/'EKHAZAARSTK X raw'!K$1004</f>
        <v>-0.26370161302391143</v>
      </c>
    </row>
    <row r="399" spans="1:11" x14ac:dyDescent="0.3">
      <c r="A399" s="22" t="str">
        <f>'EKHAZAARSTK X raw'!A399</f>
        <v>ICICI SECURITIES LTD</v>
      </c>
      <c r="B399" s="100">
        <f>('EKHAZAARSTK X raw'!B399-'EKHAZAARSTK X raw'!B$1003)/'EKHAZAARSTK X raw'!B$1004</f>
        <v>2.3428859191491096</v>
      </c>
      <c r="C399" s="100">
        <f>('EKHAZAARSTK X raw'!C399-'EKHAZAARSTK X raw'!C$1003)/'EKHAZAARSTK X raw'!C$1004</f>
        <v>0.81841541003824858</v>
      </c>
      <c r="D399" s="100">
        <f>('EKHAZAARSTK X raw'!D399-'EKHAZAARSTK X raw'!D$1003)/'EKHAZAARSTK X raw'!D$1004</f>
        <v>0.58588557230239446</v>
      </c>
      <c r="E399" s="100">
        <f>('EKHAZAARSTK X raw'!E399-'EKHAZAARSTK X raw'!E$1003)/'EKHAZAARSTK X raw'!E$1004</f>
        <v>-0.90240488424864596</v>
      </c>
      <c r="F399" s="100">
        <f>('EKHAZAARSTK X raw'!F399-'EKHAZAARSTK X raw'!F$1003)/'EKHAZAARSTK X raw'!F$1004</f>
        <v>-0.88917423639010496</v>
      </c>
      <c r="G399" s="100">
        <f>('EKHAZAARSTK X raw'!G399-'EKHAZAARSTK X raw'!G$1003)/'EKHAZAARSTK X raw'!G$1004</f>
        <v>1.6016007112045334</v>
      </c>
      <c r="H399" s="100">
        <f>('EKHAZAARSTK X raw'!H399-'EKHAZAARSTK X raw'!H$1003)/'EKHAZAARSTK X raw'!H$1004</f>
        <v>0.51259498475879051</v>
      </c>
      <c r="I399" s="100">
        <f>('EKHAZAARSTK X raw'!I399-'EKHAZAARSTK X raw'!I$1003)/'EKHAZAARSTK X raw'!I$1004</f>
        <v>-0.64711795060509947</v>
      </c>
      <c r="J399" s="100">
        <f>('EKHAZAARSTK X raw'!J399-'EKHAZAARSTK X raw'!J$1003)/'EKHAZAARSTK X raw'!J$1004</f>
        <v>-0.1980193371679054</v>
      </c>
      <c r="K399" s="100">
        <f>('EKHAZAARSTK X raw'!K399-'EKHAZAARSTK X raw'!K$1003)/'EKHAZAARSTK X raw'!K$1004</f>
        <v>-0.11988848926669082</v>
      </c>
    </row>
    <row r="400" spans="1:11" x14ac:dyDescent="0.3">
      <c r="A400" s="22" t="str">
        <f>'EKHAZAARSTK X raw'!A400</f>
        <v>ICRA LTD</v>
      </c>
      <c r="B400" s="100">
        <f>('EKHAZAARSTK X raw'!B400-'EKHAZAARSTK X raw'!B$1003)/'EKHAZAARSTK X raw'!B$1004</f>
        <v>-0.22575882633762698</v>
      </c>
      <c r="C400" s="100">
        <f>('EKHAZAARSTK X raw'!C400-'EKHAZAARSTK X raw'!C$1003)/'EKHAZAARSTK X raw'!C$1004</f>
        <v>-1.2368342711278879</v>
      </c>
      <c r="D400" s="100">
        <f>('EKHAZAARSTK X raw'!D400-'EKHAZAARSTK X raw'!D$1003)/'EKHAZAARSTK X raw'!D$1004</f>
        <v>-0.46312447679156182</v>
      </c>
      <c r="E400" s="100">
        <f>('EKHAZAARSTK X raw'!E400-'EKHAZAARSTK X raw'!E$1003)/'EKHAZAARSTK X raw'!E$1004</f>
        <v>-0.85803679980496106</v>
      </c>
      <c r="F400" s="100">
        <f>('EKHAZAARSTK X raw'!F400-'EKHAZAARSTK X raw'!F$1003)/'EKHAZAARSTK X raw'!F$1004</f>
        <v>5.3653575417091969E-3</v>
      </c>
      <c r="G400" s="100">
        <f>('EKHAZAARSTK X raw'!G400-'EKHAZAARSTK X raw'!G$1003)/'EKHAZAARSTK X raw'!G$1004</f>
        <v>0.81458943996627475</v>
      </c>
      <c r="H400" s="100">
        <f>('EKHAZAARSTK X raw'!H400-'EKHAZAARSTK X raw'!H$1003)/'EKHAZAARSTK X raw'!H$1004</f>
        <v>-0.85764563289691653</v>
      </c>
      <c r="I400" s="100">
        <f>('EKHAZAARSTK X raw'!I400-'EKHAZAARSTK X raw'!I$1003)/'EKHAZAARSTK X raw'!I$1004</f>
        <v>-0.91420240779460771</v>
      </c>
      <c r="J400" s="100">
        <f>('EKHAZAARSTK X raw'!J400-'EKHAZAARSTK X raw'!J$1003)/'EKHAZAARSTK X raw'!J$1004</f>
        <v>-0.71318598697756641</v>
      </c>
      <c r="K400" s="100">
        <f>('EKHAZAARSTK X raw'!K400-'EKHAZAARSTK X raw'!K$1003)/'EKHAZAARSTK X raw'!K$1004</f>
        <v>-1.2220510596852332</v>
      </c>
    </row>
    <row r="401" spans="1:11" x14ac:dyDescent="0.3">
      <c r="A401" s="22" t="str">
        <f>'EKHAZAARSTK X raw'!A401</f>
        <v>IDBI BANK LTD</v>
      </c>
      <c r="B401" s="100">
        <f>('EKHAZAARSTK X raw'!B401-'EKHAZAARSTK X raw'!B$1003)/'EKHAZAARSTK X raw'!B$1004</f>
        <v>-0.64897097360151768</v>
      </c>
      <c r="C401" s="100">
        <f>('EKHAZAARSTK X raw'!C401-'EKHAZAARSTK X raw'!C$1003)/'EKHAZAARSTK X raw'!C$1004</f>
        <v>-1.1927618256889234</v>
      </c>
      <c r="D401" s="100">
        <f>('EKHAZAARSTK X raw'!D401-'EKHAZAARSTK X raw'!D$1003)/'EKHAZAARSTK X raw'!D$1004</f>
        <v>-0.99972306332421579</v>
      </c>
      <c r="E401" s="100">
        <f>('EKHAZAARSTK X raw'!E401-'EKHAZAARSTK X raw'!E$1003)/'EKHAZAARSTK X raw'!E$1004</f>
        <v>-7.8706470632131376E-2</v>
      </c>
      <c r="F401" s="100">
        <f>('EKHAZAARSTK X raw'!F401-'EKHAZAARSTK X raw'!F$1003)/'EKHAZAARSTK X raw'!F$1004</f>
        <v>0.15229443059703204</v>
      </c>
      <c r="G401" s="100">
        <f>('EKHAZAARSTK X raw'!G401-'EKHAZAARSTK X raw'!G$1003)/'EKHAZAARSTK X raw'!G$1004</f>
        <v>-0.81899789132025314</v>
      </c>
      <c r="H401" s="100">
        <f>('EKHAZAARSTK X raw'!H401-'EKHAZAARSTK X raw'!H$1003)/'EKHAZAARSTK X raw'!H$1004</f>
        <v>1.9919919715482024</v>
      </c>
      <c r="I401" s="100">
        <f>('EKHAZAARSTK X raw'!I401-'EKHAZAARSTK X raw'!I$1003)/'EKHAZAARSTK X raw'!I$1004</f>
        <v>-0.69116420557423097</v>
      </c>
      <c r="J401" s="100">
        <f>('EKHAZAARSTK X raw'!J401-'EKHAZAARSTK X raw'!J$1003)/'EKHAZAARSTK X raw'!J$1004</f>
        <v>0.472072831453618</v>
      </c>
      <c r="K401" s="100">
        <f>('EKHAZAARSTK X raw'!K401-'EKHAZAARSTK X raw'!K$1003)/'EKHAZAARSTK X raw'!K$1004</f>
        <v>1.7798948220791253</v>
      </c>
    </row>
    <row r="402" spans="1:11" x14ac:dyDescent="0.3">
      <c r="A402" s="22" t="str">
        <f>'EKHAZAARSTK X raw'!A402</f>
        <v>IDFC FIRST BANK LTD</v>
      </c>
      <c r="B402" s="100">
        <f>('EKHAZAARSTK X raw'!B402-'EKHAZAARSTK X raw'!B$1003)/'EKHAZAARSTK X raw'!B$1004</f>
        <v>-0.64897097360151768</v>
      </c>
      <c r="C402" s="100">
        <f>('EKHAZAARSTK X raw'!C402-'EKHAZAARSTK X raw'!C$1003)/'EKHAZAARSTK X raw'!C$1004</f>
        <v>-0.97026133940412851</v>
      </c>
      <c r="D402" s="100">
        <f>('EKHAZAARSTK X raw'!D402-'EKHAZAARSTK X raw'!D$1003)/'EKHAZAARSTK X raw'!D$1004</f>
        <v>-0.1249216622317592</v>
      </c>
      <c r="E402" s="100">
        <f>('EKHAZAARSTK X raw'!E402-'EKHAZAARSTK X raw'!E$1003)/'EKHAZAARSTK X raw'!E$1004</f>
        <v>1.6365766247548146</v>
      </c>
      <c r="F402" s="100">
        <f>('EKHAZAARSTK X raw'!F402-'EKHAZAARSTK X raw'!F$1003)/'EKHAZAARSTK X raw'!F$1004</f>
        <v>0.79984849863174823</v>
      </c>
      <c r="G402" s="100">
        <f>('EKHAZAARSTK X raw'!G402-'EKHAZAARSTK X raw'!G$1003)/'EKHAZAARSTK X raw'!G$1004</f>
        <v>-0.75952684849611551</v>
      </c>
      <c r="H402" s="100">
        <f>('EKHAZAARSTK X raw'!H402-'EKHAZAARSTK X raw'!H$1003)/'EKHAZAARSTK X raw'!H$1004</f>
        <v>1.8022692479607689</v>
      </c>
      <c r="I402" s="100">
        <f>('EKHAZAARSTK X raw'!I402-'EKHAZAARSTK X raw'!I$1003)/'EKHAZAARSTK X raw'!I$1004</f>
        <v>0.99938770495277218</v>
      </c>
      <c r="J402" s="100">
        <f>('EKHAZAARSTK X raw'!J402-'EKHAZAARSTK X raw'!J$1003)/'EKHAZAARSTK X raw'!J$1004</f>
        <v>0.19293997663357329</v>
      </c>
      <c r="K402" s="100">
        <f>('EKHAZAARSTK X raw'!K402-'EKHAZAARSTK X raw'!K$1003)/'EKHAZAARSTK X raw'!K$1004</f>
        <v>0.41701995774537864</v>
      </c>
    </row>
    <row r="403" spans="1:11" x14ac:dyDescent="0.3">
      <c r="A403" s="22" t="str">
        <f>'EKHAZAARSTK X raw'!A403</f>
        <v>IDFC LTD</v>
      </c>
      <c r="B403" s="100">
        <f>('EKHAZAARSTK X raw'!B403-'EKHAZAARSTK X raw'!B$1003)/'EKHAZAARSTK X raw'!B$1004</f>
        <v>0.25232971453532071</v>
      </c>
      <c r="C403" s="100">
        <f>('EKHAZAARSTK X raw'!C403-'EKHAZAARSTK X raw'!C$1003)/'EKHAZAARSTK X raw'!C$1004</f>
        <v>0.47720729053159683</v>
      </c>
      <c r="D403" s="100">
        <f>('EKHAZAARSTK X raw'!D403-'EKHAZAARSTK X raw'!D$1003)/'EKHAZAARSTK X raw'!D$1004</f>
        <v>-1.6098404689604235</v>
      </c>
      <c r="E403" s="100">
        <f>('EKHAZAARSTK X raw'!E403-'EKHAZAARSTK X raw'!E$1003)/'EKHAZAARSTK X raw'!E$1004</f>
        <v>-0.90240488424864596</v>
      </c>
      <c r="F403" s="100">
        <f>('EKHAZAARSTK X raw'!F403-'EKHAZAARSTK X raw'!F$1003)/'EKHAZAARSTK X raw'!F$1004</f>
        <v>0.87444333004828945</v>
      </c>
      <c r="G403" s="100">
        <f>('EKHAZAARSTK X raw'!G403-'EKHAZAARSTK X raw'!G$1003)/'EKHAZAARSTK X raw'!G$1004</f>
        <v>0.96652899112923141</v>
      </c>
      <c r="H403" s="100">
        <f>('EKHAZAARSTK X raw'!H403-'EKHAZAARSTK X raw'!H$1003)/'EKHAZAARSTK X raw'!H$1004</f>
        <v>-0.24920757131034263</v>
      </c>
      <c r="I403" s="100">
        <f>('EKHAZAARSTK X raw'!I403-'EKHAZAARSTK X raw'!I$1003)/'EKHAZAARSTK X raw'!I$1004</f>
        <v>0.96512033725537782</v>
      </c>
      <c r="J403" s="100">
        <f>('EKHAZAARSTK X raw'!J403-'EKHAZAARSTK X raw'!J$1003)/'EKHAZAARSTK X raw'!J$1004</f>
        <v>-0.8447915364709353</v>
      </c>
      <c r="K403" s="100">
        <f>('EKHAZAARSTK X raw'!K403-'EKHAZAARSTK X raw'!K$1003)/'EKHAZAARSTK X raw'!K$1004</f>
        <v>0.4996150373536879</v>
      </c>
    </row>
    <row r="404" spans="1:11" x14ac:dyDescent="0.3">
      <c r="A404" s="22" t="str">
        <f>'EKHAZAARSTK X raw'!A404</f>
        <v>IFB INDUSTRIES LTD</v>
      </c>
      <c r="B404" s="100">
        <f>('EKHAZAARSTK X raw'!B404-'EKHAZAARSTK X raw'!B$1003)/'EKHAZAARSTK X raw'!B$1004</f>
        <v>-0.64897097360151768</v>
      </c>
      <c r="C404" s="100">
        <f>('EKHAZAARSTK X raw'!C404-'EKHAZAARSTK X raw'!C$1003)/'EKHAZAARSTK X raw'!C$1004</f>
        <v>-5.4234705472784708E-2</v>
      </c>
      <c r="D404" s="100">
        <f>('EKHAZAARSTK X raw'!D404-'EKHAZAARSTK X raw'!D$1003)/'EKHAZAARSTK X raw'!D$1004</f>
        <v>0.41320245464465627</v>
      </c>
      <c r="E404" s="100">
        <f>('EKHAZAARSTK X raw'!E404-'EKHAZAARSTK X raw'!E$1003)/'EKHAZAARSTK X raw'!E$1004</f>
        <v>-0.60943082398626225</v>
      </c>
      <c r="F404" s="100">
        <f>('EKHAZAARSTK X raw'!F404-'EKHAZAARSTK X raw'!F$1003)/'EKHAZAARSTK X raw'!F$1004</f>
        <v>-0.95429569129868252</v>
      </c>
      <c r="G404" s="100">
        <f>('EKHAZAARSTK X raw'!G404-'EKHAZAARSTK X raw'!G$1003)/'EKHAZAARSTK X raw'!G$1004</f>
        <v>-1.1883846524057449</v>
      </c>
      <c r="H404" s="100">
        <f>('EKHAZAARSTK X raw'!H404-'EKHAZAARSTK X raw'!H$1003)/'EKHAZAARSTK X raw'!H$1004</f>
        <v>-0.3029680099770759</v>
      </c>
      <c r="I404" s="100">
        <f>('EKHAZAARSTK X raw'!I404-'EKHAZAARSTK X raw'!I$1003)/'EKHAZAARSTK X raw'!I$1004</f>
        <v>-0.75183575075867126</v>
      </c>
      <c r="J404" s="100">
        <f>('EKHAZAARSTK X raw'!J404-'EKHAZAARSTK X raw'!J$1003)/'EKHAZAARSTK X raw'!J$1004</f>
        <v>-0.42669097707656056</v>
      </c>
      <c r="K404" s="100">
        <f>('EKHAZAARSTK X raw'!K404-'EKHAZAARSTK X raw'!K$1003)/'EKHAZAARSTK X raw'!K$1004</f>
        <v>-0.70327388766619847</v>
      </c>
    </row>
    <row r="405" spans="1:11" x14ac:dyDescent="0.3">
      <c r="A405" s="22" t="str">
        <f>'EKHAZAARSTK X raw'!A405</f>
        <v>IFCI LTD</v>
      </c>
      <c r="B405" s="100">
        <f>('EKHAZAARSTK X raw'!B405-'EKHAZAARSTK X raw'!B$1003)/'EKHAZAARSTK X raw'!B$1004</f>
        <v>-0.64897097360151768</v>
      </c>
      <c r="C405" s="100">
        <f>('EKHAZAARSTK X raw'!C405-'EKHAZAARSTK X raw'!C$1003)/'EKHAZAARSTK X raw'!C$1004</f>
        <v>-0.71562385291593267</v>
      </c>
      <c r="D405" s="100">
        <f>('EKHAZAARSTK X raw'!D405-'EKHAZAARSTK X raw'!D$1003)/'EKHAZAARSTK X raw'!D$1004</f>
        <v>-2.2007472262688248</v>
      </c>
      <c r="E405" s="100">
        <f>('EKHAZAARSTK X raw'!E405-'EKHAZAARSTK X raw'!E$1003)/'EKHAZAARSTK X raw'!E$1004</f>
        <v>1.9840134270750835</v>
      </c>
      <c r="F405" s="100">
        <f>('EKHAZAARSTK X raw'!F405-'EKHAZAARSTK X raw'!F$1003)/'EKHAZAARSTK X raw'!F$1004</f>
        <v>-0.29902743512718938</v>
      </c>
      <c r="G405" s="100">
        <f>('EKHAZAARSTK X raw'!G405-'EKHAZAARSTK X raw'!G$1003)/'EKHAZAARSTK X raw'!G$1004</f>
        <v>-1.2608921942088256</v>
      </c>
      <c r="H405" s="100">
        <f>('EKHAZAARSTK X raw'!H405-'EKHAZAARSTK X raw'!H$1003)/'EKHAZAARSTK X raw'!H$1004</f>
        <v>-0.11300170573653495</v>
      </c>
      <c r="I405" s="100">
        <f>('EKHAZAARSTK X raw'!I405-'EKHAZAARSTK X raw'!I$1003)/'EKHAZAARSTK X raw'!I$1004</f>
        <v>0.47131665788627441</v>
      </c>
      <c r="J405" s="100">
        <f>('EKHAZAARSTK X raw'!J405-'EKHAZAARSTK X raw'!J$1003)/'EKHAZAARSTK X raw'!J$1004</f>
        <v>-2.1403029001805876</v>
      </c>
      <c r="K405" s="100">
        <f>('EKHAZAARSTK X raw'!K405-'EKHAZAARSTK X raw'!K$1003)/'EKHAZAARSTK X raw'!K$1004</f>
        <v>0.57230545143060885</v>
      </c>
    </row>
    <row r="406" spans="1:11" x14ac:dyDescent="0.3">
      <c r="A406" s="22" t="str">
        <f>'EKHAZAARSTK X raw'!A406</f>
        <v>IGARASHI MOTORS INDIA LTD</v>
      </c>
      <c r="B406" s="100">
        <f>('EKHAZAARSTK X raw'!B406-'EKHAZAARSTK X raw'!B$1003)/'EKHAZAARSTK X raw'!B$1004</f>
        <v>-0.25752719711873018</v>
      </c>
      <c r="C406" s="100">
        <f>('EKHAZAARSTK X raw'!C406-'EKHAZAARSTK X raw'!C$1003)/'EKHAZAARSTK X raw'!C$1004</f>
        <v>-0.41696654124008126</v>
      </c>
      <c r="D406" s="100">
        <f>('EKHAZAARSTK X raw'!D406-'EKHAZAARSTK X raw'!D$1003)/'EKHAZAARSTK X raw'!D$1004</f>
        <v>-1.1444789685406578</v>
      </c>
      <c r="E406" s="100">
        <f>('EKHAZAARSTK X raw'!E406-'EKHAZAARSTK X raw'!E$1003)/'EKHAZAARSTK X raw'!E$1004</f>
        <v>-0.40617261297235696</v>
      </c>
      <c r="F406" s="100">
        <f>('EKHAZAARSTK X raw'!F406-'EKHAZAARSTK X raw'!F$1003)/'EKHAZAARSTK X raw'!F$1004</f>
        <v>0.12486578203714066</v>
      </c>
      <c r="G406" s="100">
        <f>('EKHAZAARSTK X raw'!G406-'EKHAZAARSTK X raw'!G$1003)/'EKHAZAARSTK X raw'!G$1004</f>
        <v>-1.1953626161100008</v>
      </c>
      <c r="H406" s="100">
        <f>('EKHAZAARSTK X raw'!H406-'EKHAZAARSTK X raw'!H$1003)/'EKHAZAARSTK X raw'!H$1004</f>
        <v>-1.2361688719355826</v>
      </c>
      <c r="I406" s="100">
        <f>('EKHAZAARSTK X raw'!I406-'EKHAZAARSTK X raw'!I$1003)/'EKHAZAARSTK X raw'!I$1004</f>
        <v>-0.24891837428721017</v>
      </c>
      <c r="J406" s="100">
        <f>('EKHAZAARSTK X raw'!J406-'EKHAZAARSTK X raw'!J$1003)/'EKHAZAARSTK X raw'!J$1004</f>
        <v>-0.34228092925760278</v>
      </c>
      <c r="K406" s="100">
        <f>('EKHAZAARSTK X raw'!K406-'EKHAZAARSTK X raw'!K$1003)/'EKHAZAARSTK X raw'!K$1004</f>
        <v>0.26165255926002556</v>
      </c>
    </row>
    <row r="407" spans="1:11" x14ac:dyDescent="0.3">
      <c r="A407" s="22" t="str">
        <f>'EKHAZAARSTK X raw'!A407</f>
        <v>IIFL FINANCE LTD</v>
      </c>
      <c r="B407" s="100">
        <f>('EKHAZAARSTK X raw'!B407-'EKHAZAARSTK X raw'!B$1003)/'EKHAZAARSTK X raw'!B$1004</f>
        <v>-1.1851420860792865E-2</v>
      </c>
      <c r="C407" s="100">
        <f>('EKHAZAARSTK X raw'!C407-'EKHAZAARSTK X raw'!C$1003)/'EKHAZAARSTK X raw'!C$1004</f>
        <v>-0.93334277969989166</v>
      </c>
      <c r="D407" s="100">
        <f>('EKHAZAARSTK X raw'!D407-'EKHAZAARSTK X raw'!D$1003)/'EKHAZAARSTK X raw'!D$1004</f>
        <v>-0.44910158380544291</v>
      </c>
      <c r="E407" s="100">
        <f>('EKHAZAARSTK X raw'!E407-'EKHAZAARSTK X raw'!E$1003)/'EKHAZAARSTK X raw'!E$1004</f>
        <v>2.3421206396612662</v>
      </c>
      <c r="F407" s="100">
        <f>('EKHAZAARSTK X raw'!F407-'EKHAZAARSTK X raw'!F$1003)/'EKHAZAARSTK X raw'!F$1004</f>
        <v>1.1841004164635196</v>
      </c>
      <c r="G407" s="100">
        <f>('EKHAZAARSTK X raw'!G407-'EKHAZAARSTK X raw'!G$1003)/'EKHAZAARSTK X raw'!G$1004</f>
        <v>0.59306559432018013</v>
      </c>
      <c r="H407" s="100">
        <f>('EKHAZAARSTK X raw'!H407-'EKHAZAARSTK X raw'!H$1003)/'EKHAZAARSTK X raw'!H$1004</f>
        <v>1.0203044332642086</v>
      </c>
      <c r="I407" s="100">
        <f>('EKHAZAARSTK X raw'!I407-'EKHAZAARSTK X raw'!I$1003)/'EKHAZAARSTK X raw'!I$1004</f>
        <v>-0.42692343122776483</v>
      </c>
      <c r="J407" s="100">
        <f>('EKHAZAARSTK X raw'!J407-'EKHAZAARSTK X raw'!J$1003)/'EKHAZAARSTK X raw'!J$1004</f>
        <v>0.60940819721944084</v>
      </c>
      <c r="K407" s="100">
        <f>('EKHAZAARSTK X raw'!K407-'EKHAZAARSTK X raw'!K$1003)/'EKHAZAARSTK X raw'!K$1004</f>
        <v>0.18163893200890069</v>
      </c>
    </row>
    <row r="408" spans="1:11" x14ac:dyDescent="0.3">
      <c r="A408" s="22" t="str">
        <f>'EKHAZAARSTK X raw'!A408</f>
        <v>IIFL SECURITIES LTD</v>
      </c>
      <c r="B408" s="100">
        <f>('EKHAZAARSTK X raw'!B408-'EKHAZAARSTK X raw'!B$1003)/'EKHAZAARSTK X raw'!B$1004</f>
        <v>3.2612500830891533</v>
      </c>
      <c r="C408" s="100">
        <f>('EKHAZAARSTK X raw'!C408-'EKHAZAARSTK X raw'!C$1003)/'EKHAZAARSTK X raw'!C$1004</f>
        <v>-0.93135852102302852</v>
      </c>
      <c r="D408" s="100">
        <f>('EKHAZAARSTK X raw'!D408-'EKHAZAARSTK X raw'!D$1003)/'EKHAZAARSTK X raw'!D$1004</f>
        <v>-0.27556270542274264</v>
      </c>
      <c r="E408" s="100">
        <f>('EKHAZAARSTK X raw'!E408-'EKHAZAARSTK X raw'!E$1003)/'EKHAZAARSTK X raw'!E$1004</f>
        <v>-0.90240488424864596</v>
      </c>
      <c r="F408" s="100">
        <f>('EKHAZAARSTK X raw'!F408-'EKHAZAARSTK X raw'!F$1003)/'EKHAZAARSTK X raw'!F$1004</f>
        <v>-1.3985569425351463</v>
      </c>
      <c r="G408" s="100">
        <f>('EKHAZAARSTK X raw'!G408-'EKHAZAARSTK X raw'!G$1003)/'EKHAZAARSTK X raw'!G$1004</f>
        <v>0.49758820494947958</v>
      </c>
      <c r="H408" s="100">
        <f>('EKHAZAARSTK X raw'!H408-'EKHAZAARSTK X raw'!H$1003)/'EKHAZAARSTK X raw'!H$1004</f>
        <v>-0.60961189924678205</v>
      </c>
      <c r="I408" s="100">
        <f>('EKHAZAARSTK X raw'!I408-'EKHAZAARSTK X raw'!I$1003)/'EKHAZAARSTK X raw'!I$1004</f>
        <v>-0.56815560846067592</v>
      </c>
      <c r="J408" s="100">
        <f>('EKHAZAARSTK X raw'!J408-'EKHAZAARSTK X raw'!J$1003)/'EKHAZAARSTK X raw'!J$1004</f>
        <v>2.2354877455590065</v>
      </c>
      <c r="K408" s="100">
        <f>('EKHAZAARSTK X raw'!K408-'EKHAZAARSTK X raw'!K$1003)/'EKHAZAARSTK X raw'!K$1004</f>
        <v>0.95418685943026982</v>
      </c>
    </row>
    <row r="409" spans="1:11" x14ac:dyDescent="0.3">
      <c r="A409" s="22" t="str">
        <f>'EKHAZAARSTK X raw'!A409</f>
        <v>IMAGICAAWORLD ENTERTAINMENT</v>
      </c>
      <c r="B409" s="100">
        <f>('EKHAZAARSTK X raw'!B409-'EKHAZAARSTK X raw'!B$1003)/'EKHAZAARSTK X raw'!B$1004</f>
        <v>-0.64897097360151768</v>
      </c>
      <c r="C409" s="100">
        <f>('EKHAZAARSTK X raw'!C409-'EKHAZAARSTK X raw'!C$1003)/'EKHAZAARSTK X raw'!C$1004</f>
        <v>0.74592016684624907</v>
      </c>
      <c r="D409" s="100">
        <f>('EKHAZAARSTK X raw'!D409-'EKHAZAARSTK X raw'!D$1003)/'EKHAZAARSTK X raw'!D$1004</f>
        <v>-0.57669370436979472</v>
      </c>
      <c r="E409" s="100">
        <f>('EKHAZAARSTK X raw'!E409-'EKHAZAARSTK X raw'!E$1003)/'EKHAZAARSTK X raw'!E$1004</f>
        <v>2.1067510595306143</v>
      </c>
      <c r="F409" s="100">
        <f>('EKHAZAARSTK X raw'!F409-'EKHAZAARSTK X raw'!F$1003)/'EKHAZAARSTK X raw'!F$1004</f>
        <v>2.6029912536684501</v>
      </c>
      <c r="G409" s="100">
        <f>('EKHAZAARSTK X raw'!G409-'EKHAZAARSTK X raw'!G$1003)/'EKHAZAARSTK X raw'!G$1004</f>
        <v>3.9873428664362955</v>
      </c>
      <c r="H409" s="100">
        <f>('EKHAZAARSTK X raw'!H409-'EKHAZAARSTK X raw'!H$1003)/'EKHAZAARSTK X raw'!H$1004</f>
        <v>-1.2514519764721304</v>
      </c>
      <c r="I409" s="100">
        <f>('EKHAZAARSTK X raw'!I409-'EKHAZAARSTK X raw'!I$1003)/'EKHAZAARSTK X raw'!I$1004</f>
        <v>1.6488826038155466E-2</v>
      </c>
      <c r="J409" s="100">
        <f>('EKHAZAARSTK X raw'!J409-'EKHAZAARSTK X raw'!J$1003)/'EKHAZAARSTK X raw'!J$1004</f>
        <v>0.14975956011267169</v>
      </c>
      <c r="K409" s="100">
        <f>('EKHAZAARSTK X raw'!K409-'EKHAZAARSTK X raw'!K$1003)/'EKHAZAARSTK X raw'!K$1004</f>
        <v>3.0881159022564106</v>
      </c>
    </row>
    <row r="410" spans="1:11" x14ac:dyDescent="0.3">
      <c r="A410" s="22" t="str">
        <f>'EKHAZAARSTK X raw'!A410</f>
        <v>INDIA CEMENTS LTD</v>
      </c>
      <c r="B410" s="100">
        <f>('EKHAZAARSTK X raw'!B410-'EKHAZAARSTK X raw'!B$1003)/'EKHAZAARSTK X raw'!B$1004</f>
        <v>-0.26042520127731505</v>
      </c>
      <c r="C410" s="100">
        <f>('EKHAZAARSTK X raw'!C410-'EKHAZAARSTK X raw'!C$1003)/'EKHAZAARSTK X raw'!C$1004</f>
        <v>-1.2397460990208389</v>
      </c>
      <c r="D410" s="100">
        <f>('EKHAZAARSTK X raw'!D410-'EKHAZAARSTK X raw'!D$1003)/'EKHAZAARSTK X raw'!D$1004</f>
        <v>-0.76164067826908977</v>
      </c>
      <c r="E410" s="100">
        <f>('EKHAZAARSTK X raw'!E410-'EKHAZAARSTK X raw'!E$1003)/'EKHAZAARSTK X raw'!E$1004</f>
        <v>0.59334178373646451</v>
      </c>
      <c r="F410" s="100">
        <f>('EKHAZAARSTK X raw'!F410-'EKHAZAARSTK X raw'!F$1003)/'EKHAZAARSTK X raw'!F$1004</f>
        <v>-0.42247750088392966</v>
      </c>
      <c r="G410" s="100">
        <f>('EKHAZAARSTK X raw'!G410-'EKHAZAARSTK X raw'!G$1003)/'EKHAZAARSTK X raw'!G$1004</f>
        <v>-1.0968321456526675</v>
      </c>
      <c r="H410" s="100">
        <f>('EKHAZAARSTK X raw'!H410-'EKHAZAARSTK X raw'!H$1003)/'EKHAZAARSTK X raw'!H$1004</f>
        <v>0.30991492924886582</v>
      </c>
      <c r="I410" s="100">
        <f>('EKHAZAARSTK X raw'!I410-'EKHAZAARSTK X raw'!I$1003)/'EKHAZAARSTK X raw'!I$1004</f>
        <v>4.36872700537306</v>
      </c>
      <c r="J410" s="100">
        <f>('EKHAZAARSTK X raw'!J410-'EKHAZAARSTK X raw'!J$1003)/'EKHAZAARSTK X raw'!J$1004</f>
        <v>-0.241211078260369</v>
      </c>
      <c r="K410" s="100">
        <f>('EKHAZAARSTK X raw'!K410-'EKHAZAARSTK X raw'!K$1003)/'EKHAZAARSTK X raw'!K$1004</f>
        <v>-0.76775410311818326</v>
      </c>
    </row>
    <row r="411" spans="1:11" x14ac:dyDescent="0.3">
      <c r="A411" s="22" t="str">
        <f>'EKHAZAARSTK X raw'!A411</f>
        <v>INDIA GLYCOLS LTD</v>
      </c>
      <c r="B411" s="100">
        <f>('EKHAZAARSTK X raw'!B411-'EKHAZAARSTK X raw'!B$1003)/'EKHAZAARSTK X raw'!B$1004</f>
        <v>0.34818733018114878</v>
      </c>
      <c r="C411" s="100">
        <f>('EKHAZAARSTK X raw'!C411-'EKHAZAARSTK X raw'!C$1003)/'EKHAZAARSTK X raw'!C$1004</f>
        <v>-0.11725965182991802</v>
      </c>
      <c r="D411" s="100">
        <f>('EKHAZAARSTK X raw'!D411-'EKHAZAARSTK X raw'!D$1003)/'EKHAZAARSTK X raw'!D$1004</f>
        <v>0.38124236990217214</v>
      </c>
      <c r="E411" s="100">
        <f>('EKHAZAARSTK X raw'!E411-'EKHAZAARSTK X raw'!E$1003)/'EKHAZAARSTK X raw'!E$1004</f>
        <v>0.64393333766290795</v>
      </c>
      <c r="F411" s="100">
        <f>('EKHAZAARSTK X raw'!F411-'EKHAZAARSTK X raw'!F$1003)/'EKHAZAARSTK X raw'!F$1004</f>
        <v>-1.3030534747669047</v>
      </c>
      <c r="G411" s="100">
        <f>('EKHAZAARSTK X raw'!G411-'EKHAZAARSTK X raw'!G$1003)/'EKHAZAARSTK X raw'!G$1004</f>
        <v>-0.64543363471263582</v>
      </c>
      <c r="H411" s="100">
        <f>('EKHAZAARSTK X raw'!H411-'EKHAZAARSTK X raw'!H$1003)/'EKHAZAARSTK X raw'!H$1004</f>
        <v>-0.22089936324636344</v>
      </c>
      <c r="I411" s="100">
        <f>('EKHAZAARSTK X raw'!I411-'EKHAZAARSTK X raw'!I$1003)/'EKHAZAARSTK X raw'!I$1004</f>
        <v>0.5968826933022271</v>
      </c>
      <c r="J411" s="100">
        <f>('EKHAZAARSTK X raw'!J411-'EKHAZAARSTK X raw'!J$1003)/'EKHAZAARSTK X raw'!J$1004</f>
        <v>0.93666962040286628</v>
      </c>
      <c r="K411" s="100">
        <f>('EKHAZAARSTK X raw'!K411-'EKHAZAARSTK X raw'!K$1003)/'EKHAZAARSTK X raw'!K$1004</f>
        <v>0.56171440105327097</v>
      </c>
    </row>
    <row r="412" spans="1:11" x14ac:dyDescent="0.3">
      <c r="A412" s="22" t="str">
        <f>'EKHAZAARSTK X raw'!A412</f>
        <v>INDIA PESTICIDES LTD</v>
      </c>
      <c r="B412" s="100">
        <f>('EKHAZAARSTK X raw'!B412-'EKHAZAARSTK X raw'!B$1003)/'EKHAZAARSTK X raw'!B$1004</f>
        <v>-0.40348030398793466</v>
      </c>
      <c r="C412" s="100">
        <f>('EKHAZAARSTK X raw'!C412-'EKHAZAARSTK X raw'!C$1003)/'EKHAZAARSTK X raw'!C$1004</f>
        <v>0.9883745590798052</v>
      </c>
      <c r="D412" s="100">
        <f>('EKHAZAARSTK X raw'!D412-'EKHAZAARSTK X raw'!D$1003)/'EKHAZAARSTK X raw'!D$1004</f>
        <v>2.671734567091093</v>
      </c>
      <c r="E412" s="100">
        <f>('EKHAZAARSTK X raw'!E412-'EKHAZAARSTK X raw'!E$1003)/'EKHAZAARSTK X raw'!E$1004</f>
        <v>-0.85801794917565888</v>
      </c>
      <c r="F412" s="100">
        <f>('EKHAZAARSTK X raw'!F412-'EKHAZAARSTK X raw'!F$1003)/'EKHAZAARSTK X raw'!F$1004</f>
        <v>-0.75213307328630563</v>
      </c>
      <c r="G412" s="100">
        <f>('EKHAZAARSTK X raw'!G412-'EKHAZAARSTK X raw'!G$1003)/'EKHAZAARSTK X raw'!G$1004</f>
        <v>0.57014734878997886</v>
      </c>
      <c r="H412" s="100">
        <f>('EKHAZAARSTK X raw'!H412-'EKHAZAARSTK X raw'!H$1003)/'EKHAZAARSTK X raw'!H$1004</f>
        <v>-0.90091681526494849</v>
      </c>
      <c r="I412" s="100">
        <f>('EKHAZAARSTK X raw'!I412-'EKHAZAARSTK X raw'!I$1003)/'EKHAZAARSTK X raw'!I$1004</f>
        <v>-0.18177181203130335</v>
      </c>
      <c r="J412" s="100">
        <f>('EKHAZAARSTK X raw'!J412-'EKHAZAARSTK X raw'!J$1003)/'EKHAZAARSTK X raw'!J$1004</f>
        <v>-3.5580072721548568E-2</v>
      </c>
      <c r="K412" s="100">
        <f>('EKHAZAARSTK X raw'!K412-'EKHAZAARSTK X raw'!K$1003)/'EKHAZAARSTK X raw'!K$1004</f>
        <v>-1.0423867238841966</v>
      </c>
    </row>
    <row r="413" spans="1:11" x14ac:dyDescent="0.3">
      <c r="A413" s="22" t="str">
        <f>'EKHAZAARSTK X raw'!A413</f>
        <v>INDIA TOURISM DEVELOPMENT</v>
      </c>
      <c r="B413" s="100">
        <f>('EKHAZAARSTK X raw'!B413-'EKHAZAARSTK X raw'!B$1003)/'EKHAZAARSTK X raw'!B$1004</f>
        <v>-0.64897097360151768</v>
      </c>
      <c r="C413" s="100">
        <f>('EKHAZAARSTK X raw'!C413-'EKHAZAARSTK X raw'!C$1003)/'EKHAZAARSTK X raw'!C$1004</f>
        <v>-0.55768664249264488</v>
      </c>
      <c r="D413" s="100">
        <f>('EKHAZAARSTK X raw'!D413-'EKHAZAARSTK X raw'!D$1003)/'EKHAZAARSTK X raw'!D$1004</f>
        <v>-1.0803833005214667</v>
      </c>
      <c r="E413" s="100">
        <f>('EKHAZAARSTK X raw'!E413-'EKHAZAARSTK X raw'!E$1003)/'EKHAZAARSTK X raw'!E$1004</f>
        <v>-0.90240488424864596</v>
      </c>
      <c r="F413" s="100">
        <f>('EKHAZAARSTK X raw'!F413-'EKHAZAARSTK X raw'!F$1003)/'EKHAZAARSTK X raw'!F$1004</f>
        <v>-0.77941004384777179</v>
      </c>
      <c r="G413" s="100">
        <f>('EKHAZAARSTK X raw'!G413-'EKHAZAARSTK X raw'!G$1003)/'EKHAZAARSTK X raw'!G$1004</f>
        <v>-0.11885703634405237</v>
      </c>
      <c r="H413" s="100">
        <f>('EKHAZAARSTK X raw'!H413-'EKHAZAARSTK X raw'!H$1003)/'EKHAZAARSTK X raw'!H$1004</f>
        <v>-1.060804277896229</v>
      </c>
      <c r="I413" s="100">
        <f>('EKHAZAARSTK X raw'!I413-'EKHAZAARSTK X raw'!I$1003)/'EKHAZAARSTK X raw'!I$1004</f>
        <v>-0.92716073714560787</v>
      </c>
      <c r="J413" s="100">
        <f>('EKHAZAARSTK X raw'!J413-'EKHAZAARSTK X raw'!J$1003)/'EKHAZAARSTK X raw'!J$1004</f>
        <v>-0.80493295840925472</v>
      </c>
      <c r="K413" s="100">
        <f>('EKHAZAARSTK X raw'!K413-'EKHAZAARSTK X raw'!K$1003)/'EKHAZAARSTK X raw'!K$1004</f>
        <v>-0.12517001509400472</v>
      </c>
    </row>
    <row r="414" spans="1:11" x14ac:dyDescent="0.3">
      <c r="A414" s="22" t="str">
        <f>'EKHAZAARSTK X raw'!A414</f>
        <v>INDIABULLS HOUSING FINANCE L</v>
      </c>
      <c r="B414" s="100">
        <f>('EKHAZAARSTK X raw'!B414-'EKHAZAARSTK X raw'!B$1003)/'EKHAZAARSTK X raw'!B$1004</f>
        <v>6.0464504841083579</v>
      </c>
      <c r="C414" s="100">
        <f>('EKHAZAARSTK X raw'!C414-'EKHAZAARSTK X raw'!C$1003)/'EKHAZAARSTK X raw'!C$1004</f>
        <v>0.43568312674839416</v>
      </c>
      <c r="D414" s="100">
        <f>('EKHAZAARSTK X raw'!D414-'EKHAZAARSTK X raw'!D$1003)/'EKHAZAARSTK X raw'!D$1004</f>
        <v>-2.4518989404923919</v>
      </c>
      <c r="E414" s="100">
        <f>('EKHAZAARSTK X raw'!E414-'EKHAZAARSTK X raw'!E$1003)/'EKHAZAARSTK X raw'!E$1004</f>
        <v>2.7018031502281774</v>
      </c>
      <c r="F414" s="100">
        <f>('EKHAZAARSTK X raw'!F414-'EKHAZAARSTK X raw'!F$1003)/'EKHAZAARSTK X raw'!F$1004</f>
        <v>-1.1506978128730421</v>
      </c>
      <c r="G414" s="100">
        <f>('EKHAZAARSTK X raw'!G414-'EKHAZAARSTK X raw'!G$1003)/'EKHAZAARSTK X raw'!G$1004</f>
        <v>0.35711255544110687</v>
      </c>
      <c r="H414" s="100">
        <f>('EKHAZAARSTK X raw'!H414-'EKHAZAARSTK X raw'!H$1003)/'EKHAZAARSTK X raw'!H$1004</f>
        <v>0.81127680633849031</v>
      </c>
      <c r="I414" s="100">
        <f>('EKHAZAARSTK X raw'!I414-'EKHAZAARSTK X raw'!I$1003)/'EKHAZAARSTK X raw'!I$1004</f>
        <v>4.7874507223189688</v>
      </c>
      <c r="J414" s="100">
        <f>('EKHAZAARSTK X raw'!J414-'EKHAZAARSTK X raw'!J$1003)/'EKHAZAARSTK X raw'!J$1004</f>
        <v>2.2490359545805045</v>
      </c>
      <c r="K414" s="100">
        <f>('EKHAZAARSTK X raw'!K414-'EKHAZAARSTK X raw'!K$1003)/'EKHAZAARSTK X raw'!K$1004</f>
        <v>0.8299076783842918</v>
      </c>
    </row>
    <row r="415" spans="1:11" x14ac:dyDescent="0.3">
      <c r="A415" s="22" t="str">
        <f>'EKHAZAARSTK X raw'!A415</f>
        <v>INDIABULLS REAL ESTATE LTD</v>
      </c>
      <c r="B415" s="100">
        <f>('EKHAZAARSTK X raw'!B415-'EKHAZAARSTK X raw'!B$1003)/'EKHAZAARSTK X raw'!B$1004</f>
        <v>-0.64897097360151768</v>
      </c>
      <c r="C415" s="100">
        <f>('EKHAZAARSTK X raw'!C415-'EKHAZAARSTK X raw'!C$1003)/'EKHAZAARSTK X raw'!C$1004</f>
        <v>1.4938426053068208</v>
      </c>
      <c r="D415" s="100">
        <f>('EKHAZAARSTK X raw'!D415-'EKHAZAARSTK X raw'!D$1003)/'EKHAZAARSTK X raw'!D$1004</f>
        <v>-1.7114823027263018</v>
      </c>
      <c r="E415" s="100">
        <f>('EKHAZAARSTK X raw'!E415-'EKHAZAARSTK X raw'!E$1003)/'EKHAZAARSTK X raw'!E$1004</f>
        <v>-0.49994509354357453</v>
      </c>
      <c r="F415" s="100">
        <f>('EKHAZAARSTK X raw'!F415-'EKHAZAARSTK X raw'!F$1003)/'EKHAZAARSTK X raw'!F$1004</f>
        <v>-1.5943307243635554</v>
      </c>
      <c r="G415" s="100">
        <f>('EKHAZAARSTK X raw'!G415-'EKHAZAARSTK X raw'!G$1003)/'EKHAZAARSTK X raw'!G$1004</f>
        <v>-1.8951266802614199</v>
      </c>
      <c r="H415" s="100">
        <f>('EKHAZAARSTK X raw'!H415-'EKHAZAARSTK X raw'!H$1003)/'EKHAZAARSTK X raw'!H$1004</f>
        <v>-0.33626267174788971</v>
      </c>
      <c r="I415" s="100">
        <f>('EKHAZAARSTK X raw'!I415-'EKHAZAARSTK X raw'!I$1003)/'EKHAZAARSTK X raw'!I$1004</f>
        <v>4.7874507223189688</v>
      </c>
      <c r="J415" s="100">
        <f>('EKHAZAARSTK X raw'!J415-'EKHAZAARSTK X raw'!J$1003)/'EKHAZAARSTK X raw'!J$1004</f>
        <v>-1.3016024538279529</v>
      </c>
      <c r="K415" s="100">
        <f>('EKHAZAARSTK X raw'!K415-'EKHAZAARSTK X raw'!K$1003)/'EKHAZAARSTK X raw'!K$1004</f>
        <v>-0.69122360660225102</v>
      </c>
    </row>
    <row r="416" spans="1:11" x14ac:dyDescent="0.3">
      <c r="A416" s="22" t="str">
        <f>'EKHAZAARSTK X raw'!A416</f>
        <v>INDIAMART INTERMESH LTD</v>
      </c>
      <c r="B416" s="100">
        <f>('EKHAZAARSTK X raw'!B416-'EKHAZAARSTK X raw'!B$1003)/'EKHAZAARSTK X raw'!B$1004</f>
        <v>-0.62207193968840058</v>
      </c>
      <c r="C416" s="100">
        <f>('EKHAZAARSTK X raw'!C416-'EKHAZAARSTK X raw'!C$1003)/'EKHAZAARSTK X raw'!C$1004</f>
        <v>0.2969053206368803</v>
      </c>
      <c r="D416" s="100">
        <f>('EKHAZAARSTK X raw'!D416-'EKHAZAARSTK X raw'!D$1003)/'EKHAZAARSTK X raw'!D$1004</f>
        <v>1.2217607484460502</v>
      </c>
      <c r="E416" s="100">
        <f>('EKHAZAARSTK X raw'!E416-'EKHAZAARSTK X raw'!E$1003)/'EKHAZAARSTK X raw'!E$1004</f>
        <v>-0.83672472221456251</v>
      </c>
      <c r="F416" s="100">
        <f>('EKHAZAARSTK X raw'!F416-'EKHAZAARSTK X raw'!F$1003)/'EKHAZAARSTK X raw'!F$1004</f>
        <v>0.18186785108577705</v>
      </c>
      <c r="G416" s="100">
        <f>('EKHAZAARSTK X raw'!G416-'EKHAZAARSTK X raw'!G$1003)/'EKHAZAARSTK X raw'!G$1004</f>
        <v>0.22276742985030121</v>
      </c>
      <c r="H416" s="100">
        <f>('EKHAZAARSTK X raw'!H416-'EKHAZAARSTK X raw'!H$1003)/'EKHAZAARSTK X raw'!H$1004</f>
        <v>-9.3341245606335638E-2</v>
      </c>
      <c r="I416" s="100">
        <f>('EKHAZAARSTK X raw'!I416-'EKHAZAARSTK X raw'!I$1003)/'EKHAZAARSTK X raw'!I$1004</f>
        <v>0.53255065238471389</v>
      </c>
      <c r="J416" s="100">
        <f>('EKHAZAARSTK X raw'!J416-'EKHAZAARSTK X raw'!J$1003)/'EKHAZAARSTK X raw'!J$1004</f>
        <v>-0.95762089251610083</v>
      </c>
      <c r="K416" s="100">
        <f>('EKHAZAARSTK X raw'!K416-'EKHAZAARSTK X raw'!K$1003)/'EKHAZAARSTK X raw'!K$1004</f>
        <v>-1.2549113273819847</v>
      </c>
    </row>
    <row r="417" spans="1:11" x14ac:dyDescent="0.3">
      <c r="A417" s="22" t="str">
        <f>'EKHAZAARSTK X raw'!A417</f>
        <v>INDIAN BANK</v>
      </c>
      <c r="B417" s="100">
        <f>('EKHAZAARSTK X raw'!B417-'EKHAZAARSTK X raw'!B$1003)/'EKHAZAARSTK X raw'!B$1004</f>
        <v>0.82571186972551913</v>
      </c>
      <c r="C417" s="100">
        <f>('EKHAZAARSTK X raw'!C417-'EKHAZAARSTK X raw'!C$1003)/'EKHAZAARSTK X raw'!C$1004</f>
        <v>-1.4497061866043095</v>
      </c>
      <c r="D417" s="100">
        <f>('EKHAZAARSTK X raw'!D417-'EKHAZAARSTK X raw'!D$1003)/'EKHAZAARSTK X raw'!D$1004</f>
        <v>-7.0001206942198732E-2</v>
      </c>
      <c r="E417" s="100">
        <f>('EKHAZAARSTK X raw'!E417-'EKHAZAARSTK X raw'!E$1003)/'EKHAZAARSTK X raw'!E$1004</f>
        <v>0.18026637713600296</v>
      </c>
      <c r="F417" s="100">
        <f>('EKHAZAARSTK X raw'!F417-'EKHAZAARSTK X raw'!F$1003)/'EKHAZAARSTK X raw'!F$1004</f>
        <v>1.6491770292217325</v>
      </c>
      <c r="G417" s="100">
        <f>('EKHAZAARSTK X raw'!G417-'EKHAZAARSTK X raw'!G$1003)/'EKHAZAARSTK X raw'!G$1004</f>
        <v>-0.7184705428889534</v>
      </c>
      <c r="H417" s="100">
        <f>('EKHAZAARSTK X raw'!H417-'EKHAZAARSTK X raw'!H$1003)/'EKHAZAARSTK X raw'!H$1004</f>
        <v>2.2417304551084594</v>
      </c>
      <c r="I417" s="100">
        <f>('EKHAZAARSTK X raw'!I417-'EKHAZAARSTK X raw'!I$1003)/'EKHAZAARSTK X raw'!I$1004</f>
        <v>-0.38189045698316054</v>
      </c>
      <c r="J417" s="100">
        <f>('EKHAZAARSTK X raw'!J417-'EKHAZAARSTK X raw'!J$1003)/'EKHAZAARSTK X raw'!J$1004</f>
        <v>1.5216692138502586</v>
      </c>
      <c r="K417" s="100">
        <f>('EKHAZAARSTK X raw'!K417-'EKHAZAARSTK X raw'!K$1003)/'EKHAZAARSTK X raw'!K$1004</f>
        <v>1.3574035929018764</v>
      </c>
    </row>
    <row r="418" spans="1:11" x14ac:dyDescent="0.3">
      <c r="A418" s="22" t="str">
        <f>'EKHAZAARSTK X raw'!A418</f>
        <v>INDIAN ENERGY EXCHANGE LTD</v>
      </c>
      <c r="B418" s="100">
        <f>('EKHAZAARSTK X raw'!B418-'EKHAZAARSTK X raw'!B$1003)/'EKHAZAARSTK X raw'!B$1004</f>
        <v>-0.17399700876725085</v>
      </c>
      <c r="C418" s="100">
        <f>('EKHAZAARSTK X raw'!C418-'EKHAZAARSTK X raw'!C$1003)/'EKHAZAARSTK X raw'!C$1004</f>
        <v>0.99235460308498602</v>
      </c>
      <c r="D418" s="100">
        <f>('EKHAZAARSTK X raw'!D418-'EKHAZAARSTK X raw'!D$1003)/'EKHAZAARSTK X raw'!D$1004</f>
        <v>0.37087131202735196</v>
      </c>
      <c r="E418" s="100">
        <f>('EKHAZAARSTK X raw'!E418-'EKHAZAARSTK X raw'!E$1003)/'EKHAZAARSTK X raw'!E$1004</f>
        <v>-0.90240488424864596</v>
      </c>
      <c r="F418" s="100">
        <f>('EKHAZAARSTK X raw'!F418-'EKHAZAARSTK X raw'!F$1003)/'EKHAZAARSTK X raw'!F$1004</f>
        <v>-1.4407610161009319</v>
      </c>
      <c r="G418" s="100">
        <f>('EKHAZAARSTK X raw'!G418-'EKHAZAARSTK X raw'!G$1003)/'EKHAZAARSTK X raw'!G$1004</f>
        <v>2.7993592905610853</v>
      </c>
      <c r="H418" s="100">
        <f>('EKHAZAARSTK X raw'!H418-'EKHAZAARSTK X raw'!H$1003)/'EKHAZAARSTK X raw'!H$1004</f>
        <v>-0.52671944666696535</v>
      </c>
      <c r="I418" s="100">
        <f>('EKHAZAARSTK X raw'!I418-'EKHAZAARSTK X raw'!I$1003)/'EKHAZAARSTK X raw'!I$1004</f>
        <v>3.3241735221521922</v>
      </c>
      <c r="J418" s="100">
        <f>('EKHAZAARSTK X raw'!J418-'EKHAZAARSTK X raw'!J$1003)/'EKHAZAARSTK X raw'!J$1004</f>
        <v>-0.92913137732605255</v>
      </c>
      <c r="K418" s="100">
        <f>('EKHAZAARSTK X raw'!K418-'EKHAZAARSTK X raw'!K$1003)/'EKHAZAARSTK X raw'!K$1004</f>
        <v>-0.58835595791754647</v>
      </c>
    </row>
    <row r="419" spans="1:11" x14ac:dyDescent="0.3">
      <c r="A419" s="22" t="str">
        <f>'EKHAZAARSTK X raw'!A419</f>
        <v>INDIAN HOTELS CO LTD</v>
      </c>
      <c r="B419" s="100">
        <f>('EKHAZAARSTK X raw'!B419-'EKHAZAARSTK X raw'!B$1003)/'EKHAZAARSTK X raw'!B$1004</f>
        <v>-0.56111766249582018</v>
      </c>
      <c r="C419" s="100">
        <f>('EKHAZAARSTK X raw'!C419-'EKHAZAARSTK X raw'!C$1003)/'EKHAZAARSTK X raw'!C$1004</f>
        <v>-0.44381112292503078</v>
      </c>
      <c r="D419" s="100">
        <f>('EKHAZAARSTK X raw'!D419-'EKHAZAARSTK X raw'!D$1003)/'EKHAZAARSTK X raw'!D$1004</f>
        <v>-0.73114256166188174</v>
      </c>
      <c r="E419" s="100">
        <f>('EKHAZAARSTK X raw'!E419-'EKHAZAARSTK X raw'!E$1003)/'EKHAZAARSTK X raw'!E$1004</f>
        <v>-0.10197723606666342</v>
      </c>
      <c r="F419" s="100">
        <f>('EKHAZAARSTK X raw'!F419-'EKHAZAARSTK X raw'!F$1003)/'EKHAZAARSTK X raw'!F$1004</f>
        <v>0.59884881849530081</v>
      </c>
      <c r="G419" s="100">
        <f>('EKHAZAARSTK X raw'!G419-'EKHAZAARSTK X raw'!G$1003)/'EKHAZAARSTK X raw'!G$1004</f>
        <v>-0.1832634694936951</v>
      </c>
      <c r="H419" s="100">
        <f>('EKHAZAARSTK X raw'!H419-'EKHAZAARSTK X raw'!H$1003)/'EKHAZAARSTK X raw'!H$1004</f>
        <v>0.85108885915188714</v>
      </c>
      <c r="I419" s="100">
        <f>('EKHAZAARSTK X raw'!I419-'EKHAZAARSTK X raw'!I$1003)/'EKHAZAARSTK X raw'!I$1004</f>
        <v>0.45895666103798471</v>
      </c>
      <c r="J419" s="100">
        <f>('EKHAZAARSTK X raw'!J419-'EKHAZAARSTK X raw'!J$1003)/'EKHAZAARSTK X raw'!J$1004</f>
        <v>-0.82376176673150825</v>
      </c>
      <c r="K419" s="100">
        <f>('EKHAZAARSTK X raw'!K419-'EKHAZAARSTK X raw'!K$1003)/'EKHAZAARSTK X raw'!K$1004</f>
        <v>-0.31533382923034475</v>
      </c>
    </row>
    <row r="420" spans="1:11" x14ac:dyDescent="0.3">
      <c r="A420" s="22" t="str">
        <f>'EKHAZAARSTK X raw'!A420</f>
        <v>INDIAN METALS &amp; FERRO ALLOY</v>
      </c>
      <c r="B420" s="100">
        <f>('EKHAZAARSTK X raw'!B420-'EKHAZAARSTK X raw'!B$1003)/'EKHAZAARSTK X raw'!B$1004</f>
        <v>0.62114402529488111</v>
      </c>
      <c r="C420" s="100">
        <f>('EKHAZAARSTK X raw'!C420-'EKHAZAARSTK X raw'!C$1003)/'EKHAZAARSTK X raw'!C$1004</f>
        <v>-0.26674883803774402</v>
      </c>
      <c r="D420" s="100">
        <f>('EKHAZAARSTK X raw'!D420-'EKHAZAARSTK X raw'!D$1003)/'EKHAZAARSTK X raw'!D$1004</f>
        <v>-0.27224097558629456</v>
      </c>
      <c r="E420" s="100">
        <f>('EKHAZAARSTK X raw'!E420-'EKHAZAARSTK X raw'!E$1003)/'EKHAZAARSTK X raw'!E$1004</f>
        <v>-0.38995317800867063</v>
      </c>
      <c r="F420" s="100">
        <f>('EKHAZAARSTK X raw'!F420-'EKHAZAARSTK X raw'!F$1003)/'EKHAZAARSTK X raw'!F$1004</f>
        <v>-1.0161359242209327</v>
      </c>
      <c r="G420" s="100">
        <f>('EKHAZAARSTK X raw'!G420-'EKHAZAARSTK X raw'!G$1003)/'EKHAZAARSTK X raw'!G$1004</f>
        <v>0.21655842497845706</v>
      </c>
      <c r="H420" s="100">
        <f>('EKHAZAARSTK X raw'!H420-'EKHAZAARSTK X raw'!H$1003)/'EKHAZAARSTK X raw'!H$1004</f>
        <v>-0.52865215265268739</v>
      </c>
      <c r="I420" s="100">
        <f>('EKHAZAARSTK X raw'!I420-'EKHAZAARSTK X raw'!I$1003)/'EKHAZAARSTK X raw'!I$1004</f>
        <v>-0.32256528393035167</v>
      </c>
      <c r="J420" s="100">
        <f>('EKHAZAARSTK X raw'!J420-'EKHAZAARSTK X raw'!J$1003)/'EKHAZAARSTK X raw'!J$1004</f>
        <v>2.7615855927393835</v>
      </c>
      <c r="K420" s="100">
        <f>('EKHAZAARSTK X raw'!K420-'EKHAZAARSTK X raw'!K$1003)/'EKHAZAARSTK X raw'!K$1004</f>
        <v>6.1555984837382768E-2</v>
      </c>
    </row>
    <row r="421" spans="1:11" x14ac:dyDescent="0.3">
      <c r="A421" s="22" t="str">
        <f>'EKHAZAARSTK X raw'!A421</f>
        <v>INDIAN OIL CORP LTD</v>
      </c>
      <c r="B421" s="100">
        <f>('EKHAZAARSTK X raw'!B421-'EKHAZAARSTK X raw'!B$1003)/'EKHAZAARSTK X raw'!B$1004</f>
        <v>1.5692271719149586</v>
      </c>
      <c r="C421" s="100">
        <f>('EKHAZAARSTK X raw'!C421-'EKHAZAARSTK X raw'!C$1003)/'EKHAZAARSTK X raw'!C$1004</f>
        <v>0.28637322346748068</v>
      </c>
      <c r="D421" s="100">
        <f>('EKHAZAARSTK X raw'!D421-'EKHAZAARSTK X raw'!D$1003)/'EKHAZAARSTK X raw'!D$1004</f>
        <v>-0.29925758401068414</v>
      </c>
      <c r="E421" s="100">
        <f>('EKHAZAARSTK X raw'!E421-'EKHAZAARSTK X raw'!E$1003)/'EKHAZAARSTK X raw'!E$1004</f>
        <v>1.4391370516481901</v>
      </c>
      <c r="F421" s="100">
        <f>('EKHAZAARSTK X raw'!F421-'EKHAZAARSTK X raw'!F$1003)/'EKHAZAARSTK X raw'!F$1004</f>
        <v>-0.18488334359798819</v>
      </c>
      <c r="G421" s="100">
        <f>('EKHAZAARSTK X raw'!G421-'EKHAZAARSTK X raw'!G$1003)/'EKHAZAARSTK X raw'!G$1004</f>
        <v>-0.83732260846519058</v>
      </c>
      <c r="H421" s="100">
        <f>('EKHAZAARSTK X raw'!H421-'EKHAZAARSTK X raw'!H$1003)/'EKHAZAARSTK X raw'!H$1004</f>
        <v>2.9219394709575321</v>
      </c>
      <c r="I421" s="100">
        <f>('EKHAZAARSTK X raw'!I421-'EKHAZAARSTK X raw'!I$1003)/'EKHAZAARSTK X raw'!I$1004</f>
        <v>-0.70271679646947338</v>
      </c>
      <c r="J421" s="100">
        <f>('EKHAZAARSTK X raw'!J421-'EKHAZAARSTK X raw'!J$1003)/'EKHAZAARSTK X raw'!J$1004</f>
        <v>1.5378054909619669</v>
      </c>
      <c r="K421" s="100">
        <f>('EKHAZAARSTK X raw'!K421-'EKHAZAARSTK X raw'!K$1003)/'EKHAZAARSTK X raw'!K$1004</f>
        <v>-0.76527155326130369</v>
      </c>
    </row>
    <row r="422" spans="1:11" x14ac:dyDescent="0.3">
      <c r="A422" s="22" t="str">
        <f>'EKHAZAARSTK X raw'!A422</f>
        <v>INDIAN OVERSEAS BANK</v>
      </c>
      <c r="B422" s="100">
        <f>('EKHAZAARSTK X raw'!B422-'EKHAZAARSTK X raw'!B$1003)/'EKHAZAARSTK X raw'!B$1004</f>
        <v>-0.64897097360151768</v>
      </c>
      <c r="C422" s="100">
        <f>('EKHAZAARSTK X raw'!C422-'EKHAZAARSTK X raw'!C$1003)/'EKHAZAARSTK X raw'!C$1004</f>
        <v>-1.201366438376972</v>
      </c>
      <c r="D422" s="100">
        <f>('EKHAZAARSTK X raw'!D422-'EKHAZAARSTK X raw'!D$1003)/'EKHAZAARSTK X raw'!D$1004</f>
        <v>-0.72596148086551193</v>
      </c>
      <c r="E422" s="100">
        <f>('EKHAZAARSTK X raw'!E422-'EKHAZAARSTK X raw'!E$1003)/'EKHAZAARSTK X raw'!E$1004</f>
        <v>5.650430286235783E-2</v>
      </c>
      <c r="F422" s="100">
        <f>('EKHAZAARSTK X raw'!F422-'EKHAZAARSTK X raw'!F$1003)/'EKHAZAARSTK X raw'!F$1004</f>
        <v>0.51320033853518798</v>
      </c>
      <c r="G422" s="100">
        <f>('EKHAZAARSTK X raw'!G422-'EKHAZAARSTK X raw'!G$1003)/'EKHAZAARSTK X raw'!G$1004</f>
        <v>-0.8531856430006366</v>
      </c>
      <c r="H422" s="100">
        <f>('EKHAZAARSTK X raw'!H422-'EKHAZAARSTK X raw'!H$1003)/'EKHAZAARSTK X raw'!H$1004</f>
        <v>1.9248468036617308</v>
      </c>
      <c r="I422" s="100">
        <f>('EKHAZAARSTK X raw'!I422-'EKHAZAARSTK X raw'!I$1003)/'EKHAZAARSTK X raw'!I$1004</f>
        <v>-0.85095322504853776</v>
      </c>
      <c r="J422" s="100">
        <f>('EKHAZAARSTK X raw'!J422-'EKHAZAARSTK X raw'!J$1003)/'EKHAZAARSTK X raw'!J$1004</f>
        <v>8.8454113008380936E-2</v>
      </c>
      <c r="K422" s="100">
        <f>('EKHAZAARSTK X raw'!K422-'EKHAZAARSTK X raw'!K$1003)/'EKHAZAARSTK X raw'!K$1004</f>
        <v>2.0424405308303286</v>
      </c>
    </row>
    <row r="423" spans="1:11" x14ac:dyDescent="0.3">
      <c r="A423" s="22" t="str">
        <f>'EKHAZAARSTK X raw'!A423</f>
        <v>INDIAN RAILWAY CATERING &amp; TO</v>
      </c>
      <c r="B423" s="100">
        <f>('EKHAZAARSTK X raw'!B423-'EKHAZAARSTK X raw'!B$1003)/'EKHAZAARSTK X raw'!B$1004</f>
        <v>-0.23014912380113553</v>
      </c>
      <c r="C423" s="100">
        <f>('EKHAZAARSTK X raw'!C423-'EKHAZAARSTK X raw'!C$1003)/'EKHAZAARSTK X raw'!C$1004</f>
        <v>0.44726651977562426</v>
      </c>
      <c r="D423" s="100">
        <f>('EKHAZAARSTK X raw'!D423-'EKHAZAARSTK X raw'!D$1003)/'EKHAZAARSTK X raw'!D$1004</f>
        <v>0.31821760700784929</v>
      </c>
      <c r="E423" s="100">
        <f>('EKHAZAARSTK X raw'!E423-'EKHAZAARSTK X raw'!E$1003)/'EKHAZAARSTK X raw'!E$1004</f>
        <v>-0.75916431511993565</v>
      </c>
      <c r="F423" s="100">
        <f>('EKHAZAARSTK X raw'!F423-'EKHAZAARSTK X raw'!F$1003)/'EKHAZAARSTK X raw'!F$1004</f>
        <v>-1.0514847691476608</v>
      </c>
      <c r="G423" s="100">
        <f>('EKHAZAARSTK X raw'!G423-'EKHAZAARSTK X raw'!G$1003)/'EKHAZAARSTK X raw'!G$1004</f>
        <v>1.7820676157197017</v>
      </c>
      <c r="H423" s="100">
        <f>('EKHAZAARSTK X raw'!H423-'EKHAZAARSTK X raw'!H$1003)/'EKHAZAARSTK X raw'!H$1004</f>
        <v>0.52465179849677412</v>
      </c>
      <c r="I423" s="100">
        <f>('EKHAZAARSTK X raw'!I423-'EKHAZAARSTK X raw'!I$1003)/'EKHAZAARSTK X raw'!I$1004</f>
        <v>0.85954606114474918</v>
      </c>
      <c r="J423" s="100">
        <f>('EKHAZAARSTK X raw'!J423-'EKHAZAARSTK X raw'!J$1003)/'EKHAZAARSTK X raw'!J$1004</f>
        <v>-0.92606302366520288</v>
      </c>
      <c r="K423" s="100">
        <f>('EKHAZAARSTK X raw'!K423-'EKHAZAARSTK X raw'!K$1003)/'EKHAZAARSTK X raw'!K$1004</f>
        <v>-0.12421409986099072</v>
      </c>
    </row>
    <row r="424" spans="1:11" x14ac:dyDescent="0.3">
      <c r="A424" s="22" t="str">
        <f>'EKHAZAARSTK X raw'!A424</f>
        <v>INDIAN RAILWAY FINANCE CORP</v>
      </c>
      <c r="B424" s="100">
        <f>('EKHAZAARSTK X raw'!B424-'EKHAZAARSTK X raw'!B$1003)/'EKHAZAARSTK X raw'!B$1004</f>
        <v>1.4364802810700277</v>
      </c>
      <c r="C424" s="100">
        <f>('EKHAZAARSTK X raw'!C424-'EKHAZAARSTK X raw'!C$1003)/'EKHAZAARSTK X raw'!C$1004</f>
        <v>-0.75026241921410686</v>
      </c>
      <c r="D424" s="100">
        <f>('EKHAZAARSTK X raw'!D424-'EKHAZAARSTK X raw'!D$1003)/'EKHAZAARSTK X raw'!D$1004</f>
        <v>8.7542923869711829E-3</v>
      </c>
      <c r="E424" s="100">
        <f>('EKHAZAARSTK X raw'!E424-'EKHAZAARSTK X raw'!E$1003)/'EKHAZAARSTK X raw'!E$1004</f>
        <v>3.0695773812989295</v>
      </c>
      <c r="F424" s="100">
        <f>('EKHAZAARSTK X raw'!F424-'EKHAZAARSTK X raw'!F$1003)/'EKHAZAARSTK X raw'!F$1004</f>
        <v>0.56471870610286523</v>
      </c>
      <c r="G424" s="100">
        <f>('EKHAZAARSTK X raw'!G424-'EKHAZAARSTK X raw'!G$1003)/'EKHAZAARSTK X raw'!G$1004</f>
        <v>0.79777626001931423</v>
      </c>
      <c r="H424" s="100">
        <f>('EKHAZAARSTK X raw'!H424-'EKHAZAARSTK X raw'!H$1003)/'EKHAZAARSTK X raw'!H$1004</f>
        <v>1.9844195634606014</v>
      </c>
      <c r="I424" s="100">
        <f>('EKHAZAARSTK X raw'!I424-'EKHAZAARSTK X raw'!I$1003)/'EKHAZAARSTK X raw'!I$1004</f>
        <v>-0.50212108298438285</v>
      </c>
      <c r="J424" s="100">
        <f>('EKHAZAARSTK X raw'!J424-'EKHAZAARSTK X raw'!J$1003)/'EKHAZAARSTK X raw'!J$1004</f>
        <v>-0.82318320486110241</v>
      </c>
      <c r="K424" s="100">
        <f>('EKHAZAARSTK X raw'!K424-'EKHAZAARSTK X raw'!K$1003)/'EKHAZAARSTK X raw'!K$1004</f>
        <v>0.1189319618817249</v>
      </c>
    </row>
    <row r="425" spans="1:11" x14ac:dyDescent="0.3">
      <c r="A425" s="22" t="str">
        <f>'EKHAZAARSTK X raw'!A425</f>
        <v>INDIGO PAINTS LTD</v>
      </c>
      <c r="B425" s="100">
        <f>('EKHAZAARSTK X raw'!B425-'EKHAZAARSTK X raw'!B$1003)/'EKHAZAARSTK X raw'!B$1004</f>
        <v>-0.4450485619893807</v>
      </c>
      <c r="C425" s="100">
        <f>('EKHAZAARSTK X raw'!C425-'EKHAZAARSTK X raw'!C$1003)/'EKHAZAARSTK X raw'!C$1004</f>
        <v>1.164772582617339</v>
      </c>
      <c r="D425" s="100">
        <f>('EKHAZAARSTK X raw'!D425-'EKHAZAARSTK X raw'!D$1003)/'EKHAZAARSTK X raw'!D$1004</f>
        <v>1.3846247137789858</v>
      </c>
      <c r="E425" s="100">
        <f>('EKHAZAARSTK X raw'!E425-'EKHAZAARSTK X raw'!E$1003)/'EKHAZAARSTK X raw'!E$1004</f>
        <v>-0.86901166229639248</v>
      </c>
      <c r="F425" s="100">
        <f>('EKHAZAARSTK X raw'!F425-'EKHAZAARSTK X raw'!F$1003)/'EKHAZAARSTK X raw'!F$1004</f>
        <v>-1.1748882203710931</v>
      </c>
      <c r="G425" s="100">
        <f>('EKHAZAARSTK X raw'!G425-'EKHAZAARSTK X raw'!G$1003)/'EKHAZAARSTK X raw'!G$1004</f>
        <v>-9.1198169830256401E-2</v>
      </c>
      <c r="H425" s="100">
        <f>('EKHAZAARSTK X raw'!H425-'EKHAZAARSTK X raw'!H$1003)/'EKHAZAARSTK X raw'!H$1004</f>
        <v>-0.69233827558817096</v>
      </c>
      <c r="I425" s="100">
        <f>('EKHAZAARSTK X raw'!I425-'EKHAZAARSTK X raw'!I$1003)/'EKHAZAARSTK X raw'!I$1004</f>
        <v>-0.69613050388525399</v>
      </c>
      <c r="J425" s="100">
        <f>('EKHAZAARSTK X raw'!J425-'EKHAZAARSTK X raw'!J$1003)/'EKHAZAARSTK X raw'!J$1004</f>
        <v>-0.70531344609894031</v>
      </c>
      <c r="K425" s="100">
        <f>('EKHAZAARSTK X raw'!K425-'EKHAZAARSTK X raw'!K$1003)/'EKHAZAARSTK X raw'!K$1004</f>
        <v>-1.1078167298486028</v>
      </c>
    </row>
    <row r="426" spans="1:11" x14ac:dyDescent="0.3">
      <c r="A426" s="22" t="str">
        <f>'EKHAZAARSTK X raw'!A426</f>
        <v>INDO COUNT INDUSTRIES LTD</v>
      </c>
      <c r="B426" s="100">
        <f>('EKHAZAARSTK X raw'!B426-'EKHAZAARSTK X raw'!B$1003)/'EKHAZAARSTK X raw'!B$1004</f>
        <v>0.44398757144862239</v>
      </c>
      <c r="C426" s="100">
        <f>('EKHAZAARSTK X raw'!C426-'EKHAZAARSTK X raw'!C$1003)/'EKHAZAARSTK X raw'!C$1004</f>
        <v>0.47201455579982637</v>
      </c>
      <c r="D426" s="100">
        <f>('EKHAZAARSTK X raw'!D426-'EKHAZAARSTK X raw'!D$1003)/'EKHAZAARSTK X raw'!D$1004</f>
        <v>0.26469117018172406</v>
      </c>
      <c r="E426" s="100">
        <f>('EKHAZAARSTK X raw'!E426-'EKHAZAARSTK X raw'!E$1003)/'EKHAZAARSTK X raw'!E$1004</f>
        <v>0.44018040057012364</v>
      </c>
      <c r="F426" s="100">
        <f>('EKHAZAARSTK X raw'!F426-'EKHAZAARSTK X raw'!F$1003)/'EKHAZAARSTK X raw'!F$1004</f>
        <v>-0.86192820184328267</v>
      </c>
      <c r="G426" s="100">
        <f>('EKHAZAARSTK X raw'!G426-'EKHAZAARSTK X raw'!G$1003)/'EKHAZAARSTK X raw'!G$1004</f>
        <v>-1.6693500828203367E-2</v>
      </c>
      <c r="H426" s="100">
        <f>('EKHAZAARSTK X raw'!H426-'EKHAZAARSTK X raw'!H$1003)/'EKHAZAARSTK X raw'!H$1004</f>
        <v>-0.36121988535407007</v>
      </c>
      <c r="I426" s="100">
        <f>('EKHAZAARSTK X raw'!I426-'EKHAZAARSTK X raw'!I$1003)/'EKHAZAARSTK X raw'!I$1004</f>
        <v>-0.39419626987442585</v>
      </c>
      <c r="J426" s="100">
        <f>('EKHAZAARSTK X raw'!J426-'EKHAZAARSTK X raw'!J$1003)/'EKHAZAARSTK X raw'!J$1004</f>
        <v>0.45791913444263244</v>
      </c>
      <c r="K426" s="100">
        <f>('EKHAZAARSTK X raw'!K426-'EKHAZAARSTK X raw'!K$1003)/'EKHAZAARSTK X raw'!K$1004</f>
        <v>7.8640476791535019E-2</v>
      </c>
    </row>
    <row r="427" spans="1:11" x14ac:dyDescent="0.3">
      <c r="A427" s="22" t="str">
        <f>'EKHAZAARSTK X raw'!A427</f>
        <v>INDO RAMA SYNTHETICS (I)</v>
      </c>
      <c r="B427" s="100">
        <f>('EKHAZAARSTK X raw'!B427-'EKHAZAARSTK X raw'!B$1003)/'EKHAZAARSTK X raw'!B$1004</f>
        <v>-0.64897097360151768</v>
      </c>
      <c r="C427" s="100">
        <f>('EKHAZAARSTK X raw'!C427-'EKHAZAARSTK X raw'!C$1003)/'EKHAZAARSTK X raw'!C$1004</f>
        <v>2.6514773360225852</v>
      </c>
      <c r="D427" s="100">
        <f>('EKHAZAARSTK X raw'!D427-'EKHAZAARSTK X raw'!D$1003)/'EKHAZAARSTK X raw'!D$1004</f>
        <v>1.6977569372781356</v>
      </c>
      <c r="E427" s="100">
        <f>('EKHAZAARSTK X raw'!E427-'EKHAZAARSTK X raw'!E$1003)/'EKHAZAARSTK X raw'!E$1004</f>
        <v>0.37474318769610937</v>
      </c>
      <c r="F427" s="100">
        <f>('EKHAZAARSTK X raw'!F427-'EKHAZAARSTK X raw'!F$1003)/'EKHAZAARSTK X raw'!F$1004</f>
        <v>-1.3052053034020572</v>
      </c>
      <c r="G427" s="100">
        <f>('EKHAZAARSTK X raw'!G427-'EKHAZAARSTK X raw'!G$1003)/'EKHAZAARSTK X raw'!G$1004</f>
        <v>-0.39153891259979839</v>
      </c>
      <c r="H427" s="100">
        <f>('EKHAZAARSTK X raw'!H427-'EKHAZAARSTK X raw'!H$1003)/'EKHAZAARSTK X raw'!H$1004</f>
        <v>-0.57800806632154711</v>
      </c>
      <c r="I427" s="100">
        <f>('EKHAZAARSTK X raw'!I427-'EKHAZAARSTK X raw'!I$1003)/'EKHAZAARSTK X raw'!I$1004</f>
        <v>-0.806155407124997</v>
      </c>
      <c r="J427" s="100">
        <f>('EKHAZAARSTK X raw'!J427-'EKHAZAARSTK X raw'!J$1003)/'EKHAZAARSTK X raw'!J$1004</f>
        <v>0.82920391499978074</v>
      </c>
      <c r="K427" s="100">
        <f>('EKHAZAARSTK X raw'!K427-'EKHAZAARSTK X raw'!K$1003)/'EKHAZAARSTK X raw'!K$1004</f>
        <v>-0.61694339005144772</v>
      </c>
    </row>
    <row r="428" spans="1:11" x14ac:dyDescent="0.3">
      <c r="A428" s="22" t="str">
        <f>'EKHAZAARSTK X raw'!A428</f>
        <v>INDOCO REMEDIES LTD</v>
      </c>
      <c r="B428" s="100">
        <f>('EKHAZAARSTK X raw'!B428-'EKHAZAARSTK X raw'!B$1003)/'EKHAZAARSTK X raw'!B$1004</f>
        <v>-0.30380563307040065</v>
      </c>
      <c r="C428" s="100">
        <f>('EKHAZAARSTK X raw'!C428-'EKHAZAARSTK X raw'!C$1003)/'EKHAZAARSTK X raw'!C$1004</f>
        <v>-0.59174893058910072</v>
      </c>
      <c r="D428" s="100">
        <f>('EKHAZAARSTK X raw'!D428-'EKHAZAARSTK X raw'!D$1003)/'EKHAZAARSTK X raw'!D$1004</f>
        <v>3.0633778663802506E-2</v>
      </c>
      <c r="E428" s="100">
        <f>('EKHAZAARSTK X raw'!E428-'EKHAZAARSTK X raw'!E$1003)/'EKHAZAARSTK X raw'!E$1004</f>
        <v>-0.17709569829457125</v>
      </c>
      <c r="F428" s="100">
        <f>('EKHAZAARSTK X raw'!F428-'EKHAZAARSTK X raw'!F$1003)/'EKHAZAARSTK X raw'!F$1004</f>
        <v>-0.5390498407459926</v>
      </c>
      <c r="G428" s="100">
        <f>('EKHAZAARSTK X raw'!G428-'EKHAZAARSTK X raw'!G$1003)/'EKHAZAARSTK X raw'!G$1004</f>
        <v>7.3915327902255565E-2</v>
      </c>
      <c r="H428" s="100">
        <f>('EKHAZAARSTK X raw'!H428-'EKHAZAARSTK X raw'!H$1003)/'EKHAZAARSTK X raw'!H$1004</f>
        <v>-0.59996365753324588</v>
      </c>
      <c r="I428" s="100">
        <f>('EKHAZAARSTK X raw'!I428-'EKHAZAARSTK X raw'!I$1003)/'EKHAZAARSTK X raw'!I$1004</f>
        <v>-0.47993622459778956</v>
      </c>
      <c r="J428" s="100">
        <f>('EKHAZAARSTK X raw'!J428-'EKHAZAARSTK X raw'!J$1003)/'EKHAZAARSTK X raw'!J$1004</f>
        <v>0.20641434729654939</v>
      </c>
      <c r="K428" s="100">
        <f>('EKHAZAARSTK X raw'!K428-'EKHAZAARSTK X raw'!K$1003)/'EKHAZAARSTK X raw'!K$1004</f>
        <v>-0.57088145784076605</v>
      </c>
    </row>
    <row r="429" spans="1:11" x14ac:dyDescent="0.3">
      <c r="A429" s="22" t="str">
        <f>'EKHAZAARSTK X raw'!A429</f>
        <v>INDOSTAR CAPITAL FINANCE LTD</v>
      </c>
      <c r="B429" s="100">
        <f>('EKHAZAARSTK X raw'!B429-'EKHAZAARSTK X raw'!B$1003)/'EKHAZAARSTK X raw'!B$1004</f>
        <v>-0.64897097360151768</v>
      </c>
      <c r="C429" s="100">
        <f>('EKHAZAARSTK X raw'!C429-'EKHAZAARSTK X raw'!C$1003)/'EKHAZAARSTK X raw'!C$1004</f>
        <v>0.72039098270202728</v>
      </c>
      <c r="D429" s="100">
        <f>('EKHAZAARSTK X raw'!D429-'EKHAZAARSTK X raw'!D$1003)/'EKHAZAARSTK X raw'!D$1004</f>
        <v>-0.1712240752977332</v>
      </c>
      <c r="E429" s="100">
        <f>('EKHAZAARSTK X raw'!E429-'EKHAZAARSTK X raw'!E$1003)/'EKHAZAARSTK X raw'!E$1004</f>
        <v>-0.90240488424864596</v>
      </c>
      <c r="F429" s="100">
        <f>('EKHAZAARSTK X raw'!F429-'EKHAZAARSTK X raw'!F$1003)/'EKHAZAARSTK X raw'!F$1004</f>
        <v>-1.4996697870556703</v>
      </c>
      <c r="G429" s="100">
        <f>('EKHAZAARSTK X raw'!G429-'EKHAZAARSTK X raw'!G$1003)/'EKHAZAARSTK X raw'!G$1004</f>
        <v>-3.4898315585912596</v>
      </c>
      <c r="H429" s="100">
        <f>('EKHAZAARSTK X raw'!H429-'EKHAZAARSTK X raw'!H$1003)/'EKHAZAARSTK X raw'!H$1004</f>
        <v>-0.36931751795475964</v>
      </c>
      <c r="I429" s="100">
        <f>('EKHAZAARSTK X raw'!I429-'EKHAZAARSTK X raw'!I$1003)/'EKHAZAARSTK X raw'!I$1004</f>
        <v>-0.96202207594765643</v>
      </c>
      <c r="J429" s="100">
        <f>('EKHAZAARSTK X raw'!J429-'EKHAZAARSTK X raw'!J$1003)/'EKHAZAARSTK X raw'!J$1004</f>
        <v>-2.5449052831024077</v>
      </c>
      <c r="K429" s="100">
        <f>('EKHAZAARSTK X raw'!K429-'EKHAZAARSTK X raw'!K$1003)/'EKHAZAARSTK X raw'!K$1004</f>
        <v>0.60936519675628065</v>
      </c>
    </row>
    <row r="430" spans="1:11" x14ac:dyDescent="0.3">
      <c r="A430" s="22" t="str">
        <f>'EKHAZAARSTK X raw'!A430</f>
        <v>INDRAPRASTHA GAS LTD</v>
      </c>
      <c r="B430" s="100">
        <f>('EKHAZAARSTK X raw'!B430-'EKHAZAARSTK X raw'!B$1003)/'EKHAZAARSTK X raw'!B$1004</f>
        <v>0.84178408449691489</v>
      </c>
      <c r="C430" s="100">
        <f>('EKHAZAARSTK X raw'!C430-'EKHAZAARSTK X raw'!C$1003)/'EKHAZAARSTK X raw'!C$1004</f>
        <v>0.12440469718843965</v>
      </c>
      <c r="D430" s="100">
        <f>('EKHAZAARSTK X raw'!D430-'EKHAZAARSTK X raw'!D$1003)/'EKHAZAARSTK X raw'!D$1004</f>
        <v>0.57387888675867316</v>
      </c>
      <c r="E430" s="100">
        <f>('EKHAZAARSTK X raw'!E430-'EKHAZAARSTK X raw'!E$1003)/'EKHAZAARSTK X raw'!E$1004</f>
        <v>-0.87493206548162705</v>
      </c>
      <c r="F430" s="100">
        <f>('EKHAZAARSTK X raw'!F430-'EKHAZAARSTK X raw'!F$1003)/'EKHAZAARSTK X raw'!F$1004</f>
        <v>0.3651482332322929</v>
      </c>
      <c r="G430" s="100">
        <f>('EKHAZAARSTK X raw'!G430-'EKHAZAARSTK X raw'!G$1003)/'EKHAZAARSTK X raw'!G$1004</f>
        <v>0.44737963438257738</v>
      </c>
      <c r="H430" s="100">
        <f>('EKHAZAARSTK X raw'!H430-'EKHAZAARSTK X raw'!H$1003)/'EKHAZAARSTK X raw'!H$1004</f>
        <v>0.9359456466364785</v>
      </c>
      <c r="I430" s="100">
        <f>('EKHAZAARSTK X raw'!I430-'EKHAZAARSTK X raw'!I$1003)/'EKHAZAARSTK X raw'!I$1004</f>
        <v>0.2122668366095172</v>
      </c>
      <c r="J430" s="100">
        <f>('EKHAZAARSTK X raw'!J430-'EKHAZAARSTK X raw'!J$1003)/'EKHAZAARSTK X raw'!J$1004</f>
        <v>-0.1376033531171876</v>
      </c>
      <c r="K430" s="100">
        <f>('EKHAZAARSTK X raw'!K430-'EKHAZAARSTK X raw'!K$1003)/'EKHAZAARSTK X raw'!K$1004</f>
        <v>-0.46509312837189581</v>
      </c>
    </row>
    <row r="431" spans="1:11" x14ac:dyDescent="0.3">
      <c r="A431" s="22" t="str">
        <f>'EKHAZAARSTK X raw'!A431</f>
        <v>INDUS TOWERS LTD</v>
      </c>
      <c r="B431" s="100">
        <f>('EKHAZAARSTK X raw'!B431-'EKHAZAARSTK X raw'!B$1003)/'EKHAZAARSTK X raw'!B$1004</f>
        <v>5.1908644428065038</v>
      </c>
      <c r="C431" s="100">
        <f>('EKHAZAARSTK X raw'!C431-'EKHAZAARSTK X raw'!C$1003)/'EKHAZAARSTK X raw'!C$1004</f>
        <v>7.5462295881023933E-2</v>
      </c>
      <c r="D431" s="100">
        <f>('EKHAZAARSTK X raw'!D431-'EKHAZAARSTK X raw'!D$1003)/'EKHAZAARSTK X raw'!D$1004</f>
        <v>0.38022474911950305</v>
      </c>
      <c r="E431" s="100">
        <f>('EKHAZAARSTK X raw'!E431-'EKHAZAARSTK X raw'!E$1003)/'EKHAZAARSTK X raw'!E$1004</f>
        <v>1.2313804799139811</v>
      </c>
      <c r="F431" s="100">
        <f>('EKHAZAARSTK X raw'!F431-'EKHAZAARSTK X raw'!F$1003)/'EKHAZAARSTK X raw'!F$1004</f>
        <v>-1.1562770681980488</v>
      </c>
      <c r="G431" s="100">
        <f>('EKHAZAARSTK X raw'!G431-'EKHAZAARSTK X raw'!G$1003)/'EKHAZAARSTK X raw'!G$1004</f>
        <v>-0.11369367990588544</v>
      </c>
      <c r="H431" s="100">
        <f>('EKHAZAARSTK X raw'!H431-'EKHAZAARSTK X raw'!H$1003)/'EKHAZAARSTK X raw'!H$1004</f>
        <v>1.4353137408328862</v>
      </c>
      <c r="I431" s="100">
        <f>('EKHAZAARSTK X raw'!I431-'EKHAZAARSTK X raw'!I$1003)/'EKHAZAARSTK X raw'!I$1004</f>
        <v>-0.5944637496728824</v>
      </c>
      <c r="J431" s="100">
        <f>('EKHAZAARSTK X raw'!J431-'EKHAZAARSTK X raw'!J$1003)/'EKHAZAARSTK X raw'!J$1004</f>
        <v>1.2833275868429561</v>
      </c>
      <c r="K431" s="100">
        <f>('EKHAZAARSTK X raw'!K431-'EKHAZAARSTK X raw'!K$1003)/'EKHAZAARSTK X raw'!K$1004</f>
        <v>0.25281431001820076</v>
      </c>
    </row>
    <row r="432" spans="1:11" x14ac:dyDescent="0.3">
      <c r="A432" s="22" t="str">
        <f>'EKHAZAARSTK X raw'!A432</f>
        <v>INDUSIND BANK LTD</v>
      </c>
      <c r="B432" s="100">
        <f>('EKHAZAARSTK X raw'!B432-'EKHAZAARSTK X raw'!B$1003)/'EKHAZAARSTK X raw'!B$1004</f>
        <v>-9.8187262614575291E-2</v>
      </c>
      <c r="C432" s="100">
        <f>('EKHAZAARSTK X raw'!C432-'EKHAZAARSTK X raw'!C$1003)/'EKHAZAARSTK X raw'!C$1004</f>
        <v>-1.3327368376669604</v>
      </c>
      <c r="D432" s="100">
        <f>('EKHAZAARSTK X raw'!D432-'EKHAZAARSTK X raw'!D$1003)/'EKHAZAARSTK X raw'!D$1004</f>
        <v>-0.21602255927570066</v>
      </c>
      <c r="E432" s="100">
        <f>('EKHAZAARSTK X raw'!E432-'EKHAZAARSTK X raw'!E$1003)/'EKHAZAARSTK X raw'!E$1004</f>
        <v>0.55745844085528518</v>
      </c>
      <c r="F432" s="100">
        <f>('EKHAZAARSTK X raw'!F432-'EKHAZAARSTK X raw'!F$1003)/'EKHAZAARSTK X raw'!F$1004</f>
        <v>0.24269343764371282</v>
      </c>
      <c r="G432" s="100">
        <f>('EKHAZAARSTK X raw'!G432-'EKHAZAARSTK X raw'!G$1003)/'EKHAZAARSTK X raw'!G$1004</f>
        <v>-0.55045030899312253</v>
      </c>
      <c r="H432" s="100">
        <f>('EKHAZAARSTK X raw'!H432-'EKHAZAARSTK X raw'!H$1003)/'EKHAZAARSTK X raw'!H$1004</f>
        <v>2.3024700561855407</v>
      </c>
      <c r="I432" s="100">
        <f>('EKHAZAARSTK X raw'!I432-'EKHAZAARSTK X raw'!I$1003)/'EKHAZAARSTK X raw'!I$1004</f>
        <v>0.84006937439807161</v>
      </c>
      <c r="J432" s="100">
        <f>('EKHAZAARSTK X raw'!J432-'EKHAZAARSTK X raw'!J$1003)/'EKHAZAARSTK X raw'!J$1004</f>
        <v>0.658014078789666</v>
      </c>
      <c r="K432" s="100">
        <f>('EKHAZAARSTK X raw'!K432-'EKHAZAARSTK X raw'!K$1003)/'EKHAZAARSTK X raw'!K$1004</f>
        <v>0.2486431939003183</v>
      </c>
    </row>
    <row r="433" spans="1:11" x14ac:dyDescent="0.3">
      <c r="A433" s="22" t="str">
        <f>'EKHAZAARSTK X raw'!A433</f>
        <v>INFIBEAM AVENUES LTD</v>
      </c>
      <c r="B433" s="100">
        <f>('EKHAZAARSTK X raw'!B433-'EKHAZAARSTK X raw'!B$1003)/'EKHAZAARSTK X raw'!B$1004</f>
        <v>-0.53409788001709457</v>
      </c>
      <c r="C433" s="100">
        <f>('EKHAZAARSTK X raw'!C433-'EKHAZAARSTK X raw'!C$1003)/'EKHAZAARSTK X raw'!C$1004</f>
        <v>-0.97084665406561899</v>
      </c>
      <c r="D433" s="100">
        <f>('EKHAZAARSTK X raw'!D433-'EKHAZAARSTK X raw'!D$1003)/'EKHAZAARSTK X raw'!D$1004</f>
        <v>-0.32909189608225059</v>
      </c>
      <c r="E433" s="100">
        <f>('EKHAZAARSTK X raw'!E433-'EKHAZAARSTK X raw'!E$1003)/'EKHAZAARSTK X raw'!E$1004</f>
        <v>-0.90240488424864596</v>
      </c>
      <c r="F433" s="100">
        <f>('EKHAZAARSTK X raw'!F433-'EKHAZAARSTK X raw'!F$1003)/'EKHAZAARSTK X raw'!F$1004</f>
        <v>-0.84966661175987535</v>
      </c>
      <c r="G433" s="100">
        <f>('EKHAZAARSTK X raw'!G433-'EKHAZAARSTK X raw'!G$1003)/'EKHAZAARSTK X raw'!G$1004</f>
        <v>-0.42977471389559402</v>
      </c>
      <c r="H433" s="100">
        <f>('EKHAZAARSTK X raw'!H433-'EKHAZAARSTK X raw'!H$1003)/'EKHAZAARSTK X raw'!H$1004</f>
        <v>-0.3180444252240765</v>
      </c>
      <c r="I433" s="100">
        <f>('EKHAZAARSTK X raw'!I433-'EKHAZAARSTK X raw'!I$1003)/'EKHAZAARSTK X raw'!I$1004</f>
        <v>0.20901947644523403</v>
      </c>
      <c r="J433" s="100">
        <f>('EKHAZAARSTK X raw'!J433-'EKHAZAARSTK X raw'!J$1003)/'EKHAZAARSTK X raw'!J$1004</f>
        <v>-8.5860686270783387E-2</v>
      </c>
      <c r="K433" s="100">
        <f>('EKHAZAARSTK X raw'!K433-'EKHAZAARSTK X raw'!K$1003)/'EKHAZAARSTK X raw'!K$1004</f>
        <v>0.73580747119602175</v>
      </c>
    </row>
    <row r="434" spans="1:11" x14ac:dyDescent="0.3">
      <c r="A434" s="22" t="str">
        <f>'EKHAZAARSTK X raw'!A434</f>
        <v>INFO EDGE INDIA LTD</v>
      </c>
      <c r="B434" s="100">
        <f>('EKHAZAARSTK X raw'!B434-'EKHAZAARSTK X raw'!B$1003)/'EKHAZAARSTK X raw'!B$1004</f>
        <v>-0.44806945612446764</v>
      </c>
      <c r="C434" s="100">
        <f>('EKHAZAARSTK X raw'!C434-'EKHAZAARSTK X raw'!C$1003)/'EKHAZAARSTK X raw'!C$1004</f>
        <v>0.57308101869363459</v>
      </c>
      <c r="D434" s="100">
        <f>('EKHAZAARSTK X raw'!D434-'EKHAZAARSTK X raw'!D$1003)/'EKHAZAARSTK X raw'!D$1004</f>
        <v>1.5827180681712687</v>
      </c>
      <c r="E434" s="100">
        <f>('EKHAZAARSTK X raw'!E434-'EKHAZAARSTK X raw'!E$1003)/'EKHAZAARSTK X raw'!E$1004</f>
        <v>0.48766938395297049</v>
      </c>
      <c r="F434" s="100">
        <f>('EKHAZAARSTK X raw'!F434-'EKHAZAARSTK X raw'!F$1003)/'EKHAZAARSTK X raw'!F$1004</f>
        <v>-0.66107396673899599</v>
      </c>
      <c r="G434" s="100">
        <f>('EKHAZAARSTK X raw'!G434-'EKHAZAARSTK X raw'!G$1003)/'EKHAZAARSTK X raw'!G$1004</f>
        <v>0.59320664321212402</v>
      </c>
      <c r="H434" s="100">
        <f>('EKHAZAARSTK X raw'!H434-'EKHAZAARSTK X raw'!H$1003)/'EKHAZAARSTK X raw'!H$1004</f>
        <v>0.78454533515307934</v>
      </c>
      <c r="I434" s="100">
        <f>('EKHAZAARSTK X raw'!I434-'EKHAZAARSTK X raw'!I$1003)/'EKHAZAARSTK X raw'!I$1004</f>
        <v>0.11475635791628798</v>
      </c>
      <c r="J434" s="100">
        <f>('EKHAZAARSTK X raw'!J434-'EKHAZAARSTK X raw'!J$1003)/'EKHAZAARSTK X raw'!J$1004</f>
        <v>-1.0433504950150081</v>
      </c>
      <c r="K434" s="100">
        <f>('EKHAZAARSTK X raw'!K434-'EKHAZAARSTK X raw'!K$1003)/'EKHAZAARSTK X raw'!K$1004</f>
        <v>-1.0628147264185637</v>
      </c>
    </row>
    <row r="435" spans="1:11" x14ac:dyDescent="0.3">
      <c r="A435" s="22" t="str">
        <f>'EKHAZAARSTK X raw'!A435</f>
        <v>INFOBEANS TECHNOLOGIES LTD</v>
      </c>
      <c r="B435" s="100">
        <f>('EKHAZAARSTK X raw'!B435-'EKHAZAARSTK X raw'!B$1003)/'EKHAZAARSTK X raw'!B$1004</f>
        <v>-0.49377692633915937</v>
      </c>
      <c r="C435" s="100">
        <f>('EKHAZAARSTK X raw'!C435-'EKHAZAARSTK X raw'!C$1003)/'EKHAZAARSTK X raw'!C$1004</f>
        <v>2.1997832827956527</v>
      </c>
      <c r="D435" s="100">
        <f>('EKHAZAARSTK X raw'!D435-'EKHAZAARSTK X raw'!D$1003)/'EKHAZAARSTK X raw'!D$1004</f>
        <v>2.112462895510868</v>
      </c>
      <c r="E435" s="100">
        <f>('EKHAZAARSTK X raw'!E435-'EKHAZAARSTK X raw'!E$1003)/'EKHAZAARSTK X raw'!E$1004</f>
        <v>-0.5615732841867227</v>
      </c>
      <c r="F435" s="100">
        <f>('EKHAZAARSTK X raw'!F435-'EKHAZAARSTK X raw'!F$1003)/'EKHAZAARSTK X raw'!F$1004</f>
        <v>-0.94335834569537114</v>
      </c>
      <c r="G435" s="100">
        <f>('EKHAZAARSTK X raw'!G435-'EKHAZAARSTK X raw'!G$1003)/'EKHAZAARSTK X raw'!G$1004</f>
        <v>0.49841452291694033</v>
      </c>
      <c r="H435" s="100">
        <f>('EKHAZAARSTK X raw'!H435-'EKHAZAARSTK X raw'!H$1003)/'EKHAZAARSTK X raw'!H$1004</f>
        <v>-1.3074710671720422</v>
      </c>
      <c r="I435" s="100">
        <f>('EKHAZAARSTK X raw'!I435-'EKHAZAARSTK X raw'!I$1003)/'EKHAZAARSTK X raw'!I$1004</f>
        <v>-0.68349526006082961</v>
      </c>
      <c r="J435" s="100">
        <f>('EKHAZAARSTK X raw'!J435-'EKHAZAARSTK X raw'!J$1003)/'EKHAZAARSTK X raw'!J$1004</f>
        <v>-9.1923097947223531E-2</v>
      </c>
      <c r="K435" s="100">
        <f>('EKHAZAARSTK X raw'!K435-'EKHAZAARSTK X raw'!K$1003)/'EKHAZAARSTK X raw'!K$1004</f>
        <v>1.1003522726681958E-2</v>
      </c>
    </row>
    <row r="436" spans="1:11" x14ac:dyDescent="0.3">
      <c r="A436" s="22" t="str">
        <f>'EKHAZAARSTK X raw'!A436</f>
        <v>INFOSYS LTD</v>
      </c>
      <c r="B436" s="100">
        <f>('EKHAZAARSTK X raw'!B436-'EKHAZAARSTK X raw'!B$1003)/'EKHAZAARSTK X raw'!B$1004</f>
        <v>1.3542689510330868</v>
      </c>
      <c r="C436" s="100">
        <f>('EKHAZAARSTK X raw'!C436-'EKHAZAARSTK X raw'!C$1003)/'EKHAZAARSTK X raw'!C$1004</f>
        <v>-0.63984575414454692</v>
      </c>
      <c r="D436" s="100">
        <f>('EKHAZAARSTK X raw'!D436-'EKHAZAARSTK X raw'!D$1003)/'EKHAZAARSTK X raw'!D$1004</f>
        <v>4.3757064296488873E-2</v>
      </c>
      <c r="E436" s="100">
        <f>('EKHAZAARSTK X raw'!E436-'EKHAZAARSTK X raw'!E$1003)/'EKHAZAARSTK X raw'!E$1004</f>
        <v>-0.65382249933470526</v>
      </c>
      <c r="F436" s="100">
        <f>('EKHAZAARSTK X raw'!F436-'EKHAZAARSTK X raw'!F$1003)/'EKHAZAARSTK X raw'!F$1004</f>
        <v>-0.92308460239923185</v>
      </c>
      <c r="G436" s="100">
        <f>('EKHAZAARSTK X raw'!G436-'EKHAZAARSTK X raw'!G$1003)/'EKHAZAARSTK X raw'!G$1004</f>
        <v>1.450751706360021</v>
      </c>
      <c r="H436" s="100">
        <f>('EKHAZAARSTK X raw'!H436-'EKHAZAARSTK X raw'!H$1003)/'EKHAZAARSTK X raw'!H$1004</f>
        <v>2.6751355651636861</v>
      </c>
      <c r="I436" s="100">
        <f>('EKHAZAARSTK X raw'!I436-'EKHAZAARSTK X raw'!I$1003)/'EKHAZAARSTK X raw'!I$1004</f>
        <v>-0.52109814165258861</v>
      </c>
      <c r="J436" s="100">
        <f>('EKHAZAARSTK X raw'!J436-'EKHAZAARSTK X raw'!J$1003)/'EKHAZAARSTK X raw'!J$1004</f>
        <v>-0.24591559041894615</v>
      </c>
      <c r="K436" s="100">
        <f>('EKHAZAARSTK X raw'!K436-'EKHAZAARSTK X raw'!K$1003)/'EKHAZAARSTK X raw'!K$1004</f>
        <v>1.2580679199725542E-3</v>
      </c>
    </row>
    <row r="437" spans="1:11" x14ac:dyDescent="0.3">
      <c r="A437" s="22" t="str">
        <f>'EKHAZAARSTK X raw'!A437</f>
        <v>INGERSOLL-RAND INDIA LTD</v>
      </c>
      <c r="B437" s="100">
        <f>('EKHAZAARSTK X raw'!B437-'EKHAZAARSTK X raw'!B$1003)/'EKHAZAARSTK X raw'!B$1004</f>
        <v>-0.47026381030451936</v>
      </c>
      <c r="C437" s="100">
        <f>('EKHAZAARSTK X raw'!C437-'EKHAZAARSTK X raw'!C$1003)/'EKHAZAARSTK X raw'!C$1004</f>
        <v>-9.9452823946911836E-2</v>
      </c>
      <c r="D437" s="100">
        <f>('EKHAZAARSTK X raw'!D437-'EKHAZAARSTK X raw'!D$1003)/'EKHAZAARSTK X raw'!D$1004</f>
        <v>5.6801524949229604E-2</v>
      </c>
      <c r="E437" s="100">
        <f>('EKHAZAARSTK X raw'!E437-'EKHAZAARSTK X raw'!E$1003)/'EKHAZAARSTK X raw'!E$1004</f>
        <v>-0.90240488424864596</v>
      </c>
      <c r="F437" s="100">
        <f>('EKHAZAARSTK X raw'!F437-'EKHAZAARSTK X raw'!F$1003)/'EKHAZAARSTK X raw'!F$1004</f>
        <v>1.1253580318431626</v>
      </c>
      <c r="G437" s="100">
        <f>('EKHAZAARSTK X raw'!G437-'EKHAZAARSTK X raw'!G$1003)/'EKHAZAARSTK X raw'!G$1004</f>
        <v>0.80012950482885004</v>
      </c>
      <c r="H437" s="100">
        <f>('EKHAZAARSTK X raw'!H437-'EKHAZAARSTK X raw'!H$1003)/'EKHAZAARSTK X raw'!H$1004</f>
        <v>-0.54760871471575467</v>
      </c>
      <c r="I437" s="100">
        <f>('EKHAZAARSTK X raw'!I437-'EKHAZAARSTK X raw'!I$1003)/'EKHAZAARSTK X raw'!I$1004</f>
        <v>-0.69917055226194447</v>
      </c>
      <c r="J437" s="100">
        <f>('EKHAZAARSTK X raw'!J437-'EKHAZAARSTK X raw'!J$1003)/'EKHAZAARSTK X raw'!J$1004</f>
        <v>-0.84914974807300647</v>
      </c>
      <c r="K437" s="100">
        <f>('EKHAZAARSTK X raw'!K437-'EKHAZAARSTK X raw'!K$1003)/'EKHAZAARSTK X raw'!K$1004</f>
        <v>2.5871335317006191E-2</v>
      </c>
    </row>
    <row r="438" spans="1:11" x14ac:dyDescent="0.3">
      <c r="A438" s="22" t="str">
        <f>'EKHAZAARSTK X raw'!A438</f>
        <v>INOX GREEN ENERGY SERVICES L</v>
      </c>
      <c r="B438" s="100">
        <f>('EKHAZAARSTK X raw'!B438-'EKHAZAARSTK X raw'!B$1003)/'EKHAZAARSTK X raw'!B$1004</f>
        <v>-0.64897097360151768</v>
      </c>
      <c r="C438" s="100">
        <f>('EKHAZAARSTK X raw'!C438-'EKHAZAARSTK X raw'!C$1003)/'EKHAZAARSTK X raw'!C$1004</f>
        <v>-0.56814051067094795</v>
      </c>
      <c r="D438" s="100">
        <f>('EKHAZAARSTK X raw'!D438-'EKHAZAARSTK X raw'!D$1003)/'EKHAZAARSTK X raw'!D$1004</f>
        <v>-0.96929833871041537</v>
      </c>
      <c r="E438" s="100">
        <f>('EKHAZAARSTK X raw'!E438-'EKHAZAARSTK X raw'!E$1003)/'EKHAZAARSTK X raw'!E$1004</f>
        <v>1.3194266876486118</v>
      </c>
      <c r="F438" s="100">
        <f>('EKHAZAARSTK X raw'!F438-'EKHAZAARSTK X raw'!F$1003)/'EKHAZAARSTK X raw'!F$1004</f>
        <v>-0.20152748694170916</v>
      </c>
      <c r="G438" s="100">
        <f>('EKHAZAARSTK X raw'!G438-'EKHAZAARSTK X raw'!G$1003)/'EKHAZAARSTK X raw'!G$1004</f>
        <v>-0.72055202029108545</v>
      </c>
      <c r="H438" s="100">
        <f>('EKHAZAARSTK X raw'!H438-'EKHAZAARSTK X raw'!H$1003)/'EKHAZAARSTK X raw'!H$1004</f>
        <v>-1.1530547131111695</v>
      </c>
      <c r="I438" s="100">
        <f>('EKHAZAARSTK X raw'!I438-'EKHAZAARSTK X raw'!I$1003)/'EKHAZAARSTK X raw'!I$1004</f>
        <v>-0.12591735403380738</v>
      </c>
      <c r="J438" s="100">
        <f>('EKHAZAARSTK X raw'!J438-'EKHAZAARSTK X raw'!J$1003)/'EKHAZAARSTK X raw'!J$1004</f>
        <v>-0.37203458673468437</v>
      </c>
      <c r="K438" s="100">
        <f>('EKHAZAARSTK X raw'!K438-'EKHAZAARSTK X raw'!K$1003)/'EKHAZAARSTK X raw'!K$1004</f>
        <v>0.66385010294615232</v>
      </c>
    </row>
    <row r="439" spans="1:11" x14ac:dyDescent="0.3">
      <c r="A439" s="22" t="str">
        <f>'EKHAZAARSTK X raw'!A439</f>
        <v>INOX WIND ENERGY LTD</v>
      </c>
      <c r="B439" s="100">
        <f>('EKHAZAARSTK X raw'!B439-'EKHAZAARSTK X raw'!B$1003)/'EKHAZAARSTK X raw'!B$1004</f>
        <v>-0.64897097360151768</v>
      </c>
      <c r="C439" s="100">
        <f>('EKHAZAARSTK X raw'!C439-'EKHAZAARSTK X raw'!C$1003)/'EKHAZAARSTK X raw'!C$1004</f>
        <v>-0.73602485157652808</v>
      </c>
      <c r="D439" s="100">
        <f>('EKHAZAARSTK X raw'!D439-'EKHAZAARSTK X raw'!D$1003)/'EKHAZAARSTK X raw'!D$1004</f>
        <v>-2.1342910469541647</v>
      </c>
      <c r="E439" s="100">
        <f>('EKHAZAARSTK X raw'!E439-'EKHAZAARSTK X raw'!E$1003)/'EKHAZAARSTK X raw'!E$1004</f>
        <v>1.4799470672573878</v>
      </c>
      <c r="F439" s="100">
        <f>('EKHAZAARSTK X raw'!F439-'EKHAZAARSTK X raw'!F$1003)/'EKHAZAARSTK X raw'!F$1004</f>
        <v>1.0983766466642175</v>
      </c>
      <c r="G439" s="100">
        <f>('EKHAZAARSTK X raw'!G439-'EKHAZAARSTK X raw'!G$1003)/'EKHAZAARSTK X raw'!G$1004</f>
        <v>-3.4898315585912596</v>
      </c>
      <c r="H439" s="100">
        <f>('EKHAZAARSTK X raw'!H439-'EKHAZAARSTK X raw'!H$1003)/'EKHAZAARSTK X raw'!H$1004</f>
        <v>-0.69835445405518259</v>
      </c>
      <c r="I439" s="100">
        <f>('EKHAZAARSTK X raw'!I439-'EKHAZAARSTK X raw'!I$1003)/'EKHAZAARSTK X raw'!I$1004</f>
        <v>-0.99345022482119494</v>
      </c>
      <c r="J439" s="100">
        <f>('EKHAZAARSTK X raw'!J439-'EKHAZAARSTK X raw'!J$1003)/'EKHAZAARSTK X raw'!J$1004</f>
        <v>-3.5530331153301762</v>
      </c>
      <c r="K439" s="100">
        <f>('EKHAZAARSTK X raw'!K439-'EKHAZAARSTK X raw'!K$1003)/'EKHAZAARSTK X raw'!K$1004</f>
        <v>1.1939867963827613</v>
      </c>
    </row>
    <row r="440" spans="1:11" x14ac:dyDescent="0.3">
      <c r="A440" s="22" t="str">
        <f>'EKHAZAARSTK X raw'!A440</f>
        <v>INOX WIND LTD</v>
      </c>
      <c r="B440" s="100">
        <f>('EKHAZAARSTK X raw'!B440-'EKHAZAARSTK X raw'!B$1003)/'EKHAZAARSTK X raw'!B$1004</f>
        <v>-0.64897097360151768</v>
      </c>
      <c r="C440" s="100">
        <f>('EKHAZAARSTK X raw'!C440-'EKHAZAARSTK X raw'!C$1003)/'EKHAZAARSTK X raw'!C$1004</f>
        <v>-0.20293515336935045</v>
      </c>
      <c r="D440" s="100">
        <f>('EKHAZAARSTK X raw'!D440-'EKHAZAARSTK X raw'!D$1003)/'EKHAZAARSTK X raw'!D$1004</f>
        <v>-1.4513110653770276</v>
      </c>
      <c r="E440" s="100">
        <f>('EKHAZAARSTK X raw'!E440-'EKHAZAARSTK X raw'!E$1003)/'EKHAZAARSTK X raw'!E$1004</f>
        <v>1.0083763200711446</v>
      </c>
      <c r="F440" s="100">
        <f>('EKHAZAARSTK X raw'!F440-'EKHAZAARSTK X raw'!F$1003)/'EKHAZAARSTK X raw'!F$1004</f>
        <v>-0.28612254068719828</v>
      </c>
      <c r="G440" s="100">
        <f>('EKHAZAARSTK X raw'!G440-'EKHAZAARSTK X raw'!G$1003)/'EKHAZAARSTK X raw'!G$1004</f>
        <v>-3.4898315585912596</v>
      </c>
      <c r="H440" s="100">
        <f>('EKHAZAARSTK X raw'!H440-'EKHAZAARSTK X raw'!H$1003)/'EKHAZAARSTK X raw'!H$1004</f>
        <v>-0.44574366318012315</v>
      </c>
      <c r="I440" s="100">
        <f>('EKHAZAARSTK X raw'!I440-'EKHAZAARSTK X raw'!I$1003)/'EKHAZAARSTK X raw'!I$1004</f>
        <v>-0.16421437987854712</v>
      </c>
      <c r="J440" s="100">
        <f>('EKHAZAARSTK X raw'!J440-'EKHAZAARSTK X raw'!J$1003)/'EKHAZAARSTK X raw'!J$1004</f>
        <v>-2.9117721088901707</v>
      </c>
      <c r="K440" s="100">
        <f>('EKHAZAARSTK X raw'!K440-'EKHAZAARSTK X raw'!K$1003)/'EKHAZAARSTK X raw'!K$1004</f>
        <v>0.38599320091683048</v>
      </c>
    </row>
    <row r="441" spans="1:11" x14ac:dyDescent="0.3">
      <c r="A441" s="22" t="str">
        <f>'EKHAZAARSTK X raw'!A441</f>
        <v>INSECTICIDES INDIA LTD</v>
      </c>
      <c r="B441" s="100">
        <f>('EKHAZAARSTK X raw'!B441-'EKHAZAARSTK X raw'!B$1003)/'EKHAZAARSTK X raw'!B$1004</f>
        <v>-0.20879451136318447</v>
      </c>
      <c r="C441" s="100">
        <f>('EKHAZAARSTK X raw'!C441-'EKHAZAARSTK X raw'!C$1003)/'EKHAZAARSTK X raw'!C$1004</f>
        <v>-9.5180753314556124E-2</v>
      </c>
      <c r="D441" s="100">
        <f>('EKHAZAARSTK X raw'!D441-'EKHAZAARSTK X raw'!D$1003)/'EKHAZAARSTK X raw'!D$1004</f>
        <v>2.6407848639941129E-2</v>
      </c>
      <c r="E441" s="100">
        <f>('EKHAZAARSTK X raw'!E441-'EKHAZAARSTK X raw'!E$1003)/'EKHAZAARSTK X raw'!E$1004</f>
        <v>-7.5735111314871192E-2</v>
      </c>
      <c r="F441" s="100">
        <f>('EKHAZAARSTK X raw'!F441-'EKHAZAARSTK X raw'!F$1003)/'EKHAZAARSTK X raw'!F$1004</f>
        <v>0.21980633332353691</v>
      </c>
      <c r="G441" s="100">
        <f>('EKHAZAARSTK X raw'!G441-'EKHAZAARSTK X raw'!G$1003)/'EKHAZAARSTK X raw'!G$1004</f>
        <v>-0.29338148213091197</v>
      </c>
      <c r="H441" s="100">
        <f>('EKHAZAARSTK X raw'!H441-'EKHAZAARSTK X raw'!H$1003)/'EKHAZAARSTK X raw'!H$1004</f>
        <v>-0.74368664840131948</v>
      </c>
      <c r="I441" s="100">
        <f>('EKHAZAARSTK X raw'!I441-'EKHAZAARSTK X raw'!I$1003)/'EKHAZAARSTK X raw'!I$1004</f>
        <v>-0.42874115931635248</v>
      </c>
      <c r="J441" s="100">
        <f>('EKHAZAARSTK X raw'!J441-'EKHAZAARSTK X raw'!J$1003)/'EKHAZAARSTK X raw'!J$1004</f>
        <v>0.71829892914355575</v>
      </c>
      <c r="K441" s="100">
        <f>('EKHAZAARSTK X raw'!K441-'EKHAZAARSTK X raw'!K$1003)/'EKHAZAARSTK X raw'!K$1004</f>
        <v>-0.61083149509302803</v>
      </c>
    </row>
    <row r="442" spans="1:11" x14ac:dyDescent="0.3">
      <c r="A442" s="22" t="str">
        <f>'EKHAZAARSTK X raw'!A442</f>
        <v>INTELLECT DESIGN ARENA LTD</v>
      </c>
      <c r="B442" s="100">
        <f>('EKHAZAARSTK X raw'!B442-'EKHAZAARSTK X raw'!B$1003)/'EKHAZAARSTK X raw'!B$1004</f>
        <v>-0.22687928582667921</v>
      </c>
      <c r="C442" s="100">
        <f>('EKHAZAARSTK X raw'!C442-'EKHAZAARSTK X raw'!C$1003)/'EKHAZAARSTK X raw'!C$1004</f>
        <v>0.70826106328287042</v>
      </c>
      <c r="D442" s="100">
        <f>('EKHAZAARSTK X raw'!D442-'EKHAZAARSTK X raw'!D$1003)/'EKHAZAARSTK X raw'!D$1004</f>
        <v>0.14692883453954084</v>
      </c>
      <c r="E442" s="100">
        <f>('EKHAZAARSTK X raw'!E442-'EKHAZAARSTK X raw'!E$1003)/'EKHAZAARSTK X raw'!E$1004</f>
        <v>-0.88822311493880668</v>
      </c>
      <c r="F442" s="100">
        <f>('EKHAZAARSTK X raw'!F442-'EKHAZAARSTK X raw'!F$1003)/'EKHAZAARSTK X raw'!F$1004</f>
        <v>-2.0046674870256274</v>
      </c>
      <c r="G442" s="100">
        <f>('EKHAZAARSTK X raw'!G442-'EKHAZAARSTK X raw'!G$1003)/'EKHAZAARSTK X raw'!G$1004</f>
        <v>0.30781766866739374</v>
      </c>
      <c r="H442" s="100">
        <f>('EKHAZAARSTK X raw'!H442-'EKHAZAARSTK X raw'!H$1003)/'EKHAZAARSTK X raw'!H$1004</f>
        <v>-0.25914426008531682</v>
      </c>
      <c r="I442" s="100">
        <f>('EKHAZAARSTK X raw'!I442-'EKHAZAARSTK X raw'!I$1003)/'EKHAZAARSTK X raw'!I$1004</f>
        <v>0.39341375919196653</v>
      </c>
      <c r="J442" s="100">
        <f>('EKHAZAARSTK X raw'!J442-'EKHAZAARSTK X raw'!J$1003)/'EKHAZAARSTK X raw'!J$1004</f>
        <v>-2.8054531779144534E-2</v>
      </c>
      <c r="K442" s="100">
        <f>('EKHAZAARSTK X raw'!K442-'EKHAZAARSTK X raw'!K$1003)/'EKHAZAARSTK X raw'!K$1004</f>
        <v>0.364342238929455</v>
      </c>
    </row>
    <row r="443" spans="1:11" x14ac:dyDescent="0.3">
      <c r="A443" s="22" t="str">
        <f>'EKHAZAARSTK X raw'!A443</f>
        <v>INTERGLOBE AVIATION LTD</v>
      </c>
      <c r="B443" s="100">
        <f>('EKHAZAARSTK X raw'!B443-'EKHAZAARSTK X raw'!B$1003)/'EKHAZAARSTK X raw'!B$1004</f>
        <v>-0.64897097360151768</v>
      </c>
      <c r="C443" s="100">
        <f>('EKHAZAARSTK X raw'!C443-'EKHAZAARSTK X raw'!C$1003)/'EKHAZAARSTK X raw'!C$1004</f>
        <v>0.79954845644743</v>
      </c>
      <c r="D443" s="100">
        <f>('EKHAZAARSTK X raw'!D443-'EKHAZAARSTK X raw'!D$1003)/'EKHAZAARSTK X raw'!D$1004</f>
        <v>-0.25085808481611527</v>
      </c>
      <c r="E443" s="100">
        <f>('EKHAZAARSTK X raw'!E443-'EKHAZAARSTK X raw'!E$1003)/'EKHAZAARSTK X raw'!E$1004</f>
        <v>2.1824554278392312</v>
      </c>
      <c r="F443" s="100">
        <f>('EKHAZAARSTK X raw'!F443-'EKHAZAARSTK X raw'!F$1003)/'EKHAZAARSTK X raw'!F$1004</f>
        <v>-0.29028345296212327</v>
      </c>
      <c r="G443" s="100">
        <f>('EKHAZAARSTK X raw'!G443-'EKHAZAARSTK X raw'!G$1003)/'EKHAZAARSTK X raw'!G$1004</f>
        <v>-1.6448146797559584</v>
      </c>
      <c r="H443" s="100">
        <f>('EKHAZAARSTK X raw'!H443-'EKHAZAARSTK X raw'!H$1003)/'EKHAZAARSTK X raw'!H$1004</f>
        <v>1.7465501925506131</v>
      </c>
      <c r="I443" s="100">
        <f>('EKHAZAARSTK X raw'!I443-'EKHAZAARSTK X raw'!I$1003)/'EKHAZAARSTK X raw'!I$1004</f>
        <v>-0.36215612278426818</v>
      </c>
      <c r="J443" s="100">
        <f>('EKHAZAARSTK X raw'!J443-'EKHAZAARSTK X raw'!J$1003)/'EKHAZAARSTK X raw'!J$1004</f>
        <v>-0.59939739130250524</v>
      </c>
      <c r="K443" s="100">
        <f>('EKHAZAARSTK X raw'!K443-'EKHAZAARSTK X raw'!K$1003)/'EKHAZAARSTK X raw'!K$1004</f>
        <v>-0.75384893868542724</v>
      </c>
    </row>
    <row r="444" spans="1:11" x14ac:dyDescent="0.3">
      <c r="A444" s="22" t="str">
        <f>'EKHAZAARSTK X raw'!A444</f>
        <v>IOL CHEMICALS AND PHARMA LTD</v>
      </c>
      <c r="B444" s="100">
        <f>('EKHAZAARSTK X raw'!B444-'EKHAZAARSTK X raw'!B$1003)/'EKHAZAARSTK X raw'!B$1004</f>
        <v>7.4945480162757594E-2</v>
      </c>
      <c r="C444" s="100">
        <f>('EKHAZAARSTK X raw'!C444-'EKHAZAARSTK X raw'!C$1003)/'EKHAZAARSTK X raw'!C$1004</f>
        <v>0.82875370722442299</v>
      </c>
      <c r="D444" s="100">
        <f>('EKHAZAARSTK X raw'!D444-'EKHAZAARSTK X raw'!D$1003)/'EKHAZAARSTK X raw'!D$1004</f>
        <v>-0.35526820258873526</v>
      </c>
      <c r="E444" s="100">
        <f>('EKHAZAARSTK X raw'!E444-'EKHAZAARSTK X raw'!E$1003)/'EKHAZAARSTK X raw'!E$1004</f>
        <v>-0.83060714566486871</v>
      </c>
      <c r="F444" s="100">
        <f>('EKHAZAARSTK X raw'!F444-'EKHAZAARSTK X raw'!F$1003)/'EKHAZAARSTK X raw'!F$1004</f>
        <v>-0.3331491270659348</v>
      </c>
      <c r="G444" s="100">
        <f>('EKHAZAARSTK X raw'!G444-'EKHAZAARSTK X raw'!G$1003)/'EKHAZAARSTK X raw'!G$1004</f>
        <v>-0.55780730654721122</v>
      </c>
      <c r="H444" s="100">
        <f>('EKHAZAARSTK X raw'!H444-'EKHAZAARSTK X raw'!H$1003)/'EKHAZAARSTK X raw'!H$1004</f>
        <v>-0.55236350150983171</v>
      </c>
      <c r="I444" s="100">
        <f>('EKHAZAARSTK X raw'!I444-'EKHAZAARSTK X raw'!I$1003)/'EKHAZAARSTK X raw'!I$1004</f>
        <v>1.2706489960946117</v>
      </c>
      <c r="J444" s="100">
        <f>('EKHAZAARSTK X raw'!J444-'EKHAZAARSTK X raw'!J$1003)/'EKHAZAARSTK X raw'!J$1004</f>
        <v>0.2721547360275684</v>
      </c>
      <c r="K444" s="100">
        <f>('EKHAZAARSTK X raw'!K444-'EKHAZAARSTK X raw'!K$1003)/'EKHAZAARSTK X raw'!K$1004</f>
        <v>-0.23886858126219143</v>
      </c>
    </row>
    <row r="445" spans="1:11" x14ac:dyDescent="0.3">
      <c r="A445" s="22" t="str">
        <f>'EKHAZAARSTK X raw'!A445</f>
        <v>ION EXCHANGE (INDIA) LTD</v>
      </c>
      <c r="B445" s="100">
        <f>('EKHAZAARSTK X raw'!B445-'EKHAZAARSTK X raw'!B$1003)/'EKHAZAARSTK X raw'!B$1004</f>
        <v>-0.4332148553039239</v>
      </c>
      <c r="C445" s="100">
        <f>('EKHAZAARSTK X raw'!C445-'EKHAZAARSTK X raw'!C$1003)/'EKHAZAARSTK X raw'!C$1004</f>
        <v>-0.47944677719660178</v>
      </c>
      <c r="D445" s="100">
        <f>('EKHAZAARSTK X raw'!D445-'EKHAZAARSTK X raw'!D$1003)/'EKHAZAARSTK X raw'!D$1004</f>
        <v>-0.29622186077484897</v>
      </c>
      <c r="E445" s="100">
        <f>('EKHAZAARSTK X raw'!E445-'EKHAZAARSTK X raw'!E$1003)/'EKHAZAARSTK X raw'!E$1004</f>
        <v>-0.81787225505132122</v>
      </c>
      <c r="F445" s="100">
        <f>('EKHAZAARSTK X raw'!F445-'EKHAZAARSTK X raw'!F$1003)/'EKHAZAARSTK X raw'!F$1004</f>
        <v>1.968264886479788</v>
      </c>
      <c r="G445" s="100">
        <f>('EKHAZAARSTK X raw'!G445-'EKHAZAARSTK X raw'!G$1003)/'EKHAZAARSTK X raw'!G$1004</f>
        <v>0.59892063737775936</v>
      </c>
      <c r="H445" s="100">
        <f>('EKHAZAARSTK X raw'!H445-'EKHAZAARSTK X raw'!H$1003)/'EKHAZAARSTK X raw'!H$1004</f>
        <v>-0.43207299334158922</v>
      </c>
      <c r="I445" s="100">
        <f>('EKHAZAARSTK X raw'!I445-'EKHAZAARSTK X raw'!I$1003)/'EKHAZAARSTK X raw'!I$1004</f>
        <v>-0.39739957136658305</v>
      </c>
      <c r="J445" s="100">
        <f>('EKHAZAARSTK X raw'!J445-'EKHAZAARSTK X raw'!J$1003)/'EKHAZAARSTK X raw'!J$1004</f>
        <v>-0.31516449819502979</v>
      </c>
      <c r="K445" s="100">
        <f>('EKHAZAARSTK X raw'!K445-'EKHAZAARSTK X raw'!K$1003)/'EKHAZAARSTK X raw'!K$1004</f>
        <v>0.9031267390762846</v>
      </c>
    </row>
    <row r="446" spans="1:11" x14ac:dyDescent="0.3">
      <c r="A446" s="22" t="str">
        <f>'EKHAZAARSTK X raw'!A446</f>
        <v>IPCA LABORATORIES LTD</v>
      </c>
      <c r="B446" s="100">
        <f>('EKHAZAARSTK X raw'!B446-'EKHAZAARSTK X raw'!B$1003)/'EKHAZAARSTK X raw'!B$1004</f>
        <v>-0.29902934147033761</v>
      </c>
      <c r="C446" s="100">
        <f>('EKHAZAARSTK X raw'!C446-'EKHAZAARSTK X raw'!C$1003)/'EKHAZAARSTK X raw'!C$1004</f>
        <v>-0.38177991528785288</v>
      </c>
      <c r="D446" s="100">
        <f>('EKHAZAARSTK X raw'!D446-'EKHAZAARSTK X raw'!D$1003)/'EKHAZAARSTK X raw'!D$1004</f>
        <v>0.20512884400716538</v>
      </c>
      <c r="E446" s="100">
        <f>('EKHAZAARSTK X raw'!E446-'EKHAZAARSTK X raw'!E$1003)/'EKHAZAARSTK X raw'!E$1004</f>
        <v>-0.64875534573152471</v>
      </c>
      <c r="F446" s="100">
        <f>('EKHAZAARSTK X raw'!F446-'EKHAZAARSTK X raw'!F$1003)/'EKHAZAARSTK X raw'!F$1004</f>
        <v>-0.97595281445675597</v>
      </c>
      <c r="G446" s="100">
        <f>('EKHAZAARSTK X raw'!G446-'EKHAZAARSTK X raw'!G$1003)/'EKHAZAARSTK X raw'!G$1004</f>
        <v>-0.34183319086553254</v>
      </c>
      <c r="H446" s="100">
        <f>('EKHAZAARSTK X raw'!H446-'EKHAZAARSTK X raw'!H$1003)/'EKHAZAARSTK X raw'!H$1004</f>
        <v>0.55668648999719039</v>
      </c>
      <c r="I446" s="100">
        <f>('EKHAZAARSTK X raw'!I446-'EKHAZAARSTK X raw'!I$1003)/'EKHAZAARSTK X raw'!I$1004</f>
        <v>-0.54438920451786588</v>
      </c>
      <c r="J446" s="100">
        <f>('EKHAZAARSTK X raw'!J446-'EKHAZAARSTK X raw'!J$1003)/'EKHAZAARSTK X raw'!J$1004</f>
        <v>-0.3897341792567332</v>
      </c>
      <c r="K446" s="100">
        <f>('EKHAZAARSTK X raw'!K446-'EKHAZAARSTK X raw'!K$1003)/'EKHAZAARSTK X raw'!K$1004</f>
        <v>-1.5465530868324175</v>
      </c>
    </row>
    <row r="447" spans="1:11" x14ac:dyDescent="0.3">
      <c r="A447" s="22" t="str">
        <f>'EKHAZAARSTK X raw'!A447</f>
        <v>IRB INFRASTRUCTURE DEVELOPER</v>
      </c>
      <c r="B447" s="100">
        <f>('EKHAZAARSTK X raw'!B447-'EKHAZAARSTK X raw'!B$1003)/'EKHAZAARSTK X raw'!B$1004</f>
        <v>-0.30844672640432153</v>
      </c>
      <c r="C447" s="100">
        <f>('EKHAZAARSTK X raw'!C447-'EKHAZAARSTK X raw'!C$1003)/'EKHAZAARSTK X raw'!C$1004</f>
        <v>-1.1683220514717279</v>
      </c>
      <c r="D447" s="100">
        <f>('EKHAZAARSTK X raw'!D447-'EKHAZAARSTK X raw'!D$1003)/'EKHAZAARSTK X raw'!D$1004</f>
        <v>-1.0987452080656799</v>
      </c>
      <c r="E447" s="100">
        <f>('EKHAZAARSTK X raw'!E447-'EKHAZAARSTK X raw'!E$1003)/'EKHAZAARSTK X raw'!E$1004</f>
        <v>1.2747398498093903</v>
      </c>
      <c r="F447" s="100">
        <f>('EKHAZAARSTK X raw'!F447-'EKHAZAARSTK X raw'!F$1003)/'EKHAZAARSTK X raw'!F$1004</f>
        <v>0.16114905935411858</v>
      </c>
      <c r="G447" s="100">
        <f>('EKHAZAARSTK X raw'!G447-'EKHAZAARSTK X raw'!G$1003)/'EKHAZAARSTK X raw'!G$1004</f>
        <v>-8.3992426932092523E-2</v>
      </c>
      <c r="H447" s="100">
        <f>('EKHAZAARSTK X raw'!H447-'EKHAZAARSTK X raw'!H$1003)/'EKHAZAARSTK X raw'!H$1004</f>
        <v>0.9250979039375804</v>
      </c>
      <c r="I447" s="100">
        <f>('EKHAZAARSTK X raw'!I447-'EKHAZAARSTK X raw'!I$1003)/'EKHAZAARSTK X raw'!I$1004</f>
        <v>0.70435935993429444</v>
      </c>
      <c r="J447" s="100">
        <f>('EKHAZAARSTK X raw'!J447-'EKHAZAARSTK X raw'!J$1003)/'EKHAZAARSTK X raw'!J$1004</f>
        <v>0.19693919124736392</v>
      </c>
      <c r="K447" s="100">
        <f>('EKHAZAARSTK X raw'!K447-'EKHAZAARSTK X raw'!K$1003)/'EKHAZAARSTK X raw'!K$1004</f>
        <v>1.9100193873757751</v>
      </c>
    </row>
    <row r="448" spans="1:11" x14ac:dyDescent="0.3">
      <c r="A448" s="22" t="str">
        <f>'EKHAZAARSTK X raw'!A448</f>
        <v>IRCON INTERNATIONAL LTD</v>
      </c>
      <c r="B448" s="100">
        <f>('EKHAZAARSTK X raw'!B448-'EKHAZAARSTK X raw'!B$1003)/'EKHAZAARSTK X raw'!B$1004</f>
        <v>2.2361779867177014</v>
      </c>
      <c r="C448" s="100">
        <f>('EKHAZAARSTK X raw'!C448-'EKHAZAARSTK X raw'!C$1003)/'EKHAZAARSTK X raw'!C$1004</f>
        <v>-7.0815032395854766E-2</v>
      </c>
      <c r="D448" s="100">
        <f>('EKHAZAARSTK X raw'!D448-'EKHAZAARSTK X raw'!D$1003)/'EKHAZAARSTK X raw'!D$1004</f>
        <v>-0.62606227286424043</v>
      </c>
      <c r="E448" s="100">
        <f>('EKHAZAARSTK X raw'!E448-'EKHAZAARSTK X raw'!E$1003)/'EKHAZAARSTK X raw'!E$1004</f>
        <v>-0.11774980968202713</v>
      </c>
      <c r="F448" s="100">
        <f>('EKHAZAARSTK X raw'!F448-'EKHAZAARSTK X raw'!F$1003)/'EKHAZAARSTK X raw'!F$1004</f>
        <v>0.87590668591494469</v>
      </c>
      <c r="G448" s="100">
        <f>('EKHAZAARSTK X raw'!G448-'EKHAZAARSTK X raw'!G$1003)/'EKHAZAARSTK X raw'!G$1004</f>
        <v>-0.34170317018008839</v>
      </c>
      <c r="H448" s="100">
        <f>('EKHAZAARSTK X raw'!H448-'EKHAZAARSTK X raw'!H$1003)/'EKHAZAARSTK X raw'!H$1004</f>
        <v>0.42890201129051692</v>
      </c>
      <c r="I448" s="100">
        <f>('EKHAZAARSTK X raw'!I448-'EKHAZAARSTK X raw'!I$1003)/'EKHAZAARSTK X raw'!I$1004</f>
        <v>0.73270820784863888</v>
      </c>
      <c r="J448" s="100">
        <f>('EKHAZAARSTK X raw'!J448-'EKHAZAARSTK X raw'!J$1003)/'EKHAZAARSTK X raw'!J$1004</f>
        <v>1.1378386236997771</v>
      </c>
      <c r="K448" s="100">
        <f>('EKHAZAARSTK X raw'!K448-'EKHAZAARSTK X raw'!K$1003)/'EKHAZAARSTK X raw'!K$1004</f>
        <v>0.19733086096679878</v>
      </c>
    </row>
    <row r="449" spans="1:11" x14ac:dyDescent="0.3">
      <c r="A449" s="22" t="str">
        <f>'EKHAZAARSTK X raw'!A449</f>
        <v>ISGEC HEAVY ENGINEERING LTD</v>
      </c>
      <c r="B449" s="100">
        <f>('EKHAZAARSTK X raw'!B449-'EKHAZAARSTK X raw'!B$1003)/'EKHAZAARSTK X raw'!B$1004</f>
        <v>-0.33851651463109195</v>
      </c>
      <c r="C449" s="100">
        <f>('EKHAZAARSTK X raw'!C449-'EKHAZAARSTK X raw'!C$1003)/'EKHAZAARSTK X raw'!C$1004</f>
        <v>-1.0906716982781766</v>
      </c>
      <c r="D449" s="100">
        <f>('EKHAZAARSTK X raw'!D449-'EKHAZAARSTK X raw'!D$1003)/'EKHAZAARSTK X raw'!D$1004</f>
        <v>-0.4052060304510241</v>
      </c>
      <c r="E449" s="100">
        <f>('EKHAZAARSTK X raw'!E449-'EKHAZAARSTK X raw'!E$1003)/'EKHAZAARSTK X raw'!E$1004</f>
        <v>0.22171882058494682</v>
      </c>
      <c r="F449" s="100">
        <f>('EKHAZAARSTK X raw'!F449-'EKHAZAARSTK X raw'!F$1003)/'EKHAZAARSTK X raw'!F$1004</f>
        <v>-0.34697958496179993</v>
      </c>
      <c r="G449" s="100">
        <f>('EKHAZAARSTK X raw'!G449-'EKHAZAARSTK X raw'!G$1003)/'EKHAZAARSTK X raw'!G$1004</f>
        <v>-0.76138907019953284</v>
      </c>
      <c r="H449" s="100">
        <f>('EKHAZAARSTK X raw'!H449-'EKHAZAARSTK X raw'!H$1003)/'EKHAZAARSTK X raw'!H$1004</f>
        <v>3.2290122918144704E-2</v>
      </c>
      <c r="I449" s="100">
        <f>('EKHAZAARSTK X raw'!I449-'EKHAZAARSTK X raw'!I$1003)/'EKHAZAARSTK X raw'!I$1004</f>
        <v>-0.71479923736618711</v>
      </c>
      <c r="J449" s="100">
        <f>('EKHAZAARSTK X raw'!J449-'EKHAZAARSTK X raw'!J$1003)/'EKHAZAARSTK X raw'!J$1004</f>
        <v>0.14087014802559525</v>
      </c>
      <c r="K449" s="100">
        <f>('EKHAZAARSTK X raw'!K449-'EKHAZAARSTK X raw'!K$1003)/'EKHAZAARSTK X raw'!K$1004</f>
        <v>-0.49985067232058361</v>
      </c>
    </row>
    <row r="450" spans="1:11" x14ac:dyDescent="0.3">
      <c r="A450" s="22" t="str">
        <f>'EKHAZAARSTK X raw'!A450</f>
        <v>ISMT LTD</v>
      </c>
      <c r="B450" s="100">
        <f>('EKHAZAARSTK X raw'!B450-'EKHAZAARSTK X raw'!B$1003)/'EKHAZAARSTK X raw'!B$1004</f>
        <v>-0.64897097360151768</v>
      </c>
      <c r="C450" s="100">
        <f>('EKHAZAARSTK X raw'!C450-'EKHAZAARSTK X raw'!C$1003)/'EKHAZAARSTK X raw'!C$1004</f>
        <v>0.72120973380386666</v>
      </c>
      <c r="D450" s="100">
        <f>('EKHAZAARSTK X raw'!D450-'EKHAZAARSTK X raw'!D$1003)/'EKHAZAARSTK X raw'!D$1004</f>
        <v>0.38760676823559703</v>
      </c>
      <c r="E450" s="100">
        <f>('EKHAZAARSTK X raw'!E450-'EKHAZAARSTK X raw'!E$1003)/'EKHAZAARSTK X raw'!E$1004</f>
        <v>-0.58710782239716375</v>
      </c>
      <c r="F450" s="100">
        <f>('EKHAZAARSTK X raw'!F450-'EKHAZAARSTK X raw'!F$1003)/'EKHAZAARSTK X raw'!F$1004</f>
        <v>0.9558516447894535</v>
      </c>
      <c r="G450" s="100">
        <f>('EKHAZAARSTK X raw'!G450-'EKHAZAARSTK X raw'!G$1003)/'EKHAZAARSTK X raw'!G$1004</f>
        <v>3.3528310427974213</v>
      </c>
      <c r="H450" s="100">
        <f>('EKHAZAARSTK X raw'!H450-'EKHAZAARSTK X raw'!H$1003)/'EKHAZAARSTK X raw'!H$1004</f>
        <v>-0.54795742490460808</v>
      </c>
      <c r="I450" s="100">
        <f>('EKHAZAARSTK X raw'!I450-'EKHAZAARSTK X raw'!I$1003)/'EKHAZAARSTK X raw'!I$1004</f>
        <v>-0.416514108142921</v>
      </c>
      <c r="J450" s="100">
        <f>('EKHAZAARSTK X raw'!J450-'EKHAZAARSTK X raw'!J$1003)/'EKHAZAARSTK X raw'!J$1004</f>
        <v>1.5194064514754515</v>
      </c>
      <c r="K450" s="100">
        <f>('EKHAZAARSTK X raw'!K450-'EKHAZAARSTK X raw'!K$1003)/'EKHAZAARSTK X raw'!K$1004</f>
        <v>0.78092827713316981</v>
      </c>
    </row>
    <row r="451" spans="1:11" x14ac:dyDescent="0.3">
      <c r="A451" s="22" t="str">
        <f>'EKHAZAARSTK X raw'!A451</f>
        <v>ITC LTD</v>
      </c>
      <c r="B451" s="100">
        <f>('EKHAZAARSTK X raw'!B451-'EKHAZAARSTK X raw'!B$1003)/'EKHAZAARSTK X raw'!B$1004</f>
        <v>1.5813668109783385</v>
      </c>
      <c r="C451" s="100">
        <f>('EKHAZAARSTK X raw'!C451-'EKHAZAARSTK X raw'!C$1003)/'EKHAZAARSTK X raw'!C$1004</f>
        <v>-0.9870363797431807</v>
      </c>
      <c r="D451" s="100">
        <f>('EKHAZAARSTK X raw'!D451-'EKHAZAARSTK X raw'!D$1003)/'EKHAZAARSTK X raw'!D$1004</f>
        <v>-0.38341293986218394</v>
      </c>
      <c r="E451" s="100">
        <f>('EKHAZAARSTK X raw'!E451-'EKHAZAARSTK X raw'!E$1003)/'EKHAZAARSTK X raw'!E$1004</f>
        <v>-0.89211776341657245</v>
      </c>
      <c r="F451" s="100">
        <f>('EKHAZAARSTK X raw'!F451-'EKHAZAARSTK X raw'!F$1003)/'EKHAZAARSTK X raw'!F$1004</f>
        <v>0.96890830875454026</v>
      </c>
      <c r="G451" s="100">
        <f>('EKHAZAARSTK X raw'!G451-'EKHAZAARSTK X raw'!G$1003)/'EKHAZAARSTK X raw'!G$1004</f>
        <v>1.4832208024014877</v>
      </c>
      <c r="H451" s="100">
        <f>('EKHAZAARSTK X raw'!H451-'EKHAZAARSTK X raw'!H$1003)/'EKHAZAARSTK X raw'!H$1004</f>
        <v>2.4393393478305745</v>
      </c>
      <c r="I451" s="100">
        <f>('EKHAZAARSTK X raw'!I451-'EKHAZAARSTK X raw'!I$1003)/'EKHAZAARSTK X raw'!I$1004</f>
        <v>-0.62076804259268659</v>
      </c>
      <c r="J451" s="100">
        <f>('EKHAZAARSTK X raw'!J451-'EKHAZAARSTK X raw'!J$1003)/'EKHAZAARSTK X raw'!J$1004</f>
        <v>-0.51951785803844608</v>
      </c>
      <c r="K451" s="100">
        <f>('EKHAZAARSTK X raw'!K451-'EKHAZAARSTK X raw'!K$1003)/'EKHAZAARSTK X raw'!K$1004</f>
        <v>0.23392038993866404</v>
      </c>
    </row>
    <row r="452" spans="1:11" x14ac:dyDescent="0.3">
      <c r="A452" s="22" t="str">
        <f>'EKHAZAARSTK X raw'!A452</f>
        <v>ITD CEMENTATION INDIA LTD</v>
      </c>
      <c r="B452" s="100">
        <f>('EKHAZAARSTK X raw'!B452-'EKHAZAARSTK X raw'!B$1003)/'EKHAZAARSTK X raw'!B$1004</f>
        <v>-0.3482816376853976</v>
      </c>
      <c r="C452" s="100">
        <f>('EKHAZAARSTK X raw'!C452-'EKHAZAARSTK X raw'!C$1003)/'EKHAZAARSTK X raw'!C$1004</f>
        <v>-0.22940023636646578</v>
      </c>
      <c r="D452" s="100">
        <f>('EKHAZAARSTK X raw'!D452-'EKHAZAARSTK X raw'!D$1003)/'EKHAZAARSTK X raw'!D$1004</f>
        <v>0.27172554350457345</v>
      </c>
      <c r="E452" s="100">
        <f>('EKHAZAARSTK X raw'!E452-'EKHAZAARSTK X raw'!E$1003)/'EKHAZAARSTK X raw'!E$1004</f>
        <v>-0.30276234896286652</v>
      </c>
      <c r="F452" s="100">
        <f>('EKHAZAARSTK X raw'!F452-'EKHAZAARSTK X raw'!F$1003)/'EKHAZAARSTK X raw'!F$1004</f>
        <v>1.3028403550060699</v>
      </c>
      <c r="G452" s="100">
        <f>('EKHAZAARSTK X raw'!G452-'EKHAZAARSTK X raw'!G$1003)/'EKHAZAARSTK X raw'!G$1004</f>
        <v>-0.61957641576463562</v>
      </c>
      <c r="H452" s="100">
        <f>('EKHAZAARSTK X raw'!H452-'EKHAZAARSTK X raw'!H$1003)/'EKHAZAARSTK X raw'!H$1004</f>
        <v>-0.29987040493493111</v>
      </c>
      <c r="I452" s="100">
        <f>('EKHAZAARSTK X raw'!I452-'EKHAZAARSTK X raw'!I$1003)/'EKHAZAARSTK X raw'!I$1004</f>
        <v>1.2442377206460236</v>
      </c>
      <c r="J452" s="100">
        <f>('EKHAZAARSTK X raw'!J452-'EKHAZAARSTK X raw'!J$1003)/'EKHAZAARSTK X raw'!J$1004</f>
        <v>0.97709257099647528</v>
      </c>
      <c r="K452" s="100">
        <f>('EKHAZAARSTK X raw'!K452-'EKHAZAARSTK X raw'!K$1003)/'EKHAZAARSTK X raw'!K$1004</f>
        <v>0.56477570499543828</v>
      </c>
    </row>
    <row r="453" spans="1:11" x14ac:dyDescent="0.3">
      <c r="A453" s="22" t="str">
        <f>'EKHAZAARSTK X raw'!A453</f>
        <v>ITI LTD</v>
      </c>
      <c r="B453" s="100">
        <f>('EKHAZAARSTK X raw'!B453-'EKHAZAARSTK X raw'!B$1003)/'EKHAZAARSTK X raw'!B$1004</f>
        <v>-0.64897097360151768</v>
      </c>
      <c r="C453" s="100">
        <f>('EKHAZAARSTK X raw'!C453-'EKHAZAARSTK X raw'!C$1003)/'EKHAZAARSTK X raw'!C$1004</f>
        <v>-1.1619908315506544</v>
      </c>
      <c r="D453" s="100">
        <f>('EKHAZAARSTK X raw'!D453-'EKHAZAARSTK X raw'!D$1003)/'EKHAZAARSTK X raw'!D$1004</f>
        <v>-0.82800704527535862</v>
      </c>
      <c r="E453" s="100">
        <f>('EKHAZAARSTK X raw'!E453-'EKHAZAARSTK X raw'!E$1003)/'EKHAZAARSTK X raw'!E$1004</f>
        <v>0.25376842551937684</v>
      </c>
      <c r="F453" s="100">
        <f>('EKHAZAARSTK X raw'!F453-'EKHAZAARSTK X raw'!F$1003)/'EKHAZAARSTK X raw'!F$1004</f>
        <v>-0.33046023823336546</v>
      </c>
      <c r="G453" s="100">
        <f>('EKHAZAARSTK X raw'!G453-'EKHAZAARSTK X raw'!G$1003)/'EKHAZAARSTK X raw'!G$1004</f>
        <v>-0.97035345844998633</v>
      </c>
      <c r="H453" s="100">
        <f>('EKHAZAARSTK X raw'!H453-'EKHAZAARSTK X raw'!H$1003)/'EKHAZAARSTK X raw'!H$1004</f>
        <v>0.14795635291610559</v>
      </c>
      <c r="I453" s="100">
        <f>('EKHAZAARSTK X raw'!I453-'EKHAZAARSTK X raw'!I$1003)/'EKHAZAARSTK X raw'!I$1004</f>
        <v>-0.88531166899945313</v>
      </c>
      <c r="J453" s="100">
        <f>('EKHAZAARSTK X raw'!J453-'EKHAZAARSTK X raw'!J$1003)/'EKHAZAARSTK X raw'!J$1004</f>
        <v>-0.9713372889097871</v>
      </c>
      <c r="K453" s="100">
        <f>('EKHAZAARSTK X raw'!K453-'EKHAZAARSTK X raw'!K$1003)/'EKHAZAARSTK X raw'!K$1004</f>
        <v>-0.12912765162146767</v>
      </c>
    </row>
    <row r="454" spans="1:11" x14ac:dyDescent="0.3">
      <c r="A454" s="22" t="str">
        <f>'EKHAZAARSTK X raw'!A454</f>
        <v>J.B. CHEMICALS &amp; PHARMA LTD</v>
      </c>
      <c r="B454" s="100">
        <f>('EKHAZAARSTK X raw'!B454-'EKHAZAARSTK X raw'!B$1003)/'EKHAZAARSTK X raw'!B$1004</f>
        <v>-8.6301004548272067E-2</v>
      </c>
      <c r="C454" s="100">
        <f>('EKHAZAARSTK X raw'!C454-'EKHAZAARSTK X raw'!C$1003)/'EKHAZAARSTK X raw'!C$1004</f>
        <v>-9.2822085075217928E-2</v>
      </c>
      <c r="D454" s="100">
        <f>('EKHAZAARSTK X raw'!D454-'EKHAZAARSTK X raw'!D$1003)/'EKHAZAARSTK X raw'!D$1004</f>
        <v>0.41941628830475758</v>
      </c>
      <c r="E454" s="100">
        <f>('EKHAZAARSTK X raw'!E454-'EKHAZAARSTK X raw'!E$1003)/'EKHAZAARSTK X raw'!E$1004</f>
        <v>-0.59536661752491093</v>
      </c>
      <c r="F454" s="100">
        <f>('EKHAZAARSTK X raw'!F454-'EKHAZAARSTK X raw'!F$1003)/'EKHAZAARSTK X raw'!F$1004</f>
        <v>0.33822526952715593</v>
      </c>
      <c r="G454" s="100">
        <f>('EKHAZAARSTK X raw'!G454-'EKHAZAARSTK X raw'!G$1003)/'EKHAZAARSTK X raw'!G$1004</f>
        <v>0.46310284122860718</v>
      </c>
      <c r="H454" s="100">
        <f>('EKHAZAARSTK X raw'!H454-'EKHAZAARSTK X raw'!H$1003)/'EKHAZAARSTK X raw'!H$1004</f>
        <v>0.13624593823155243</v>
      </c>
      <c r="I454" s="100">
        <f>('EKHAZAARSTK X raw'!I454-'EKHAZAARSTK X raw'!I$1003)/'EKHAZAARSTK X raw'!I$1004</f>
        <v>-0.76703317056102882</v>
      </c>
      <c r="J454" s="100">
        <f>('EKHAZAARSTK X raw'!J454-'EKHAZAARSTK X raw'!J$1003)/'EKHAZAARSTK X raw'!J$1004</f>
        <v>-0.62832217621875341</v>
      </c>
      <c r="K454" s="100">
        <f>('EKHAZAARSTK X raw'!K454-'EKHAZAARSTK X raw'!K$1003)/'EKHAZAARSTK X raw'!K$1004</f>
        <v>-1.2597100459664685</v>
      </c>
    </row>
    <row r="455" spans="1:11" x14ac:dyDescent="0.3">
      <c r="A455" s="22" t="str">
        <f>'EKHAZAARSTK X raw'!A455</f>
        <v>J.KUMAR INFRAPROJECTS LTD</v>
      </c>
      <c r="B455" s="100">
        <f>('EKHAZAARSTK X raw'!B455-'EKHAZAARSTK X raw'!B$1003)/'EKHAZAARSTK X raw'!B$1004</f>
        <v>0.21206601948379961</v>
      </c>
      <c r="C455" s="100">
        <f>('EKHAZAARSTK X raw'!C455-'EKHAZAARSTK X raw'!C$1003)/'EKHAZAARSTK X raw'!C$1004</f>
        <v>-0.74940415127133819</v>
      </c>
      <c r="D455" s="100">
        <f>('EKHAZAARSTK X raw'!D455-'EKHAZAARSTK X raw'!D$1003)/'EKHAZAARSTK X raw'!D$1004</f>
        <v>-0.61635417937250436</v>
      </c>
      <c r="E455" s="100">
        <f>('EKHAZAARSTK X raw'!E455-'EKHAZAARSTK X raw'!E$1003)/'EKHAZAARSTK X raw'!E$1004</f>
        <v>-0.70431719898891076</v>
      </c>
      <c r="F455" s="100">
        <f>('EKHAZAARSTK X raw'!F455-'EKHAZAARSTK X raw'!F$1003)/'EKHAZAARSTK X raw'!F$1004</f>
        <v>1.0621141733594543</v>
      </c>
      <c r="G455" s="100">
        <f>('EKHAZAARSTK X raw'!G455-'EKHAZAARSTK X raw'!G$1003)/'EKHAZAARSTK X raw'!G$1004</f>
        <v>-0.30361606898390975</v>
      </c>
      <c r="H455" s="100">
        <f>('EKHAZAARSTK X raw'!H455-'EKHAZAARSTK X raw'!H$1003)/'EKHAZAARSTK X raw'!H$1004</f>
        <v>-0.30902894634840683</v>
      </c>
      <c r="I455" s="100">
        <f>('EKHAZAARSTK X raw'!I455-'EKHAZAARSTK X raw'!I$1003)/'EKHAZAARSTK X raw'!I$1004</f>
        <v>0.29168745051672906</v>
      </c>
      <c r="J455" s="100">
        <f>('EKHAZAARSTK X raw'!J455-'EKHAZAARSTK X raw'!J$1003)/'EKHAZAARSTK X raw'!J$1004</f>
        <v>2.1451179872850425</v>
      </c>
      <c r="K455" s="100">
        <f>('EKHAZAARSTK X raw'!K455-'EKHAZAARSTK X raw'!K$1003)/'EKHAZAARSTK X raw'!K$1004</f>
        <v>0.44578431321055129</v>
      </c>
    </row>
    <row r="456" spans="1:11" x14ac:dyDescent="0.3">
      <c r="A456" s="22" t="str">
        <f>'EKHAZAARSTK X raw'!A456</f>
        <v>JAGRAN PRAKASHAN LTD</v>
      </c>
      <c r="B456" s="100">
        <f>('EKHAZAARSTK X raw'!B456-'EKHAZAARSTK X raw'!B$1003)/'EKHAZAARSTK X raw'!B$1004</f>
        <v>3.3318251792506022</v>
      </c>
      <c r="C456" s="100">
        <f>('EKHAZAARSTK X raw'!C456-'EKHAZAARSTK X raw'!C$1003)/'EKHAZAARSTK X raw'!C$1004</f>
        <v>-0.65821805127498323</v>
      </c>
      <c r="D456" s="100">
        <f>('EKHAZAARSTK X raw'!D456-'EKHAZAARSTK X raw'!D$1003)/'EKHAZAARSTK X raw'!D$1004</f>
        <v>-0.92219274913454719</v>
      </c>
      <c r="E456" s="100">
        <f>('EKHAZAARSTK X raw'!E456-'EKHAZAARSTK X raw'!E$1003)/'EKHAZAARSTK X raw'!E$1004</f>
        <v>-0.58928722429573221</v>
      </c>
      <c r="F456" s="100">
        <f>('EKHAZAARSTK X raw'!F456-'EKHAZAARSTK X raw'!F$1003)/'EKHAZAARSTK X raw'!F$1004</f>
        <v>0.31965040767898212</v>
      </c>
      <c r="G456" s="100">
        <f>('EKHAZAARSTK X raw'!G456-'EKHAZAARSTK X raw'!G$1003)/'EKHAZAARSTK X raw'!G$1004</f>
        <v>-2.6404478405594775E-2</v>
      </c>
      <c r="H456" s="100">
        <f>('EKHAZAARSTK X raw'!H456-'EKHAZAARSTK X raw'!H$1003)/'EKHAZAARSTK X raw'!H$1004</f>
        <v>-0.56928465854126531</v>
      </c>
      <c r="I456" s="100">
        <f>('EKHAZAARSTK X raw'!I456-'EKHAZAARSTK X raw'!I$1003)/'EKHAZAARSTK X raw'!I$1004</f>
        <v>-0.69243573269451797</v>
      </c>
      <c r="J456" s="100">
        <f>('EKHAZAARSTK X raw'!J456-'EKHAZAARSTK X raw'!J$1003)/'EKHAZAARSTK X raw'!J$1004</f>
        <v>1.9442085614598017</v>
      </c>
      <c r="K456" s="100">
        <f>('EKHAZAARSTK X raw'!K456-'EKHAZAARSTK X raw'!K$1003)/'EKHAZAARSTK X raw'!K$1004</f>
        <v>0.17538161228225843</v>
      </c>
    </row>
    <row r="457" spans="1:11" x14ac:dyDescent="0.3">
      <c r="A457" s="22" t="str">
        <f>'EKHAZAARSTK X raw'!A457</f>
        <v>JAI CORP LTD</v>
      </c>
      <c r="B457" s="100">
        <f>('EKHAZAARSTK X raw'!B457-'EKHAZAARSTK X raw'!B$1003)/'EKHAZAARSTK X raw'!B$1004</f>
        <v>-0.40203299960376498</v>
      </c>
      <c r="C457" s="100">
        <f>('EKHAZAARSTK X raw'!C457-'EKHAZAARSTK X raw'!C$1003)/'EKHAZAARSTK X raw'!C$1004</f>
        <v>-0.82988547181046857</v>
      </c>
      <c r="D457" s="100">
        <f>('EKHAZAARSTK X raw'!D457-'EKHAZAARSTK X raw'!D$1003)/'EKHAZAARSTK X raw'!D$1004</f>
        <v>-1.1206620157861187</v>
      </c>
      <c r="E457" s="100">
        <f>('EKHAZAARSTK X raw'!E457-'EKHAZAARSTK X raw'!E$1003)/'EKHAZAARSTK X raw'!E$1004</f>
        <v>-0.90240488424864596</v>
      </c>
      <c r="F457" s="100">
        <f>('EKHAZAARSTK X raw'!F457-'EKHAZAARSTK X raw'!F$1003)/'EKHAZAARSTK X raw'!F$1004</f>
        <v>0.62293054722474817</v>
      </c>
      <c r="G457" s="100">
        <f>('EKHAZAARSTK X raw'!G457-'EKHAZAARSTK X raw'!G$1003)/'EKHAZAARSTK X raw'!G$1004</f>
        <v>-0.79880717671306301</v>
      </c>
      <c r="H457" s="100">
        <f>('EKHAZAARSTK X raw'!H457-'EKHAZAARSTK X raw'!H$1003)/'EKHAZAARSTK X raw'!H$1004</f>
        <v>-0.81676865662234599</v>
      </c>
      <c r="I457" s="100">
        <f>('EKHAZAARSTK X raw'!I457-'EKHAZAARSTK X raw'!I$1003)/'EKHAZAARSTK X raw'!I$1004</f>
        <v>4.6439497800243981</v>
      </c>
      <c r="J457" s="100">
        <f>('EKHAZAARSTK X raw'!J457-'EKHAZAARSTK X raw'!J$1003)/'EKHAZAARSTK X raw'!J$1004</f>
        <v>-0.43094796691429055</v>
      </c>
      <c r="K457" s="100">
        <f>('EKHAZAARSTK X raw'!K457-'EKHAZAARSTK X raw'!K$1003)/'EKHAZAARSTK X raw'!K$1004</f>
        <v>-0.17523058958343557</v>
      </c>
    </row>
    <row r="458" spans="1:11" x14ac:dyDescent="0.3">
      <c r="A458" s="22" t="str">
        <f>'EKHAZAARSTK X raw'!A458</f>
        <v>JAIN IRRIGATION SYSTEMS LTD</v>
      </c>
      <c r="B458" s="100">
        <f>('EKHAZAARSTK X raw'!B458-'EKHAZAARSTK X raw'!B$1003)/'EKHAZAARSTK X raw'!B$1004</f>
        <v>-0.64897097360151768</v>
      </c>
      <c r="C458" s="100">
        <f>('EKHAZAARSTK X raw'!C458-'EKHAZAARSTK X raw'!C$1003)/'EKHAZAARSTK X raw'!C$1004</f>
        <v>-0.45775321681419756</v>
      </c>
      <c r="D458" s="100">
        <f>('EKHAZAARSTK X raw'!D458-'EKHAZAARSTK X raw'!D$1003)/'EKHAZAARSTK X raw'!D$1004</f>
        <v>-1.3162954688353858</v>
      </c>
      <c r="E458" s="100">
        <f>('EKHAZAARSTK X raw'!E458-'EKHAZAARSTK X raw'!E$1003)/'EKHAZAARSTK X raw'!E$1004</f>
        <v>2.270084290474617</v>
      </c>
      <c r="F458" s="100">
        <f>('EKHAZAARSTK X raw'!F458-'EKHAZAARSTK X raw'!F$1003)/'EKHAZAARSTK X raw'!F$1004</f>
        <v>-0.40874044595535441</v>
      </c>
      <c r="G458" s="100">
        <f>('EKHAZAARSTK X raw'!G458-'EKHAZAARSTK X raw'!G$1003)/'EKHAZAARSTK X raw'!G$1004</f>
        <v>-0.88589034390118837</v>
      </c>
      <c r="H458" s="100">
        <f>('EKHAZAARSTK X raw'!H458-'EKHAZAARSTK X raw'!H$1003)/'EKHAZAARSTK X raw'!H$1004</f>
        <v>0.11872952819867183</v>
      </c>
      <c r="I458" s="100">
        <f>('EKHAZAARSTK X raw'!I458-'EKHAZAARSTK X raw'!I$1003)/'EKHAZAARSTK X raw'!I$1004</f>
        <v>1.4046468454062768</v>
      </c>
      <c r="J458" s="100">
        <f>('EKHAZAARSTK X raw'!J458-'EKHAZAARSTK X raw'!J$1003)/'EKHAZAARSTK X raw'!J$1004</f>
        <v>0.73027540329889606</v>
      </c>
      <c r="K458" s="100">
        <f>('EKHAZAARSTK X raw'!K458-'EKHAZAARSTK X raw'!K$1003)/'EKHAZAARSTK X raw'!K$1004</f>
        <v>0.2890391193479343</v>
      </c>
    </row>
    <row r="459" spans="1:11" x14ac:dyDescent="0.3">
      <c r="A459" s="22" t="str">
        <f>'EKHAZAARSTK X raw'!A459</f>
        <v>JAIPRAKASH ASSOCIATES LTD</v>
      </c>
      <c r="B459" s="100">
        <f>('EKHAZAARSTK X raw'!B459-'EKHAZAARSTK X raw'!B$1003)/'EKHAZAARSTK X raw'!B$1004</f>
        <v>-0.64897097360151768</v>
      </c>
      <c r="C459" s="100">
        <f>('EKHAZAARSTK X raw'!C459-'EKHAZAARSTK X raw'!C$1003)/'EKHAZAARSTK X raw'!C$1004</f>
        <v>-0.6877309440296121</v>
      </c>
      <c r="D459" s="100">
        <f>('EKHAZAARSTK X raw'!D459-'EKHAZAARSTK X raw'!D$1003)/'EKHAZAARSTK X raw'!D$1004</f>
        <v>-1.4150306081281965</v>
      </c>
      <c r="E459" s="100">
        <f>('EKHAZAARSTK X raw'!E459-'EKHAZAARSTK X raw'!E$1003)/'EKHAZAARSTK X raw'!E$1004</f>
        <v>2.9087609252903359</v>
      </c>
      <c r="F459" s="100">
        <f>('EKHAZAARSTK X raw'!F459-'EKHAZAARSTK X raw'!F$1003)/'EKHAZAARSTK X raw'!F$1004</f>
        <v>-0.38213021057813146</v>
      </c>
      <c r="G459" s="100">
        <f>('EKHAZAARSTK X raw'!G459-'EKHAZAARSTK X raw'!G$1003)/'EKHAZAARSTK X raw'!G$1004</f>
        <v>-1.6683908543785575</v>
      </c>
      <c r="H459" s="100">
        <f>('EKHAZAARSTK X raw'!H459-'EKHAZAARSTK X raw'!H$1003)/'EKHAZAARSTK X raw'!H$1004</f>
        <v>0.35867377789930371</v>
      </c>
      <c r="I459" s="100">
        <f>('EKHAZAARSTK X raw'!I459-'EKHAZAARSTK X raw'!I$1003)/'EKHAZAARSTK X raw'!I$1004</f>
        <v>0.90290843179518632</v>
      </c>
      <c r="J459" s="100">
        <f>('EKHAZAARSTK X raw'!J459-'EKHAZAARSTK X raw'!J$1003)/'EKHAZAARSTK X raw'!J$1004</f>
        <v>-2.3671594748802121</v>
      </c>
      <c r="K459" s="100">
        <f>('EKHAZAARSTK X raw'!K459-'EKHAZAARSTK X raw'!K$1003)/'EKHAZAARSTK X raw'!K$1004</f>
        <v>1.0807249099885496</v>
      </c>
    </row>
    <row r="460" spans="1:11" x14ac:dyDescent="0.3">
      <c r="A460" s="22" t="str">
        <f>'EKHAZAARSTK X raw'!A460</f>
        <v>JAIPRAKASH POWER VENTURES LT</v>
      </c>
      <c r="B460" s="100">
        <f>('EKHAZAARSTK X raw'!B460-'EKHAZAARSTK X raw'!B$1003)/'EKHAZAARSTK X raw'!B$1004</f>
        <v>-0.64897097360151768</v>
      </c>
      <c r="C460" s="100">
        <f>('EKHAZAARSTK X raw'!C460-'EKHAZAARSTK X raw'!C$1003)/'EKHAZAARSTK X raw'!C$1004</f>
        <v>-0.915164043320292</v>
      </c>
      <c r="D460" s="100">
        <f>('EKHAZAARSTK X raw'!D460-'EKHAZAARSTK X raw'!D$1003)/'EKHAZAARSTK X raw'!D$1004</f>
        <v>-1.7584744437018287</v>
      </c>
      <c r="E460" s="100">
        <f>('EKHAZAARSTK X raw'!E460-'EKHAZAARSTK X raw'!E$1003)/'EKHAZAARSTK X raw'!E$1004</f>
        <v>0.84862797265541512</v>
      </c>
      <c r="F460" s="100">
        <f>('EKHAZAARSTK X raw'!F460-'EKHAZAARSTK X raw'!F$1003)/'EKHAZAARSTK X raw'!F$1004</f>
        <v>-0.62090967485828319</v>
      </c>
      <c r="G460" s="100">
        <f>('EKHAZAARSTK X raw'!G460-'EKHAZAARSTK X raw'!G$1003)/'EKHAZAARSTK X raw'!G$1004</f>
        <v>-0.90530874759964075</v>
      </c>
      <c r="H460" s="100">
        <f>('EKHAZAARSTK X raw'!H460-'EKHAZAARSTK X raw'!H$1003)/'EKHAZAARSTK X raw'!H$1004</f>
        <v>0.31088023517802615</v>
      </c>
      <c r="I460" s="100">
        <f>('EKHAZAARSTK X raw'!I460-'EKHAZAARSTK X raw'!I$1003)/'EKHAZAARSTK X raw'!I$1004</f>
        <v>2.9931593330846691</v>
      </c>
      <c r="J460" s="100">
        <f>('EKHAZAARSTK X raw'!J460-'EKHAZAARSTK X raw'!J$1003)/'EKHAZAARSTK X raw'!J$1004</f>
        <v>1.303828423772623</v>
      </c>
      <c r="K460" s="100">
        <f>('EKHAZAARSTK X raw'!K460-'EKHAZAARSTK X raw'!K$1003)/'EKHAZAARSTK X raw'!K$1004</f>
        <v>-0.11251066577890836</v>
      </c>
    </row>
    <row r="461" spans="1:11" x14ac:dyDescent="0.3">
      <c r="A461" s="22" t="str">
        <f>'EKHAZAARSTK X raw'!A461</f>
        <v>JAMMU &amp; KASHMIR BANK LTD</v>
      </c>
      <c r="B461" s="100">
        <f>('EKHAZAARSTK X raw'!B461-'EKHAZAARSTK X raw'!B$1003)/'EKHAZAARSTK X raw'!B$1004</f>
        <v>-0.64897097360151768</v>
      </c>
      <c r="C461" s="100">
        <f>('EKHAZAARSTK X raw'!C461-'EKHAZAARSTK X raw'!C$1003)/'EKHAZAARSTK X raw'!C$1004</f>
        <v>0.25076253635792772</v>
      </c>
      <c r="D461" s="100">
        <f>('EKHAZAARSTK X raw'!D461-'EKHAZAARSTK X raw'!D$1003)/'EKHAZAARSTK X raw'!D$1004</f>
        <v>-0.6667196728916206</v>
      </c>
      <c r="E461" s="100">
        <f>('EKHAZAARSTK X raw'!E461-'EKHAZAARSTK X raw'!E$1003)/'EKHAZAARSTK X raw'!E$1004</f>
        <v>0.15817101924130664</v>
      </c>
      <c r="F461" s="100">
        <f>('EKHAZAARSTK X raw'!F461-'EKHAZAARSTK X raw'!F$1003)/'EKHAZAARSTK X raw'!F$1004</f>
        <v>1.223523205022822</v>
      </c>
      <c r="G461" s="100">
        <f>('EKHAZAARSTK X raw'!G461-'EKHAZAARSTK X raw'!G$1003)/'EKHAZAARSTK X raw'!G$1004</f>
        <v>-0.7695243974462459</v>
      </c>
      <c r="H461" s="100">
        <f>('EKHAZAARSTK X raw'!H461-'EKHAZAARSTK X raw'!H$1003)/'EKHAZAARSTK X raw'!H$1004</f>
        <v>0.99400382065397919</v>
      </c>
      <c r="I461" s="100">
        <f>('EKHAZAARSTK X raw'!I461-'EKHAZAARSTK X raw'!I$1003)/'EKHAZAARSTK X raw'!I$1004</f>
        <v>1.0491480413090206</v>
      </c>
      <c r="J461" s="100">
        <f>('EKHAZAARSTK X raw'!J461-'EKHAZAARSTK X raw'!J$1003)/'EKHAZAARSTK X raw'!J$1004</f>
        <v>0.6374687505503468</v>
      </c>
      <c r="K461" s="100">
        <f>('EKHAZAARSTK X raw'!K461-'EKHAZAARSTK X raw'!K$1003)/'EKHAZAARSTK X raw'!K$1004</f>
        <v>1.3227157256526156</v>
      </c>
    </row>
    <row r="462" spans="1:11" x14ac:dyDescent="0.3">
      <c r="A462" s="22" t="str">
        <f>'EKHAZAARSTK X raw'!A462</f>
        <v>JAMNA AUTO INDUSTRIES LTD</v>
      </c>
      <c r="B462" s="100">
        <f>('EKHAZAARSTK X raw'!B462-'EKHAZAARSTK X raw'!B$1003)/'EKHAZAARSTK X raw'!B$1004</f>
        <v>-6.8753010415419813E-2</v>
      </c>
      <c r="C462" s="100">
        <f>('EKHAZAARSTK X raw'!C462-'EKHAZAARSTK X raw'!C$1003)/'EKHAZAARSTK X raw'!C$1004</f>
        <v>1.7590093073015527</v>
      </c>
      <c r="D462" s="100">
        <f>('EKHAZAARSTK X raw'!D462-'EKHAZAARSTK X raw'!D$1003)/'EKHAZAARSTK X raw'!D$1004</f>
        <v>-0.69649562236552953</v>
      </c>
      <c r="E462" s="100">
        <f>('EKHAZAARSTK X raw'!E462-'EKHAZAARSTK X raw'!E$1003)/'EKHAZAARSTK X raw'!E$1004</f>
        <v>-0.4584245287208657</v>
      </c>
      <c r="F462" s="100">
        <f>('EKHAZAARSTK X raw'!F462-'EKHAZAARSTK X raw'!F$1003)/'EKHAZAARSTK X raw'!F$1004</f>
        <v>-0.13975494714499329</v>
      </c>
      <c r="G462" s="100">
        <f>('EKHAZAARSTK X raw'!G462-'EKHAZAARSTK X raw'!G$1003)/'EKHAZAARSTK X raw'!G$1004</f>
        <v>0.52186168621536833</v>
      </c>
      <c r="H462" s="100">
        <f>('EKHAZAARSTK X raw'!H462-'EKHAZAARSTK X raw'!H$1003)/'EKHAZAARSTK X raw'!H$1004</f>
        <v>-0.52680145399807965</v>
      </c>
      <c r="I462" s="100">
        <f>('EKHAZAARSTK X raw'!I462-'EKHAZAARSTK X raw'!I$1003)/'EKHAZAARSTK X raw'!I$1004</f>
        <v>-0.17841226986761255</v>
      </c>
      <c r="J462" s="100">
        <f>('EKHAZAARSTK X raw'!J462-'EKHAZAARSTK X raw'!J$1003)/'EKHAZAARSTK X raw'!J$1004</f>
        <v>-0.21413882916641958</v>
      </c>
      <c r="K462" s="100">
        <f>('EKHAZAARSTK X raw'!K462-'EKHAZAARSTK X raw'!K$1003)/'EKHAZAARSTK X raw'!K$1004</f>
        <v>-1.4947407675617224</v>
      </c>
    </row>
    <row r="463" spans="1:11" x14ac:dyDescent="0.3">
      <c r="A463" s="22" t="str">
        <f>'EKHAZAARSTK X raw'!A463</f>
        <v>JAYASWAL NECO INDUSTRIES LTD</v>
      </c>
      <c r="B463" s="100">
        <f>('EKHAZAARSTK X raw'!B463-'EKHAZAARSTK X raw'!B$1003)/'EKHAZAARSTK X raw'!B$1004</f>
        <v>-0.64897097360151768</v>
      </c>
      <c r="C463" s="100">
        <f>('EKHAZAARSTK X raw'!C463-'EKHAZAARSTK X raw'!C$1003)/'EKHAZAARSTK X raw'!C$1004</f>
        <v>0.84985263375637765</v>
      </c>
      <c r="D463" s="100">
        <f>('EKHAZAARSTK X raw'!D463-'EKHAZAARSTK X raw'!D$1003)/'EKHAZAARSTK X raw'!D$1004</f>
        <v>0.53343954366006507</v>
      </c>
      <c r="E463" s="100">
        <f>('EKHAZAARSTK X raw'!E463-'EKHAZAARSTK X raw'!E$1003)/'EKHAZAARSTK X raw'!E$1004</f>
        <v>2.1455494006573201</v>
      </c>
      <c r="F463" s="100">
        <f>('EKHAZAARSTK X raw'!F463-'EKHAZAARSTK X raw'!F$1003)/'EKHAZAARSTK X raw'!F$1004</f>
        <v>-3.2468784291630748E-2</v>
      </c>
      <c r="G463" s="100">
        <f>('EKHAZAARSTK X raw'!G463-'EKHAZAARSTK X raw'!G$1003)/'EKHAZAARSTK X raw'!G$1004</f>
        <v>2.9663208166329431</v>
      </c>
      <c r="H463" s="100">
        <f>('EKHAZAARSTK X raw'!H463-'EKHAZAARSTK X raw'!H$1003)/'EKHAZAARSTK X raw'!H$1004</f>
        <v>-6.7863017442672952E-2</v>
      </c>
      <c r="I463" s="100">
        <f>('EKHAZAARSTK X raw'!I463-'EKHAZAARSTK X raw'!I$1003)/'EKHAZAARSTK X raw'!I$1004</f>
        <v>-1.0216037505167206</v>
      </c>
      <c r="J463" s="100">
        <f>('EKHAZAARSTK X raw'!J463-'EKHAZAARSTK X raw'!J$1003)/'EKHAZAARSTK X raw'!J$1004</f>
        <v>3.1547830830287156</v>
      </c>
      <c r="K463" s="100">
        <f>('EKHAZAARSTK X raw'!K463-'EKHAZAARSTK X raw'!K$1003)/'EKHAZAARSTK X raw'!K$1004</f>
        <v>1.2810036681732166</v>
      </c>
    </row>
    <row r="464" spans="1:11" x14ac:dyDescent="0.3">
      <c r="A464" s="22" t="str">
        <f>'EKHAZAARSTK X raw'!A464</f>
        <v>JBM AUTO LTD</v>
      </c>
      <c r="B464" s="100">
        <f>('EKHAZAARSTK X raw'!B464-'EKHAZAARSTK X raw'!B$1003)/'EKHAZAARSTK X raw'!B$1004</f>
        <v>-0.55975468340007928</v>
      </c>
      <c r="C464" s="100">
        <f>('EKHAZAARSTK X raw'!C464-'EKHAZAARSTK X raw'!C$1003)/'EKHAZAARSTK X raw'!C$1004</f>
        <v>0.55643087940986957</v>
      </c>
      <c r="D464" s="100">
        <f>('EKHAZAARSTK X raw'!D464-'EKHAZAARSTK X raw'!D$1003)/'EKHAZAARSTK X raw'!D$1004</f>
        <v>1.0244070923704318</v>
      </c>
      <c r="E464" s="100">
        <f>('EKHAZAARSTK X raw'!E464-'EKHAZAARSTK X raw'!E$1003)/'EKHAZAARSTK X raw'!E$1004</f>
        <v>1.2015742906826867</v>
      </c>
      <c r="F464" s="100">
        <f>('EKHAZAARSTK X raw'!F464-'EKHAZAARSTK X raw'!F$1003)/'EKHAZAARSTK X raw'!F$1004</f>
        <v>1.1114620042405199</v>
      </c>
      <c r="G464" s="100">
        <f>('EKHAZAARSTK X raw'!G464-'EKHAZAARSTK X raw'!G$1003)/'EKHAZAARSTK X raw'!G$1004</f>
        <v>-0.19146151421307822</v>
      </c>
      <c r="H464" s="100">
        <f>('EKHAZAARSTK X raw'!H464-'EKHAZAARSTK X raw'!H$1003)/'EKHAZAARSTK X raw'!H$1004</f>
        <v>6.8776289101765475E-2</v>
      </c>
      <c r="I464" s="100">
        <f>('EKHAZAARSTK X raw'!I464-'EKHAZAARSTK X raw'!I$1003)/'EKHAZAARSTK X raw'!I$1004</f>
        <v>-0.19034349852819832</v>
      </c>
      <c r="J464" s="100">
        <f>('EKHAZAARSTK X raw'!J464-'EKHAZAARSTK X raw'!J$1003)/'EKHAZAARSTK X raw'!J$1004</f>
        <v>-0.67020770464431922</v>
      </c>
      <c r="K464" s="100">
        <f>('EKHAZAARSTK X raw'!K464-'EKHAZAARSTK X raw'!K$1003)/'EKHAZAARSTK X raw'!K$1004</f>
        <v>-0.19779894721960878</v>
      </c>
    </row>
    <row r="465" spans="1:11" x14ac:dyDescent="0.3">
      <c r="A465" s="22" t="str">
        <f>'EKHAZAARSTK X raw'!A465</f>
        <v>JINDAL POLY FILMS LTD</v>
      </c>
      <c r="B465" s="100">
        <f>('EKHAZAARSTK X raw'!B465-'EKHAZAARSTK X raw'!B$1003)/'EKHAZAARSTK X raw'!B$1004</f>
        <v>-2.0455937794790362E-2</v>
      </c>
      <c r="C465" s="100">
        <f>('EKHAZAARSTK X raw'!C465-'EKHAZAARSTK X raw'!C$1003)/'EKHAZAARSTK X raw'!C$1004</f>
        <v>0.56477027037247429</v>
      </c>
      <c r="D465" s="100">
        <f>('EKHAZAARSTK X raw'!D465-'EKHAZAARSTK X raw'!D$1003)/'EKHAZAARSTK X raw'!D$1004</f>
        <v>0.17547635961908797</v>
      </c>
      <c r="E465" s="100">
        <f>('EKHAZAARSTK X raw'!E465-'EKHAZAARSTK X raw'!E$1003)/'EKHAZAARSTK X raw'!E$1004</f>
        <v>1.3068721082756036</v>
      </c>
      <c r="F465" s="100">
        <f>('EKHAZAARSTK X raw'!F465-'EKHAZAARSTK X raw'!F$1003)/'EKHAZAARSTK X raw'!F$1004</f>
        <v>-1.8233514319769879</v>
      </c>
      <c r="G465" s="100">
        <f>('EKHAZAARSTK X raw'!G465-'EKHAZAARSTK X raw'!G$1003)/'EKHAZAARSTK X raw'!G$1004</f>
        <v>0.42783391408999216</v>
      </c>
      <c r="H465" s="100">
        <f>('EKHAZAARSTK X raw'!H465-'EKHAZAARSTK X raw'!H$1003)/'EKHAZAARSTK X raw'!H$1004</f>
        <v>5.6848573435441051E-2</v>
      </c>
      <c r="I465" s="100">
        <f>('EKHAZAARSTK X raw'!I465-'EKHAZAARSTK X raw'!I$1003)/'EKHAZAARSTK X raw'!I$1004</f>
        <v>-0.30062197858197065</v>
      </c>
      <c r="J465" s="100">
        <f>('EKHAZAARSTK X raw'!J465-'EKHAZAARSTK X raw'!J$1003)/'EKHAZAARSTK X raw'!J$1004</f>
        <v>3.1170384070591246</v>
      </c>
      <c r="K465" s="100">
        <f>('EKHAZAARSTK X raw'!K465-'EKHAZAARSTK X raw'!K$1003)/'EKHAZAARSTK X raw'!K$1004</f>
        <v>1.2620428349876911</v>
      </c>
    </row>
    <row r="466" spans="1:11" x14ac:dyDescent="0.3">
      <c r="A466" s="22" t="str">
        <f>'EKHAZAARSTK X raw'!A466</f>
        <v>JINDAL SAW LTD</v>
      </c>
      <c r="B466" s="100">
        <f>('EKHAZAARSTK X raw'!B466-'EKHAZAARSTK X raw'!B$1003)/'EKHAZAARSTK X raw'!B$1004</f>
        <v>0.23504449659869059</v>
      </c>
      <c r="C466" s="100">
        <f>('EKHAZAARSTK X raw'!C466-'EKHAZAARSTK X raw'!C$1003)/'EKHAZAARSTK X raw'!C$1004</f>
        <v>-0.60316402363089827</v>
      </c>
      <c r="D466" s="100">
        <f>('EKHAZAARSTK X raw'!D466-'EKHAZAARSTK X raw'!D$1003)/'EKHAZAARSTK X raw'!D$1004</f>
        <v>-0.40319101789226369</v>
      </c>
      <c r="E466" s="100">
        <f>('EKHAZAARSTK X raw'!E466-'EKHAZAARSTK X raw'!E$1003)/'EKHAZAARSTK X raw'!E$1004</f>
        <v>1.2322100281187558</v>
      </c>
      <c r="F466" s="100">
        <f>('EKHAZAARSTK X raw'!F466-'EKHAZAARSTK X raw'!F$1003)/'EKHAZAARSTK X raw'!F$1004</f>
        <v>1.4871857964070354</v>
      </c>
      <c r="G466" s="100">
        <f>('EKHAZAARSTK X raw'!G466-'EKHAZAARSTK X raw'!G$1003)/'EKHAZAARSTK X raw'!G$1004</f>
        <v>-0.88339054232708381</v>
      </c>
      <c r="H466" s="100">
        <f>('EKHAZAARSTK X raw'!H466-'EKHAZAARSTK X raw'!H$1003)/'EKHAZAARSTK X raw'!H$1004</f>
        <v>0.58139096521177924</v>
      </c>
      <c r="I466" s="100">
        <f>('EKHAZAARSTK X raw'!I466-'EKHAZAARSTK X raw'!I$1003)/'EKHAZAARSTK X raw'!I$1004</f>
        <v>1.2916133642699337</v>
      </c>
      <c r="J466" s="100">
        <f>('EKHAZAARSTK X raw'!J466-'EKHAZAARSTK X raw'!J$1003)/'EKHAZAARSTK X raw'!J$1004</f>
        <v>0.93912277545585776</v>
      </c>
      <c r="K466" s="100">
        <f>('EKHAZAARSTK X raw'!K466-'EKHAZAARSTK X raw'!K$1003)/'EKHAZAARSTK X raw'!K$1004</f>
        <v>-0.19806929921553315</v>
      </c>
    </row>
    <row r="467" spans="1:11" x14ac:dyDescent="0.3">
      <c r="A467" s="22" t="str">
        <f>'EKHAZAARSTK X raw'!A467</f>
        <v>JINDAL STAINLESS LTD</v>
      </c>
      <c r="B467" s="100">
        <f>('EKHAZAARSTK X raw'!B467-'EKHAZAARSTK X raw'!B$1003)/'EKHAZAARSTK X raw'!B$1004</f>
        <v>-0.64897097360151768</v>
      </c>
      <c r="C467" s="100">
        <f>('EKHAZAARSTK X raw'!C467-'EKHAZAARSTK X raw'!C$1003)/'EKHAZAARSTK X raw'!C$1004</f>
        <v>-7.2988806621345978E-2</v>
      </c>
      <c r="D467" s="100">
        <f>('EKHAZAARSTK X raw'!D467-'EKHAZAARSTK X raw'!D$1003)/'EKHAZAARSTK X raw'!D$1004</f>
        <v>0.42393896954693883</v>
      </c>
      <c r="E467" s="100">
        <f>('EKHAZAARSTK X raw'!E467-'EKHAZAARSTK X raw'!E$1003)/'EKHAZAARSTK X raw'!E$1004</f>
        <v>0.25172371975304125</v>
      </c>
      <c r="F467" s="100">
        <f>('EKHAZAARSTK X raw'!F467-'EKHAZAARSTK X raw'!F$1003)/'EKHAZAARSTK X raw'!F$1004</f>
        <v>1.0165471719485464</v>
      </c>
      <c r="G467" s="100">
        <f>('EKHAZAARSTK X raw'!G467-'EKHAZAARSTK X raw'!G$1003)/'EKHAZAARSTK X raw'!G$1004</f>
        <v>0.21791504391292579</v>
      </c>
      <c r="H467" s="100">
        <f>('EKHAZAARSTK X raw'!H467-'EKHAZAARSTK X raw'!H$1003)/'EKHAZAARSTK X raw'!H$1004</f>
        <v>0.98735022452705123</v>
      </c>
      <c r="I467" s="100">
        <f>('EKHAZAARSTK X raw'!I467-'EKHAZAARSTK X raw'!I$1003)/'EKHAZAARSTK X raw'!I$1004</f>
        <v>4.8239478918529005E-2</v>
      </c>
      <c r="J467" s="100">
        <f>('EKHAZAARSTK X raw'!J467-'EKHAZAARSTK X raw'!J$1003)/'EKHAZAARSTK X raw'!J$1004</f>
        <v>0.50476669470812596</v>
      </c>
      <c r="K467" s="100">
        <f>('EKHAZAARSTK X raw'!K467-'EKHAZAARSTK X raw'!K$1003)/'EKHAZAARSTK X raw'!K$1004</f>
        <v>1.6788061593110051</v>
      </c>
    </row>
    <row r="468" spans="1:11" x14ac:dyDescent="0.3">
      <c r="A468" s="22" t="str">
        <f>'EKHAZAARSTK X raw'!A468</f>
        <v>JINDAL STEEL &amp; POWER LTD</v>
      </c>
      <c r="B468" s="100">
        <f>('EKHAZAARSTK X raw'!B468-'EKHAZAARSTK X raw'!B$1003)/'EKHAZAARSTK X raw'!B$1004</f>
        <v>-0.39856215838516829</v>
      </c>
      <c r="C468" s="100">
        <f>('EKHAZAARSTK X raw'!C468-'EKHAZAARSTK X raw'!C$1003)/'EKHAZAARSTK X raw'!C$1004</f>
        <v>0.68735489281099027</v>
      </c>
      <c r="D468" s="100">
        <f>('EKHAZAARSTK X raw'!D468-'EKHAZAARSTK X raw'!D$1003)/'EKHAZAARSTK X raw'!D$1004</f>
        <v>0.31237693177365367</v>
      </c>
      <c r="E468" s="100">
        <f>('EKHAZAARSTK X raw'!E468-'EKHAZAARSTK X raw'!E$1003)/'EKHAZAARSTK X raw'!E$1004</f>
        <v>-0.14162831458464326</v>
      </c>
      <c r="F468" s="100">
        <f>('EKHAZAARSTK X raw'!F468-'EKHAZAARSTK X raw'!F$1003)/'EKHAZAARSTK X raw'!F$1004</f>
        <v>1.6324111233260875E-2</v>
      </c>
      <c r="G468" s="100">
        <f>('EKHAZAARSTK X raw'!G468-'EKHAZAARSTK X raw'!G$1003)/'EKHAZAARSTK X raw'!G$1004</f>
        <v>-0.2827814940358902</v>
      </c>
      <c r="H468" s="100">
        <f>('EKHAZAARSTK X raw'!H468-'EKHAZAARSTK X raw'!H$1003)/'EKHAZAARSTK X raw'!H$1004</f>
        <v>1.7853652128621877</v>
      </c>
      <c r="I468" s="100">
        <f>('EKHAZAARSTK X raw'!I468-'EKHAZAARSTK X raw'!I$1003)/'EKHAZAARSTK X raw'!I$1004</f>
        <v>0.93493780366661761</v>
      </c>
      <c r="J468" s="100">
        <f>('EKHAZAARSTK X raw'!J468-'EKHAZAARSTK X raw'!J$1003)/'EKHAZAARSTK X raw'!J$1004</f>
        <v>1.1357716338471271</v>
      </c>
      <c r="K468" s="100">
        <f>('EKHAZAARSTK X raw'!K468-'EKHAZAARSTK X raw'!K$1003)/'EKHAZAARSTK X raw'!K$1004</f>
        <v>-0.30015346382537722</v>
      </c>
    </row>
    <row r="469" spans="1:11" x14ac:dyDescent="0.3">
      <c r="A469" s="22" t="str">
        <f>'EKHAZAARSTK X raw'!A469</f>
        <v>JINDAL WORLDWIDE LTD</v>
      </c>
      <c r="B469" s="100">
        <f>('EKHAZAARSTK X raw'!B469-'EKHAZAARSTK X raw'!B$1003)/'EKHAZAARSTK X raw'!B$1004</f>
        <v>-0.6288574534662873</v>
      </c>
      <c r="C469" s="100">
        <f>('EKHAZAARSTK X raw'!C469-'EKHAZAARSTK X raw'!C$1003)/'EKHAZAARSTK X raw'!C$1004</f>
        <v>9.8217254252580558E-2</v>
      </c>
      <c r="D469" s="100">
        <f>('EKHAZAARSTK X raw'!D469-'EKHAZAARSTK X raw'!D$1003)/'EKHAZAARSTK X raw'!D$1004</f>
        <v>-0.6000808257409137</v>
      </c>
      <c r="E469" s="100">
        <f>('EKHAZAARSTK X raw'!E469-'EKHAZAARSTK X raw'!E$1003)/'EKHAZAARSTK X raw'!E$1004</f>
        <v>0.91880953842561386</v>
      </c>
      <c r="F469" s="100">
        <f>('EKHAZAARSTK X raw'!F469-'EKHAZAARSTK X raw'!F$1003)/'EKHAZAARSTK X raw'!F$1004</f>
        <v>0.52413037115752303</v>
      </c>
      <c r="G469" s="100">
        <f>('EKHAZAARSTK X raw'!G469-'EKHAZAARSTK X raw'!G$1003)/'EKHAZAARSTK X raw'!G$1004</f>
        <v>-2.9034799115154667E-2</v>
      </c>
      <c r="H469" s="100">
        <f>('EKHAZAARSTK X raw'!H469-'EKHAZAARSTK X raw'!H$1003)/'EKHAZAARSTK X raw'!H$1004</f>
        <v>-0.3159378741127763</v>
      </c>
      <c r="I469" s="100">
        <f>('EKHAZAARSTK X raw'!I469-'EKHAZAARSTK X raw'!I$1003)/'EKHAZAARSTK X raw'!I$1004</f>
        <v>-0.74630517305681765</v>
      </c>
      <c r="J469" s="100">
        <f>('EKHAZAARSTK X raw'!J469-'EKHAZAARSTK X raw'!J$1003)/'EKHAZAARSTK X raw'!J$1004</f>
        <v>-0.70361281017120314</v>
      </c>
      <c r="K469" s="100">
        <f>('EKHAZAARSTK X raw'!K469-'EKHAZAARSTK X raw'!K$1003)/'EKHAZAARSTK X raw'!K$1004</f>
        <v>1.2166975911185751</v>
      </c>
    </row>
    <row r="470" spans="1:11" x14ac:dyDescent="0.3">
      <c r="A470" s="22" t="str">
        <f>'EKHAZAARSTK X raw'!A470</f>
        <v>JK CEMENT LTD</v>
      </c>
      <c r="B470" s="100">
        <f>('EKHAZAARSTK X raw'!B470-'EKHAZAARSTK X raw'!B$1003)/'EKHAZAARSTK X raw'!B$1004</f>
        <v>-0.28951277641560053</v>
      </c>
      <c r="C470" s="100">
        <f>('EKHAZAARSTK X raw'!C470-'EKHAZAARSTK X raw'!C$1003)/'EKHAZAARSTK X raw'!C$1004</f>
        <v>-0.64515917074220419</v>
      </c>
      <c r="D470" s="100">
        <f>('EKHAZAARSTK X raw'!D470-'EKHAZAARSTK X raw'!D$1003)/'EKHAZAARSTK X raw'!D$1004</f>
        <v>2.13737291959262E-2</v>
      </c>
      <c r="E470" s="100">
        <f>('EKHAZAARSTK X raw'!E470-'EKHAZAARSTK X raw'!E$1003)/'EKHAZAARSTK X raw'!E$1004</f>
        <v>0.82403241070349265</v>
      </c>
      <c r="F470" s="100">
        <f>('EKHAZAARSTK X raw'!F470-'EKHAZAARSTK X raw'!F$1003)/'EKHAZAARSTK X raw'!F$1004</f>
        <v>0.34398891448264018</v>
      </c>
      <c r="G470" s="100">
        <f>('EKHAZAARSTK X raw'!G470-'EKHAZAARSTK X raw'!G$1003)/'EKHAZAARSTK X raw'!G$1004</f>
        <v>-0.49536852973962336</v>
      </c>
      <c r="H470" s="100">
        <f>('EKHAZAARSTK X raw'!H470-'EKHAZAARSTK X raw'!H$1003)/'EKHAZAARSTK X raw'!H$1004</f>
        <v>0.77823657562183102</v>
      </c>
      <c r="I470" s="100">
        <f>('EKHAZAARSTK X raw'!I470-'EKHAZAARSTK X raw'!I$1003)/'EKHAZAARSTK X raw'!I$1004</f>
        <v>-0.50087016560785036</v>
      </c>
      <c r="J470" s="100">
        <f>('EKHAZAARSTK X raw'!J470-'EKHAZAARSTK X raw'!J$1003)/'EKHAZAARSTK X raw'!J$1004</f>
        <v>-0.4507356651765812</v>
      </c>
      <c r="K470" s="100">
        <f>('EKHAZAARSTK X raw'!K470-'EKHAZAARSTK X raw'!K$1003)/'EKHAZAARSTK X raw'!K$1004</f>
        <v>-0.46453600287309171</v>
      </c>
    </row>
    <row r="471" spans="1:11" x14ac:dyDescent="0.3">
      <c r="A471" s="22" t="str">
        <f>'EKHAZAARSTK X raw'!A471</f>
        <v>JK LAKSHMI CEMENT LTD</v>
      </c>
      <c r="B471" s="100">
        <f>('EKHAZAARSTK X raw'!B471-'EKHAZAARSTK X raw'!B$1003)/'EKHAZAARSTK X raw'!B$1004</f>
        <v>-0.17705357379190642</v>
      </c>
      <c r="C471" s="100">
        <f>('EKHAZAARSTK X raw'!C471-'EKHAZAARSTK X raw'!C$1003)/'EKHAZAARSTK X raw'!C$1004</f>
        <v>-0.66286429223742538</v>
      </c>
      <c r="D471" s="100">
        <f>('EKHAZAARSTK X raw'!D471-'EKHAZAARSTK X raw'!D$1003)/'EKHAZAARSTK X raw'!D$1004</f>
        <v>-0.20373023119747471</v>
      </c>
      <c r="E471" s="100">
        <f>('EKHAZAARSTK X raw'!E471-'EKHAZAARSTK X raw'!E$1003)/'EKHAZAARSTK X raw'!E$1004</f>
        <v>0.13002393646251822</v>
      </c>
      <c r="F471" s="100">
        <f>('EKHAZAARSTK X raw'!F471-'EKHAZAARSTK X raw'!F$1003)/'EKHAZAARSTK X raw'!F$1004</f>
        <v>1.4415654349472007</v>
      </c>
      <c r="G471" s="100">
        <f>('EKHAZAARSTK X raw'!G471-'EKHAZAARSTK X raw'!G$1003)/'EKHAZAARSTK X raw'!G$1004</f>
        <v>-0.13628808246375379</v>
      </c>
      <c r="H471" s="100">
        <f>('EKHAZAARSTK X raw'!H471-'EKHAZAARSTK X raw'!H$1003)/'EKHAZAARSTK X raw'!H$1004</f>
        <v>0.28351186715194898</v>
      </c>
      <c r="I471" s="100">
        <f>('EKHAZAARSTK X raw'!I471-'EKHAZAARSTK X raw'!I$1003)/'EKHAZAARSTK X raw'!I$1004</f>
        <v>0.34815005843844171</v>
      </c>
      <c r="J471" s="100">
        <f>('EKHAZAARSTK X raw'!J471-'EKHAZAARSTK X raw'!J$1003)/'EKHAZAARSTK X raw'!J$1004</f>
        <v>0.10771223287963486</v>
      </c>
      <c r="K471" s="100">
        <f>('EKHAZAARSTK X raw'!K471-'EKHAZAARSTK X raw'!K$1003)/'EKHAZAARSTK X raw'!K$1004</f>
        <v>1.1267221911851686</v>
      </c>
    </row>
    <row r="472" spans="1:11" x14ac:dyDescent="0.3">
      <c r="A472" s="22" t="str">
        <f>'EKHAZAARSTK X raw'!A472</f>
        <v>JK PAPER LTD</v>
      </c>
      <c r="B472" s="100">
        <f>('EKHAZAARSTK X raw'!B472-'EKHAZAARSTK X raw'!B$1003)/'EKHAZAARSTK X raw'!B$1004</f>
        <v>0.12604662424250751</v>
      </c>
      <c r="C472" s="100">
        <f>('EKHAZAARSTK X raw'!C472-'EKHAZAARSTK X raw'!C$1003)/'EKHAZAARSTK X raw'!C$1004</f>
        <v>-0.16008498970092189</v>
      </c>
      <c r="D472" s="100">
        <f>('EKHAZAARSTK X raw'!D472-'EKHAZAARSTK X raw'!D$1003)/'EKHAZAARSTK X raw'!D$1004</f>
        <v>-0.20104828686855342</v>
      </c>
      <c r="E472" s="100">
        <f>('EKHAZAARSTK X raw'!E472-'EKHAZAARSTK X raw'!E$1003)/'EKHAZAARSTK X raw'!E$1004</f>
        <v>0.72491292954693909</v>
      </c>
      <c r="F472" s="100">
        <f>('EKHAZAARSTK X raw'!F472-'EKHAZAARSTK X raw'!F$1003)/'EKHAZAARSTK X raw'!F$1004</f>
        <v>0.62907405532099026</v>
      </c>
      <c r="G472" s="100">
        <f>('EKHAZAARSTK X raw'!G472-'EKHAZAARSTK X raw'!G$1003)/'EKHAZAARSTK X raw'!G$1004</f>
        <v>0.73425291829341766</v>
      </c>
      <c r="H472" s="100">
        <f>('EKHAZAARSTK X raw'!H472-'EKHAZAARSTK X raw'!H$1003)/'EKHAZAARSTK X raw'!H$1004</f>
        <v>0.24730483838566725</v>
      </c>
      <c r="I472" s="100">
        <f>('EKHAZAARSTK X raw'!I472-'EKHAZAARSTK X raw'!I$1003)/'EKHAZAARSTK X raw'!I$1004</f>
        <v>2.2060675749354974</v>
      </c>
      <c r="J472" s="100">
        <f>('EKHAZAARSTK X raw'!J472-'EKHAZAARSTK X raw'!J$1003)/'EKHAZAARSTK X raw'!J$1004</f>
        <v>1.7312509885078977</v>
      </c>
      <c r="K472" s="100">
        <f>('EKHAZAARSTK X raw'!K472-'EKHAZAARSTK X raw'!K$1003)/'EKHAZAARSTK X raw'!K$1004</f>
        <v>0.2488163399648825</v>
      </c>
    </row>
    <row r="473" spans="1:11" x14ac:dyDescent="0.3">
      <c r="A473" s="22" t="str">
        <f>'EKHAZAARSTK X raw'!A473</f>
        <v>JK TYRE &amp; INDUSTRIES LTD</v>
      </c>
      <c r="B473" s="100">
        <f>('EKHAZAARSTK X raw'!B473-'EKHAZAARSTK X raw'!B$1003)/'EKHAZAARSTK X raw'!B$1004</f>
        <v>-6.8739523886789883E-3</v>
      </c>
      <c r="C473" s="100">
        <f>('EKHAZAARSTK X raw'!C473-'EKHAZAARSTK X raw'!C$1003)/'EKHAZAARSTK X raw'!C$1004</f>
        <v>-0.69864969511010711</v>
      </c>
      <c r="D473" s="100">
        <f>('EKHAZAARSTK X raw'!D473-'EKHAZAARSTK X raw'!D$1003)/'EKHAZAARSTK X raw'!D$1004</f>
        <v>-0.49209420653631308</v>
      </c>
      <c r="E473" s="100">
        <f>('EKHAZAARSTK X raw'!E473-'EKHAZAARSTK X raw'!E$1003)/'EKHAZAARSTK X raw'!E$1004</f>
        <v>1.7300009561968952</v>
      </c>
      <c r="F473" s="100">
        <f>('EKHAZAARSTK X raw'!F473-'EKHAZAARSTK X raw'!F$1003)/'EKHAZAARSTK X raw'!F$1004</f>
        <v>0.81936229598236254</v>
      </c>
      <c r="G473" s="100">
        <f>('EKHAZAARSTK X raw'!G473-'EKHAZAARSTK X raw'!G$1003)/'EKHAZAARSTK X raw'!G$1004</f>
        <v>-0.839142125463891</v>
      </c>
      <c r="H473" s="100">
        <f>('EKHAZAARSTK X raw'!H473-'EKHAZAARSTK X raw'!H$1003)/'EKHAZAARSTK X raw'!H$1004</f>
        <v>0.40890122833147374</v>
      </c>
      <c r="I473" s="100">
        <f>('EKHAZAARSTK X raw'!I473-'EKHAZAARSTK X raw'!I$1003)/'EKHAZAARSTK X raw'!I$1004</f>
        <v>1.7932091516128339</v>
      </c>
      <c r="J473" s="100">
        <f>('EKHAZAARSTK X raw'!J473-'EKHAZAARSTK X raw'!J$1003)/'EKHAZAARSTK X raw'!J$1004</f>
        <v>0.6372953581791152</v>
      </c>
      <c r="K473" s="100">
        <f>('EKHAZAARSTK X raw'!K473-'EKHAZAARSTK X raw'!K$1003)/'EKHAZAARSTK X raw'!K$1004</f>
        <v>-0.1298429955121716</v>
      </c>
    </row>
    <row r="474" spans="1:11" x14ac:dyDescent="0.3">
      <c r="A474" s="22" t="str">
        <f>'EKHAZAARSTK X raw'!A474</f>
        <v>JM FINANCIAL LTD</v>
      </c>
      <c r="B474" s="100">
        <f>('EKHAZAARSTK X raw'!B474-'EKHAZAARSTK X raw'!B$1003)/'EKHAZAARSTK X raw'!B$1004</f>
        <v>0.38899237776494994</v>
      </c>
      <c r="C474" s="100">
        <f>('EKHAZAARSTK X raw'!C474-'EKHAZAARSTK X raw'!C$1003)/'EKHAZAARSTK X raw'!C$1004</f>
        <v>-1.454063848060813</v>
      </c>
      <c r="D474" s="100">
        <f>('EKHAZAARSTK X raw'!D474-'EKHAZAARSTK X raw'!D$1003)/'EKHAZAARSTK X raw'!D$1004</f>
        <v>-0.9305063107362852</v>
      </c>
      <c r="E474" s="100">
        <f>('EKHAZAARSTK X raw'!E474-'EKHAZAARSTK X raw'!E$1003)/'EKHAZAARSTK X raw'!E$1004</f>
        <v>1.8277085583604697</v>
      </c>
      <c r="F474" s="100">
        <f>('EKHAZAARSTK X raw'!F474-'EKHAZAARSTK X raw'!F$1003)/'EKHAZAARSTK X raw'!F$1004</f>
        <v>-0.21849687946187452</v>
      </c>
      <c r="G474" s="100">
        <f>('EKHAZAARSTK X raw'!G474-'EKHAZAARSTK X raw'!G$1003)/'EKHAZAARSTK X raw'!G$1004</f>
        <v>0.39918812901509881</v>
      </c>
      <c r="H474" s="100">
        <f>('EKHAZAARSTK X raw'!H474-'EKHAZAARSTK X raw'!H$1003)/'EKHAZAARSTK X raw'!H$1004</f>
        <v>0.41903957180990886</v>
      </c>
      <c r="I474" s="100">
        <f>('EKHAZAARSTK X raw'!I474-'EKHAZAARSTK X raw'!I$1003)/'EKHAZAARSTK X raw'!I$1004</f>
        <v>-0.58893122216954497</v>
      </c>
      <c r="J474" s="100">
        <f>('EKHAZAARSTK X raw'!J474-'EKHAZAARSTK X raw'!J$1003)/'EKHAZAARSTK X raw'!J$1004</f>
        <v>1.6972994387791236</v>
      </c>
      <c r="K474" s="100">
        <f>('EKHAZAARSTK X raw'!K474-'EKHAZAARSTK X raw'!K$1003)/'EKHAZAARSTK X raw'!K$1004</f>
        <v>0.10965508021110193</v>
      </c>
    </row>
    <row r="475" spans="1:11" x14ac:dyDescent="0.3">
      <c r="A475" s="22" t="str">
        <f>'EKHAZAARSTK X raw'!A475</f>
        <v>JOHNSON CONTROLS HITACHI AIR</v>
      </c>
      <c r="B475" s="100">
        <f>('EKHAZAARSTK X raw'!B475-'EKHAZAARSTK X raw'!B$1003)/'EKHAZAARSTK X raw'!B$1004</f>
        <v>-0.64897097360151768</v>
      </c>
      <c r="C475" s="100">
        <f>('EKHAZAARSTK X raw'!C475-'EKHAZAARSTK X raw'!C$1003)/'EKHAZAARSTK X raw'!C$1004</f>
        <v>1.2989785816618871</v>
      </c>
      <c r="D475" s="100">
        <f>('EKHAZAARSTK X raw'!D475-'EKHAZAARSTK X raw'!D$1003)/'EKHAZAARSTK X raw'!D$1004</f>
        <v>-0.72637706699556892</v>
      </c>
      <c r="E475" s="100">
        <f>('EKHAZAARSTK X raw'!E475-'EKHAZAARSTK X raw'!E$1003)/'EKHAZAARSTK X raw'!E$1004</f>
        <v>-0.75046355960662525</v>
      </c>
      <c r="F475" s="100">
        <f>('EKHAZAARSTK X raw'!F475-'EKHAZAARSTK X raw'!F$1003)/'EKHAZAARSTK X raw'!F$1004</f>
        <v>-1.4658128268588058</v>
      </c>
      <c r="G475" s="100">
        <f>('EKHAZAARSTK X raw'!G475-'EKHAZAARSTK X raw'!G$1003)/'EKHAZAARSTK X raw'!G$1004</f>
        <v>-1.7634512030860647</v>
      </c>
      <c r="H475" s="100">
        <f>('EKHAZAARSTK X raw'!H475-'EKHAZAARSTK X raw'!H$1003)/'EKHAZAARSTK X raw'!H$1004</f>
        <v>-0.57058950607039371</v>
      </c>
      <c r="I475" s="100">
        <f>('EKHAZAARSTK X raw'!I475-'EKHAZAARSTK X raw'!I$1003)/'EKHAZAARSTK X raw'!I$1004</f>
        <v>-0.88957338773041883</v>
      </c>
      <c r="J475" s="100">
        <f>('EKHAZAARSTK X raw'!J475-'EKHAZAARSTK X raw'!J$1003)/'EKHAZAARSTK X raw'!J$1004</f>
        <v>-0.80638010953862038</v>
      </c>
      <c r="K475" s="100">
        <f>('EKHAZAARSTK X raw'!K475-'EKHAZAARSTK X raw'!K$1003)/'EKHAZAARSTK X raw'!K$1004</f>
        <v>-0.7006030186564568</v>
      </c>
    </row>
    <row r="476" spans="1:11" x14ac:dyDescent="0.3">
      <c r="A476" s="22" t="str">
        <f>'EKHAZAARSTK X raw'!A476</f>
        <v>JSW ENERGY LTD</v>
      </c>
      <c r="B476" s="100">
        <f>('EKHAZAARSTK X raw'!B476-'EKHAZAARSTK X raw'!B$1003)/'EKHAZAARSTK X raw'!B$1004</f>
        <v>-6.3606949242418762E-2</v>
      </c>
      <c r="C476" s="100">
        <f>('EKHAZAARSTK X raw'!C476-'EKHAZAARSTK X raw'!C$1003)/'EKHAZAARSTK X raw'!C$1004</f>
        <v>-1.0604187401291831</v>
      </c>
      <c r="D476" s="100">
        <f>('EKHAZAARSTK X raw'!D476-'EKHAZAARSTK X raw'!D$1003)/'EKHAZAARSTK X raw'!D$1004</f>
        <v>-0.56121734745928675</v>
      </c>
      <c r="E476" s="100">
        <f>('EKHAZAARSTK X raw'!E476-'EKHAZAARSTK X raw'!E$1003)/'EKHAZAARSTK X raw'!E$1004</f>
        <v>0.38451912204364236</v>
      </c>
      <c r="F476" s="100">
        <f>('EKHAZAARSTK X raw'!F476-'EKHAZAARSTK X raw'!F$1003)/'EKHAZAARSTK X raw'!F$1004</f>
        <v>-0.33454402098302322</v>
      </c>
      <c r="G476" s="100">
        <f>('EKHAZAARSTK X raw'!G476-'EKHAZAARSTK X raw'!G$1003)/'EKHAZAARSTK X raw'!G$1004</f>
        <v>-4.7898826711053916E-2</v>
      </c>
      <c r="H476" s="100">
        <f>('EKHAZAARSTK X raw'!H476-'EKHAZAARSTK X raw'!H$1003)/'EKHAZAARSTK X raw'!H$1004</f>
        <v>1.1956084929161201</v>
      </c>
      <c r="I476" s="100">
        <f>('EKHAZAARSTK X raw'!I476-'EKHAZAARSTK X raw'!I$1003)/'EKHAZAARSTK X raw'!I$1004</f>
        <v>-0.78791205533445396</v>
      </c>
      <c r="J476" s="100">
        <f>('EKHAZAARSTK X raw'!J476-'EKHAZAARSTK X raw'!J$1003)/'EKHAZAARSTK X raw'!J$1004</f>
        <v>-0.1524593215107253</v>
      </c>
      <c r="K476" s="100">
        <f>('EKHAZAARSTK X raw'!K476-'EKHAZAARSTK X raw'!K$1003)/'EKHAZAARSTK X raw'!K$1004</f>
        <v>2.2967802236926103</v>
      </c>
    </row>
    <row r="477" spans="1:11" x14ac:dyDescent="0.3">
      <c r="A477" s="22" t="str">
        <f>'EKHAZAARSTK X raw'!A477</f>
        <v>JSW HOLDINGS LTD</v>
      </c>
      <c r="B477" s="100">
        <f>('EKHAZAARSTK X raw'!B477-'EKHAZAARSTK X raw'!B$1003)/'EKHAZAARSTK X raw'!B$1004</f>
        <v>-0.64897097360151768</v>
      </c>
      <c r="C477" s="100">
        <f>('EKHAZAARSTK X raw'!C477-'EKHAZAARSTK X raw'!C$1003)/'EKHAZAARSTK X raw'!C$1004</f>
        <v>-1.567088863864091</v>
      </c>
      <c r="D477" s="100">
        <f>('EKHAZAARSTK X raw'!D477-'EKHAZAARSTK X raw'!D$1003)/'EKHAZAARSTK X raw'!D$1004</f>
        <v>-0.12012368166655832</v>
      </c>
      <c r="E477" s="100">
        <f>('EKHAZAARSTK X raw'!E477-'EKHAZAARSTK X raw'!E$1003)/'EKHAZAARSTK X raw'!E$1004</f>
        <v>-0.90240488424864596</v>
      </c>
      <c r="F477" s="100">
        <f>('EKHAZAARSTK X raw'!F477-'EKHAZAARSTK X raw'!F$1003)/'EKHAZAARSTK X raw'!F$1004</f>
        <v>-0.36876850652545629</v>
      </c>
      <c r="G477" s="100">
        <f>('EKHAZAARSTK X raw'!G477-'EKHAZAARSTK X raw'!G$1003)/'EKHAZAARSTK X raw'!G$1004</f>
        <v>0.39763036057857537</v>
      </c>
      <c r="H477" s="100">
        <f>('EKHAZAARSTK X raw'!H477-'EKHAZAARSTK X raw'!H$1003)/'EKHAZAARSTK X raw'!H$1004</f>
        <v>-0.10407845526976646</v>
      </c>
      <c r="I477" s="100">
        <f>('EKHAZAARSTK X raw'!I477-'EKHAZAARSTK X raw'!I$1003)/'EKHAZAARSTK X raw'!I$1004</f>
        <v>-1.0912516515235604</v>
      </c>
      <c r="J477" s="100">
        <f>('EKHAZAARSTK X raw'!J477-'EKHAZAARSTK X raw'!J$1003)/'EKHAZAARSTK X raw'!J$1004</f>
        <v>0.64947656229682671</v>
      </c>
      <c r="K477" s="100">
        <f>('EKHAZAARSTK X raw'!K477-'EKHAZAARSTK X raw'!K$1003)/'EKHAZAARSTK X raw'!K$1004</f>
        <v>0.38262544754012279</v>
      </c>
    </row>
    <row r="478" spans="1:11" x14ac:dyDescent="0.3">
      <c r="A478" s="22" t="str">
        <f>'EKHAZAARSTK X raw'!A478</f>
        <v>JSW ISPAT SPECIAL PRODUCTS L</v>
      </c>
      <c r="B478" s="100">
        <f>('EKHAZAARSTK X raw'!B478-'EKHAZAARSTK X raw'!B$1003)/'EKHAZAARSTK X raw'!B$1004</f>
        <v>-0.64897097360151768</v>
      </c>
      <c r="C478" s="100">
        <f>('EKHAZAARSTK X raw'!C478-'EKHAZAARSTK X raw'!C$1003)/'EKHAZAARSTK X raw'!C$1004</f>
        <v>1.50099159765178</v>
      </c>
      <c r="D478" s="100">
        <f>('EKHAZAARSTK X raw'!D478-'EKHAZAARSTK X raw'!D$1003)/'EKHAZAARSTK X raw'!D$1004</f>
        <v>0.41765090374087249</v>
      </c>
      <c r="E478" s="100">
        <f>('EKHAZAARSTK X raw'!E478-'EKHAZAARSTK X raw'!E$1003)/'EKHAZAARSTK X raw'!E$1004</f>
        <v>2.1936673342323245</v>
      </c>
      <c r="F478" s="100">
        <f>('EKHAZAARSTK X raw'!F478-'EKHAZAARSTK X raw'!F$1003)/'EKHAZAARSTK X raw'!F$1004</f>
        <v>-0.32110806134253578</v>
      </c>
      <c r="G478" s="100">
        <f>('EKHAZAARSTK X raw'!G478-'EKHAZAARSTK X raw'!G$1003)/'EKHAZAARSTK X raw'!G$1004</f>
        <v>-2.5013582197574271</v>
      </c>
      <c r="H478" s="100">
        <f>('EKHAZAARSTK X raw'!H478-'EKHAZAARSTK X raw'!H$1003)/'EKHAZAARSTK X raw'!H$1004</f>
        <v>-0.29110560287465398</v>
      </c>
      <c r="I478" s="100">
        <f>('EKHAZAARSTK X raw'!I478-'EKHAZAARSTK X raw'!I$1003)/'EKHAZAARSTK X raw'!I$1004</f>
        <v>0.49142203588683619</v>
      </c>
      <c r="J478" s="100">
        <f>('EKHAZAARSTK X raw'!J478-'EKHAZAARSTK X raw'!J$1003)/'EKHAZAARSTK X raw'!J$1004</f>
        <v>-1.1220641353925807</v>
      </c>
      <c r="K478" s="100">
        <f>('EKHAZAARSTK X raw'!K478-'EKHAZAARSTK X raw'!K$1003)/'EKHAZAARSTK X raw'!K$1004</f>
        <v>-2.6381261433888925</v>
      </c>
    </row>
    <row r="479" spans="1:11" x14ac:dyDescent="0.3">
      <c r="A479" s="22" t="str">
        <f>'EKHAZAARSTK X raw'!A479</f>
        <v>JSW STEEL LTD</v>
      </c>
      <c r="B479" s="100">
        <f>('EKHAZAARSTK X raw'!B479-'EKHAZAARSTK X raw'!B$1003)/'EKHAZAARSTK X raw'!B$1004</f>
        <v>1.0947904311271051</v>
      </c>
      <c r="C479" s="100">
        <f>('EKHAZAARSTK X raw'!C479-'EKHAZAARSTK X raw'!C$1003)/'EKHAZAARSTK X raw'!C$1004</f>
        <v>9.2536736467993585E-4</v>
      </c>
      <c r="D479" s="100">
        <f>('EKHAZAARSTK X raw'!D479-'EKHAZAARSTK X raw'!D$1003)/'EKHAZAARSTK X raw'!D$1004</f>
        <v>9.3310139627579142E-2</v>
      </c>
      <c r="E479" s="100">
        <f>('EKHAZAARSTK X raw'!E479-'EKHAZAARSTK X raw'!E$1003)/'EKHAZAARSTK X raw'!E$1004</f>
        <v>1.0179103396831255</v>
      </c>
      <c r="F479" s="100">
        <f>('EKHAZAARSTK X raw'!F479-'EKHAZAARSTK X raw'!F$1003)/'EKHAZAARSTK X raw'!F$1004</f>
        <v>-0.21831269119007218</v>
      </c>
      <c r="G479" s="100">
        <f>('EKHAZAARSTK X raw'!G479-'EKHAZAARSTK X raw'!G$1003)/'EKHAZAARSTK X raw'!G$1004</f>
        <v>-0.778972156033927</v>
      </c>
      <c r="H479" s="100">
        <f>('EKHAZAARSTK X raw'!H479-'EKHAZAARSTK X raw'!H$1003)/'EKHAZAARSTK X raw'!H$1004</f>
        <v>2.5353856656470493</v>
      </c>
      <c r="I479" s="100">
        <f>('EKHAZAARSTK X raw'!I479-'EKHAZAARSTK X raw'!I$1003)/'EKHAZAARSTK X raw'!I$1004</f>
        <v>-0.55926701080857077</v>
      </c>
      <c r="J479" s="100">
        <f>('EKHAZAARSTK X raw'!J479-'EKHAZAARSTK X raw'!J$1003)/'EKHAZAARSTK X raw'!J$1004</f>
        <v>0.22841571685739867</v>
      </c>
      <c r="K479" s="100">
        <f>('EKHAZAARSTK X raw'!K479-'EKHAZAARSTK X raw'!K$1003)/'EKHAZAARSTK X raw'!K$1004</f>
        <v>-0.55579524667710711</v>
      </c>
    </row>
    <row r="480" spans="1:11" x14ac:dyDescent="0.3">
      <c r="A480" s="22" t="str">
        <f>'EKHAZAARSTK X raw'!A480</f>
        <v>JTEKT INDIA LTD</v>
      </c>
      <c r="B480" s="100">
        <f>('EKHAZAARSTK X raw'!B480-'EKHAZAARSTK X raw'!B$1003)/'EKHAZAARSTK X raw'!B$1004</f>
        <v>-0.3679849136526035</v>
      </c>
      <c r="C480" s="100">
        <f>('EKHAZAARSTK X raw'!C480-'EKHAZAARSTK X raw'!C$1003)/'EKHAZAARSTK X raw'!C$1004</f>
        <v>-0.15128436956715241</v>
      </c>
      <c r="D480" s="100">
        <f>('EKHAZAARSTK X raw'!D480-'EKHAZAARSTK X raw'!D$1003)/'EKHAZAARSTK X raw'!D$1004</f>
        <v>-1.0023703000174859</v>
      </c>
      <c r="E480" s="100">
        <f>('EKHAZAARSTK X raw'!E480-'EKHAZAARSTK X raw'!E$1003)/'EKHAZAARSTK X raw'!E$1004</f>
        <v>-0.74371169001192927</v>
      </c>
      <c r="F480" s="100">
        <f>('EKHAZAARSTK X raw'!F480-'EKHAZAARSTK X raw'!F$1003)/'EKHAZAARSTK X raw'!F$1004</f>
        <v>0.80342659652665172</v>
      </c>
      <c r="G480" s="100">
        <f>('EKHAZAARSTK X raw'!G480-'EKHAZAARSTK X raw'!G$1003)/'EKHAZAARSTK X raw'!G$1004</f>
        <v>-0.32135205435926606</v>
      </c>
      <c r="H480" s="100">
        <f>('EKHAZAARSTK X raw'!H480-'EKHAZAARSTK X raw'!H$1003)/'EKHAZAARSTK X raw'!H$1004</f>
        <v>-0.71337680175376506</v>
      </c>
      <c r="I480" s="100">
        <f>('EKHAZAARSTK X raw'!I480-'EKHAZAARSTK X raw'!I$1003)/'EKHAZAARSTK X raw'!I$1004</f>
        <v>-0.47649321724777327</v>
      </c>
      <c r="J480" s="100">
        <f>('EKHAZAARSTK X raw'!J480-'EKHAZAARSTK X raw'!J$1003)/'EKHAZAARSTK X raw'!J$1004</f>
        <v>-0.11888220892243258</v>
      </c>
      <c r="K480" s="100">
        <f>('EKHAZAARSTK X raw'!K480-'EKHAZAARSTK X raw'!K$1003)/'EKHAZAARSTK X raw'!K$1004</f>
        <v>0.86049369007554455</v>
      </c>
    </row>
    <row r="481" spans="1:11" x14ac:dyDescent="0.3">
      <c r="A481" s="22" t="str">
        <f>'EKHAZAARSTK X raw'!A481</f>
        <v>JTL INDUSTRIES LTD</v>
      </c>
      <c r="B481" s="100">
        <f>('EKHAZAARSTK X raw'!B481-'EKHAZAARSTK X raw'!B$1003)/'EKHAZAARSTK X raw'!B$1004</f>
        <v>-0.51387018988485644</v>
      </c>
      <c r="C481" s="100">
        <f>('EKHAZAARSTK X raw'!C481-'EKHAZAARSTK X raw'!C$1003)/'EKHAZAARSTK X raw'!C$1004</f>
        <v>2.0558975063373555</v>
      </c>
      <c r="D481" s="100">
        <f>('EKHAZAARSTK X raw'!D481-'EKHAZAARSTK X raw'!D$1003)/'EKHAZAARSTK X raw'!D$1004</f>
        <v>2.6886552489331703</v>
      </c>
      <c r="E481" s="100">
        <f>('EKHAZAARSTK X raw'!E481-'EKHAZAARSTK X raw'!E$1003)/'EKHAZAARSTK X raw'!E$1004</f>
        <v>0.30202885860379486</v>
      </c>
      <c r="F481" s="100">
        <f>('EKHAZAARSTK X raw'!F481-'EKHAZAARSTK X raw'!F$1003)/'EKHAZAARSTK X raw'!F$1004</f>
        <v>0.86288188238387409</v>
      </c>
      <c r="G481" s="100">
        <f>('EKHAZAARSTK X raw'!G481-'EKHAZAARSTK X raw'!G$1003)/'EKHAZAARSTK X raw'!G$1004</f>
        <v>1.0640534897737859</v>
      </c>
      <c r="H481" s="100">
        <f>('EKHAZAARSTK X raw'!H481-'EKHAZAARSTK X raw'!H$1003)/'EKHAZAARSTK X raw'!H$1004</f>
        <v>-1.1413017431537094</v>
      </c>
      <c r="I481" s="100">
        <f>('EKHAZAARSTK X raw'!I481-'EKHAZAARSTK X raw'!I$1003)/'EKHAZAARSTK X raw'!I$1004</f>
        <v>-3.5714833923121449E-2</v>
      </c>
      <c r="J481" s="100">
        <f>('EKHAZAARSTK X raw'!J481-'EKHAZAARSTK X raw'!J$1003)/'EKHAZAARSTK X raw'!J$1004</f>
        <v>-0.44308159976167577</v>
      </c>
      <c r="K481" s="100">
        <f>('EKHAZAARSTK X raw'!K481-'EKHAZAARSTK X raw'!K$1003)/'EKHAZAARSTK X raw'!K$1004</f>
        <v>-0.47304280229649298</v>
      </c>
    </row>
    <row r="482" spans="1:11" x14ac:dyDescent="0.3">
      <c r="A482" s="22" t="str">
        <f>'EKHAZAARSTK X raw'!A482</f>
        <v>JUBILANT FOODWORKS LTD</v>
      </c>
      <c r="B482" s="100">
        <f>('EKHAZAARSTK X raw'!B482-'EKHAZAARSTK X raw'!B$1003)/'EKHAZAARSTK X raw'!B$1004</f>
        <v>-0.44995389771076605</v>
      </c>
      <c r="C482" s="100">
        <f>('EKHAZAARSTK X raw'!C482-'EKHAZAARSTK X raw'!C$1003)/'EKHAZAARSTK X raw'!C$1004</f>
        <v>-0.2734664835117237</v>
      </c>
      <c r="D482" s="100">
        <f>('EKHAZAARSTK X raw'!D482-'EKHAZAARSTK X raw'!D$1003)/'EKHAZAARSTK X raw'!D$1004</f>
        <v>0.39844098354528273</v>
      </c>
      <c r="E482" s="100">
        <f>('EKHAZAARSTK X raw'!E482-'EKHAZAARSTK X raw'!E$1003)/'EKHAZAARSTK X raw'!E$1004</f>
        <v>0.79637713150324929</v>
      </c>
      <c r="F482" s="100">
        <f>('EKHAZAARSTK X raw'!F482-'EKHAZAARSTK X raw'!F$1003)/'EKHAZAARSTK X raw'!F$1004</f>
        <v>-0.61972056035457823</v>
      </c>
      <c r="G482" s="100">
        <f>('EKHAZAARSTK X raw'!G482-'EKHAZAARSTK X raw'!G$1003)/'EKHAZAARSTK X raw'!G$1004</f>
        <v>0.12740713884850211</v>
      </c>
      <c r="H482" s="100">
        <f>('EKHAZAARSTK X raw'!H482-'EKHAZAARSTK X raw'!H$1003)/'EKHAZAARSTK X raw'!H$1004</f>
        <v>0.50139108849592062</v>
      </c>
      <c r="I482" s="100">
        <f>('EKHAZAARSTK X raw'!I482-'EKHAZAARSTK X raw'!I$1003)/'EKHAZAARSTK X raw'!I$1004</f>
        <v>0.75384925540403092</v>
      </c>
      <c r="J482" s="100">
        <f>('EKHAZAARSTK X raw'!J482-'EKHAZAARSTK X raw'!J$1003)/'EKHAZAARSTK X raw'!J$1004</f>
        <v>-0.72726499830460478</v>
      </c>
      <c r="K482" s="100">
        <f>('EKHAZAARSTK X raw'!K482-'EKHAZAARSTK X raw'!K$1003)/'EKHAZAARSTK X raw'!K$1004</f>
        <v>0.14550690045887907</v>
      </c>
    </row>
    <row r="483" spans="1:11" x14ac:dyDescent="0.3">
      <c r="A483" s="22" t="str">
        <f>'EKHAZAARSTK X raw'!A483</f>
        <v>JUBILANT INGREVIA LTD</v>
      </c>
      <c r="B483" s="100">
        <f>('EKHAZAARSTK X raw'!B483-'EKHAZAARSTK X raw'!B$1003)/'EKHAZAARSTK X raw'!B$1004</f>
        <v>-0.19949245394561013</v>
      </c>
      <c r="C483" s="100">
        <f>('EKHAZAARSTK X raw'!C483-'EKHAZAARSTK X raw'!C$1003)/'EKHAZAARSTK X raw'!C$1004</f>
        <v>1.1013437032461282</v>
      </c>
      <c r="D483" s="100">
        <f>('EKHAZAARSTK X raw'!D483-'EKHAZAARSTK X raw'!D$1003)/'EKHAZAARSTK X raw'!D$1004</f>
        <v>1.5548762525699229</v>
      </c>
      <c r="E483" s="100">
        <f>('EKHAZAARSTK X raw'!E483-'EKHAZAARSTK X raw'!E$1003)/'EKHAZAARSTK X raw'!E$1004</f>
        <v>-0.5369636620957362</v>
      </c>
      <c r="F483" s="100">
        <f>('EKHAZAARSTK X raw'!F483-'EKHAZAARSTK X raw'!F$1003)/'EKHAZAARSTK X raw'!F$1004</f>
        <v>-0.60508280976651585</v>
      </c>
      <c r="G483" s="100">
        <f>('EKHAZAARSTK X raw'!G483-'EKHAZAARSTK X raw'!G$1003)/'EKHAZAARSTK X raw'!G$1004</f>
        <v>-0.21603501254076038</v>
      </c>
      <c r="H483" s="100">
        <f>('EKHAZAARSTK X raw'!H483-'EKHAZAARSTK X raw'!H$1003)/'EKHAZAARSTK X raw'!H$1004</f>
        <v>4.0888067511118439E-2</v>
      </c>
      <c r="I483" s="100">
        <f>('EKHAZAARSTK X raw'!I483-'EKHAZAARSTK X raw'!I$1003)/'EKHAZAARSTK X raw'!I$1004</f>
        <v>0.42213602829750901</v>
      </c>
      <c r="J483" s="100">
        <f>('EKHAZAARSTK X raw'!J483-'EKHAZAARSTK X raw'!J$1003)/'EKHAZAARSTK X raw'!J$1004</f>
        <v>0.32283907996771477</v>
      </c>
      <c r="K483" s="100">
        <f>('EKHAZAARSTK X raw'!K483-'EKHAZAARSTK X raw'!K$1003)/'EKHAZAARSTK X raw'!K$1004</f>
        <v>-0.60573198230381953</v>
      </c>
    </row>
    <row r="484" spans="1:11" x14ac:dyDescent="0.3">
      <c r="A484" s="22" t="str">
        <f>'EKHAZAARSTK X raw'!A484</f>
        <v>JUBILANT PHARMOVA LTD</v>
      </c>
      <c r="B484" s="100">
        <f>('EKHAZAARSTK X raw'!B484-'EKHAZAARSTK X raw'!B$1003)/'EKHAZAARSTK X raw'!B$1004</f>
        <v>0.52199307403073814</v>
      </c>
      <c r="C484" s="100">
        <f>('EKHAZAARSTK X raw'!C484-'EKHAZAARSTK X raw'!C$1003)/'EKHAZAARSTK X raw'!C$1004</f>
        <v>1.3730304230133956</v>
      </c>
      <c r="D484" s="100">
        <f>('EKHAZAARSTK X raw'!D484-'EKHAZAARSTK X raw'!D$1003)/'EKHAZAARSTK X raw'!D$1004</f>
        <v>-1.4475998034748321</v>
      </c>
      <c r="E484" s="100">
        <f>('EKHAZAARSTK X raw'!E484-'EKHAZAARSTK X raw'!E$1003)/'EKHAZAARSTK X raw'!E$1004</f>
        <v>0.87294074503893526</v>
      </c>
      <c r="F484" s="100">
        <f>('EKHAZAARSTK X raw'!F484-'EKHAZAARSTK X raw'!F$1003)/'EKHAZAARSTK X raw'!F$1004</f>
        <v>-0.88831157006222861</v>
      </c>
      <c r="G484" s="100">
        <f>('EKHAZAARSTK X raw'!G484-'EKHAZAARSTK X raw'!G$1003)/'EKHAZAARSTK X raw'!G$1004</f>
        <v>-0.92886746401059461</v>
      </c>
      <c r="H484" s="100">
        <f>('EKHAZAARSTK X raw'!H484-'EKHAZAARSTK X raw'!H$1003)/'EKHAZAARSTK X raw'!H$1004</f>
        <v>0.25305792717848863</v>
      </c>
      <c r="I484" s="100">
        <f>('EKHAZAARSTK X raw'!I484-'EKHAZAARSTK X raw'!I$1003)/'EKHAZAARSTK X raw'!I$1004</f>
        <v>-0.71932541075103895</v>
      </c>
      <c r="J484" s="100">
        <f>('EKHAZAARSTK X raw'!J484-'EKHAZAARSTK X raw'!J$1003)/'EKHAZAARSTK X raw'!J$1004</f>
        <v>0.68781536133551369</v>
      </c>
      <c r="K484" s="100">
        <f>('EKHAZAARSTK X raw'!K484-'EKHAZAARSTK X raw'!K$1003)/'EKHAZAARSTK X raw'!K$1004</f>
        <v>-0.31127145357859737</v>
      </c>
    </row>
    <row r="485" spans="1:11" x14ac:dyDescent="0.3">
      <c r="A485" s="22" t="str">
        <f>'EKHAZAARSTK X raw'!A485</f>
        <v>JUPITER WAGONS LTD</v>
      </c>
      <c r="B485" s="100">
        <f>('EKHAZAARSTK X raw'!B485-'EKHAZAARSTK X raw'!B$1003)/'EKHAZAARSTK X raw'!B$1004</f>
        <v>-0.64897097360151768</v>
      </c>
      <c r="C485" s="100">
        <f>('EKHAZAARSTK X raw'!C485-'EKHAZAARSTK X raw'!C$1003)/'EKHAZAARSTK X raw'!C$1004</f>
        <v>2.6514773360225852</v>
      </c>
      <c r="D485" s="100">
        <f>('EKHAZAARSTK X raw'!D485-'EKHAZAARSTK X raw'!D$1003)/'EKHAZAARSTK X raw'!D$1004</f>
        <v>2.6886552489331703</v>
      </c>
      <c r="E485" s="100">
        <f>('EKHAZAARSTK X raw'!E485-'EKHAZAARSTK X raw'!E$1003)/'EKHAZAARSTK X raw'!E$1004</f>
        <v>-0.19283338267914332</v>
      </c>
      <c r="F485" s="100">
        <f>('EKHAZAARSTK X raw'!F485-'EKHAZAARSTK X raw'!F$1003)/'EKHAZAARSTK X raw'!F$1004</f>
        <v>2.1868249468481022</v>
      </c>
      <c r="G485" s="100">
        <f>('EKHAZAARSTK X raw'!G485-'EKHAZAARSTK X raw'!G$1003)/'EKHAZAARSTK X raw'!G$1004</f>
        <v>-0.17063815439031269</v>
      </c>
      <c r="H485" s="100">
        <f>('EKHAZAARSTK X raw'!H485-'EKHAZAARSTK X raw'!H$1003)/'EKHAZAARSTK X raw'!H$1004</f>
        <v>-0.57969138668960152</v>
      </c>
      <c r="I485" s="100">
        <f>('EKHAZAARSTK X raw'!I485-'EKHAZAARSTK X raw'!I$1003)/'EKHAZAARSTK X raw'!I$1004</f>
        <v>-0.39423959309511492</v>
      </c>
      <c r="J485" s="100">
        <f>('EKHAZAARSTK X raw'!J485-'EKHAZAARSTK X raw'!J$1003)/'EKHAZAARSTK X raw'!J$1004</f>
        <v>-0.42425661112864271</v>
      </c>
      <c r="K485" s="100">
        <f>('EKHAZAARSTK X raw'!K485-'EKHAZAARSTK X raw'!K$1003)/'EKHAZAARSTK X raw'!K$1004</f>
        <v>-0.29781726704802952</v>
      </c>
    </row>
    <row r="486" spans="1:11" x14ac:dyDescent="0.3">
      <c r="A486" s="22" t="str">
        <f>'EKHAZAARSTK X raw'!A486</f>
        <v>JUST DIAL LTD</v>
      </c>
      <c r="B486" s="100">
        <f>('EKHAZAARSTK X raw'!B486-'EKHAZAARSTK X raw'!B$1003)/'EKHAZAARSTK X raw'!B$1004</f>
        <v>-0.64897097360151768</v>
      </c>
      <c r="C486" s="100">
        <f>('EKHAZAARSTK X raw'!C486-'EKHAZAARSTK X raw'!C$1003)/'EKHAZAARSTK X raw'!C$1004</f>
        <v>-0.4525456496743292</v>
      </c>
      <c r="D486" s="100">
        <f>('EKHAZAARSTK X raw'!D486-'EKHAZAARSTK X raw'!D$1003)/'EKHAZAARSTK X raw'!D$1004</f>
        <v>-0.30085339778339049</v>
      </c>
      <c r="E486" s="100">
        <f>('EKHAZAARSTK X raw'!E486-'EKHAZAARSTK X raw'!E$1003)/'EKHAZAARSTK X raw'!E$1004</f>
        <v>-0.86281955696670309</v>
      </c>
      <c r="F486" s="100">
        <f>('EKHAZAARSTK X raw'!F486-'EKHAZAARSTK X raw'!F$1003)/'EKHAZAARSTK X raw'!F$1004</f>
        <v>-0.54865604075824947</v>
      </c>
      <c r="G486" s="100">
        <f>('EKHAZAARSTK X raw'!G486-'EKHAZAARSTK X raw'!G$1003)/'EKHAZAARSTK X raw'!G$1004</f>
        <v>-0.89980060082741642</v>
      </c>
      <c r="H486" s="100">
        <f>('EKHAZAARSTK X raw'!H486-'EKHAZAARSTK X raw'!H$1003)/'EKHAZAARSTK X raw'!H$1004</f>
        <v>-0.33617911280942553</v>
      </c>
      <c r="I486" s="100">
        <f>('EKHAZAARSTK X raw'!I486-'EKHAZAARSTK X raw'!I$1003)/'EKHAZAARSTK X raw'!I$1004</f>
        <v>2.3866118549277457</v>
      </c>
      <c r="J486" s="100">
        <f>('EKHAZAARSTK X raw'!J486-'EKHAZAARSTK X raw'!J$1003)/'EKHAZAARSTK X raw'!J$1004</f>
        <v>-0.50277416964302979</v>
      </c>
      <c r="K486" s="100">
        <f>('EKHAZAARSTK X raw'!K486-'EKHAZAARSTK X raw'!K$1003)/'EKHAZAARSTK X raw'!K$1004</f>
        <v>-1.1256283136331326</v>
      </c>
    </row>
    <row r="487" spans="1:11" x14ac:dyDescent="0.3">
      <c r="A487" s="22" t="str">
        <f>'EKHAZAARSTK X raw'!A487</f>
        <v>JYOTHY LABS LTD</v>
      </c>
      <c r="B487" s="100">
        <f>('EKHAZAARSTK X raw'!B487-'EKHAZAARSTK X raw'!B$1003)/'EKHAZAARSTK X raw'!B$1004</f>
        <v>0.28828402272952641</v>
      </c>
      <c r="C487" s="100">
        <f>('EKHAZAARSTK X raw'!C487-'EKHAZAARSTK X raw'!C$1003)/'EKHAZAARSTK X raw'!C$1004</f>
        <v>-0.86225540824104197</v>
      </c>
      <c r="D487" s="100">
        <f>('EKHAZAARSTK X raw'!D487-'EKHAZAARSTK X raw'!D$1003)/'EKHAZAARSTK X raw'!D$1004</f>
        <v>-0.7218571675918557</v>
      </c>
      <c r="E487" s="100">
        <f>('EKHAZAARSTK X raw'!E487-'EKHAZAARSTK X raw'!E$1003)/'EKHAZAARSTK X raw'!E$1004</f>
        <v>-0.90240488424864596</v>
      </c>
      <c r="F487" s="100">
        <f>('EKHAZAARSTK X raw'!F487-'EKHAZAARSTK X raw'!F$1003)/'EKHAZAARSTK X raw'!F$1004</f>
        <v>0.59528354348694046</v>
      </c>
      <c r="G487" s="100">
        <f>('EKHAZAARSTK X raw'!G487-'EKHAZAARSTK X raw'!G$1003)/'EKHAZAARSTK X raw'!G$1004</f>
        <v>0.21263814056218777</v>
      </c>
      <c r="H487" s="100">
        <f>('EKHAZAARSTK X raw'!H487-'EKHAZAARSTK X raw'!H$1003)/'EKHAZAARSTK X raw'!H$1004</f>
        <v>-0.23431250966644451</v>
      </c>
      <c r="I487" s="100">
        <f>('EKHAZAARSTK X raw'!I487-'EKHAZAARSTK X raw'!I$1003)/'EKHAZAARSTK X raw'!I$1004</f>
        <v>-0.64022972955075608</v>
      </c>
      <c r="J487" s="100">
        <f>('EKHAZAARSTK X raw'!J487-'EKHAZAARSTK X raw'!J$1003)/'EKHAZAARSTK X raw'!J$1004</f>
        <v>-0.44220151108622463</v>
      </c>
      <c r="K487" s="100">
        <f>('EKHAZAARSTK X raw'!K487-'EKHAZAARSTK X raw'!K$1003)/'EKHAZAARSTK X raw'!K$1004</f>
        <v>-0.34121435893735796</v>
      </c>
    </row>
    <row r="488" spans="1:11" x14ac:dyDescent="0.3">
      <c r="A488" s="22" t="str">
        <f>'EKHAZAARSTK X raw'!A488</f>
        <v>JYOTI RESINS &amp; ADHESIVES LTD</v>
      </c>
      <c r="B488" s="100">
        <f>('EKHAZAARSTK X raw'!B488-'EKHAZAARSTK X raw'!B$1003)/'EKHAZAARSTK X raw'!B$1004</f>
        <v>-0.5323485595289783</v>
      </c>
      <c r="C488" s="100">
        <f>('EKHAZAARSTK X raw'!C488-'EKHAZAARSTK X raw'!C$1003)/'EKHAZAARSTK X raw'!C$1004</f>
        <v>1.0958231222740782</v>
      </c>
      <c r="D488" s="100">
        <f>('EKHAZAARSTK X raw'!D488-'EKHAZAARSTK X raw'!D$1003)/'EKHAZAARSTK X raw'!D$1004</f>
        <v>2.6045548297238996</v>
      </c>
      <c r="E488" s="100">
        <f>('EKHAZAARSTK X raw'!E488-'EKHAZAARSTK X raw'!E$1003)/'EKHAZAARSTK X raw'!E$1004</f>
        <v>-0.90240488424864596</v>
      </c>
      <c r="F488" s="100">
        <f>('EKHAZAARSTK X raw'!F488-'EKHAZAARSTK X raw'!F$1003)/'EKHAZAARSTK X raw'!F$1004</f>
        <v>1.4044936004474857</v>
      </c>
      <c r="G488" s="100">
        <f>('EKHAZAARSTK X raw'!G488-'EKHAZAARSTK X raw'!G$1003)/'EKHAZAARSTK X raw'!G$1004</f>
        <v>1.8515293039613137</v>
      </c>
      <c r="H488" s="100">
        <f>('EKHAZAARSTK X raw'!H488-'EKHAZAARSTK X raw'!H$1003)/'EKHAZAARSTK X raw'!H$1004</f>
        <v>-1.3074710671720422</v>
      </c>
      <c r="I488" s="100">
        <f>('EKHAZAARSTK X raw'!I488-'EKHAZAARSTK X raw'!I$1003)/'EKHAZAARSTK X raw'!I$1004</f>
        <v>-0.65209165474105679</v>
      </c>
      <c r="J488" s="100">
        <f>('EKHAZAARSTK X raw'!J488-'EKHAZAARSTK X raw'!J$1003)/'EKHAZAARSTK X raw'!J$1004</f>
        <v>-0.82035495363674249</v>
      </c>
      <c r="K488" s="100">
        <f>('EKHAZAARSTK X raw'!K488-'EKHAZAARSTK X raw'!K$1003)/'EKHAZAARSTK X raw'!K$1004</f>
        <v>1.6384276583733681</v>
      </c>
    </row>
    <row r="489" spans="1:11" x14ac:dyDescent="0.3">
      <c r="A489" s="22" t="str">
        <f>'EKHAZAARSTK X raw'!A489</f>
        <v>KABRA EXTRUSIONS TECHNIK LTD</v>
      </c>
      <c r="B489" s="100">
        <f>('EKHAZAARSTK X raw'!B489-'EKHAZAARSTK X raw'!B$1003)/'EKHAZAARSTK X raw'!B$1004</f>
        <v>-0.22341544760046403</v>
      </c>
      <c r="C489" s="100">
        <f>('EKHAZAARSTK X raw'!C489-'EKHAZAARSTK X raw'!C$1003)/'EKHAZAARSTK X raw'!C$1004</f>
        <v>0.64949836815595752</v>
      </c>
      <c r="D489" s="100">
        <f>('EKHAZAARSTK X raw'!D489-'EKHAZAARSTK X raw'!D$1003)/'EKHAZAARSTK X raw'!D$1004</f>
        <v>0.45979949054247121</v>
      </c>
      <c r="E489" s="100">
        <f>('EKHAZAARSTK X raw'!E489-'EKHAZAARSTK X raw'!E$1003)/'EKHAZAARSTK X raw'!E$1004</f>
        <v>-0.32981476957187233</v>
      </c>
      <c r="F489" s="100">
        <f>('EKHAZAARSTK X raw'!F489-'EKHAZAARSTK X raw'!F$1003)/'EKHAZAARSTK X raw'!F$1004</f>
        <v>-1.9064740001162032E-2</v>
      </c>
      <c r="G489" s="100">
        <f>('EKHAZAARSTK X raw'!G489-'EKHAZAARSTK X raw'!G$1003)/'EKHAZAARSTK X raw'!G$1004</f>
        <v>-0.34226179556898767</v>
      </c>
      <c r="H489" s="100">
        <f>('EKHAZAARSTK X raw'!H489-'EKHAZAARSTK X raw'!H$1003)/'EKHAZAARSTK X raw'!H$1004</f>
        <v>-1.1583716483330984</v>
      </c>
      <c r="I489" s="100">
        <f>('EKHAZAARSTK X raw'!I489-'EKHAZAARSTK X raw'!I$1003)/'EKHAZAARSTK X raw'!I$1004</f>
        <v>1.0490639432923892</v>
      </c>
      <c r="J489" s="100">
        <f>('EKHAZAARSTK X raw'!J489-'EKHAZAARSTK X raw'!J$1003)/'EKHAZAARSTK X raw'!J$1004</f>
        <v>-0.59655098310473842</v>
      </c>
      <c r="K489" s="100">
        <f>('EKHAZAARSTK X raw'!K489-'EKHAZAARSTK X raw'!K$1003)/'EKHAZAARSTK X raw'!K$1004</f>
        <v>0.50372782991275433</v>
      </c>
    </row>
    <row r="490" spans="1:11" x14ac:dyDescent="0.3">
      <c r="A490" s="22" t="str">
        <f>'EKHAZAARSTK X raw'!A490</f>
        <v>KAJARIA CERAMICS LTD</v>
      </c>
      <c r="B490" s="100">
        <f>('EKHAZAARSTK X raw'!B490-'EKHAZAARSTK X raw'!B$1003)/'EKHAZAARSTK X raw'!B$1004</f>
        <v>-6.0801083628225359E-2</v>
      </c>
      <c r="C490" s="100">
        <f>('EKHAZAARSTK X raw'!C490-'EKHAZAARSTK X raw'!C$1003)/'EKHAZAARSTK X raw'!C$1004</f>
        <v>-0.32432777868289697</v>
      </c>
      <c r="D490" s="100">
        <f>('EKHAZAARSTK X raw'!D490-'EKHAZAARSTK X raw'!D$1003)/'EKHAZAARSTK X raw'!D$1004</f>
        <v>2.0479312118293017E-2</v>
      </c>
      <c r="E490" s="100">
        <f>('EKHAZAARSTK X raw'!E490-'EKHAZAARSTK X raw'!E$1003)/'EKHAZAARSTK X raw'!E$1004</f>
        <v>-0.60190490356426851</v>
      </c>
      <c r="F490" s="100">
        <f>('EKHAZAARSTK X raw'!F490-'EKHAZAARSTK X raw'!F$1003)/'EKHAZAARSTK X raw'!F$1004</f>
        <v>-4.4242637900377121E-2</v>
      </c>
      <c r="G490" s="100">
        <f>('EKHAZAARSTK X raw'!G490-'EKHAZAARSTK X raw'!G$1003)/'EKHAZAARSTK X raw'!G$1004</f>
        <v>2.0202990209765539E-2</v>
      </c>
      <c r="H490" s="100">
        <f>('EKHAZAARSTK X raw'!H490-'EKHAZAARSTK X raw'!H$1003)/'EKHAZAARSTK X raw'!H$1004</f>
        <v>0.21384241856426334</v>
      </c>
      <c r="I490" s="100">
        <f>('EKHAZAARSTK X raw'!I490-'EKHAZAARSTK X raw'!I$1003)/'EKHAZAARSTK X raw'!I$1004</f>
        <v>-0.64388196428280531</v>
      </c>
      <c r="J490" s="100">
        <f>('EKHAZAARSTK X raw'!J490-'EKHAZAARSTK X raw'!J$1003)/'EKHAZAARSTK X raw'!J$1004</f>
        <v>-0.63524634475230846</v>
      </c>
      <c r="K490" s="100">
        <f>('EKHAZAARSTK X raw'!K490-'EKHAZAARSTK X raw'!K$1003)/'EKHAZAARSTK X raw'!K$1004</f>
        <v>-0.79248334540741805</v>
      </c>
    </row>
    <row r="491" spans="1:11" x14ac:dyDescent="0.3">
      <c r="A491" s="22" t="str">
        <f>'EKHAZAARSTK X raw'!A491</f>
        <v>KALPATARU POWER TRANSMISSION</v>
      </c>
      <c r="B491" s="100">
        <f>('EKHAZAARSTK X raw'!B491-'EKHAZAARSTK X raw'!B$1003)/'EKHAZAARSTK X raw'!B$1004</f>
        <v>0.26627053095602204</v>
      </c>
      <c r="C491" s="100">
        <f>('EKHAZAARSTK X raw'!C491-'EKHAZAARSTK X raw'!C$1003)/'EKHAZAARSTK X raw'!C$1004</f>
        <v>-1.1613897384257106</v>
      </c>
      <c r="D491" s="100">
        <f>('EKHAZAARSTK X raw'!D491-'EKHAZAARSTK X raw'!D$1003)/'EKHAZAARSTK X raw'!D$1004</f>
        <v>-0.10275622536448546</v>
      </c>
      <c r="E491" s="100">
        <f>('EKHAZAARSTK X raw'!E491-'EKHAZAARSTK X raw'!E$1003)/'EKHAZAARSTK X raw'!E$1004</f>
        <v>0.67309854524018842</v>
      </c>
      <c r="F491" s="100">
        <f>('EKHAZAARSTK X raw'!F491-'EKHAZAARSTK X raw'!F$1003)/'EKHAZAARSTK X raw'!F$1004</f>
        <v>0.70511898954229202</v>
      </c>
      <c r="G491" s="100">
        <f>('EKHAZAARSTK X raw'!G491-'EKHAZAARSTK X raw'!G$1003)/'EKHAZAARSTK X raw'!G$1004</f>
        <v>-0.64203861691826036</v>
      </c>
      <c r="H491" s="100">
        <f>('EKHAZAARSTK X raw'!H491-'EKHAZAARSTK X raw'!H$1003)/'EKHAZAARSTK X raw'!H$1004</f>
        <v>0.69241855110847217</v>
      </c>
      <c r="I491" s="100">
        <f>('EKHAZAARSTK X raw'!I491-'EKHAZAARSTK X raw'!I$1003)/'EKHAZAARSTK X raw'!I$1004</f>
        <v>-0.36299132196022099</v>
      </c>
      <c r="J491" s="100">
        <f>('EKHAZAARSTK X raw'!J491-'EKHAZAARSTK X raw'!J$1003)/'EKHAZAARSTK X raw'!J$1004</f>
        <v>0.44154841718021531</v>
      </c>
      <c r="K491" s="100">
        <f>('EKHAZAARSTK X raw'!K491-'EKHAZAARSTK X raw'!K$1003)/'EKHAZAARSTK X raw'!K$1004</f>
        <v>-0.5397267434349543</v>
      </c>
    </row>
    <row r="492" spans="1:11" x14ac:dyDescent="0.3">
      <c r="A492" s="22" t="str">
        <f>'EKHAZAARSTK X raw'!A492</f>
        <v>KALYAN JEWELLERS INDIA LTD</v>
      </c>
      <c r="B492" s="100">
        <f>('EKHAZAARSTK X raw'!B492-'EKHAZAARSTK X raw'!B$1003)/'EKHAZAARSTK X raw'!B$1004</f>
        <v>-0.64897097360151768</v>
      </c>
      <c r="C492" s="100">
        <f>('EKHAZAARSTK X raw'!C492-'EKHAZAARSTK X raw'!C$1003)/'EKHAZAARSTK X raw'!C$1004</f>
        <v>-0.30887912970025211</v>
      </c>
      <c r="D492" s="100">
        <f>('EKHAZAARSTK X raw'!D492-'EKHAZAARSTK X raw'!D$1003)/'EKHAZAARSTK X raw'!D$1004</f>
        <v>-0.32219579320030067</v>
      </c>
      <c r="E492" s="100">
        <f>('EKHAZAARSTK X raw'!E492-'EKHAZAARSTK X raw'!E$1003)/'EKHAZAARSTK X raw'!E$1004</f>
        <v>-0.44167224461552396</v>
      </c>
      <c r="F492" s="100">
        <f>('EKHAZAARSTK X raw'!F492-'EKHAZAARSTK X raw'!F$1003)/'EKHAZAARSTK X raw'!F$1004</f>
        <v>1.287538020110522</v>
      </c>
      <c r="G492" s="100">
        <f>('EKHAZAARSTK X raw'!G492-'EKHAZAARSTK X raw'!G$1003)/'EKHAZAARSTK X raw'!G$1004</f>
        <v>-0.35494827048875499</v>
      </c>
      <c r="H492" s="100">
        <f>('EKHAZAARSTK X raw'!H492-'EKHAZAARSTK X raw'!H$1003)/'EKHAZAARSTK X raw'!H$1004</f>
        <v>0.57503989996684846</v>
      </c>
      <c r="I492" s="100">
        <f>('EKHAZAARSTK X raw'!I492-'EKHAZAARSTK X raw'!I$1003)/'EKHAZAARSTK X raw'!I$1004</f>
        <v>6.0657850086681293E-2</v>
      </c>
      <c r="J492" s="100">
        <f>('EKHAZAARSTK X raw'!J492-'EKHAZAARSTK X raw'!J$1003)/'EKHAZAARSTK X raw'!J$1004</f>
        <v>6.8364565150406703E-2</v>
      </c>
      <c r="K492" s="100">
        <f>('EKHAZAARSTK X raw'!K492-'EKHAZAARSTK X raw'!K$1003)/'EKHAZAARSTK X raw'!K$1004</f>
        <v>4.4180045813069203E-2</v>
      </c>
    </row>
    <row r="493" spans="1:11" x14ac:dyDescent="0.3">
      <c r="A493" s="22" t="str">
        <f>'EKHAZAARSTK X raw'!A493</f>
        <v>KALYANI STEELS LTD</v>
      </c>
      <c r="B493" s="100">
        <f>('EKHAZAARSTK X raw'!B493-'EKHAZAARSTK X raw'!B$1003)/'EKHAZAARSTK X raw'!B$1004</f>
        <v>1.6116477307440162</v>
      </c>
      <c r="C493" s="100">
        <f>('EKHAZAARSTK X raw'!C493-'EKHAZAARSTK X raw'!C$1003)/'EKHAZAARSTK X raw'!C$1004</f>
        <v>-9.4346647843043557E-2</v>
      </c>
      <c r="D493" s="100">
        <f>('EKHAZAARSTK X raw'!D493-'EKHAZAARSTK X raw'!D$1003)/'EKHAZAARSTK X raw'!D$1004</f>
        <v>-0.10633566733041724</v>
      </c>
      <c r="E493" s="100">
        <f>('EKHAZAARSTK X raw'!E493-'EKHAZAARSTK X raw'!E$1003)/'EKHAZAARSTK X raw'!E$1004</f>
        <v>-0.35363861066239899</v>
      </c>
      <c r="F493" s="100">
        <f>('EKHAZAARSTK X raw'!F493-'EKHAZAARSTK X raw'!F$1003)/'EKHAZAARSTK X raw'!F$1004</f>
        <v>-6.2067987843467912E-2</v>
      </c>
      <c r="G493" s="100">
        <f>('EKHAZAARSTK X raw'!G493-'EKHAZAARSTK X raw'!G$1003)/'EKHAZAARSTK X raw'!G$1004</f>
        <v>-0.26581794418177457</v>
      </c>
      <c r="H493" s="100">
        <f>('EKHAZAARSTK X raw'!H493-'EKHAZAARSTK X raw'!H$1003)/'EKHAZAARSTK X raw'!H$1004</f>
        <v>-0.65356836039374899</v>
      </c>
      <c r="I493" s="100">
        <f>('EKHAZAARSTK X raw'!I493-'EKHAZAARSTK X raw'!I$1003)/'EKHAZAARSTK X raw'!I$1004</f>
        <v>-0.64063513432769759</v>
      </c>
      <c r="J493" s="100">
        <f>('EKHAZAARSTK X raw'!J493-'EKHAZAARSTK X raw'!J$1003)/'EKHAZAARSTK X raw'!J$1004</f>
        <v>1.6199962455454149</v>
      </c>
      <c r="K493" s="100">
        <f>('EKHAZAARSTK X raw'!K493-'EKHAZAARSTK X raw'!K$1003)/'EKHAZAARSTK X raw'!K$1004</f>
        <v>-0.74853518871840885</v>
      </c>
    </row>
    <row r="494" spans="1:11" x14ac:dyDescent="0.3">
      <c r="A494" s="22" t="str">
        <f>'EKHAZAARSTK X raw'!A494</f>
        <v>KAMA HOLDINGS LTD</v>
      </c>
      <c r="B494" s="100">
        <f>('EKHAZAARSTK X raw'!B494-'EKHAZAARSTK X raw'!B$1003)/'EKHAZAARSTK X raw'!B$1004</f>
        <v>0.30964388258876607</v>
      </c>
      <c r="C494" s="100">
        <f>('EKHAZAARSTK X raw'!C494-'EKHAZAARSTK X raw'!C$1003)/'EKHAZAARSTK X raw'!C$1004</f>
        <v>-6.8248514707556343E-2</v>
      </c>
      <c r="D494" s="100">
        <f>('EKHAZAARSTK X raw'!D494-'EKHAZAARSTK X raw'!D$1003)/'EKHAZAARSTK X raw'!D$1004</f>
        <v>0.52651400743351906</v>
      </c>
      <c r="E494" s="100">
        <f>('EKHAZAARSTK X raw'!E494-'EKHAZAARSTK X raw'!E$1003)/'EKHAZAARSTK X raw'!E$1004</f>
        <v>0.34692479079681088</v>
      </c>
      <c r="F494" s="100">
        <f>('EKHAZAARSTK X raw'!F494-'EKHAZAARSTK X raw'!F$1003)/'EKHAZAARSTK X raw'!F$1004</f>
        <v>0.11717759662746527</v>
      </c>
      <c r="G494" s="100">
        <f>('EKHAZAARSTK X raw'!G494-'EKHAZAARSTK X raw'!G$1003)/'EKHAZAARSTK X raw'!G$1004</f>
        <v>1.2303801151437677</v>
      </c>
      <c r="H494" s="100">
        <f>('EKHAZAARSTK X raw'!H494-'EKHAZAARSTK X raw'!H$1003)/'EKHAZAARSTK X raw'!H$1004</f>
        <v>0.67279094599264377</v>
      </c>
      <c r="I494" s="100">
        <f>('EKHAZAARSTK X raw'!I494-'EKHAZAARSTK X raw'!I$1003)/'EKHAZAARSTK X raw'!I$1004</f>
        <v>-1.1135114917496725</v>
      </c>
      <c r="J494" s="100">
        <f>('EKHAZAARSTK X raw'!J494-'EKHAZAARSTK X raw'!J$1003)/'EKHAZAARSTK X raw'!J$1004</f>
        <v>3.0409997461511376</v>
      </c>
      <c r="K494" s="100">
        <f>('EKHAZAARSTK X raw'!K494-'EKHAZAARSTK X raw'!K$1003)/'EKHAZAARSTK X raw'!K$1004</f>
        <v>4.4583221017947539E-2</v>
      </c>
    </row>
    <row r="495" spans="1:11" x14ac:dyDescent="0.3">
      <c r="A495" s="22" t="str">
        <f>'EKHAZAARSTK X raw'!A495</f>
        <v>KANSAI NEROLAC PAINTS LTD</v>
      </c>
      <c r="B495" s="100">
        <f>('EKHAZAARSTK X raw'!B495-'EKHAZAARSTK X raw'!B$1003)/'EKHAZAARSTK X raw'!B$1004</f>
        <v>-0.45944015504916325</v>
      </c>
      <c r="C495" s="100">
        <f>('EKHAZAARSTK X raw'!C495-'EKHAZAARSTK X raw'!C$1003)/'EKHAZAARSTK X raw'!C$1004</f>
        <v>-0.49130493949642401</v>
      </c>
      <c r="D495" s="100">
        <f>('EKHAZAARSTK X raw'!D495-'EKHAZAARSTK X raw'!D$1003)/'EKHAZAARSTK X raw'!D$1004</f>
        <v>-0.33960799229357197</v>
      </c>
      <c r="E495" s="100">
        <f>('EKHAZAARSTK X raw'!E495-'EKHAZAARSTK X raw'!E$1003)/'EKHAZAARSTK X raw'!E$1004</f>
        <v>-0.8247003908574827</v>
      </c>
      <c r="F495" s="100">
        <f>('EKHAZAARSTK X raw'!F495-'EKHAZAARSTK X raw'!F$1003)/'EKHAZAARSTK X raw'!F$1004</f>
        <v>-0.53572223304303357</v>
      </c>
      <c r="G495" s="100">
        <f>('EKHAZAARSTK X raw'!G495-'EKHAZAARSTK X raw'!G$1003)/'EKHAZAARSTK X raw'!G$1004</f>
        <v>-0.43839110770945006</v>
      </c>
      <c r="H495" s="100">
        <f>('EKHAZAARSTK X raw'!H495-'EKHAZAARSTK X raw'!H$1003)/'EKHAZAARSTK X raw'!H$1004</f>
        <v>0.52387118809423872</v>
      </c>
      <c r="I495" s="100">
        <f>('EKHAZAARSTK X raw'!I495-'EKHAZAARSTK X raw'!I$1003)/'EKHAZAARSTK X raw'!I$1004</f>
        <v>-0.9948787793750179</v>
      </c>
      <c r="J495" s="100">
        <f>('EKHAZAARSTK X raw'!J495-'EKHAZAARSTK X raw'!J$1003)/'EKHAZAARSTK X raw'!J$1004</f>
        <v>-0.56338830679686236</v>
      </c>
      <c r="K495" s="100">
        <f>('EKHAZAARSTK X raw'!K495-'EKHAZAARSTK X raw'!K$1003)/'EKHAZAARSTK X raw'!K$1004</f>
        <v>-0.22717739662129474</v>
      </c>
    </row>
    <row r="496" spans="1:11" x14ac:dyDescent="0.3">
      <c r="A496" s="22" t="str">
        <f>'EKHAZAARSTK X raw'!A496</f>
        <v>KARNATAKA BANK LTD</v>
      </c>
      <c r="B496" s="100">
        <f>('EKHAZAARSTK X raw'!B496-'EKHAZAARSTK X raw'!B$1003)/'EKHAZAARSTK X raw'!B$1004</f>
        <v>1.5678159049681681</v>
      </c>
      <c r="C496" s="100">
        <f>('EKHAZAARSTK X raw'!C496-'EKHAZAARSTK X raw'!C$1003)/'EKHAZAARSTK X raw'!C$1004</f>
        <v>-1.4233508677767976</v>
      </c>
      <c r="D496" s="100">
        <f>('EKHAZAARSTK X raw'!D496-'EKHAZAARSTK X raw'!D$1003)/'EKHAZAARSTK X raw'!D$1004</f>
        <v>-0.7939980338158783</v>
      </c>
      <c r="E496" s="100">
        <f>('EKHAZAARSTK X raw'!E496-'EKHAZAARSTK X raw'!E$1003)/'EKHAZAARSTK X raw'!E$1004</f>
        <v>0.77925177165080128</v>
      </c>
      <c r="F496" s="100">
        <f>('EKHAZAARSTK X raw'!F496-'EKHAZAARSTK X raw'!F$1003)/'EKHAZAARSTK X raw'!F$1004</f>
        <v>2.2623887619730239</v>
      </c>
      <c r="G496" s="100">
        <f>('EKHAZAARSTK X raw'!G496-'EKHAZAARSTK X raw'!G$1003)/'EKHAZAARSTK X raw'!G$1004</f>
        <v>-0.62131199378143531</v>
      </c>
      <c r="H496" s="100">
        <f>('EKHAZAARSTK X raw'!H496-'EKHAZAARSTK X raw'!H$1003)/'EKHAZAARSTK X raw'!H$1004</f>
        <v>0.8084097072161911</v>
      </c>
      <c r="I496" s="100">
        <f>('EKHAZAARSTK X raw'!I496-'EKHAZAARSTK X raw'!I$1003)/'EKHAZAARSTK X raw'!I$1004</f>
        <v>1.612924417563719</v>
      </c>
      <c r="J496" s="100">
        <f>('EKHAZAARSTK X raw'!J496-'EKHAZAARSTK X raw'!J$1003)/'EKHAZAARSTK X raw'!J$1004</f>
        <v>1.4296683944807309</v>
      </c>
      <c r="K496" s="100">
        <f>('EKHAZAARSTK X raw'!K496-'EKHAZAARSTK X raw'!K$1003)/'EKHAZAARSTK X raw'!K$1004</f>
        <v>1.6075497834724015</v>
      </c>
    </row>
    <row r="497" spans="1:11" x14ac:dyDescent="0.3">
      <c r="A497" s="22" t="str">
        <f>'EKHAZAARSTK X raw'!A497</f>
        <v>KARUR VYSYA BANK LTD</v>
      </c>
      <c r="B497" s="100">
        <f>('EKHAZAARSTK X raw'!B497-'EKHAZAARSTK X raw'!B$1003)/'EKHAZAARSTK X raw'!B$1004</f>
        <v>0.57376208751339619</v>
      </c>
      <c r="C497" s="100">
        <f>('EKHAZAARSTK X raw'!C497-'EKHAZAARSTK X raw'!C$1003)/'EKHAZAARSTK X raw'!C$1004</f>
        <v>-1.4830266803086825</v>
      </c>
      <c r="D497" s="100">
        <f>('EKHAZAARSTK X raw'!D497-'EKHAZAARSTK X raw'!D$1003)/'EKHAZAARSTK X raw'!D$1004</f>
        <v>-0.8517126591459786</v>
      </c>
      <c r="E497" s="100">
        <f>('EKHAZAARSTK X raw'!E497-'EKHAZAARSTK X raw'!E$1003)/'EKHAZAARSTK X raw'!E$1004</f>
        <v>-0.39747016019940234</v>
      </c>
      <c r="F497" s="100">
        <f>('EKHAZAARSTK X raw'!F497-'EKHAZAARSTK X raw'!F$1003)/'EKHAZAARSTK X raw'!F$1004</f>
        <v>1.8812123965462006</v>
      </c>
      <c r="G497" s="100">
        <f>('EKHAZAARSTK X raw'!G497-'EKHAZAARSTK X raw'!G$1003)/'EKHAZAARSTK X raw'!G$1004</f>
        <v>-0.62571582455365382</v>
      </c>
      <c r="H497" s="100">
        <f>('EKHAZAARSTK X raw'!H497-'EKHAZAARSTK X raw'!H$1003)/'EKHAZAARSTK X raw'!H$1004</f>
        <v>0.92906005808476155</v>
      </c>
      <c r="I497" s="100">
        <f>('EKHAZAARSTK X raw'!I497-'EKHAZAARSTK X raw'!I$1003)/'EKHAZAARSTK X raw'!I$1004</f>
        <v>1.0632782184553273</v>
      </c>
      <c r="J497" s="100">
        <f>('EKHAZAARSTK X raw'!J497-'EKHAZAARSTK X raw'!J$1003)/'EKHAZAARSTK X raw'!J$1004</f>
        <v>0.98530211875114504</v>
      </c>
      <c r="K497" s="100">
        <f>('EKHAZAARSTK X raw'!K497-'EKHAZAARSTK X raw'!K$1003)/'EKHAZAARSTK X raw'!K$1004</f>
        <v>0.96565794892888701</v>
      </c>
    </row>
    <row r="498" spans="1:11" x14ac:dyDescent="0.3">
      <c r="A498" s="22" t="str">
        <f>'EKHAZAARSTK X raw'!A498</f>
        <v>KAVERI SEED CO LTD</v>
      </c>
      <c r="B498" s="100">
        <f>('EKHAZAARSTK X raw'!B498-'EKHAZAARSTK X raw'!B$1003)/'EKHAZAARSTK X raw'!B$1004</f>
        <v>-8.7596345926961847E-2</v>
      </c>
      <c r="C498" s="100">
        <f>('EKHAZAARSTK X raw'!C498-'EKHAZAARSTK X raw'!C$1003)/'EKHAZAARSTK X raw'!C$1004</f>
        <v>-1.1381325877735284</v>
      </c>
      <c r="D498" s="100">
        <f>('EKHAZAARSTK X raw'!D498-'EKHAZAARSTK X raw'!D$1003)/'EKHAZAARSTK X raw'!D$1004</f>
        <v>-0.627629960196329</v>
      </c>
      <c r="E498" s="100">
        <f>('EKHAZAARSTK X raw'!E498-'EKHAZAARSTK X raw'!E$1003)/'EKHAZAARSTK X raw'!E$1004</f>
        <v>-0.90147435411652221</v>
      </c>
      <c r="F498" s="100">
        <f>('EKHAZAARSTK X raw'!F498-'EKHAZAARSTK X raw'!F$1003)/'EKHAZAARSTK X raw'!F$1004</f>
        <v>-0.46668426037521687</v>
      </c>
      <c r="G498" s="100">
        <f>('EKHAZAARSTK X raw'!G498-'EKHAZAARSTK X raw'!G$1003)/'EKHAZAARSTK X raw'!G$1004</f>
        <v>0.43005575501530258</v>
      </c>
      <c r="H498" s="100">
        <f>('EKHAZAARSTK X raw'!H498-'EKHAZAARSTK X raw'!H$1003)/'EKHAZAARSTK X raw'!H$1004</f>
        <v>-0.62618951088026065</v>
      </c>
      <c r="I498" s="100">
        <f>('EKHAZAARSTK X raw'!I498-'EKHAZAARSTK X raw'!I$1003)/'EKHAZAARSTK X raw'!I$1004</f>
        <v>-0.11850212216260965</v>
      </c>
      <c r="J498" s="100">
        <f>('EKHAZAARSTK X raw'!J498-'EKHAZAARSTK X raw'!J$1003)/'EKHAZAARSTK X raw'!J$1004</f>
        <v>0.45254937767764353</v>
      </c>
      <c r="K498" s="100">
        <f>('EKHAZAARSTK X raw'!K498-'EKHAZAARSTK X raw'!K$1003)/'EKHAZAARSTK X raw'!K$1004</f>
        <v>-0.50712920917924342</v>
      </c>
    </row>
    <row r="499" spans="1:11" x14ac:dyDescent="0.3">
      <c r="A499" s="22" t="str">
        <f>'EKHAZAARSTK X raw'!A499</f>
        <v>KAYNES TECHNOLOGY INDIA LTD</v>
      </c>
      <c r="B499" s="100">
        <f>('EKHAZAARSTK X raw'!B499-'EKHAZAARSTK X raw'!B$1003)/'EKHAZAARSTK X raw'!B$1004</f>
        <v>-0.64897097360151768</v>
      </c>
      <c r="C499" s="100">
        <f>('EKHAZAARSTK X raw'!C499-'EKHAZAARSTK X raw'!C$1003)/'EKHAZAARSTK X raw'!C$1004</f>
        <v>0.38798601701762514</v>
      </c>
      <c r="D499" s="100">
        <f>('EKHAZAARSTK X raw'!D499-'EKHAZAARSTK X raw'!D$1003)/'EKHAZAARSTK X raw'!D$1004</f>
        <v>1.224985151276232</v>
      </c>
      <c r="E499" s="100">
        <f>('EKHAZAARSTK X raw'!E499-'EKHAZAARSTK X raw'!E$1003)/'EKHAZAARSTK X raw'!E$1004</f>
        <v>0.26266327120950916</v>
      </c>
      <c r="F499" s="100">
        <f>('EKHAZAARSTK X raw'!F499-'EKHAZAARSTK X raw'!F$1003)/'EKHAZAARSTK X raw'!F$1004</f>
        <v>-0.13872732229879592</v>
      </c>
      <c r="G499" s="100">
        <f>('EKHAZAARSTK X raw'!G499-'EKHAZAARSTK X raw'!G$1003)/'EKHAZAARSTK X raw'!G$1004</f>
        <v>5.9135038942576816E-2</v>
      </c>
      <c r="H499" s="100">
        <f>('EKHAZAARSTK X raw'!H499-'EKHAZAARSTK X raw'!H$1003)/'EKHAZAARSTK X raw'!H$1004</f>
        <v>-0.80788848224773457</v>
      </c>
      <c r="I499" s="100">
        <f>('EKHAZAARSTK X raw'!I499-'EKHAZAARSTK X raw'!I$1003)/'EKHAZAARSTK X raw'!I$1004</f>
        <v>-4.4458085847072101E-2</v>
      </c>
      <c r="J499" s="100">
        <f>('EKHAZAARSTK X raw'!J499-'EKHAZAARSTK X raw'!J$1003)/'EKHAZAARSTK X raw'!J$1004</f>
        <v>-0.94425620342211303</v>
      </c>
      <c r="K499" s="100">
        <f>('EKHAZAARSTK X raw'!K499-'EKHAZAARSTK X raw'!K$1003)/'EKHAZAARSTK X raw'!K$1004</f>
        <v>-9.7650866542530509E-2</v>
      </c>
    </row>
    <row r="500" spans="1:11" x14ac:dyDescent="0.3">
      <c r="A500" s="22" t="str">
        <f>'EKHAZAARSTK X raw'!A500</f>
        <v>KCP LTD</v>
      </c>
      <c r="B500" s="100">
        <f>('EKHAZAARSTK X raw'!B500-'EKHAZAARSTK X raw'!B$1003)/'EKHAZAARSTK X raw'!B$1004</f>
        <v>2.9531576160378555E-2</v>
      </c>
      <c r="C500" s="100">
        <f>('EKHAZAARSTK X raw'!C500-'EKHAZAARSTK X raw'!C$1003)/'EKHAZAARSTK X raw'!C$1004</f>
        <v>-0.8464035874382837</v>
      </c>
      <c r="D500" s="100">
        <f>('EKHAZAARSTK X raw'!D500-'EKHAZAARSTK X raw'!D$1003)/'EKHAZAARSTK X raw'!D$1004</f>
        <v>-0.49948688625485815</v>
      </c>
      <c r="E500" s="100">
        <f>('EKHAZAARSTK X raw'!E500-'EKHAZAARSTK X raw'!E$1003)/'EKHAZAARSTK X raw'!E$1004</f>
        <v>-0.4211783666890842</v>
      </c>
      <c r="F500" s="100">
        <f>('EKHAZAARSTK X raw'!F500-'EKHAZAARSTK X raw'!F$1003)/'EKHAZAARSTK X raw'!F$1004</f>
        <v>-0.44978213080523421</v>
      </c>
      <c r="G500" s="100">
        <f>('EKHAZAARSTK X raw'!G500-'EKHAZAARSTK X raw'!G$1003)/'EKHAZAARSTK X raw'!G$1004</f>
        <v>-0.64081909665939607</v>
      </c>
      <c r="H500" s="100">
        <f>('EKHAZAARSTK X raw'!H500-'EKHAZAARSTK X raw'!H$1003)/'EKHAZAARSTK X raw'!H$1004</f>
        <v>-0.64577288976142067</v>
      </c>
      <c r="I500" s="100">
        <f>('EKHAZAARSTK X raw'!I500-'EKHAZAARSTK X raw'!I$1003)/'EKHAZAARSTK X raw'!I$1004</f>
        <v>-0.35840990419999375</v>
      </c>
      <c r="J500" s="100">
        <f>('EKHAZAARSTK X raw'!J500-'EKHAZAARSTK X raw'!J$1003)/'EKHAZAARSTK X raw'!J$1004</f>
        <v>0.76971959887859964</v>
      </c>
      <c r="K500" s="100">
        <f>('EKHAZAARSTK X raw'!K500-'EKHAZAARSTK X raw'!K$1003)/'EKHAZAARSTK X raw'!K$1004</f>
        <v>-0.63106033750567858</v>
      </c>
    </row>
    <row r="501" spans="1:11" x14ac:dyDescent="0.3">
      <c r="A501" s="22" t="str">
        <f>'EKHAZAARSTK X raw'!A501</f>
        <v>KDDL LTD</v>
      </c>
      <c r="B501" s="100">
        <f>('EKHAZAARSTK X raw'!B501-'EKHAZAARSTK X raw'!B$1003)/'EKHAZAARSTK X raw'!B$1004</f>
        <v>-0.5186594842862009</v>
      </c>
      <c r="C501" s="100">
        <f>('EKHAZAARSTK X raw'!C501-'EKHAZAARSTK X raw'!C$1003)/'EKHAZAARSTK X raw'!C$1004</f>
        <v>8.4070014718915353E-3</v>
      </c>
      <c r="D501" s="100">
        <f>('EKHAZAARSTK X raw'!D501-'EKHAZAARSTK X raw'!D$1003)/'EKHAZAARSTK X raw'!D$1004</f>
        <v>0.35476594223210939</v>
      </c>
      <c r="E501" s="100">
        <f>('EKHAZAARSTK X raw'!E501-'EKHAZAARSTK X raw'!E$1003)/'EKHAZAARSTK X raw'!E$1004</f>
        <v>-0.46987353927336051</v>
      </c>
      <c r="F501" s="100">
        <f>('EKHAZAARSTK X raw'!F501-'EKHAZAARSTK X raw'!F$1003)/'EKHAZAARSTK X raw'!F$1004</f>
        <v>0.26347712178478683</v>
      </c>
      <c r="G501" s="100">
        <f>('EKHAZAARSTK X raw'!G501-'EKHAZAARSTK X raw'!G$1003)/'EKHAZAARSTK X raw'!G$1004</f>
        <v>-0.27094784216293388</v>
      </c>
      <c r="H501" s="100">
        <f>('EKHAZAARSTK X raw'!H501-'EKHAZAARSTK X raw'!H$1003)/'EKHAZAARSTK X raw'!H$1004</f>
        <v>-0.97848741739116185</v>
      </c>
      <c r="I501" s="100">
        <f>('EKHAZAARSTK X raw'!I501-'EKHAZAARSTK X raw'!I$1003)/'EKHAZAARSTK X raw'!I$1004</f>
        <v>-0.39694312968062606</v>
      </c>
      <c r="J501" s="100">
        <f>('EKHAZAARSTK X raw'!J501-'EKHAZAARSTK X raw'!J$1003)/'EKHAZAARSTK X raw'!J$1004</f>
        <v>0.10839108849129685</v>
      </c>
      <c r="K501" s="100">
        <f>('EKHAZAARSTK X raw'!K501-'EKHAZAARSTK X raw'!K$1003)/'EKHAZAARSTK X raw'!K$1004</f>
        <v>0.19522641123919968</v>
      </c>
    </row>
    <row r="502" spans="1:11" x14ac:dyDescent="0.3">
      <c r="A502" s="22" t="str">
        <f>'EKHAZAARSTK X raw'!A502</f>
        <v>KEC INTERNATIONAL LTD</v>
      </c>
      <c r="B502" s="100">
        <f>('EKHAZAARSTK X raw'!B502-'EKHAZAARSTK X raw'!B$1003)/'EKHAZAARSTK X raw'!B$1004</f>
        <v>-4.6233142487562939E-2</v>
      </c>
      <c r="C502" s="100">
        <f>('EKHAZAARSTK X raw'!C502-'EKHAZAARSTK X raw'!C$1003)/'EKHAZAARSTK X raw'!C$1004</f>
        <v>-0.95297899591069268</v>
      </c>
      <c r="D502" s="100">
        <f>('EKHAZAARSTK X raw'!D502-'EKHAZAARSTK X raw'!D$1003)/'EKHAZAARSTK X raw'!D$1004</f>
        <v>-0.15745541247549874</v>
      </c>
      <c r="E502" s="100">
        <f>('EKHAZAARSTK X raw'!E502-'EKHAZAARSTK X raw'!E$1003)/'EKHAZAARSTK X raw'!E$1004</f>
        <v>0.6392756956529223</v>
      </c>
      <c r="F502" s="100">
        <f>('EKHAZAARSTK X raw'!F502-'EKHAZAARSTK X raw'!F$1003)/'EKHAZAARSTK X raw'!F$1004</f>
        <v>0.28985309464875297</v>
      </c>
      <c r="G502" s="100">
        <f>('EKHAZAARSTK X raw'!G502-'EKHAZAARSTK X raw'!G$1003)/'EKHAZAARSTK X raw'!G$1004</f>
        <v>-0.80468995851377034</v>
      </c>
      <c r="H502" s="100">
        <f>('EKHAZAARSTK X raw'!H502-'EKHAZAARSTK X raw'!H$1003)/'EKHAZAARSTK X raw'!H$1004</f>
        <v>0.8012149147858334</v>
      </c>
      <c r="I502" s="100">
        <f>('EKHAZAARSTK X raw'!I502-'EKHAZAARSTK X raw'!I$1003)/'EKHAZAARSTK X raw'!I$1004</f>
        <v>-0.56424449482284322</v>
      </c>
      <c r="J502" s="100">
        <f>('EKHAZAARSTK X raw'!J502-'EKHAZAARSTK X raw'!J$1003)/'EKHAZAARSTK X raw'!J$1004</f>
        <v>-0.3152549064729866</v>
      </c>
      <c r="K502" s="100">
        <f>('EKHAZAARSTK X raw'!K502-'EKHAZAARSTK X raw'!K$1003)/'EKHAZAARSTK X raw'!K$1004</f>
        <v>-0.30827255989905622</v>
      </c>
    </row>
    <row r="503" spans="1:11" x14ac:dyDescent="0.3">
      <c r="A503" s="22" t="str">
        <f>'EKHAZAARSTK X raw'!A503</f>
        <v>KEI INDUSTRIES LTD</v>
      </c>
      <c r="B503" s="100">
        <f>('EKHAZAARSTK X raw'!B503-'EKHAZAARSTK X raw'!B$1003)/'EKHAZAARSTK X raw'!B$1004</f>
        <v>-0.52462433610012837</v>
      </c>
      <c r="C503" s="100">
        <f>('EKHAZAARSTK X raw'!C503-'EKHAZAARSTK X raw'!C$1003)/'EKHAZAARSTK X raw'!C$1004</f>
        <v>0.372247244392715</v>
      </c>
      <c r="D503" s="100">
        <f>('EKHAZAARSTK X raw'!D503-'EKHAZAARSTK X raw'!D$1003)/'EKHAZAARSTK X raw'!D$1004</f>
        <v>0.46642601647382059</v>
      </c>
      <c r="E503" s="100">
        <f>('EKHAZAARSTK X raw'!E503-'EKHAZAARSTK X raw'!E$1003)/'EKHAZAARSTK X raw'!E$1004</f>
        <v>-0.87224749282944614</v>
      </c>
      <c r="F503" s="100">
        <f>('EKHAZAARSTK X raw'!F503-'EKHAZAARSTK X raw'!F$1003)/'EKHAZAARSTK X raw'!F$1004</f>
        <v>0.84732238500209933</v>
      </c>
      <c r="G503" s="100">
        <f>('EKHAZAARSTK X raw'!G503-'EKHAZAARSTK X raw'!G$1003)/'EKHAZAARSTK X raw'!G$1004</f>
        <v>0.31117548962967689</v>
      </c>
      <c r="H503" s="100">
        <f>('EKHAZAARSTK X raw'!H503-'EKHAZAARSTK X raw'!H$1003)/'EKHAZAARSTK X raw'!H$1004</f>
        <v>0.27933046980120912</v>
      </c>
      <c r="I503" s="100">
        <f>('EKHAZAARSTK X raw'!I503-'EKHAZAARSTK X raw'!I$1003)/'EKHAZAARSTK X raw'!I$1004</f>
        <v>0.10332053276429229</v>
      </c>
      <c r="J503" s="100">
        <f>('EKHAZAARSTK X raw'!J503-'EKHAZAARSTK X raw'!J$1003)/'EKHAZAARSTK X raw'!J$1004</f>
        <v>-0.45509757542138363</v>
      </c>
      <c r="K503" s="100">
        <f>('EKHAZAARSTK X raw'!K503-'EKHAZAARSTK X raw'!K$1003)/'EKHAZAARSTK X raw'!K$1004</f>
        <v>-0.47608673507990573</v>
      </c>
    </row>
    <row r="504" spans="1:11" x14ac:dyDescent="0.3">
      <c r="A504" s="22" t="str">
        <f>'EKHAZAARSTK X raw'!A504</f>
        <v>KENNAMETAL INDIA LTD</v>
      </c>
      <c r="B504" s="100">
        <f>('EKHAZAARSTK X raw'!B504-'EKHAZAARSTK X raw'!B$1003)/'EKHAZAARSTK X raw'!B$1004</f>
        <v>0.14450525818082699</v>
      </c>
      <c r="C504" s="100">
        <f>('EKHAZAARSTK X raw'!C504-'EKHAZAARSTK X raw'!C$1003)/'EKHAZAARSTK X raw'!C$1004</f>
        <v>-0.10194055805993989</v>
      </c>
      <c r="D504" s="100">
        <f>('EKHAZAARSTK X raw'!D504-'EKHAZAARSTK X raw'!D$1003)/'EKHAZAARSTK X raw'!D$1004</f>
        <v>-0.57248469875245167</v>
      </c>
      <c r="E504" s="100">
        <f>('EKHAZAARSTK X raw'!E504-'EKHAZAARSTK X raw'!E$1003)/'EKHAZAARSTK X raw'!E$1004</f>
        <v>-0.90240488424864596</v>
      </c>
      <c r="F504" s="100">
        <f>('EKHAZAARSTK X raw'!F504-'EKHAZAARSTK X raw'!F$1003)/'EKHAZAARSTK X raw'!F$1004</f>
        <v>-4.3164517790040741E-2</v>
      </c>
      <c r="G504" s="100">
        <f>('EKHAZAARSTK X raw'!G504-'EKHAZAARSTK X raw'!G$1003)/'EKHAZAARSTK X raw'!G$1004</f>
        <v>0.37487705215710881</v>
      </c>
      <c r="H504" s="100">
        <f>('EKHAZAARSTK X raw'!H504-'EKHAZAARSTK X raw'!H$1003)/'EKHAZAARSTK X raw'!H$1004</f>
        <v>-0.71670903586815349</v>
      </c>
      <c r="I504" s="100">
        <f>('EKHAZAARSTK X raw'!I504-'EKHAZAARSTK X raw'!I$1003)/'EKHAZAARSTK X raw'!I$1004</f>
        <v>-0.83475249555457298</v>
      </c>
      <c r="J504" s="100">
        <f>('EKHAZAARSTK X raw'!J504-'EKHAZAARSTK X raw'!J$1003)/'EKHAZAARSTK X raw'!J$1004</f>
        <v>-0.59511063747799775</v>
      </c>
      <c r="K504" s="100">
        <f>('EKHAZAARSTK X raw'!K504-'EKHAZAARSTK X raw'!K$1003)/'EKHAZAARSTK X raw'!K$1004</f>
        <v>-0.17829138135384606</v>
      </c>
    </row>
    <row r="505" spans="1:11" x14ac:dyDescent="0.3">
      <c r="A505" s="22" t="str">
        <f>'EKHAZAARSTK X raw'!A505</f>
        <v>KESORAM INDUSTRIES LTD</v>
      </c>
      <c r="B505" s="100">
        <f>('EKHAZAARSTK X raw'!B505-'EKHAZAARSTK X raw'!B$1003)/'EKHAZAARSTK X raw'!B$1004</f>
        <v>-0.64897097360151768</v>
      </c>
      <c r="C505" s="100">
        <f>('EKHAZAARSTK X raw'!C505-'EKHAZAARSTK X raw'!C$1003)/'EKHAZAARSTK X raw'!C$1004</f>
        <v>0.46466449950638578</v>
      </c>
      <c r="D505" s="100">
        <f>('EKHAZAARSTK X raw'!D505-'EKHAZAARSTK X raw'!D$1003)/'EKHAZAARSTK X raw'!D$1004</f>
        <v>-1.6681060570026711</v>
      </c>
      <c r="E505" s="100">
        <f>('EKHAZAARSTK X raw'!E505-'EKHAZAARSTK X raw'!E$1003)/'EKHAZAARSTK X raw'!E$1004</f>
        <v>2.1021712403903479</v>
      </c>
      <c r="F505" s="100">
        <f>('EKHAZAARSTK X raw'!F505-'EKHAZAARSTK X raw'!F$1003)/'EKHAZAARSTK X raw'!F$1004</f>
        <v>0.16164029214759409</v>
      </c>
      <c r="G505" s="100">
        <f>('EKHAZAARSTK X raw'!G505-'EKHAZAARSTK X raw'!G$1003)/'EKHAZAARSTK X raw'!G$1004</f>
        <v>-2.2958944085524893</v>
      </c>
      <c r="H505" s="100">
        <f>('EKHAZAARSTK X raw'!H505-'EKHAZAARSTK X raw'!H$1003)/'EKHAZAARSTK X raw'!H$1004</f>
        <v>-0.37603269010762991</v>
      </c>
      <c r="I505" s="100">
        <f>('EKHAZAARSTK X raw'!I505-'EKHAZAARSTK X raw'!I$1003)/'EKHAZAARSTK X raw'!I$1004</f>
        <v>0.41553591606768481</v>
      </c>
      <c r="J505" s="100">
        <f>('EKHAZAARSTK X raw'!J505-'EKHAZAARSTK X raw'!J$1003)/'EKHAZAARSTK X raw'!J$1004</f>
        <v>-0.52508021321764808</v>
      </c>
      <c r="K505" s="100">
        <f>('EKHAZAARSTK X raw'!K505-'EKHAZAARSTK X raw'!K$1003)/'EKHAZAARSTK X raw'!K$1004</f>
        <v>-1.1951559177278173</v>
      </c>
    </row>
    <row r="506" spans="1:11" x14ac:dyDescent="0.3">
      <c r="A506" s="22" t="str">
        <f>'EKHAZAARSTK X raw'!A506</f>
        <v>KEWAL KIRAN CLOTHING LTD</v>
      </c>
      <c r="B506" s="100">
        <f>('EKHAZAARSTK X raw'!B506-'EKHAZAARSTK X raw'!B$1003)/'EKHAZAARSTK X raw'!B$1004</f>
        <v>0.85707476146013573</v>
      </c>
      <c r="C506" s="100">
        <f>('EKHAZAARSTK X raw'!C506-'EKHAZAARSTK X raw'!C$1003)/'EKHAZAARSTK X raw'!C$1004</f>
        <v>-0.22811863583773809</v>
      </c>
      <c r="D506" s="100">
        <f>('EKHAZAARSTK X raw'!D506-'EKHAZAARSTK X raw'!D$1003)/'EKHAZAARSTK X raw'!D$1004</f>
        <v>-0.52064975040526973</v>
      </c>
      <c r="E506" s="100">
        <f>('EKHAZAARSTK X raw'!E506-'EKHAZAARSTK X raw'!E$1003)/'EKHAZAARSTK X raw'!E$1004</f>
        <v>-0.83898165573711248</v>
      </c>
      <c r="F506" s="100">
        <f>('EKHAZAARSTK X raw'!F506-'EKHAZAARSTK X raw'!F$1003)/'EKHAZAARSTK X raw'!F$1004</f>
        <v>2.1177838348154858</v>
      </c>
      <c r="G506" s="100">
        <f>('EKHAZAARSTK X raw'!G506-'EKHAZAARSTK X raw'!G$1003)/'EKHAZAARSTK X raw'!G$1004</f>
        <v>0.60469268850845936</v>
      </c>
      <c r="H506" s="100">
        <f>('EKHAZAARSTK X raw'!H506-'EKHAZAARSTK X raw'!H$1003)/'EKHAZAARSTK X raw'!H$1004</f>
        <v>-0.94122749825846719</v>
      </c>
      <c r="I506" s="100">
        <f>('EKHAZAARSTK X raw'!I506-'EKHAZAARSTK X raw'!I$1003)/'EKHAZAARSTK X raw'!I$1004</f>
        <v>-0.11866864205073784</v>
      </c>
      <c r="J506" s="100">
        <f>('EKHAZAARSTK X raw'!J506-'EKHAZAARSTK X raw'!J$1003)/'EKHAZAARSTK X raw'!J$1004</f>
        <v>-0.36501598848980321</v>
      </c>
      <c r="K506" s="100">
        <f>('EKHAZAARSTK X raw'!K506-'EKHAZAARSTK X raw'!K$1003)/'EKHAZAARSTK X raw'!K$1004</f>
        <v>2.0059610654349704</v>
      </c>
    </row>
    <row r="507" spans="1:11" x14ac:dyDescent="0.3">
      <c r="A507" s="22" t="str">
        <f>'EKHAZAARSTK X raw'!A507</f>
        <v>KEYSTONE REALTORS LTD</v>
      </c>
      <c r="B507" s="100">
        <f>('EKHAZAARSTK X raw'!B507-'EKHAZAARSTK X raw'!B$1003)/'EKHAZAARSTK X raw'!B$1004</f>
        <v>-0.64897097360151768</v>
      </c>
      <c r="C507" s="100">
        <f>('EKHAZAARSTK X raw'!C507-'EKHAZAARSTK X raw'!C$1003)/'EKHAZAARSTK X raw'!C$1004</f>
        <v>-0.32495629653894226</v>
      </c>
      <c r="D507" s="100">
        <f>('EKHAZAARSTK X raw'!D507-'EKHAZAARSTK X raw'!D$1003)/'EKHAZAARSTK X raw'!D$1004</f>
        <v>-1.5393836978728384</v>
      </c>
      <c r="E507" s="100">
        <f>('EKHAZAARSTK X raw'!E507-'EKHAZAARSTK X raw'!E$1003)/'EKHAZAARSTK X raw'!E$1004</f>
        <v>1.0014556484640291</v>
      </c>
      <c r="F507" s="100">
        <f>('EKHAZAARSTK X raw'!F507-'EKHAZAARSTK X raw'!F$1003)/'EKHAZAARSTK X raw'!F$1004</f>
        <v>-0.17674557918260175</v>
      </c>
      <c r="G507" s="100">
        <f>('EKHAZAARSTK X raw'!G507-'EKHAZAARSTK X raw'!G$1003)/'EKHAZAARSTK X raw'!G$1004</f>
        <v>-0.17162285484885978</v>
      </c>
      <c r="H507" s="100">
        <f>('EKHAZAARSTK X raw'!H507-'EKHAZAARSTK X raw'!H$1003)/'EKHAZAARSTK X raw'!H$1004</f>
        <v>-0.25871224051722325</v>
      </c>
      <c r="I507" s="100">
        <f>('EKHAZAARSTK X raw'!I507-'EKHAZAARSTK X raw'!I$1003)/'EKHAZAARSTK X raw'!I$1004</f>
        <v>-0.96933525110434504</v>
      </c>
      <c r="J507" s="100">
        <f>('EKHAZAARSTK X raw'!J507-'EKHAZAARSTK X raw'!J$1003)/'EKHAZAARSTK X raw'!J$1004</f>
        <v>-0.63764644109412194</v>
      </c>
      <c r="K507" s="100">
        <f>('EKHAZAARSTK X raw'!K507-'EKHAZAARSTK X raw'!K$1003)/'EKHAZAARSTK X raw'!K$1004</f>
        <v>0.38650813626716063</v>
      </c>
    </row>
    <row r="508" spans="1:11" x14ac:dyDescent="0.3">
      <c r="A508" s="22" t="str">
        <f>'EKHAZAARSTK X raw'!A508</f>
        <v>KFIN TECHNOLOGIES LTD</v>
      </c>
      <c r="B508" s="100">
        <f>('EKHAZAARSTK X raw'!B508-'EKHAZAARSTK X raw'!B$1003)/'EKHAZAARSTK X raw'!B$1004</f>
        <v>-0.64897097360151768</v>
      </c>
      <c r="C508" s="100">
        <f>('EKHAZAARSTK X raw'!C508-'EKHAZAARSTK X raw'!C$1003)/'EKHAZAARSTK X raw'!C$1004</f>
        <v>0.47123728976902296</v>
      </c>
      <c r="D508" s="100">
        <f>('EKHAZAARSTK X raw'!D508-'EKHAZAARSTK X raw'!D$1003)/'EKHAZAARSTK X raw'!D$1004</f>
        <v>0.8058227344929022</v>
      </c>
      <c r="E508" s="100">
        <f>('EKHAZAARSTK X raw'!E508-'EKHAZAARSTK X raw'!E$1003)/'EKHAZAARSTK X raw'!E$1004</f>
        <v>-0.27940208070023576</v>
      </c>
      <c r="F508" s="100">
        <f>('EKHAZAARSTK X raw'!F508-'EKHAZAARSTK X raw'!F$1003)/'EKHAZAARSTK X raw'!F$1004</f>
        <v>-0.34002686211327909</v>
      </c>
      <c r="G508" s="100">
        <f>('EKHAZAARSTK X raw'!G508-'EKHAZAARSTK X raw'!G$1003)/'EKHAZAARSTK X raw'!G$1004</f>
        <v>1.0719713308193242</v>
      </c>
      <c r="H508" s="100">
        <f>('EKHAZAARSTK X raw'!H508-'EKHAZAARSTK X raw'!H$1003)/'EKHAZAARSTK X raw'!H$1004</f>
        <v>-0.72544874095080825</v>
      </c>
      <c r="I508" s="100">
        <f>('EKHAZAARSTK X raw'!I508-'EKHAZAARSTK X raw'!I$1003)/'EKHAZAARSTK X raw'!I$1004</f>
        <v>-0.96640326277831134</v>
      </c>
      <c r="J508" s="100">
        <f>('EKHAZAARSTK X raw'!J508-'EKHAZAARSTK X raw'!J$1003)/'EKHAZAARSTK X raw'!J$1004</f>
        <v>-0.44062228478733562</v>
      </c>
      <c r="K508" s="100">
        <f>('EKHAZAARSTK X raw'!K508-'EKHAZAARSTK X raw'!K$1003)/'EKHAZAARSTK X raw'!K$1004</f>
        <v>-0.18275844738525254</v>
      </c>
    </row>
    <row r="509" spans="1:11" x14ac:dyDescent="0.3">
      <c r="A509" s="22" t="str">
        <f>'EKHAZAARSTK X raw'!A509</f>
        <v>KINGFA SCIENCE &amp; TECHNOLOGY</v>
      </c>
      <c r="B509" s="100">
        <f>('EKHAZAARSTK X raw'!B509-'EKHAZAARSTK X raw'!B$1003)/'EKHAZAARSTK X raw'!B$1004</f>
        <v>-0.64897097360151768</v>
      </c>
      <c r="C509" s="100">
        <f>('EKHAZAARSTK X raw'!C509-'EKHAZAARSTK X raw'!C$1003)/'EKHAZAARSTK X raw'!C$1004</f>
        <v>0.86610104748856098</v>
      </c>
      <c r="D509" s="100">
        <f>('EKHAZAARSTK X raw'!D509-'EKHAZAARSTK X raw'!D$1003)/'EKHAZAARSTK X raw'!D$1004</f>
        <v>0.57600999906584482</v>
      </c>
      <c r="E509" s="100">
        <f>('EKHAZAARSTK X raw'!E509-'EKHAZAARSTK X raw'!E$1003)/'EKHAZAARSTK X raw'!E$1004</f>
        <v>-0.81620029361452817</v>
      </c>
      <c r="F509" s="100">
        <f>('EKHAZAARSTK X raw'!F509-'EKHAZAARSTK X raw'!F$1003)/'EKHAZAARSTK X raw'!F$1004</f>
        <v>0.38960632878368345</v>
      </c>
      <c r="G509" s="100">
        <f>('EKHAZAARSTK X raw'!G509-'EKHAZAARSTK X raw'!G$1003)/'EKHAZAARSTK X raw'!G$1004</f>
        <v>-0.41126386305519191</v>
      </c>
      <c r="H509" s="100">
        <f>('EKHAZAARSTK X raw'!H509-'EKHAZAARSTK X raw'!H$1003)/'EKHAZAARSTK X raw'!H$1004</f>
        <v>-0.89427251793171825</v>
      </c>
      <c r="I509" s="100">
        <f>('EKHAZAARSTK X raw'!I509-'EKHAZAARSTK X raw'!I$1003)/'EKHAZAARSTK X raw'!I$1004</f>
        <v>-0.84022989840718765</v>
      </c>
      <c r="J509" s="100">
        <f>('EKHAZAARSTK X raw'!J509-'EKHAZAARSTK X raw'!J$1003)/'EKHAZAARSTK X raw'!J$1004</f>
        <v>-0.27139356310049356</v>
      </c>
      <c r="K509" s="100">
        <f>('EKHAZAARSTK X raw'!K509-'EKHAZAARSTK X raw'!K$1003)/'EKHAZAARSTK X raw'!K$1004</f>
        <v>1.1512563813969869</v>
      </c>
    </row>
    <row r="510" spans="1:11" x14ac:dyDescent="0.3">
      <c r="A510" s="22" t="str">
        <f>'EKHAZAARSTK X raw'!A510</f>
        <v>KIOCL LTD</v>
      </c>
      <c r="B510" s="100">
        <f>('EKHAZAARSTK X raw'!B510-'EKHAZAARSTK X raw'!B$1003)/'EKHAZAARSTK X raw'!B$1004</f>
        <v>-0.36630054929492412</v>
      </c>
      <c r="C510" s="100">
        <f>('EKHAZAARSTK X raw'!C510-'EKHAZAARSTK X raw'!C$1003)/'EKHAZAARSTK X raw'!C$1004</f>
        <v>-0.49400198020114328</v>
      </c>
      <c r="D510" s="100">
        <f>('EKHAZAARSTK X raw'!D510-'EKHAZAARSTK X raw'!D$1003)/'EKHAZAARSTK X raw'!D$1004</f>
        <v>-0.85928569161352319</v>
      </c>
      <c r="E510" s="100">
        <f>('EKHAZAARSTK X raw'!E510-'EKHAZAARSTK X raw'!E$1003)/'EKHAZAARSTK X raw'!E$1004</f>
        <v>-0.8867379625353915</v>
      </c>
      <c r="F510" s="100">
        <f>('EKHAZAARSTK X raw'!F510-'EKHAZAARSTK X raw'!F$1003)/'EKHAZAARSTK X raw'!F$1004</f>
        <v>-0.66207279729464041</v>
      </c>
      <c r="G510" s="100">
        <f>('EKHAZAARSTK X raw'!G510-'EKHAZAARSTK X raw'!G$1003)/'EKHAZAARSTK X raw'!G$1004</f>
        <v>-1.06318608452205</v>
      </c>
      <c r="H510" s="100">
        <f>('EKHAZAARSTK X raw'!H510-'EKHAZAARSTK X raw'!H$1003)/'EKHAZAARSTK X raw'!H$1004</f>
        <v>-8.6971691278020263E-2</v>
      </c>
      <c r="I510" s="100">
        <f>('EKHAZAARSTK X raw'!I510-'EKHAZAARSTK X raw'!I$1003)/'EKHAZAARSTK X raw'!I$1004</f>
        <v>-1.0970857141160208</v>
      </c>
      <c r="J510" s="100">
        <f>('EKHAZAARSTK X raw'!J510-'EKHAZAARSTK X raw'!J$1003)/'EKHAZAARSTK X raw'!J$1004</f>
        <v>-0.8902101832781294</v>
      </c>
      <c r="K510" s="100">
        <f>('EKHAZAARSTK X raw'!K510-'EKHAZAARSTK X raw'!K$1003)/'EKHAZAARSTK X raw'!K$1004</f>
        <v>-4.7729869527097631E-2</v>
      </c>
    </row>
    <row r="511" spans="1:11" x14ac:dyDescent="0.3">
      <c r="A511" s="22" t="str">
        <f>'EKHAZAARSTK X raw'!A511</f>
        <v>KIRI INDUSTRIES LTD</v>
      </c>
      <c r="B511" s="100">
        <f>('EKHAZAARSTK X raw'!B511-'EKHAZAARSTK X raw'!B$1003)/'EKHAZAARSTK X raw'!B$1004</f>
        <v>-0.64897097360151768</v>
      </c>
      <c r="C511" s="100">
        <f>('EKHAZAARSTK X raw'!C511-'EKHAZAARSTK X raw'!C$1003)/'EKHAZAARSTK X raw'!C$1004</f>
        <v>-0.89350096331904483</v>
      </c>
      <c r="D511" s="100">
        <f>('EKHAZAARSTK X raw'!D511-'EKHAZAARSTK X raw'!D$1003)/'EKHAZAARSTK X raw'!D$1004</f>
        <v>-1.0926436001171969</v>
      </c>
      <c r="E511" s="100">
        <f>('EKHAZAARSTK X raw'!E511-'EKHAZAARSTK X raw'!E$1003)/'EKHAZAARSTK X raw'!E$1004</f>
        <v>-0.81675513683086221</v>
      </c>
      <c r="F511" s="100">
        <f>('EKHAZAARSTK X raw'!F511-'EKHAZAARSTK X raw'!F$1003)/'EKHAZAARSTK X raw'!F$1004</f>
        <v>-1.1090072130816739</v>
      </c>
      <c r="G511" s="100">
        <f>('EKHAZAARSTK X raw'!G511-'EKHAZAARSTK X raw'!G$1003)/'EKHAZAARSTK X raw'!G$1004</f>
        <v>5.3210412263422012E-2</v>
      </c>
      <c r="H511" s="100">
        <f>('EKHAZAARSTK X raw'!H511-'EKHAZAARSTK X raw'!H$1003)/'EKHAZAARSTK X raw'!H$1004</f>
        <v>-0.66403537337030361</v>
      </c>
      <c r="I511" s="100">
        <f>('EKHAZAARSTK X raw'!I511-'EKHAZAARSTK X raw'!I$1003)/'EKHAZAARSTK X raw'!I$1004</f>
        <v>0.46085135497461838</v>
      </c>
      <c r="J511" s="100">
        <f>('EKHAZAARSTK X raw'!J511-'EKHAZAARSTK X raw'!J$1003)/'EKHAZAARSTK X raw'!J$1004</f>
        <v>0.78616227155414808</v>
      </c>
      <c r="K511" s="100">
        <f>('EKHAZAARSTK X raw'!K511-'EKHAZAARSTK X raw'!K$1003)/'EKHAZAARSTK X raw'!K$1004</f>
        <v>1.7041726179575278</v>
      </c>
    </row>
    <row r="512" spans="1:11" x14ac:dyDescent="0.3">
      <c r="A512" s="22" t="str">
        <f>'EKHAZAARSTK X raw'!A512</f>
        <v>KIRLOSKAR BROTHERS LTD</v>
      </c>
      <c r="B512" s="100">
        <f>('EKHAZAARSTK X raw'!B512-'EKHAZAARSTK X raw'!B$1003)/'EKHAZAARSTK X raw'!B$1004</f>
        <v>-0.15548661441967623</v>
      </c>
      <c r="C512" s="100">
        <f>('EKHAZAARSTK X raw'!C512-'EKHAZAARSTK X raw'!C$1003)/'EKHAZAARSTK X raw'!C$1004</f>
        <v>-0.63689569256620593</v>
      </c>
      <c r="D512" s="100">
        <f>('EKHAZAARSTK X raw'!D512-'EKHAZAARSTK X raw'!D$1003)/'EKHAZAARSTK X raw'!D$1004</f>
        <v>-0.59406869403979934</v>
      </c>
      <c r="E512" s="100">
        <f>('EKHAZAARSTK X raw'!E512-'EKHAZAARSTK X raw'!E$1003)/'EKHAZAARSTK X raw'!E$1004</f>
        <v>-0.61494387481394397</v>
      </c>
      <c r="F512" s="100">
        <f>('EKHAZAARSTK X raw'!F512-'EKHAZAARSTK X raw'!F$1003)/'EKHAZAARSTK X raw'!F$1004</f>
        <v>1.1137885206790723</v>
      </c>
      <c r="G512" s="100">
        <f>('EKHAZAARSTK X raw'!G512-'EKHAZAARSTK X raw'!G$1003)/'EKHAZAARSTK X raw'!G$1004</f>
        <v>-0.16039576679463829</v>
      </c>
      <c r="H512" s="100">
        <f>('EKHAZAARSTK X raw'!H512-'EKHAZAARSTK X raw'!H$1003)/'EKHAZAARSTK X raw'!H$1004</f>
        <v>-0.26890269847188747</v>
      </c>
      <c r="I512" s="100">
        <f>('EKHAZAARSTK X raw'!I512-'EKHAZAARSTK X raw'!I$1003)/'EKHAZAARSTK X raw'!I$1004</f>
        <v>-0.70934222191154372</v>
      </c>
      <c r="J512" s="100">
        <f>('EKHAZAARSTK X raw'!J512-'EKHAZAARSTK X raw'!J$1003)/'EKHAZAARSTK X raw'!J$1004</f>
        <v>0.18761992962688975</v>
      </c>
      <c r="K512" s="100">
        <f>('EKHAZAARSTK X raw'!K512-'EKHAZAARSTK X raw'!K$1003)/'EKHAZAARSTK X raw'!K$1004</f>
        <v>0.39930552654098422</v>
      </c>
    </row>
    <row r="513" spans="1:11" x14ac:dyDescent="0.3">
      <c r="A513" s="22" t="str">
        <f>'EKHAZAARSTK X raw'!A513</f>
        <v>KIRLOSKAR FERROUS INDUS LTD</v>
      </c>
      <c r="B513" s="100">
        <f>('EKHAZAARSTK X raw'!B513-'EKHAZAARSTK X raw'!B$1003)/'EKHAZAARSTK X raw'!B$1004</f>
        <v>0.2326778131375693</v>
      </c>
      <c r="C513" s="100">
        <f>('EKHAZAARSTK X raw'!C513-'EKHAZAARSTK X raw'!C$1003)/'EKHAZAARSTK X raw'!C$1004</f>
        <v>1.3272928766524588</v>
      </c>
      <c r="D513" s="100">
        <f>('EKHAZAARSTK X raw'!D513-'EKHAZAARSTK X raw'!D$1003)/'EKHAZAARSTK X raw'!D$1004</f>
        <v>1.9191336448656644</v>
      </c>
      <c r="E513" s="100">
        <f>('EKHAZAARSTK X raw'!E513-'EKHAZAARSTK X raw'!E$1003)/'EKHAZAARSTK X raw'!E$1004</f>
        <v>0.43640444979492721</v>
      </c>
      <c r="F513" s="100">
        <f>('EKHAZAARSTK X raw'!F513-'EKHAZAARSTK X raw'!F$1003)/'EKHAZAARSTK X raw'!F$1004</f>
        <v>1.8924590565326151</v>
      </c>
      <c r="G513" s="100">
        <f>('EKHAZAARSTK X raw'!G513-'EKHAZAARSTK X raw'!G$1003)/'EKHAZAARSTK X raw'!G$1004</f>
        <v>0.28851510475156444</v>
      </c>
      <c r="H513" s="100">
        <f>('EKHAZAARSTK X raw'!H513-'EKHAZAARSTK X raw'!H$1003)/'EKHAZAARSTK X raw'!H$1004</f>
        <v>-2.9507272906622133E-2</v>
      </c>
      <c r="I513" s="100">
        <f>('EKHAZAARSTK X raw'!I513-'EKHAZAARSTK X raw'!I$1003)/'EKHAZAARSTK X raw'!I$1004</f>
        <v>-0.35894202896986277</v>
      </c>
      <c r="J513" s="100">
        <f>('EKHAZAARSTK X raw'!J513-'EKHAZAARSTK X raw'!J$1003)/'EKHAZAARSTK X raw'!J$1004</f>
        <v>-5.0125234079188605E-2</v>
      </c>
      <c r="K513" s="100">
        <f>('EKHAZAARSTK X raw'!K513-'EKHAZAARSTK X raw'!K$1003)/'EKHAZAARSTK X raw'!K$1004</f>
        <v>-0.31247703120260628</v>
      </c>
    </row>
    <row r="514" spans="1:11" x14ac:dyDescent="0.3">
      <c r="A514" s="22" t="str">
        <f>'EKHAZAARSTK X raw'!A514</f>
        <v>KIRLOSKAR INDUSTRIES LTD</v>
      </c>
      <c r="B514" s="100">
        <f>('EKHAZAARSTK X raw'!B514-'EKHAZAARSTK X raw'!B$1003)/'EKHAZAARSTK X raw'!B$1004</f>
        <v>-0.37748365290855129</v>
      </c>
      <c r="C514" s="100">
        <f>('EKHAZAARSTK X raw'!C514-'EKHAZAARSTK X raw'!C$1003)/'EKHAZAARSTK X raw'!C$1004</f>
        <v>0.19554043708659954</v>
      </c>
      <c r="D514" s="100">
        <f>('EKHAZAARSTK X raw'!D514-'EKHAZAARSTK X raw'!D$1003)/'EKHAZAARSTK X raw'!D$1004</f>
        <v>1.1732275716445626</v>
      </c>
      <c r="E514" s="100">
        <f>('EKHAZAARSTK X raw'!E514-'EKHAZAARSTK X raw'!E$1003)/'EKHAZAARSTK X raw'!E$1004</f>
        <v>-0.90240488424864596</v>
      </c>
      <c r="F514" s="100">
        <f>('EKHAZAARSTK X raw'!F514-'EKHAZAARSTK X raw'!F$1003)/'EKHAZAARSTK X raw'!F$1004</f>
        <v>1.3174130758947109</v>
      </c>
      <c r="G514" s="100">
        <f>('EKHAZAARSTK X raw'!G514-'EKHAZAARSTK X raw'!G$1003)/'EKHAZAARSTK X raw'!G$1004</f>
        <v>-0.45085346704289264</v>
      </c>
      <c r="H514" s="100">
        <f>('EKHAZAARSTK X raw'!H514-'EKHAZAARSTK X raw'!H$1003)/'EKHAZAARSTK X raw'!H$1004</f>
        <v>-1.7290209595573213E-2</v>
      </c>
      <c r="I514" s="100">
        <f>('EKHAZAARSTK X raw'!I514-'EKHAZAARSTK X raw'!I$1003)/'EKHAZAARSTK X raw'!I$1004</f>
        <v>-0.86838116643783703</v>
      </c>
      <c r="J514" s="100">
        <f>('EKHAZAARSTK X raw'!J514-'EKHAZAARSTK X raw'!J$1003)/'EKHAZAARSTK X raw'!J$1004</f>
        <v>2.0246472084583065</v>
      </c>
      <c r="K514" s="100">
        <f>('EKHAZAARSTK X raw'!K514-'EKHAZAARSTK X raw'!K$1003)/'EKHAZAARSTK X raw'!K$1004</f>
        <v>-0.28789783389765089</v>
      </c>
    </row>
    <row r="515" spans="1:11" x14ac:dyDescent="0.3">
      <c r="A515" s="22" t="str">
        <f>'EKHAZAARSTK X raw'!A515</f>
        <v>KIRLOSKAR OIL ENGINES LTD</v>
      </c>
      <c r="B515" s="100">
        <f>('EKHAZAARSTK X raw'!B515-'EKHAZAARSTK X raw'!B$1003)/'EKHAZAARSTK X raw'!B$1004</f>
        <v>0.26757711956490038</v>
      </c>
      <c r="C515" s="100">
        <f>('EKHAZAARSTK X raw'!C515-'EKHAZAARSTK X raw'!C$1003)/'EKHAZAARSTK X raw'!C$1004</f>
        <v>0.50571862601684048</v>
      </c>
      <c r="D515" s="100">
        <f>('EKHAZAARSTK X raw'!D515-'EKHAZAARSTK X raw'!D$1003)/'EKHAZAARSTK X raw'!D$1004</f>
        <v>0.16664363974701621</v>
      </c>
      <c r="E515" s="100">
        <f>('EKHAZAARSTK X raw'!E515-'EKHAZAARSTK X raw'!E$1003)/'EKHAZAARSTK X raw'!E$1004</f>
        <v>0.73442898230978737</v>
      </c>
      <c r="F515" s="100">
        <f>('EKHAZAARSTK X raw'!F515-'EKHAZAARSTK X raw'!F$1003)/'EKHAZAARSTK X raw'!F$1004</f>
        <v>2.6029912536684501</v>
      </c>
      <c r="G515" s="100">
        <f>('EKHAZAARSTK X raw'!G515-'EKHAZAARSTK X raw'!G$1003)/'EKHAZAARSTK X raw'!G$1004</f>
        <v>-7.5910957209099073E-2</v>
      </c>
      <c r="H515" s="100">
        <f>('EKHAZAARSTK X raw'!H515-'EKHAZAARSTK X raw'!H$1003)/'EKHAZAARSTK X raw'!H$1004</f>
        <v>8.5000264464315314E-2</v>
      </c>
      <c r="I515" s="100">
        <f>('EKHAZAARSTK X raw'!I515-'EKHAZAARSTK X raw'!I$1003)/'EKHAZAARSTK X raw'!I$1004</f>
        <v>-0.10213412022555797</v>
      </c>
      <c r="J515" s="100">
        <f>('EKHAZAARSTK X raw'!J515-'EKHAZAARSTK X raw'!J$1003)/'EKHAZAARSTK X raw'!J$1004</f>
        <v>-0.41868095428521879</v>
      </c>
      <c r="K515" s="100">
        <f>('EKHAZAARSTK X raw'!K515-'EKHAZAARSTK X raw'!K$1003)/'EKHAZAARSTK X raw'!K$1004</f>
        <v>1.2871035057548597</v>
      </c>
    </row>
    <row r="516" spans="1:11" x14ac:dyDescent="0.3">
      <c r="A516" s="22" t="str">
        <f>'EKHAZAARSTK X raw'!A516</f>
        <v>KIRLOSKAR PNEUMATIC CO LTD</v>
      </c>
      <c r="B516" s="100">
        <f>('EKHAZAARSTK X raw'!B516-'EKHAZAARSTK X raw'!B$1003)/'EKHAZAARSTK X raw'!B$1004</f>
        <v>-2.9307507953133978E-2</v>
      </c>
      <c r="C516" s="100">
        <f>('EKHAZAARSTK X raw'!C516-'EKHAZAARSTK X raw'!C$1003)/'EKHAZAARSTK X raw'!C$1004</f>
        <v>0.16650397563401587</v>
      </c>
      <c r="D516" s="100">
        <f>('EKHAZAARSTK X raw'!D516-'EKHAZAARSTK X raw'!D$1003)/'EKHAZAARSTK X raw'!D$1004</f>
        <v>2.0025901804899338</v>
      </c>
      <c r="E516" s="100">
        <f>('EKHAZAARSTK X raw'!E516-'EKHAZAARSTK X raw'!E$1003)/'EKHAZAARSTK X raw'!E$1004</f>
        <v>-0.89808240582507615</v>
      </c>
      <c r="F516" s="100">
        <f>('EKHAZAARSTK X raw'!F516-'EKHAZAARSTK X raw'!F$1003)/'EKHAZAARSTK X raw'!F$1004</f>
        <v>0.72447872920104694</v>
      </c>
      <c r="G516" s="100">
        <f>('EKHAZAARSTK X raw'!G516-'EKHAZAARSTK X raw'!G$1003)/'EKHAZAARSTK X raw'!G$1004</f>
        <v>0.34711399712970364</v>
      </c>
      <c r="H516" s="100">
        <f>('EKHAZAARSTK X raw'!H516-'EKHAZAARSTK X raw'!H$1003)/'EKHAZAARSTK X raw'!H$1004</f>
        <v>-0.69628981804312762</v>
      </c>
      <c r="I516" s="100">
        <f>('EKHAZAARSTK X raw'!I516-'EKHAZAARSTK X raw'!I$1003)/'EKHAZAARSTK X raw'!I$1004</f>
        <v>-0.92985125795103829</v>
      </c>
      <c r="J516" s="100">
        <f>('EKHAZAARSTK X raw'!J516-'EKHAZAARSTK X raw'!J$1003)/'EKHAZAARSTK X raw'!J$1004</f>
        <v>-0.34918755949980773</v>
      </c>
      <c r="K516" s="100">
        <f>('EKHAZAARSTK X raw'!K516-'EKHAZAARSTK X raw'!K$1003)/'EKHAZAARSTK X raw'!K$1004</f>
        <v>-1.0395468061839459</v>
      </c>
    </row>
    <row r="517" spans="1:11" x14ac:dyDescent="0.3">
      <c r="A517" s="22" t="str">
        <f>'EKHAZAARSTK X raw'!A517</f>
        <v>KNR CONSTRUCTIONS LTD</v>
      </c>
      <c r="B517" s="100">
        <f>('EKHAZAARSTK X raw'!B517-'EKHAZAARSTK X raw'!B$1003)/'EKHAZAARSTK X raw'!B$1004</f>
        <v>-0.5719665323821479</v>
      </c>
      <c r="C517" s="100">
        <f>('EKHAZAARSTK X raw'!C517-'EKHAZAARSTK X raw'!C$1003)/'EKHAZAARSTK X raw'!C$1004</f>
        <v>-0.19773524166591969</v>
      </c>
      <c r="D517" s="100">
        <f>('EKHAZAARSTK X raw'!D517-'EKHAZAARSTK X raw'!D$1003)/'EKHAZAARSTK X raw'!D$1004</f>
        <v>0.21043364193513395</v>
      </c>
      <c r="E517" s="100">
        <f>('EKHAZAARSTK X raw'!E517-'EKHAZAARSTK X raw'!E$1003)/'EKHAZAARSTK X raw'!E$1004</f>
        <v>0.60022521606097334</v>
      </c>
      <c r="F517" s="100">
        <f>('EKHAZAARSTK X raw'!F517-'EKHAZAARSTK X raw'!F$1003)/'EKHAZAARSTK X raw'!F$1004</f>
        <v>-0.39296565038645948</v>
      </c>
      <c r="G517" s="100">
        <f>('EKHAZAARSTK X raw'!G517-'EKHAZAARSTK X raw'!G$1003)/'EKHAZAARSTK X raw'!G$1004</f>
        <v>0.23860135490508808</v>
      </c>
      <c r="H517" s="100">
        <f>('EKHAZAARSTK X raw'!H517-'EKHAZAARSTK X raw'!H$1003)/'EKHAZAARSTK X raw'!H$1004</f>
        <v>8.0453078393473557E-2</v>
      </c>
      <c r="I517" s="100">
        <f>('EKHAZAARSTK X raw'!I517-'EKHAZAARSTK X raw'!I$1003)/'EKHAZAARSTK X raw'!I$1004</f>
        <v>-0.54284720230402306</v>
      </c>
      <c r="J517" s="100">
        <f>('EKHAZAARSTK X raw'!J517-'EKHAZAARSTK X raw'!J$1003)/'EKHAZAARSTK X raw'!J$1004</f>
        <v>-9.5253000684962646E-3</v>
      </c>
      <c r="K517" s="100">
        <f>('EKHAZAARSTK X raw'!K517-'EKHAZAARSTK X raw'!K$1003)/'EKHAZAARSTK X raw'!K$1004</f>
        <v>-0.32623693092081391</v>
      </c>
    </row>
    <row r="518" spans="1:11" x14ac:dyDescent="0.3">
      <c r="A518" s="22" t="str">
        <f>'EKHAZAARSTK X raw'!A518</f>
        <v>KOLTE-PATIL DEVELOPERS LTD</v>
      </c>
      <c r="B518" s="100">
        <f>('EKHAZAARSTK X raw'!B518-'EKHAZAARSTK X raw'!B$1003)/'EKHAZAARSTK X raw'!B$1004</f>
        <v>-7.6643260710482886E-2</v>
      </c>
      <c r="C518" s="100">
        <f>('EKHAZAARSTK X raw'!C518-'EKHAZAARSTK X raw'!C$1003)/'EKHAZAARSTK X raw'!C$1004</f>
        <v>-1.0153123975515645</v>
      </c>
      <c r="D518" s="100">
        <f>('EKHAZAARSTK X raw'!D518-'EKHAZAARSTK X raw'!D$1003)/'EKHAZAARSTK X raw'!D$1004</f>
        <v>-0.49711910297225287</v>
      </c>
      <c r="E518" s="100">
        <f>('EKHAZAARSTK X raw'!E518-'EKHAZAARSTK X raw'!E$1003)/'EKHAZAARSTK X raw'!E$1004</f>
        <v>-0.10410797984111418</v>
      </c>
      <c r="F518" s="100">
        <f>('EKHAZAARSTK X raw'!F518-'EKHAZAARSTK X raw'!F$1003)/'EKHAZAARSTK X raw'!F$1004</f>
        <v>-0.48548727075505527</v>
      </c>
      <c r="G518" s="100">
        <f>('EKHAZAARSTK X raw'!G518-'EKHAZAARSTK X raw'!G$1003)/'EKHAZAARSTK X raw'!G$1004</f>
        <v>-1.0238213188731906</v>
      </c>
      <c r="H518" s="100">
        <f>('EKHAZAARSTK X raw'!H518-'EKHAZAARSTK X raw'!H$1003)/'EKHAZAARSTK X raw'!H$1004</f>
        <v>-0.5415206089402016</v>
      </c>
      <c r="I518" s="100">
        <f>('EKHAZAARSTK X raw'!I518-'EKHAZAARSTK X raw'!I$1003)/'EKHAZAARSTK X raw'!I$1004</f>
        <v>0.64168576200695682</v>
      </c>
      <c r="J518" s="100">
        <f>('EKHAZAARSTK X raw'!J518-'EKHAZAARSTK X raw'!J$1003)/'EKHAZAARSTK X raw'!J$1004</f>
        <v>0.13625218410692469</v>
      </c>
      <c r="K518" s="100">
        <f>('EKHAZAARSTK X raw'!K518-'EKHAZAARSTK X raw'!K$1003)/'EKHAZAARSTK X raw'!K$1004</f>
        <v>1.4899367865724903E-2</v>
      </c>
    </row>
    <row r="519" spans="1:11" x14ac:dyDescent="0.3">
      <c r="A519" s="22" t="str">
        <f>'EKHAZAARSTK X raw'!A519</f>
        <v>KOTAK MAHINDRA BANK LTD</v>
      </c>
      <c r="B519" s="100">
        <f>('EKHAZAARSTK X raw'!B519-'EKHAZAARSTK X raw'!B$1003)/'EKHAZAARSTK X raw'!B$1004</f>
        <v>-0.60660279252539628</v>
      </c>
      <c r="C519" s="100">
        <f>('EKHAZAARSTK X raw'!C519-'EKHAZAARSTK X raw'!C$1003)/'EKHAZAARSTK X raw'!C$1004</f>
        <v>-1.1825440798782423</v>
      </c>
      <c r="D519" s="100">
        <f>('EKHAZAARSTK X raw'!D519-'EKHAZAARSTK X raw'!D$1003)/'EKHAZAARSTK X raw'!D$1004</f>
        <v>-0.26834424533952744</v>
      </c>
      <c r="E519" s="100">
        <f>('EKHAZAARSTK X raw'!E519-'EKHAZAARSTK X raw'!E$1003)/'EKHAZAARSTK X raw'!E$1004</f>
        <v>-0.40857981925263148</v>
      </c>
      <c r="F519" s="100">
        <f>('EKHAZAARSTK X raw'!F519-'EKHAZAARSTK X raw'!F$1003)/'EKHAZAARSTK X raw'!F$1004</f>
        <v>-0.27550455909541516</v>
      </c>
      <c r="G519" s="100">
        <f>('EKHAZAARSTK X raw'!G519-'EKHAZAARSTK X raw'!G$1003)/'EKHAZAARSTK X raw'!G$1004</f>
        <v>-0.21352058145882469</v>
      </c>
      <c r="H519" s="100">
        <f>('EKHAZAARSTK X raw'!H519-'EKHAZAARSTK X raw'!H$1003)/'EKHAZAARSTK X raw'!H$1004</f>
        <v>2.7819494954673263</v>
      </c>
      <c r="I519" s="100">
        <f>('EKHAZAARSTK X raw'!I519-'EKHAZAARSTK X raw'!I$1003)/'EKHAZAARSTK X raw'!I$1004</f>
        <v>-0.50505124123358536</v>
      </c>
      <c r="J519" s="100">
        <f>('EKHAZAARSTK X raw'!J519-'EKHAZAARSTK X raw'!J$1003)/'EKHAZAARSTK X raw'!J$1004</f>
        <v>-0.3676071499902977</v>
      </c>
      <c r="K519" s="100">
        <f>('EKHAZAARSTK X raw'!K519-'EKHAZAARSTK X raw'!K$1003)/'EKHAZAARSTK X raw'!K$1004</f>
        <v>-0.83832201341307466</v>
      </c>
    </row>
    <row r="520" spans="1:11" x14ac:dyDescent="0.3">
      <c r="A520" s="22" t="str">
        <f>'EKHAZAARSTK X raw'!A520</f>
        <v>KOVAI MEDICAL CENTER AND HOS</v>
      </c>
      <c r="B520" s="100">
        <f>('EKHAZAARSTK X raw'!B520-'EKHAZAARSTK X raw'!B$1003)/'EKHAZAARSTK X raw'!B$1004</f>
        <v>-0.53882671332167975</v>
      </c>
      <c r="C520" s="100">
        <f>('EKHAZAARSTK X raw'!C520-'EKHAZAARSTK X raw'!C$1003)/'EKHAZAARSTK X raw'!C$1004</f>
        <v>-0.89755709409802331</v>
      </c>
      <c r="D520" s="100">
        <f>('EKHAZAARSTK X raw'!D520-'EKHAZAARSTK X raw'!D$1003)/'EKHAZAARSTK X raw'!D$1004</f>
        <v>2.3646939305647915E-2</v>
      </c>
      <c r="E520" s="100">
        <f>('EKHAZAARSTK X raw'!E520-'EKHAZAARSTK X raw'!E$1003)/'EKHAZAARSTK X raw'!E$1004</f>
        <v>0.90049210976853933</v>
      </c>
      <c r="F520" s="100">
        <f>('EKHAZAARSTK X raw'!F520-'EKHAZAARSTK X raw'!F$1003)/'EKHAZAARSTK X raw'!F$1004</f>
        <v>0.21877591691388792</v>
      </c>
      <c r="G520" s="100">
        <f>('EKHAZAARSTK X raw'!G520-'EKHAZAARSTK X raw'!G$1003)/'EKHAZAARSTK X raw'!G$1004</f>
        <v>-1.5868678210776439E-2</v>
      </c>
      <c r="H520" s="100">
        <f>('EKHAZAARSTK X raw'!H520-'EKHAZAARSTK X raw'!H$1003)/'EKHAZAARSTK X raw'!H$1004</f>
        <v>-0.8134351313102326</v>
      </c>
      <c r="I520" s="100">
        <f>('EKHAZAARSTK X raw'!I520-'EKHAZAARSTK X raw'!I$1003)/'EKHAZAARSTK X raw'!I$1004</f>
        <v>-0.9527719953625613</v>
      </c>
      <c r="J520" s="100">
        <f>('EKHAZAARSTK X raw'!J520-'EKHAZAARSTK X raw'!J$1003)/'EKHAZAARSTK X raw'!J$1004</f>
        <v>0.16858777665208816</v>
      </c>
      <c r="K520" s="100">
        <f>('EKHAZAARSTK X raw'!K520-'EKHAZAARSTK X raw'!K$1003)/'EKHAZAARSTK X raw'!K$1004</f>
        <v>-0.89229226167898457</v>
      </c>
    </row>
    <row r="521" spans="1:11" x14ac:dyDescent="0.3">
      <c r="A521" s="22" t="str">
        <f>'EKHAZAARSTK X raw'!A521</f>
        <v>KPI GREEN ENERGY LTD</v>
      </c>
      <c r="B521" s="100">
        <f>('EKHAZAARSTK X raw'!B521-'EKHAZAARSTK X raw'!B$1003)/'EKHAZAARSTK X raw'!B$1004</f>
        <v>-0.6195575374596064</v>
      </c>
      <c r="C521" s="100">
        <f>('EKHAZAARSTK X raw'!C521-'EKHAZAARSTK X raw'!C$1003)/'EKHAZAARSTK X raw'!C$1004</f>
        <v>2.0304243243204829</v>
      </c>
      <c r="D521" s="100">
        <f>('EKHAZAARSTK X raw'!D521-'EKHAZAARSTK X raw'!D$1003)/'EKHAZAARSTK X raw'!D$1004</f>
        <v>2.6886552489331703</v>
      </c>
      <c r="E521" s="100">
        <f>('EKHAZAARSTK X raw'!E521-'EKHAZAARSTK X raw'!E$1003)/'EKHAZAARSTK X raw'!E$1004</f>
        <v>1.5994996363248424</v>
      </c>
      <c r="F521" s="100">
        <f>('EKHAZAARSTK X raw'!F521-'EKHAZAARSTK X raw'!F$1003)/'EKHAZAARSTK X raw'!F$1004</f>
        <v>1.3517500019519071</v>
      </c>
      <c r="G521" s="100">
        <f>('EKHAZAARSTK X raw'!G521-'EKHAZAARSTK X raw'!G$1003)/'EKHAZAARSTK X raw'!G$1004</f>
        <v>0.79127101384451204</v>
      </c>
      <c r="H521" s="100">
        <f>('EKHAZAARSTK X raw'!H521-'EKHAZAARSTK X raw'!H$1003)/'EKHAZAARSTK X raw'!H$1004</f>
        <v>-1.0813324011965653</v>
      </c>
      <c r="I521" s="100">
        <f>('EKHAZAARSTK X raw'!I521-'EKHAZAARSTK X raw'!I$1003)/'EKHAZAARSTK X raw'!I$1004</f>
        <v>1.4653389490239068</v>
      </c>
      <c r="J521" s="100">
        <f>('EKHAZAARSTK X raw'!J521-'EKHAZAARSTK X raw'!J$1003)/'EKHAZAARSTK X raw'!J$1004</f>
        <v>-0.22972998013801066</v>
      </c>
      <c r="K521" s="100">
        <f>('EKHAZAARSTK X raw'!K521-'EKHAZAARSTK X raw'!K$1003)/'EKHAZAARSTK X raw'!K$1004</f>
        <v>0.19671382204268323</v>
      </c>
    </row>
    <row r="522" spans="1:11" x14ac:dyDescent="0.3">
      <c r="A522" s="22" t="str">
        <f>'EKHAZAARSTK X raw'!A522</f>
        <v>KPIT TECHNOLOGIES LTD</v>
      </c>
      <c r="B522" s="100">
        <f>('EKHAZAARSTK X raw'!B522-'EKHAZAARSTK X raw'!B$1003)/'EKHAZAARSTK X raw'!B$1004</f>
        <v>-0.52561048475457983</v>
      </c>
      <c r="C522" s="100">
        <f>('EKHAZAARSTK X raw'!C522-'EKHAZAARSTK X raw'!C$1003)/'EKHAZAARSTK X raw'!C$1004</f>
        <v>0.21458200857275161</v>
      </c>
      <c r="D522" s="100">
        <f>('EKHAZAARSTK X raw'!D522-'EKHAZAARSTK X raw'!D$1003)/'EKHAZAARSTK X raw'!D$1004</f>
        <v>0.60447665479422319</v>
      </c>
      <c r="E522" s="100">
        <f>('EKHAZAARSTK X raw'!E522-'EKHAZAARSTK X raw'!E$1003)/'EKHAZAARSTK X raw'!E$1004</f>
        <v>-0.62258407403765859</v>
      </c>
      <c r="F522" s="100">
        <f>('EKHAZAARSTK X raw'!F522-'EKHAZAARSTK X raw'!F$1003)/'EKHAZAARSTK X raw'!F$1004</f>
        <v>0.75891242640700907</v>
      </c>
      <c r="G522" s="100">
        <f>('EKHAZAARSTK X raw'!G522-'EKHAZAARSTK X raw'!G$1003)/'EKHAZAARSTK X raw'!G$1004</f>
        <v>0.77121193988530257</v>
      </c>
      <c r="H522" s="100">
        <f>('EKHAZAARSTK X raw'!H522-'EKHAZAARSTK X raw'!H$1003)/'EKHAZAARSTK X raw'!H$1004</f>
        <v>0.15800414979780225</v>
      </c>
      <c r="I522" s="100">
        <f>('EKHAZAARSTK X raw'!I522-'EKHAZAARSTK X raw'!I$1003)/'EKHAZAARSTK X raw'!I$1004</f>
        <v>1.545128588517217</v>
      </c>
      <c r="J522" s="100">
        <f>('EKHAZAARSTK X raw'!J522-'EKHAZAARSTK X raw'!J$1003)/'EKHAZAARSTK X raw'!J$1004</f>
        <v>-0.82753878033962702</v>
      </c>
      <c r="K522" s="100">
        <f>('EKHAZAARSTK X raw'!K522-'EKHAZAARSTK X raw'!K$1003)/'EKHAZAARSTK X raw'!K$1004</f>
        <v>-0.28521646536689288</v>
      </c>
    </row>
    <row r="523" spans="1:11" x14ac:dyDescent="0.3">
      <c r="A523" s="22" t="str">
        <f>'EKHAZAARSTK X raw'!A523</f>
        <v>KPR MILL LTD</v>
      </c>
      <c r="B523" s="100">
        <f>('EKHAZAARSTK X raw'!B523-'EKHAZAARSTK X raw'!B$1003)/'EKHAZAARSTK X raw'!B$1004</f>
        <v>-0.41436191238134612</v>
      </c>
      <c r="C523" s="100">
        <f>('EKHAZAARSTK X raw'!C523-'EKHAZAARSTK X raw'!C$1003)/'EKHAZAARSTK X raw'!C$1004</f>
        <v>0.70908356598353217</v>
      </c>
      <c r="D523" s="100">
        <f>('EKHAZAARSTK X raw'!D523-'EKHAZAARSTK X raw'!D$1003)/'EKHAZAARSTK X raw'!D$1004</f>
        <v>0.60112188829221047</v>
      </c>
      <c r="E523" s="100">
        <f>('EKHAZAARSTK X raw'!E523-'EKHAZAARSTK X raw'!E$1003)/'EKHAZAARSTK X raw'!E$1004</f>
        <v>-0.37964286799009817</v>
      </c>
      <c r="F523" s="100">
        <f>('EKHAZAARSTK X raw'!F523-'EKHAZAARSTK X raw'!F$1003)/'EKHAZAARSTK X raw'!F$1004</f>
        <v>-0.3571825846293375</v>
      </c>
      <c r="G523" s="100">
        <f>('EKHAZAARSTK X raw'!G523-'EKHAZAARSTK X raw'!G$1003)/'EKHAZAARSTK X raw'!G$1004</f>
        <v>0.75630419725773779</v>
      </c>
      <c r="H523" s="100">
        <f>('EKHAZAARSTK X raw'!H523-'EKHAZAARSTK X raw'!H$1003)/'EKHAZAARSTK X raw'!H$1004</f>
        <v>0.41943058771244507</v>
      </c>
      <c r="I523" s="100">
        <f>('EKHAZAARSTK X raw'!I523-'EKHAZAARSTK X raw'!I$1003)/'EKHAZAARSTK X raw'!I$1004</f>
        <v>-0.7314849543239732</v>
      </c>
      <c r="J523" s="100">
        <f>('EKHAZAARSTK X raw'!J523-'EKHAZAARSTK X raw'!J$1003)/'EKHAZAARSTK X raw'!J$1004</f>
        <v>-0.38059945973412357</v>
      </c>
      <c r="K523" s="100">
        <f>('EKHAZAARSTK X raw'!K523-'EKHAZAARSTK X raw'!K$1003)/'EKHAZAARSTK X raw'!K$1004</f>
        <v>-0.99827192998003367</v>
      </c>
    </row>
    <row r="524" spans="1:11" x14ac:dyDescent="0.3">
      <c r="A524" s="22" t="str">
        <f>'EKHAZAARSTK X raw'!A524</f>
        <v>KRBL LTD</v>
      </c>
      <c r="B524" s="100">
        <f>('EKHAZAARSTK X raw'!B524-'EKHAZAARSTK X raw'!B$1003)/'EKHAZAARSTK X raw'!B$1004</f>
        <v>1.1198417325225406E-2</v>
      </c>
      <c r="C524" s="100">
        <f>('EKHAZAARSTK X raw'!C524-'EKHAZAARSTK X raw'!C$1003)/'EKHAZAARSTK X raw'!C$1004</f>
        <v>2.923674806978965E-2</v>
      </c>
      <c r="D524" s="100">
        <f>('EKHAZAARSTK X raw'!D524-'EKHAZAARSTK X raw'!D$1003)/'EKHAZAARSTK X raw'!D$1004</f>
        <v>-0.68948545477136314</v>
      </c>
      <c r="E524" s="100">
        <f>('EKHAZAARSTK X raw'!E524-'EKHAZAARSTK X raw'!E$1003)/'EKHAZAARSTK X raw'!E$1004</f>
        <v>-0.85161968203546556</v>
      </c>
      <c r="F524" s="100">
        <f>('EKHAZAARSTK X raw'!F524-'EKHAZAARSTK X raw'!F$1003)/'EKHAZAARSTK X raw'!F$1004</f>
        <v>1.3069626796366935</v>
      </c>
      <c r="G524" s="100">
        <f>('EKHAZAARSTK X raw'!G524-'EKHAZAARSTK X raw'!G$1003)/'EKHAZAARSTK X raw'!G$1004</f>
        <v>0.24779152698818654</v>
      </c>
      <c r="H524" s="100">
        <f>('EKHAZAARSTK X raw'!H524-'EKHAZAARSTK X raw'!H$1003)/'EKHAZAARSTK X raw'!H$1004</f>
        <v>0.19441438487489512</v>
      </c>
      <c r="I524" s="100">
        <f>('EKHAZAARSTK X raw'!I524-'EKHAZAARSTK X raw'!I$1003)/'EKHAZAARSTK X raw'!I$1004</f>
        <v>0.11923311922669433</v>
      </c>
      <c r="J524" s="100">
        <f>('EKHAZAARSTK X raw'!J524-'EKHAZAARSTK X raw'!J$1003)/'EKHAZAARSTK X raw'!J$1004</f>
        <v>0.47375555250092694</v>
      </c>
      <c r="K524" s="100">
        <f>('EKHAZAARSTK X raw'!K524-'EKHAZAARSTK X raw'!K$1003)/'EKHAZAARSTK X raw'!K$1004</f>
        <v>1.1399654163031216</v>
      </c>
    </row>
    <row r="525" spans="1:11" x14ac:dyDescent="0.3">
      <c r="A525" s="22" t="str">
        <f>'EKHAZAARSTK X raw'!A525</f>
        <v>KRISHANA PHOSCHEM LTD</v>
      </c>
      <c r="B525" s="100">
        <f>('EKHAZAARSTK X raw'!B525-'EKHAZAARSTK X raw'!B$1003)/'EKHAZAARSTK X raw'!B$1004</f>
        <v>-0.57287059361901438</v>
      </c>
      <c r="C525" s="100">
        <f>('EKHAZAARSTK X raw'!C525-'EKHAZAARSTK X raw'!C$1003)/'EKHAZAARSTK X raw'!C$1004</f>
        <v>0.30021069668340028</v>
      </c>
      <c r="D525" s="100">
        <f>('EKHAZAARSTK X raw'!D525-'EKHAZAARSTK X raw'!D$1003)/'EKHAZAARSTK X raw'!D$1004</f>
        <v>8.875170522656417E-2</v>
      </c>
      <c r="E525" s="100">
        <f>('EKHAZAARSTK X raw'!E525-'EKHAZAARSTK X raw'!E$1003)/'EKHAZAARSTK X raw'!E$1004</f>
        <v>-6.1790114746869407E-2</v>
      </c>
      <c r="F525" s="100">
        <f>('EKHAZAARSTK X raw'!F525-'EKHAZAARSTK X raw'!F$1003)/'EKHAZAARSTK X raw'!F$1004</f>
        <v>1.3299995856585485</v>
      </c>
      <c r="G525" s="100">
        <f>('EKHAZAARSTK X raw'!G525-'EKHAZAARSTK X raw'!G$1003)/'EKHAZAARSTK X raw'!G$1004</f>
        <v>-0.18014889213691992</v>
      </c>
      <c r="H525" s="100">
        <f>('EKHAZAARSTK X raw'!H525-'EKHAZAARSTK X raw'!H$1003)/'EKHAZAARSTK X raw'!H$1004</f>
        <v>-1.3074710671720422</v>
      </c>
      <c r="I525" s="100">
        <f>('EKHAZAARSTK X raw'!I525-'EKHAZAARSTK X raw'!I$1003)/'EKHAZAARSTK X raw'!I$1004</f>
        <v>-0.70023097061280204</v>
      </c>
      <c r="J525" s="100">
        <f>('EKHAZAARSTK X raw'!J525-'EKHAZAARSTK X raw'!J$1003)/'EKHAZAARSTK X raw'!J$1004</f>
        <v>0.17652051798476592</v>
      </c>
      <c r="K525" s="100">
        <f>('EKHAZAARSTK X raw'!K525-'EKHAZAARSTK X raw'!K$1003)/'EKHAZAARSTK X raw'!K$1004</f>
        <v>-6.5025813725131651E-2</v>
      </c>
    </row>
    <row r="526" spans="1:11" x14ac:dyDescent="0.3">
      <c r="A526" s="22" t="str">
        <f>'EKHAZAARSTK X raw'!A526</f>
        <v>KRISHNA INSTITUTE OF MEDICAL</v>
      </c>
      <c r="B526" s="100">
        <f>('EKHAZAARSTK X raw'!B526-'EKHAZAARSTK X raw'!B$1003)/'EKHAZAARSTK X raw'!B$1004</f>
        <v>-0.64897097360151768</v>
      </c>
      <c r="C526" s="100">
        <f>('EKHAZAARSTK X raw'!C526-'EKHAZAARSTK X raw'!C$1003)/'EKHAZAARSTK X raw'!C$1004</f>
        <v>1.7550755330151817</v>
      </c>
      <c r="D526" s="100">
        <f>('EKHAZAARSTK X raw'!D526-'EKHAZAARSTK X raw'!D$1003)/'EKHAZAARSTK X raw'!D$1004</f>
        <v>1.4344782556697055</v>
      </c>
      <c r="E526" s="100">
        <f>('EKHAZAARSTK X raw'!E526-'EKHAZAARSTK X raw'!E$1003)/'EKHAZAARSTK X raw'!E$1004</f>
        <v>-0.18795228488760524</v>
      </c>
      <c r="F526" s="100">
        <f>('EKHAZAARSTK X raw'!F526-'EKHAZAARSTK X raw'!F$1003)/'EKHAZAARSTK X raw'!F$1004</f>
        <v>-0.20277210321843173</v>
      </c>
      <c r="G526" s="100">
        <f>('EKHAZAARSTK X raw'!G526-'EKHAZAARSTK X raw'!G$1003)/'EKHAZAARSTK X raw'!G$1004</f>
        <v>0.53838105480317611</v>
      </c>
      <c r="H526" s="100">
        <f>('EKHAZAARSTK X raw'!H526-'EKHAZAARSTK X raw'!H$1003)/'EKHAZAARSTK X raw'!H$1004</f>
        <v>-6.9075126594051683E-2</v>
      </c>
      <c r="I526" s="100">
        <f>('EKHAZAARSTK X raw'!I526-'EKHAZAARSTK X raw'!I$1003)/'EKHAZAARSTK X raw'!I$1004</f>
        <v>-0.3868245835697004</v>
      </c>
      <c r="J526" s="100">
        <f>('EKHAZAARSTK X raw'!J526-'EKHAZAARSTK X raw'!J$1003)/'EKHAZAARSTK X raw'!J$1004</f>
        <v>-0.58748368647671334</v>
      </c>
      <c r="K526" s="100">
        <f>('EKHAZAARSTK X raw'!K526-'EKHAZAARSTK X raw'!K$1003)/'EKHAZAARSTK X raw'!K$1004</f>
        <v>-1.6238373081100859</v>
      </c>
    </row>
    <row r="527" spans="1:11" x14ac:dyDescent="0.3">
      <c r="A527" s="22" t="str">
        <f>'EKHAZAARSTK X raw'!A527</f>
        <v>KRSNAA DIAGNOSTICS LTD</v>
      </c>
      <c r="B527" s="100">
        <f>('EKHAZAARSTK X raw'!B527-'EKHAZAARSTK X raw'!B$1003)/'EKHAZAARSTK X raw'!B$1004</f>
        <v>-0.28568150294724115</v>
      </c>
      <c r="C527" s="100">
        <f>('EKHAZAARSTK X raw'!C527-'EKHAZAARSTK X raw'!C$1003)/'EKHAZAARSTK X raw'!C$1004</f>
        <v>-0.2792328431405382</v>
      </c>
      <c r="D527" s="100">
        <f>('EKHAZAARSTK X raw'!D527-'EKHAZAARSTK X raw'!D$1003)/'EKHAZAARSTK X raw'!D$1004</f>
        <v>-1.0865905156464211</v>
      </c>
      <c r="E527" s="100">
        <f>('EKHAZAARSTK X raw'!E527-'EKHAZAARSTK X raw'!E$1003)/'EKHAZAARSTK X raw'!E$1004</f>
        <v>-0.74564932781929283</v>
      </c>
      <c r="F527" s="100">
        <f>('EKHAZAARSTK X raw'!F527-'EKHAZAARSTK X raw'!F$1003)/'EKHAZAARSTK X raw'!F$1004</f>
        <v>-0.12406161946554936</v>
      </c>
      <c r="G527" s="100">
        <f>('EKHAZAARSTK X raw'!G527-'EKHAZAARSTK X raw'!G$1003)/'EKHAZAARSTK X raw'!G$1004</f>
        <v>-0.23700056769049579</v>
      </c>
      <c r="H527" s="100">
        <f>('EKHAZAARSTK X raw'!H527-'EKHAZAARSTK X raw'!H$1003)/'EKHAZAARSTK X raw'!H$1004</f>
        <v>-1.1426707491042301</v>
      </c>
      <c r="I527" s="100">
        <f>('EKHAZAARSTK X raw'!I527-'EKHAZAARSTK X raw'!I$1003)/'EKHAZAARSTK X raw'!I$1004</f>
        <v>0.1990753178424591</v>
      </c>
      <c r="J527" s="100">
        <f>('EKHAZAARSTK X raw'!J527-'EKHAZAARSTK X raw'!J$1003)/'EKHAZAARSTK X raw'!J$1004</f>
        <v>6.8275157631025422E-3</v>
      </c>
      <c r="K527" s="100">
        <f>('EKHAZAARSTK X raw'!K527-'EKHAZAARSTK X raw'!K$1003)/'EKHAZAARSTK X raw'!K$1004</f>
        <v>0.10126953745114486</v>
      </c>
    </row>
    <row r="528" spans="1:11" x14ac:dyDescent="0.3">
      <c r="A528" s="22" t="str">
        <f>'EKHAZAARSTK X raw'!A528</f>
        <v>KSB LTD</v>
      </c>
      <c r="B528" s="100">
        <f>('EKHAZAARSTK X raw'!B528-'EKHAZAARSTK X raw'!B$1003)/'EKHAZAARSTK X raw'!B$1004</f>
        <v>-0.146677872479203</v>
      </c>
      <c r="C528" s="100">
        <f>('EKHAZAARSTK X raw'!C528-'EKHAZAARSTK X raw'!C$1003)/'EKHAZAARSTK X raw'!C$1004</f>
        <v>-0.66047142464070618</v>
      </c>
      <c r="D528" s="100">
        <f>('EKHAZAARSTK X raw'!D528-'EKHAZAARSTK X raw'!D$1003)/'EKHAZAARSTK X raw'!D$1004</f>
        <v>2.3817387589497759E-2</v>
      </c>
      <c r="E528" s="100">
        <f>('EKHAZAARSTK X raw'!E528-'EKHAZAARSTK X raw'!E$1003)/'EKHAZAARSTK X raw'!E$1004</f>
        <v>-0.89666352689143458</v>
      </c>
      <c r="F528" s="100">
        <f>('EKHAZAARSTK X raw'!F528-'EKHAZAARSTK X raw'!F$1003)/'EKHAZAARSTK X raw'!F$1004</f>
        <v>1.2653632861725224</v>
      </c>
      <c r="G528" s="100">
        <f>('EKHAZAARSTK X raw'!G528-'EKHAZAARSTK X raw'!G$1003)/'EKHAZAARSTK X raw'!G$1004</f>
        <v>3.5208516268294507E-2</v>
      </c>
      <c r="H528" s="100">
        <f>('EKHAZAARSTK X raw'!H528-'EKHAZAARSTK X raw'!H$1003)/'EKHAZAARSTK X raw'!H$1004</f>
        <v>-0.3254725555289531</v>
      </c>
      <c r="I528" s="100">
        <f>('EKHAZAARSTK X raw'!I528-'EKHAZAARSTK X raw'!I$1003)/'EKHAZAARSTK X raw'!I$1004</f>
        <v>-0.69586806744693852</v>
      </c>
      <c r="J528" s="100">
        <f>('EKHAZAARSTK X raw'!J528-'EKHAZAARSTK X raw'!J$1003)/'EKHAZAARSTK X raw'!J$1004</f>
        <v>-0.64109064410449612</v>
      </c>
      <c r="K528" s="100">
        <f>('EKHAZAARSTK X raw'!K528-'EKHAZAARSTK X raw'!K$1003)/'EKHAZAARSTK X raw'!K$1004</f>
        <v>-0.49450951049432657</v>
      </c>
    </row>
    <row r="529" spans="1:11" x14ac:dyDescent="0.3">
      <c r="A529" s="22" t="str">
        <f>'EKHAZAARSTK X raw'!A529</f>
        <v>KUANTUM PAPERS LTD</v>
      </c>
      <c r="B529" s="100">
        <f>('EKHAZAARSTK X raw'!B529-'EKHAZAARSTK X raw'!B$1003)/'EKHAZAARSTK X raw'!B$1004</f>
        <v>-0.64897097360151768</v>
      </c>
      <c r="C529" s="100">
        <f>('EKHAZAARSTK X raw'!C529-'EKHAZAARSTK X raw'!C$1003)/'EKHAZAARSTK X raw'!C$1004</f>
        <v>-0.53770546405157482</v>
      </c>
      <c r="D529" s="100">
        <f>('EKHAZAARSTK X raw'!D529-'EKHAZAARSTK X raw'!D$1003)/'EKHAZAARSTK X raw'!D$1004</f>
        <v>-0.62680035622098895</v>
      </c>
      <c r="E529" s="100">
        <f>('EKHAZAARSTK X raw'!E529-'EKHAZAARSTK X raw'!E$1003)/'EKHAZAARSTK X raw'!E$1004</f>
        <v>1.0465638485850854</v>
      </c>
      <c r="F529" s="100">
        <f>('EKHAZAARSTK X raw'!F529-'EKHAZAARSTK X raw'!F$1003)/'EKHAZAARSTK X raw'!F$1004</f>
        <v>1.1455534374619836</v>
      </c>
      <c r="G529" s="100">
        <f>('EKHAZAARSTK X raw'!G529-'EKHAZAARSTK X raw'!G$1003)/'EKHAZAARSTK X raw'!G$1004</f>
        <v>-0.4696541416423573</v>
      </c>
      <c r="H529" s="100">
        <f>('EKHAZAARSTK X raw'!H529-'EKHAZAARSTK X raw'!H$1003)/'EKHAZAARSTK X raw'!H$1004</f>
        <v>-0.88245979481569137</v>
      </c>
      <c r="I529" s="100">
        <f>('EKHAZAARSTK X raw'!I529-'EKHAZAARSTK X raw'!I$1003)/'EKHAZAARSTK X raw'!I$1004</f>
        <v>-0.54488161491014309</v>
      </c>
      <c r="J529" s="100">
        <f>('EKHAZAARSTK X raw'!J529-'EKHAZAARSTK X raw'!J$1003)/'EKHAZAARSTK X raw'!J$1004</f>
        <v>0.46323128652828643</v>
      </c>
      <c r="K529" s="100">
        <f>('EKHAZAARSTK X raw'!K529-'EKHAZAARSTK X raw'!K$1003)/'EKHAZAARSTK X raw'!K$1004</f>
        <v>1.4459687279026812</v>
      </c>
    </row>
    <row r="530" spans="1:11" x14ac:dyDescent="0.3">
      <c r="A530" s="22" t="str">
        <f>'EKHAZAARSTK X raw'!A530</f>
        <v>L&amp;T FINANCE HOLDINGS LTD</v>
      </c>
      <c r="B530" s="100">
        <f>('EKHAZAARSTK X raw'!B530-'EKHAZAARSTK X raw'!B$1003)/'EKHAZAARSTK X raw'!B$1004</f>
        <v>-0.23553263078744704</v>
      </c>
      <c r="C530" s="100">
        <f>('EKHAZAARSTK X raw'!C530-'EKHAZAARSTK X raw'!C$1003)/'EKHAZAARSTK X raw'!C$1004</f>
        <v>-0.58602445837670314</v>
      </c>
      <c r="D530" s="100">
        <f>('EKHAZAARSTK X raw'!D530-'EKHAZAARSTK X raw'!D$1003)/'EKHAZAARSTK X raw'!D$1004</f>
        <v>-0.56184187019535314</v>
      </c>
      <c r="E530" s="100">
        <f>('EKHAZAARSTK X raw'!E530-'EKHAZAARSTK X raw'!E$1003)/'EKHAZAARSTK X raw'!E$1004</f>
        <v>2.862468027894705</v>
      </c>
      <c r="F530" s="100">
        <f>('EKHAZAARSTK X raw'!F530-'EKHAZAARSTK X raw'!F$1003)/'EKHAZAARSTK X raw'!F$1004</f>
        <v>-3.7636700453879617E-2</v>
      </c>
      <c r="G530" s="100">
        <f>('EKHAZAARSTK X raw'!G530-'EKHAZAARSTK X raw'!G$1003)/'EKHAZAARSTK X raw'!G$1004</f>
        <v>-0.47163348663717686</v>
      </c>
      <c r="H530" s="100">
        <f>('EKHAZAARSTK X raw'!H530-'EKHAZAARSTK X raw'!H$1003)/'EKHAZAARSTK X raw'!H$1004</f>
        <v>1.3690240185649722</v>
      </c>
      <c r="I530" s="100">
        <f>('EKHAZAARSTK X raw'!I530-'EKHAZAARSTK X raw'!I$1003)/'EKHAZAARSTK X raw'!I$1004</f>
        <v>0.17142448175580557</v>
      </c>
      <c r="J530" s="100">
        <f>('EKHAZAARSTK X raw'!J530-'EKHAZAARSTK X raw'!J$1003)/'EKHAZAARSTK X raw'!J$1004</f>
        <v>0.41088931851296256</v>
      </c>
      <c r="K530" s="100">
        <f>('EKHAZAARSTK X raw'!K530-'EKHAZAARSTK X raw'!K$1003)/'EKHAZAARSTK X raw'!K$1004</f>
        <v>-0.70445397407505705</v>
      </c>
    </row>
    <row r="531" spans="1:11" x14ac:dyDescent="0.3">
      <c r="A531" s="22" t="str">
        <f>'EKHAZAARSTK X raw'!A531</f>
        <v>L&amp;T TECHNOLOGY SERVICES LTD</v>
      </c>
      <c r="B531" s="100">
        <f>('EKHAZAARSTK X raw'!B531-'EKHAZAARSTK X raw'!B$1003)/'EKHAZAARSTK X raw'!B$1004</f>
        <v>-1.4930287425925148E-2</v>
      </c>
      <c r="C531" s="100">
        <f>('EKHAZAARSTK X raw'!C531-'EKHAZAARSTK X raw'!C$1003)/'EKHAZAARSTK X raw'!C$1004</f>
        <v>-0.30005073686099742</v>
      </c>
      <c r="D531" s="100">
        <f>('EKHAZAARSTK X raw'!D531-'EKHAZAARSTK X raw'!D$1003)/'EKHAZAARSTK X raw'!D$1004</f>
        <v>0.24196903889485535</v>
      </c>
      <c r="E531" s="100">
        <f>('EKHAZAARSTK X raw'!E531-'EKHAZAARSTK X raw'!E$1003)/'EKHAZAARSTK X raw'!E$1004</f>
        <v>-0.65278984237819482</v>
      </c>
      <c r="F531" s="100">
        <f>('EKHAZAARSTK X raw'!F531-'EKHAZAARSTK X raw'!F$1003)/'EKHAZAARSTK X raw'!F$1004</f>
        <v>-1.0037419316559169</v>
      </c>
      <c r="G531" s="100">
        <f>('EKHAZAARSTK X raw'!G531-'EKHAZAARSTK X raw'!G$1003)/'EKHAZAARSTK X raw'!G$1004</f>
        <v>0.84358099981399781</v>
      </c>
      <c r="H531" s="100">
        <f>('EKHAZAARSTK X raw'!H531-'EKHAZAARSTK X raw'!H$1003)/'EKHAZAARSTK X raw'!H$1004</f>
        <v>0.6917822944414681</v>
      </c>
      <c r="I531" s="100">
        <f>('EKHAZAARSTK X raw'!I531-'EKHAZAARSTK X raw'!I$1003)/'EKHAZAARSTK X raw'!I$1004</f>
        <v>5.003151751739101E-2</v>
      </c>
      <c r="J531" s="100">
        <f>('EKHAZAARSTK X raw'!J531-'EKHAZAARSTK X raw'!J$1003)/'EKHAZAARSTK X raw'!J$1004</f>
        <v>-0.51696213626011989</v>
      </c>
      <c r="K531" s="100">
        <f>('EKHAZAARSTK X raw'!K531-'EKHAZAARSTK X raw'!K$1003)/'EKHAZAARSTK X raw'!K$1004</f>
        <v>-0.14046064681013304</v>
      </c>
    </row>
    <row r="532" spans="1:11" x14ac:dyDescent="0.3">
      <c r="A532" s="22" t="str">
        <f>'EKHAZAARSTK X raw'!A532</f>
        <v>L.G. BALAKRISHNAN &amp; BROS LTD</v>
      </c>
      <c r="B532" s="100">
        <f>('EKHAZAARSTK X raw'!B532-'EKHAZAARSTK X raw'!B$1003)/'EKHAZAARSTK X raw'!B$1004</f>
        <v>0.62166269044688383</v>
      </c>
      <c r="C532" s="100">
        <f>('EKHAZAARSTK X raw'!C532-'EKHAZAARSTK X raw'!C$1003)/'EKHAZAARSTK X raw'!C$1004</f>
        <v>5.916918531774706E-3</v>
      </c>
      <c r="D532" s="100">
        <f>('EKHAZAARSTK X raw'!D532-'EKHAZAARSTK X raw'!D$1003)/'EKHAZAARSTK X raw'!D$1004</f>
        <v>0.51697417782898336</v>
      </c>
      <c r="E532" s="100">
        <f>('EKHAZAARSTK X raw'!E532-'EKHAZAARSTK X raw'!E$1003)/'EKHAZAARSTK X raw'!E$1004</f>
        <v>-0.8031903465090634</v>
      </c>
      <c r="F532" s="100">
        <f>('EKHAZAARSTK X raw'!F532-'EKHAZAARSTK X raw'!F$1003)/'EKHAZAARSTK X raw'!F$1004</f>
        <v>0.86465260311554937</v>
      </c>
      <c r="G532" s="100">
        <f>('EKHAZAARSTK X raw'!G532-'EKHAZAARSTK X raw'!G$1003)/'EKHAZAARSTK X raw'!G$1004</f>
        <v>0.54920954484462192</v>
      </c>
      <c r="H532" s="100">
        <f>('EKHAZAARSTK X raw'!H532-'EKHAZAARSTK X raw'!H$1003)/'EKHAZAARSTK X raw'!H$1004</f>
        <v>-0.54385506187509602</v>
      </c>
      <c r="I532" s="100">
        <f>('EKHAZAARSTK X raw'!I532-'EKHAZAARSTK X raw'!I$1003)/'EKHAZAARSTK X raw'!I$1004</f>
        <v>0.34132657421406604</v>
      </c>
      <c r="J532" s="100">
        <f>('EKHAZAARSTK X raw'!J532-'EKHAZAARSTK X raw'!J$1003)/'EKHAZAARSTK X raw'!J$1004</f>
        <v>0.72995168463746452</v>
      </c>
      <c r="K532" s="100">
        <f>('EKHAZAARSTK X raw'!K532-'EKHAZAARSTK X raw'!K$1003)/'EKHAZAARSTK X raw'!K$1004</f>
        <v>-0.5050838085871161</v>
      </c>
    </row>
    <row r="533" spans="1:11" x14ac:dyDescent="0.3">
      <c r="A533" s="22" t="str">
        <f>'EKHAZAARSTK X raw'!A533</f>
        <v>LA OPALA RG LTD</v>
      </c>
      <c r="B533" s="100">
        <f>('EKHAZAARSTK X raw'!B533-'EKHAZAARSTK X raw'!B$1003)/'EKHAZAARSTK X raw'!B$1004</f>
        <v>-0.24207861521709984</v>
      </c>
      <c r="C533" s="100">
        <f>('EKHAZAARSTK X raw'!C533-'EKHAZAARSTK X raw'!C$1003)/'EKHAZAARSTK X raw'!C$1004</f>
        <v>-1.193969329422359</v>
      </c>
      <c r="D533" s="100">
        <f>('EKHAZAARSTK X raw'!D533-'EKHAZAARSTK X raw'!D$1003)/'EKHAZAARSTK X raw'!D$1004</f>
        <v>-0.34289945796789506</v>
      </c>
      <c r="E533" s="100">
        <f>('EKHAZAARSTK X raw'!E533-'EKHAZAARSTK X raw'!E$1003)/'EKHAZAARSTK X raw'!E$1004</f>
        <v>-0.83951787931214328</v>
      </c>
      <c r="F533" s="100">
        <f>('EKHAZAARSTK X raw'!F533-'EKHAZAARSTK X raw'!F$1003)/'EKHAZAARSTK X raw'!F$1004</f>
        <v>-0.15723173606865221</v>
      </c>
      <c r="G533" s="100">
        <f>('EKHAZAARSTK X raw'!G533-'EKHAZAARSTK X raw'!G$1003)/'EKHAZAARSTK X raw'!G$1004</f>
        <v>0.3089166014072775</v>
      </c>
      <c r="H533" s="100">
        <f>('EKHAZAARSTK X raw'!H533-'EKHAZAARSTK X raw'!H$1003)/'EKHAZAARSTK X raw'!H$1004</f>
        <v>-0.93444067005708142</v>
      </c>
      <c r="I533" s="100">
        <f>('EKHAZAARSTK X raw'!I533-'EKHAZAARSTK X raw'!I$1003)/'EKHAZAARSTK X raw'!I$1004</f>
        <v>-0.13793054277080141</v>
      </c>
      <c r="J533" s="100">
        <f>('EKHAZAARSTK X raw'!J533-'EKHAZAARSTK X raw'!J$1003)/'EKHAZAARSTK X raw'!J$1004</f>
        <v>-0.66972259066371465</v>
      </c>
      <c r="K533" s="100">
        <f>('EKHAZAARSTK X raw'!K533-'EKHAZAARSTK X raw'!K$1003)/'EKHAZAARSTK X raw'!K$1004</f>
        <v>0.33596717668050002</v>
      </c>
    </row>
    <row r="534" spans="1:11" x14ac:dyDescent="0.3">
      <c r="A534" s="22" t="str">
        <f>'EKHAZAARSTK X raw'!A534</f>
        <v>LAKSHMI MACHINE WORKS LTD</v>
      </c>
      <c r="B534" s="100">
        <f>('EKHAZAARSTK X raw'!B534-'EKHAZAARSTK X raw'!B$1003)/'EKHAZAARSTK X raw'!B$1004</f>
        <v>-0.37471851268531486</v>
      </c>
      <c r="C534" s="100">
        <f>('EKHAZAARSTK X raw'!C534-'EKHAZAARSTK X raw'!C$1003)/'EKHAZAARSTK X raw'!C$1004</f>
        <v>0.13801247468863329</v>
      </c>
      <c r="D534" s="100">
        <f>('EKHAZAARSTK X raw'!D534-'EKHAZAARSTK X raw'!D$1003)/'EKHAZAARSTK X raw'!D$1004</f>
        <v>-0.25338086691054174</v>
      </c>
      <c r="E534" s="100">
        <f>('EKHAZAARSTK X raw'!E534-'EKHAZAARSTK X raw'!E$1003)/'EKHAZAARSTK X raw'!E$1004</f>
        <v>-0.90240488424864596</v>
      </c>
      <c r="F534" s="100">
        <f>('EKHAZAARSTK X raw'!F534-'EKHAZAARSTK X raw'!F$1003)/'EKHAZAARSTK X raw'!F$1004</f>
        <v>-0.16740649060565993</v>
      </c>
      <c r="G534" s="100">
        <f>('EKHAZAARSTK X raw'!G534-'EKHAZAARSTK X raw'!G$1003)/'EKHAZAARSTK X raw'!G$1004</f>
        <v>0.13525336508866881</v>
      </c>
      <c r="H534" s="100">
        <f>('EKHAZAARSTK X raw'!H534-'EKHAZAARSTK X raw'!H$1003)/'EKHAZAARSTK X raw'!H$1004</f>
        <v>0.16788871324614538</v>
      </c>
      <c r="I534" s="100">
        <f>('EKHAZAARSTK X raw'!I534-'EKHAZAARSTK X raw'!I$1003)/'EKHAZAARSTK X raw'!I$1004</f>
        <v>-0.8585123317450164</v>
      </c>
      <c r="J534" s="100">
        <f>('EKHAZAARSTK X raw'!J534-'EKHAZAARSTK X raw'!J$1003)/'EKHAZAARSTK X raw'!J$1004</f>
        <v>-0.3665768964199661</v>
      </c>
      <c r="K534" s="100">
        <f>('EKHAZAARSTK X raw'!K534-'EKHAZAARSTK X raw'!K$1003)/'EKHAZAARSTK X raw'!K$1004</f>
        <v>-0.30730118348113106</v>
      </c>
    </row>
    <row r="535" spans="1:11" x14ac:dyDescent="0.3">
      <c r="A535" s="22" t="str">
        <f>'EKHAZAARSTK X raw'!A535</f>
        <v>LANDMARK CARS LTD</v>
      </c>
      <c r="B535" s="100">
        <f>('EKHAZAARSTK X raw'!B535-'EKHAZAARSTK X raw'!B$1003)/'EKHAZAARSTK X raw'!B$1004</f>
        <v>-0.64897097360151768</v>
      </c>
      <c r="C535" s="100">
        <f>('EKHAZAARSTK X raw'!C535-'EKHAZAARSTK X raw'!C$1003)/'EKHAZAARSTK X raw'!C$1004</f>
        <v>1.0229973251661275</v>
      </c>
      <c r="D535" s="100">
        <f>('EKHAZAARSTK X raw'!D535-'EKHAZAARSTK X raw'!D$1003)/'EKHAZAARSTK X raw'!D$1004</f>
        <v>-0.65359494032952969</v>
      </c>
      <c r="E535" s="100">
        <f>('EKHAZAARSTK X raw'!E535-'EKHAZAARSTK X raw'!E$1003)/'EKHAZAARSTK X raw'!E$1004</f>
        <v>1.4277602901245714</v>
      </c>
      <c r="F535" s="100">
        <f>('EKHAZAARSTK X raw'!F535-'EKHAZAARSTK X raw'!F$1003)/'EKHAZAARSTK X raw'!F$1004</f>
        <v>-0.14231270571667456</v>
      </c>
      <c r="G535" s="100">
        <f>('EKHAZAARSTK X raw'!G535-'EKHAZAARSTK X raw'!G$1003)/'EKHAZAARSTK X raw'!G$1004</f>
        <v>-2.2197560310335034E-2</v>
      </c>
      <c r="H535" s="100">
        <f>('EKHAZAARSTK X raw'!H535-'EKHAZAARSTK X raw'!H$1003)/'EKHAZAARSTK X raw'!H$1004</f>
        <v>-0.61977675025497547</v>
      </c>
      <c r="I535" s="100">
        <f>('EKHAZAARSTK X raw'!I535-'EKHAZAARSTK X raw'!I$1003)/'EKHAZAARSTK X raw'!I$1004</f>
        <v>-0.38611704508037342</v>
      </c>
      <c r="J535" s="100">
        <f>('EKHAZAARSTK X raw'!J535-'EKHAZAARSTK X raw'!J$1003)/'EKHAZAARSTK X raw'!J$1004</f>
        <v>-0.14587580469750494</v>
      </c>
      <c r="K535" s="100">
        <f>('EKHAZAARSTK X raw'!K535-'EKHAZAARSTK X raw'!K$1003)/'EKHAZAARSTK X raw'!K$1004</f>
        <v>0.18122865042089548</v>
      </c>
    </row>
    <row r="536" spans="1:11" x14ac:dyDescent="0.3">
      <c r="A536" s="22" t="str">
        <f>'EKHAZAARSTK X raw'!A536</f>
        <v>LARSEN &amp; TOUBRO LTD</v>
      </c>
      <c r="B536" s="100">
        <f>('EKHAZAARSTK X raw'!B536-'EKHAZAARSTK X raw'!B$1003)/'EKHAZAARSTK X raw'!B$1004</f>
        <v>7.06158752998889E-2</v>
      </c>
      <c r="C536" s="100">
        <f>('EKHAZAARSTK X raw'!C536-'EKHAZAARSTK X raw'!C$1003)/'EKHAZAARSTK X raw'!C$1004</f>
        <v>-1.076591578174944</v>
      </c>
      <c r="D536" s="100">
        <f>('EKHAZAARSTK X raw'!D536-'EKHAZAARSTK X raw'!D$1003)/'EKHAZAARSTK X raw'!D$1004</f>
        <v>-0.51783244816431473</v>
      </c>
      <c r="E536" s="100">
        <f>('EKHAZAARSTK X raw'!E536-'EKHAZAARSTK X raw'!E$1003)/'EKHAZAARSTK X raw'!E$1004</f>
        <v>0.70073065533984569</v>
      </c>
      <c r="F536" s="100">
        <f>('EKHAZAARSTK X raw'!F536-'EKHAZAARSTK X raw'!F$1003)/'EKHAZAARSTK X raw'!F$1004</f>
        <v>0.40975950399671546</v>
      </c>
      <c r="G536" s="100">
        <f>('EKHAZAARSTK X raw'!G536-'EKHAZAARSTK X raw'!G$1003)/'EKHAZAARSTK X raw'!G$1004</f>
        <v>-0.13700163857741124</v>
      </c>
      <c r="H536" s="100">
        <f>('EKHAZAARSTK X raw'!H536-'EKHAZAARSTK X raw'!H$1003)/'EKHAZAARSTK X raw'!H$1004</f>
        <v>2.8300528822409063</v>
      </c>
      <c r="I536" s="100">
        <f>('EKHAZAARSTK X raw'!I536-'EKHAZAARSTK X raw'!I$1003)/'EKHAZAARSTK X raw'!I$1004</f>
        <v>-0.52273674455749031</v>
      </c>
      <c r="J536" s="100">
        <f>('EKHAZAARSTK X raw'!J536-'EKHAZAARSTK X raw'!J$1003)/'EKHAZAARSTK X raw'!J$1004</f>
        <v>-0.17641803970406639</v>
      </c>
      <c r="K536" s="100">
        <f>('EKHAZAARSTK X raw'!K536-'EKHAZAARSTK X raw'!K$1003)/'EKHAZAARSTK X raw'!K$1004</f>
        <v>-0.28980076537940291</v>
      </c>
    </row>
    <row r="537" spans="1:11" x14ac:dyDescent="0.3">
      <c r="A537" s="22" t="str">
        <f>'EKHAZAARSTK X raw'!A537</f>
        <v>LATENT VIEW ANALYTICS LTD</v>
      </c>
      <c r="B537" s="100">
        <f>('EKHAZAARSTK X raw'!B537-'EKHAZAARSTK X raw'!B$1003)/'EKHAZAARSTK X raw'!B$1004</f>
        <v>-0.64897097360151768</v>
      </c>
      <c r="C537" s="100">
        <f>('EKHAZAARSTK X raw'!C537-'EKHAZAARSTK X raw'!C$1003)/'EKHAZAARSTK X raw'!C$1004</f>
        <v>-0.11411186468233753</v>
      </c>
      <c r="D537" s="100">
        <f>('EKHAZAARSTK X raw'!D537-'EKHAZAARSTK X raw'!D$1003)/'EKHAZAARSTK X raw'!D$1004</f>
        <v>1.4630862343932753</v>
      </c>
      <c r="E537" s="100">
        <f>('EKHAZAARSTK X raw'!E537-'EKHAZAARSTK X raw'!E$1003)/'EKHAZAARSTK X raw'!E$1004</f>
        <v>-0.84511724935072119</v>
      </c>
      <c r="F537" s="100">
        <f>('EKHAZAARSTK X raw'!F537-'EKHAZAARSTK X raw'!F$1003)/'EKHAZAARSTK X raw'!F$1004</f>
        <v>-0.70676529797917054</v>
      </c>
      <c r="G537" s="100">
        <f>('EKHAZAARSTK X raw'!G537-'EKHAZAARSTK X raw'!G$1003)/'EKHAZAARSTK X raw'!G$1004</f>
        <v>0.35830123410552278</v>
      </c>
      <c r="H537" s="100">
        <f>('EKHAZAARSTK X raw'!H537-'EKHAZAARSTK X raw'!H$1003)/'EKHAZAARSTK X raw'!H$1004</f>
        <v>-0.65989627088284553</v>
      </c>
      <c r="I537" s="100">
        <f>('EKHAZAARSTK X raw'!I537-'EKHAZAARSTK X raw'!I$1003)/'EKHAZAARSTK X raw'!I$1004</f>
        <v>7.5775687202159187E-2</v>
      </c>
      <c r="J537" s="100">
        <f>('EKHAZAARSTK X raw'!J537-'EKHAZAARSTK X raw'!J$1003)/'EKHAZAARSTK X raw'!J$1004</f>
        <v>-0.87232811989814552</v>
      </c>
      <c r="K537" s="100">
        <f>('EKHAZAARSTK X raw'!K537-'EKHAZAARSTK X raw'!K$1003)/'EKHAZAARSTK X raw'!K$1004</f>
        <v>-0.78325396766724686</v>
      </c>
    </row>
    <row r="538" spans="1:11" x14ac:dyDescent="0.3">
      <c r="A538" s="22" t="str">
        <f>'EKHAZAARSTK X raw'!A538</f>
        <v>LAURUS LABS LTD</v>
      </c>
      <c r="B538" s="100">
        <f>('EKHAZAARSTK X raw'!B538-'EKHAZAARSTK X raw'!B$1003)/'EKHAZAARSTK X raw'!B$1004</f>
        <v>-0.18351320727417728</v>
      </c>
      <c r="C538" s="100">
        <f>('EKHAZAARSTK X raw'!C538-'EKHAZAARSTK X raw'!C$1003)/'EKHAZAARSTK X raw'!C$1004</f>
        <v>0.74790637200482013</v>
      </c>
      <c r="D538" s="100">
        <f>('EKHAZAARSTK X raw'!D538-'EKHAZAARSTK X raw'!D$1003)/'EKHAZAARSTK X raw'!D$1004</f>
        <v>1.018427455903234</v>
      </c>
      <c r="E538" s="100">
        <f>('EKHAZAARSTK X raw'!E538-'EKHAZAARSTK X raw'!E$1003)/'EKHAZAARSTK X raw'!E$1004</f>
        <v>0.29159800297866173</v>
      </c>
      <c r="F538" s="100">
        <f>('EKHAZAARSTK X raw'!F538-'EKHAZAARSTK X raw'!F$1003)/'EKHAZAARSTK X raw'!F$1004</f>
        <v>-1.8840809979048561</v>
      </c>
      <c r="G538" s="100">
        <f>('EKHAZAARSTK X raw'!G538-'EKHAZAARSTK X raw'!G$1003)/'EKHAZAARSTK X raw'!G$1004</f>
        <v>0.59637216216005273</v>
      </c>
      <c r="H538" s="100">
        <f>('EKHAZAARSTK X raw'!H538-'EKHAZAARSTK X raw'!H$1003)/'EKHAZAARSTK X raw'!H$1004</f>
        <v>0.47925634631253244</v>
      </c>
      <c r="I538" s="100">
        <f>('EKHAZAARSTK X raw'!I538-'EKHAZAARSTK X raw'!I$1003)/'EKHAZAARSTK X raw'!I$1004</f>
        <v>0.34653779495709364</v>
      </c>
      <c r="J538" s="100">
        <f>('EKHAZAARSTK X raw'!J538-'EKHAZAARSTK X raw'!J$1003)/'EKHAZAARSTK X raw'!J$1004</f>
        <v>-2.9285614924967271E-2</v>
      </c>
      <c r="K538" s="100">
        <f>('EKHAZAARSTK X raw'!K538-'EKHAZAARSTK X raw'!K$1003)/'EKHAZAARSTK X raw'!K$1004</f>
        <v>-0.19804362660621894</v>
      </c>
    </row>
    <row r="539" spans="1:11" x14ac:dyDescent="0.3">
      <c r="A539" s="22" t="str">
        <f>'EKHAZAARSTK X raw'!A539</f>
        <v>LAXMI ORGANIC INDUSTRIES LTD</v>
      </c>
      <c r="B539" s="100">
        <f>('EKHAZAARSTK X raw'!B539-'EKHAZAARSTK X raw'!B$1003)/'EKHAZAARSTK X raw'!B$1004</f>
        <v>-0.4709680065246572</v>
      </c>
      <c r="C539" s="100">
        <f>('EKHAZAARSTK X raw'!C539-'EKHAZAARSTK X raw'!C$1003)/'EKHAZAARSTK X raw'!C$1004</f>
        <v>1.4102633014537522</v>
      </c>
      <c r="D539" s="100">
        <f>('EKHAZAARSTK X raw'!D539-'EKHAZAARSTK X raw'!D$1003)/'EKHAZAARSTK X raw'!D$1004</f>
        <v>1.0466166839221138</v>
      </c>
      <c r="E539" s="100">
        <f>('EKHAZAARSTK X raw'!E539-'EKHAZAARSTK X raw'!E$1003)/'EKHAZAARSTK X raw'!E$1004</f>
        <v>-0.66430499584202907</v>
      </c>
      <c r="F539" s="100">
        <f>('EKHAZAARSTK X raw'!F539-'EKHAZAARSTK X raw'!F$1003)/'EKHAZAARSTK X raw'!F$1004</f>
        <v>-1.2800896710968128</v>
      </c>
      <c r="G539" s="100">
        <f>('EKHAZAARSTK X raw'!G539-'EKHAZAARSTK X raw'!G$1003)/'EKHAZAARSTK X raw'!G$1004</f>
        <v>-0.28976299673522643</v>
      </c>
      <c r="H539" s="100">
        <f>('EKHAZAARSTK X raw'!H539-'EKHAZAARSTK X raw'!H$1003)/'EKHAZAARSTK X raw'!H$1004</f>
        <v>-0.17292643084457329</v>
      </c>
      <c r="I539" s="100">
        <f>('EKHAZAARSTK X raw'!I539-'EKHAZAARSTK X raw'!I$1003)/'EKHAZAARSTK X raw'!I$1004</f>
        <v>0.48683909591316976</v>
      </c>
      <c r="J539" s="100">
        <f>('EKHAZAARSTK X raw'!J539-'EKHAZAARSTK X raw'!J$1003)/'EKHAZAARSTK X raw'!J$1004</f>
        <v>-0.50116595943473929</v>
      </c>
      <c r="K539" s="100">
        <f>('EKHAZAARSTK X raw'!K539-'EKHAZAARSTK X raw'!K$1003)/'EKHAZAARSTK X raw'!K$1004</f>
        <v>-0.10956125002513199</v>
      </c>
    </row>
    <row r="540" spans="1:11" x14ac:dyDescent="0.3">
      <c r="A540" s="22" t="str">
        <f>'EKHAZAARSTK X raw'!A540</f>
        <v>LEMON TREE HOTELS LTD</v>
      </c>
      <c r="B540" s="100">
        <f>('EKHAZAARSTK X raw'!B540-'EKHAZAARSTK X raw'!B$1003)/'EKHAZAARSTK X raw'!B$1004</f>
        <v>-0.64897097360151768</v>
      </c>
      <c r="C540" s="100">
        <f>('EKHAZAARSTK X raw'!C540-'EKHAZAARSTK X raw'!C$1003)/'EKHAZAARSTK X raw'!C$1004</f>
        <v>-1.1504254896945698</v>
      </c>
      <c r="D540" s="100">
        <f>('EKHAZAARSTK X raw'!D540-'EKHAZAARSTK X raw'!D$1003)/'EKHAZAARSTK X raw'!D$1004</f>
        <v>-0.22739506966397319</v>
      </c>
      <c r="E540" s="100">
        <f>('EKHAZAARSTK X raw'!E540-'EKHAZAARSTK X raw'!E$1003)/'EKHAZAARSTK X raw'!E$1004</f>
        <v>1.7155934513543838</v>
      </c>
      <c r="F540" s="100">
        <f>('EKHAZAARSTK X raw'!F540-'EKHAZAARSTK X raw'!F$1003)/'EKHAZAARSTK X raw'!F$1004</f>
        <v>0.38517293245788259</v>
      </c>
      <c r="G540" s="100">
        <f>('EKHAZAARSTK X raw'!G540-'EKHAZAARSTK X raw'!G$1003)/'EKHAZAARSTK X raw'!G$1004</f>
        <v>-0.55384971314759712</v>
      </c>
      <c r="H540" s="100">
        <f>('EKHAZAARSTK X raw'!H540-'EKHAZAARSTK X raw'!H$1003)/'EKHAZAARSTK X raw'!H$1004</f>
        <v>-0.33122512350252403</v>
      </c>
      <c r="I540" s="100">
        <f>('EKHAZAARSTK X raw'!I540-'EKHAZAARSTK X raw'!I$1003)/'EKHAZAARSTK X raw'!I$1004</f>
        <v>1.3951264094522784</v>
      </c>
      <c r="J540" s="100">
        <f>('EKHAZAARSTK X raw'!J540-'EKHAZAARSTK X raw'!J$1003)/'EKHAZAARSTK X raw'!J$1004</f>
        <v>-0.85871201724571566</v>
      </c>
      <c r="K540" s="100">
        <f>('EKHAZAARSTK X raw'!K540-'EKHAZAARSTK X raw'!K$1003)/'EKHAZAARSTK X raw'!K$1004</f>
        <v>-0.36922534175887739</v>
      </c>
    </row>
    <row r="541" spans="1:11" x14ac:dyDescent="0.3">
      <c r="A541" s="22" t="str">
        <f>'EKHAZAARSTK X raw'!A541</f>
        <v>LIC HOUSING FINANCE LTD</v>
      </c>
      <c r="B541" s="100">
        <f>('EKHAZAARSTK X raw'!B541-'EKHAZAARSTK X raw'!B$1003)/'EKHAZAARSTK X raw'!B$1004</f>
        <v>1.2159370483659631</v>
      </c>
      <c r="C541" s="100">
        <f>('EKHAZAARSTK X raw'!C541-'EKHAZAARSTK X raw'!C$1003)/'EKHAZAARSTK X raw'!C$1004</f>
        <v>-1.5027151687964089</v>
      </c>
      <c r="D541" s="100">
        <f>('EKHAZAARSTK X raw'!D541-'EKHAZAARSTK X raw'!D$1003)/'EKHAZAARSTK X raw'!D$1004</f>
        <v>-0.53975200971813642</v>
      </c>
      <c r="E541" s="100">
        <f>('EKHAZAARSTK X raw'!E541-'EKHAZAARSTK X raw'!E$1003)/'EKHAZAARSTK X raw'!E$1004</f>
        <v>3.0695773812989295</v>
      </c>
      <c r="F541" s="100">
        <f>('EKHAZAARSTK X raw'!F541-'EKHAZAARSTK X raw'!F$1003)/'EKHAZAARSTK X raw'!F$1004</f>
        <v>-0.3670912436770733</v>
      </c>
      <c r="G541" s="100">
        <f>('EKHAZAARSTK X raw'!G541-'EKHAZAARSTK X raw'!G$1003)/'EKHAZAARSTK X raw'!G$1004</f>
        <v>0.49615339166949024</v>
      </c>
      <c r="H541" s="100">
        <f>('EKHAZAARSTK X raw'!H541-'EKHAZAARSTK X raw'!H$1003)/'EKHAZAARSTK X raw'!H$1004</f>
        <v>1.6428739269697841</v>
      </c>
      <c r="I541" s="100">
        <f>('EKHAZAARSTK X raw'!I541-'EKHAZAARSTK X raw'!I$1003)/'EKHAZAARSTK X raw'!I$1004</f>
        <v>0.70733472279158249</v>
      </c>
      <c r="J541" s="100">
        <f>('EKHAZAARSTK X raw'!J541-'EKHAZAARSTK X raw'!J$1003)/'EKHAZAARSTK X raw'!J$1004</f>
        <v>1.5055433601862469</v>
      </c>
      <c r="K541" s="100">
        <f>('EKHAZAARSTK X raw'!K541-'EKHAZAARSTK X raw'!K$1003)/'EKHAZAARSTK X raw'!K$1004</f>
        <v>-2.3874669681488648E-2</v>
      </c>
    </row>
    <row r="542" spans="1:11" x14ac:dyDescent="0.3">
      <c r="A542" s="22" t="str">
        <f>'EKHAZAARSTK X raw'!A542</f>
        <v>LIFE INSURANCE CORPORATION</v>
      </c>
      <c r="B542" s="100">
        <f>('EKHAZAARSTK X raw'!B542-'EKHAZAARSTK X raw'!B$1003)/'EKHAZAARSTK X raw'!B$1004</f>
        <v>-0.44970350697214428</v>
      </c>
      <c r="C542" s="100">
        <f>('EKHAZAARSTK X raw'!C542-'EKHAZAARSTK X raw'!C$1003)/'EKHAZAARSTK X raw'!C$1004</f>
        <v>-1.4997849308837294</v>
      </c>
      <c r="D542" s="100">
        <f>('EKHAZAARSTK X raw'!D542-'EKHAZAARSTK X raw'!D$1003)/'EKHAZAARSTK X raw'!D$1004</f>
        <v>-0.81310808787747257</v>
      </c>
      <c r="E542" s="100">
        <f>('EKHAZAARSTK X raw'!E542-'EKHAZAARSTK X raw'!E$1003)/'EKHAZAARSTK X raw'!E$1004</f>
        <v>-0.90240488424864596</v>
      </c>
      <c r="F542" s="100">
        <f>('EKHAZAARSTK X raw'!F542-'EKHAZAARSTK X raw'!F$1003)/'EKHAZAARSTK X raw'!F$1004</f>
        <v>-1.5707305998218424</v>
      </c>
      <c r="G542" s="100">
        <f>('EKHAZAARSTK X raw'!G542-'EKHAZAARSTK X raw'!G$1003)/'EKHAZAARSTK X raw'!G$1004</f>
        <v>1.7517351131903649</v>
      </c>
      <c r="H542" s="100">
        <f>('EKHAZAARSTK X raw'!H542-'EKHAZAARSTK X raw'!H$1003)/'EKHAZAARSTK X raw'!H$1004</f>
        <v>3.7988043345527434</v>
      </c>
      <c r="I542" s="100">
        <f>('EKHAZAARSTK X raw'!I542-'EKHAZAARSTK X raw'!I$1003)/'EKHAZAARSTK X raw'!I$1004</f>
        <v>-1.0601897403620686</v>
      </c>
      <c r="J542" s="100">
        <f>('EKHAZAARSTK X raw'!J542-'EKHAZAARSTK X raw'!J$1003)/'EKHAZAARSTK X raw'!J$1004</f>
        <v>1.545231424093221</v>
      </c>
      <c r="K542" s="100">
        <f>('EKHAZAARSTK X raw'!K542-'EKHAZAARSTK X raw'!K$1003)/'EKHAZAARSTK X raw'!K$1004</f>
        <v>1.2198881223971532</v>
      </c>
    </row>
    <row r="543" spans="1:11" x14ac:dyDescent="0.3">
      <c r="A543" s="22" t="str">
        <f>'EKHAZAARSTK X raw'!A543</f>
        <v>LINDE INDIA LTD</v>
      </c>
      <c r="B543" s="100">
        <f>('EKHAZAARSTK X raw'!B543-'EKHAZAARSTK X raw'!B$1003)/'EKHAZAARSTK X raw'!B$1004</f>
        <v>-0.58591668612602443</v>
      </c>
      <c r="C543" s="100">
        <f>('EKHAZAARSTK X raw'!C543-'EKHAZAARSTK X raw'!C$1003)/'EKHAZAARSTK X raw'!C$1004</f>
        <v>-0.14923315844405888</v>
      </c>
      <c r="D543" s="100">
        <f>('EKHAZAARSTK X raw'!D543-'EKHAZAARSTK X raw'!D$1003)/'EKHAZAARSTK X raw'!D$1004</f>
        <v>-0.73354386703152941</v>
      </c>
      <c r="E543" s="100">
        <f>('EKHAZAARSTK X raw'!E543-'EKHAZAARSTK X raw'!E$1003)/'EKHAZAARSTK X raw'!E$1004</f>
        <v>-0.87907777782829311</v>
      </c>
      <c r="F543" s="100">
        <f>('EKHAZAARSTK X raw'!F543-'EKHAZAARSTK X raw'!F$1003)/'EKHAZAARSTK X raw'!F$1004</f>
        <v>6.3386393013509484E-2</v>
      </c>
      <c r="G543" s="100">
        <f>('EKHAZAARSTK X raw'!G543-'EKHAZAARSTK X raw'!G$1003)/'EKHAZAARSTK X raw'!G$1004</f>
        <v>3.6394852217657404E-2</v>
      </c>
      <c r="H543" s="100">
        <f>('EKHAZAARSTK X raw'!H543-'EKHAZAARSTK X raw'!H$1003)/'EKHAZAARSTK X raw'!H$1004</f>
        <v>0.37040863853741596</v>
      </c>
      <c r="I543" s="100">
        <f>('EKHAZAARSTK X raw'!I543-'EKHAZAARSTK X raw'!I$1003)/'EKHAZAARSTK X raw'!I$1004</f>
        <v>-0.76830389381579178</v>
      </c>
      <c r="J543" s="100">
        <f>('EKHAZAARSTK X raw'!J543-'EKHAZAARSTK X raw'!J$1003)/'EKHAZAARSTK X raw'!J$1004</f>
        <v>-0.98875501795650977</v>
      </c>
      <c r="K543" s="100">
        <f>('EKHAZAARSTK X raw'!K543-'EKHAZAARSTK X raw'!K$1003)/'EKHAZAARSTK X raw'!K$1004</f>
        <v>-0.26217859561307888</v>
      </c>
    </row>
    <row r="544" spans="1:11" x14ac:dyDescent="0.3">
      <c r="A544" s="22" t="str">
        <f>'EKHAZAARSTK X raw'!A544</f>
        <v>LLOYDS METALS &amp; ENERGY LTD</v>
      </c>
      <c r="B544" s="100">
        <f>('EKHAZAARSTK X raw'!B544-'EKHAZAARSTK X raw'!B$1003)/'EKHAZAARSTK X raw'!B$1004</f>
        <v>-0.52268853923636538</v>
      </c>
      <c r="C544" s="100">
        <f>('EKHAZAARSTK X raw'!C544-'EKHAZAARSTK X raw'!C$1003)/'EKHAZAARSTK X raw'!C$1004</f>
        <v>2.1271839408919813</v>
      </c>
      <c r="D544" s="100">
        <f>('EKHAZAARSTK X raw'!D544-'EKHAZAARSTK X raw'!D$1003)/'EKHAZAARSTK X raw'!D$1004</f>
        <v>0.68628299077023402</v>
      </c>
      <c r="E544" s="100">
        <f>('EKHAZAARSTK X raw'!E544-'EKHAZAARSTK X raw'!E$1003)/'EKHAZAARSTK X raw'!E$1004</f>
        <v>-0.48449498921764322</v>
      </c>
      <c r="F544" s="100">
        <f>('EKHAZAARSTK X raw'!F544-'EKHAZAARSTK X raw'!F$1003)/'EKHAZAARSTK X raw'!F$1004</f>
        <v>2.1558368809867656</v>
      </c>
      <c r="G544" s="100">
        <f>('EKHAZAARSTK X raw'!G544-'EKHAZAARSTK X raw'!G$1003)/'EKHAZAARSTK X raw'!G$1004</f>
        <v>-2.3492412702354533</v>
      </c>
      <c r="H544" s="100">
        <f>('EKHAZAARSTK X raw'!H544-'EKHAZAARSTK X raw'!H$1003)/'EKHAZAARSTK X raw'!H$1004</f>
        <v>-0.16832387517718808</v>
      </c>
      <c r="I544" s="100">
        <f>('EKHAZAARSTK X raw'!I544-'EKHAZAARSTK X raw'!I$1003)/'EKHAZAARSTK X raw'!I$1004</f>
        <v>-0.95110000638312953</v>
      </c>
      <c r="J544" s="100">
        <f>('EKHAZAARSTK X raw'!J544-'EKHAZAARSTK X raw'!J$1003)/'EKHAZAARSTK X raw'!J$1004</f>
        <v>-0.82052947577520818</v>
      </c>
      <c r="K544" s="100">
        <f>('EKHAZAARSTK X raw'!K544-'EKHAZAARSTK X raw'!K$1003)/'EKHAZAARSTK X raw'!K$1004</f>
        <v>-0.38847912651910022</v>
      </c>
    </row>
    <row r="545" spans="1:11" x14ac:dyDescent="0.3">
      <c r="A545" s="22" t="str">
        <f>'EKHAZAARSTK X raw'!A545</f>
        <v>LLOYDS STEELS INDUSTRIES LTD</v>
      </c>
      <c r="B545" s="100">
        <f>('EKHAZAARSTK X raw'!B545-'EKHAZAARSTK X raw'!B$1003)/'EKHAZAARSTK X raw'!B$1004</f>
        <v>-0.46137467864158394</v>
      </c>
      <c r="C545" s="100">
        <f>('EKHAZAARSTK X raw'!C545-'EKHAZAARSTK X raw'!C$1003)/'EKHAZAARSTK X raw'!C$1004</f>
        <v>-0.23675281547418706</v>
      </c>
      <c r="D545" s="100">
        <f>('EKHAZAARSTK X raw'!D545-'EKHAZAARSTK X raw'!D$1003)/'EKHAZAARSTK X raw'!D$1004</f>
        <v>-2.4533456085160945</v>
      </c>
      <c r="E545" s="100">
        <f>('EKHAZAARSTK X raw'!E545-'EKHAZAARSTK X raw'!E$1003)/'EKHAZAARSTK X raw'!E$1004</f>
        <v>-0.53106828595803546</v>
      </c>
      <c r="F545" s="100">
        <f>('EKHAZAARSTK X raw'!F545-'EKHAZAARSTK X raw'!F$1003)/'EKHAZAARSTK X raw'!F$1004</f>
        <v>0.90948050835648209</v>
      </c>
      <c r="G545" s="100">
        <f>('EKHAZAARSTK X raw'!G545-'EKHAZAARSTK X raw'!G$1003)/'EKHAZAARSTK X raw'!G$1004</f>
        <v>-0.86007872066797064</v>
      </c>
      <c r="H545" s="100">
        <f>('EKHAZAARSTK X raw'!H545-'EKHAZAARSTK X raw'!H$1003)/'EKHAZAARSTK X raw'!H$1004</f>
        <v>-1.3074710671720422</v>
      </c>
      <c r="I545" s="100">
        <f>('EKHAZAARSTK X raw'!I545-'EKHAZAARSTK X raw'!I$1003)/'EKHAZAARSTK X raw'!I$1004</f>
        <v>1.2193936408988719</v>
      </c>
      <c r="J545" s="100">
        <f>('EKHAZAARSTK X raw'!J545-'EKHAZAARSTK X raw'!J$1003)/'EKHAZAARSTK X raw'!J$1004</f>
        <v>-1.2760668764670708</v>
      </c>
      <c r="K545" s="100">
        <f>('EKHAZAARSTK X raw'!K545-'EKHAZAARSTK X raw'!K$1003)/'EKHAZAARSTK X raw'!K$1004</f>
        <v>2.4205491536257848</v>
      </c>
    </row>
    <row r="546" spans="1:11" x14ac:dyDescent="0.3">
      <c r="A546" s="22" t="str">
        <f>'EKHAZAARSTK X raw'!A546</f>
        <v>LT FOODS LTD</v>
      </c>
      <c r="B546" s="100">
        <f>('EKHAZAARSTK X raw'!B546-'EKHAZAARSTK X raw'!B$1003)/'EKHAZAARSTK X raw'!B$1004</f>
        <v>-0.30716413703104267</v>
      </c>
      <c r="C546" s="100">
        <f>('EKHAZAARSTK X raw'!C546-'EKHAZAARSTK X raw'!C$1003)/'EKHAZAARSTK X raw'!C$1004</f>
        <v>-0.12248671640946335</v>
      </c>
      <c r="D546" s="100">
        <f>('EKHAZAARSTK X raw'!D546-'EKHAZAARSTK X raw'!D$1003)/'EKHAZAARSTK X raw'!D$1004</f>
        <v>-0.26872278074180089</v>
      </c>
      <c r="E546" s="100">
        <f>('EKHAZAARSTK X raw'!E546-'EKHAZAARSTK X raw'!E$1003)/'EKHAZAARSTK X raw'!E$1004</f>
        <v>0.47582822607902486</v>
      </c>
      <c r="F546" s="100">
        <f>('EKHAZAARSTK X raw'!F546-'EKHAZAARSTK X raw'!F$1003)/'EKHAZAARSTK X raw'!F$1004</f>
        <v>0.6180116202170467</v>
      </c>
      <c r="G546" s="100">
        <f>('EKHAZAARSTK X raw'!G546-'EKHAZAARSTK X raw'!G$1003)/'EKHAZAARSTK X raw'!G$1004</f>
        <v>-3.8336648923281924E-2</v>
      </c>
      <c r="H546" s="100">
        <f>('EKHAZAARSTK X raw'!H546-'EKHAZAARSTK X raw'!H$1003)/'EKHAZAARSTK X raw'!H$1004</f>
        <v>-3.9103389293527767E-2</v>
      </c>
      <c r="I546" s="100">
        <f>('EKHAZAARSTK X raw'!I546-'EKHAZAARSTK X raw'!I$1003)/'EKHAZAARSTK X raw'!I$1004</f>
        <v>1.4777939730392504</v>
      </c>
      <c r="J546" s="100">
        <f>('EKHAZAARSTK X raw'!J546-'EKHAZAARSTK X raw'!J$1003)/'EKHAZAARSTK X raw'!J$1004</f>
        <v>1.1820677735550558</v>
      </c>
      <c r="K546" s="100">
        <f>('EKHAZAARSTK X raw'!K546-'EKHAZAARSTK X raw'!K$1003)/'EKHAZAARSTK X raw'!K$1004</f>
        <v>0.27859139170056668</v>
      </c>
    </row>
    <row r="547" spans="1:11" x14ac:dyDescent="0.3">
      <c r="A547" s="22" t="str">
        <f>'EKHAZAARSTK X raw'!A547</f>
        <v>LTIMINDTREE LTD</v>
      </c>
      <c r="B547" s="100">
        <f>('EKHAZAARSTK X raw'!B547-'EKHAZAARSTK X raw'!B$1003)/'EKHAZAARSTK X raw'!B$1004</f>
        <v>0.21643499929832305</v>
      </c>
      <c r="C547" s="100">
        <f>('EKHAZAARSTK X raw'!C547-'EKHAZAARSTK X raw'!C$1003)/'EKHAZAARSTK X raw'!C$1004</f>
        <v>0.60148645035009185</v>
      </c>
      <c r="D547" s="100">
        <f>('EKHAZAARSTK X raw'!D547-'EKHAZAARSTK X raw'!D$1003)/'EKHAZAARSTK X raw'!D$1004</f>
        <v>1.2922972033361952</v>
      </c>
      <c r="E547" s="100">
        <f>('EKHAZAARSTK X raw'!E547-'EKHAZAARSTK X raw'!E$1003)/'EKHAZAARSTK X raw'!E$1004</f>
        <v>-0.67049980272701004</v>
      </c>
      <c r="F547" s="100">
        <f>('EKHAZAARSTK X raw'!F547-'EKHAZAARSTK X raw'!F$1003)/'EKHAZAARSTK X raw'!F$1004</f>
        <v>-0.82167875354829556</v>
      </c>
      <c r="G547" s="100">
        <f>('EKHAZAARSTK X raw'!G547-'EKHAZAARSTK X raw'!G$1003)/'EKHAZAARSTK X raw'!G$1004</f>
        <v>0.38368004073269002</v>
      </c>
      <c r="H547" s="100">
        <f>('EKHAZAARSTK X raw'!H547-'EKHAZAARSTK X raw'!H$1003)/'EKHAZAARSTK X raw'!H$1004</f>
        <v>1.5252470295026024</v>
      </c>
      <c r="I547" s="100">
        <f>('EKHAZAARSTK X raw'!I547-'EKHAZAARSTK X raw'!I$1003)/'EKHAZAARSTK X raw'!I$1004</f>
        <v>-0.31708868494326103</v>
      </c>
      <c r="J547" s="100">
        <f>('EKHAZAARSTK X raw'!J547-'EKHAZAARSTK X raw'!J$1003)/'EKHAZAARSTK X raw'!J$1004</f>
        <v>-0.61471117096848737</v>
      </c>
      <c r="K547" s="100">
        <f>('EKHAZAARSTK X raw'!K547-'EKHAZAARSTK X raw'!K$1003)/'EKHAZAARSTK X raw'!K$1004</f>
        <v>-0.7079670881985175</v>
      </c>
    </row>
    <row r="548" spans="1:11" x14ac:dyDescent="0.3">
      <c r="A548" s="22" t="str">
        <f>'EKHAZAARSTK X raw'!A548</f>
        <v>LUMAX AUTO TECHNOLOGIES LTD</v>
      </c>
      <c r="B548" s="100">
        <f>('EKHAZAARSTK X raw'!B548-'EKHAZAARSTK X raw'!B$1003)/'EKHAZAARSTK X raw'!B$1004</f>
        <v>0.22617695267260066</v>
      </c>
      <c r="C548" s="100">
        <f>('EKHAZAARSTK X raw'!C548-'EKHAZAARSTK X raw'!C$1003)/'EKHAZAARSTK X raw'!C$1004</f>
        <v>6.2064325185697856E-2</v>
      </c>
      <c r="D548" s="100">
        <f>('EKHAZAARSTK X raw'!D548-'EKHAZAARSTK X raw'!D$1003)/'EKHAZAARSTK X raw'!D$1004</f>
        <v>-0.60743747224977274</v>
      </c>
      <c r="E548" s="100">
        <f>('EKHAZAARSTK X raw'!E548-'EKHAZAARSTK X raw'!E$1003)/'EKHAZAARSTK X raw'!E$1004</f>
        <v>-0.85922510250090978</v>
      </c>
      <c r="F548" s="100">
        <f>('EKHAZAARSTK X raw'!F548-'EKHAZAARSTK X raw'!F$1003)/'EKHAZAARSTK X raw'!F$1004</f>
        <v>1.3956954344934576</v>
      </c>
      <c r="G548" s="100">
        <f>('EKHAZAARSTK X raw'!G548-'EKHAZAARSTK X raw'!G$1003)/'EKHAZAARSTK X raw'!G$1004</f>
        <v>7.7572131642558731E-2</v>
      </c>
      <c r="H548" s="100">
        <f>('EKHAZAARSTK X raw'!H548-'EKHAZAARSTK X raw'!H$1003)/'EKHAZAARSTK X raw'!H$1004</f>
        <v>-0.75265323536986994</v>
      </c>
      <c r="I548" s="100">
        <f>('EKHAZAARSTK X raw'!I548-'EKHAZAARSTK X raw'!I$1003)/'EKHAZAARSTK X raw'!I$1004</f>
        <v>-6.2399047372402996E-2</v>
      </c>
      <c r="J548" s="100">
        <f>('EKHAZAARSTK X raw'!J548-'EKHAZAARSTK X raw'!J$1003)/'EKHAZAARSTK X raw'!J$1004</f>
        <v>0.16907106148574211</v>
      </c>
      <c r="K548" s="100">
        <f>('EKHAZAARSTK X raw'!K548-'EKHAZAARSTK X raw'!K$1003)/'EKHAZAARSTK X raw'!K$1004</f>
        <v>0.61242421726603191</v>
      </c>
    </row>
    <row r="549" spans="1:11" x14ac:dyDescent="0.3">
      <c r="A549" s="22" t="str">
        <f>'EKHAZAARSTK X raw'!A549</f>
        <v>LUMAX INDUSTRIES LTD</v>
      </c>
      <c r="B549" s="100">
        <f>('EKHAZAARSTK X raw'!B549-'EKHAZAARSTK X raw'!B$1003)/'EKHAZAARSTK X raw'!B$1004</f>
        <v>-0.13529334119765471</v>
      </c>
      <c r="C549" s="100">
        <f>('EKHAZAARSTK X raw'!C549-'EKHAZAARSTK X raw'!C$1003)/'EKHAZAARSTK X raw'!C$1004</f>
        <v>-0.33654954159090594</v>
      </c>
      <c r="D549" s="100">
        <f>('EKHAZAARSTK X raw'!D549-'EKHAZAARSTK X raw'!D$1003)/'EKHAZAARSTK X raw'!D$1004</f>
        <v>-0.58461487738708984</v>
      </c>
      <c r="E549" s="100">
        <f>('EKHAZAARSTK X raw'!E549-'EKHAZAARSTK X raw'!E$1003)/'EKHAZAARSTK X raw'!E$1004</f>
        <v>0.48585865898657238</v>
      </c>
      <c r="F549" s="100">
        <f>('EKHAZAARSTK X raw'!F549-'EKHAZAARSTK X raw'!F$1003)/'EKHAZAARSTK X raw'!F$1004</f>
        <v>1.7627018055346992</v>
      </c>
      <c r="G549" s="100">
        <f>('EKHAZAARSTK X raw'!G549-'EKHAZAARSTK X raw'!G$1003)/'EKHAZAARSTK X raw'!G$1004</f>
        <v>0.15591330807523401</v>
      </c>
      <c r="H549" s="100">
        <f>('EKHAZAARSTK X raw'!H549-'EKHAZAARSTK X raw'!H$1003)/'EKHAZAARSTK X raw'!H$1004</f>
        <v>-0.67892992504535266</v>
      </c>
      <c r="I549" s="100">
        <f>('EKHAZAARSTK X raw'!I549-'EKHAZAARSTK X raw'!I$1003)/'EKHAZAARSTK X raw'!I$1004</f>
        <v>-0.67225744238057383</v>
      </c>
      <c r="J549" s="100">
        <f>('EKHAZAARSTK X raw'!J549-'EKHAZAARSTK X raw'!J$1003)/'EKHAZAARSTK X raw'!J$1004</f>
        <v>0.30359953400777573</v>
      </c>
      <c r="K549" s="100">
        <f>('EKHAZAARSTK X raw'!K549-'EKHAZAARSTK X raw'!K$1003)/'EKHAZAARSTK X raw'!K$1004</f>
        <v>0.39031113960502195</v>
      </c>
    </row>
    <row r="550" spans="1:11" x14ac:dyDescent="0.3">
      <c r="A550" s="22" t="str">
        <f>'EKHAZAARSTK X raw'!A550</f>
        <v>LUPIN LTD</v>
      </c>
      <c r="B550" s="100">
        <f>('EKHAZAARSTK X raw'!B550-'EKHAZAARSTK X raw'!B$1003)/'EKHAZAARSTK X raw'!B$1004</f>
        <v>-0.22617256235584729</v>
      </c>
      <c r="C550" s="100">
        <f>('EKHAZAARSTK X raw'!C550-'EKHAZAARSTK X raw'!C$1003)/'EKHAZAARSTK X raw'!C$1004</f>
        <v>-1.0292931818424995</v>
      </c>
      <c r="D550" s="100">
        <f>('EKHAZAARSTK X raw'!D550-'EKHAZAARSTK X raw'!D$1003)/'EKHAZAARSTK X raw'!D$1004</f>
        <v>-0.90278708272809982</v>
      </c>
      <c r="E550" s="100">
        <f>('EKHAZAARSTK X raw'!E550-'EKHAZAARSTK X raw'!E$1003)/'EKHAZAARSTK X raw'!E$1004</f>
        <v>-0.13300153548872218</v>
      </c>
      <c r="F550" s="100">
        <f>('EKHAZAARSTK X raw'!F550-'EKHAZAARSTK X raw'!F$1003)/'EKHAZAARSTK X raw'!F$1004</f>
        <v>-0.50718170933670925</v>
      </c>
      <c r="G550" s="100">
        <f>('EKHAZAARSTK X raw'!G550-'EKHAZAARSTK X raw'!G$1003)/'EKHAZAARSTK X raw'!G$1004</f>
        <v>-1.0524354025273659</v>
      </c>
      <c r="H550" s="100">
        <f>('EKHAZAARSTK X raw'!H550-'EKHAZAARSTK X raw'!H$1003)/'EKHAZAARSTK X raw'!H$1004</f>
        <v>1.0965801485294546</v>
      </c>
      <c r="I550" s="100">
        <f>('EKHAZAARSTK X raw'!I550-'EKHAZAARSTK X raw'!I$1003)/'EKHAZAARSTK X raw'!I$1004</f>
        <v>-7.4664649883944653E-2</v>
      </c>
      <c r="J550" s="100">
        <f>('EKHAZAARSTK X raw'!J550-'EKHAZAARSTK X raw'!J$1003)/'EKHAZAARSTK X raw'!J$1004</f>
        <v>-0.45317272104648537</v>
      </c>
      <c r="K550" s="100">
        <f>('EKHAZAARSTK X raw'!K550-'EKHAZAARSTK X raw'!K$1003)/'EKHAZAARSTK X raw'!K$1004</f>
        <v>-0.76484384716331932</v>
      </c>
    </row>
    <row r="551" spans="1:11" x14ac:dyDescent="0.3">
      <c r="A551" s="22" t="str">
        <f>'EKHAZAARSTK X raw'!A551</f>
        <v>LUX INDUSTRIES LTD</v>
      </c>
      <c r="B551" s="100">
        <f>('EKHAZAARSTK X raw'!B551-'EKHAZAARSTK X raw'!B$1003)/'EKHAZAARSTK X raw'!B$1004</f>
        <v>-0.13343913015973602</v>
      </c>
      <c r="C551" s="100">
        <f>('EKHAZAARSTK X raw'!C551-'EKHAZAARSTK X raw'!C$1003)/'EKHAZAARSTK X raw'!C$1004</f>
        <v>2.6514773360225852</v>
      </c>
      <c r="D551" s="100">
        <f>('EKHAZAARSTK X raw'!D551-'EKHAZAARSTK X raw'!D$1003)/'EKHAZAARSTK X raw'!D$1004</f>
        <v>1.1082138315857319</v>
      </c>
      <c r="E551" s="100">
        <f>('EKHAZAARSTK X raw'!E551-'EKHAZAARSTK X raw'!E$1003)/'EKHAZAARSTK X raw'!E$1004</f>
        <v>-0.20293962986511513</v>
      </c>
      <c r="F551" s="100">
        <f>('EKHAZAARSTK X raw'!F551-'EKHAZAARSTK X raw'!F$1003)/'EKHAZAARSTK X raw'!F$1004</f>
        <v>-1.7131470327600073</v>
      </c>
      <c r="G551" s="100">
        <f>('EKHAZAARSTK X raw'!G551-'EKHAZAARSTK X raw'!G$1003)/'EKHAZAARSTK X raw'!G$1004</f>
        <v>-0.15201894051745687</v>
      </c>
      <c r="H551" s="100">
        <f>('EKHAZAARSTK X raw'!H551-'EKHAZAARSTK X raw'!H$1003)/'EKHAZAARSTK X raw'!H$1004</f>
        <v>-0.41020380387342897</v>
      </c>
      <c r="I551" s="100">
        <f>('EKHAZAARSTK X raw'!I551-'EKHAZAARSTK X raw'!I$1003)/'EKHAZAARSTK X raw'!I$1004</f>
        <v>-0.44446996843714215</v>
      </c>
      <c r="J551" s="100">
        <f>('EKHAZAARSTK X raw'!J551-'EKHAZAARSTK X raw'!J$1003)/'EKHAZAARSTK X raw'!J$1004</f>
        <v>-0.15484237719675606</v>
      </c>
      <c r="K551" s="100">
        <f>('EKHAZAARSTK X raw'!K551-'EKHAZAARSTK X raw'!K$1003)/'EKHAZAARSTK X raw'!K$1004</f>
        <v>-1.1016216816714026</v>
      </c>
    </row>
    <row r="552" spans="1:11" x14ac:dyDescent="0.3">
      <c r="A552" s="22" t="str">
        <f>'EKHAZAARSTK X raw'!A552</f>
        <v>M.M. FORGINGS LTD</v>
      </c>
      <c r="B552" s="100">
        <f>('EKHAZAARSTK X raw'!B552-'EKHAZAARSTK X raw'!B$1003)/'EKHAZAARSTK X raw'!B$1004</f>
        <v>-0.1460863993568205</v>
      </c>
      <c r="C552" s="100">
        <f>('EKHAZAARSTK X raw'!C552-'EKHAZAARSTK X raw'!C$1003)/'EKHAZAARSTK X raw'!C$1004</f>
        <v>0.22453691410767609</v>
      </c>
      <c r="D552" s="100">
        <f>('EKHAZAARSTK X raw'!D552-'EKHAZAARSTK X raw'!D$1003)/'EKHAZAARSTK X raw'!D$1004</f>
        <v>9.2204930411003642E-3</v>
      </c>
      <c r="E552" s="100">
        <f>('EKHAZAARSTK X raw'!E552-'EKHAZAARSTK X raw'!E$1003)/'EKHAZAARSTK X raw'!E$1004</f>
        <v>0.49760105442655</v>
      </c>
      <c r="F552" s="100">
        <f>('EKHAZAARSTK X raw'!F552-'EKHAZAARSTK X raw'!F$1003)/'EKHAZAARSTK X raw'!F$1004</f>
        <v>-0.22169043720315523</v>
      </c>
      <c r="G552" s="100">
        <f>('EKHAZAARSTK X raw'!G552-'EKHAZAARSTK X raw'!G$1003)/'EKHAZAARSTK X raw'!G$1004</f>
        <v>2.0182378279975004E-3</v>
      </c>
      <c r="H552" s="100">
        <f>('EKHAZAARSTK X raw'!H552-'EKHAZAARSTK X raw'!H$1003)/'EKHAZAARSTK X raw'!H$1004</f>
        <v>-0.74757740690960983</v>
      </c>
      <c r="I552" s="100">
        <f>('EKHAZAARSTK X raw'!I552-'EKHAZAARSTK X raw'!I$1003)/'EKHAZAARSTK X raw'!I$1004</f>
        <v>-0.70865262501657245</v>
      </c>
      <c r="J552" s="100">
        <f>('EKHAZAARSTK X raw'!J552-'EKHAZAARSTK X raw'!J$1003)/'EKHAZAARSTK X raw'!J$1004</f>
        <v>0.21009913692937091</v>
      </c>
      <c r="K552" s="100">
        <f>('EKHAZAARSTK X raw'!K552-'EKHAZAARSTK X raw'!K$1003)/'EKHAZAARSTK X raw'!K$1004</f>
        <v>-1.3763626801152233</v>
      </c>
    </row>
    <row r="553" spans="1:11" x14ac:dyDescent="0.3">
      <c r="A553" s="22" t="str">
        <f>'EKHAZAARSTK X raw'!A553</f>
        <v>MACROTECH DEVELOPERS LTD</v>
      </c>
      <c r="B553" s="100">
        <f>('EKHAZAARSTK X raw'!B553-'EKHAZAARSTK X raw'!B$1003)/'EKHAZAARSTK X raw'!B$1004</f>
        <v>-0.64897097360151768</v>
      </c>
      <c r="C553" s="100">
        <f>('EKHAZAARSTK X raw'!C553-'EKHAZAARSTK X raw'!C$1003)/'EKHAZAARSTK X raw'!C$1004</f>
        <v>-0.9729953088902995</v>
      </c>
      <c r="D553" s="100">
        <f>('EKHAZAARSTK X raw'!D553-'EKHAZAARSTK X raw'!D$1003)/'EKHAZAARSTK X raw'!D$1004</f>
        <v>-1.0288615330426167</v>
      </c>
      <c r="E553" s="100">
        <f>('EKHAZAARSTK X raw'!E553-'EKHAZAARSTK X raw'!E$1003)/'EKHAZAARSTK X raw'!E$1004</f>
        <v>0.4990290824935395</v>
      </c>
      <c r="F553" s="100">
        <f>('EKHAZAARSTK X raw'!F553-'EKHAZAARSTK X raw'!F$1003)/'EKHAZAARSTK X raw'!F$1004</f>
        <v>-0.64373044064764895</v>
      </c>
      <c r="G553" s="100">
        <f>('EKHAZAARSTK X raw'!G553-'EKHAZAARSTK X raw'!G$1003)/'EKHAZAARSTK X raw'!G$1004</f>
        <v>-0.81063552009339912</v>
      </c>
      <c r="H553" s="100">
        <f>('EKHAZAARSTK X raw'!H553-'EKHAZAARSTK X raw'!H$1003)/'EKHAZAARSTK X raw'!H$1004</f>
        <v>1.2332856208194789</v>
      </c>
      <c r="I553" s="100">
        <f>('EKHAZAARSTK X raw'!I553-'EKHAZAARSTK X raw'!I$1003)/'EKHAZAARSTK X raw'!I$1004</f>
        <v>-0.79806893043770655</v>
      </c>
      <c r="J553" s="100">
        <f>('EKHAZAARSTK X raw'!J553-'EKHAZAARSTK X raw'!J$1003)/'EKHAZAARSTK X raw'!J$1004</f>
        <v>-0.60283070012883522</v>
      </c>
      <c r="K553" s="100">
        <f>('EKHAZAARSTK X raw'!K553-'EKHAZAARSTK X raw'!K$1003)/'EKHAZAARSTK X raw'!K$1004</f>
        <v>0.16378368558209583</v>
      </c>
    </row>
    <row r="554" spans="1:11" x14ac:dyDescent="0.3">
      <c r="A554" s="22" t="str">
        <f>'EKHAZAARSTK X raw'!A554</f>
        <v>MADHYA BHARAT AGRO PRODUCTS</v>
      </c>
      <c r="B554" s="100">
        <f>('EKHAZAARSTK X raw'!B554-'EKHAZAARSTK X raw'!B$1003)/'EKHAZAARSTK X raw'!B$1004</f>
        <v>-0.61775329267586976</v>
      </c>
      <c r="C554" s="100">
        <f>('EKHAZAARSTK X raw'!C554-'EKHAZAARSTK X raw'!C$1003)/'EKHAZAARSTK X raw'!C$1004</f>
        <v>0.24098891460262126</v>
      </c>
      <c r="D554" s="100">
        <f>('EKHAZAARSTK X raw'!D554-'EKHAZAARSTK X raw'!D$1003)/'EKHAZAARSTK X raw'!D$1004</f>
        <v>9.9019611037386282E-2</v>
      </c>
      <c r="E554" s="100">
        <f>('EKHAZAARSTK X raw'!E554-'EKHAZAARSTK X raw'!E$1003)/'EKHAZAARSTK X raw'!E$1004</f>
        <v>-6.3211162959109335E-2</v>
      </c>
      <c r="F554" s="100">
        <f>('EKHAZAARSTK X raw'!F554-'EKHAZAARSTK X raw'!F$1003)/'EKHAZAARSTK X raw'!F$1004</f>
        <v>2.6029912536684501</v>
      </c>
      <c r="G554" s="100">
        <f>('EKHAZAARSTK X raw'!G554-'EKHAZAARSTK X raw'!G$1003)/'EKHAZAARSTK X raw'!G$1004</f>
        <v>-4.9799653367845469E-2</v>
      </c>
      <c r="H554" s="100">
        <f>('EKHAZAARSTK X raw'!H554-'EKHAZAARSTK X raw'!H$1003)/'EKHAZAARSTK X raw'!H$1004</f>
        <v>-1.3074710671720422</v>
      </c>
      <c r="I554" s="100">
        <f>('EKHAZAARSTK X raw'!I554-'EKHAZAARSTK X raw'!I$1003)/'EKHAZAARSTK X raw'!I$1004</f>
        <v>-0.91474638530507568</v>
      </c>
      <c r="J554" s="100">
        <f>('EKHAZAARSTK X raw'!J554-'EKHAZAARSTK X raw'!J$1003)/'EKHAZAARSTK X raw'!J$1004</f>
        <v>0.15209959049653288</v>
      </c>
      <c r="K554" s="100">
        <f>('EKHAZAARSTK X raw'!K554-'EKHAZAARSTK X raw'!K$1003)/'EKHAZAARSTK X raw'!K$1004</f>
        <v>0.45903205184211204</v>
      </c>
    </row>
    <row r="555" spans="1:11" x14ac:dyDescent="0.3">
      <c r="A555" s="22" t="str">
        <f>'EKHAZAARSTK X raw'!A555</f>
        <v>MADRAS FERTILIZERS LTD</v>
      </c>
      <c r="B555" s="100">
        <f>('EKHAZAARSTK X raw'!B555-'EKHAZAARSTK X raw'!B$1003)/'EKHAZAARSTK X raw'!B$1004</f>
        <v>-0.64897097360151768</v>
      </c>
      <c r="C555" s="100">
        <f>('EKHAZAARSTK X raw'!C555-'EKHAZAARSTK X raw'!C$1003)/'EKHAZAARSTK X raw'!C$1004</f>
        <v>1.671799564956753</v>
      </c>
      <c r="D555" s="100">
        <f>('EKHAZAARSTK X raw'!D555-'EKHAZAARSTK X raw'!D$1003)/'EKHAZAARSTK X raw'!D$1004</f>
        <v>4.3809536491215856E-2</v>
      </c>
      <c r="E555" s="100">
        <f>('EKHAZAARSTK X raw'!E555-'EKHAZAARSTK X raw'!E$1003)/'EKHAZAARSTK X raw'!E$1004</f>
        <v>2.9166244698230814</v>
      </c>
      <c r="F555" s="100">
        <f>('EKHAZAARSTK X raw'!F555-'EKHAZAARSTK X raw'!F$1003)/'EKHAZAARSTK X raw'!F$1004</f>
        <v>0.49710314942196959</v>
      </c>
      <c r="G555" s="100">
        <f>('EKHAZAARSTK X raw'!G555-'EKHAZAARSTK X raw'!G$1003)/'EKHAZAARSTK X raw'!G$1004</f>
        <v>-3.5346247925568515E-2</v>
      </c>
      <c r="H555" s="100">
        <f>('EKHAZAARSTK X raw'!H555-'EKHAZAARSTK X raw'!H$1003)/'EKHAZAARSTK X raw'!H$1004</f>
        <v>-0.7259198219626718</v>
      </c>
      <c r="I555" s="100">
        <f>('EKHAZAARSTK X raw'!I555-'EKHAZAARSTK X raw'!I$1003)/'EKHAZAARSTK X raw'!I$1004</f>
        <v>0.80257239999201024</v>
      </c>
      <c r="J555" s="100">
        <f>('EKHAZAARSTK X raw'!J555-'EKHAZAARSTK X raw'!J$1003)/'EKHAZAARSTK X raw'!J$1004</f>
        <v>-0.70608252169402008</v>
      </c>
      <c r="K555" s="100">
        <f>('EKHAZAARSTK X raw'!K555-'EKHAZAARSTK X raw'!K$1003)/'EKHAZAARSTK X raw'!K$1004</f>
        <v>1.2397197542718443</v>
      </c>
    </row>
    <row r="556" spans="1:11" x14ac:dyDescent="0.3">
      <c r="A556" s="22" t="str">
        <f>'EKHAZAARSTK X raw'!A556</f>
        <v>MAGELLANIC CLOUD LTD</v>
      </c>
      <c r="B556" s="100">
        <f>('EKHAZAARSTK X raw'!B556-'EKHAZAARSTK X raw'!B$1003)/'EKHAZAARSTK X raw'!B$1004</f>
        <v>-0.60089161108839595</v>
      </c>
      <c r="C556" s="100">
        <f>('EKHAZAARSTK X raw'!C556-'EKHAZAARSTK X raw'!C$1003)/'EKHAZAARSTK X raw'!C$1004</f>
        <v>2.5912719825983697</v>
      </c>
      <c r="D556" s="100">
        <f>('EKHAZAARSTK X raw'!D556-'EKHAZAARSTK X raw'!D$1003)/'EKHAZAARSTK X raw'!D$1004</f>
        <v>2.1375719468885954</v>
      </c>
      <c r="E556" s="100">
        <f>('EKHAZAARSTK X raw'!E556-'EKHAZAARSTK X raw'!E$1003)/'EKHAZAARSTK X raw'!E$1004</f>
        <v>0.3048609221147569</v>
      </c>
      <c r="F556" s="100">
        <f>('EKHAZAARSTK X raw'!F556-'EKHAZAARSTK X raw'!F$1003)/'EKHAZAARSTK X raw'!F$1004</f>
        <v>1.7175320573319526</v>
      </c>
      <c r="G556" s="100">
        <f>('EKHAZAARSTK X raw'!G556-'EKHAZAARSTK X raw'!G$1003)/'EKHAZAARSTK X raw'!G$1004</f>
        <v>0.35045669013414421</v>
      </c>
      <c r="H556" s="100">
        <f>('EKHAZAARSTK X raw'!H556-'EKHAZAARSTK X raw'!H$1003)/'EKHAZAARSTK X raw'!H$1004</f>
        <v>-1.2920658522221098</v>
      </c>
      <c r="I556" s="100">
        <f>('EKHAZAARSTK X raw'!I556-'EKHAZAARSTK X raw'!I$1003)/'EKHAZAARSTK X raw'!I$1004</f>
        <v>-0.87265822702784623</v>
      </c>
      <c r="J556" s="100">
        <f>('EKHAZAARSTK X raw'!J556-'EKHAZAARSTK X raw'!J$1003)/'EKHAZAARSTK X raw'!J$1004</f>
        <v>-0.90529412255999941</v>
      </c>
      <c r="K556" s="100">
        <f>('EKHAZAARSTK X raw'!K556-'EKHAZAARSTK X raw'!K$1003)/'EKHAZAARSTK X raw'!K$1004</f>
        <v>-1.0463840857335536</v>
      </c>
    </row>
    <row r="557" spans="1:11" x14ac:dyDescent="0.3">
      <c r="A557" s="22" t="str">
        <f>'EKHAZAARSTK X raw'!A557</f>
        <v>MAHANAGAR GAS LTD</v>
      </c>
      <c r="B557" s="100">
        <f>('EKHAZAARSTK X raw'!B557-'EKHAZAARSTK X raw'!B$1003)/'EKHAZAARSTK X raw'!B$1004</f>
        <v>1.1819088524565242</v>
      </c>
      <c r="C557" s="100">
        <f>('EKHAZAARSTK X raw'!C557-'EKHAZAARSTK X raw'!C$1003)/'EKHAZAARSTK X raw'!C$1004</f>
        <v>-0.38059778106181635</v>
      </c>
      <c r="D557" s="100">
        <f>('EKHAZAARSTK X raw'!D557-'EKHAZAARSTK X raw'!D$1003)/'EKHAZAARSTK X raw'!D$1004</f>
        <v>-0.32287739963513168</v>
      </c>
      <c r="E557" s="100">
        <f>('EKHAZAARSTK X raw'!E557-'EKHAZAARSTK X raw'!E$1003)/'EKHAZAARSTK X raw'!E$1004</f>
        <v>-0.8173511159969149</v>
      </c>
      <c r="F557" s="100">
        <f>('EKHAZAARSTK X raw'!F557-'EKHAZAARSTK X raw'!F$1003)/'EKHAZAARSTK X raw'!F$1004</f>
        <v>0.38500518237610992</v>
      </c>
      <c r="G557" s="100">
        <f>('EKHAZAARSTK X raw'!G557-'EKHAZAARSTK X raw'!G$1003)/'EKHAZAARSTK X raw'!G$1004</f>
        <v>0.20881730938442042</v>
      </c>
      <c r="H557" s="100">
        <f>('EKHAZAARSTK X raw'!H557-'EKHAZAARSTK X raw'!H$1003)/'EKHAZAARSTK X raw'!H$1004</f>
        <v>0.264563583944881</v>
      </c>
      <c r="I557" s="100">
        <f>('EKHAZAARSTK X raw'!I557-'EKHAZAARSTK X raw'!I$1003)/'EKHAZAARSTK X raw'!I$1004</f>
        <v>0.90726343313398361</v>
      </c>
      <c r="J557" s="100">
        <f>('EKHAZAARSTK X raw'!J557-'EKHAZAARSTK X raw'!J$1003)/'EKHAZAARSTK X raw'!J$1004</f>
        <v>0.38468479790293753</v>
      </c>
      <c r="K557" s="100">
        <f>('EKHAZAARSTK X raw'!K557-'EKHAZAARSTK X raw'!K$1003)/'EKHAZAARSTK X raw'!K$1004</f>
        <v>-0.79604676973574839</v>
      </c>
    </row>
    <row r="558" spans="1:11" x14ac:dyDescent="0.3">
      <c r="A558" s="22" t="str">
        <f>'EKHAZAARSTK X raw'!A558</f>
        <v>MAHANAGAR TELEPHONE NIGAM</v>
      </c>
      <c r="B558" s="100">
        <f>('EKHAZAARSTK X raw'!B558-'EKHAZAARSTK X raw'!B$1003)/'EKHAZAARSTK X raw'!B$1004</f>
        <v>-0.64897097360151768</v>
      </c>
      <c r="C558" s="100">
        <f>('EKHAZAARSTK X raw'!C558-'EKHAZAARSTK X raw'!C$1003)/'EKHAZAARSTK X raw'!C$1004</f>
        <v>-0.67925255904918769</v>
      </c>
      <c r="D558" s="100">
        <f>('EKHAZAARSTK X raw'!D558-'EKHAZAARSTK X raw'!D$1003)/'EKHAZAARSTK X raw'!D$1004</f>
        <v>-1.33910821524309</v>
      </c>
      <c r="E558" s="100">
        <f>('EKHAZAARSTK X raw'!E558-'EKHAZAARSTK X raw'!E$1003)/'EKHAZAARSTK X raw'!E$1004</f>
        <v>3.0695773812989295</v>
      </c>
      <c r="F558" s="100">
        <f>('EKHAZAARSTK X raw'!F558-'EKHAZAARSTK X raw'!F$1003)/'EKHAZAARSTK X raw'!F$1004</f>
        <v>-0.51634516738554459</v>
      </c>
      <c r="G558" s="100">
        <f>('EKHAZAARSTK X raw'!G558-'EKHAZAARSTK X raw'!G$1003)/'EKHAZAARSTK X raw'!G$1004</f>
        <v>-3.4898315585912596</v>
      </c>
      <c r="H558" s="100">
        <f>('EKHAZAARSTK X raw'!H558-'EKHAZAARSTK X raw'!H$1003)/'EKHAZAARSTK X raw'!H$1004</f>
        <v>-0.42638043893621008</v>
      </c>
      <c r="I558" s="100">
        <f>('EKHAZAARSTK X raw'!I558-'EKHAZAARSTK X raw'!I$1003)/'EKHAZAARSTK X raw'!I$1004</f>
        <v>1.0477388479418619</v>
      </c>
      <c r="J558" s="100">
        <f>('EKHAZAARSTK X raw'!J558-'EKHAZAARSTK X raw'!J$1003)/'EKHAZAARSTK X raw'!J$1004</f>
        <v>-4.103104744267017</v>
      </c>
      <c r="K558" s="100">
        <f>('EKHAZAARSTK X raw'!K558-'EKHAZAARSTK X raw'!K$1003)/'EKHAZAARSTK X raw'!K$1004</f>
        <v>-0.78976624222637193</v>
      </c>
    </row>
    <row r="559" spans="1:11" x14ac:dyDescent="0.3">
      <c r="A559" s="22" t="str">
        <f>'EKHAZAARSTK X raw'!A559</f>
        <v>MAHARASHTRA SCOOTERS LTD</v>
      </c>
      <c r="B559" s="100">
        <f>('EKHAZAARSTK X raw'!B559-'EKHAZAARSTK X raw'!B$1003)/'EKHAZAARSTK X raw'!B$1004</f>
        <v>0.96995157779204655</v>
      </c>
      <c r="C559" s="100">
        <f>('EKHAZAARSTK X raw'!C559-'EKHAZAARSTK X raw'!C$1003)/'EKHAZAARSTK X raw'!C$1004</f>
        <v>-1.6301792729021254</v>
      </c>
      <c r="D559" s="100">
        <f>('EKHAZAARSTK X raw'!D559-'EKHAZAARSTK X raw'!D$1003)/'EKHAZAARSTK X raw'!D$1004</f>
        <v>-0.10232454564543908</v>
      </c>
      <c r="E559" s="100">
        <f>('EKHAZAARSTK X raw'!E559-'EKHAZAARSTK X raw'!E$1003)/'EKHAZAARSTK X raw'!E$1004</f>
        <v>-0.90240488424864596</v>
      </c>
      <c r="F559" s="100">
        <f>('EKHAZAARSTK X raw'!F559-'EKHAZAARSTK X raw'!F$1003)/'EKHAZAARSTK X raw'!F$1004</f>
        <v>0.27639941544484831</v>
      </c>
      <c r="G559" s="100">
        <f>('EKHAZAARSTK X raw'!G559-'EKHAZAARSTK X raw'!G$1003)/'EKHAZAARSTK X raw'!G$1004</f>
        <v>-1.2784513544426781</v>
      </c>
      <c r="H559" s="100">
        <f>('EKHAZAARSTK X raw'!H559-'EKHAZAARSTK X raw'!H$1003)/'EKHAZAARSTK X raw'!H$1004</f>
        <v>-0.55304205304011744</v>
      </c>
      <c r="I559" s="100">
        <f>('EKHAZAARSTK X raw'!I559-'EKHAZAARSTK X raw'!I$1003)/'EKHAZAARSTK X raw'!I$1004</f>
        <v>-0.92409086022691889</v>
      </c>
      <c r="J559" s="100">
        <f>('EKHAZAARSTK X raw'!J559-'EKHAZAARSTK X raw'!J$1003)/'EKHAZAARSTK X raw'!J$1004</f>
        <v>-0.30076530545397184</v>
      </c>
      <c r="K559" s="100">
        <f>('EKHAZAARSTK X raw'!K559-'EKHAZAARSTK X raw'!K$1003)/'EKHAZAARSTK X raw'!K$1004</f>
        <v>-0.79181339273866869</v>
      </c>
    </row>
    <row r="560" spans="1:11" x14ac:dyDescent="0.3">
      <c r="A560" s="22" t="str">
        <f>'EKHAZAARSTK X raw'!A560</f>
        <v>MAHARASHTRA SEAMLESS LTD</v>
      </c>
      <c r="B560" s="100">
        <f>('EKHAZAARSTK X raw'!B560-'EKHAZAARSTK X raw'!B$1003)/'EKHAZAARSTK X raw'!B$1004</f>
        <v>-0.19561910464699162</v>
      </c>
      <c r="C560" s="100">
        <f>('EKHAZAARSTK X raw'!C560-'EKHAZAARSTK X raw'!C$1003)/'EKHAZAARSTK X raw'!C$1004</f>
        <v>0.27419883944662876</v>
      </c>
      <c r="D560" s="100">
        <f>('EKHAZAARSTK X raw'!D560-'EKHAZAARSTK X raw'!D$1003)/'EKHAZAARSTK X raw'!D$1004</f>
        <v>-0.35807378936902801</v>
      </c>
      <c r="E560" s="100">
        <f>('EKHAZAARSTK X raw'!E560-'EKHAZAARSTK X raw'!E$1003)/'EKHAZAARSTK X raw'!E$1004</f>
        <v>-0.70505072648683498</v>
      </c>
      <c r="F560" s="100">
        <f>('EKHAZAARSTK X raw'!F560-'EKHAZAARSTK X raw'!F$1003)/'EKHAZAARSTK X raw'!F$1004</f>
        <v>0.68752630954839045</v>
      </c>
      <c r="G560" s="100">
        <f>('EKHAZAARSTK X raw'!G560-'EKHAZAARSTK X raw'!G$1003)/'EKHAZAARSTK X raw'!G$1004</f>
        <v>8.6212799971964474E-2</v>
      </c>
      <c r="H560" s="100">
        <f>('EKHAZAARSTK X raw'!H560-'EKHAZAARSTK X raw'!H$1003)/'EKHAZAARSTK X raw'!H$1004</f>
        <v>9.2804664976705253E-2</v>
      </c>
      <c r="I560" s="100">
        <f>('EKHAZAARSTK X raw'!I560-'EKHAZAARSTK X raw'!I$1003)/'EKHAZAARSTK X raw'!I$1004</f>
        <v>-0.10248616201452085</v>
      </c>
      <c r="J560" s="100">
        <f>('EKHAZAARSTK X raw'!J560-'EKHAZAARSTK X raw'!J$1003)/'EKHAZAARSTK X raw'!J$1004</f>
        <v>0.97283535251537656</v>
      </c>
      <c r="K560" s="100">
        <f>('EKHAZAARSTK X raw'!K560-'EKHAZAARSTK X raw'!K$1003)/'EKHAZAARSTK X raw'!K$1004</f>
        <v>-0.24779418779930112</v>
      </c>
    </row>
    <row r="561" spans="1:11" x14ac:dyDescent="0.3">
      <c r="A561" s="22" t="str">
        <f>'EKHAZAARSTK X raw'!A561</f>
        <v>MAHINDRA &amp; MAHINDRA FIN SECS</v>
      </c>
      <c r="B561" s="100">
        <f>('EKHAZAARSTK X raw'!B561-'EKHAZAARSTK X raw'!B$1003)/'EKHAZAARSTK X raw'!B$1004</f>
        <v>0.35240515725377364</v>
      </c>
      <c r="C561" s="100">
        <f>('EKHAZAARSTK X raw'!C561-'EKHAZAARSTK X raw'!C$1003)/'EKHAZAARSTK X raw'!C$1004</f>
        <v>-1.4866146659256234</v>
      </c>
      <c r="D561" s="100">
        <f>('EKHAZAARSTK X raw'!D561-'EKHAZAARSTK X raw'!D$1003)/'EKHAZAARSTK X raw'!D$1004</f>
        <v>-0.34470156653356915</v>
      </c>
      <c r="E561" s="100">
        <f>('EKHAZAARSTK X raw'!E561-'EKHAZAARSTK X raw'!E$1003)/'EKHAZAARSTK X raw'!E$1004</f>
        <v>2.5602932034450263</v>
      </c>
      <c r="F561" s="100">
        <f>('EKHAZAARSTK X raw'!F561-'EKHAZAARSTK X raw'!F$1003)/'EKHAZAARSTK X raw'!F$1004</f>
        <v>1.0731479697681847</v>
      </c>
      <c r="G561" s="100">
        <f>('EKHAZAARSTK X raw'!G561-'EKHAZAARSTK X raw'!G$1003)/'EKHAZAARSTK X raw'!G$1004</f>
        <v>0.20371839007146261</v>
      </c>
      <c r="H561" s="100">
        <f>('EKHAZAARSTK X raw'!H561-'EKHAZAARSTK X raw'!H$1003)/'EKHAZAARSTK X raw'!H$1004</f>
        <v>1.4384728784993692</v>
      </c>
      <c r="I561" s="100">
        <f>('EKHAZAARSTK X raw'!I561-'EKHAZAARSTK X raw'!I$1003)/'EKHAZAARSTK X raw'!I$1004</f>
        <v>0.45804547091472769</v>
      </c>
      <c r="J561" s="100">
        <f>('EKHAZAARSTK X raw'!J561-'EKHAZAARSTK X raw'!J$1003)/'EKHAZAARSTK X raw'!J$1004</f>
        <v>0.22812182943079434</v>
      </c>
      <c r="K561" s="100">
        <f>('EKHAZAARSTK X raw'!K561-'EKHAZAARSTK X raw'!K$1003)/'EKHAZAARSTK X raw'!K$1004</f>
        <v>0.35922011589122882</v>
      </c>
    </row>
    <row r="562" spans="1:11" x14ac:dyDescent="0.3">
      <c r="A562" s="22" t="str">
        <f>'EKHAZAARSTK X raw'!A562</f>
        <v>MAHINDRA &amp; MAHINDRA LTD</v>
      </c>
      <c r="B562" s="100">
        <f>('EKHAZAARSTK X raw'!B562-'EKHAZAARSTK X raw'!B$1003)/'EKHAZAARSTK X raw'!B$1004</f>
        <v>4.0891124314835797E-2</v>
      </c>
      <c r="C562" s="100">
        <f>('EKHAZAARSTK X raw'!C562-'EKHAZAARSTK X raw'!C$1003)/'EKHAZAARSTK X raw'!C$1004</f>
        <v>-0.76449410390976413</v>
      </c>
      <c r="D562" s="100">
        <f>('EKHAZAARSTK X raw'!D562-'EKHAZAARSTK X raw'!D$1003)/'EKHAZAARSTK X raw'!D$1004</f>
        <v>-0.71515303023425469</v>
      </c>
      <c r="E562" s="100">
        <f>('EKHAZAARSTK X raw'!E562-'EKHAZAARSTK X raw'!E$1003)/'EKHAZAARSTK X raw'!E$1004</f>
        <v>1.0011233069483825</v>
      </c>
      <c r="F562" s="100">
        <f>('EKHAZAARSTK X raw'!F562-'EKHAZAARSTK X raw'!F$1003)/'EKHAZAARSTK X raw'!F$1004</f>
        <v>0.80352118934065875</v>
      </c>
      <c r="G562" s="100">
        <f>('EKHAZAARSTK X raw'!G562-'EKHAZAARSTK X raw'!G$1003)/'EKHAZAARSTK X raw'!G$1004</f>
        <v>0.15999976326401605</v>
      </c>
      <c r="H562" s="100">
        <f>('EKHAZAARSTK X raw'!H562-'EKHAZAARSTK X raw'!H$1003)/'EKHAZAARSTK X raw'!H$1004</f>
        <v>2.4265235268385408</v>
      </c>
      <c r="I562" s="100">
        <f>('EKHAZAARSTK X raw'!I562-'EKHAZAARSTK X raw'!I$1003)/'EKHAZAARSTK X raw'!I$1004</f>
        <v>-0.10719729288398845</v>
      </c>
      <c r="J562" s="100">
        <f>('EKHAZAARSTK X raw'!J562-'EKHAZAARSTK X raw'!J$1003)/'EKHAZAARSTK X raw'!J$1004</f>
        <v>0.25928501947826443</v>
      </c>
      <c r="K562" s="100">
        <f>('EKHAZAARSTK X raw'!K562-'EKHAZAARSTK X raw'!K$1003)/'EKHAZAARSTK X raw'!K$1004</f>
        <v>-0.20512023974972432</v>
      </c>
    </row>
    <row r="563" spans="1:11" x14ac:dyDescent="0.3">
      <c r="A563" s="22" t="str">
        <f>'EKHAZAARSTK X raw'!A563</f>
        <v>MAHINDRA CIE AUTOMOTIVE LTD</v>
      </c>
      <c r="B563" s="100">
        <f>('EKHAZAARSTK X raw'!B563-'EKHAZAARSTK X raw'!B$1003)/'EKHAZAARSTK X raw'!B$1004</f>
        <v>-0.14979761877121245</v>
      </c>
      <c r="C563" s="100">
        <f>('EKHAZAARSTK X raw'!C563-'EKHAZAARSTK X raw'!C$1003)/'EKHAZAARSTK X raw'!C$1004</f>
        <v>-0.87035338110087546</v>
      </c>
      <c r="D563" s="100">
        <f>('EKHAZAARSTK X raw'!D563-'EKHAZAARSTK X raw'!D$1003)/'EKHAZAARSTK X raw'!D$1004</f>
        <v>-0.52586015252589446</v>
      </c>
      <c r="E563" s="100">
        <f>('EKHAZAARSTK X raw'!E563-'EKHAZAARSTK X raw'!E$1003)/'EKHAZAARSTK X raw'!E$1004</f>
        <v>-0.24505401461823467</v>
      </c>
      <c r="F563" s="100">
        <f>('EKHAZAARSTK X raw'!F563-'EKHAZAARSTK X raw'!F$1003)/'EKHAZAARSTK X raw'!F$1004</f>
        <v>1.9785180061521155</v>
      </c>
      <c r="G563" s="100">
        <f>('EKHAZAARSTK X raw'!G563-'EKHAZAARSTK X raw'!G$1003)/'EKHAZAARSTK X raw'!G$1004</f>
        <v>-0.19527050720307754</v>
      </c>
      <c r="H563" s="100">
        <f>('EKHAZAARSTK X raw'!H563-'EKHAZAARSTK X raw'!H$1003)/'EKHAZAARSTK X raw'!H$1004</f>
        <v>0.62330413308555144</v>
      </c>
      <c r="I563" s="100">
        <f>('EKHAZAARSTK X raw'!I563-'EKHAZAARSTK X raw'!I$1003)/'EKHAZAARSTK X raw'!I$1004</f>
        <v>-0.20756888290896189</v>
      </c>
      <c r="J563" s="100">
        <f>('EKHAZAARSTK X raw'!J563-'EKHAZAARSTK X raw'!J$1003)/'EKHAZAARSTK X raw'!J$1004</f>
        <v>0.13263869085634789</v>
      </c>
      <c r="K563" s="100">
        <f>('EKHAZAARSTK X raw'!K563-'EKHAZAARSTK X raw'!K$1003)/'EKHAZAARSTK X raw'!K$1004</f>
        <v>1.2202417343143075</v>
      </c>
    </row>
    <row r="564" spans="1:11" x14ac:dyDescent="0.3">
      <c r="A564" s="22" t="str">
        <f>'EKHAZAARSTK X raw'!A564</f>
        <v>MAHINDRA HOLIDAYS &amp; RESORTS</v>
      </c>
      <c r="B564" s="100">
        <f>('EKHAZAARSTK X raw'!B564-'EKHAZAARSTK X raw'!B$1003)/'EKHAZAARSTK X raw'!B$1004</f>
        <v>-0.64897097360151768</v>
      </c>
      <c r="C564" s="100">
        <f>('EKHAZAARSTK X raw'!C564-'EKHAZAARSTK X raw'!C$1003)/'EKHAZAARSTK X raw'!C$1004</f>
        <v>-1.3233727817610645</v>
      </c>
      <c r="D564" s="100">
        <f>('EKHAZAARSTK X raw'!D564-'EKHAZAARSTK X raw'!D$1003)/'EKHAZAARSTK X raw'!D$1004</f>
        <v>-0.39512845653457818</v>
      </c>
      <c r="E564" s="100">
        <f>('EKHAZAARSTK X raw'!E564-'EKHAZAARSTK X raw'!E$1003)/'EKHAZAARSTK X raw'!E$1004</f>
        <v>0.30616644619867328</v>
      </c>
      <c r="F564" s="100">
        <f>('EKHAZAARSTK X raw'!F564-'EKHAZAARSTK X raw'!F$1003)/'EKHAZAARSTK X raw'!F$1004</f>
        <v>0.2582292021598156</v>
      </c>
      <c r="G564" s="100">
        <f>('EKHAZAARSTK X raw'!G564-'EKHAZAARSTK X raw'!G$1003)/'EKHAZAARSTK X raw'!G$1004</f>
        <v>-0.45875497138931104</v>
      </c>
      <c r="H564" s="100">
        <f>('EKHAZAARSTK X raw'!H564-'EKHAZAARSTK X raw'!H$1003)/'EKHAZAARSTK X raw'!H$1004</f>
        <v>6.9977916765732742E-2</v>
      </c>
      <c r="I564" s="100">
        <f>('EKHAZAARSTK X raw'!I564-'EKHAZAARSTK X raw'!I$1003)/'EKHAZAARSTK X raw'!I$1004</f>
        <v>-0.35517624395666281</v>
      </c>
      <c r="J564" s="100">
        <f>('EKHAZAARSTK X raw'!J564-'EKHAZAARSTK X raw'!J$1003)/'EKHAZAARSTK X raw'!J$1004</f>
        <v>-0.42093839061449306</v>
      </c>
      <c r="K564" s="100">
        <f>('EKHAZAARSTK X raw'!K564-'EKHAZAARSTK X raw'!K$1003)/'EKHAZAARSTK X raw'!K$1004</f>
        <v>-5.6300391653252152E-2</v>
      </c>
    </row>
    <row r="565" spans="1:11" x14ac:dyDescent="0.3">
      <c r="A565" s="22" t="str">
        <f>'EKHAZAARSTK X raw'!A565</f>
        <v>MAHINDRA LIFESPACE DEVELOPER</v>
      </c>
      <c r="B565" s="100">
        <f>('EKHAZAARSTK X raw'!B565-'EKHAZAARSTK X raw'!B$1003)/'EKHAZAARSTK X raw'!B$1004</f>
        <v>-0.24797802860083953</v>
      </c>
      <c r="C565" s="100">
        <f>('EKHAZAARSTK X raw'!C565-'EKHAZAARSTK X raw'!C$1003)/'EKHAZAARSTK X raw'!C$1004</f>
        <v>-0.51051188580834717</v>
      </c>
      <c r="D565" s="100">
        <f>('EKHAZAARSTK X raw'!D565-'EKHAZAARSTK X raw'!D$1003)/'EKHAZAARSTK X raw'!D$1004</f>
        <v>-0.49519169965517768</v>
      </c>
      <c r="E565" s="100">
        <f>('EKHAZAARSTK X raw'!E565-'EKHAZAARSTK X raw'!E$1003)/'EKHAZAARSTK X raw'!E$1004</f>
        <v>-0.69181307542922899</v>
      </c>
      <c r="F565" s="100">
        <f>('EKHAZAARSTK X raw'!F565-'EKHAZAARSTK X raw'!F$1003)/'EKHAZAARSTK X raw'!F$1004</f>
        <v>-0.11493019575140431</v>
      </c>
      <c r="G565" s="100">
        <f>('EKHAZAARSTK X raw'!G565-'EKHAZAARSTK X raw'!G$1003)/'EKHAZAARSTK X raw'!G$1004</f>
        <v>-0.36992735377418512</v>
      </c>
      <c r="H565" s="100">
        <f>('EKHAZAARSTK X raw'!H565-'EKHAZAARSTK X raw'!H$1003)/'EKHAZAARSTK X raw'!H$1004</f>
        <v>-0.46171178608598107</v>
      </c>
      <c r="I565" s="100">
        <f>('EKHAZAARSTK X raw'!I565-'EKHAZAARSTK X raw'!I$1003)/'EKHAZAARSTK X raw'!I$1004</f>
        <v>-0.56377019706013942</v>
      </c>
      <c r="J565" s="100">
        <f>('EKHAZAARSTK X raw'!J565-'EKHAZAARSTK X raw'!J$1003)/'EKHAZAARSTK X raw'!J$1004</f>
        <v>-0.87605744118944884</v>
      </c>
      <c r="K565" s="100">
        <f>('EKHAZAARSTK X raw'!K565-'EKHAZAARSTK X raw'!K$1003)/'EKHAZAARSTK X raw'!K$1004</f>
        <v>-0.45801128680837216</v>
      </c>
    </row>
    <row r="566" spans="1:11" x14ac:dyDescent="0.3">
      <c r="A566" s="22" t="str">
        <f>'EKHAZAARSTK X raw'!A566</f>
        <v>MAHINDRA LOGISTICS LTD</v>
      </c>
      <c r="B566" s="100">
        <f>('EKHAZAARSTK X raw'!B566-'EKHAZAARSTK X raw'!B$1003)/'EKHAZAARSTK X raw'!B$1004</f>
        <v>-0.27474533680602004</v>
      </c>
      <c r="C566" s="100">
        <f>('EKHAZAARSTK X raw'!C566-'EKHAZAARSTK X raw'!C$1003)/'EKHAZAARSTK X raw'!C$1004</f>
        <v>0.18849366221680125</v>
      </c>
      <c r="D566" s="100">
        <f>('EKHAZAARSTK X raw'!D566-'EKHAZAARSTK X raw'!D$1003)/'EKHAZAARSTK X raw'!D$1004</f>
        <v>0.25811489470833859</v>
      </c>
      <c r="E566" s="100">
        <f>('EKHAZAARSTK X raw'!E566-'EKHAZAARSTK X raw'!E$1003)/'EKHAZAARSTK X raw'!E$1004</f>
        <v>9.2904958431526893E-2</v>
      </c>
      <c r="F566" s="100">
        <f>('EKHAZAARSTK X raw'!F566-'EKHAZAARSTK X raw'!F$1003)/'EKHAZAARSTK X raw'!F$1004</f>
        <v>-0.91217371715637452</v>
      </c>
      <c r="G566" s="100">
        <f>('EKHAZAARSTK X raw'!G566-'EKHAZAARSTK X raw'!G$1003)/'EKHAZAARSTK X raw'!G$1004</f>
        <v>-0.79793169911323902</v>
      </c>
      <c r="H566" s="100">
        <f>('EKHAZAARSTK X raw'!H566-'EKHAZAARSTK X raw'!H$1003)/'EKHAZAARSTK X raw'!H$1004</f>
        <v>-0.34067882837568608</v>
      </c>
      <c r="I566" s="100">
        <f>('EKHAZAARSTK X raw'!I566-'EKHAZAARSTK X raw'!I$1003)/'EKHAZAARSTK X raw'!I$1004</f>
        <v>-0.36575868888904506</v>
      </c>
      <c r="J566" s="100">
        <f>('EKHAZAARSTK X raw'!J566-'EKHAZAARSTK X raw'!J$1003)/'EKHAZAARSTK X raw'!J$1004</f>
        <v>-8.5013307046684805E-2</v>
      </c>
      <c r="K566" s="100">
        <f>('EKHAZAARSTK X raw'!K566-'EKHAZAARSTK X raw'!K$1003)/'EKHAZAARSTK X raw'!K$1004</f>
        <v>-0.52113193166144256</v>
      </c>
    </row>
    <row r="567" spans="1:11" x14ac:dyDescent="0.3">
      <c r="A567" s="22" t="str">
        <f>'EKHAZAARSTK X raw'!A567</f>
        <v>MAITHAN ALLOYS LTD</v>
      </c>
      <c r="B567" s="100">
        <f>('EKHAZAARSTK X raw'!B567-'EKHAZAARSTK X raw'!B$1003)/'EKHAZAARSTK X raw'!B$1004</f>
        <v>-0.13610981679977716</v>
      </c>
      <c r="C567" s="100">
        <f>('EKHAZAARSTK X raw'!C567-'EKHAZAARSTK X raw'!C$1003)/'EKHAZAARSTK X raw'!C$1004</f>
        <v>1.6329148086209979</v>
      </c>
      <c r="D567" s="100">
        <f>('EKHAZAARSTK X raw'!D567-'EKHAZAARSTK X raw'!D$1003)/'EKHAZAARSTK X raw'!D$1004</f>
        <v>1.2814824608957855</v>
      </c>
      <c r="E567" s="100">
        <f>('EKHAZAARSTK X raw'!E567-'EKHAZAARSTK X raw'!E$1003)/'EKHAZAARSTK X raw'!E$1004</f>
        <v>-0.90240488424864596</v>
      </c>
      <c r="F567" s="100">
        <f>('EKHAZAARSTK X raw'!F567-'EKHAZAARSTK X raw'!F$1003)/'EKHAZAARSTK X raw'!F$1004</f>
        <v>-1.3947373881306813</v>
      </c>
      <c r="G567" s="100">
        <f>('EKHAZAARSTK X raw'!G567-'EKHAZAARSTK X raw'!G$1003)/'EKHAZAARSTK X raw'!G$1004</f>
        <v>1.0157672664429127</v>
      </c>
      <c r="H567" s="100">
        <f>('EKHAZAARSTK X raw'!H567-'EKHAZAARSTK X raw'!H$1003)/'EKHAZAARSTK X raw'!H$1004</f>
        <v>-0.35390841856125227</v>
      </c>
      <c r="I567" s="100">
        <f>('EKHAZAARSTK X raw'!I567-'EKHAZAARSTK X raw'!I$1003)/'EKHAZAARSTK X raw'!I$1004</f>
        <v>-0.12710007966897105</v>
      </c>
      <c r="J567" s="100">
        <f>('EKHAZAARSTK X raw'!J567-'EKHAZAARSTK X raw'!J$1003)/'EKHAZAARSTK X raw'!J$1004</f>
        <v>2.6782351589892368</v>
      </c>
      <c r="K567" s="100">
        <f>('EKHAZAARSTK X raw'!K567-'EKHAZAARSTK X raw'!K$1003)/'EKHAZAARSTK X raw'!K$1004</f>
        <v>-0.91169625147716093</v>
      </c>
    </row>
    <row r="568" spans="1:11" x14ac:dyDescent="0.3">
      <c r="A568" s="22" t="str">
        <f>'EKHAZAARSTK X raw'!A568</f>
        <v>MAN INFRACONSTRUCTION LTD</v>
      </c>
      <c r="B568" s="100">
        <f>('EKHAZAARSTK X raw'!B568-'EKHAZAARSTK X raw'!B$1003)/'EKHAZAARSTK X raw'!B$1004</f>
        <v>0.15669845180853492</v>
      </c>
      <c r="C568" s="100">
        <f>('EKHAZAARSTK X raw'!C568-'EKHAZAARSTK X raw'!C$1003)/'EKHAZAARSTK X raw'!C$1004</f>
        <v>1.3106621804373733</v>
      </c>
      <c r="D568" s="100">
        <f>('EKHAZAARSTK X raw'!D568-'EKHAZAARSTK X raw'!D$1003)/'EKHAZAARSTK X raw'!D$1004</f>
        <v>0.75543448217450748</v>
      </c>
      <c r="E568" s="100">
        <f>('EKHAZAARSTK X raw'!E568-'EKHAZAARSTK X raw'!E$1003)/'EKHAZAARSTK X raw'!E$1004</f>
        <v>-6.3851933711037215E-2</v>
      </c>
      <c r="F568" s="100">
        <f>('EKHAZAARSTK X raw'!F568-'EKHAZAARSTK X raw'!F$1003)/'EKHAZAARSTK X raw'!F$1004</f>
        <v>-1.0402598742035019</v>
      </c>
      <c r="G568" s="100">
        <f>('EKHAZAARSTK X raw'!G568-'EKHAZAARSTK X raw'!G$1003)/'EKHAZAARSTK X raw'!G$1004</f>
        <v>0.57338390932576622</v>
      </c>
      <c r="H568" s="100">
        <f>('EKHAZAARSTK X raw'!H568-'EKHAZAARSTK X raw'!H$1003)/'EKHAZAARSTK X raw'!H$1004</f>
        <v>-0.57820907000094557</v>
      </c>
      <c r="I568" s="100">
        <f>('EKHAZAARSTK X raw'!I568-'EKHAZAARSTK X raw'!I$1003)/'EKHAZAARSTK X raw'!I$1004</f>
        <v>-0.19408663847855093</v>
      </c>
      <c r="J568" s="100">
        <f>('EKHAZAARSTK X raw'!J568-'EKHAZAARSTK X raw'!J$1003)/'EKHAZAARSTK X raw'!J$1004</f>
        <v>0.34633425735478079</v>
      </c>
      <c r="K568" s="100">
        <f>('EKHAZAARSTK X raw'!K568-'EKHAZAARSTK X raw'!K$1003)/'EKHAZAARSTK X raw'!K$1004</f>
        <v>-0.44942095003737287</v>
      </c>
    </row>
    <row r="569" spans="1:11" x14ac:dyDescent="0.3">
      <c r="A569" s="22" t="str">
        <f>'EKHAZAARSTK X raw'!A569</f>
        <v>MANALI PETROCHEMICALS LTD</v>
      </c>
      <c r="B569" s="100">
        <f>('EKHAZAARSTK X raw'!B569-'EKHAZAARSTK X raw'!B$1003)/'EKHAZAARSTK X raw'!B$1004</f>
        <v>1.9055599448979132</v>
      </c>
      <c r="C569" s="100">
        <f>('EKHAZAARSTK X raw'!C569-'EKHAZAARSTK X raw'!C$1003)/'EKHAZAARSTK X raw'!C$1004</f>
        <v>2.6514773360225852</v>
      </c>
      <c r="D569" s="100">
        <f>('EKHAZAARSTK X raw'!D569-'EKHAZAARSTK X raw'!D$1003)/'EKHAZAARSTK X raw'!D$1004</f>
        <v>1.4036659873512101</v>
      </c>
      <c r="E569" s="100">
        <f>('EKHAZAARSTK X raw'!E569-'EKHAZAARSTK X raw'!E$1003)/'EKHAZAARSTK X raw'!E$1004</f>
        <v>-0.63287550329805931</v>
      </c>
      <c r="F569" s="100">
        <f>('EKHAZAARSTK X raw'!F569-'EKHAZAARSTK X raw'!F$1003)/'EKHAZAARSTK X raw'!F$1004</f>
        <v>-1.2048262190466152</v>
      </c>
      <c r="G569" s="100">
        <f>('EKHAZAARSTK X raw'!G569-'EKHAZAARSTK X raw'!G$1003)/'EKHAZAARSTK X raw'!G$1004</f>
        <v>-6.2502863746741702E-2</v>
      </c>
      <c r="H569" s="100">
        <f>('EKHAZAARSTK X raw'!H569-'EKHAZAARSTK X raw'!H$1003)/'EKHAZAARSTK X raw'!H$1004</f>
        <v>-0.94305956677447755</v>
      </c>
      <c r="I569" s="100">
        <f>('EKHAZAARSTK X raw'!I569-'EKHAZAARSTK X raw'!I$1003)/'EKHAZAARSTK X raw'!I$1004</f>
        <v>0.30192317285542442</v>
      </c>
      <c r="J569" s="100">
        <f>('EKHAZAARSTK X raw'!J569-'EKHAZAARSTK X raw'!J$1003)/'EKHAZAARSTK X raw'!J$1004</f>
        <v>1.5174003749061793</v>
      </c>
      <c r="K569" s="100">
        <f>('EKHAZAARSTK X raw'!K569-'EKHAZAARSTK X raw'!K$1003)/'EKHAZAARSTK X raw'!K$1004</f>
        <v>-5.2607846690960476E-2</v>
      </c>
    </row>
    <row r="570" spans="1:11" x14ac:dyDescent="0.3">
      <c r="A570" s="22" t="str">
        <f>'EKHAZAARSTK X raw'!A570</f>
        <v>MANAPPURAM FINANCE LTD</v>
      </c>
      <c r="B570" s="100">
        <f>('EKHAZAARSTK X raw'!B570-'EKHAZAARSTK X raw'!B$1003)/'EKHAZAARSTK X raw'!B$1004</f>
        <v>1.031579241896684</v>
      </c>
      <c r="C570" s="100">
        <f>('EKHAZAARSTK X raw'!C570-'EKHAZAARSTK X raw'!C$1003)/'EKHAZAARSTK X raw'!C$1004</f>
        <v>-0.96629989028006769</v>
      </c>
      <c r="D570" s="100">
        <f>('EKHAZAARSTK X raw'!D570-'EKHAZAARSTK X raw'!D$1003)/'EKHAZAARSTK X raw'!D$1004</f>
        <v>-0.13333359636294623</v>
      </c>
      <c r="E570" s="100">
        <f>('EKHAZAARSTK X raw'!E570-'EKHAZAARSTK X raw'!E$1003)/'EKHAZAARSTK X raw'!E$1004</f>
        <v>2.3677517911129899</v>
      </c>
      <c r="F570" s="100">
        <f>('EKHAZAARSTK X raw'!F570-'EKHAZAARSTK X raw'!F$1003)/'EKHAZAARSTK X raw'!F$1004</f>
        <v>0.14088754402116394</v>
      </c>
      <c r="G570" s="100">
        <f>('EKHAZAARSTK X raw'!G570-'EKHAZAARSTK X raw'!G$1003)/'EKHAZAARSTK X raw'!G$1004</f>
        <v>0.42397726927891388</v>
      </c>
      <c r="H570" s="100">
        <f>('EKHAZAARSTK X raw'!H570-'EKHAZAARSTK X raw'!H$1003)/'EKHAZAARSTK X raw'!H$1004</f>
        <v>0.78775546970448407</v>
      </c>
      <c r="I570" s="100">
        <f>('EKHAZAARSTK X raw'!I570-'EKHAZAARSTK X raw'!I$1003)/'EKHAZAARSTK X raw'!I$1004</f>
        <v>1.9768417461202583</v>
      </c>
      <c r="J570" s="100">
        <f>('EKHAZAARSTK X raw'!J570-'EKHAZAARSTK X raw'!J$1003)/'EKHAZAARSTK X raw'!J$1004</f>
        <v>0.75056267387246733</v>
      </c>
      <c r="K570" s="100">
        <f>('EKHAZAARSTK X raw'!K570-'EKHAZAARSTK X raw'!K$1003)/'EKHAZAARSTK X raw'!K$1004</f>
        <v>-0.94538324975149535</v>
      </c>
    </row>
    <row r="571" spans="1:11" x14ac:dyDescent="0.3">
      <c r="A571" s="22" t="str">
        <f>'EKHAZAARSTK X raw'!A571</f>
        <v>MANGALORE CHEMICALS &amp; FERT</v>
      </c>
      <c r="B571" s="100">
        <f>('EKHAZAARSTK X raw'!B571-'EKHAZAARSTK X raw'!B$1003)/'EKHAZAARSTK X raw'!B$1004</f>
        <v>0.19932236750451665</v>
      </c>
      <c r="C571" s="100">
        <f>('EKHAZAARSTK X raw'!C571-'EKHAZAARSTK X raw'!C$1003)/'EKHAZAARSTK X raw'!C$1004</f>
        <v>0.78422250105757674</v>
      </c>
      <c r="D571" s="100">
        <f>('EKHAZAARSTK X raw'!D571-'EKHAZAARSTK X raw'!D$1003)/'EKHAZAARSTK X raw'!D$1004</f>
        <v>-1.2145739606019763</v>
      </c>
      <c r="E571" s="100">
        <f>('EKHAZAARSTK X raw'!E571-'EKHAZAARSTK X raw'!E$1003)/'EKHAZAARSTK X raw'!E$1004</f>
        <v>1.8620900273157044</v>
      </c>
      <c r="F571" s="100">
        <f>('EKHAZAARSTK X raw'!F571-'EKHAZAARSTK X raw'!F$1003)/'EKHAZAARSTK X raw'!F$1004</f>
        <v>0.69285881812227834</v>
      </c>
      <c r="G571" s="100">
        <f>('EKHAZAARSTK X raw'!G571-'EKHAZAARSTK X raw'!G$1003)/'EKHAZAARSTK X raw'!G$1004</f>
        <v>-0.65418284053199904</v>
      </c>
      <c r="H571" s="100">
        <f>('EKHAZAARSTK X raw'!H571-'EKHAZAARSTK X raw'!H$1003)/'EKHAZAARSTK X raw'!H$1004</f>
        <v>-0.60454047604934735</v>
      </c>
      <c r="I571" s="100">
        <f>('EKHAZAARSTK X raw'!I571-'EKHAZAARSTK X raw'!I$1003)/'EKHAZAARSTK X raw'!I$1004</f>
        <v>1.4418114812804752</v>
      </c>
      <c r="J571" s="100">
        <f>('EKHAZAARSTK X raw'!J571-'EKHAZAARSTK X raw'!J$1003)/'EKHAZAARSTK X raw'!J$1004</f>
        <v>0.46855955124663784</v>
      </c>
      <c r="K571" s="100">
        <f>('EKHAZAARSTK X raw'!K571-'EKHAZAARSTK X raw'!K$1003)/'EKHAZAARSTK X raw'!K$1004</f>
        <v>0.92620958391250063</v>
      </c>
    </row>
    <row r="572" spans="1:11" x14ac:dyDescent="0.3">
      <c r="A572" s="22" t="str">
        <f>'EKHAZAARSTK X raw'!A572</f>
        <v>MANGALORE REFINERY &amp; PETRO</v>
      </c>
      <c r="B572" s="100">
        <f>('EKHAZAARSTK X raw'!B572-'EKHAZAARSTK X raw'!B$1003)/'EKHAZAARSTK X raw'!B$1004</f>
        <v>-0.64897097360151768</v>
      </c>
      <c r="C572" s="100">
        <f>('EKHAZAARSTK X raw'!C572-'EKHAZAARSTK X raw'!C$1003)/'EKHAZAARSTK X raw'!C$1004</f>
        <v>1.5801458417599357</v>
      </c>
      <c r="D572" s="100">
        <f>('EKHAZAARSTK X raw'!D572-'EKHAZAARSTK X raw'!D$1003)/'EKHAZAARSTK X raw'!D$1004</f>
        <v>0.7231608058224408</v>
      </c>
      <c r="E572" s="100">
        <f>('EKHAZAARSTK X raw'!E572-'EKHAZAARSTK X raw'!E$1003)/'EKHAZAARSTK X raw'!E$1004</f>
        <v>2.121846004743789</v>
      </c>
      <c r="F572" s="100">
        <f>('EKHAZAARSTK X raw'!F572-'EKHAZAARSTK X raw'!F$1003)/'EKHAZAARSTK X raw'!F$1004</f>
        <v>1.1389852273090841</v>
      </c>
      <c r="G572" s="100">
        <f>('EKHAZAARSTK X raw'!G572-'EKHAZAARSTK X raw'!G$1003)/'EKHAZAARSTK X raw'!G$1004</f>
        <v>0.75152813647834071</v>
      </c>
      <c r="H572" s="100">
        <f>('EKHAZAARSTK X raw'!H572-'EKHAZAARSTK X raw'!H$1003)/'EKHAZAARSTK X raw'!H$1004</f>
        <v>1.2840915169818738</v>
      </c>
      <c r="I572" s="100">
        <f>('EKHAZAARSTK X raw'!I572-'EKHAZAARSTK X raw'!I$1003)/'EKHAZAARSTK X raw'!I$1004</f>
        <v>-0.15098475446494528</v>
      </c>
      <c r="J572" s="100">
        <f>('EKHAZAARSTK X raw'!J572-'EKHAZAARSTK X raw'!J$1003)/'EKHAZAARSTK X raw'!J$1004</f>
        <v>3.4036844829788766</v>
      </c>
      <c r="K572" s="100">
        <f>('EKHAZAARSTK X raw'!K572-'EKHAZAARSTK X raw'!K$1003)/'EKHAZAARSTK X raw'!K$1004</f>
        <v>2.7478940861418022</v>
      </c>
    </row>
    <row r="573" spans="1:11" x14ac:dyDescent="0.3">
      <c r="A573" s="22" t="str">
        <f>'EKHAZAARSTK X raw'!A573</f>
        <v>MANORAMA INDUSTRIES LTD</v>
      </c>
      <c r="B573" s="100">
        <f>('EKHAZAARSTK X raw'!B573-'EKHAZAARSTK X raw'!B$1003)/'EKHAZAARSTK X raw'!B$1004</f>
        <v>-0.64897097360151768</v>
      </c>
      <c r="C573" s="100">
        <f>('EKHAZAARSTK X raw'!C573-'EKHAZAARSTK X raw'!C$1003)/'EKHAZAARSTK X raw'!C$1004</f>
        <v>-5.6006493165906397E-2</v>
      </c>
      <c r="D573" s="100">
        <f>('EKHAZAARSTK X raw'!D573-'EKHAZAARSTK X raw'!D$1003)/'EKHAZAARSTK X raw'!D$1004</f>
        <v>0.31711769794969213</v>
      </c>
      <c r="E573" s="100">
        <f>('EKHAZAARSTK X raw'!E573-'EKHAZAARSTK X raw'!E$1003)/'EKHAZAARSTK X raw'!E$1004</f>
        <v>-0.29094148790395541</v>
      </c>
      <c r="F573" s="100">
        <f>('EKHAZAARSTK X raw'!F573-'EKHAZAARSTK X raw'!F$1003)/'EKHAZAARSTK X raw'!F$1004</f>
        <v>-0.34036445823757983</v>
      </c>
      <c r="G573" s="100">
        <f>('EKHAZAARSTK X raw'!G573-'EKHAZAARSTK X raw'!G$1003)/'EKHAZAARSTK X raw'!G$1004</f>
        <v>-0.42259115202293251</v>
      </c>
      <c r="H573" s="100">
        <f>('EKHAZAARSTK X raw'!H573-'EKHAZAARSTK X raw'!H$1003)/'EKHAZAARSTK X raw'!H$1004</f>
        <v>-1.3074710671720422</v>
      </c>
      <c r="I573" s="100">
        <f>('EKHAZAARSTK X raw'!I573-'EKHAZAARSTK X raw'!I$1003)/'EKHAZAARSTK X raw'!I$1004</f>
        <v>-0.97560399970304801</v>
      </c>
      <c r="J573" s="100">
        <f>('EKHAZAARSTK X raw'!J573-'EKHAZAARSTK X raw'!J$1003)/'EKHAZAARSTK X raw'!J$1004</f>
        <v>-0.71030108599617681</v>
      </c>
      <c r="K573" s="100">
        <f>('EKHAZAARSTK X raw'!K573-'EKHAZAARSTK X raw'!K$1003)/'EKHAZAARSTK X raw'!K$1004</f>
        <v>0.69168402372321636</v>
      </c>
    </row>
    <row r="574" spans="1:11" x14ac:dyDescent="0.3">
      <c r="A574" s="22" t="str">
        <f>'EKHAZAARSTK X raw'!A574</f>
        <v>MARATHON NEXTGEN REALTY LTD</v>
      </c>
      <c r="B574" s="100">
        <f>('EKHAZAARSTK X raw'!B574-'EKHAZAARSTK X raw'!B$1003)/'EKHAZAARSTK X raw'!B$1004</f>
        <v>-0.53061463404890741</v>
      </c>
      <c r="C574" s="100">
        <f>('EKHAZAARSTK X raw'!C574-'EKHAZAARSTK X raw'!C$1003)/'EKHAZAARSTK X raw'!C$1004</f>
        <v>-7.3714866046773575E-2</v>
      </c>
      <c r="D574" s="100">
        <f>('EKHAZAARSTK X raw'!D574-'EKHAZAARSTK X raw'!D$1003)/'EKHAZAARSTK X raw'!D$1004</f>
        <v>0.14237419016006284</v>
      </c>
      <c r="E574" s="100">
        <f>('EKHAZAARSTK X raw'!E574-'EKHAZAARSTK X raw'!E$1003)/'EKHAZAARSTK X raw'!E$1004</f>
        <v>1.5224499537387579</v>
      </c>
      <c r="F574" s="100">
        <f>('EKHAZAARSTK X raw'!F574-'EKHAZAARSTK X raw'!F$1003)/'EKHAZAARSTK X raw'!F$1004</f>
        <v>2.5555994118055745</v>
      </c>
      <c r="G574" s="100">
        <f>('EKHAZAARSTK X raw'!G574-'EKHAZAARSTK X raw'!G$1003)/'EKHAZAARSTK X raw'!G$1004</f>
        <v>0.28542632218287334</v>
      </c>
      <c r="H574" s="100">
        <f>('EKHAZAARSTK X raw'!H574-'EKHAZAARSTK X raw'!H$1003)/'EKHAZAARSTK X raw'!H$1004</f>
        <v>-0.87917179778637222</v>
      </c>
      <c r="I574" s="100">
        <f>('EKHAZAARSTK X raw'!I574-'EKHAZAARSTK X raw'!I$1003)/'EKHAZAARSTK X raw'!I$1004</f>
        <v>-0.48295241356158586</v>
      </c>
      <c r="J574" s="100">
        <f>('EKHAZAARSTK X raw'!J574-'EKHAZAARSTK X raw'!J$1003)/'EKHAZAARSTK X raw'!J$1004</f>
        <v>0.21139237072268519</v>
      </c>
      <c r="K574" s="100">
        <f>('EKHAZAARSTK X raw'!K574-'EKHAZAARSTK X raw'!K$1003)/'EKHAZAARSTK X raw'!K$1004</f>
        <v>1.3495512102705989</v>
      </c>
    </row>
    <row r="575" spans="1:11" x14ac:dyDescent="0.3">
      <c r="A575" s="22" t="str">
        <f>'EKHAZAARSTK X raw'!A575</f>
        <v>MARICO LTD</v>
      </c>
      <c r="B575" s="100">
        <f>('EKHAZAARSTK X raw'!B575-'EKHAZAARSTK X raw'!B$1003)/'EKHAZAARSTK X raw'!B$1004</f>
        <v>4.8880091722891178E-2</v>
      </c>
      <c r="C575" s="100">
        <f>('EKHAZAARSTK X raw'!C575-'EKHAZAARSTK X raw'!C$1003)/'EKHAZAARSTK X raw'!C$1004</f>
        <v>-0.24954773568866218</v>
      </c>
      <c r="D575" s="100">
        <f>('EKHAZAARSTK X raw'!D575-'EKHAZAARSTK X raw'!D$1003)/'EKHAZAARSTK X raw'!D$1004</f>
        <v>-0.19256558388694384</v>
      </c>
      <c r="E575" s="100">
        <f>('EKHAZAARSTK X raw'!E575-'EKHAZAARSTK X raw'!E$1003)/'EKHAZAARSTK X raw'!E$1004</f>
        <v>-0.83450209543132869</v>
      </c>
      <c r="F575" s="100">
        <f>('EKHAZAARSTK X raw'!F575-'EKHAZAARSTK X raw'!F$1003)/'EKHAZAARSTK X raw'!F$1004</f>
        <v>-0.28728471889176199</v>
      </c>
      <c r="G575" s="100">
        <f>('EKHAZAARSTK X raw'!G575-'EKHAZAARSTK X raw'!G$1003)/'EKHAZAARSTK X raw'!G$1004</f>
        <v>1.3753342133910482</v>
      </c>
      <c r="H575" s="100">
        <f>('EKHAZAARSTK X raw'!H575-'EKHAZAARSTK X raw'!H$1003)/'EKHAZAARSTK X raw'!H$1004</f>
        <v>0.89305441276191488</v>
      </c>
      <c r="I575" s="100">
        <f>('EKHAZAARSTK X raw'!I575-'EKHAZAARSTK X raw'!I$1003)/'EKHAZAARSTK X raw'!I$1004</f>
        <v>-0.67013906858599637</v>
      </c>
      <c r="J575" s="100">
        <f>('EKHAZAARSTK X raw'!J575-'EKHAZAARSTK X raw'!J$1003)/'EKHAZAARSTK X raw'!J$1004</f>
        <v>-0.75468115392449209</v>
      </c>
      <c r="K575" s="100">
        <f>('EKHAZAARSTK X raw'!K575-'EKHAZAARSTK X raw'!K$1003)/'EKHAZAARSTK X raw'!K$1004</f>
        <v>-1.2747784484913305</v>
      </c>
    </row>
    <row r="576" spans="1:11" x14ac:dyDescent="0.3">
      <c r="A576" s="22" t="str">
        <f>'EKHAZAARSTK X raw'!A576</f>
        <v>MARKSANS PHARMA LTD</v>
      </c>
      <c r="B576" s="100">
        <f>('EKHAZAARSTK X raw'!B576-'EKHAZAARSTK X raw'!B$1003)/'EKHAZAARSTK X raw'!B$1004</f>
        <v>-0.41432402291292381</v>
      </c>
      <c r="C576" s="100">
        <f>('EKHAZAARSTK X raw'!C576-'EKHAZAARSTK X raw'!C$1003)/'EKHAZAARSTK X raw'!C$1004</f>
        <v>0.45739352039160153</v>
      </c>
      <c r="D576" s="100">
        <f>('EKHAZAARSTK X raw'!D576-'EKHAZAARSTK X raw'!D$1003)/'EKHAZAARSTK X raw'!D$1004</f>
        <v>0.2992574268274758</v>
      </c>
      <c r="E576" s="100">
        <f>('EKHAZAARSTK X raw'!E576-'EKHAZAARSTK X raw'!E$1003)/'EKHAZAARSTK X raw'!E$1004</f>
        <v>-0.76280910488357812</v>
      </c>
      <c r="F576" s="100">
        <f>('EKHAZAARSTK X raw'!F576-'EKHAZAARSTK X raw'!F$1003)/'EKHAZAARSTK X raw'!F$1004</f>
        <v>1.069992450511182</v>
      </c>
      <c r="G576" s="100">
        <f>('EKHAZAARSTK X raw'!G576-'EKHAZAARSTK X raw'!G$1003)/'EKHAZAARSTK X raw'!G$1004</f>
        <v>0.23008903745358869</v>
      </c>
      <c r="H576" s="100">
        <f>('EKHAZAARSTK X raw'!H576-'EKHAZAARSTK X raw'!H$1003)/'EKHAZAARSTK X raw'!H$1004</f>
        <v>-0.5336441617648584</v>
      </c>
      <c r="I576" s="100">
        <f>('EKHAZAARSTK X raw'!I576-'EKHAZAARSTK X raw'!I$1003)/'EKHAZAARSTK X raw'!I$1004</f>
        <v>0.82135596651822806</v>
      </c>
      <c r="J576" s="100">
        <f>('EKHAZAARSTK X raw'!J576-'EKHAZAARSTK X raw'!J$1003)/'EKHAZAARSTK X raw'!J$1004</f>
        <v>0.15919216159603514</v>
      </c>
      <c r="K576" s="100">
        <f>('EKHAZAARSTK X raw'!K576-'EKHAZAARSTK X raw'!K$1003)/'EKHAZAARSTK X raw'!K$1004</f>
        <v>-0.65553360061891686</v>
      </c>
    </row>
    <row r="577" spans="1:11" x14ac:dyDescent="0.3">
      <c r="A577" s="22" t="str">
        <f>'EKHAZAARSTK X raw'!A577</f>
        <v>MARUTI SUZUKI INDIA LTD</v>
      </c>
      <c r="B577" s="100">
        <f>('EKHAZAARSTK X raw'!B577-'EKHAZAARSTK X raw'!B$1003)/'EKHAZAARSTK X raw'!B$1004</f>
        <v>-0.14712633407948039</v>
      </c>
      <c r="C577" s="100">
        <f>('EKHAZAARSTK X raw'!C577-'EKHAZAARSTK X raw'!C$1003)/'EKHAZAARSTK X raw'!C$1004</f>
        <v>-5.9587921640557838E-2</v>
      </c>
      <c r="D577" s="100">
        <f>('EKHAZAARSTK X raw'!D577-'EKHAZAARSTK X raw'!D$1003)/'EKHAZAARSTK X raw'!D$1004</f>
        <v>-0.52302423623827776</v>
      </c>
      <c r="E577" s="100">
        <f>('EKHAZAARSTK X raw'!E577-'EKHAZAARSTK X raw'!E$1003)/'EKHAZAARSTK X raw'!E$1004</f>
        <v>-0.90068472666373267</v>
      </c>
      <c r="F577" s="100">
        <f>('EKHAZAARSTK X raw'!F577-'EKHAZAARSTK X raw'!F$1003)/'EKHAZAARSTK X raw'!F$1004</f>
        <v>2.8352756787467001E-2</v>
      </c>
      <c r="G577" s="100">
        <f>('EKHAZAARSTK X raw'!G577-'EKHAZAARSTK X raw'!G$1003)/'EKHAZAARSTK X raw'!G$1004</f>
        <v>0.28970056841340763</v>
      </c>
      <c r="H577" s="100">
        <f>('EKHAZAARSTK X raw'!H577-'EKHAZAARSTK X raw'!H$1003)/'EKHAZAARSTK X raw'!H$1004</f>
        <v>2.335929795957886</v>
      </c>
      <c r="I577" s="100">
        <f>('EKHAZAARSTK X raw'!I577-'EKHAZAARSTK X raw'!I$1003)/'EKHAZAARSTK X raw'!I$1004</f>
        <v>-0.33171493263550755</v>
      </c>
      <c r="J577" s="100">
        <f>('EKHAZAARSTK X raw'!J577-'EKHAZAARSTK X raw'!J$1003)/'EKHAZAARSTK X raw'!J$1004</f>
        <v>-0.43957655071597329</v>
      </c>
      <c r="K577" s="100">
        <f>('EKHAZAARSTK X raw'!K577-'EKHAZAARSTK X raw'!K$1003)/'EKHAZAARSTK X raw'!K$1004</f>
        <v>-1.3132455244322467</v>
      </c>
    </row>
    <row r="578" spans="1:11" x14ac:dyDescent="0.3">
      <c r="A578" s="22" t="str">
        <f>'EKHAZAARSTK X raw'!A578</f>
        <v>MAS FINANCIAL SERVICES LTD</v>
      </c>
      <c r="B578" s="100">
        <f>('EKHAZAARSTK X raw'!B578-'EKHAZAARSTK X raw'!B$1003)/'EKHAZAARSTK X raw'!B$1004</f>
        <v>-0.46263191833996109</v>
      </c>
      <c r="C578" s="100">
        <f>('EKHAZAARSTK X raw'!C578-'EKHAZAARSTK X raw'!C$1003)/'EKHAZAARSTK X raw'!C$1004</f>
        <v>-0.87541334185693165</v>
      </c>
      <c r="D578" s="100">
        <f>('EKHAZAARSTK X raw'!D578-'EKHAZAARSTK X raw'!D$1003)/'EKHAZAARSTK X raw'!D$1004</f>
        <v>0.20695289922464577</v>
      </c>
      <c r="E578" s="100">
        <f>('EKHAZAARSTK X raw'!E578-'EKHAZAARSTK X raw'!E$1003)/'EKHAZAARSTK X raw'!E$1004</f>
        <v>2.623664118196285</v>
      </c>
      <c r="F578" s="100">
        <f>('EKHAZAARSTK X raw'!F578-'EKHAZAARSTK X raw'!F$1003)/'EKHAZAARSTK X raw'!F$1004</f>
        <v>0.85849180563124172</v>
      </c>
      <c r="G578" s="100">
        <f>('EKHAZAARSTK X raw'!G578-'EKHAZAARSTK X raw'!G$1003)/'EKHAZAARSTK X raw'!G$1004</f>
        <v>0.53557918006098149</v>
      </c>
      <c r="H578" s="100">
        <f>('EKHAZAARSTK X raw'!H578-'EKHAZAARSTK X raw'!H$1003)/'EKHAZAARSTK X raw'!H$1004</f>
        <v>-0.2468389721633531</v>
      </c>
      <c r="I578" s="100">
        <f>('EKHAZAARSTK X raw'!I578-'EKHAZAARSTK X raw'!I$1003)/'EKHAZAARSTK X raw'!I$1004</f>
        <v>-0.7834626767624302</v>
      </c>
      <c r="J578" s="100">
        <f>('EKHAZAARSTK X raw'!J578-'EKHAZAARSTK X raw'!J$1003)/'EKHAZAARSTK X raw'!J$1004</f>
        <v>-0.6622024161156731</v>
      </c>
      <c r="K578" s="100">
        <f>('EKHAZAARSTK X raw'!K578-'EKHAZAARSTK X raw'!K$1003)/'EKHAZAARSTK X raw'!K$1004</f>
        <v>0.11882632645686593</v>
      </c>
    </row>
    <row r="579" spans="1:11" x14ac:dyDescent="0.3">
      <c r="A579" s="22" t="str">
        <f>'EKHAZAARSTK X raw'!A579</f>
        <v>MASTEK LTD</v>
      </c>
      <c r="B579" s="100">
        <f>('EKHAZAARSTK X raw'!B579-'EKHAZAARSTK X raw'!B$1003)/'EKHAZAARSTK X raw'!B$1004</f>
        <v>0.22007653604472044</v>
      </c>
      <c r="C579" s="100">
        <f>('EKHAZAARSTK X raw'!C579-'EKHAZAARSTK X raw'!C$1003)/'EKHAZAARSTK X raw'!C$1004</f>
        <v>-3.4605655359444445E-2</v>
      </c>
      <c r="D579" s="100">
        <f>('EKHAZAARSTK X raw'!D579-'EKHAZAARSTK X raw'!D$1003)/'EKHAZAARSTK X raw'!D$1004</f>
        <v>1.1004109520485259</v>
      </c>
      <c r="E579" s="100">
        <f>('EKHAZAARSTK X raw'!E579-'EKHAZAARSTK X raw'!E$1003)/'EKHAZAARSTK X raw'!E$1004</f>
        <v>-0.25361116589691957</v>
      </c>
      <c r="F579" s="100">
        <f>('EKHAZAARSTK X raw'!F579-'EKHAZAARSTK X raw'!F$1003)/'EKHAZAARSTK X raw'!F$1004</f>
        <v>-1.9657557559366399</v>
      </c>
      <c r="G579" s="100">
        <f>('EKHAZAARSTK X raw'!G579-'EKHAZAARSTK X raw'!G$1003)/'EKHAZAARSTK X raw'!G$1004</f>
        <v>1.2254239020690409</v>
      </c>
      <c r="H579" s="100">
        <f>('EKHAZAARSTK X raw'!H579-'EKHAZAARSTK X raw'!H$1003)/'EKHAZAARSTK X raw'!H$1004</f>
        <v>-0.23204634915574118</v>
      </c>
      <c r="I579" s="100">
        <f>('EKHAZAARSTK X raw'!I579-'EKHAZAARSTK X raw'!I$1003)/'EKHAZAARSTK X raw'!I$1004</f>
        <v>9.0498347446724817E-2</v>
      </c>
      <c r="J579" s="100">
        <f>('EKHAZAARSTK X raw'!J579-'EKHAZAARSTK X raw'!J$1003)/'EKHAZAARSTK X raw'!J$1004</f>
        <v>0.12597263378698043</v>
      </c>
      <c r="K579" s="100">
        <f>('EKHAZAARSTK X raw'!K579-'EKHAZAARSTK X raw'!K$1003)/'EKHAZAARSTK X raw'!K$1004</f>
        <v>0.15791601118975396</v>
      </c>
    </row>
    <row r="580" spans="1:11" x14ac:dyDescent="0.3">
      <c r="A580" s="22" t="str">
        <f>'EKHAZAARSTK X raw'!A580</f>
        <v>MATRIMONY.COM LTD</v>
      </c>
      <c r="B580" s="100">
        <f>('EKHAZAARSTK X raw'!B580-'EKHAZAARSTK X raw'!B$1003)/'EKHAZAARSTK X raw'!B$1004</f>
        <v>5.424262831603819E-2</v>
      </c>
      <c r="C580" s="100">
        <f>('EKHAZAARSTK X raw'!C580-'EKHAZAARSTK X raw'!C$1003)/'EKHAZAARSTK X raw'!C$1004</f>
        <v>-0.95818207200617356</v>
      </c>
      <c r="D580" s="100">
        <f>('EKHAZAARSTK X raw'!D580-'EKHAZAARSTK X raw'!D$1003)/'EKHAZAARSTK X raw'!D$1004</f>
        <v>-0.33009069744763281</v>
      </c>
      <c r="E580" s="100">
        <f>('EKHAZAARSTK X raw'!E580-'EKHAZAARSTK X raw'!E$1003)/'EKHAZAARSTK X raw'!E$1004</f>
        <v>-0.25363306958498993</v>
      </c>
      <c r="F580" s="100">
        <f>('EKHAZAARSTK X raw'!F580-'EKHAZAARSTK X raw'!F$1003)/'EKHAZAARSTK X raw'!F$1004</f>
        <v>-0.8701953392074826</v>
      </c>
      <c r="G580" s="100">
        <f>('EKHAZAARSTK X raw'!G580-'EKHAZAARSTK X raw'!G$1003)/'EKHAZAARSTK X raw'!G$1004</f>
        <v>0.40600496875320646</v>
      </c>
      <c r="H580" s="100">
        <f>('EKHAZAARSTK X raw'!H580-'EKHAZAARSTK X raw'!H$1003)/'EKHAZAARSTK X raw'!H$1004</f>
        <v>-1.3074710671720422</v>
      </c>
      <c r="I580" s="100">
        <f>('EKHAZAARSTK X raw'!I580-'EKHAZAARSTK X raw'!I$1003)/'EKHAZAARSTK X raw'!I$1004</f>
        <v>-0.81019130805779527</v>
      </c>
      <c r="J580" s="100">
        <f>('EKHAZAARSTK X raw'!J580-'EKHAZAARSTK X raw'!J$1003)/'EKHAZAARSTK X raw'!J$1004</f>
        <v>-0.15853009884454258</v>
      </c>
      <c r="K580" s="100">
        <f>('EKHAZAARSTK X raw'!K580-'EKHAZAARSTK X raw'!K$1003)/'EKHAZAARSTK X raw'!K$1004</f>
        <v>-0.91705013223538068</v>
      </c>
    </row>
    <row r="581" spans="1:11" x14ac:dyDescent="0.3">
      <c r="A581" s="22" t="str">
        <f>'EKHAZAARSTK X raw'!A581</f>
        <v>MAX FINANCIAL SERVICES LTD</v>
      </c>
      <c r="B581" s="100">
        <f>('EKHAZAARSTK X raw'!B581-'EKHAZAARSTK X raw'!B$1003)/'EKHAZAARSTK X raw'!B$1004</f>
        <v>-0.64897097360151768</v>
      </c>
      <c r="C581" s="100">
        <f>('EKHAZAARSTK X raw'!C581-'EKHAZAARSTK X raw'!C$1003)/'EKHAZAARSTK X raw'!C$1004</f>
        <v>-1.3410082431343835</v>
      </c>
      <c r="D581" s="100">
        <f>('EKHAZAARSTK X raw'!D581-'EKHAZAARSTK X raw'!D$1003)/'EKHAZAARSTK X raw'!D$1004</f>
        <v>-5.4376964511522699E-2</v>
      </c>
      <c r="E581" s="100">
        <f>('EKHAZAARSTK X raw'!E581-'EKHAZAARSTK X raw'!E$1003)/'EKHAZAARSTK X raw'!E$1004</f>
        <v>-0.90240488424864596</v>
      </c>
      <c r="F581" s="100">
        <f>('EKHAZAARSTK X raw'!F581-'EKHAZAARSTK X raw'!F$1003)/'EKHAZAARSTK X raw'!F$1004</f>
        <v>-0.64437761658239689</v>
      </c>
      <c r="G581" s="100">
        <f>('EKHAZAARSTK X raw'!G581-'EKHAZAARSTK X raw'!G$1003)/'EKHAZAARSTK X raw'!G$1004</f>
        <v>-0.53501184171604022</v>
      </c>
      <c r="H581" s="100">
        <f>('EKHAZAARSTK X raw'!H581-'EKHAZAARSTK X raw'!H$1003)/'EKHAZAARSTK X raw'!H$1004</f>
        <v>1.5572887629132983</v>
      </c>
      <c r="I581" s="100">
        <f>('EKHAZAARSTK X raw'!I581-'EKHAZAARSTK X raw'!I$1003)/'EKHAZAARSTK X raw'!I$1004</f>
        <v>-0.26281543043154609</v>
      </c>
      <c r="J581" s="100">
        <f>('EKHAZAARSTK X raw'!J581-'EKHAZAARSTK X raw'!J$1003)/'EKHAZAARSTK X raw'!J$1004</f>
        <v>0.29537924001477112</v>
      </c>
      <c r="K581" s="100">
        <f>('EKHAZAARSTK X raw'!K581-'EKHAZAARSTK X raw'!K$1003)/'EKHAZAARSTK X raw'!K$1004</f>
        <v>-0.32601788146253824</v>
      </c>
    </row>
    <row r="582" spans="1:11" x14ac:dyDescent="0.3">
      <c r="A582" s="22" t="str">
        <f>'EKHAZAARSTK X raw'!A582</f>
        <v>MAX HEALTHCARE INSTITUTE LTD</v>
      </c>
      <c r="B582" s="100">
        <f>('EKHAZAARSTK X raw'!B582-'EKHAZAARSTK X raw'!B$1003)/'EKHAZAARSTK X raw'!B$1004</f>
        <v>-0.64897097360151768</v>
      </c>
      <c r="C582" s="100">
        <f>('EKHAZAARSTK X raw'!C582-'EKHAZAARSTK X raw'!C$1003)/'EKHAZAARSTK X raw'!C$1004</f>
        <v>-0.29250776139448975</v>
      </c>
      <c r="D582" s="100">
        <f>('EKHAZAARSTK X raw'!D582-'EKHAZAARSTK X raw'!D$1003)/'EKHAZAARSTK X raw'!D$1004</f>
        <v>0.78784269495610715</v>
      </c>
      <c r="E582" s="100">
        <f>('EKHAZAARSTK X raw'!E582-'EKHAZAARSTK X raw'!E$1003)/'EKHAZAARSTK X raw'!E$1004</f>
        <v>-0.6035261078990406</v>
      </c>
      <c r="F582" s="100">
        <f>('EKHAZAARSTK X raw'!F582-'EKHAZAARSTK X raw'!F$1003)/'EKHAZAARSTK X raw'!F$1004</f>
        <v>0.18734977694932747</v>
      </c>
      <c r="G582" s="100">
        <f>('EKHAZAARSTK X raw'!G582-'EKHAZAARSTK X raw'!G$1003)/'EKHAZAARSTK X raw'!G$1004</f>
        <v>0.51032310428784344</v>
      </c>
      <c r="H582" s="100">
        <f>('EKHAZAARSTK X raw'!H582-'EKHAZAARSTK X raw'!H$1003)/'EKHAZAARSTK X raw'!H$1004</f>
        <v>0.74535595430457557</v>
      </c>
      <c r="I582" s="100">
        <f>('EKHAZAARSTK X raw'!I582-'EKHAZAARSTK X raw'!I$1003)/'EKHAZAARSTK X raw'!I$1004</f>
        <v>-0.35917569728453075</v>
      </c>
      <c r="J582" s="100">
        <f>('EKHAZAARSTK X raw'!J582-'EKHAZAARSTK X raw'!J$1003)/'EKHAZAARSTK X raw'!J$1004</f>
        <v>-0.80480677416888113</v>
      </c>
      <c r="K582" s="100">
        <f>('EKHAZAARSTK X raw'!K582-'EKHAZAARSTK X raw'!K$1003)/'EKHAZAARSTK X raw'!K$1004</f>
        <v>-0.69324060300236068</v>
      </c>
    </row>
    <row r="583" spans="1:11" x14ac:dyDescent="0.3">
      <c r="A583" s="22" t="str">
        <f>'EKHAZAARSTK X raw'!A583</f>
        <v>MAX VENTURES &amp;INDUSTRIES LTD</v>
      </c>
      <c r="B583" s="100">
        <f>('EKHAZAARSTK X raw'!B583-'EKHAZAARSTK X raw'!B$1003)/'EKHAZAARSTK X raw'!B$1004</f>
        <v>-0.64897097360151768</v>
      </c>
      <c r="C583" s="100">
        <f>('EKHAZAARSTK X raw'!C583-'EKHAZAARSTK X raw'!C$1003)/'EKHAZAARSTK X raw'!C$1004</f>
        <v>1.320064807128843</v>
      </c>
      <c r="D583" s="100">
        <f>('EKHAZAARSTK X raw'!D583-'EKHAZAARSTK X raw'!D$1003)/'EKHAZAARSTK X raw'!D$1004</f>
        <v>-1.1615212764679688</v>
      </c>
      <c r="E583" s="100">
        <f>('EKHAZAARSTK X raw'!E583-'EKHAZAARSTK X raw'!E$1003)/'EKHAZAARSTK X raw'!E$1004</f>
        <v>0.44375531144261804</v>
      </c>
      <c r="F583" s="100">
        <f>('EKHAZAARSTK X raw'!F583-'EKHAZAARSTK X raw'!F$1003)/'EKHAZAARSTK X raw'!F$1004</f>
        <v>0.99331921315459837</v>
      </c>
      <c r="G583" s="100">
        <f>('EKHAZAARSTK X raw'!G583-'EKHAZAARSTK X raw'!G$1003)/'EKHAZAARSTK X raw'!G$1004</f>
        <v>-0.8273247729063038</v>
      </c>
      <c r="H583" s="100">
        <f>('EKHAZAARSTK X raw'!H583-'EKHAZAARSTK X raw'!H$1003)/'EKHAZAARSTK X raw'!H$1004</f>
        <v>-1.0815618654779104</v>
      </c>
      <c r="I583" s="100">
        <f>('EKHAZAARSTK X raw'!I583-'EKHAZAARSTK X raw'!I$1003)/'EKHAZAARSTK X raw'!I$1004</f>
        <v>-0.69555024980507352</v>
      </c>
      <c r="J583" s="100">
        <f>('EKHAZAARSTK X raw'!J583-'EKHAZAARSTK X raw'!J$1003)/'EKHAZAARSTK X raw'!J$1004</f>
        <v>-0.96542576840716388</v>
      </c>
      <c r="K583" s="100">
        <f>('EKHAZAARSTK X raw'!K583-'EKHAZAARSTK X raw'!K$1003)/'EKHAZAARSTK X raw'!K$1004</f>
        <v>0.67988394923275552</v>
      </c>
    </row>
    <row r="584" spans="1:11" x14ac:dyDescent="0.3">
      <c r="A584" s="22" t="str">
        <f>'EKHAZAARSTK X raw'!A584</f>
        <v>MAYUR UNIQUOTERS LTD</v>
      </c>
      <c r="B584" s="100">
        <f>('EKHAZAARSTK X raw'!B584-'EKHAZAARSTK X raw'!B$1003)/'EKHAZAARSTK X raw'!B$1004</f>
        <v>-0.35085053978603137</v>
      </c>
      <c r="C584" s="100">
        <f>('EKHAZAARSTK X raw'!C584-'EKHAZAARSTK X raw'!C$1003)/'EKHAZAARSTK X raw'!C$1004</f>
        <v>-0.77035793986276402</v>
      </c>
      <c r="D584" s="100">
        <f>('EKHAZAARSTK X raw'!D584-'EKHAZAARSTK X raw'!D$1003)/'EKHAZAARSTK X raw'!D$1004</f>
        <v>-0.31247640432418106</v>
      </c>
      <c r="E584" s="100">
        <f>('EKHAZAARSTK X raw'!E584-'EKHAZAARSTK X raw'!E$1003)/'EKHAZAARSTK X raw'!E$1004</f>
        <v>-0.79913831486038922</v>
      </c>
      <c r="F584" s="100">
        <f>('EKHAZAARSTK X raw'!F584-'EKHAZAARSTK X raw'!F$1003)/'EKHAZAARSTK X raw'!F$1004</f>
        <v>0.33775589330260636</v>
      </c>
      <c r="G584" s="100">
        <f>('EKHAZAARSTK X raw'!G584-'EKHAZAARSTK X raw'!G$1003)/'EKHAZAARSTK X raw'!G$1004</f>
        <v>0.20596029360972734</v>
      </c>
      <c r="H584" s="100">
        <f>('EKHAZAARSTK X raw'!H584-'EKHAZAARSTK X raw'!H$1003)/'EKHAZAARSTK X raw'!H$1004</f>
        <v>-1.0042884992379828</v>
      </c>
      <c r="I584" s="100">
        <f>('EKHAZAARSTK X raw'!I584-'EKHAZAARSTK X raw'!I$1003)/'EKHAZAARSTK X raw'!I$1004</f>
        <v>-0.42489582582331642</v>
      </c>
      <c r="J584" s="100">
        <f>('EKHAZAARSTK X raw'!J584-'EKHAZAARSTK X raw'!J$1003)/'EKHAZAARSTK X raw'!J$1004</f>
        <v>-0.16227098680038671</v>
      </c>
      <c r="K584" s="100">
        <f>('EKHAZAARSTK X raw'!K584-'EKHAZAARSTK X raw'!K$1003)/'EKHAZAARSTK X raw'!K$1004</f>
        <v>-0.1993779407353716</v>
      </c>
    </row>
    <row r="585" spans="1:11" x14ac:dyDescent="0.3">
      <c r="A585" s="22" t="str">
        <f>'EKHAZAARSTK X raw'!A585</f>
        <v>MAZAGON DOCK SHIPBUILDERS LT</v>
      </c>
      <c r="B585" s="100">
        <f>('EKHAZAARSTK X raw'!B585-'EKHAZAARSTK X raw'!B$1003)/'EKHAZAARSTK X raw'!B$1004</f>
        <v>0.2847551704969043</v>
      </c>
      <c r="C585" s="100">
        <f>('EKHAZAARSTK X raw'!C585-'EKHAZAARSTK X raw'!C$1003)/'EKHAZAARSTK X raw'!C$1004</f>
        <v>-1.4465148047909928</v>
      </c>
      <c r="D585" s="100">
        <f>('EKHAZAARSTK X raw'!D585-'EKHAZAARSTK X raw'!D$1003)/'EKHAZAARSTK X raw'!D$1004</f>
        <v>-0.52182119378617942</v>
      </c>
      <c r="E585" s="100">
        <f>('EKHAZAARSTK X raw'!E585-'EKHAZAARSTK X raw'!E$1003)/'EKHAZAARSTK X raw'!E$1004</f>
        <v>-0.90077278330609911</v>
      </c>
      <c r="F585" s="100">
        <f>('EKHAZAARSTK X raw'!F585-'EKHAZAARSTK X raw'!F$1003)/'EKHAZAARSTK X raw'!F$1004</f>
        <v>2.6029912536684501</v>
      </c>
      <c r="G585" s="100">
        <f>('EKHAZAARSTK X raw'!G585-'EKHAZAARSTK X raw'!G$1003)/'EKHAZAARSTK X raw'!G$1004</f>
        <v>0.13287644390359679</v>
      </c>
      <c r="H585" s="100">
        <f>('EKHAZAARSTK X raw'!H585-'EKHAZAARSTK X raw'!H$1003)/'EKHAZAARSTK X raw'!H$1004</f>
        <v>0.81597067898108833</v>
      </c>
      <c r="I585" s="100">
        <f>('EKHAZAARSTK X raw'!I585-'EKHAZAARSTK X raw'!I$1003)/'EKHAZAARSTK X raw'!I$1004</f>
        <v>2.4005652500728512</v>
      </c>
      <c r="J585" s="100">
        <f>('EKHAZAARSTK X raw'!J585-'EKHAZAARSTK X raw'!J$1003)/'EKHAZAARSTK X raw'!J$1004</f>
        <v>1.125219533745336E-2</v>
      </c>
      <c r="K585" s="100">
        <f>('EKHAZAARSTK X raw'!K585-'EKHAZAARSTK X raw'!K$1003)/'EKHAZAARSTK X raw'!K$1004</f>
        <v>2.0862619356797518</v>
      </c>
    </row>
    <row r="586" spans="1:11" x14ac:dyDescent="0.3">
      <c r="A586" s="22" t="str">
        <f>'EKHAZAARSTK X raw'!A586</f>
        <v>MEDIA MATRIX WORLDWIDE LTD</v>
      </c>
      <c r="B586" s="100">
        <f>('EKHAZAARSTK X raw'!B586-'EKHAZAARSTK X raw'!B$1003)/'EKHAZAARSTK X raw'!B$1004</f>
        <v>-0.64897097360151768</v>
      </c>
      <c r="C586" s="100">
        <f>('EKHAZAARSTK X raw'!C586-'EKHAZAARSTK X raw'!C$1003)/'EKHAZAARSTK X raw'!C$1004</f>
        <v>2.6514773360225852</v>
      </c>
      <c r="D586" s="100">
        <f>('EKHAZAARSTK X raw'!D586-'EKHAZAARSTK X raw'!D$1003)/'EKHAZAARSTK X raw'!D$1004</f>
        <v>-2.9124029775458897</v>
      </c>
      <c r="E586" s="100">
        <f>('EKHAZAARSTK X raw'!E586-'EKHAZAARSTK X raw'!E$1003)/'EKHAZAARSTK X raw'!E$1004</f>
        <v>-0.90240488424864596</v>
      </c>
      <c r="F586" s="100">
        <f>('EKHAZAARSTK X raw'!F586-'EKHAZAARSTK X raw'!F$1003)/'EKHAZAARSTK X raw'!F$1004</f>
        <v>0.25514293198174631</v>
      </c>
      <c r="G586" s="100">
        <f>('EKHAZAARSTK X raw'!G586-'EKHAZAARSTK X raw'!G$1003)/'EKHAZAARSTK X raw'!G$1004</f>
        <v>-1.0326515477418885</v>
      </c>
      <c r="H586" s="100">
        <f>('EKHAZAARSTK X raw'!H586-'EKHAZAARSTK X raw'!H$1003)/'EKHAZAARSTK X raw'!H$1004</f>
        <v>-1.3074710671720422</v>
      </c>
      <c r="I586" s="100">
        <f>('EKHAZAARSTK X raw'!I586-'EKHAZAARSTK X raw'!I$1003)/'EKHAZAARSTK X raw'!I$1004</f>
        <v>-1.1100263926325356</v>
      </c>
      <c r="J586" s="100">
        <f>('EKHAZAARSTK X raw'!J586-'EKHAZAARSTK X raw'!J$1003)/'EKHAZAARSTK X raw'!J$1004</f>
        <v>-0.96343837334608606</v>
      </c>
      <c r="K586" s="100">
        <f>('EKHAZAARSTK X raw'!K586-'EKHAZAARSTK X raw'!K$1003)/'EKHAZAARSTK X raw'!K$1004</f>
        <v>0.77344750712225208</v>
      </c>
    </row>
    <row r="587" spans="1:11" x14ac:dyDescent="0.3">
      <c r="A587" s="22" t="str">
        <f>'EKHAZAARSTK X raw'!A587</f>
        <v>MEDPLUS HEALTH SERVICES LTD</v>
      </c>
      <c r="B587" s="100">
        <f>('EKHAZAARSTK X raw'!B587-'EKHAZAARSTK X raw'!B$1003)/'EKHAZAARSTK X raw'!B$1004</f>
        <v>-0.64897097360151768</v>
      </c>
      <c r="C587" s="100">
        <f>('EKHAZAARSTK X raw'!C587-'EKHAZAARSTK X raw'!C$1003)/'EKHAZAARSTK X raw'!C$1004</f>
        <v>0.28647783326652831</v>
      </c>
      <c r="D587" s="100">
        <f>('EKHAZAARSTK X raw'!D587-'EKHAZAARSTK X raw'!D$1003)/'EKHAZAARSTK X raw'!D$1004</f>
        <v>1.8851747625087787</v>
      </c>
      <c r="E587" s="100">
        <f>('EKHAZAARSTK X raw'!E587-'EKHAZAARSTK X raw'!E$1003)/'EKHAZAARSTK X raw'!E$1004</f>
        <v>0.23605248961145939</v>
      </c>
      <c r="F587" s="100">
        <f>('EKHAZAARSTK X raw'!F587-'EKHAZAARSTK X raw'!F$1003)/'EKHAZAARSTK X raw'!F$1004</f>
        <v>-1.2626842821288451</v>
      </c>
      <c r="G587" s="100">
        <f>('EKHAZAARSTK X raw'!G587-'EKHAZAARSTK X raw'!G$1003)/'EKHAZAARSTK X raw'!G$1004</f>
        <v>-0.9800608098035456</v>
      </c>
      <c r="H587" s="100">
        <f>('EKHAZAARSTK X raw'!H587-'EKHAZAARSTK X raw'!H$1003)/'EKHAZAARSTK X raw'!H$1004</f>
        <v>-1.5334348854016071E-2</v>
      </c>
      <c r="I587" s="100">
        <f>('EKHAZAARSTK X raw'!I587-'EKHAZAARSTK X raw'!I$1003)/'EKHAZAARSTK X raw'!I$1004</f>
        <v>-0.61471074483384891</v>
      </c>
      <c r="J587" s="100">
        <f>('EKHAZAARSTK X raw'!J587-'EKHAZAARSTK X raw'!J$1003)/'EKHAZAARSTK X raw'!J$1004</f>
        <v>-0.70646310530624024</v>
      </c>
      <c r="K587" s="100">
        <f>('EKHAZAARSTK X raw'!K587-'EKHAZAARSTK X raw'!K$1003)/'EKHAZAARSTK X raw'!K$1004</f>
        <v>0.31109107981022133</v>
      </c>
    </row>
    <row r="588" spans="1:11" x14ac:dyDescent="0.3">
      <c r="A588" s="22" t="str">
        <f>'EKHAZAARSTK X raw'!A588</f>
        <v>MEGHMANI FINECHEM LTD</v>
      </c>
      <c r="B588" s="100">
        <f>('EKHAZAARSTK X raw'!B588-'EKHAZAARSTK X raw'!B$1003)/'EKHAZAARSTK X raw'!B$1004</f>
        <v>-0.47487079540006411</v>
      </c>
      <c r="C588" s="100">
        <f>('EKHAZAARSTK X raw'!C588-'EKHAZAARSTK X raw'!C$1003)/'EKHAZAARSTK X raw'!C$1004</f>
        <v>0.5629012673359548</v>
      </c>
      <c r="D588" s="100">
        <f>('EKHAZAARSTK X raw'!D588-'EKHAZAARSTK X raw'!D$1003)/'EKHAZAARSTK X raw'!D$1004</f>
        <v>2.6886552489331703</v>
      </c>
      <c r="E588" s="100">
        <f>('EKHAZAARSTK X raw'!E588-'EKHAZAARSTK X raw'!E$1003)/'EKHAZAARSTK X raw'!E$1004</f>
        <v>0.8801139668725092</v>
      </c>
      <c r="F588" s="100">
        <f>('EKHAZAARSTK X raw'!F588-'EKHAZAARSTK X raw'!F$1003)/'EKHAZAARSTK X raw'!F$1004</f>
        <v>-8.5727778621708564E-2</v>
      </c>
      <c r="G588" s="100">
        <f>('EKHAZAARSTK X raw'!G588-'EKHAZAARSTK X raw'!G$1003)/'EKHAZAARSTK X raw'!G$1004</f>
        <v>1.1469888550379901</v>
      </c>
      <c r="H588" s="100">
        <f>('EKHAZAARSTK X raw'!H588-'EKHAZAARSTK X raw'!H$1003)/'EKHAZAARSTK X raw'!H$1004</f>
        <v>-0.34816956549460493</v>
      </c>
      <c r="I588" s="100">
        <f>('EKHAZAARSTK X raw'!I588-'EKHAZAARSTK X raw'!I$1003)/'EKHAZAARSTK X raw'!I$1004</f>
        <v>-0.21860094522210768</v>
      </c>
      <c r="J588" s="100">
        <f>('EKHAZAARSTK X raw'!J588-'EKHAZAARSTK X raw'!J$1003)/'EKHAZAARSTK X raw'!J$1004</f>
        <v>0.35425445020139285</v>
      </c>
      <c r="K588" s="100">
        <f>('EKHAZAARSTK X raw'!K588-'EKHAZAARSTK X raw'!K$1003)/'EKHAZAARSTK X raw'!K$1004</f>
        <v>0.54175067154628143</v>
      </c>
    </row>
    <row r="589" spans="1:11" x14ac:dyDescent="0.3">
      <c r="A589" s="22" t="str">
        <f>'EKHAZAARSTK X raw'!A589</f>
        <v>MEGHMANI ORGANICS LTD</v>
      </c>
      <c r="B589" s="100">
        <f>('EKHAZAARSTK X raw'!B589-'EKHAZAARSTK X raw'!B$1003)/'EKHAZAARSTK X raw'!B$1004</f>
        <v>0.48730269985545066</v>
      </c>
      <c r="C589" s="100">
        <f>('EKHAZAARSTK X raw'!C589-'EKHAZAARSTK X raw'!C$1003)/'EKHAZAARSTK X raw'!C$1004</f>
        <v>-0.36519563015617024</v>
      </c>
      <c r="D589" s="100">
        <f>('EKHAZAARSTK X raw'!D589-'EKHAZAARSTK X raw'!D$1003)/'EKHAZAARSTK X raw'!D$1004</f>
        <v>-0.32226534849702915</v>
      </c>
      <c r="E589" s="100">
        <f>('EKHAZAARSTK X raw'!E589-'EKHAZAARSTK X raw'!E$1003)/'EKHAZAARSTK X raw'!E$1004</f>
        <v>0.21199284994587331</v>
      </c>
      <c r="F589" s="100">
        <f>('EKHAZAARSTK X raw'!F589-'EKHAZAARSTK X raw'!F$1003)/'EKHAZAARSTK X raw'!F$1004</f>
        <v>-0.46622731347252711</v>
      </c>
      <c r="G589" s="100">
        <f>('EKHAZAARSTK X raw'!G589-'EKHAZAARSTK X raw'!G$1003)/'EKHAZAARSTK X raw'!G$1004</f>
        <v>5.7572572614696976E-2</v>
      </c>
      <c r="H589" s="100">
        <f>('EKHAZAARSTK X raw'!H589-'EKHAZAARSTK X raw'!H$1003)/'EKHAZAARSTK X raw'!H$1004</f>
        <v>-0.39711777534411735</v>
      </c>
      <c r="I589" s="100">
        <f>('EKHAZAARSTK X raw'!I589-'EKHAZAARSTK X raw'!I$1003)/'EKHAZAARSTK X raw'!I$1004</f>
        <v>0.4443840328865436</v>
      </c>
      <c r="J589" s="100">
        <f>('EKHAZAARSTK X raw'!J589-'EKHAZAARSTK X raw'!J$1003)/'EKHAZAARSTK X raw'!J$1004</f>
        <v>0.83567955249174353</v>
      </c>
      <c r="K589" s="100">
        <f>('EKHAZAARSTK X raw'!K589-'EKHAZAARSTK X raw'!K$1003)/'EKHAZAARSTK X raw'!K$1004</f>
        <v>0.64570322805502212</v>
      </c>
    </row>
    <row r="590" spans="1:11" x14ac:dyDescent="0.3">
      <c r="A590" s="22" t="str">
        <f>'EKHAZAARSTK X raw'!A590</f>
        <v>METRO BRANDS LTD</v>
      </c>
      <c r="B590" s="100">
        <f>('EKHAZAARSTK X raw'!B590-'EKHAZAARSTK X raw'!B$1003)/'EKHAZAARSTK X raw'!B$1004</f>
        <v>-0.19377145288568376</v>
      </c>
      <c r="C590" s="100">
        <f>('EKHAZAARSTK X raw'!C590-'EKHAZAARSTK X raw'!C$1003)/'EKHAZAARSTK X raw'!C$1004</f>
        <v>-0.14374813610432555</v>
      </c>
      <c r="D590" s="100">
        <f>('EKHAZAARSTK X raw'!D590-'EKHAZAARSTK X raw'!D$1003)/'EKHAZAARSTK X raw'!D$1004</f>
        <v>0.35516844998735547</v>
      </c>
      <c r="E590" s="100">
        <f>('EKHAZAARSTK X raw'!E590-'EKHAZAARSTK X raw'!E$1003)/'EKHAZAARSTK X raw'!E$1004</f>
        <v>0.18885985378825529</v>
      </c>
      <c r="F590" s="100">
        <f>('EKHAZAARSTK X raw'!F590-'EKHAZAARSTK X raw'!F$1003)/'EKHAZAARSTK X raw'!F$1004</f>
        <v>0.65340863563048202</v>
      </c>
      <c r="G590" s="100">
        <f>('EKHAZAARSTK X raw'!G590-'EKHAZAARSTK X raw'!G$1003)/'EKHAZAARSTK X raw'!G$1004</f>
        <v>0.67170812116842915</v>
      </c>
      <c r="H590" s="100">
        <f>('EKHAZAARSTK X raw'!H590-'EKHAZAARSTK X raw'!H$1003)/'EKHAZAARSTK X raw'!H$1004</f>
        <v>8.0574667987607942E-2</v>
      </c>
      <c r="I590" s="100">
        <f>('EKHAZAARSTK X raw'!I590-'EKHAZAARSTK X raw'!I$1003)/'EKHAZAARSTK X raw'!I$1004</f>
        <v>-0.75393414763980027</v>
      </c>
      <c r="J590" s="100">
        <f>('EKHAZAARSTK X raw'!J590-'EKHAZAARSTK X raw'!J$1003)/'EKHAZAARSTK X raw'!J$1004</f>
        <v>-0.88277911239588147</v>
      </c>
      <c r="K590" s="100">
        <f>('EKHAZAARSTK X raw'!K590-'EKHAZAARSTK X raw'!K$1003)/'EKHAZAARSTK X raw'!K$1004</f>
        <v>0.15035537439549593</v>
      </c>
    </row>
    <row r="591" spans="1:11" x14ac:dyDescent="0.3">
      <c r="A591" s="22" t="str">
        <f>'EKHAZAARSTK X raw'!A591</f>
        <v>METROPOLIS HEALTHCARE LTD</v>
      </c>
      <c r="B591" s="100">
        <f>('EKHAZAARSTK X raw'!B591-'EKHAZAARSTK X raw'!B$1003)/'EKHAZAARSTK X raw'!B$1004</f>
        <v>-0.19274523476793642</v>
      </c>
      <c r="C591" s="100">
        <f>('EKHAZAARSTK X raw'!C591-'EKHAZAARSTK X raw'!C$1003)/'EKHAZAARSTK X raw'!C$1004</f>
        <v>0.36321678717862621</v>
      </c>
      <c r="D591" s="100">
        <f>('EKHAZAARSTK X raw'!D591-'EKHAZAARSTK X raw'!D$1003)/'EKHAZAARSTK X raw'!D$1004</f>
        <v>0.43231851112952197</v>
      </c>
      <c r="E591" s="100">
        <f>('EKHAZAARSTK X raw'!E591-'EKHAZAARSTK X raw'!E$1003)/'EKHAZAARSTK X raw'!E$1004</f>
        <v>-0.41078580485698746</v>
      </c>
      <c r="F591" s="100">
        <f>('EKHAZAARSTK X raw'!F591-'EKHAZAARSTK X raw'!F$1003)/'EKHAZAARSTK X raw'!F$1004</f>
        <v>-1.3818526844742121</v>
      </c>
      <c r="G591" s="100">
        <f>('EKHAZAARSTK X raw'!G591-'EKHAZAARSTK X raw'!G$1003)/'EKHAZAARSTK X raw'!G$1004</f>
        <v>0.6179985747960024</v>
      </c>
      <c r="H591" s="100">
        <f>('EKHAZAARSTK X raw'!H591-'EKHAZAARSTK X raw'!H$1003)/'EKHAZAARSTK X raw'!H$1004</f>
        <v>-0.47222561854305384</v>
      </c>
      <c r="I591" s="100">
        <f>('EKHAZAARSTK X raw'!I591-'EKHAZAARSTK X raw'!I$1003)/'EKHAZAARSTK X raw'!I$1004</f>
        <v>0.85246669113090279</v>
      </c>
      <c r="J591" s="100">
        <f>('EKHAZAARSTK X raw'!J591-'EKHAZAARSTK X raw'!J$1003)/'EKHAZAARSTK X raw'!J$1004</f>
        <v>-0.59162862761410728</v>
      </c>
      <c r="K591" s="100">
        <f>('EKHAZAARSTK X raw'!K591-'EKHAZAARSTK X raw'!K$1003)/'EKHAZAARSTK X raw'!K$1004</f>
        <v>-3.6630808788392616E-2</v>
      </c>
    </row>
    <row r="592" spans="1:11" x14ac:dyDescent="0.3">
      <c r="A592" s="22" t="str">
        <f>'EKHAZAARSTK X raw'!A592</f>
        <v>MINDA CORP LTD</v>
      </c>
      <c r="B592" s="100">
        <f>('EKHAZAARSTK X raw'!B592-'EKHAZAARSTK X raw'!B$1003)/'EKHAZAARSTK X raw'!B$1004</f>
        <v>-0.34891557247783994</v>
      </c>
      <c r="C592" s="100">
        <f>('EKHAZAARSTK X raw'!C592-'EKHAZAARSTK X raw'!C$1003)/'EKHAZAARSTK X raw'!C$1004</f>
        <v>0.50626904537218309</v>
      </c>
      <c r="D592" s="100">
        <f>('EKHAZAARSTK X raw'!D592-'EKHAZAARSTK X raw'!D$1003)/'EKHAZAARSTK X raw'!D$1004</f>
        <v>-0.3332386183900013</v>
      </c>
      <c r="E592" s="100">
        <f>('EKHAZAARSTK X raw'!E592-'EKHAZAARSTK X raw'!E$1003)/'EKHAZAARSTK X raw'!E$1004</f>
        <v>-0.72262965638253041</v>
      </c>
      <c r="F592" s="100">
        <f>('EKHAZAARSTK X raw'!F592-'EKHAZAARSTK X raw'!F$1003)/'EKHAZAARSTK X raw'!F$1004</f>
        <v>0.47160715973194667</v>
      </c>
      <c r="G592" s="100">
        <f>('EKHAZAARSTK X raw'!G592-'EKHAZAARSTK X raw'!G$1003)/'EKHAZAARSTK X raw'!G$1004</f>
        <v>-3.8775633848222101E-2</v>
      </c>
      <c r="H592" s="100">
        <f>('EKHAZAARSTK X raw'!H592-'EKHAZAARSTK X raw'!H$1003)/'EKHAZAARSTK X raw'!H$1004</f>
        <v>-7.9032637288635063E-2</v>
      </c>
      <c r="I592" s="100">
        <f>('EKHAZAARSTK X raw'!I592-'EKHAZAARSTK X raw'!I$1003)/'EKHAZAARSTK X raw'!I$1004</f>
        <v>0.31271669235019267</v>
      </c>
      <c r="J592" s="100">
        <f>('EKHAZAARSTK X raw'!J592-'EKHAZAARSTK X raw'!J$1003)/'EKHAZAARSTK X raw'!J$1004</f>
        <v>-0.16142644544398357</v>
      </c>
      <c r="K592" s="100">
        <f>('EKHAZAARSTK X raw'!K592-'EKHAZAARSTK X raw'!K$1003)/'EKHAZAARSTK X raw'!K$1004</f>
        <v>-0.13361716784821789</v>
      </c>
    </row>
    <row r="593" spans="1:11" x14ac:dyDescent="0.3">
      <c r="A593" s="22" t="str">
        <f>'EKHAZAARSTK X raw'!A593</f>
        <v>MISHRA DHATU NIGAM LTD</v>
      </c>
      <c r="B593" s="100">
        <f>('EKHAZAARSTK X raw'!B593-'EKHAZAARSTK X raw'!B$1003)/'EKHAZAARSTK X raw'!B$1004</f>
        <v>0.55572502214124997</v>
      </c>
      <c r="C593" s="100">
        <f>('EKHAZAARSTK X raw'!C593-'EKHAZAARSTK X raw'!C$1003)/'EKHAZAARSTK X raw'!C$1004</f>
        <v>-0.99578176981776467</v>
      </c>
      <c r="D593" s="100">
        <f>('EKHAZAARSTK X raw'!D593-'EKHAZAARSTK X raw'!D$1003)/'EKHAZAARSTK X raw'!D$1004</f>
        <v>-0.55770122499110142</v>
      </c>
      <c r="E593" s="100">
        <f>('EKHAZAARSTK X raw'!E593-'EKHAZAARSTK X raw'!E$1003)/'EKHAZAARSTK X raw'!E$1004</f>
        <v>-0.26318755674226524</v>
      </c>
      <c r="F593" s="100">
        <f>('EKHAZAARSTK X raw'!F593-'EKHAZAARSTK X raw'!F$1003)/'EKHAZAARSTK X raw'!F$1004</f>
        <v>0.25961021148098251</v>
      </c>
      <c r="G593" s="100">
        <f>('EKHAZAARSTK X raw'!G593-'EKHAZAARSTK X raw'!G$1003)/'EKHAZAARSTK X raw'!G$1004</f>
        <v>-0.10951315473872338</v>
      </c>
      <c r="H593" s="100">
        <f>('EKHAZAARSTK X raw'!H593-'EKHAZAARSTK X raw'!H$1003)/'EKHAZAARSTK X raw'!H$1004</f>
        <v>-0.52109958994860228</v>
      </c>
      <c r="I593" s="100">
        <f>('EKHAZAARSTK X raw'!I593-'EKHAZAARSTK X raw'!I$1003)/'EKHAZAARSTK X raw'!I$1004</f>
        <v>-7.1531370209987621E-2</v>
      </c>
      <c r="J593" s="100">
        <f>('EKHAZAARSTK X raw'!J593-'EKHAZAARSTK X raw'!J$1003)/'EKHAZAARSTK X raw'!J$1004</f>
        <v>-0.20886444358545211</v>
      </c>
      <c r="K593" s="100">
        <f>('EKHAZAARSTK X raw'!K593-'EKHAZAARSTK X raw'!K$1003)/'EKHAZAARSTK X raw'!K$1004</f>
        <v>0.28803328870911332</v>
      </c>
    </row>
    <row r="594" spans="1:11" x14ac:dyDescent="0.3">
      <c r="A594" s="22" t="str">
        <f>'EKHAZAARSTK X raw'!A594</f>
        <v>MMTC LTD</v>
      </c>
      <c r="B594" s="100">
        <f>('EKHAZAARSTK X raw'!B594-'EKHAZAARSTK X raw'!B$1003)/'EKHAZAARSTK X raw'!B$1004</f>
        <v>-0.64897097360151768</v>
      </c>
      <c r="C594" s="100">
        <f>('EKHAZAARSTK X raw'!C594-'EKHAZAARSTK X raw'!C$1003)/'EKHAZAARSTK X raw'!C$1004</f>
        <v>2.6514773360225852</v>
      </c>
      <c r="D594" s="100">
        <f>('EKHAZAARSTK X raw'!D594-'EKHAZAARSTK X raw'!D$1003)/'EKHAZAARSTK X raw'!D$1004</f>
        <v>-2.2412755415232666</v>
      </c>
      <c r="E594" s="100">
        <f>('EKHAZAARSTK X raw'!E594-'EKHAZAARSTK X raw'!E$1003)/'EKHAZAARSTK X raw'!E$1004</f>
        <v>-0.90240488424864596</v>
      </c>
      <c r="F594" s="100">
        <f>('EKHAZAARSTK X raw'!F594-'EKHAZAARSTK X raw'!F$1003)/'EKHAZAARSTK X raw'!F$1004</f>
        <v>-1.1257919963073524</v>
      </c>
      <c r="G594" s="100">
        <f>('EKHAZAARSTK X raw'!G594-'EKHAZAARSTK X raw'!G$1003)/'EKHAZAARSTK X raw'!G$1004</f>
        <v>3.7685116602124218</v>
      </c>
      <c r="H594" s="100">
        <f>('EKHAZAARSTK X raw'!H594-'EKHAZAARSTK X raw'!H$1003)/'EKHAZAARSTK X raw'!H$1004</f>
        <v>-7.672844612226129E-2</v>
      </c>
      <c r="I594" s="100">
        <f>('EKHAZAARSTK X raw'!I594-'EKHAZAARSTK X raw'!I$1003)/'EKHAZAARSTK X raw'!I$1004</f>
        <v>-0.38743673571801557</v>
      </c>
      <c r="J594" s="100">
        <f>('EKHAZAARSTK X raw'!J594-'EKHAZAARSTK X raw'!J$1003)/'EKHAZAARSTK X raw'!J$1004</f>
        <v>1.2129520859406047</v>
      </c>
      <c r="K594" s="100">
        <f>('EKHAZAARSTK X raw'!K594-'EKHAZAARSTK X raw'!K$1003)/'EKHAZAARSTK X raw'!K$1004</f>
        <v>1.0632121250729414</v>
      </c>
    </row>
    <row r="595" spans="1:11" x14ac:dyDescent="0.3">
      <c r="A595" s="22" t="str">
        <f>'EKHAZAARSTK X raw'!A595</f>
        <v>MOIL LTD</v>
      </c>
      <c r="B595" s="100">
        <f>('EKHAZAARSTK X raw'!B595-'EKHAZAARSTK X raw'!B$1003)/'EKHAZAARSTK X raw'!B$1004</f>
        <v>2.2338789023896513</v>
      </c>
      <c r="C595" s="100">
        <f>('EKHAZAARSTK X raw'!C595-'EKHAZAARSTK X raw'!C$1003)/'EKHAZAARSTK X raw'!C$1004</f>
        <v>-0.44493867954385113</v>
      </c>
      <c r="D595" s="100">
        <f>('EKHAZAARSTK X raw'!D595-'EKHAZAARSTK X raw'!D$1003)/'EKHAZAARSTK X raw'!D$1004</f>
        <v>-1.201340390943582</v>
      </c>
      <c r="E595" s="100">
        <f>('EKHAZAARSTK X raw'!E595-'EKHAZAARSTK X raw'!E$1003)/'EKHAZAARSTK X raw'!E$1004</f>
        <v>-0.90240488424864596</v>
      </c>
      <c r="F595" s="100">
        <f>('EKHAZAARSTK X raw'!F595-'EKHAZAARSTK X raw'!F$1003)/'EKHAZAARSTK X raw'!F$1004</f>
        <v>-0.76444082026966809</v>
      </c>
      <c r="G595" s="100">
        <f>('EKHAZAARSTK X raw'!G595-'EKHAZAARSTK X raw'!G$1003)/'EKHAZAARSTK X raw'!G$1004</f>
        <v>0.27427732878417016</v>
      </c>
      <c r="H595" s="100">
        <f>('EKHAZAARSTK X raw'!H595-'EKHAZAARSTK X raw'!H$1003)/'EKHAZAARSTK X raw'!H$1004</f>
        <v>-0.49803264640964867</v>
      </c>
      <c r="I595" s="100">
        <f>('EKHAZAARSTK X raw'!I595-'EKHAZAARSTK X raw'!I$1003)/'EKHAZAARSTK X raw'!I$1004</f>
        <v>-0.53477061145232596</v>
      </c>
      <c r="J595" s="100">
        <f>('EKHAZAARSTK X raw'!J595-'EKHAZAARSTK X raw'!J$1003)/'EKHAZAARSTK X raw'!J$1004</f>
        <v>0.98714345104837098</v>
      </c>
      <c r="K595" s="100">
        <f>('EKHAZAARSTK X raw'!K595-'EKHAZAARSTK X raw'!K$1003)/'EKHAZAARSTK X raw'!K$1004</f>
        <v>-1.0910317089888031</v>
      </c>
    </row>
    <row r="596" spans="1:11" x14ac:dyDescent="0.3">
      <c r="A596" s="22" t="str">
        <f>'EKHAZAARSTK X raw'!A596</f>
        <v>MOLD-TEK PACKAGING LTD</v>
      </c>
      <c r="B596" s="100">
        <f>('EKHAZAARSTK X raw'!B596-'EKHAZAARSTK X raw'!B$1003)/'EKHAZAARSTK X raw'!B$1004</f>
        <v>-0.18615898795508742</v>
      </c>
      <c r="C596" s="100">
        <f>('EKHAZAARSTK X raw'!C596-'EKHAZAARSTK X raw'!C$1003)/'EKHAZAARSTK X raw'!C$1004</f>
        <v>0.57200159128173589</v>
      </c>
      <c r="D596" s="100">
        <f>('EKHAZAARSTK X raw'!D596-'EKHAZAARSTK X raw'!D$1003)/'EKHAZAARSTK X raw'!D$1004</f>
        <v>0.75371155331985884</v>
      </c>
      <c r="E596" s="100">
        <f>('EKHAZAARSTK X raw'!E596-'EKHAZAARSTK X raw'!E$1003)/'EKHAZAARSTK X raw'!E$1004</f>
        <v>-0.65759228373462641</v>
      </c>
      <c r="F596" s="100">
        <f>('EKHAZAARSTK X raw'!F596-'EKHAZAARSTK X raw'!F$1003)/'EKHAZAARSTK X raw'!F$1004</f>
        <v>0.54416913803237521</v>
      </c>
      <c r="G596" s="100">
        <f>('EKHAZAARSTK X raw'!G596-'EKHAZAARSTK X raw'!G$1003)/'EKHAZAARSTK X raw'!G$1004</f>
        <v>0.20314744050603425</v>
      </c>
      <c r="H596" s="100">
        <f>('EKHAZAARSTK X raw'!H596-'EKHAZAARSTK X raw'!H$1003)/'EKHAZAARSTK X raw'!H$1004</f>
        <v>-0.97902342720289148</v>
      </c>
      <c r="I596" s="100">
        <f>('EKHAZAARSTK X raw'!I596-'EKHAZAARSTK X raw'!I$1003)/'EKHAZAARSTK X raw'!I$1004</f>
        <v>-0.30102185892137462</v>
      </c>
      <c r="J596" s="100">
        <f>('EKHAZAARSTK X raw'!J596-'EKHAZAARSTK X raw'!J$1003)/'EKHAZAARSTK X raw'!J$1004</f>
        <v>-0.5827733775362558</v>
      </c>
      <c r="K596" s="100">
        <f>('EKHAZAARSTK X raw'!K596-'EKHAZAARSTK X raw'!K$1003)/'EKHAZAARSTK X raw'!K$1004</f>
        <v>-0.76082822852487819</v>
      </c>
    </row>
    <row r="597" spans="1:11" x14ac:dyDescent="0.3">
      <c r="A597" s="22" t="str">
        <f>'EKHAZAARSTK X raw'!A597</f>
        <v>MONTE CARLO FASHIONS LTD</v>
      </c>
      <c r="B597" s="100">
        <f>('EKHAZAARSTK X raw'!B597-'EKHAZAARSTK X raw'!B$1003)/'EKHAZAARSTK X raw'!B$1004</f>
        <v>1.4742950509069221</v>
      </c>
      <c r="C597" s="100">
        <f>('EKHAZAARSTK X raw'!C597-'EKHAZAARSTK X raw'!C$1003)/'EKHAZAARSTK X raw'!C$1004</f>
        <v>-0.64007402534014035</v>
      </c>
      <c r="D597" s="100">
        <f>('EKHAZAARSTK X raw'!D597-'EKHAZAARSTK X raw'!D$1003)/'EKHAZAARSTK X raw'!D$1004</f>
        <v>-6.7967094915298967E-2</v>
      </c>
      <c r="E597" s="100">
        <f>('EKHAZAARSTK X raw'!E597-'EKHAZAARSTK X raw'!E$1003)/'EKHAZAARSTK X raw'!E$1004</f>
        <v>-0.28364898587633663</v>
      </c>
      <c r="F597" s="100">
        <f>('EKHAZAARSTK X raw'!F597-'EKHAZAARSTK X raw'!F$1003)/'EKHAZAARSTK X raw'!F$1004</f>
        <v>0.87251549463395872</v>
      </c>
      <c r="G597" s="100">
        <f>('EKHAZAARSTK X raw'!G597-'EKHAZAARSTK X raw'!G$1003)/'EKHAZAARSTK X raw'!G$1004</f>
        <v>8.7861722454302002E-2</v>
      </c>
      <c r="H597" s="100">
        <f>('EKHAZAARSTK X raw'!H597-'EKHAZAARSTK X raw'!H$1003)/'EKHAZAARSTK X raw'!H$1004</f>
        <v>-0.90059085836709096</v>
      </c>
      <c r="I597" s="100">
        <f>('EKHAZAARSTK X raw'!I597-'EKHAZAARSTK X raw'!I$1003)/'EKHAZAARSTK X raw'!I$1004</f>
        <v>0.49295493902708781</v>
      </c>
      <c r="J597" s="100">
        <f>('EKHAZAARSTK X raw'!J597-'EKHAZAARSTK X raw'!J$1003)/'EKHAZAARSTK X raw'!J$1004</f>
        <v>0.50443388411038104</v>
      </c>
      <c r="K597" s="100">
        <f>('EKHAZAARSTK X raw'!K597-'EKHAZAARSTK X raw'!K$1003)/'EKHAZAARSTK X raw'!K$1004</f>
        <v>0.85235350959787359</v>
      </c>
    </row>
    <row r="598" spans="1:11" x14ac:dyDescent="0.3">
      <c r="A598" s="22" t="str">
        <f>'EKHAZAARSTK X raw'!A598</f>
        <v>MOREPEN LABORATORIES LTD</v>
      </c>
      <c r="B598" s="100">
        <f>('EKHAZAARSTK X raw'!B598-'EKHAZAARSTK X raw'!B$1003)/'EKHAZAARSTK X raw'!B$1004</f>
        <v>-0.64897097360151768</v>
      </c>
      <c r="C598" s="100">
        <f>('EKHAZAARSTK X raw'!C598-'EKHAZAARSTK X raw'!C$1003)/'EKHAZAARSTK X raw'!C$1004</f>
        <v>0.4779863725537144</v>
      </c>
      <c r="D598" s="100">
        <f>('EKHAZAARSTK X raw'!D598-'EKHAZAARSTK X raw'!D$1003)/'EKHAZAARSTK X raw'!D$1004</f>
        <v>0.91629486102346391</v>
      </c>
      <c r="E598" s="100">
        <f>('EKHAZAARSTK X raw'!E598-'EKHAZAARSTK X raw'!E$1003)/'EKHAZAARSTK X raw'!E$1004</f>
        <v>-0.89661904663721015</v>
      </c>
      <c r="F598" s="100">
        <f>('EKHAZAARSTK X raw'!F598-'EKHAZAARSTK X raw'!F$1003)/'EKHAZAARSTK X raw'!F$1004</f>
        <v>-0.85142691675644278</v>
      </c>
      <c r="G598" s="100">
        <f>('EKHAZAARSTK X raw'!G598-'EKHAZAARSTK X raw'!G$1003)/'EKHAZAARSTK X raw'!G$1004</f>
        <v>-0.6839818395530054</v>
      </c>
      <c r="H598" s="100">
        <f>('EKHAZAARSTK X raw'!H598-'EKHAZAARSTK X raw'!H$1003)/'EKHAZAARSTK X raw'!H$1004</f>
        <v>-0.93306261487208753</v>
      </c>
      <c r="I598" s="100">
        <f>('EKHAZAARSTK X raw'!I598-'EKHAZAARSTK X raw'!I$1003)/'EKHAZAARSTK X raw'!I$1004</f>
        <v>1.39357583837402</v>
      </c>
      <c r="J598" s="100">
        <f>('EKHAZAARSTK X raw'!J598-'EKHAZAARSTK X raw'!J$1003)/'EKHAZAARSTK X raw'!J$1004</f>
        <v>-0.13941414135026031</v>
      </c>
      <c r="K598" s="100">
        <f>('EKHAZAARSTK X raw'!K598-'EKHAZAARSTK X raw'!K$1003)/'EKHAZAARSTK X raw'!K$1004</f>
        <v>-6.3341504891857942E-2</v>
      </c>
    </row>
    <row r="599" spans="1:11" x14ac:dyDescent="0.3">
      <c r="A599" s="22" t="str">
        <f>'EKHAZAARSTK X raw'!A599</f>
        <v>MOSCHIP TECHNOLOGIES LTD</v>
      </c>
      <c r="B599" s="100">
        <f>('EKHAZAARSTK X raw'!B599-'EKHAZAARSTK X raw'!B$1003)/'EKHAZAARSTK X raw'!B$1004</f>
        <v>-0.64897097360151768</v>
      </c>
      <c r="C599" s="100">
        <f>('EKHAZAARSTK X raw'!C599-'EKHAZAARSTK X raw'!C$1003)/'EKHAZAARSTK X raw'!C$1004</f>
        <v>1.1696321644994812</v>
      </c>
      <c r="D599" s="100">
        <f>('EKHAZAARSTK X raw'!D599-'EKHAZAARSTK X raw'!D$1003)/'EKHAZAARSTK X raw'!D$1004</f>
        <v>0.97202955483159148</v>
      </c>
      <c r="E599" s="100">
        <f>('EKHAZAARSTK X raw'!E599-'EKHAZAARSTK X raw'!E$1003)/'EKHAZAARSTK X raw'!E$1004</f>
        <v>0.9091197023439348</v>
      </c>
      <c r="F599" s="100">
        <f>('EKHAZAARSTK X raw'!F599-'EKHAZAARSTK X raw'!F$1003)/'EKHAZAARSTK X raw'!F$1004</f>
        <v>0.12900987171001974</v>
      </c>
      <c r="G599" s="100">
        <f>('EKHAZAARSTK X raw'!G599-'EKHAZAARSTK X raw'!G$1003)/'EKHAZAARSTK X raw'!G$1004</f>
        <v>-0.41884829088818071</v>
      </c>
      <c r="H599" s="100">
        <f>('EKHAZAARSTK X raw'!H599-'EKHAZAARSTK X raw'!H$1003)/'EKHAZAARSTK X raw'!H$1004</f>
        <v>-1.3074710671720422</v>
      </c>
      <c r="I599" s="100">
        <f>('EKHAZAARSTK X raw'!I599-'EKHAZAARSTK X raw'!I$1003)/'EKHAZAARSTK X raw'!I$1004</f>
        <v>-0.65689564063031158</v>
      </c>
      <c r="J599" s="100">
        <f>('EKHAZAARSTK X raw'!J599-'EKHAZAARSTK X raw'!J$1003)/'EKHAZAARSTK X raw'!J$1004</f>
        <v>-0.85482486478187092</v>
      </c>
      <c r="K599" s="100">
        <f>('EKHAZAARSTK X raw'!K599-'EKHAZAARSTK X raw'!K$1003)/'EKHAZAARSTK X raw'!K$1004</f>
        <v>-4.6447071340492328E-2</v>
      </c>
    </row>
    <row r="600" spans="1:11" x14ac:dyDescent="0.3">
      <c r="A600" s="22" t="str">
        <f>'EKHAZAARSTK X raw'!A600</f>
        <v>MOTHERSON SUMI WIRING INDIA</v>
      </c>
      <c r="B600" s="100">
        <f>('EKHAZAARSTK X raw'!B600-'EKHAZAARSTK X raw'!B$1003)/'EKHAZAARSTK X raw'!B$1004</f>
        <v>0.23348012841900845</v>
      </c>
      <c r="C600" s="100">
        <f>('EKHAZAARSTK X raw'!C600-'EKHAZAARSTK X raw'!C$1003)/'EKHAZAARSTK X raw'!C$1004</f>
        <v>-5.8774237915678484E-2</v>
      </c>
      <c r="D600" s="100">
        <f>('EKHAZAARSTK X raw'!D600-'EKHAZAARSTK X raw'!D$1003)/'EKHAZAARSTK X raw'!D$1004</f>
        <v>-0.59263131436937133</v>
      </c>
      <c r="E600" s="100">
        <f>('EKHAZAARSTK X raw'!E600-'EKHAZAARSTK X raw'!E$1003)/'EKHAZAARSTK X raw'!E$1004</f>
        <v>-0.28744423921387652</v>
      </c>
      <c r="F600" s="100">
        <f>('EKHAZAARSTK X raw'!F600-'EKHAZAARSTK X raw'!F$1003)/'EKHAZAARSTK X raw'!F$1004</f>
        <v>0.17133775340305013</v>
      </c>
      <c r="G600" s="100">
        <f>('EKHAZAARSTK X raw'!G600-'EKHAZAARSTK X raw'!G$1003)/'EKHAZAARSTK X raw'!G$1004</f>
        <v>0.91052360892731865</v>
      </c>
      <c r="H600" s="100">
        <f>('EKHAZAARSTK X raw'!H600-'EKHAZAARSTK X raw'!H$1003)/'EKHAZAARSTK X raw'!H$1004</f>
        <v>0.32722437873217292</v>
      </c>
      <c r="I600" s="100">
        <f>('EKHAZAARSTK X raw'!I600-'EKHAZAARSTK X raw'!I$1003)/'EKHAZAARSTK X raw'!I$1004</f>
        <v>-0.64724903199608286</v>
      </c>
      <c r="J600" s="100">
        <f>('EKHAZAARSTK X raw'!J600-'EKHAZAARSTK X raw'!J$1003)/'EKHAZAARSTK X raw'!J$1004</f>
        <v>-0.60636100754198818</v>
      </c>
      <c r="K600" s="100">
        <f>('EKHAZAARSTK X raw'!K600-'EKHAZAARSTK X raw'!K$1003)/'EKHAZAARSTK X raw'!K$1004</f>
        <v>-0.2498630629302861</v>
      </c>
    </row>
    <row r="601" spans="1:11" x14ac:dyDescent="0.3">
      <c r="A601" s="22" t="str">
        <f>'EKHAZAARSTK X raw'!A601</f>
        <v>MOTILAL OSWAL FINANCIAL SERV</v>
      </c>
      <c r="B601" s="100">
        <f>('EKHAZAARSTK X raw'!B601-'EKHAZAARSTK X raw'!B$1003)/'EKHAZAARSTK X raw'!B$1004</f>
        <v>0.53662176564801045</v>
      </c>
      <c r="C601" s="100">
        <f>('EKHAZAARSTK X raw'!C601-'EKHAZAARSTK X raw'!C$1003)/'EKHAZAARSTK X raw'!C$1004</f>
        <v>-0.51011958818771896</v>
      </c>
      <c r="D601" s="100">
        <f>('EKHAZAARSTK X raw'!D601-'EKHAZAARSTK X raw'!D$1003)/'EKHAZAARSTK X raw'!D$1004</f>
        <v>-0.19474057082767118</v>
      </c>
      <c r="E601" s="100">
        <f>('EKHAZAARSTK X raw'!E601-'EKHAZAARSTK X raw'!E$1003)/'EKHAZAARSTK X raw'!E$1004</f>
        <v>1.4730395017084712</v>
      </c>
      <c r="F601" s="100">
        <f>('EKHAZAARSTK X raw'!F601-'EKHAZAARSTK X raw'!F$1003)/'EKHAZAARSTK X raw'!F$1004</f>
        <v>-1.1148386152313616</v>
      </c>
      <c r="G601" s="100">
        <f>('EKHAZAARSTK X raw'!G601-'EKHAZAARSTK X raw'!G$1003)/'EKHAZAARSTK X raw'!G$1004</f>
        <v>0.3746340203928557</v>
      </c>
      <c r="H601" s="100">
        <f>('EKHAZAARSTK X raw'!H601-'EKHAZAARSTK X raw'!H$1003)/'EKHAZAARSTK X raw'!H$1004</f>
        <v>0.49629236568945106</v>
      </c>
      <c r="I601" s="100">
        <f>('EKHAZAARSTK X raw'!I601-'EKHAZAARSTK X raw'!I$1003)/'EKHAZAARSTK X raw'!I$1004</f>
        <v>-0.63916896912946286</v>
      </c>
      <c r="J601" s="100">
        <f>('EKHAZAARSTK X raw'!J601-'EKHAZAARSTK X raw'!J$1003)/'EKHAZAARSTK X raw'!J$1004</f>
        <v>1.0297161200453164</v>
      </c>
      <c r="K601" s="100">
        <f>('EKHAZAARSTK X raw'!K601-'EKHAZAARSTK X raw'!K$1003)/'EKHAZAARSTK X raw'!K$1004</f>
        <v>-0.60707380828540658</v>
      </c>
    </row>
    <row r="602" spans="1:11" x14ac:dyDescent="0.3">
      <c r="A602" s="22" t="str">
        <f>'EKHAZAARSTK X raw'!A602</f>
        <v>MPHASIS LTD</v>
      </c>
      <c r="B602" s="100">
        <f>('EKHAZAARSTK X raw'!B602-'EKHAZAARSTK X raw'!B$1003)/'EKHAZAARSTK X raw'!B$1004</f>
        <v>1.2229438026855333</v>
      </c>
      <c r="C602" s="100">
        <f>('EKHAZAARSTK X raw'!C602-'EKHAZAARSTK X raw'!C$1003)/'EKHAZAARSTK X raw'!C$1004</f>
        <v>-0.47555362891950748</v>
      </c>
      <c r="D602" s="100">
        <f>('EKHAZAARSTK X raw'!D602-'EKHAZAARSTK X raw'!D$1003)/'EKHAZAARSTK X raw'!D$1004</f>
        <v>0.18797502916542377</v>
      </c>
      <c r="E602" s="100">
        <f>('EKHAZAARSTK X raw'!E602-'EKHAZAARSTK X raw'!E$1003)/'EKHAZAARSTK X raw'!E$1004</f>
        <v>-0.65512889715583478</v>
      </c>
      <c r="F602" s="100">
        <f>('EKHAZAARSTK X raw'!F602-'EKHAZAARSTK X raw'!F$1003)/'EKHAZAARSTK X raw'!F$1004</f>
        <v>-1.7664830925466832</v>
      </c>
      <c r="G602" s="100">
        <f>('EKHAZAARSTK X raw'!G602-'EKHAZAARSTK X raw'!G$1003)/'EKHAZAARSTK X raw'!G$1004</f>
        <v>0.99588419518268856</v>
      </c>
      <c r="H602" s="100">
        <f>('EKHAZAARSTK X raw'!H602-'EKHAZAARSTK X raw'!H$1003)/'EKHAZAARSTK X raw'!H$1004</f>
        <v>0.91481884160796478</v>
      </c>
      <c r="I602" s="100">
        <f>('EKHAZAARSTK X raw'!I602-'EKHAZAARSTK X raw'!I$1003)/'EKHAZAARSTK X raw'!I$1004</f>
        <v>9.479844648058261E-2</v>
      </c>
      <c r="J602" s="100">
        <f>('EKHAZAARSTK X raw'!J602-'EKHAZAARSTK X raw'!J$1003)/'EKHAZAARSTK X raw'!J$1004</f>
        <v>-0.10555355133344996</v>
      </c>
      <c r="K602" s="100">
        <f>('EKHAZAARSTK X raw'!K602-'EKHAZAARSTK X raw'!K$1003)/'EKHAZAARSTK X raw'!K$1004</f>
        <v>-9.8673524157614489E-2</v>
      </c>
    </row>
    <row r="603" spans="1:11" x14ac:dyDescent="0.3">
      <c r="A603" s="22" t="str">
        <f>'EKHAZAARSTK X raw'!A603</f>
        <v>MPS LTD</v>
      </c>
      <c r="B603" s="100">
        <f>('EKHAZAARSTK X raw'!B603-'EKHAZAARSTK X raw'!B$1003)/'EKHAZAARSTK X raw'!B$1004</f>
        <v>1.6703870945610546</v>
      </c>
      <c r="C603" s="100">
        <f>('EKHAZAARSTK X raw'!C603-'EKHAZAARSTK X raw'!C$1003)/'EKHAZAARSTK X raw'!C$1004</f>
        <v>-0.64393081029415611</v>
      </c>
      <c r="D603" s="100">
        <f>('EKHAZAARSTK X raw'!D603-'EKHAZAARSTK X raw'!D$1003)/'EKHAZAARSTK X raw'!D$1004</f>
        <v>-0.49581250704993446</v>
      </c>
      <c r="E603" s="100">
        <f>('EKHAZAARSTK X raw'!E603-'EKHAZAARSTK X raw'!E$1003)/'EKHAZAARSTK X raw'!E$1004</f>
        <v>-0.86409955185526199</v>
      </c>
      <c r="F603" s="100">
        <f>('EKHAZAARSTK X raw'!F603-'EKHAZAARSTK X raw'!F$1003)/'EKHAZAARSTK X raw'!F$1004</f>
        <v>1.5998073783824089</v>
      </c>
      <c r="G603" s="100">
        <f>('EKHAZAARSTK X raw'!G603-'EKHAZAARSTK X raw'!G$1003)/'EKHAZAARSTK X raw'!G$1004</f>
        <v>1.5048835769657605</v>
      </c>
      <c r="H603" s="100">
        <f>('EKHAZAARSTK X raw'!H603-'EKHAZAARSTK X raw'!H$1003)/'EKHAZAARSTK X raw'!H$1004</f>
        <v>-1.2950268615654719</v>
      </c>
      <c r="I603" s="100">
        <f>('EKHAZAARSTK X raw'!I603-'EKHAZAARSTK X raw'!I$1003)/'EKHAZAARSTK X raw'!I$1004</f>
        <v>-0.50960551570473489</v>
      </c>
      <c r="J603" s="100">
        <f>('EKHAZAARSTK X raw'!J603-'EKHAZAARSTK X raw'!J$1003)/'EKHAZAARSTK X raw'!J$1004</f>
        <v>9.8125256773482272E-2</v>
      </c>
      <c r="K603" s="100">
        <f>('EKHAZAARSTK X raw'!K603-'EKHAZAARSTK X raw'!K$1003)/'EKHAZAARSTK X raw'!K$1004</f>
        <v>0.90867835014339959</v>
      </c>
    </row>
    <row r="604" spans="1:11" x14ac:dyDescent="0.3">
      <c r="A604" s="22" t="str">
        <f>'EKHAZAARSTK X raw'!A604</f>
        <v>MRF LTD</v>
      </c>
      <c r="B604" s="100">
        <f>('EKHAZAARSTK X raw'!B604-'EKHAZAARSTK X raw'!B$1003)/'EKHAZAARSTK X raw'!B$1004</f>
        <v>-0.52210335530273333</v>
      </c>
      <c r="C604" s="100">
        <f>('EKHAZAARSTK X raw'!C604-'EKHAZAARSTK X raw'!C$1003)/'EKHAZAARSTK X raw'!C$1004</f>
        <v>-0.36076883053933956</v>
      </c>
      <c r="D604" s="100">
        <f>('EKHAZAARSTK X raw'!D604-'EKHAZAARSTK X raw'!D$1003)/'EKHAZAARSTK X raw'!D$1004</f>
        <v>-0.57175102152911561</v>
      </c>
      <c r="E604" s="100">
        <f>('EKHAZAARSTK X raw'!E604-'EKHAZAARSTK X raw'!E$1003)/'EKHAZAARSTK X raw'!E$1004</f>
        <v>-0.62706398584691891</v>
      </c>
      <c r="F604" s="100">
        <f>('EKHAZAARSTK X raw'!F604-'EKHAZAARSTK X raw'!F$1003)/'EKHAZAARSTK X raw'!F$1004</f>
        <v>0.43063999589722363</v>
      </c>
      <c r="G604" s="100">
        <f>('EKHAZAARSTK X raw'!G604-'EKHAZAARSTK X raw'!G$1003)/'EKHAZAARSTK X raw'!G$1004</f>
        <v>-0.80905999437522358</v>
      </c>
      <c r="H604" s="100">
        <f>('EKHAZAARSTK X raw'!H604-'EKHAZAARSTK X raw'!H$1003)/'EKHAZAARSTK X raw'!H$1004</f>
        <v>1.223089791916296</v>
      </c>
      <c r="I604" s="100">
        <f>('EKHAZAARSTK X raw'!I604-'EKHAZAARSTK X raw'!I$1003)/'EKHAZAARSTK X raw'!I$1004</f>
        <v>-0.13191022282606951</v>
      </c>
      <c r="J604" s="100">
        <f>('EKHAZAARSTK X raw'!J604-'EKHAZAARSTK X raw'!J$1003)/'EKHAZAARSTK X raw'!J$1004</f>
        <v>-0.36311590829639795</v>
      </c>
      <c r="K604" s="100">
        <f>('EKHAZAARSTK X raw'!K604-'EKHAZAARSTK X raw'!K$1003)/'EKHAZAARSTK X raw'!K$1004</f>
        <v>-1.0966525165943233</v>
      </c>
    </row>
    <row r="605" spans="1:11" x14ac:dyDescent="0.3">
      <c r="A605" s="22" t="str">
        <f>'EKHAZAARSTK X raw'!A605</f>
        <v>MRS BECTORS FOOD SPECIALITIE</v>
      </c>
      <c r="B605" s="100">
        <f>('EKHAZAARSTK X raw'!B605-'EKHAZAARSTK X raw'!B$1003)/'EKHAZAARSTK X raw'!B$1004</f>
        <v>-0.34375037365072736</v>
      </c>
      <c r="C605" s="100">
        <f>('EKHAZAARSTK X raw'!C605-'EKHAZAARSTK X raw'!C$1003)/'EKHAZAARSTK X raw'!C$1004</f>
        <v>-0.11153179774148061</v>
      </c>
      <c r="D605" s="100">
        <f>('EKHAZAARSTK X raw'!D605-'EKHAZAARSTK X raw'!D$1003)/'EKHAZAARSTK X raw'!D$1004</f>
        <v>0.27152667939422498</v>
      </c>
      <c r="E605" s="100">
        <f>('EKHAZAARSTK X raw'!E605-'EKHAZAARSTK X raw'!E$1003)/'EKHAZAARSTK X raw'!E$1004</f>
        <v>-0.44297409297737073</v>
      </c>
      <c r="F605" s="100">
        <f>('EKHAZAARSTK X raw'!F605-'EKHAZAARSTK X raw'!F$1003)/'EKHAZAARSTK X raw'!F$1004</f>
        <v>1.8035646015070008</v>
      </c>
      <c r="G605" s="100">
        <f>('EKHAZAARSTK X raw'!G605-'EKHAZAARSTK X raw'!G$1003)/'EKHAZAARSTK X raw'!G$1004</f>
        <v>-0.10834755430983002</v>
      </c>
      <c r="H605" s="100">
        <f>('EKHAZAARSTK X raw'!H605-'EKHAZAARSTK X raw'!H$1003)/'EKHAZAARSTK X raw'!H$1004</f>
        <v>-0.7857649919302323</v>
      </c>
      <c r="I605" s="100">
        <f>('EKHAZAARSTK X raw'!I605-'EKHAZAARSTK X raw'!I$1003)/'EKHAZAARSTK X raw'!I$1004</f>
        <v>0.44406397468332426</v>
      </c>
      <c r="J605" s="100">
        <f>('EKHAZAARSTK X raw'!J605-'EKHAZAARSTK X raw'!J$1003)/'EKHAZAARSTK X raw'!J$1004</f>
        <v>-0.52316890259995041</v>
      </c>
      <c r="K605" s="100">
        <f>('EKHAZAARSTK X raw'!K605-'EKHAZAARSTK X raw'!K$1003)/'EKHAZAARSTK X raw'!K$1004</f>
        <v>-3.9530522541260618E-2</v>
      </c>
    </row>
    <row r="606" spans="1:11" x14ac:dyDescent="0.3">
      <c r="A606" s="22" t="str">
        <f>'EKHAZAARSTK X raw'!A606</f>
        <v>MSTC LTD</v>
      </c>
      <c r="B606" s="100">
        <f>('EKHAZAARSTK X raw'!B606-'EKHAZAARSTK X raw'!B$1003)/'EKHAZAARSTK X raw'!B$1004</f>
        <v>1.0381502480374079</v>
      </c>
      <c r="C606" s="100">
        <f>('EKHAZAARSTK X raw'!C606-'EKHAZAARSTK X raw'!C$1003)/'EKHAZAARSTK X raw'!C$1004</f>
        <v>2.0256269537335951</v>
      </c>
      <c r="D606" s="100">
        <f>('EKHAZAARSTK X raw'!D606-'EKHAZAARSTK X raw'!D$1003)/'EKHAZAARSTK X raw'!D$1004</f>
        <v>-2.390970367563936</v>
      </c>
      <c r="E606" s="100">
        <f>('EKHAZAARSTK X raw'!E606-'EKHAZAARSTK X raw'!E$1003)/'EKHAZAARSTK X raw'!E$1004</f>
        <v>-0.90240488424864596</v>
      </c>
      <c r="F606" s="100">
        <f>('EKHAZAARSTK X raw'!F606-'EKHAZAARSTK X raw'!F$1003)/'EKHAZAARSTK X raw'!F$1004</f>
        <v>-0.29261430776485942</v>
      </c>
      <c r="G606" s="100">
        <f>('EKHAZAARSTK X raw'!G606-'EKHAZAARSTK X raw'!G$1003)/'EKHAZAARSTK X raw'!G$1004</f>
        <v>0.96502937934777477</v>
      </c>
      <c r="H606" s="100">
        <f>('EKHAZAARSTK X raw'!H606-'EKHAZAARSTK X raw'!H$1003)/'EKHAZAARSTK X raw'!H$1004</f>
        <v>-0.78719324107047028</v>
      </c>
      <c r="I606" s="100">
        <f>('EKHAZAARSTK X raw'!I606-'EKHAZAARSTK X raw'!I$1003)/'EKHAZAARSTK X raw'!I$1004</f>
        <v>1.1869531174671784</v>
      </c>
      <c r="J606" s="100">
        <f>('EKHAZAARSTK X raw'!J606-'EKHAZAARSTK X raw'!J$1003)/'EKHAZAARSTK X raw'!J$1004</f>
        <v>-5.3412238048688138E-2</v>
      </c>
      <c r="K606" s="100">
        <f>('EKHAZAARSTK X raw'!K606-'EKHAZAARSTK X raw'!K$1003)/'EKHAZAARSTK X raw'!K$1004</f>
        <v>0.25794714598234197</v>
      </c>
    </row>
    <row r="607" spans="1:11" x14ac:dyDescent="0.3">
      <c r="A607" s="22" t="str">
        <f>'EKHAZAARSTK X raw'!A607</f>
        <v>MTAR TECHNOLOGIES LTD</v>
      </c>
      <c r="B607" s="100">
        <f>('EKHAZAARSTK X raw'!B607-'EKHAZAARSTK X raw'!B$1003)/'EKHAZAARSTK X raw'!B$1004</f>
        <v>-0.51125838239839216</v>
      </c>
      <c r="C607" s="100">
        <f>('EKHAZAARSTK X raw'!C607-'EKHAZAARSTK X raw'!C$1003)/'EKHAZAARSTK X raw'!C$1004</f>
        <v>0.33862289293212688</v>
      </c>
      <c r="D607" s="100">
        <f>('EKHAZAARSTK X raw'!D607-'EKHAZAARSTK X raw'!D$1003)/'EKHAZAARSTK X raw'!D$1004</f>
        <v>2.3409488620192</v>
      </c>
      <c r="E607" s="100">
        <f>('EKHAZAARSTK X raw'!E607-'EKHAZAARSTK X raw'!E$1003)/'EKHAZAARSTK X raw'!E$1004</f>
        <v>-0.59230145699418113</v>
      </c>
      <c r="F607" s="100">
        <f>('EKHAZAARSTK X raw'!F607-'EKHAZAARSTK X raw'!F$1003)/'EKHAZAARSTK X raw'!F$1004</f>
        <v>-0.40893471131358355</v>
      </c>
      <c r="G607" s="100">
        <f>('EKHAZAARSTK X raw'!G607-'EKHAZAARSTK X raw'!G$1003)/'EKHAZAARSTK X raw'!G$1004</f>
        <v>0.21628462638725726</v>
      </c>
      <c r="H607" s="100">
        <f>('EKHAZAARSTK X raw'!H607-'EKHAZAARSTK X raw'!H$1003)/'EKHAZAARSTK X raw'!H$1004</f>
        <v>-0.83351286531350244</v>
      </c>
      <c r="I607" s="100">
        <f>('EKHAZAARSTK X raw'!I607-'EKHAZAARSTK X raw'!I$1003)/'EKHAZAARSTK X raw'!I$1004</f>
        <v>0.94532629466192342</v>
      </c>
      <c r="J607" s="100">
        <f>('EKHAZAARSTK X raw'!J607-'EKHAZAARSTK X raw'!J$1003)/'EKHAZAARSTK X raw'!J$1004</f>
        <v>-0.85784646759860028</v>
      </c>
      <c r="K607" s="100">
        <f>('EKHAZAARSTK X raw'!K607-'EKHAZAARSTK X raw'!K$1003)/'EKHAZAARSTK X raw'!K$1004</f>
        <v>-1.5836945022128237</v>
      </c>
    </row>
    <row r="608" spans="1:11" x14ac:dyDescent="0.3">
      <c r="A608" s="22" t="str">
        <f>'EKHAZAARSTK X raw'!A608</f>
        <v>MUKAND LTD</v>
      </c>
      <c r="B608" s="100">
        <f>('EKHAZAARSTK X raw'!B608-'EKHAZAARSTK X raw'!B$1003)/'EKHAZAARSTK X raw'!B$1004</f>
        <v>0.15978997391912794</v>
      </c>
      <c r="C608" s="100">
        <f>('EKHAZAARSTK X raw'!C608-'EKHAZAARSTK X raw'!C$1003)/'EKHAZAARSTK X raw'!C$1004</f>
        <v>1.2836963079313659</v>
      </c>
      <c r="D608" s="100">
        <f>('EKHAZAARSTK X raw'!D608-'EKHAZAARSTK X raw'!D$1003)/'EKHAZAARSTK X raw'!D$1004</f>
        <v>-1.4810865107594022</v>
      </c>
      <c r="E608" s="100">
        <f>('EKHAZAARSTK X raw'!E608-'EKHAZAARSTK X raw'!E$1003)/'EKHAZAARSTK X raw'!E$1004</f>
        <v>2.0086419098383286</v>
      </c>
      <c r="F608" s="100">
        <f>('EKHAZAARSTK X raw'!F608-'EKHAZAARSTK X raw'!F$1003)/'EKHAZAARSTK X raw'!F$1004</f>
        <v>-0.22920812673094165</v>
      </c>
      <c r="G608" s="100">
        <f>('EKHAZAARSTK X raw'!G608-'EKHAZAARSTK X raw'!G$1003)/'EKHAZAARSTK X raw'!G$1004</f>
        <v>-0.59861472360248758</v>
      </c>
      <c r="H608" s="100">
        <f>('EKHAZAARSTK X raw'!H608-'EKHAZAARSTK X raw'!H$1003)/'EKHAZAARSTK X raw'!H$1004</f>
        <v>-0.26154261103197751</v>
      </c>
      <c r="I608" s="100">
        <f>('EKHAZAARSTK X raw'!I608-'EKHAZAARSTK X raw'!I$1003)/'EKHAZAARSTK X raw'!I$1004</f>
        <v>-0.79847702046756874</v>
      </c>
      <c r="J608" s="100">
        <f>('EKHAZAARSTK X raw'!J608-'EKHAZAARSTK X raw'!J$1003)/'EKHAZAARSTK X raw'!J$1004</f>
        <v>-0.22582238426707066</v>
      </c>
      <c r="K608" s="100">
        <f>('EKHAZAARSTK X raw'!K608-'EKHAZAARSTK X raw'!K$1003)/'EKHAZAARSTK X raw'!K$1004</f>
        <v>-0.55962925774675043</v>
      </c>
    </row>
    <row r="609" spans="1:11" x14ac:dyDescent="0.3">
      <c r="A609" s="22" t="str">
        <f>'EKHAZAARSTK X raw'!A609</f>
        <v>MULTI COMMODITY EXCH INDIA</v>
      </c>
      <c r="B609" s="100">
        <f>('EKHAZAARSTK X raw'!B609-'EKHAZAARSTK X raw'!B$1003)/'EKHAZAARSTK X raw'!B$1004</f>
        <v>0.22681661718608237</v>
      </c>
      <c r="C609" s="100">
        <f>('EKHAZAARSTK X raw'!C609-'EKHAZAARSTK X raw'!C$1003)/'EKHAZAARSTK X raw'!C$1004</f>
        <v>-0.42894682080012242</v>
      </c>
      <c r="D609" s="100">
        <f>('EKHAZAARSTK X raw'!D609-'EKHAZAARSTK X raw'!D$1003)/'EKHAZAARSTK X raw'!D$1004</f>
        <v>-0.29083103122499748</v>
      </c>
      <c r="E609" s="100">
        <f>('EKHAZAARSTK X raw'!E609-'EKHAZAARSTK X raw'!E$1003)/'EKHAZAARSTK X raw'!E$1004</f>
        <v>-0.90162992955526522</v>
      </c>
      <c r="F609" s="100">
        <f>('EKHAZAARSTK X raw'!F609-'EKHAZAARSTK X raw'!F$1003)/'EKHAZAARSTK X raw'!F$1004</f>
        <v>-5.8348627685247283E-2</v>
      </c>
      <c r="G609" s="100">
        <f>('EKHAZAARSTK X raw'!G609-'EKHAZAARSTK X raw'!G$1003)/'EKHAZAARSTK X raw'!G$1004</f>
        <v>5.1133184147636117E-2</v>
      </c>
      <c r="H609" s="100">
        <f>('EKHAZAARSTK X raw'!H609-'EKHAZAARSTK X raw'!H$1003)/'EKHAZAARSTK X raw'!H$1004</f>
        <v>-0.38950596945031435</v>
      </c>
      <c r="I609" s="100">
        <f>('EKHAZAARSTK X raw'!I609-'EKHAZAARSTK X raw'!I$1003)/'EKHAZAARSTK X raw'!I$1004</f>
        <v>2.0267060718889782</v>
      </c>
      <c r="J609" s="100">
        <f>('EKHAZAARSTK X raw'!J609-'EKHAZAARSTK X raw'!J$1003)/'EKHAZAARSTK X raw'!J$1004</f>
        <v>-0.71826550116024224</v>
      </c>
      <c r="K609" s="100">
        <f>('EKHAZAARSTK X raw'!K609-'EKHAZAARSTK X raw'!K$1003)/'EKHAZAARSTK X raw'!K$1004</f>
        <v>-0.96481712690573518</v>
      </c>
    </row>
    <row r="610" spans="1:11" x14ac:dyDescent="0.3">
      <c r="A610" s="22" t="str">
        <f>'EKHAZAARSTK X raw'!A610</f>
        <v>MUTHOOT FINANCE LTD</v>
      </c>
      <c r="B610" s="100">
        <f>('EKHAZAARSTK X raw'!B610-'EKHAZAARSTK X raw'!B$1003)/'EKHAZAARSTK X raw'!B$1004</f>
        <v>0.88369863371943036</v>
      </c>
      <c r="C610" s="100">
        <f>('EKHAZAARSTK X raw'!C610-'EKHAZAARSTK X raw'!C$1003)/'EKHAZAARSTK X raw'!C$1004</f>
        <v>-1.2674533961961465</v>
      </c>
      <c r="D610" s="100">
        <f>('EKHAZAARSTK X raw'!D610-'EKHAZAARSTK X raw'!D$1003)/'EKHAZAARSTK X raw'!D$1004</f>
        <v>-0.13456214211267742</v>
      </c>
      <c r="E610" s="100">
        <f>('EKHAZAARSTK X raw'!E610-'EKHAZAARSTK X raw'!E$1003)/'EKHAZAARSTK X raw'!E$1004</f>
        <v>2.1069452501370005</v>
      </c>
      <c r="F610" s="100">
        <f>('EKHAZAARSTK X raw'!F610-'EKHAZAARSTK X raw'!F$1003)/'EKHAZAARSTK X raw'!F$1004</f>
        <v>-0.93156269958636828</v>
      </c>
      <c r="G610" s="100">
        <f>('EKHAZAARSTK X raw'!G610-'EKHAZAARSTK X raw'!G$1003)/'EKHAZAARSTK X raw'!G$1004</f>
        <v>0.82060036080363363</v>
      </c>
      <c r="H610" s="100">
        <f>('EKHAZAARSTK X raw'!H610-'EKHAZAARSTK X raw'!H$1003)/'EKHAZAARSTK X raw'!H$1004</f>
        <v>1.4179396121089372</v>
      </c>
      <c r="I610" s="100">
        <f>('EKHAZAARSTK X raw'!I610-'EKHAZAARSTK X raw'!I$1003)/'EKHAZAARSTK X raw'!I$1004</f>
        <v>-0.3881835952039332</v>
      </c>
      <c r="J610" s="100">
        <f>('EKHAZAARSTK X raw'!J610-'EKHAZAARSTK X raw'!J$1003)/'EKHAZAARSTK X raw'!J$1004</f>
        <v>0.41611605212594421</v>
      </c>
      <c r="K610" s="100">
        <f>('EKHAZAARSTK X raw'!K610-'EKHAZAARSTK X raw'!K$1003)/'EKHAZAARSTK X raw'!K$1004</f>
        <v>-0.79438465501193989</v>
      </c>
    </row>
    <row r="611" spans="1:11" x14ac:dyDescent="0.3">
      <c r="A611" s="22" t="str">
        <f>'EKHAZAARSTK X raw'!A611</f>
        <v>NACL INDUSTRIES LTD</v>
      </c>
      <c r="B611" s="100">
        <f>('EKHAZAARSTK X raw'!B611-'EKHAZAARSTK X raw'!B$1003)/'EKHAZAARSTK X raw'!B$1004</f>
        <v>-0.26709021728546367</v>
      </c>
      <c r="C611" s="100">
        <f>('EKHAZAARSTK X raw'!C611-'EKHAZAARSTK X raw'!C$1003)/'EKHAZAARSTK X raw'!C$1004</f>
        <v>0.65620363879092314</v>
      </c>
      <c r="D611" s="100">
        <f>('EKHAZAARSTK X raw'!D611-'EKHAZAARSTK X raw'!D$1003)/'EKHAZAARSTK X raw'!D$1004</f>
        <v>1.2444277097149796</v>
      </c>
      <c r="E611" s="100">
        <f>('EKHAZAARSTK X raw'!E611-'EKHAZAARSTK X raw'!E$1003)/'EKHAZAARSTK X raw'!E$1004</f>
        <v>0.97079920245170992</v>
      </c>
      <c r="F611" s="100">
        <f>('EKHAZAARSTK X raw'!F611-'EKHAZAARSTK X raw'!F$1003)/'EKHAZAARSTK X raw'!F$1004</f>
        <v>-5.3448838904356422E-2</v>
      </c>
      <c r="G611" s="100">
        <f>('EKHAZAARSTK X raw'!G611-'EKHAZAARSTK X raw'!G$1003)/'EKHAZAARSTK X raw'!G$1004</f>
        <v>-0.36371133321843213</v>
      </c>
      <c r="H611" s="100">
        <f>('EKHAZAARSTK X raw'!H611-'EKHAZAARSTK X raw'!H$1003)/'EKHAZAARSTK X raw'!H$1004</f>
        <v>-0.6852058295622302</v>
      </c>
      <c r="I611" s="100">
        <f>('EKHAZAARSTK X raw'!I611-'EKHAZAARSTK X raw'!I$1003)/'EKHAZAARSTK X raw'!I$1004</f>
        <v>-0.75173013651163023</v>
      </c>
      <c r="J611" s="100">
        <f>('EKHAZAARSTK X raw'!J611-'EKHAZAARSTK X raw'!J$1003)/'EKHAZAARSTK X raw'!J$1004</f>
        <v>-0.25896707844646882</v>
      </c>
      <c r="K611" s="100">
        <f>('EKHAZAARSTK X raw'!K611-'EKHAZAARSTK X raw'!K$1003)/'EKHAZAARSTK X raw'!K$1004</f>
        <v>-0.93169444587529127</v>
      </c>
    </row>
    <row r="612" spans="1:11" x14ac:dyDescent="0.3">
      <c r="A612" s="22" t="str">
        <f>'EKHAZAARSTK X raw'!A612</f>
        <v>NALWA SONS INVESTMENTS LTD</v>
      </c>
      <c r="B612" s="100">
        <f>('EKHAZAARSTK X raw'!B612-'EKHAZAARSTK X raw'!B$1003)/'EKHAZAARSTK X raw'!B$1004</f>
        <v>-0.64897097360151768</v>
      </c>
      <c r="C612" s="100">
        <f>('EKHAZAARSTK X raw'!C612-'EKHAZAARSTK X raw'!C$1003)/'EKHAZAARSTK X raw'!C$1004</f>
        <v>-1.5120253647922546</v>
      </c>
      <c r="D612" s="100">
        <f>('EKHAZAARSTK X raw'!D612-'EKHAZAARSTK X raw'!D$1003)/'EKHAZAARSTK X raw'!D$1004</f>
        <v>0.6714120197875395</v>
      </c>
      <c r="E612" s="100">
        <f>('EKHAZAARSTK X raw'!E612-'EKHAZAARSTK X raw'!E$1003)/'EKHAZAARSTK X raw'!E$1004</f>
        <v>-0.90240488424864596</v>
      </c>
      <c r="F612" s="100">
        <f>('EKHAZAARSTK X raw'!F612-'EKHAZAARSTK X raw'!F$1003)/'EKHAZAARSTK X raw'!F$1004</f>
        <v>1.1054015840557976</v>
      </c>
      <c r="G612" s="100">
        <f>('EKHAZAARSTK X raw'!G612-'EKHAZAARSTK X raw'!G$1003)/'EKHAZAARSTK X raw'!G$1004</f>
        <v>-0.39305033764652242</v>
      </c>
      <c r="H612" s="100">
        <f>('EKHAZAARSTK X raw'!H612-'EKHAZAARSTK X raw'!H$1003)/'EKHAZAARSTK X raw'!H$1004</f>
        <v>-0.81516993683125571</v>
      </c>
      <c r="I612" s="100">
        <f>('EKHAZAARSTK X raw'!I612-'EKHAZAARSTK X raw'!I$1003)/'EKHAZAARSTK X raw'!I$1004</f>
        <v>-1.0067694726889662</v>
      </c>
      <c r="J612" s="100">
        <f>('EKHAZAARSTK X raw'!J612-'EKHAZAARSTK X raw'!J$1003)/'EKHAZAARSTK X raw'!J$1004</f>
        <v>1.0009800062571816</v>
      </c>
      <c r="K612" s="100">
        <f>('EKHAZAARSTK X raw'!K612-'EKHAZAARSTK X raw'!K$1003)/'EKHAZAARSTK X raw'!K$1004</f>
        <v>1.4461388009367042</v>
      </c>
    </row>
    <row r="613" spans="1:11" x14ac:dyDescent="0.3">
      <c r="A613" s="22" t="str">
        <f>'EKHAZAARSTK X raw'!A613</f>
        <v>NARAYANA HRUDAYALAYA LTD</v>
      </c>
      <c r="B613" s="100">
        <f>('EKHAZAARSTK X raw'!B613-'EKHAZAARSTK X raw'!B$1003)/'EKHAZAARSTK X raw'!B$1004</f>
        <v>-0.55346379695461578</v>
      </c>
      <c r="C613" s="100">
        <f>('EKHAZAARSTK X raw'!C613-'EKHAZAARSTK X raw'!C$1003)/'EKHAZAARSTK X raw'!C$1004</f>
        <v>-4.2489395615219902E-2</v>
      </c>
      <c r="D613" s="100">
        <f>('EKHAZAARSTK X raw'!D613-'EKHAZAARSTK X raw'!D$1003)/'EKHAZAARSTK X raw'!D$1004</f>
        <v>1.7128522338385559E-2</v>
      </c>
      <c r="E613" s="100">
        <f>('EKHAZAARSTK X raw'!E613-'EKHAZAARSTK X raw'!E$1003)/'EKHAZAARSTK X raw'!E$1004</f>
        <v>-3.706988957623171E-2</v>
      </c>
      <c r="F613" s="100">
        <f>('EKHAZAARSTK X raw'!F613-'EKHAZAARSTK X raw'!F$1003)/'EKHAZAARSTK X raw'!F$1004</f>
        <v>-0.14170942597311934</v>
      </c>
      <c r="G613" s="100">
        <f>('EKHAZAARSTK X raw'!G613-'EKHAZAARSTK X raw'!G$1003)/'EKHAZAARSTK X raw'!G$1004</f>
        <v>0.6299193557309315</v>
      </c>
      <c r="H613" s="100">
        <f>('EKHAZAARSTK X raw'!H613-'EKHAZAARSTK X raw'!H$1003)/'EKHAZAARSTK X raw'!H$1004</f>
        <v>0.22161615584329414</v>
      </c>
      <c r="I613" s="100">
        <f>('EKHAZAARSTK X raw'!I613-'EKHAZAARSTK X raw'!I$1003)/'EKHAZAARSTK X raw'!I$1004</f>
        <v>-0.68225941088699227</v>
      </c>
      <c r="J613" s="100">
        <f>('EKHAZAARSTK X raw'!J613-'EKHAZAARSTK X raw'!J$1003)/'EKHAZAARSTK X raw'!J$1004</f>
        <v>-0.45417065520415256</v>
      </c>
      <c r="K613" s="100">
        <f>('EKHAZAARSTK X raw'!K613-'EKHAZAARSTK X raw'!K$1003)/'EKHAZAARSTK X raw'!K$1004</f>
        <v>-1.15769581414193</v>
      </c>
    </row>
    <row r="614" spans="1:11" x14ac:dyDescent="0.3">
      <c r="A614" s="22" t="str">
        <f>'EKHAZAARSTK X raw'!A614</f>
        <v>NATCO PHARMA LTD</v>
      </c>
      <c r="B614" s="100">
        <f>('EKHAZAARSTK X raw'!B614-'EKHAZAARSTK X raw'!B$1003)/'EKHAZAARSTK X raw'!B$1004</f>
        <v>-0.25819441059397724</v>
      </c>
      <c r="C614" s="100">
        <f>('EKHAZAARSTK X raw'!C614-'EKHAZAARSTK X raw'!C$1003)/'EKHAZAARSTK X raw'!C$1004</f>
        <v>-0.46417126721816032</v>
      </c>
      <c r="D614" s="100">
        <f>('EKHAZAARSTK X raw'!D614-'EKHAZAARSTK X raw'!D$1003)/'EKHAZAARSTK X raw'!D$1004</f>
        <v>-1.1797780155820459</v>
      </c>
      <c r="E614" s="100">
        <f>('EKHAZAARSTK X raw'!E614-'EKHAZAARSTK X raw'!E$1003)/'EKHAZAARSTK X raw'!E$1004</f>
        <v>-0.90240488424864596</v>
      </c>
      <c r="F614" s="100">
        <f>('EKHAZAARSTK X raw'!F614-'EKHAZAARSTK X raw'!F$1003)/'EKHAZAARSTK X raw'!F$1004</f>
        <v>-0.9005877311915863</v>
      </c>
      <c r="G614" s="100">
        <f>('EKHAZAARSTK X raw'!G614-'EKHAZAARSTK X raw'!G$1003)/'EKHAZAARSTK X raw'!G$1004</f>
        <v>-0.23977350740953512</v>
      </c>
      <c r="H614" s="100">
        <f>('EKHAZAARSTK X raw'!H614-'EKHAZAARSTK X raw'!H$1003)/'EKHAZAARSTK X raw'!H$1004</f>
        <v>8.6011760550733091E-2</v>
      </c>
      <c r="I614" s="100">
        <f>('EKHAZAARSTK X raw'!I614-'EKHAZAARSTK X raw'!I$1003)/'EKHAZAARSTK X raw'!I$1004</f>
        <v>-0.47809015597359922</v>
      </c>
      <c r="J614" s="100">
        <f>('EKHAZAARSTK X raw'!J614-'EKHAZAARSTK X raw'!J$1003)/'EKHAZAARSTK X raw'!J$1004</f>
        <v>-5.5138952770081573E-2</v>
      </c>
      <c r="K614" s="100">
        <f>('EKHAZAARSTK X raw'!K614-'EKHAZAARSTK X raw'!K$1003)/'EKHAZAARSTK X raw'!K$1004</f>
        <v>-0.15901777127853356</v>
      </c>
    </row>
    <row r="615" spans="1:11" x14ac:dyDescent="0.3">
      <c r="A615" s="22" t="str">
        <f>'EKHAZAARSTK X raw'!A615</f>
        <v>NATIONAL ALUMINIUM CO LTD</v>
      </c>
      <c r="B615" s="100">
        <f>('EKHAZAARSTK X raw'!B615-'EKHAZAARSTK X raw'!B$1003)/'EKHAZAARSTK X raw'!B$1004</f>
        <v>3.6775945519896118</v>
      </c>
      <c r="C615" s="100">
        <f>('EKHAZAARSTK X raw'!C615-'EKHAZAARSTK X raw'!C$1003)/'EKHAZAARSTK X raw'!C$1004</f>
        <v>0.1773010987932688</v>
      </c>
      <c r="D615" s="100">
        <f>('EKHAZAARSTK X raw'!D615-'EKHAZAARSTK X raw'!D$1003)/'EKHAZAARSTK X raw'!D$1004</f>
        <v>-0.59068165634455205</v>
      </c>
      <c r="E615" s="100">
        <f>('EKHAZAARSTK X raw'!E615-'EKHAZAARSTK X raw'!E$1003)/'EKHAZAARSTK X raw'!E$1004</f>
        <v>-0.90240488424864596</v>
      </c>
      <c r="F615" s="100">
        <f>('EKHAZAARSTK X raw'!F615-'EKHAZAARSTK X raw'!F$1003)/'EKHAZAARSTK X raw'!F$1004</f>
        <v>-0.98356867549136751</v>
      </c>
      <c r="G615" s="100">
        <f>('EKHAZAARSTK X raw'!G615-'EKHAZAARSTK X raw'!G$1003)/'EKHAZAARSTK X raw'!G$1004</f>
        <v>0.19025065706525479</v>
      </c>
      <c r="H615" s="100">
        <f>('EKHAZAARSTK X raw'!H615-'EKHAZAARSTK X raw'!H$1003)/'EKHAZAARSTK X raw'!H$1004</f>
        <v>0.84458853579015136</v>
      </c>
      <c r="I615" s="100">
        <f>('EKHAZAARSTK X raw'!I615-'EKHAZAARSTK X raw'!I$1003)/'EKHAZAARSTK X raw'!I$1004</f>
        <v>3.021101425043851</v>
      </c>
      <c r="J615" s="100">
        <f>('EKHAZAARSTK X raw'!J615-'EKHAZAARSTK X raw'!J$1003)/'EKHAZAARSTK X raw'!J$1004</f>
        <v>1.8919990586526894</v>
      </c>
      <c r="K615" s="100">
        <f>('EKHAZAARSTK X raw'!K615-'EKHAZAARSTK X raw'!K$1003)/'EKHAZAARSTK X raw'!K$1004</f>
        <v>-0.82740907375677519</v>
      </c>
    </row>
    <row r="616" spans="1:11" x14ac:dyDescent="0.3">
      <c r="A616" s="22" t="str">
        <f>'EKHAZAARSTK X raw'!A616</f>
        <v>NATIONAL FERTILIZERS LTD</v>
      </c>
      <c r="B616" s="100">
        <f>('EKHAZAARSTK X raw'!B616-'EKHAZAARSTK X raw'!B$1003)/'EKHAZAARSTK X raw'!B$1004</f>
        <v>-0.64897097360151768</v>
      </c>
      <c r="C616" s="100">
        <f>('EKHAZAARSTK X raw'!C616-'EKHAZAARSTK X raw'!C$1003)/'EKHAZAARSTK X raw'!C$1004</f>
        <v>1.8114054631074641</v>
      </c>
      <c r="D616" s="100">
        <f>('EKHAZAARSTK X raw'!D616-'EKHAZAARSTK X raw'!D$1003)/'EKHAZAARSTK X raw'!D$1004</f>
        <v>0.6726281126093635</v>
      </c>
      <c r="E616" s="100">
        <f>('EKHAZAARSTK X raw'!E616-'EKHAZAARSTK X raw'!E$1003)/'EKHAZAARSTK X raw'!E$1004</f>
        <v>1.9514299385744811</v>
      </c>
      <c r="F616" s="100">
        <f>('EKHAZAARSTK X raw'!F616-'EKHAZAARSTK X raw'!F$1003)/'EKHAZAARSTK X raw'!F$1004</f>
        <v>0.83629110557680875</v>
      </c>
      <c r="G616" s="100">
        <f>('EKHAZAARSTK X raw'!G616-'EKHAZAARSTK X raw'!G$1003)/'EKHAZAARSTK X raw'!G$1004</f>
        <v>6.1773171834240016E-3</v>
      </c>
      <c r="H616" s="100">
        <f>('EKHAZAARSTK X raw'!H616-'EKHAZAARSTK X raw'!H$1003)/'EKHAZAARSTK X raw'!H$1004</f>
        <v>0.53789536399888915</v>
      </c>
      <c r="I616" s="100">
        <f>('EKHAZAARSTK X raw'!I616-'EKHAZAARSTK X raw'!I$1003)/'EKHAZAARSTK X raw'!I$1004</f>
        <v>1.915834219353814</v>
      </c>
      <c r="J616" s="100">
        <f>('EKHAZAARSTK X raw'!J616-'EKHAZAARSTK X raw'!J$1003)/'EKHAZAARSTK X raw'!J$1004</f>
        <v>0.48232873735930348</v>
      </c>
      <c r="K616" s="100">
        <f>('EKHAZAARSTK X raw'!K616-'EKHAZAARSTK X raw'!K$1003)/'EKHAZAARSTK X raw'!K$1004</f>
        <v>4.2304899649128605E-2</v>
      </c>
    </row>
    <row r="617" spans="1:11" x14ac:dyDescent="0.3">
      <c r="A617" s="22" t="str">
        <f>'EKHAZAARSTK X raw'!A617</f>
        <v>NATIONAL STANDARD INDIA LTD</v>
      </c>
      <c r="B617" s="100">
        <f>('EKHAZAARSTK X raw'!B617-'EKHAZAARSTK X raw'!B$1003)/'EKHAZAARSTK X raw'!B$1004</f>
        <v>-0.64897097360151768</v>
      </c>
      <c r="C617" s="100">
        <f>('EKHAZAARSTK X raw'!C617-'EKHAZAARSTK X raw'!C$1003)/'EKHAZAARSTK X raw'!C$1004</f>
        <v>-1.014091670791555</v>
      </c>
      <c r="D617" s="100">
        <f>('EKHAZAARSTK X raw'!D617-'EKHAZAARSTK X raw'!D$1003)/'EKHAZAARSTK X raw'!D$1004</f>
        <v>-0.60792371520991129</v>
      </c>
      <c r="E617" s="100">
        <f>('EKHAZAARSTK X raw'!E617-'EKHAZAARSTK X raw'!E$1003)/'EKHAZAARSTK X raw'!E$1004</f>
        <v>-0.90240488424864596</v>
      </c>
      <c r="F617" s="100">
        <f>('EKHAZAARSTK X raw'!F617-'EKHAZAARSTK X raw'!F$1003)/'EKHAZAARSTK X raw'!F$1004</f>
        <v>0.26391445452197909</v>
      </c>
      <c r="G617" s="100">
        <f>('EKHAZAARSTK X raw'!G617-'EKHAZAARSTK X raw'!G$1003)/'EKHAZAARSTK X raw'!G$1004</f>
        <v>0.15633730211608479</v>
      </c>
      <c r="H617" s="100">
        <f>('EKHAZAARSTK X raw'!H617-'EKHAZAARSTK X raw'!H$1003)/'EKHAZAARSTK X raw'!H$1004</f>
        <v>-1.3074710671720422</v>
      </c>
      <c r="I617" s="100">
        <f>('EKHAZAARSTK X raw'!I617-'EKHAZAARSTK X raw'!I$1003)/'EKHAZAARSTK X raw'!I$1004</f>
        <v>-1.1526467611972431</v>
      </c>
      <c r="J617" s="100">
        <f>('EKHAZAARSTK X raw'!J617-'EKHAZAARSTK X raw'!J$1003)/'EKHAZAARSTK X raw'!J$1004</f>
        <v>-1.5192853992834374</v>
      </c>
      <c r="K617" s="100">
        <f>('EKHAZAARSTK X raw'!K617-'EKHAZAARSTK X raw'!K$1003)/'EKHAZAARSTK X raw'!K$1004</f>
        <v>2.6868934055524667</v>
      </c>
    </row>
    <row r="618" spans="1:11" x14ac:dyDescent="0.3">
      <c r="A618" s="22" t="str">
        <f>'EKHAZAARSTK X raw'!A618</f>
        <v>NAVA LTD</v>
      </c>
      <c r="B618" s="100">
        <f>('EKHAZAARSTK X raw'!B618-'EKHAZAARSTK X raw'!B$1003)/'EKHAZAARSTK X raw'!B$1004</f>
        <v>1.2342915055581112</v>
      </c>
      <c r="C618" s="100">
        <f>('EKHAZAARSTK X raw'!C618-'EKHAZAARSTK X raw'!C$1003)/'EKHAZAARSTK X raw'!C$1004</f>
        <v>-1.2618692337797066</v>
      </c>
      <c r="D618" s="100">
        <f>('EKHAZAARSTK X raw'!D618-'EKHAZAARSTK X raw'!D$1003)/'EKHAZAARSTK X raw'!D$1004</f>
        <v>-1.070521365761433</v>
      </c>
      <c r="E618" s="100">
        <f>('EKHAZAARSTK X raw'!E618-'EKHAZAARSTK X raw'!E$1003)/'EKHAZAARSTK X raw'!E$1004</f>
        <v>0.78482312184081604</v>
      </c>
      <c r="F618" s="100">
        <f>('EKHAZAARSTK X raw'!F618-'EKHAZAARSTK X raw'!F$1003)/'EKHAZAARSTK X raw'!F$1004</f>
        <v>1.3583185324481535</v>
      </c>
      <c r="G618" s="100">
        <f>('EKHAZAARSTK X raw'!G618-'EKHAZAARSTK X raw'!G$1003)/'EKHAZAARSTK X raw'!G$1004</f>
        <v>-0.10528906504057482</v>
      </c>
      <c r="H618" s="100">
        <f>('EKHAZAARSTK X raw'!H618-'EKHAZAARSTK X raw'!H$1003)/'EKHAZAARSTK X raw'!H$1004</f>
        <v>7.8298937423180878E-2</v>
      </c>
      <c r="I618" s="100">
        <f>('EKHAZAARSTK X raw'!I618-'EKHAZAARSTK X raw'!I$1003)/'EKHAZAARSTK X raw'!I$1004</f>
        <v>1.2017070087425292</v>
      </c>
      <c r="J618" s="100">
        <f>('EKHAZAARSTK X raw'!J618-'EKHAZAARSTK X raw'!J$1003)/'EKHAZAARSTK X raw'!J$1004</f>
        <v>1.8916174663197243</v>
      </c>
      <c r="K618" s="100">
        <f>('EKHAZAARSTK X raw'!K618-'EKHAZAARSTK X raw'!K$1003)/'EKHAZAARSTK X raw'!K$1004</f>
        <v>1.9592116493431107</v>
      </c>
    </row>
    <row r="619" spans="1:11" x14ac:dyDescent="0.3">
      <c r="A619" s="22" t="str">
        <f>'EKHAZAARSTK X raw'!A619</f>
        <v>NAVIN FLUORINE INTERNATIONAL</v>
      </c>
      <c r="B619" s="100">
        <f>('EKHAZAARSTK X raw'!B619-'EKHAZAARSTK X raw'!B$1003)/'EKHAZAARSTK X raw'!B$1004</f>
        <v>-0.47692990666410962</v>
      </c>
      <c r="C619" s="100">
        <f>('EKHAZAARSTK X raw'!C619-'EKHAZAARSTK X raw'!C$1003)/'EKHAZAARSTK X raw'!C$1004</f>
        <v>-0.23301945268432833</v>
      </c>
      <c r="D619" s="100">
        <f>('EKHAZAARSTK X raw'!D619-'EKHAZAARSTK X raw'!D$1003)/'EKHAZAARSTK X raw'!D$1004</f>
        <v>0.71303779832269365</v>
      </c>
      <c r="E619" s="100">
        <f>('EKHAZAARSTK X raw'!E619-'EKHAZAARSTK X raw'!E$1003)/'EKHAZAARSTK X raw'!E$1004</f>
        <v>-0.21759005373882617</v>
      </c>
      <c r="F619" s="100">
        <f>('EKHAZAARSTK X raw'!F619-'EKHAZAARSTK X raw'!F$1003)/'EKHAZAARSTK X raw'!F$1004</f>
        <v>-6.8040945141818729E-2</v>
      </c>
      <c r="G619" s="100">
        <f>('EKHAZAARSTK X raw'!G619-'EKHAZAARSTK X raw'!G$1003)/'EKHAZAARSTK X raw'!G$1004</f>
        <v>0.13369791444469784</v>
      </c>
      <c r="H619" s="100">
        <f>('EKHAZAARSTK X raw'!H619-'EKHAZAARSTK X raw'!H$1003)/'EKHAZAARSTK X raw'!H$1004</f>
        <v>0.11639688728075258</v>
      </c>
      <c r="I619" s="100">
        <f>('EKHAZAARSTK X raw'!I619-'EKHAZAARSTK X raw'!I$1003)/'EKHAZAARSTK X raw'!I$1004</f>
        <v>0.24933671897300977</v>
      </c>
      <c r="J619" s="100">
        <f>('EKHAZAARSTK X raw'!J619-'EKHAZAARSTK X raw'!J$1003)/'EKHAZAARSTK X raw'!J$1004</f>
        <v>-0.9569970458090572</v>
      </c>
      <c r="K619" s="100">
        <f>('EKHAZAARSTK X raw'!K619-'EKHAZAARSTK X raw'!K$1003)/'EKHAZAARSTK X raw'!K$1004</f>
        <v>-1.0642190693652265</v>
      </c>
    </row>
    <row r="620" spans="1:11" x14ac:dyDescent="0.3">
      <c r="A620" s="22" t="str">
        <f>'EKHAZAARSTK X raw'!A620</f>
        <v>NAVNEET EDUCATION LTD</v>
      </c>
      <c r="B620" s="100">
        <f>('EKHAZAARSTK X raw'!B620-'EKHAZAARSTK X raw'!B$1003)/'EKHAZAARSTK X raw'!B$1004</f>
        <v>0.32031837217719689</v>
      </c>
      <c r="C620" s="100">
        <f>('EKHAZAARSTK X raw'!C620-'EKHAZAARSTK X raw'!C$1003)/'EKHAZAARSTK X raw'!C$1004</f>
        <v>0.44326295487695716</v>
      </c>
      <c r="D620" s="100">
        <f>('EKHAZAARSTK X raw'!D620-'EKHAZAARSTK X raw'!D$1003)/'EKHAZAARSTK X raw'!D$1004</f>
        <v>-0.67666491344523971</v>
      </c>
      <c r="E620" s="100">
        <f>('EKHAZAARSTK X raw'!E620-'EKHAZAARSTK X raw'!E$1003)/'EKHAZAARSTK X raw'!E$1004</f>
        <v>-0.90240488424864596</v>
      </c>
      <c r="F620" s="100">
        <f>('EKHAZAARSTK X raw'!F620-'EKHAZAARSTK X raw'!F$1003)/'EKHAZAARSTK X raw'!F$1004</f>
        <v>0.13655801216109609</v>
      </c>
      <c r="G620" s="100">
        <f>('EKHAZAARSTK X raw'!G620-'EKHAZAARSTK X raw'!G$1003)/'EKHAZAARSTK X raw'!G$1004</f>
        <v>0.61442142336750283</v>
      </c>
      <c r="H620" s="100">
        <f>('EKHAZAARSTK X raw'!H620-'EKHAZAARSTK X raw'!H$1003)/'EKHAZAARSTK X raw'!H$1004</f>
        <v>-0.68318387902789457</v>
      </c>
      <c r="I620" s="100">
        <f>('EKHAZAARSTK X raw'!I620-'EKHAZAARSTK X raw'!I$1003)/'EKHAZAARSTK X raw'!I$1004</f>
        <v>-0.29119698027954932</v>
      </c>
      <c r="J620" s="100">
        <f>('EKHAZAARSTK X raw'!J620-'EKHAZAARSTK X raw'!J$1003)/'EKHAZAARSTK X raw'!J$1004</f>
        <v>0.26233605004152294</v>
      </c>
      <c r="K620" s="100">
        <f>('EKHAZAARSTK X raw'!K620-'EKHAZAARSTK X raw'!K$1003)/'EKHAZAARSTK X raw'!K$1004</f>
        <v>-4.048760083097256E-2</v>
      </c>
    </row>
    <row r="621" spans="1:11" x14ac:dyDescent="0.3">
      <c r="A621" s="22" t="str">
        <f>'EKHAZAARSTK X raw'!A621</f>
        <v>NAZARA TECHNOLOGIES LTD</v>
      </c>
      <c r="B621" s="100">
        <f>('EKHAZAARSTK X raw'!B621-'EKHAZAARSTK X raw'!B$1003)/'EKHAZAARSTK X raw'!B$1004</f>
        <v>-0.64897097360151768</v>
      </c>
      <c r="C621" s="100">
        <f>('EKHAZAARSTK X raw'!C621-'EKHAZAARSTK X raw'!C$1003)/'EKHAZAARSTK X raw'!C$1004</f>
        <v>0.20096450953821826</v>
      </c>
      <c r="D621" s="100">
        <f>('EKHAZAARSTK X raw'!D621-'EKHAZAARSTK X raw'!D$1003)/'EKHAZAARSTK X raw'!D$1004</f>
        <v>1.3898675551233566</v>
      </c>
      <c r="E621" s="100">
        <f>('EKHAZAARSTK X raw'!E621-'EKHAZAARSTK X raw'!E$1003)/'EKHAZAARSTK X raw'!E$1004</f>
        <v>-0.89114048332206119</v>
      </c>
      <c r="F621" s="100">
        <f>('EKHAZAARSTK X raw'!F621-'EKHAZAARSTK X raw'!F$1003)/'EKHAZAARSTK X raw'!F$1004</f>
        <v>-0.76642244590827735</v>
      </c>
      <c r="G621" s="100">
        <f>('EKHAZAARSTK X raw'!G621-'EKHAZAARSTK X raw'!G$1003)/'EKHAZAARSTK X raw'!G$1004</f>
        <v>-0.62809232205621623</v>
      </c>
      <c r="H621" s="100">
        <f>('EKHAZAARSTK X raw'!H621-'EKHAZAARSTK X raw'!H$1003)/'EKHAZAARSTK X raw'!H$1004</f>
        <v>-0.65379860590396965</v>
      </c>
      <c r="I621" s="100">
        <f>('EKHAZAARSTK X raw'!I621-'EKHAZAARSTK X raw'!I$1003)/'EKHAZAARSTK X raw'!I$1004</f>
        <v>1.2243380638055283</v>
      </c>
      <c r="J621" s="100">
        <f>('EKHAZAARSTK X raw'!J621-'EKHAZAARSTK X raw'!J$1003)/'EKHAZAARSTK X raw'!J$1004</f>
        <v>-0.60710682876149702</v>
      </c>
      <c r="K621" s="100">
        <f>('EKHAZAARSTK X raw'!K621-'EKHAZAARSTK X raw'!K$1003)/'EKHAZAARSTK X raw'!K$1004</f>
        <v>0.50401370711505944</v>
      </c>
    </row>
    <row r="622" spans="1:11" x14ac:dyDescent="0.3">
      <c r="A622" s="22" t="str">
        <f>'EKHAZAARSTK X raw'!A622</f>
        <v>NBCC INDIA LTD</v>
      </c>
      <c r="B622" s="100">
        <f>('EKHAZAARSTK X raw'!B622-'EKHAZAARSTK X raw'!B$1003)/'EKHAZAARSTK X raw'!B$1004</f>
        <v>0.30378197283364794</v>
      </c>
      <c r="C622" s="100">
        <f>('EKHAZAARSTK X raw'!C622-'EKHAZAARSTK X raw'!C$1003)/'EKHAZAARSTK X raw'!C$1004</f>
        <v>-1.0443222607122074</v>
      </c>
      <c r="D622" s="100">
        <f>('EKHAZAARSTK X raw'!D622-'EKHAZAARSTK X raw'!D$1003)/'EKHAZAARSTK X raw'!D$1004</f>
        <v>-1.1365353074399083</v>
      </c>
      <c r="E622" s="100">
        <f>('EKHAZAARSTK X raw'!E622-'EKHAZAARSTK X raw'!E$1003)/'EKHAZAARSTK X raw'!E$1004</f>
        <v>-0.90201022618807647</v>
      </c>
      <c r="F622" s="100">
        <f>('EKHAZAARSTK X raw'!F622-'EKHAZAARSTK X raw'!F$1003)/'EKHAZAARSTK X raw'!F$1004</f>
        <v>-7.7464165034324406E-2</v>
      </c>
      <c r="G622" s="100">
        <f>('EKHAZAARSTK X raw'!G622-'EKHAZAARSTK X raw'!G$1003)/'EKHAZAARSTK X raw'!G$1004</f>
        <v>-0.19652018368762469</v>
      </c>
      <c r="H622" s="100">
        <f>('EKHAZAARSTK X raw'!H622-'EKHAZAARSTK X raw'!H$1003)/'EKHAZAARSTK X raw'!H$1004</f>
        <v>0.43494198468702489</v>
      </c>
      <c r="I622" s="100">
        <f>('EKHAZAARSTK X raw'!I622-'EKHAZAARSTK X raw'!I$1003)/'EKHAZAARSTK X raw'!I$1004</f>
        <v>0.3621507619248131</v>
      </c>
      <c r="J622" s="100">
        <f>('EKHAZAARSTK X raw'!J622-'EKHAZAARSTK X raw'!J$1003)/'EKHAZAARSTK X raw'!J$1004</f>
        <v>-8.5016212162429924E-2</v>
      </c>
      <c r="K622" s="100">
        <f>('EKHAZAARSTK X raw'!K622-'EKHAZAARSTK X raw'!K$1003)/'EKHAZAARSTK X raw'!K$1004</f>
        <v>0.49888637699730476</v>
      </c>
    </row>
    <row r="623" spans="1:11" x14ac:dyDescent="0.3">
      <c r="A623" s="22" t="str">
        <f>'EKHAZAARSTK X raw'!A623</f>
        <v>NCC LTD</v>
      </c>
      <c r="B623" s="100">
        <f>('EKHAZAARSTK X raw'!B623-'EKHAZAARSTK X raw'!B$1003)/'EKHAZAARSTK X raw'!B$1004</f>
        <v>0.67826434743248754</v>
      </c>
      <c r="C623" s="100">
        <f>('EKHAZAARSTK X raw'!C623-'EKHAZAARSTK X raw'!C$1003)/'EKHAZAARSTK X raw'!C$1004</f>
        <v>-0.93205315401194389</v>
      </c>
      <c r="D623" s="100">
        <f>('EKHAZAARSTK X raw'!D623-'EKHAZAARSTK X raw'!D$1003)/'EKHAZAARSTK X raw'!D$1004</f>
        <v>-0.5922598549186372</v>
      </c>
      <c r="E623" s="100">
        <f>('EKHAZAARSTK X raw'!E623-'EKHAZAARSTK X raw'!E$1003)/'EKHAZAARSTK X raw'!E$1004</f>
        <v>-0.19613547663901418</v>
      </c>
      <c r="F623" s="100">
        <f>('EKHAZAARSTK X raw'!F623-'EKHAZAARSTK X raw'!F$1003)/'EKHAZAARSTK X raw'!F$1004</f>
        <v>1.4629647366270193</v>
      </c>
      <c r="G623" s="100">
        <f>('EKHAZAARSTK X raw'!G623-'EKHAZAARSTK X raw'!G$1003)/'EKHAZAARSTK X raw'!G$1004</f>
        <v>-0.39171360686750406</v>
      </c>
      <c r="H623" s="100">
        <f>('EKHAZAARSTK X raw'!H623-'EKHAZAARSTK X raw'!H$1003)/'EKHAZAARSTK X raw'!H$1004</f>
        <v>0.58844527749977971</v>
      </c>
      <c r="I623" s="100">
        <f>('EKHAZAARSTK X raw'!I623-'EKHAZAARSTK X raw'!I$1003)/'EKHAZAARSTK X raw'!I$1004</f>
        <v>1.9923159693192334</v>
      </c>
      <c r="J623" s="100">
        <f>('EKHAZAARSTK X raw'!J623-'EKHAZAARSTK X raw'!J$1003)/'EKHAZAARSTK X raw'!J$1004</f>
        <v>1.24131134165847</v>
      </c>
      <c r="K623" s="100">
        <f>('EKHAZAARSTK X raw'!K623-'EKHAZAARSTK X raw'!K$1003)/'EKHAZAARSTK X raw'!K$1004</f>
        <v>6.3033525664301274E-2</v>
      </c>
    </row>
    <row r="624" spans="1:11" x14ac:dyDescent="0.3">
      <c r="A624" s="22" t="str">
        <f>'EKHAZAARSTK X raw'!A624</f>
        <v>NELCO LTD</v>
      </c>
      <c r="B624" s="100">
        <f>('EKHAZAARSTK X raw'!B624-'EKHAZAARSTK X raw'!B$1003)/'EKHAZAARSTK X raw'!B$1004</f>
        <v>-0.40793142909601315</v>
      </c>
      <c r="C624" s="100">
        <f>('EKHAZAARSTK X raw'!C624-'EKHAZAARSTK X raw'!C$1003)/'EKHAZAARSTK X raw'!C$1004</f>
        <v>-0.66088014230255709</v>
      </c>
      <c r="D624" s="100">
        <f>('EKHAZAARSTK X raw'!D624-'EKHAZAARSTK X raw'!D$1003)/'EKHAZAARSTK X raw'!D$1004</f>
        <v>-0.37855275066761807</v>
      </c>
      <c r="E624" s="100">
        <f>('EKHAZAARSTK X raw'!E624-'EKHAZAARSTK X raw'!E$1003)/'EKHAZAARSTK X raw'!E$1004</f>
        <v>0.26173335369773054</v>
      </c>
      <c r="F624" s="100">
        <f>('EKHAZAARSTK X raw'!F624-'EKHAZAARSTK X raw'!F$1003)/'EKHAZAARSTK X raw'!F$1004</f>
        <v>-0.71753625724810044</v>
      </c>
      <c r="G624" s="100">
        <f>('EKHAZAARSTK X raw'!G624-'EKHAZAARSTK X raw'!G$1003)/'EKHAZAARSTK X raw'!G$1004</f>
        <v>-5.9634121935533108E-2</v>
      </c>
      <c r="H624" s="100">
        <f>('EKHAZAARSTK X raw'!H624-'EKHAZAARSTK X raw'!H$1003)/'EKHAZAARSTK X raw'!H$1004</f>
        <v>-1.3074710671720422</v>
      </c>
      <c r="I624" s="100">
        <f>('EKHAZAARSTK X raw'!I624-'EKHAZAARSTK X raw'!I$1003)/'EKHAZAARSTK X raw'!I$1004</f>
        <v>0.85204873236896883</v>
      </c>
      <c r="J624" s="100">
        <f>('EKHAZAARSTK X raw'!J624-'EKHAZAARSTK X raw'!J$1003)/'EKHAZAARSTK X raw'!J$1004</f>
        <v>-0.5697392933039841</v>
      </c>
      <c r="K624" s="100">
        <f>('EKHAZAARSTK X raw'!K624-'EKHAZAARSTK X raw'!K$1003)/'EKHAZAARSTK X raw'!K$1004</f>
        <v>0.98541084506620114</v>
      </c>
    </row>
    <row r="625" spans="1:11" x14ac:dyDescent="0.3">
      <c r="A625" s="22" t="str">
        <f>'EKHAZAARSTK X raw'!A625</f>
        <v>NEOGEN CHEMICALS LTD</v>
      </c>
      <c r="B625" s="100">
        <f>('EKHAZAARSTK X raw'!B625-'EKHAZAARSTK X raw'!B$1003)/'EKHAZAARSTK X raw'!B$1004</f>
        <v>-0.52495745089200607</v>
      </c>
      <c r="C625" s="100">
        <f>('EKHAZAARSTK X raw'!C625-'EKHAZAARSTK X raw'!C$1003)/'EKHAZAARSTK X raw'!C$1004</f>
        <v>1.3337024560550226</v>
      </c>
      <c r="D625" s="100">
        <f>('EKHAZAARSTK X raw'!D625-'EKHAZAARSTK X raw'!D$1003)/'EKHAZAARSTK X raw'!D$1004</f>
        <v>2.3945777601172207</v>
      </c>
      <c r="E625" s="100">
        <f>('EKHAZAARSTK X raw'!E625-'EKHAZAARSTK X raw'!E$1003)/'EKHAZAARSTK X raw'!E$1004</f>
        <v>0.2401362469596357</v>
      </c>
      <c r="F625" s="100">
        <f>('EKHAZAARSTK X raw'!F625-'EKHAZAARSTK X raw'!F$1003)/'EKHAZAARSTK X raw'!F$1004</f>
        <v>-0.851771313312365</v>
      </c>
      <c r="G625" s="100">
        <f>('EKHAZAARSTK X raw'!G625-'EKHAZAARSTK X raw'!G$1003)/'EKHAZAARSTK X raw'!G$1004</f>
        <v>-0.34923159715430896</v>
      </c>
      <c r="H625" s="100">
        <f>('EKHAZAARSTK X raw'!H625-'EKHAZAARSTK X raw'!H$1003)/'EKHAZAARSTK X raw'!H$1004</f>
        <v>-0.84161412194814134</v>
      </c>
      <c r="I625" s="100">
        <f>('EKHAZAARSTK X raw'!I625-'EKHAZAARSTK X raw'!I$1003)/'EKHAZAARSTK X raw'!I$1004</f>
        <v>-0.32805293179251732</v>
      </c>
      <c r="J625" s="100">
        <f>('EKHAZAARSTK X raw'!J625-'EKHAZAARSTK X raw'!J$1003)/'EKHAZAARSTK X raw'!J$1004</f>
        <v>-0.84511860408523964</v>
      </c>
      <c r="K625" s="100">
        <f>('EKHAZAARSTK X raw'!K625-'EKHAZAARSTK X raw'!K$1003)/'EKHAZAARSTK X raw'!K$1004</f>
        <v>-1.4417608887497224</v>
      </c>
    </row>
    <row r="626" spans="1:11" x14ac:dyDescent="0.3">
      <c r="A626" s="22" t="str">
        <f>'EKHAZAARSTK X raw'!A626</f>
        <v>NESCO LTD</v>
      </c>
      <c r="B626" s="100">
        <f>('EKHAZAARSTK X raw'!B626-'EKHAZAARSTK X raw'!B$1003)/'EKHAZAARSTK X raw'!B$1004</f>
        <v>-0.2404568147830933</v>
      </c>
      <c r="C626" s="100">
        <f>('EKHAZAARSTK X raw'!C626-'EKHAZAARSTK X raw'!C$1003)/'EKHAZAARSTK X raw'!C$1004</f>
        <v>-1.3225857289507246</v>
      </c>
      <c r="D626" s="100">
        <f>('EKHAZAARSTK X raw'!D626-'EKHAZAARSTK X raw'!D$1003)/'EKHAZAARSTK X raw'!D$1004</f>
        <v>-0.60595041155811402</v>
      </c>
      <c r="E626" s="100">
        <f>('EKHAZAARSTK X raw'!E626-'EKHAZAARSTK X raw'!E$1003)/'EKHAZAARSTK X raw'!E$1004</f>
        <v>-0.90160299434600122</v>
      </c>
      <c r="F626" s="100">
        <f>('EKHAZAARSTK X raw'!F626-'EKHAZAARSTK X raw'!F$1003)/'EKHAZAARSTK X raw'!F$1004</f>
        <v>-0.32349346604091611</v>
      </c>
      <c r="G626" s="100">
        <f>('EKHAZAARSTK X raw'!G626-'EKHAZAARSTK X raw'!G$1003)/'EKHAZAARSTK X raw'!G$1004</f>
        <v>1.5625067409855555</v>
      </c>
      <c r="H626" s="100">
        <f>('EKHAZAARSTK X raw'!H626-'EKHAZAARSTK X raw'!H$1003)/'EKHAZAARSTK X raw'!H$1004</f>
        <v>-0.69542811174316599</v>
      </c>
      <c r="I626" s="100">
        <f>('EKHAZAARSTK X raw'!I626-'EKHAZAARSTK X raw'!I$1003)/'EKHAZAARSTK X raw'!I$1004</f>
        <v>-0.74212647482061123</v>
      </c>
      <c r="J626" s="100">
        <f>('EKHAZAARSTK X raw'!J626-'EKHAZAARSTK X raw'!J$1003)/'EKHAZAARSTK X raw'!J$1004</f>
        <v>0.10099146279706771</v>
      </c>
      <c r="K626" s="100">
        <f>('EKHAZAARSTK X raw'!K626-'EKHAZAARSTK X raw'!K$1003)/'EKHAZAARSTK X raw'!K$1004</f>
        <v>-0.78062252521254083</v>
      </c>
    </row>
    <row r="627" spans="1:11" x14ac:dyDescent="0.3">
      <c r="A627" s="22" t="str">
        <f>'EKHAZAARSTK X raw'!A627</f>
        <v>NESTLE INDIA LTD</v>
      </c>
      <c r="B627" s="100">
        <f>('EKHAZAARSTK X raw'!B627-'EKHAZAARSTK X raw'!B$1003)/'EKHAZAARSTK X raw'!B$1004</f>
        <v>0.13270531247792566</v>
      </c>
      <c r="C627" s="100">
        <f>('EKHAZAARSTK X raw'!C627-'EKHAZAARSTK X raw'!C$1003)/'EKHAZAARSTK X raw'!C$1004</f>
        <v>-0.85426603601146711</v>
      </c>
      <c r="D627" s="100">
        <f>('EKHAZAARSTK X raw'!D627-'EKHAZAARSTK X raw'!D$1003)/'EKHAZAARSTK X raw'!D$1004</f>
        <v>-0.14829860842190468</v>
      </c>
      <c r="E627" s="100">
        <f>('EKHAZAARSTK X raw'!E627-'EKHAZAARSTK X raw'!E$1003)/'EKHAZAARSTK X raw'!E$1004</f>
        <v>-0.71179978405371802</v>
      </c>
      <c r="F627" s="100">
        <f>('EKHAZAARSTK X raw'!F627-'EKHAZAARSTK X raw'!F$1003)/'EKHAZAARSTK X raw'!F$1004</f>
        <v>0.1214762748468928</v>
      </c>
      <c r="G627" s="100">
        <f>('EKHAZAARSTK X raw'!G627-'EKHAZAARSTK X raw'!G$1003)/'EKHAZAARSTK X raw'!G$1004</f>
        <v>2.7542919950968501</v>
      </c>
      <c r="H627" s="100">
        <f>('EKHAZAARSTK X raw'!H627-'EKHAZAARSTK X raw'!H$1003)/'EKHAZAARSTK X raw'!H$1004</f>
        <v>1.3645944725422838</v>
      </c>
      <c r="I627" s="100">
        <f>('EKHAZAARSTK X raw'!I627-'EKHAZAARSTK X raw'!I$1003)/'EKHAZAARSTK X raw'!I$1004</f>
        <v>-0.89691112354439473</v>
      </c>
      <c r="J627" s="100">
        <f>('EKHAZAARSTK X raw'!J627-'EKHAZAARSTK X raw'!J$1003)/'EKHAZAARSTK X raw'!J$1004</f>
        <v>-1.0058600166731151</v>
      </c>
      <c r="K627" s="100">
        <f>('EKHAZAARSTK X raw'!K627-'EKHAZAARSTK X raw'!K$1003)/'EKHAZAARSTK X raw'!K$1004</f>
        <v>0.15469570992780651</v>
      </c>
    </row>
    <row r="628" spans="1:11" x14ac:dyDescent="0.3">
      <c r="A628" s="22" t="str">
        <f>'EKHAZAARSTK X raw'!A628</f>
        <v>NETWORK 18 MEDIA &amp; INVTS LTD</v>
      </c>
      <c r="B628" s="100">
        <f>('EKHAZAARSTK X raw'!B628-'EKHAZAARSTK X raw'!B$1003)/'EKHAZAARSTK X raw'!B$1004</f>
        <v>-0.64897097360151768</v>
      </c>
      <c r="C628" s="100">
        <f>('EKHAZAARSTK X raw'!C628-'EKHAZAARSTK X raw'!C$1003)/'EKHAZAARSTK X raw'!C$1004</f>
        <v>-0.43608081762399153</v>
      </c>
      <c r="D628" s="100">
        <f>('EKHAZAARSTK X raw'!D628-'EKHAZAARSTK X raw'!D$1003)/'EKHAZAARSTK X raw'!D$1004</f>
        <v>-0.64596081010100181</v>
      </c>
      <c r="E628" s="100">
        <f>('EKHAZAARSTK X raw'!E628-'EKHAZAARSTK X raw'!E$1003)/'EKHAZAARSTK X raw'!E$1004</f>
        <v>1.3841074750839406</v>
      </c>
      <c r="F628" s="100">
        <f>('EKHAZAARSTK X raw'!F628-'EKHAZAARSTK X raw'!F$1003)/'EKHAZAARSTK X raw'!F$1004</f>
        <v>-0.8321242348241048</v>
      </c>
      <c r="G628" s="100">
        <f>('EKHAZAARSTK X raw'!G628-'EKHAZAARSTK X raw'!G$1003)/'EKHAZAARSTK X raw'!G$1004</f>
        <v>0.21692722814180809</v>
      </c>
      <c r="H628" s="100">
        <f>('EKHAZAARSTK X raw'!H628-'EKHAZAARSTK X raw'!H$1003)/'EKHAZAARSTK X raw'!H$1004</f>
        <v>0.29718771263178279</v>
      </c>
      <c r="I628" s="100">
        <f>('EKHAZAARSTK X raw'!I628-'EKHAZAARSTK X raw'!I$1003)/'EKHAZAARSTK X raw'!I$1004</f>
        <v>-0.3401899500272566</v>
      </c>
      <c r="J628" s="100">
        <f>('EKHAZAARSTK X raw'!J628-'EKHAZAARSTK X raw'!J$1003)/'EKHAZAARSTK X raw'!J$1004</f>
        <v>-0.11033565429171957</v>
      </c>
      <c r="K628" s="100">
        <f>('EKHAZAARSTK X raw'!K628-'EKHAZAARSTK X raw'!K$1003)/'EKHAZAARSTK X raw'!K$1004</f>
        <v>2.0295900987689319</v>
      </c>
    </row>
    <row r="629" spans="1:11" x14ac:dyDescent="0.3">
      <c r="A629" s="22" t="str">
        <f>'EKHAZAARSTK X raw'!A629</f>
        <v>NEULAND LABORATORIES LTD</v>
      </c>
      <c r="B629" s="100">
        <f>('EKHAZAARSTK X raw'!B629-'EKHAZAARSTK X raw'!B$1003)/'EKHAZAARSTK X raw'!B$1004</f>
        <v>-0.4756232215952812</v>
      </c>
      <c r="C629" s="100">
        <f>('EKHAZAARSTK X raw'!C629-'EKHAZAARSTK X raw'!C$1003)/'EKHAZAARSTK X raw'!C$1004</f>
        <v>-0.60542016991748993</v>
      </c>
      <c r="D629" s="100">
        <f>('EKHAZAARSTK X raw'!D629-'EKHAZAARSTK X raw'!D$1003)/'EKHAZAARSTK X raw'!D$1004</f>
        <v>-2.6903182405482277E-2</v>
      </c>
      <c r="E629" s="100">
        <f>('EKHAZAARSTK X raw'!E629-'EKHAZAARSTK X raw'!E$1003)/'EKHAZAARSTK X raw'!E$1004</f>
        <v>-0.30104365764959862</v>
      </c>
      <c r="F629" s="100">
        <f>('EKHAZAARSTK X raw'!F629-'EKHAZAARSTK X raw'!F$1003)/'EKHAZAARSTK X raw'!F$1004</f>
        <v>1.885610985279194</v>
      </c>
      <c r="G629" s="100">
        <f>('EKHAZAARSTK X raw'!G629-'EKHAZAARSTK X raw'!G$1003)/'EKHAZAARSTK X raw'!G$1004</f>
        <v>-0.19489337992453801</v>
      </c>
      <c r="H629" s="100">
        <f>('EKHAZAARSTK X raw'!H629-'EKHAZAARSTK X raw'!H$1003)/'EKHAZAARSTK X raw'!H$1004</f>
        <v>-0.74266429106345322</v>
      </c>
      <c r="I629" s="100">
        <f>('EKHAZAARSTK X raw'!I629-'EKHAZAARSTK X raw'!I$1003)/'EKHAZAARSTK X raw'!I$1004</f>
        <v>0.2703984403943489</v>
      </c>
      <c r="J629" s="100">
        <f>('EKHAZAARSTK X raw'!J629-'EKHAZAARSTK X raw'!J$1003)/'EKHAZAARSTK X raw'!J$1004</f>
        <v>-0.25125476277095171</v>
      </c>
      <c r="K629" s="100">
        <f>('EKHAZAARSTK X raw'!K629-'EKHAZAARSTK X raw'!K$1003)/'EKHAZAARSTK X raw'!K$1004</f>
        <v>0.95717681144455524</v>
      </c>
    </row>
    <row r="630" spans="1:11" x14ac:dyDescent="0.3">
      <c r="A630" s="22" t="str">
        <f>'EKHAZAARSTK X raw'!A630</f>
        <v>NEW DELHI TELEVISION LTD</v>
      </c>
      <c r="B630" s="100">
        <f>('EKHAZAARSTK X raw'!B630-'EKHAZAARSTK X raw'!B$1003)/'EKHAZAARSTK X raw'!B$1004</f>
        <v>-0.64897097360151768</v>
      </c>
      <c r="C630" s="100">
        <f>('EKHAZAARSTK X raw'!C630-'EKHAZAARSTK X raw'!C$1003)/'EKHAZAARSTK X raw'!C$1004</f>
        <v>0.63158691959970426</v>
      </c>
      <c r="D630" s="100">
        <f>('EKHAZAARSTK X raw'!D630-'EKHAZAARSTK X raw'!D$1003)/'EKHAZAARSTK X raw'!D$1004</f>
        <v>-0.50529078147709428</v>
      </c>
      <c r="E630" s="100">
        <f>('EKHAZAARSTK X raw'!E630-'EKHAZAARSTK X raw'!E$1003)/'EKHAZAARSTK X raw'!E$1004</f>
        <v>-0.87883881572194433</v>
      </c>
      <c r="F630" s="100">
        <f>('EKHAZAARSTK X raw'!F630-'EKHAZAARSTK X raw'!F$1003)/'EKHAZAARSTK X raw'!F$1004</f>
        <v>-0.12200017341755881</v>
      </c>
      <c r="G630" s="100">
        <f>('EKHAZAARSTK X raw'!G630-'EKHAZAARSTK X raw'!G$1003)/'EKHAZAARSTK X raw'!G$1004</f>
        <v>1.4060523542328673</v>
      </c>
      <c r="H630" s="100">
        <f>('EKHAZAARSTK X raw'!H630-'EKHAZAARSTK X raw'!H$1003)/'EKHAZAARSTK X raw'!H$1004</f>
        <v>-1.3074710671720422</v>
      </c>
      <c r="I630" s="100">
        <f>('EKHAZAARSTK X raw'!I630-'EKHAZAARSTK X raw'!I$1003)/'EKHAZAARSTK X raw'!I$1004</f>
        <v>1.6477359680138424</v>
      </c>
      <c r="J630" s="100">
        <f>('EKHAZAARSTK X raw'!J630-'EKHAZAARSTK X raw'!J$1003)/'EKHAZAARSTK X raw'!J$1004</f>
        <v>0.20629982386798612</v>
      </c>
      <c r="K630" s="100">
        <f>('EKHAZAARSTK X raw'!K630-'EKHAZAARSTK X raw'!K$1003)/'EKHAZAARSTK X raw'!K$1004</f>
        <v>2.762027188346865</v>
      </c>
    </row>
    <row r="631" spans="1:11" x14ac:dyDescent="0.3">
      <c r="A631" s="22" t="str">
        <f>'EKHAZAARSTK X raw'!A631</f>
        <v>NEW INDIA ASSURANCE CO LTD/T</v>
      </c>
      <c r="B631" s="100">
        <f>('EKHAZAARSTK X raw'!B631-'EKHAZAARSTK X raw'!B$1003)/'EKHAZAARSTK X raw'!B$1004</f>
        <v>-0.44124628438203906</v>
      </c>
      <c r="C631" s="100">
        <f>('EKHAZAARSTK X raw'!C631-'EKHAZAARSTK X raw'!C$1003)/'EKHAZAARSTK X raw'!C$1004</f>
        <v>-1.2688268293395268</v>
      </c>
      <c r="D631" s="100">
        <f>('EKHAZAARSTK X raw'!D631-'EKHAZAARSTK X raw'!D$1003)/'EKHAZAARSTK X raw'!D$1004</f>
        <v>-0.69430191869282787</v>
      </c>
      <c r="E631" s="100">
        <f>('EKHAZAARSTK X raw'!E631-'EKHAZAARSTK X raw'!E$1003)/'EKHAZAARSTK X raw'!E$1004</f>
        <v>-0.90240488424864596</v>
      </c>
      <c r="F631" s="100">
        <f>('EKHAZAARSTK X raw'!F631-'EKHAZAARSTK X raw'!F$1003)/'EKHAZAARSTK X raw'!F$1004</f>
        <v>-0.30741752942059797</v>
      </c>
      <c r="G631" s="100">
        <f>('EKHAZAARSTK X raw'!G631-'EKHAZAARSTK X raw'!G$1003)/'EKHAZAARSTK X raw'!G$1004</f>
        <v>-1.1098300895232376</v>
      </c>
      <c r="H631" s="100">
        <f>('EKHAZAARSTK X raw'!H631-'EKHAZAARSTK X raw'!H$1003)/'EKHAZAARSTK X raw'!H$1004</f>
        <v>1.4881479241638278</v>
      </c>
      <c r="I631" s="100">
        <f>('EKHAZAARSTK X raw'!I631-'EKHAZAARSTK X raw'!I$1003)/'EKHAZAARSTK X raw'!I$1004</f>
        <v>-0.93388888633953715</v>
      </c>
      <c r="J631" s="100">
        <f>('EKHAZAARSTK X raw'!J631-'EKHAZAARSTK X raw'!J$1003)/'EKHAZAARSTK X raw'!J$1004</f>
        <v>9.5905183460596483E-2</v>
      </c>
      <c r="K631" s="100">
        <f>('EKHAZAARSTK X raw'!K631-'EKHAZAARSTK X raw'!K$1003)/'EKHAZAARSTK X raw'!K$1004</f>
        <v>1.5902280492923591</v>
      </c>
    </row>
    <row r="632" spans="1:11" x14ac:dyDescent="0.3">
      <c r="A632" s="22" t="str">
        <f>'EKHAZAARSTK X raw'!A632</f>
        <v>NEWGEN SOFTWARE TECHNOLOGIES</v>
      </c>
      <c r="B632" s="100">
        <f>('EKHAZAARSTK X raw'!B632-'EKHAZAARSTK X raw'!B$1003)/'EKHAZAARSTK X raw'!B$1004</f>
        <v>6.0165057043885792E-2</v>
      </c>
      <c r="C632" s="100">
        <f>('EKHAZAARSTK X raw'!C632-'EKHAZAARSTK X raw'!C$1003)/'EKHAZAARSTK X raw'!C$1004</f>
        <v>-0.39265253801413152</v>
      </c>
      <c r="D632" s="100">
        <f>('EKHAZAARSTK X raw'!D632-'EKHAZAARSTK X raw'!D$1003)/'EKHAZAARSTK X raw'!D$1004</f>
        <v>0.22186296530634697</v>
      </c>
      <c r="E632" s="100">
        <f>('EKHAZAARSTK X raw'!E632-'EKHAZAARSTK X raw'!E$1003)/'EKHAZAARSTK X raw'!E$1004</f>
        <v>-0.76176585260798735</v>
      </c>
      <c r="F632" s="100">
        <f>('EKHAZAARSTK X raw'!F632-'EKHAZAARSTK X raw'!F$1003)/'EKHAZAARSTK X raw'!F$1004</f>
        <v>-0.37600975805019932</v>
      </c>
      <c r="G632" s="100">
        <f>('EKHAZAARSTK X raw'!G632-'EKHAZAARSTK X raw'!G$1003)/'EKHAZAARSTK X raw'!G$1004</f>
        <v>0.42756890068024134</v>
      </c>
      <c r="H632" s="100">
        <f>('EKHAZAARSTK X raw'!H632-'EKHAZAARSTK X raw'!H$1003)/'EKHAZAARSTK X raw'!H$1004</f>
        <v>-0.77582727236715909</v>
      </c>
      <c r="I632" s="100">
        <f>('EKHAZAARSTK X raw'!I632-'EKHAZAARSTK X raw'!I$1003)/'EKHAZAARSTK X raw'!I$1004</f>
        <v>-0.34045199308457091</v>
      </c>
      <c r="J632" s="100">
        <f>('EKHAZAARSTK X raw'!J632-'EKHAZAARSTK X raw'!J$1003)/'EKHAZAARSTK X raw'!J$1004</f>
        <v>-0.17148203285935526</v>
      </c>
      <c r="K632" s="100">
        <f>('EKHAZAARSTK X raw'!K632-'EKHAZAARSTK X raw'!K$1003)/'EKHAZAARSTK X raw'!K$1004</f>
        <v>-0.86095902340516139</v>
      </c>
    </row>
    <row r="633" spans="1:11" x14ac:dyDescent="0.3">
      <c r="A633" s="22" t="str">
        <f>'EKHAZAARSTK X raw'!A633</f>
        <v>NHPC LTD</v>
      </c>
      <c r="B633" s="100">
        <f>('EKHAZAARSTK X raw'!B633-'EKHAZAARSTK X raw'!B$1003)/'EKHAZAARSTK X raw'!B$1004</f>
        <v>2.5626602117144897</v>
      </c>
      <c r="C633" s="100">
        <f>('EKHAZAARSTK X raw'!C633-'EKHAZAARSTK X raw'!C$1003)/'EKHAZAARSTK X raw'!C$1004</f>
        <v>-1.3613402123766467</v>
      </c>
      <c r="D633" s="100">
        <f>('EKHAZAARSTK X raw'!D633-'EKHAZAARSTK X raw'!D$1003)/'EKHAZAARSTK X raw'!D$1004</f>
        <v>-0.27329198776560804</v>
      </c>
      <c r="E633" s="100">
        <f>('EKHAZAARSTK X raw'!E633-'EKHAZAARSTK X raw'!E$1003)/'EKHAZAARSTK X raw'!E$1004</f>
        <v>0.84907644087677381</v>
      </c>
      <c r="F633" s="100">
        <f>('EKHAZAARSTK X raw'!F633-'EKHAZAARSTK X raw'!F$1003)/'EKHAZAARSTK X raw'!F$1004</f>
        <v>0.98106253805339949</v>
      </c>
      <c r="G633" s="100">
        <f>('EKHAZAARSTK X raw'!G633-'EKHAZAARSTK X raw'!G$1003)/'EKHAZAARSTK X raw'!G$1004</f>
        <v>1.4354090548575487E-2</v>
      </c>
      <c r="H633" s="100">
        <f>('EKHAZAARSTK X raw'!H633-'EKHAZAARSTK X raw'!H$1003)/'EKHAZAARSTK X raw'!H$1004</f>
        <v>1.433137866509296</v>
      </c>
      <c r="I633" s="100">
        <f>('EKHAZAARSTK X raw'!I633-'EKHAZAARSTK X raw'!I$1003)/'EKHAZAARSTK X raw'!I$1004</f>
        <v>-0.70056686667719692</v>
      </c>
      <c r="J633" s="100">
        <f>('EKHAZAARSTK X raw'!J633-'EKHAZAARSTK X raw'!J$1003)/'EKHAZAARSTK X raw'!J$1004</f>
        <v>0.61406976477350816</v>
      </c>
      <c r="K633" s="100">
        <f>('EKHAZAARSTK X raw'!K633-'EKHAZAARSTK X raw'!K$1003)/'EKHAZAARSTK X raw'!K$1004</f>
        <v>0.51642262578152553</v>
      </c>
    </row>
    <row r="634" spans="1:11" x14ac:dyDescent="0.3">
      <c r="A634" s="22" t="str">
        <f>'EKHAZAARSTK X raw'!A634</f>
        <v>NIIT LTD</v>
      </c>
      <c r="B634" s="100">
        <f>('EKHAZAARSTK X raw'!B634-'EKHAZAARSTK X raw'!B$1003)/'EKHAZAARSTK X raw'!B$1004</f>
        <v>3.6903103427468741E-2</v>
      </c>
      <c r="C634" s="100">
        <f>('EKHAZAARSTK X raw'!C634-'EKHAZAARSTK X raw'!C$1003)/'EKHAZAARSTK X raw'!C$1004</f>
        <v>4.8113357949751218E-2</v>
      </c>
      <c r="D634" s="100">
        <f>('EKHAZAARSTK X raw'!D634-'EKHAZAARSTK X raw'!D$1003)/'EKHAZAARSTK X raw'!D$1004</f>
        <v>-0.31894266648768255</v>
      </c>
      <c r="E634" s="100">
        <f>('EKHAZAARSTK X raw'!E634-'EKHAZAARSTK X raw'!E$1003)/'EKHAZAARSTK X raw'!E$1004</f>
        <v>-0.8573089566204013</v>
      </c>
      <c r="F634" s="100">
        <f>('EKHAZAARSTK X raw'!F634-'EKHAZAARSTK X raw'!F$1003)/'EKHAZAARSTK X raw'!F$1004</f>
        <v>-1.442742092579518</v>
      </c>
      <c r="G634" s="100">
        <f>('EKHAZAARSTK X raw'!G634-'EKHAZAARSTK X raw'!G$1003)/'EKHAZAARSTK X raw'!G$1004</f>
        <v>2.8799246643165632E-2</v>
      </c>
      <c r="H634" s="100">
        <f>('EKHAZAARSTK X raw'!H634-'EKHAZAARSTK X raw'!H$1003)/'EKHAZAARSTK X raw'!H$1004</f>
        <v>-0.40012509419914916</v>
      </c>
      <c r="I634" s="100">
        <f>('EKHAZAARSTK X raw'!I634-'EKHAZAARSTK X raw'!I$1003)/'EKHAZAARSTK X raw'!I$1004</f>
        <v>0.72278122118173915</v>
      </c>
      <c r="J634" s="100">
        <f>('EKHAZAARSTK X raw'!J634-'EKHAZAARSTK X raw'!J$1003)/'EKHAZAARSTK X raw'!J$1004</f>
        <v>-0.11031452495451782</v>
      </c>
      <c r="K634" s="100">
        <f>('EKHAZAARSTK X raw'!K634-'EKHAZAARSTK X raw'!K$1003)/'EKHAZAARSTK X raw'!K$1004</f>
        <v>0.99841544082642208</v>
      </c>
    </row>
    <row r="635" spans="1:11" x14ac:dyDescent="0.3">
      <c r="A635" s="22" t="str">
        <f>'EKHAZAARSTK X raw'!A635</f>
        <v>NILKAMAL LTD</v>
      </c>
      <c r="B635" s="100">
        <f>('EKHAZAARSTK X raw'!B635-'EKHAZAARSTK X raw'!B$1003)/'EKHAZAARSTK X raw'!B$1004</f>
        <v>-8.538108529559954E-2</v>
      </c>
      <c r="C635" s="100">
        <f>('EKHAZAARSTK X raw'!C635-'EKHAZAARSTK X raw'!C$1003)/'EKHAZAARSTK X raw'!C$1004</f>
        <v>-0.54180923469849807</v>
      </c>
      <c r="D635" s="100">
        <f>('EKHAZAARSTK X raw'!D635-'EKHAZAARSTK X raw'!D$1003)/'EKHAZAARSTK X raw'!D$1004</f>
        <v>-0.28962514158923219</v>
      </c>
      <c r="E635" s="100">
        <f>('EKHAZAARSTK X raw'!E635-'EKHAZAARSTK X raw'!E$1003)/'EKHAZAARSTK X raw'!E$1004</f>
        <v>-0.45072087809814665</v>
      </c>
      <c r="F635" s="100">
        <f>('EKHAZAARSTK X raw'!F635-'EKHAZAARSTK X raw'!F$1003)/'EKHAZAARSTK X raw'!F$1004</f>
        <v>-0.43787560013486754</v>
      </c>
      <c r="G635" s="100">
        <f>('EKHAZAARSTK X raw'!G635-'EKHAZAARSTK X raw'!G$1003)/'EKHAZAARSTK X raw'!G$1004</f>
        <v>-0.54710808951619272</v>
      </c>
      <c r="H635" s="100">
        <f>('EKHAZAARSTK X raw'!H635-'EKHAZAARSTK X raw'!H$1003)/'EKHAZAARSTK X raw'!H$1004</f>
        <v>-0.43539022135132949</v>
      </c>
      <c r="I635" s="100">
        <f>('EKHAZAARSTK X raw'!I635-'EKHAZAARSTK X raw'!I$1003)/'EKHAZAARSTK X raw'!I$1004</f>
        <v>-0.95981414811299692</v>
      </c>
      <c r="J635" s="100">
        <f>('EKHAZAARSTK X raw'!J635-'EKHAZAARSTK X raw'!J$1003)/'EKHAZAARSTK X raw'!J$1004</f>
        <v>5.8089856690037613E-2</v>
      </c>
      <c r="K635" s="100">
        <f>('EKHAZAARSTK X raw'!K635-'EKHAZAARSTK X raw'!K$1003)/'EKHAZAARSTK X raw'!K$1004</f>
        <v>-0.40561550787437256</v>
      </c>
    </row>
    <row r="636" spans="1:11" x14ac:dyDescent="0.3">
      <c r="A636" s="22" t="str">
        <f>'EKHAZAARSTK X raw'!A636</f>
        <v>NIPPON LIFE INDIA ASSET MANA</v>
      </c>
      <c r="B636" s="100">
        <f>('EKHAZAARSTK X raw'!B636-'EKHAZAARSTK X raw'!B$1003)/'EKHAZAARSTK X raw'!B$1004</f>
        <v>0.60355904841713803</v>
      </c>
      <c r="C636" s="100">
        <f>('EKHAZAARSTK X raw'!C636-'EKHAZAARSTK X raw'!C$1003)/'EKHAZAARSTK X raw'!C$1004</f>
        <v>-0.44069898140336278</v>
      </c>
      <c r="D636" s="100">
        <f>('EKHAZAARSTK X raw'!D636-'EKHAZAARSTK X raw'!D$1003)/'EKHAZAARSTK X raw'!D$1004</f>
        <v>-0.58485552508462868</v>
      </c>
      <c r="E636" s="100">
        <f>('EKHAZAARSTK X raw'!E636-'EKHAZAARSTK X raw'!E$1003)/'EKHAZAARSTK X raw'!E$1004</f>
        <v>-0.90240488424864596</v>
      </c>
      <c r="F636" s="100">
        <f>('EKHAZAARSTK X raw'!F636-'EKHAZAARSTK X raw'!F$1003)/'EKHAZAARSTK X raw'!F$1004</f>
        <v>-1.2904451358921423</v>
      </c>
      <c r="G636" s="100">
        <f>('EKHAZAARSTK X raw'!G636-'EKHAZAARSTK X raw'!G$1003)/'EKHAZAARSTK X raw'!G$1004</f>
        <v>1.5521492612822754</v>
      </c>
      <c r="H636" s="100">
        <f>('EKHAZAARSTK X raw'!H636-'EKHAZAARSTK X raw'!H$1003)/'EKHAZAARSTK X raw'!H$1004</f>
        <v>-1.541067057498194E-2</v>
      </c>
      <c r="I636" s="100">
        <f>('EKHAZAARSTK X raw'!I636-'EKHAZAARSTK X raw'!I$1003)/'EKHAZAARSTK X raw'!I$1004</f>
        <v>-0.74579054518973775</v>
      </c>
      <c r="J636" s="100">
        <f>('EKHAZAARSTK X raw'!J636-'EKHAZAARSTK X raw'!J$1003)/'EKHAZAARSTK X raw'!J$1004</f>
        <v>-0.3786510281930161</v>
      </c>
      <c r="K636" s="100">
        <f>('EKHAZAARSTK X raw'!K636-'EKHAZAARSTK X raw'!K$1003)/'EKHAZAARSTK X raw'!K$1004</f>
        <v>3.7768402333928447E-2</v>
      </c>
    </row>
    <row r="637" spans="1:11" x14ac:dyDescent="0.3">
      <c r="A637" s="22" t="str">
        <f>'EKHAZAARSTK X raw'!A637</f>
        <v>NIRLON LTD</v>
      </c>
      <c r="B637" s="100">
        <f>('EKHAZAARSTK X raw'!B637-'EKHAZAARSTK X raw'!B$1003)/'EKHAZAARSTK X raw'!B$1004</f>
        <v>5.0833439896309294</v>
      </c>
      <c r="C637" s="100">
        <f>('EKHAZAARSTK X raw'!C637-'EKHAZAARSTK X raw'!C$1003)/'EKHAZAARSTK X raw'!C$1004</f>
        <v>-1.0623483559536331</v>
      </c>
      <c r="D637" s="100">
        <f>('EKHAZAARSTK X raw'!D637-'EKHAZAARSTK X raw'!D$1003)/'EKHAZAARSTK X raw'!D$1004</f>
        <v>-0.40830793903832951</v>
      </c>
      <c r="E637" s="100">
        <f>('EKHAZAARSTK X raw'!E637-'EKHAZAARSTK X raw'!E$1003)/'EKHAZAARSTK X raw'!E$1004</f>
        <v>1.6739754296820486</v>
      </c>
      <c r="F637" s="100">
        <f>('EKHAZAARSTK X raw'!F637-'EKHAZAARSTK X raw'!F$1003)/'EKHAZAARSTK X raw'!F$1004</f>
        <v>-0.21552177757784768</v>
      </c>
      <c r="G637" s="100">
        <f>('EKHAZAARSTK X raw'!G637-'EKHAZAARSTK X raw'!G$1003)/'EKHAZAARSTK X raw'!G$1004</f>
        <v>0.82863518806682102</v>
      </c>
      <c r="H637" s="100">
        <f>('EKHAZAARSTK X raw'!H637-'EKHAZAARSTK X raw'!H$1003)/'EKHAZAARSTK X raw'!H$1004</f>
        <v>-0.68893464583489206</v>
      </c>
      <c r="I637" s="100">
        <f>('EKHAZAARSTK X raw'!I637-'EKHAZAARSTK X raw'!I$1003)/'EKHAZAARSTK X raw'!I$1004</f>
        <v>-1.1293927274566371</v>
      </c>
      <c r="J637" s="100">
        <f>('EKHAZAARSTK X raw'!J637-'EKHAZAARSTK X raw'!J$1003)/'EKHAZAARSTK X raw'!J$1004</f>
        <v>-0.18777377401225701</v>
      </c>
      <c r="K637" s="100">
        <f>('EKHAZAARSTK X raw'!K637-'EKHAZAARSTK X raw'!K$1003)/'EKHAZAARSTK X raw'!K$1004</f>
        <v>-1.1660694702490291</v>
      </c>
    </row>
    <row r="638" spans="1:11" x14ac:dyDescent="0.3">
      <c r="A638" s="22" t="str">
        <f>'EKHAZAARSTK X raw'!A638</f>
        <v>NITIN SPINNERS LTD</v>
      </c>
      <c r="B638" s="100">
        <f>('EKHAZAARSTK X raw'!B638-'EKHAZAARSTK X raw'!B$1003)/'EKHAZAARSTK X raw'!B$1004</f>
        <v>8.4656469893034283E-2</v>
      </c>
      <c r="C638" s="100">
        <f>('EKHAZAARSTK X raw'!C638-'EKHAZAARSTK X raw'!C$1003)/'EKHAZAARSTK X raw'!C$1004</f>
        <v>0.85703222609868845</v>
      </c>
      <c r="D638" s="100">
        <f>('EKHAZAARSTK X raw'!D638-'EKHAZAARSTK X raw'!D$1003)/'EKHAZAARSTK X raw'!D$1004</f>
        <v>1.0854105508968419</v>
      </c>
      <c r="E638" s="100">
        <f>('EKHAZAARSTK X raw'!E638-'EKHAZAARSTK X raw'!E$1003)/'EKHAZAARSTK X raw'!E$1004</f>
        <v>0.76944030532326224</v>
      </c>
      <c r="F638" s="100">
        <f>('EKHAZAARSTK X raw'!F638-'EKHAZAARSTK X raw'!F$1003)/'EKHAZAARSTK X raw'!F$1004</f>
        <v>6.1416363804058037E-2</v>
      </c>
      <c r="G638" s="100">
        <f>('EKHAZAARSTK X raw'!G638-'EKHAZAARSTK X raw'!G$1003)/'EKHAZAARSTK X raw'!G$1004</f>
        <v>0.30990234861084842</v>
      </c>
      <c r="H638" s="100">
        <f>('EKHAZAARSTK X raw'!H638-'EKHAZAARSTK X raw'!H$1003)/'EKHAZAARSTK X raw'!H$1004</f>
        <v>-0.70210474327151684</v>
      </c>
      <c r="I638" s="100">
        <f>('EKHAZAARSTK X raw'!I638-'EKHAZAARSTK X raw'!I$1003)/'EKHAZAARSTK X raw'!I$1004</f>
        <v>0.27646680413178332</v>
      </c>
      <c r="J638" s="100">
        <f>('EKHAZAARSTK X raw'!J638-'EKHAZAARSTK X raw'!J$1003)/'EKHAZAARSTK X raw'!J$1004</f>
        <v>1.8599375019098716</v>
      </c>
      <c r="K638" s="100">
        <f>('EKHAZAARSTK X raw'!K638-'EKHAZAARSTK X raw'!K$1003)/'EKHAZAARSTK X raw'!K$1004</f>
        <v>-0.88480226190619793</v>
      </c>
    </row>
    <row r="639" spans="1:11" x14ac:dyDescent="0.3">
      <c r="A639" s="22" t="str">
        <f>'EKHAZAARSTK X raw'!A639</f>
        <v>NLC INDIA LTD</v>
      </c>
      <c r="B639" s="100">
        <f>('EKHAZAARSTK X raw'!B639-'EKHAZAARSTK X raw'!B$1003)/'EKHAZAARSTK X raw'!B$1004</f>
        <v>2.0786346959532107</v>
      </c>
      <c r="C639" s="100">
        <f>('EKHAZAARSTK X raw'!C639-'EKHAZAARSTK X raw'!C$1003)/'EKHAZAARSTK X raw'!C$1004</f>
        <v>-1.0046305191584557</v>
      </c>
      <c r="D639" s="100">
        <f>('EKHAZAARSTK X raw'!D639-'EKHAZAARSTK X raw'!D$1003)/'EKHAZAARSTK X raw'!D$1004</f>
        <v>-0.9883303799395361</v>
      </c>
      <c r="E639" s="100">
        <f>('EKHAZAARSTK X raw'!E639-'EKHAZAARSTK X raw'!E$1003)/'EKHAZAARSTK X raw'!E$1004</f>
        <v>1.808705667795157</v>
      </c>
      <c r="F639" s="100">
        <f>('EKHAZAARSTK X raw'!F639-'EKHAZAARSTK X raw'!F$1003)/'EKHAZAARSTK X raw'!F$1004</f>
        <v>0.53129032869348902</v>
      </c>
      <c r="G639" s="100">
        <f>('EKHAZAARSTK X raw'!G639-'EKHAZAARSTK X raw'!G$1003)/'EKHAZAARSTK X raw'!G$1004</f>
        <v>-0.53303152474369875</v>
      </c>
      <c r="H639" s="100">
        <f>('EKHAZAARSTK X raw'!H639-'EKHAZAARSTK X raw'!H$1003)/'EKHAZAARSTK X raw'!H$1004</f>
        <v>1.027040307982277</v>
      </c>
      <c r="I639" s="100">
        <f>('EKHAZAARSTK X raw'!I639-'EKHAZAARSTK X raw'!I$1003)/'EKHAZAARSTK X raw'!I$1004</f>
        <v>3.8271221453554743E-2</v>
      </c>
      <c r="J639" s="100">
        <f>('EKHAZAARSTK X raw'!J639-'EKHAZAARSTK X raw'!J$1003)/'EKHAZAARSTK X raw'!J$1004</f>
        <v>2.1185189358172987</v>
      </c>
      <c r="K639" s="100">
        <f>('EKHAZAARSTK X raw'!K639-'EKHAZAARSTK X raw'!K$1003)/'EKHAZAARSTK X raw'!K$1004</f>
        <v>0.72205990628095928</v>
      </c>
    </row>
    <row r="640" spans="1:11" x14ac:dyDescent="0.3">
      <c r="A640" s="22" t="str">
        <f>'EKHAZAARSTK X raw'!A640</f>
        <v>NMDC LTD</v>
      </c>
      <c r="B640" s="100">
        <f>('EKHAZAARSTK X raw'!B640-'EKHAZAARSTK X raw'!B$1003)/'EKHAZAARSTK X raw'!B$1004</f>
        <v>1.7539341248198317</v>
      </c>
      <c r="C640" s="100">
        <f>('EKHAZAARSTK X raw'!C640-'EKHAZAARSTK X raw'!C$1003)/'EKHAZAARSTK X raw'!C$1004</f>
        <v>0.31561256485985978</v>
      </c>
      <c r="D640" s="100">
        <f>('EKHAZAARSTK X raw'!D640-'EKHAZAARSTK X raw'!D$1003)/'EKHAZAARSTK X raw'!D$1004</f>
        <v>-0.62220166917744368</v>
      </c>
      <c r="E640" s="100">
        <f>('EKHAZAARSTK X raw'!E640-'EKHAZAARSTK X raw'!E$1003)/'EKHAZAARSTK X raw'!E$1004</f>
        <v>-0.90136288734261438</v>
      </c>
      <c r="F640" s="100">
        <f>('EKHAZAARSTK X raw'!F640-'EKHAZAARSTK X raw'!F$1003)/'EKHAZAARSTK X raw'!F$1004</f>
        <v>-0.10086837673773859</v>
      </c>
      <c r="G640" s="100">
        <f>('EKHAZAARSTK X raw'!G640-'EKHAZAARSTK X raw'!G$1003)/'EKHAZAARSTK X raw'!G$1004</f>
        <v>1.2101573003558503</v>
      </c>
      <c r="H640" s="100">
        <f>('EKHAZAARSTK X raw'!H640-'EKHAZAARSTK X raw'!H$1003)/'EKHAZAARSTK X raw'!H$1004</f>
        <v>1.1925272611291555</v>
      </c>
      <c r="I640" s="100">
        <f>('EKHAZAARSTK X raw'!I640-'EKHAZAARSTK X raw'!I$1003)/'EKHAZAARSTK X raw'!I$1004</f>
        <v>0.30545571714200109</v>
      </c>
      <c r="J640" s="100">
        <f>('EKHAZAARSTK X raw'!J640-'EKHAZAARSTK X raw'!J$1003)/'EKHAZAARSTK X raw'!J$1004</f>
        <v>1.8023163199036152</v>
      </c>
      <c r="K640" s="100">
        <f>('EKHAZAARSTK X raw'!K640-'EKHAZAARSTK X raw'!K$1003)/'EKHAZAARSTK X raw'!K$1004</f>
        <v>0.34820476322404081</v>
      </c>
    </row>
    <row r="641" spans="1:11" x14ac:dyDescent="0.3">
      <c r="A641" s="22" t="str">
        <f>'EKHAZAARSTK X raw'!A641</f>
        <v>NMDC STEEL LTD</v>
      </c>
      <c r="B641" s="100">
        <f>('EKHAZAARSTK X raw'!B641-'EKHAZAARSTK X raw'!B$1003)/'EKHAZAARSTK X raw'!B$1004</f>
        <v>-0.64897097360151768</v>
      </c>
      <c r="C641" s="100">
        <f>('EKHAZAARSTK X raw'!C641-'EKHAZAARSTK X raw'!C$1003)/'EKHAZAARSTK X raw'!C$1004</f>
        <v>-0.76440502246758124</v>
      </c>
      <c r="D641" s="100">
        <f>('EKHAZAARSTK X raw'!D641-'EKHAZAARSTK X raw'!D$1003)/'EKHAZAARSTK X raw'!D$1004</f>
        <v>-0.15766978206804641</v>
      </c>
      <c r="E641" s="100">
        <f>('EKHAZAARSTK X raw'!E641-'EKHAZAARSTK X raw'!E$1003)/'EKHAZAARSTK X raw'!E$1004</f>
        <v>-0.90240488424864596</v>
      </c>
      <c r="F641" s="100">
        <f>('EKHAZAARSTK X raw'!F641-'EKHAZAARSTK X raw'!F$1003)/'EKHAZAARSTK X raw'!F$1004</f>
        <v>-7.6209197091163319E-2</v>
      </c>
      <c r="G641" s="100">
        <f>('EKHAZAARSTK X raw'!G641-'EKHAZAARSTK X raw'!G$1003)/'EKHAZAARSTK X raw'!G$1004</f>
        <v>-1.2077105188596016</v>
      </c>
      <c r="H641" s="100">
        <f>('EKHAZAARSTK X raw'!H641-'EKHAZAARSTK X raw'!H$1003)/'EKHAZAARSTK X raw'!H$1004</f>
        <v>-1.3074710671720422</v>
      </c>
      <c r="I641" s="100">
        <f>('EKHAZAARSTK X raw'!I641-'EKHAZAARSTK X raw'!I$1003)/'EKHAZAARSTK X raw'!I$1004</f>
        <v>-0.96247405361442684</v>
      </c>
      <c r="J641" s="100">
        <f>('EKHAZAARSTK X raw'!J641-'EKHAZAARSTK X raw'!J$1003)/'EKHAZAARSTK X raw'!J$1004</f>
        <v>-0.89285468593161077</v>
      </c>
      <c r="K641" s="100">
        <f>('EKHAZAARSTK X raw'!K641-'EKHAZAARSTK X raw'!K$1003)/'EKHAZAARSTK X raw'!K$1004</f>
        <v>-0.17139736811191758</v>
      </c>
    </row>
    <row r="642" spans="1:11" x14ac:dyDescent="0.3">
      <c r="A642" s="22" t="str">
        <f>'EKHAZAARSTK X raw'!A642</f>
        <v>NOCIL LTD</v>
      </c>
      <c r="B642" s="100">
        <f>('EKHAZAARSTK X raw'!B642-'EKHAZAARSTK X raw'!B$1003)/'EKHAZAARSTK X raw'!B$1004</f>
        <v>0.36973486251941695</v>
      </c>
      <c r="C642" s="100">
        <f>('EKHAZAARSTK X raw'!C642-'EKHAZAARSTK X raw'!C$1003)/'EKHAZAARSTK X raw'!C$1004</f>
        <v>-0.2046949141978415</v>
      </c>
      <c r="D642" s="100">
        <f>('EKHAZAARSTK X raw'!D642-'EKHAZAARSTK X raw'!D$1003)/'EKHAZAARSTK X raw'!D$1004</f>
        <v>-0.15305579491292712</v>
      </c>
      <c r="E642" s="100">
        <f>('EKHAZAARSTK X raw'!E642-'EKHAZAARSTK X raw'!E$1003)/'EKHAZAARSTK X raw'!E$1004</f>
        <v>-0.89387928793920313</v>
      </c>
      <c r="F642" s="100">
        <f>('EKHAZAARSTK X raw'!F642-'EKHAZAARSTK X raw'!F$1003)/'EKHAZAARSTK X raw'!F$1004</f>
        <v>-0.30615364677972595</v>
      </c>
      <c r="G642" s="100">
        <f>('EKHAZAARSTK X raw'!G642-'EKHAZAARSTK X raw'!G$1003)/'EKHAZAARSTK X raw'!G$1004</f>
        <v>-2.7869971283778775E-2</v>
      </c>
      <c r="H642" s="100">
        <f>('EKHAZAARSTK X raw'!H642-'EKHAZAARSTK X raw'!H$1003)/'EKHAZAARSTK X raw'!H$1004</f>
        <v>-0.50743254414401773</v>
      </c>
      <c r="I642" s="100">
        <f>('EKHAZAARSTK X raw'!I642-'EKHAZAARSTK X raw'!I$1003)/'EKHAZAARSTK X raw'!I$1004</f>
        <v>0.69918657080472435</v>
      </c>
      <c r="J642" s="100">
        <f>('EKHAZAARSTK X raw'!J642-'EKHAZAARSTK X raw'!J$1003)/'EKHAZAARSTK X raw'!J$1004</f>
        <v>-3.4307309234549374E-2</v>
      </c>
      <c r="K642" s="100">
        <f>('EKHAZAARSTK X raw'!K642-'EKHAZAARSTK X raw'!K$1003)/'EKHAZAARSTK X raw'!K$1004</f>
        <v>-0.57393471641825222</v>
      </c>
    </row>
    <row r="643" spans="1:11" x14ac:dyDescent="0.3">
      <c r="A643" s="22" t="str">
        <f>'EKHAZAARSTK X raw'!A643</f>
        <v>NOVARTIS INDIA LTD</v>
      </c>
      <c r="B643" s="100">
        <f>('EKHAZAARSTK X raw'!B643-'EKHAZAARSTK X raw'!B$1003)/'EKHAZAARSTK X raw'!B$1004</f>
        <v>0.59056753294992759</v>
      </c>
      <c r="C643" s="100">
        <f>('EKHAZAARSTK X raw'!C643-'EKHAZAARSTK X raw'!C$1003)/'EKHAZAARSTK X raw'!C$1004</f>
        <v>0.10634865440163151</v>
      </c>
      <c r="D643" s="100">
        <f>('EKHAZAARSTK X raw'!D643-'EKHAZAARSTK X raw'!D$1003)/'EKHAZAARSTK X raw'!D$1004</f>
        <v>-1.3743511774337542</v>
      </c>
      <c r="E643" s="100">
        <f>('EKHAZAARSTK X raw'!E643-'EKHAZAARSTK X raw'!E$1003)/'EKHAZAARSTK X raw'!E$1004</f>
        <v>-0.90240488424864596</v>
      </c>
      <c r="F643" s="100">
        <f>('EKHAZAARSTK X raw'!F643-'EKHAZAARSTK X raw'!F$1003)/'EKHAZAARSTK X raw'!F$1004</f>
        <v>-0.16542411444835214</v>
      </c>
      <c r="G643" s="100">
        <f>('EKHAZAARSTK X raw'!G643-'EKHAZAARSTK X raw'!G$1003)/'EKHAZAARSTK X raw'!G$1004</f>
        <v>-0.37816498788571473</v>
      </c>
      <c r="H643" s="100">
        <f>('EKHAZAARSTK X raw'!H643-'EKHAZAARSTK X raw'!H$1003)/'EKHAZAARSTK X raw'!H$1004</f>
        <v>-1.1699947606908259</v>
      </c>
      <c r="I643" s="100">
        <f>('EKHAZAARSTK X raw'!I643-'EKHAZAARSTK X raw'!I$1003)/'EKHAZAARSTK X raw'!I$1004</f>
        <v>-0.9123698509526299</v>
      </c>
      <c r="J643" s="100">
        <f>('EKHAZAARSTK X raw'!J643-'EKHAZAARSTK X raw'!J$1003)/'EKHAZAARSTK X raw'!J$1004</f>
        <v>-0.15980670891998205</v>
      </c>
      <c r="K643" s="100">
        <f>('EKHAZAARSTK X raw'!K643-'EKHAZAARSTK X raw'!K$1003)/'EKHAZAARSTK X raw'!K$1004</f>
        <v>-1.1619188943526471</v>
      </c>
    </row>
    <row r="644" spans="1:11" x14ac:dyDescent="0.3">
      <c r="A644" s="22" t="str">
        <f>'EKHAZAARSTK X raw'!A644</f>
        <v>NRB BEARINGS LTD</v>
      </c>
      <c r="B644" s="100">
        <f>('EKHAZAARSTK X raw'!B644-'EKHAZAARSTK X raw'!B$1003)/'EKHAZAARSTK X raw'!B$1004</f>
        <v>0.38484562238360193</v>
      </c>
      <c r="C644" s="100">
        <f>('EKHAZAARSTK X raw'!C644-'EKHAZAARSTK X raw'!C$1003)/'EKHAZAARSTK X raw'!C$1004</f>
        <v>-0.46322694086066574</v>
      </c>
      <c r="D644" s="100">
        <f>('EKHAZAARSTK X raw'!D644-'EKHAZAARSTK X raw'!D$1003)/'EKHAZAARSTK X raw'!D$1004</f>
        <v>-0.85065492574620549</v>
      </c>
      <c r="E644" s="100">
        <f>('EKHAZAARSTK X raw'!E644-'EKHAZAARSTK X raw'!E$1003)/'EKHAZAARSTK X raw'!E$1004</f>
        <v>-4.4249649374470373E-2</v>
      </c>
      <c r="F644" s="100">
        <f>('EKHAZAARSTK X raw'!F644-'EKHAZAARSTK X raw'!F$1003)/'EKHAZAARSTK X raw'!F$1004</f>
        <v>0.32932258011536686</v>
      </c>
      <c r="G644" s="100">
        <f>('EKHAZAARSTK X raw'!G644-'EKHAZAARSTK X raw'!G$1003)/'EKHAZAARSTK X raw'!G$1004</f>
        <v>-0.19283994033554075</v>
      </c>
      <c r="H644" s="100">
        <f>('EKHAZAARSTK X raw'!H644-'EKHAZAARSTK X raw'!H$1003)/'EKHAZAARSTK X raw'!H$1004</f>
        <v>-0.99431274901923916</v>
      </c>
      <c r="I644" s="100">
        <f>('EKHAZAARSTK X raw'!I644-'EKHAZAARSTK X raw'!I$1003)/'EKHAZAARSTK X raw'!I$1004</f>
        <v>-0.11235843451522073</v>
      </c>
      <c r="J644" s="100">
        <f>('EKHAZAARSTK X raw'!J644-'EKHAZAARSTK X raw'!J$1003)/'EKHAZAARSTK X raw'!J$1004</f>
        <v>0.12789719227046023</v>
      </c>
      <c r="K644" s="100">
        <f>('EKHAZAARSTK X raw'!K644-'EKHAZAARSTK X raw'!K$1003)/'EKHAZAARSTK X raw'!K$1004</f>
        <v>-0.23651971890410559</v>
      </c>
    </row>
    <row r="645" spans="1:11" x14ac:dyDescent="0.3">
      <c r="A645" s="22" t="str">
        <f>'EKHAZAARSTK X raw'!A645</f>
        <v>NTPC LTD</v>
      </c>
      <c r="B645" s="100">
        <f>('EKHAZAARSTK X raw'!B645-'EKHAZAARSTK X raw'!B$1003)/'EKHAZAARSTK X raw'!B$1004</f>
        <v>2.500929393339153</v>
      </c>
      <c r="C645" s="100">
        <f>('EKHAZAARSTK X raw'!C645-'EKHAZAARSTK X raw'!C$1003)/'EKHAZAARSTK X raw'!C$1004</f>
        <v>-1.2560868020840532</v>
      </c>
      <c r="D645" s="100">
        <f>('EKHAZAARSTK X raw'!D645-'EKHAZAARSTK X raw'!D$1003)/'EKHAZAARSTK X raw'!D$1004</f>
        <v>-0.48147457552482853</v>
      </c>
      <c r="E645" s="100">
        <f>('EKHAZAARSTK X raw'!E645-'EKHAZAARSTK X raw'!E$1003)/'EKHAZAARSTK X raw'!E$1004</f>
        <v>1.8963708055893278</v>
      </c>
      <c r="F645" s="100">
        <f>('EKHAZAARSTK X raw'!F645-'EKHAZAARSTK X raw'!F$1003)/'EKHAZAARSTK X raw'!F$1004</f>
        <v>0.56601519054378502</v>
      </c>
      <c r="G645" s="100">
        <f>('EKHAZAARSTK X raw'!G645-'EKHAZAARSTK X raw'!G$1003)/'EKHAZAARSTK X raw'!G$1004</f>
        <v>-0.33973560106678558</v>
      </c>
      <c r="H645" s="100">
        <f>('EKHAZAARSTK X raw'!H645-'EKHAZAARSTK X raw'!H$1003)/'EKHAZAARSTK X raw'!H$1004</f>
        <v>2.7260466234130303</v>
      </c>
      <c r="I645" s="100">
        <f>('EKHAZAARSTK X raw'!I645-'EKHAZAARSTK X raw'!I$1003)/'EKHAZAARSTK X raw'!I$1004</f>
        <v>-0.56198884816239503</v>
      </c>
      <c r="J645" s="100">
        <f>('EKHAZAARSTK X raw'!J645-'EKHAZAARSTK X raw'!J$1003)/'EKHAZAARSTK X raw'!J$1004</f>
        <v>1.1189260377572627</v>
      </c>
      <c r="K645" s="100">
        <f>('EKHAZAARSTK X raw'!K645-'EKHAZAARSTK X raw'!K$1003)/'EKHAZAARSTK X raw'!K$1004</f>
        <v>-0.22511583060809043</v>
      </c>
    </row>
    <row r="646" spans="1:11" x14ac:dyDescent="0.3">
      <c r="A646" s="22" t="str">
        <f>'EKHAZAARSTK X raw'!A646</f>
        <v>NUCLEUS SOFTWARE EXPORTS LTD</v>
      </c>
      <c r="B646" s="100">
        <f>('EKHAZAARSTK X raw'!B646-'EKHAZAARSTK X raw'!B$1003)/'EKHAZAARSTK X raw'!B$1004</f>
        <v>0.20679795576583793</v>
      </c>
      <c r="C646" s="100">
        <f>('EKHAZAARSTK X raw'!C646-'EKHAZAARSTK X raw'!C$1003)/'EKHAZAARSTK X raw'!C$1004</f>
        <v>-0.91026137785978922</v>
      </c>
      <c r="D646" s="100">
        <f>('EKHAZAARSTK X raw'!D646-'EKHAZAARSTK X raw'!D$1003)/'EKHAZAARSTK X raw'!D$1004</f>
        <v>-0.65504271922161328</v>
      </c>
      <c r="E646" s="100">
        <f>('EKHAZAARSTK X raw'!E646-'EKHAZAARSTK X raw'!E$1003)/'EKHAZAARSTK X raw'!E$1004</f>
        <v>-0.90240488424864596</v>
      </c>
      <c r="F646" s="100">
        <f>('EKHAZAARSTK X raw'!F646-'EKHAZAARSTK X raw'!F$1003)/'EKHAZAARSTK X raw'!F$1004</f>
        <v>1.1121732763026497</v>
      </c>
      <c r="G646" s="100">
        <f>('EKHAZAARSTK X raw'!G646-'EKHAZAARSTK X raw'!G$1003)/'EKHAZAARSTK X raw'!G$1004</f>
        <v>-0.39194326771020443</v>
      </c>
      <c r="H646" s="100">
        <f>('EKHAZAARSTK X raw'!H646-'EKHAZAARSTK X raw'!H$1003)/'EKHAZAARSTK X raw'!H$1004</f>
        <v>-1.1703910715890735</v>
      </c>
      <c r="I646" s="100">
        <f>('EKHAZAARSTK X raw'!I646-'EKHAZAARSTK X raw'!I$1003)/'EKHAZAARSTK X raw'!I$1004</f>
        <v>-5.0009341706767435E-2</v>
      </c>
      <c r="J646" s="100">
        <f>('EKHAZAARSTK X raw'!J646-'EKHAZAARSTK X raw'!J$1003)/'EKHAZAARSTK X raw'!J$1004</f>
        <v>-0.26181231652817166</v>
      </c>
      <c r="K646" s="100">
        <f>('EKHAZAARSTK X raw'!K646-'EKHAZAARSTK X raw'!K$1003)/'EKHAZAARSTK X raw'!K$1004</f>
        <v>0.44995937731905977</v>
      </c>
    </row>
    <row r="647" spans="1:11" x14ac:dyDescent="0.3">
      <c r="A647" s="22" t="str">
        <f>'EKHAZAARSTK X raw'!A647</f>
        <v>NUVOCO VISTAS CORP LTD</v>
      </c>
      <c r="B647" s="100">
        <f>('EKHAZAARSTK X raw'!B647-'EKHAZAARSTK X raw'!B$1003)/'EKHAZAARSTK X raw'!B$1004</f>
        <v>-0.64897097360151768</v>
      </c>
      <c r="C647" s="100">
        <f>('EKHAZAARSTK X raw'!C647-'EKHAZAARSTK X raw'!C$1003)/'EKHAZAARSTK X raw'!C$1004</f>
        <v>-1.1836202124076969</v>
      </c>
      <c r="D647" s="100">
        <f>('EKHAZAARSTK X raw'!D647-'EKHAZAARSTK X raw'!D$1003)/'EKHAZAARSTK X raw'!D$1004</f>
        <v>-0.19689346175613759</v>
      </c>
      <c r="E647" s="100">
        <f>('EKHAZAARSTK X raw'!E647-'EKHAZAARSTK X raw'!E$1003)/'EKHAZAARSTK X raw'!E$1004</f>
        <v>0.72168661973662307</v>
      </c>
      <c r="F647" s="100">
        <f>('EKHAZAARSTK X raw'!F647-'EKHAZAARSTK X raw'!F$1003)/'EKHAZAARSTK X raw'!F$1004</f>
        <v>-0.52169087410532478</v>
      </c>
      <c r="G647" s="100">
        <f>('EKHAZAARSTK X raw'!G647-'EKHAZAARSTK X raw'!G$1003)/'EKHAZAARSTK X raw'!G$1004</f>
        <v>-1.1622093101992912</v>
      </c>
      <c r="H647" s="100">
        <f>('EKHAZAARSTK X raw'!H647-'EKHAZAARSTK X raw'!H$1003)/'EKHAZAARSTK X raw'!H$1004</f>
        <v>0.7406152621814589</v>
      </c>
      <c r="I647" s="100">
        <f>('EKHAZAARSTK X raw'!I647-'EKHAZAARSTK X raw'!I$1003)/'EKHAZAARSTK X raw'!I$1004</f>
        <v>-0.78569006840488453</v>
      </c>
      <c r="J647" s="100">
        <f>('EKHAZAARSTK X raw'!J647-'EKHAZAARSTK X raw'!J$1003)/'EKHAZAARSTK X raw'!J$1004</f>
        <v>-0.14220812296851576</v>
      </c>
      <c r="K647" s="100">
        <f>('EKHAZAARSTK X raw'!K647-'EKHAZAARSTK X raw'!K$1003)/'EKHAZAARSTK X raw'!K$1004</f>
        <v>-7.7278445314031177E-2</v>
      </c>
    </row>
    <row r="648" spans="1:11" x14ac:dyDescent="0.3">
      <c r="A648" s="22" t="str">
        <f>'EKHAZAARSTK X raw'!A648</f>
        <v>OBEROI REALTY LTD</v>
      </c>
      <c r="B648" s="100">
        <f>('EKHAZAARSTK X raw'!B648-'EKHAZAARSTK X raw'!B$1003)/'EKHAZAARSTK X raw'!B$1004</f>
        <v>-0.41310426755117824</v>
      </c>
      <c r="C648" s="100">
        <f>('EKHAZAARSTK X raw'!C648-'EKHAZAARSTK X raw'!C$1003)/'EKHAZAARSTK X raw'!C$1004</f>
        <v>-0.76585108438932314</v>
      </c>
      <c r="D648" s="100">
        <f>('EKHAZAARSTK X raw'!D648-'EKHAZAARSTK X raw'!D$1003)/'EKHAZAARSTK X raw'!D$1004</f>
        <v>-0.20594603088243735</v>
      </c>
      <c r="E648" s="100">
        <f>('EKHAZAARSTK X raw'!E648-'EKHAZAARSTK X raw'!E$1003)/'EKHAZAARSTK X raw'!E$1004</f>
        <v>-0.24817377870331514</v>
      </c>
      <c r="F648" s="100">
        <f>('EKHAZAARSTK X raw'!F648-'EKHAZAARSTK X raw'!F$1003)/'EKHAZAARSTK X raw'!F$1004</f>
        <v>-0.39699436153845102</v>
      </c>
      <c r="G648" s="100">
        <f>('EKHAZAARSTK X raw'!G648-'EKHAZAARSTK X raw'!G$1003)/'EKHAZAARSTK X raw'!G$1004</f>
        <v>0.39275123279809432</v>
      </c>
      <c r="H648" s="100">
        <f>('EKHAZAARSTK X raw'!H648-'EKHAZAARSTK X raw'!H$1003)/'EKHAZAARSTK X raw'!H$1004</f>
        <v>0.79357219609944696</v>
      </c>
      <c r="I648" s="100">
        <f>('EKHAZAARSTK X raw'!I648-'EKHAZAARSTK X raw'!I$1003)/'EKHAZAARSTK X raw'!I$1004</f>
        <v>-0.2504316254809274</v>
      </c>
      <c r="J648" s="100">
        <f>('EKHAZAARSTK X raw'!J648-'EKHAZAARSTK X raw'!J$1003)/'EKHAZAARSTK X raw'!J$1004</f>
        <v>-0.35606739811902993</v>
      </c>
      <c r="K648" s="100">
        <f>('EKHAZAARSTK X raw'!K648-'EKHAZAARSTK X raw'!K$1003)/'EKHAZAARSTK X raw'!K$1004</f>
        <v>-0.38257139602727147</v>
      </c>
    </row>
    <row r="649" spans="1:11" x14ac:dyDescent="0.3">
      <c r="A649" s="22" t="str">
        <f>'EKHAZAARSTK X raw'!A649</f>
        <v>OIL &amp; NATURAL GAS CORP LTD</v>
      </c>
      <c r="B649" s="100">
        <f>('EKHAZAARSTK X raw'!B649-'EKHAZAARSTK X raw'!B$1003)/'EKHAZAARSTK X raw'!B$1004</f>
        <v>5.699541340598274</v>
      </c>
      <c r="C649" s="100">
        <f>('EKHAZAARSTK X raw'!C649-'EKHAZAARSTK X raw'!C$1003)/'EKHAZAARSTK X raw'!C$1004</f>
        <v>-0.6070224288406374</v>
      </c>
      <c r="D649" s="100">
        <f>('EKHAZAARSTK X raw'!D649-'EKHAZAARSTK X raw'!D$1003)/'EKHAZAARSTK X raw'!D$1004</f>
        <v>-0.62413748335512187</v>
      </c>
      <c r="E649" s="100">
        <f>('EKHAZAARSTK X raw'!E649-'EKHAZAARSTK X raw'!E$1003)/'EKHAZAARSTK X raw'!E$1004</f>
        <v>0.4541825716893334</v>
      </c>
      <c r="F649" s="100">
        <f>('EKHAZAARSTK X raw'!F649-'EKHAZAARSTK X raw'!F$1003)/'EKHAZAARSTK X raw'!F$1004</f>
        <v>7.2463500179251921E-4</v>
      </c>
      <c r="G649" s="100">
        <f>('EKHAZAARSTK X raw'!G649-'EKHAZAARSTK X raw'!G$1003)/'EKHAZAARSTK X raw'!G$1004</f>
        <v>-0.25480446687988995</v>
      </c>
      <c r="H649" s="100">
        <f>('EKHAZAARSTK X raw'!H649-'EKHAZAARSTK X raw'!H$1003)/'EKHAZAARSTK X raw'!H$1004</f>
        <v>3.1279637936766065</v>
      </c>
      <c r="I649" s="100">
        <f>('EKHAZAARSTK X raw'!I649-'EKHAZAARSTK X raw'!I$1003)/'EKHAZAARSTK X raw'!I$1004</f>
        <v>-0.55882507290908989</v>
      </c>
      <c r="J649" s="100">
        <f>('EKHAZAARSTK X raw'!J649-'EKHAZAARSTK X raw'!J$1003)/'EKHAZAARSTK X raw'!J$1004</f>
        <v>3.246003569479651</v>
      </c>
      <c r="K649" s="100">
        <f>('EKHAZAARSTK X raw'!K649-'EKHAZAARSTK X raw'!K$1003)/'EKHAZAARSTK X raw'!K$1004</f>
        <v>0.84136432037126685</v>
      </c>
    </row>
    <row r="650" spans="1:11" x14ac:dyDescent="0.3">
      <c r="A650" s="22" t="str">
        <f>'EKHAZAARSTK X raw'!A650</f>
        <v>OIL INDIA LTD</v>
      </c>
      <c r="B650" s="100">
        <f>('EKHAZAARSTK X raw'!B650-'EKHAZAARSTK X raw'!B$1003)/'EKHAZAARSTK X raw'!B$1004</f>
        <v>5.4430238324903204</v>
      </c>
      <c r="C650" s="100">
        <f>('EKHAZAARSTK X raw'!C650-'EKHAZAARSTK X raw'!C$1003)/'EKHAZAARSTK X raw'!C$1004</f>
        <v>-0.41424867644334784</v>
      </c>
      <c r="D650" s="100">
        <f>('EKHAZAARSTK X raw'!D650-'EKHAZAARSTK X raw'!D$1003)/'EKHAZAARSTK X raw'!D$1004</f>
        <v>0.10983940372816905</v>
      </c>
      <c r="E650" s="100">
        <f>('EKHAZAARSTK X raw'!E650-'EKHAZAARSTK X raw'!E$1003)/'EKHAZAARSTK X raw'!E$1004</f>
        <v>0.67616287220553095</v>
      </c>
      <c r="F650" s="100">
        <f>('EKHAZAARSTK X raw'!F650-'EKHAZAARSTK X raw'!F$1003)/'EKHAZAARSTK X raw'!F$1004</f>
        <v>0.66990406643990352</v>
      </c>
      <c r="G650" s="100">
        <f>('EKHAZAARSTK X raw'!G650-'EKHAZAARSTK X raw'!G$1003)/'EKHAZAARSTK X raw'!G$1004</f>
        <v>1.0757508155686553</v>
      </c>
      <c r="H650" s="100">
        <f>('EKHAZAARSTK X raw'!H650-'EKHAZAARSTK X raw'!H$1003)/'EKHAZAARSTK X raw'!H$1004</f>
        <v>1.5411650344060235</v>
      </c>
      <c r="I650" s="100">
        <f>('EKHAZAARSTK X raw'!I650-'EKHAZAARSTK X raw'!I$1003)/'EKHAZAARSTK X raw'!I$1004</f>
        <v>-0.44998096260654846</v>
      </c>
      <c r="J650" s="100">
        <f>('EKHAZAARSTK X raw'!J650-'EKHAZAARSTK X raw'!J$1003)/'EKHAZAARSTK X raw'!J$1004</f>
        <v>3.9080192069887234</v>
      </c>
      <c r="K650" s="100">
        <f>('EKHAZAARSTK X raw'!K650-'EKHAZAARSTK X raw'!K$1003)/'EKHAZAARSTK X raw'!K$1004</f>
        <v>1.5911033081439074</v>
      </c>
    </row>
    <row r="651" spans="1:11" x14ac:dyDescent="0.3">
      <c r="A651" s="22" t="str">
        <f>'EKHAZAARSTK X raw'!A651</f>
        <v>OLECTRA GREENTECH LTD</v>
      </c>
      <c r="B651" s="100">
        <f>('EKHAZAARSTK X raw'!B651-'EKHAZAARSTK X raw'!B$1003)/'EKHAZAARSTK X raw'!B$1004</f>
        <v>-0.60643410336455905</v>
      </c>
      <c r="C651" s="100">
        <f>('EKHAZAARSTK X raw'!C651-'EKHAZAARSTK X raw'!C$1003)/'EKHAZAARSTK X raw'!C$1004</f>
        <v>1.5240686933088865</v>
      </c>
      <c r="D651" s="100">
        <f>('EKHAZAARSTK X raw'!D651-'EKHAZAARSTK X raw'!D$1003)/'EKHAZAARSTK X raw'!D$1004</f>
        <v>0.91850603986936052</v>
      </c>
      <c r="E651" s="100">
        <f>('EKHAZAARSTK X raw'!E651-'EKHAZAARSTK X raw'!E$1003)/'EKHAZAARSTK X raw'!E$1004</f>
        <v>-0.85988859042038246</v>
      </c>
      <c r="F651" s="100">
        <f>('EKHAZAARSTK X raw'!F651-'EKHAZAARSTK X raw'!F$1003)/'EKHAZAARSTK X raw'!F$1004</f>
        <v>5.3869028787682481E-2</v>
      </c>
      <c r="G651" s="100">
        <f>('EKHAZAARSTK X raw'!G651-'EKHAZAARSTK X raw'!G$1003)/'EKHAZAARSTK X raw'!G$1004</f>
        <v>-0.53517279122468464</v>
      </c>
      <c r="H651" s="100">
        <f>('EKHAZAARSTK X raw'!H651-'EKHAZAARSTK X raw'!H$1003)/'EKHAZAARSTK X raw'!H$1004</f>
        <v>-0.55979628663675773</v>
      </c>
      <c r="I651" s="100">
        <f>('EKHAZAARSTK X raw'!I651-'EKHAZAARSTK X raw'!I$1003)/'EKHAZAARSTK X raw'!I$1004</f>
        <v>0.90639129035096899</v>
      </c>
      <c r="J651" s="100">
        <f>('EKHAZAARSTK X raw'!J651-'EKHAZAARSTK X raw'!J$1003)/'EKHAZAARSTK X raw'!J$1004</f>
        <v>-0.71360252139713254</v>
      </c>
      <c r="K651" s="100">
        <f>('EKHAZAARSTK X raw'!K651-'EKHAZAARSTK X raw'!K$1003)/'EKHAZAARSTK X raw'!K$1004</f>
        <v>-3.721099268650175E-2</v>
      </c>
    </row>
    <row r="652" spans="1:11" x14ac:dyDescent="0.3">
      <c r="A652" s="22" t="str">
        <f>'EKHAZAARSTK X raw'!A652</f>
        <v>ONE 97 COMMUNICATIONS LTD</v>
      </c>
      <c r="B652" s="100">
        <f>('EKHAZAARSTK X raw'!B652-'EKHAZAARSTK X raw'!B$1003)/'EKHAZAARSTK X raw'!B$1004</f>
        <v>-0.64897097360151768</v>
      </c>
      <c r="C652" s="100">
        <f>('EKHAZAARSTK X raw'!C652-'EKHAZAARSTK X raw'!C$1003)/'EKHAZAARSTK X raw'!C$1004</f>
        <v>1.3645406636203095</v>
      </c>
      <c r="D652" s="100">
        <f>('EKHAZAARSTK X raw'!D652-'EKHAZAARSTK X raw'!D$1003)/'EKHAZAARSTK X raw'!D$1004</f>
        <v>0.59583042078482007</v>
      </c>
      <c r="E652" s="100">
        <f>('EKHAZAARSTK X raw'!E652-'EKHAZAARSTK X raw'!E$1003)/'EKHAZAARSTK X raw'!E$1004</f>
        <v>-0.85014859981407087</v>
      </c>
      <c r="F652" s="100">
        <f>('EKHAZAARSTK X raw'!F652-'EKHAZAARSTK X raw'!F$1003)/'EKHAZAARSTK X raw'!F$1004</f>
        <v>0.55742907358007276</v>
      </c>
      <c r="G652" s="100">
        <f>('EKHAZAARSTK X raw'!G652-'EKHAZAARSTK X raw'!G$1003)/'EKHAZAARSTK X raw'!G$1004</f>
        <v>-2.9296325879288454</v>
      </c>
      <c r="H652" s="100">
        <f>('EKHAZAARSTK X raw'!H652-'EKHAZAARSTK X raw'!H$1003)/'EKHAZAARSTK X raw'!H$1004</f>
        <v>0.97263695050229704</v>
      </c>
      <c r="I652" s="100">
        <f>('EKHAZAARSTK X raw'!I652-'EKHAZAARSTK X raw'!I$1003)/'EKHAZAARSTK X raw'!I$1004</f>
        <v>1.7660972988082864</v>
      </c>
      <c r="J652" s="100">
        <f>('EKHAZAARSTK X raw'!J652-'EKHAZAARSTK X raw'!J$1003)/'EKHAZAARSTK X raw'!J$1004</f>
        <v>-1.5582663902971141</v>
      </c>
      <c r="K652" s="100">
        <f>('EKHAZAARSTK X raw'!K652-'EKHAZAARSTK X raw'!K$1003)/'EKHAZAARSTK X raw'!K$1004</f>
        <v>-0.74660354360753611</v>
      </c>
    </row>
    <row r="653" spans="1:11" x14ac:dyDescent="0.3">
      <c r="A653" s="22" t="str">
        <f>'EKHAZAARSTK X raw'!A653</f>
        <v>OPTIEMUS INFRACOM LTD</v>
      </c>
      <c r="B653" s="100">
        <f>('EKHAZAARSTK X raw'!B653-'EKHAZAARSTK X raw'!B$1003)/'EKHAZAARSTK X raw'!B$1004</f>
        <v>-0.64897097360151768</v>
      </c>
      <c r="C653" s="100">
        <f>('EKHAZAARSTK X raw'!C653-'EKHAZAARSTK X raw'!C$1003)/'EKHAZAARSTK X raw'!C$1004</f>
        <v>1.5925382643546653</v>
      </c>
      <c r="D653" s="100">
        <f>('EKHAZAARSTK X raw'!D653-'EKHAZAARSTK X raw'!D$1003)/'EKHAZAARSTK X raw'!D$1004</f>
        <v>-2.56634400844171</v>
      </c>
      <c r="E653" s="100">
        <f>('EKHAZAARSTK X raw'!E653-'EKHAZAARSTK X raw'!E$1003)/'EKHAZAARSTK X raw'!E$1004</f>
        <v>-0.54712381987206182</v>
      </c>
      <c r="F653" s="100">
        <f>('EKHAZAARSTK X raw'!F653-'EKHAZAARSTK X raw'!F$1003)/'EKHAZAARSTK X raw'!F$1004</f>
        <v>-0.93261935669246221</v>
      </c>
      <c r="G653" s="100">
        <f>('EKHAZAARSTK X raw'!G653-'EKHAZAARSTK X raw'!G$1003)/'EKHAZAARSTK X raw'!G$1004</f>
        <v>-1.2549390686502757</v>
      </c>
      <c r="H653" s="100">
        <f>('EKHAZAARSTK X raw'!H653-'EKHAZAARSTK X raw'!H$1003)/'EKHAZAARSTK X raw'!H$1004</f>
        <v>-1.1686073850113328</v>
      </c>
      <c r="I653" s="100">
        <f>('EKHAZAARSTK X raw'!I653-'EKHAZAARSTK X raw'!I$1003)/'EKHAZAARSTK X raw'!I$1004</f>
        <v>-0.1074211095701065</v>
      </c>
      <c r="J653" s="100">
        <f>('EKHAZAARSTK X raw'!J653-'EKHAZAARSTK X raw'!J$1003)/'EKHAZAARSTK X raw'!J$1004</f>
        <v>-0.8039231885948479</v>
      </c>
      <c r="K653" s="100">
        <f>('EKHAZAARSTK X raw'!K653-'EKHAZAARSTK X raw'!K$1003)/'EKHAZAARSTK X raw'!K$1004</f>
        <v>1.1820842555301871</v>
      </c>
    </row>
    <row r="654" spans="1:11" x14ac:dyDescent="0.3">
      <c r="A654" s="22" t="str">
        <f>'EKHAZAARSTK X raw'!A654</f>
        <v>ORACLE FINANCIAL SERVICES</v>
      </c>
      <c r="B654" s="100">
        <f>('EKHAZAARSTK X raw'!B654-'EKHAZAARSTK X raw'!B$1003)/'EKHAZAARSTK X raw'!B$1004</f>
        <v>3.543912231132023</v>
      </c>
      <c r="C654" s="100">
        <f>('EKHAZAARSTK X raw'!C654-'EKHAZAARSTK X raw'!C$1003)/'EKHAZAARSTK X raw'!C$1004</f>
        <v>-1.0998844723208341</v>
      </c>
      <c r="D654" s="100">
        <f>('EKHAZAARSTK X raw'!D654-'EKHAZAARSTK X raw'!D$1003)/'EKHAZAARSTK X raw'!D$1004</f>
        <v>-0.46971591235109506</v>
      </c>
      <c r="E654" s="100">
        <f>('EKHAZAARSTK X raw'!E654-'EKHAZAARSTK X raw'!E$1003)/'EKHAZAARSTK X raw'!E$1004</f>
        <v>-0.87621595703729793</v>
      </c>
      <c r="F654" s="100">
        <f>('EKHAZAARSTK X raw'!F654-'EKHAZAARSTK X raw'!F$1003)/'EKHAZAARSTK X raw'!F$1004</f>
        <v>-0.32805219898935967</v>
      </c>
      <c r="G654" s="100">
        <f>('EKHAZAARSTK X raw'!G654-'EKHAZAARSTK X raw'!G$1003)/'EKHAZAARSTK X raw'!G$1004</f>
        <v>1.4932519842661298</v>
      </c>
      <c r="H654" s="100">
        <f>('EKHAZAARSTK X raw'!H654-'EKHAZAARSTK X raw'!H$1003)/'EKHAZAARSTK X raw'!H$1004</f>
        <v>0.62806047148697797</v>
      </c>
      <c r="I654" s="100">
        <f>('EKHAZAARSTK X raw'!I654-'EKHAZAARSTK X raw'!I$1003)/'EKHAZAARSTK X raw'!I$1004</f>
        <v>-0.73855992873271992</v>
      </c>
      <c r="J654" s="100">
        <f>('EKHAZAARSTK X raw'!J654-'EKHAZAARSTK X raw'!J$1003)/'EKHAZAARSTK X raw'!J$1004</f>
        <v>9.98805305042E-3</v>
      </c>
      <c r="K654" s="100">
        <f>('EKHAZAARSTK X raw'!K654-'EKHAZAARSTK X raw'!K$1003)/'EKHAZAARSTK X raw'!K$1004</f>
        <v>-0.44341552278291702</v>
      </c>
    </row>
    <row r="655" spans="1:11" x14ac:dyDescent="0.3">
      <c r="A655" s="22" t="str">
        <f>'EKHAZAARSTK X raw'!A655</f>
        <v>ORCHID PHARMA LTD</v>
      </c>
      <c r="B655" s="100">
        <f>('EKHAZAARSTK X raw'!B655-'EKHAZAARSTK X raw'!B$1003)/'EKHAZAARSTK X raw'!B$1004</f>
        <v>-0.64897097360151768</v>
      </c>
      <c r="C655" s="100">
        <f>('EKHAZAARSTK X raw'!C655-'EKHAZAARSTK X raw'!C$1003)/'EKHAZAARSTK X raw'!C$1004</f>
        <v>-7.7267945483367101E-2</v>
      </c>
      <c r="D655" s="100">
        <f>('EKHAZAARSTK X raw'!D655-'EKHAZAARSTK X raw'!D$1003)/'EKHAZAARSTK X raw'!D$1004</f>
        <v>-1.8064306223969162</v>
      </c>
      <c r="E655" s="100">
        <f>('EKHAZAARSTK X raw'!E655-'EKHAZAARSTK X raw'!E$1003)/'EKHAZAARSTK X raw'!E$1004</f>
        <v>0.45208711886393327</v>
      </c>
      <c r="F655" s="100">
        <f>('EKHAZAARSTK X raw'!F655-'EKHAZAARSTK X raw'!F$1003)/'EKHAZAARSTK X raw'!F$1004</f>
        <v>0.91557104996848049</v>
      </c>
      <c r="G655" s="100">
        <f>('EKHAZAARSTK X raw'!G655-'EKHAZAARSTK X raw'!G$1003)/'EKHAZAARSTK X raw'!G$1004</f>
        <v>-1.2342875370076507</v>
      </c>
      <c r="H655" s="100">
        <f>('EKHAZAARSTK X raw'!H655-'EKHAZAARSTK X raw'!H$1003)/'EKHAZAARSTK X raw'!H$1004</f>
        <v>-1.0226968773393452</v>
      </c>
      <c r="I655" s="100">
        <f>('EKHAZAARSTK X raw'!I655-'EKHAZAARSTK X raw'!I$1003)/'EKHAZAARSTK X raw'!I$1004</f>
        <v>-1.0690905157216872</v>
      </c>
      <c r="J655" s="100">
        <f>('EKHAZAARSTK X raw'!J655-'EKHAZAARSTK X raw'!J$1003)/'EKHAZAARSTK X raw'!J$1004</f>
        <v>-0.48457558314292748</v>
      </c>
      <c r="K655" s="100">
        <f>('EKHAZAARSTK X raw'!K655-'EKHAZAARSTK X raw'!K$1003)/'EKHAZAARSTK X raw'!K$1004</f>
        <v>-0.22653713924420019</v>
      </c>
    </row>
    <row r="656" spans="1:11" x14ac:dyDescent="0.3">
      <c r="A656" s="22" t="str">
        <f>'EKHAZAARSTK X raw'!A656</f>
        <v>ORIENT CEMENT LTD</v>
      </c>
      <c r="B656" s="100">
        <f>('EKHAZAARSTK X raw'!B656-'EKHAZAARSTK X raw'!B$1003)/'EKHAZAARSTK X raw'!B$1004</f>
        <v>0.6614942642136844</v>
      </c>
      <c r="C656" s="100">
        <f>('EKHAZAARSTK X raw'!C656-'EKHAZAARSTK X raw'!C$1003)/'EKHAZAARSTK X raw'!C$1004</f>
        <v>-0.34850808362617608</v>
      </c>
      <c r="D656" s="100">
        <f>('EKHAZAARSTK X raw'!D656-'EKHAZAARSTK X raw'!D$1003)/'EKHAZAARSTK X raw'!D$1004</f>
        <v>-0.86748024093798404</v>
      </c>
      <c r="E656" s="100">
        <f>('EKHAZAARSTK X raw'!E656-'EKHAZAARSTK X raw'!E$1003)/'EKHAZAARSTK X raw'!E$1004</f>
        <v>-8.7299394921777615E-2</v>
      </c>
      <c r="F656" s="100">
        <f>('EKHAZAARSTK X raw'!F656-'EKHAZAARSTK X raw'!F$1003)/'EKHAZAARSTK X raw'!F$1004</f>
        <v>-0.47195369792043296</v>
      </c>
      <c r="G656" s="100">
        <f>('EKHAZAARSTK X raw'!G656-'EKHAZAARSTK X raw'!G$1003)/'EKHAZAARSTK X raw'!G$1004</f>
        <v>-0.50906554975102303</v>
      </c>
      <c r="H656" s="100">
        <f>('EKHAZAARSTK X raw'!H656-'EKHAZAARSTK X raw'!H$1003)/'EKHAZAARSTK X raw'!H$1004</f>
        <v>-0.40400705303219081</v>
      </c>
      <c r="I656" s="100">
        <f>('EKHAZAARSTK X raw'!I656-'EKHAZAARSTK X raw'!I$1003)/'EKHAZAARSTK X raw'!I$1004</f>
        <v>0.18340245434143809</v>
      </c>
      <c r="J656" s="100">
        <f>('EKHAZAARSTK X raw'!J656-'EKHAZAARSTK X raw'!J$1003)/'EKHAZAARSTK X raw'!J$1004</f>
        <v>0.83015564974733458</v>
      </c>
      <c r="K656" s="100">
        <f>('EKHAZAARSTK X raw'!K656-'EKHAZAARSTK X raw'!K$1003)/'EKHAZAARSTK X raw'!K$1004</f>
        <v>0.26948229963155051</v>
      </c>
    </row>
    <row r="657" spans="1:11" x14ac:dyDescent="0.3">
      <c r="A657" s="22" t="str">
        <f>'EKHAZAARSTK X raw'!A657</f>
        <v>ORIENT ELECTRIC LTD</v>
      </c>
      <c r="B657" s="100">
        <f>('EKHAZAARSTK X raw'!B657-'EKHAZAARSTK X raw'!B$1003)/'EKHAZAARSTK X raw'!B$1004</f>
        <v>5.2283566739894736E-3</v>
      </c>
      <c r="C657" s="100">
        <f>('EKHAZAARSTK X raw'!C657-'EKHAZAARSTK X raw'!C$1003)/'EKHAZAARSTK X raw'!C$1004</f>
        <v>1.3371822651354848</v>
      </c>
      <c r="D657" s="100">
        <f>('EKHAZAARSTK X raw'!D657-'EKHAZAARSTK X raw'!D$1003)/'EKHAZAARSTK X raw'!D$1004</f>
        <v>0.37520608848254527</v>
      </c>
      <c r="E657" s="100">
        <f>('EKHAZAARSTK X raw'!E657-'EKHAZAARSTK X raw'!E$1003)/'EKHAZAARSTK X raw'!E$1004</f>
        <v>-0.72625907037981074</v>
      </c>
      <c r="F657" s="100">
        <f>('EKHAZAARSTK X raw'!F657-'EKHAZAARSTK X raw'!F$1003)/'EKHAZAARSTK X raw'!F$1004</f>
        <v>-0.97542723170382517</v>
      </c>
      <c r="G657" s="100">
        <f>('EKHAZAARSTK X raw'!G657-'EKHAZAARSTK X raw'!G$1003)/'EKHAZAARSTK X raw'!G$1004</f>
        <v>0.31292394011801811</v>
      </c>
      <c r="H657" s="100">
        <f>('EKHAZAARSTK X raw'!H657-'EKHAZAARSTK X raw'!H$1003)/'EKHAZAARSTK X raw'!H$1004</f>
        <v>-0.45894170039944465</v>
      </c>
      <c r="I657" s="100">
        <f>('EKHAZAARSTK X raw'!I657-'EKHAZAARSTK X raw'!I$1003)/'EKHAZAARSTK X raw'!I$1004</f>
        <v>-0.60993330361040921</v>
      </c>
      <c r="J657" s="100">
        <f>('EKHAZAARSTK X raw'!J657-'EKHAZAARSTK X raw'!J$1003)/'EKHAZAARSTK X raw'!J$1004</f>
        <v>-0.45124395283509711</v>
      </c>
      <c r="K657" s="100">
        <f>('EKHAZAARSTK X raw'!K657-'EKHAZAARSTK X raw'!K$1003)/'EKHAZAARSTK X raw'!K$1004</f>
        <v>-1.6304278809265458</v>
      </c>
    </row>
    <row r="658" spans="1:11" x14ac:dyDescent="0.3">
      <c r="A658" s="22" t="str">
        <f>'EKHAZAARSTK X raw'!A658</f>
        <v>ORIENTAL AROMATICS LTD</v>
      </c>
      <c r="B658" s="100">
        <f>('EKHAZAARSTK X raw'!B658-'EKHAZAARSTK X raw'!B$1003)/'EKHAZAARSTK X raw'!B$1004</f>
        <v>-0.38900517661131484</v>
      </c>
      <c r="C658" s="100">
        <f>('EKHAZAARSTK X raw'!C658-'EKHAZAARSTK X raw'!C$1003)/'EKHAZAARSTK X raw'!C$1004</f>
        <v>0.51677468561423523</v>
      </c>
      <c r="D658" s="100">
        <f>('EKHAZAARSTK X raw'!D658-'EKHAZAARSTK X raw'!D$1003)/'EKHAZAARSTK X raw'!D$1004</f>
        <v>-0.25067832950893459</v>
      </c>
      <c r="E658" s="100">
        <f>('EKHAZAARSTK X raw'!E658-'EKHAZAARSTK X raw'!E$1003)/'EKHAZAARSTK X raw'!E$1004</f>
        <v>-6.5876232189817183E-2</v>
      </c>
      <c r="F658" s="100">
        <f>('EKHAZAARSTK X raw'!F658-'EKHAZAARSTK X raw'!F$1003)/'EKHAZAARSTK X raw'!F$1004</f>
        <v>-1.8520691696228191</v>
      </c>
      <c r="G658" s="100">
        <f>('EKHAZAARSTK X raw'!G658-'EKHAZAARSTK X raw'!G$1003)/'EKHAZAARSTK X raw'!G$1004</f>
        <v>-0.76659551764117551</v>
      </c>
      <c r="H658" s="100">
        <f>('EKHAZAARSTK X raw'!H658-'EKHAZAARSTK X raw'!H$1003)/'EKHAZAARSTK X raw'!H$1004</f>
        <v>-1.0770453317900268</v>
      </c>
      <c r="I658" s="100">
        <f>('EKHAZAARSTK X raw'!I658-'EKHAZAARSTK X raw'!I$1003)/'EKHAZAARSTK X raw'!I$1004</f>
        <v>-0.98418964267372222</v>
      </c>
      <c r="J658" s="100">
        <f>('EKHAZAARSTK X raw'!J658-'EKHAZAARSTK X raw'!J$1003)/'EKHAZAARSTK X raw'!J$1004</f>
        <v>-0.28255660484720141</v>
      </c>
      <c r="K658" s="100">
        <f>('EKHAZAARSTK X raw'!K658-'EKHAZAARSTK X raw'!K$1003)/'EKHAZAARSTK X raw'!K$1004</f>
        <v>0.11778772749584873</v>
      </c>
    </row>
    <row r="659" spans="1:11" x14ac:dyDescent="0.3">
      <c r="A659" s="22" t="str">
        <f>'EKHAZAARSTK X raw'!A659</f>
        <v>ORIENTAL HOTELS LTD</v>
      </c>
      <c r="B659" s="100">
        <f>('EKHAZAARSTK X raw'!B659-'EKHAZAARSTK X raw'!B$1003)/'EKHAZAARSTK X raw'!B$1004</f>
        <v>-0.64897097360151768</v>
      </c>
      <c r="C659" s="100">
        <f>('EKHAZAARSTK X raw'!C659-'EKHAZAARSTK X raw'!C$1003)/'EKHAZAARSTK X raw'!C$1004</f>
        <v>-0.69800449623205141</v>
      </c>
      <c r="D659" s="100">
        <f>('EKHAZAARSTK X raw'!D659-'EKHAZAARSTK X raw'!D$1003)/'EKHAZAARSTK X raw'!D$1004</f>
        <v>-1.4923833234022486</v>
      </c>
      <c r="E659" s="100">
        <f>('EKHAZAARSTK X raw'!E659-'EKHAZAARSTK X raw'!E$1003)/'EKHAZAARSTK X raw'!E$1004</f>
        <v>0.34235343786885225</v>
      </c>
      <c r="F659" s="100">
        <f>('EKHAZAARSTK X raw'!F659-'EKHAZAARSTK X raw'!F$1003)/'EKHAZAARSTK X raw'!F$1004</f>
        <v>0.47627393991496708</v>
      </c>
      <c r="G659" s="100">
        <f>('EKHAZAARSTK X raw'!G659-'EKHAZAARSTK X raw'!G$1003)/'EKHAZAARSTK X raw'!G$1004</f>
        <v>-0.38673964897237578</v>
      </c>
      <c r="H659" s="100">
        <f>('EKHAZAARSTK X raw'!H659-'EKHAZAARSTK X raw'!H$1003)/'EKHAZAARSTK X raw'!H$1004</f>
        <v>-1.2271363145286653</v>
      </c>
      <c r="I659" s="100">
        <f>('EKHAZAARSTK X raw'!I659-'EKHAZAARSTK X raw'!I$1003)/'EKHAZAARSTK X raw'!I$1004</f>
        <v>0.84401129147864451</v>
      </c>
      <c r="J659" s="100">
        <f>('EKHAZAARSTK X raw'!J659-'EKHAZAARSTK X raw'!J$1003)/'EKHAZAARSTK X raw'!J$1004</f>
        <v>-0.47727118068701052</v>
      </c>
      <c r="K659" s="100">
        <f>('EKHAZAARSTK X raw'!K659-'EKHAZAARSTK X raw'!K$1003)/'EKHAZAARSTK X raw'!K$1004</f>
        <v>-2.6772964291780253E-2</v>
      </c>
    </row>
    <row r="660" spans="1:11" x14ac:dyDescent="0.3">
      <c r="A660" s="22" t="str">
        <f>'EKHAZAARSTK X raw'!A660</f>
        <v>ORISSA MINERALS DEVELOPMENT</v>
      </c>
      <c r="B660" s="100">
        <f>('EKHAZAARSTK X raw'!B660-'EKHAZAARSTK X raw'!B$1003)/'EKHAZAARSTK X raw'!B$1004</f>
        <v>-0.64897097360151768</v>
      </c>
      <c r="C660" s="100">
        <f>('EKHAZAARSTK X raw'!C660-'EKHAZAARSTK X raw'!C$1003)/'EKHAZAARSTK X raw'!C$1004</f>
        <v>2.0384904575242233</v>
      </c>
      <c r="D660" s="100">
        <f>('EKHAZAARSTK X raw'!D660-'EKHAZAARSTK X raw'!D$1003)/'EKHAZAARSTK X raw'!D$1004</f>
        <v>-0.38201067856865728</v>
      </c>
      <c r="E660" s="100">
        <f>('EKHAZAARSTK X raw'!E660-'EKHAZAARSTK X raw'!E$1003)/'EKHAZAARSTK X raw'!E$1004</f>
        <v>1.7350415863520272</v>
      </c>
      <c r="F660" s="100">
        <f>('EKHAZAARSTK X raw'!F660-'EKHAZAARSTK X raw'!F$1003)/'EKHAZAARSTK X raw'!F$1004</f>
        <v>-0.34401275708879026</v>
      </c>
      <c r="G660" s="100">
        <f>('EKHAZAARSTK X raw'!G660-'EKHAZAARSTK X raw'!G$1003)/'EKHAZAARSTK X raw'!G$1004</f>
        <v>-2.1505834076358767</v>
      </c>
      <c r="H660" s="100">
        <f>('EKHAZAARSTK X raw'!H660-'EKHAZAARSTK X raw'!H$1003)/'EKHAZAARSTK X raw'!H$1004</f>
        <v>-1.3074710671720422</v>
      </c>
      <c r="I660" s="100">
        <f>('EKHAZAARSTK X raw'!I660-'EKHAZAARSTK X raw'!I$1003)/'EKHAZAARSTK X raw'!I$1004</f>
        <v>-0.46660464509080929</v>
      </c>
      <c r="J660" s="100">
        <f>('EKHAZAARSTK X raw'!J660-'EKHAZAARSTK X raw'!J$1003)/'EKHAZAARSTK X raw'!J$1004</f>
        <v>-1.343166321382407</v>
      </c>
      <c r="K660" s="100">
        <f>('EKHAZAARSTK X raw'!K660-'EKHAZAARSTK X raw'!K$1003)/'EKHAZAARSTK X raw'!K$1004</f>
        <v>-1.4291240323109495</v>
      </c>
    </row>
    <row r="661" spans="1:11" x14ac:dyDescent="0.3">
      <c r="A661" s="22" t="str">
        <f>'EKHAZAARSTK X raw'!A661</f>
        <v>PAGE INDUSTRIES LTD</v>
      </c>
      <c r="B661" s="100">
        <f>('EKHAZAARSTK X raw'!B661-'EKHAZAARSTK X raw'!B$1003)/'EKHAZAARSTK X raw'!B$1004</f>
        <v>-0.19067524282151296</v>
      </c>
      <c r="C661" s="100">
        <f>('EKHAZAARSTK X raw'!C661-'EKHAZAARSTK X raw'!C$1003)/'EKHAZAARSTK X raw'!C$1004</f>
        <v>1.6226835896771543</v>
      </c>
      <c r="D661" s="100">
        <f>('EKHAZAARSTK X raw'!D661-'EKHAZAARSTK X raw'!D$1003)/'EKHAZAARSTK X raw'!D$1004</f>
        <v>0.7429509540442627</v>
      </c>
      <c r="E661" s="100">
        <f>('EKHAZAARSTK X raw'!E661-'EKHAZAARSTK X raw'!E$1003)/'EKHAZAARSTK X raw'!E$1004</f>
        <v>-0.90240488424864596</v>
      </c>
      <c r="F661" s="100">
        <f>('EKHAZAARSTK X raw'!F661-'EKHAZAARSTK X raw'!F$1003)/'EKHAZAARSTK X raw'!F$1004</f>
        <v>-0.50914967004340639</v>
      </c>
      <c r="G661" s="100">
        <f>('EKHAZAARSTK X raw'!G661-'EKHAZAARSTK X raw'!G$1003)/'EKHAZAARSTK X raw'!G$1004</f>
        <v>2.3179354842949227</v>
      </c>
      <c r="H661" s="100">
        <f>('EKHAZAARSTK X raw'!H661-'EKHAZAARSTK X raw'!H$1003)/'EKHAZAARSTK X raw'!H$1004</f>
        <v>0.40943711878879169</v>
      </c>
      <c r="I661" s="100">
        <f>('EKHAZAARSTK X raw'!I661-'EKHAZAARSTK X raw'!I$1003)/'EKHAZAARSTK X raw'!I$1004</f>
        <v>-0.33724923890511094</v>
      </c>
      <c r="J661" s="100">
        <f>('EKHAZAARSTK X raw'!J661-'EKHAZAARSTK X raw'!J$1003)/'EKHAZAARSTK X raw'!J$1004</f>
        <v>-0.86106946487443758</v>
      </c>
      <c r="K661" s="100">
        <f>('EKHAZAARSTK X raw'!K661-'EKHAZAARSTK X raw'!K$1003)/'EKHAZAARSTK X raw'!K$1004</f>
        <v>-1.0864187700388868</v>
      </c>
    </row>
    <row r="662" spans="1:11" x14ac:dyDescent="0.3">
      <c r="A662" s="22" t="str">
        <f>'EKHAZAARSTK X raw'!A662</f>
        <v>PAISALO DIGITAL LTD</v>
      </c>
      <c r="B662" s="100">
        <f>('EKHAZAARSTK X raw'!B662-'EKHAZAARSTK X raw'!B$1003)/'EKHAZAARSTK X raw'!B$1004</f>
        <v>-0.51514650936137507</v>
      </c>
      <c r="C662" s="100">
        <f>('EKHAZAARSTK X raw'!C662-'EKHAZAARSTK X raw'!C$1003)/'EKHAZAARSTK X raw'!C$1004</f>
        <v>-0.70372665223995856</v>
      </c>
      <c r="D662" s="100">
        <f>('EKHAZAARSTK X raw'!D662-'EKHAZAARSTK X raw'!D$1003)/'EKHAZAARSTK X raw'!D$1004</f>
        <v>-0.71552677676695076</v>
      </c>
      <c r="E662" s="100">
        <f>('EKHAZAARSTK X raw'!E662-'EKHAZAARSTK X raw'!E$1003)/'EKHAZAARSTK X raw'!E$1004</f>
        <v>1.9059328249639589</v>
      </c>
      <c r="F662" s="100">
        <f>('EKHAZAARSTK X raw'!F662-'EKHAZAARSTK X raw'!F$1003)/'EKHAZAARSTK X raw'!F$1004</f>
        <v>-1.071740618979709</v>
      </c>
      <c r="G662" s="100">
        <f>('EKHAZAARSTK X raw'!G662-'EKHAZAARSTK X raw'!G$1003)/'EKHAZAARSTK X raw'!G$1004</f>
        <v>0.39575355921232785</v>
      </c>
      <c r="H662" s="100">
        <f>('EKHAZAARSTK X raw'!H662-'EKHAZAARSTK X raw'!H$1003)/'EKHAZAARSTK X raw'!H$1004</f>
        <v>-0.75273109784778436</v>
      </c>
      <c r="I662" s="100">
        <f>('EKHAZAARSTK X raw'!I662-'EKHAZAARSTK X raw'!I$1003)/'EKHAZAARSTK X raw'!I$1004</f>
        <v>-0.50748786025807258</v>
      </c>
      <c r="J662" s="100">
        <f>('EKHAZAARSTK X raw'!J662-'EKHAZAARSTK X raw'!J$1003)/'EKHAZAARSTK X raw'!J$1004</f>
        <v>-0.78199151491266161</v>
      </c>
      <c r="K662" s="100">
        <f>('EKHAZAARSTK X raw'!K662-'EKHAZAARSTK X raw'!K$1003)/'EKHAZAARSTK X raw'!K$1004</f>
        <v>0.14295935814009889</v>
      </c>
    </row>
    <row r="663" spans="1:11" x14ac:dyDescent="0.3">
      <c r="A663" s="22" t="str">
        <f>'EKHAZAARSTK X raw'!A663</f>
        <v>PANAMA PETROCHEM LTD</v>
      </c>
      <c r="B663" s="100">
        <f>('EKHAZAARSTK X raw'!B663-'EKHAZAARSTK X raw'!B$1003)/'EKHAZAARSTK X raw'!B$1004</f>
        <v>0.81080994565342746</v>
      </c>
      <c r="C663" s="100">
        <f>('EKHAZAARSTK X raw'!C663-'EKHAZAARSTK X raw'!C$1003)/'EKHAZAARSTK X raw'!C$1004</f>
        <v>2.0339095705006875</v>
      </c>
      <c r="D663" s="100">
        <f>('EKHAZAARSTK X raw'!D663-'EKHAZAARSTK X raw'!D$1003)/'EKHAZAARSTK X raw'!D$1004</f>
        <v>1.6650381854412455</v>
      </c>
      <c r="E663" s="100">
        <f>('EKHAZAARSTK X raw'!E663-'EKHAZAARSTK X raw'!E$1003)/'EKHAZAARSTK X raw'!E$1004</f>
        <v>-0.90240488424864596</v>
      </c>
      <c r="F663" s="100">
        <f>('EKHAZAARSTK X raw'!F663-'EKHAZAARSTK X raw'!F$1003)/'EKHAZAARSTK X raw'!F$1004</f>
        <v>0.27628800918146246</v>
      </c>
      <c r="G663" s="100">
        <f>('EKHAZAARSTK X raw'!G663-'EKHAZAARSTK X raw'!G$1003)/'EKHAZAARSTK X raw'!G$1004</f>
        <v>0.90575167282176494</v>
      </c>
      <c r="H663" s="100">
        <f>('EKHAZAARSTK X raw'!H663-'EKHAZAARSTK X raw'!H$1003)/'EKHAZAARSTK X raw'!H$1004</f>
        <v>-0.73331173362885282</v>
      </c>
      <c r="I663" s="100">
        <f>('EKHAZAARSTK X raw'!I663-'EKHAZAARSTK X raw'!I$1003)/'EKHAZAARSTK X raw'!I$1004</f>
        <v>-6.6005034181537414E-2</v>
      </c>
      <c r="J663" s="100">
        <f>('EKHAZAARSTK X raw'!J663-'EKHAZAARSTK X raw'!J$1003)/'EKHAZAARSTK X raw'!J$1004</f>
        <v>1.1508545240594219</v>
      </c>
      <c r="K663" s="100">
        <f>('EKHAZAARSTK X raw'!K663-'EKHAZAARSTK X raw'!K$1003)/'EKHAZAARSTK X raw'!K$1004</f>
        <v>-0.10243133900817507</v>
      </c>
    </row>
    <row r="664" spans="1:11" x14ac:dyDescent="0.3">
      <c r="A664" s="22" t="str">
        <f>'EKHAZAARSTK X raw'!A664</f>
        <v>PARADEEP PHOSPHATES LTD</v>
      </c>
      <c r="B664" s="100">
        <f>('EKHAZAARSTK X raw'!B664-'EKHAZAARSTK X raw'!B$1003)/'EKHAZAARSTK X raw'!B$1004</f>
        <v>-0.64897097360151768</v>
      </c>
      <c r="C664" s="100">
        <f>('EKHAZAARSTK X raw'!C664-'EKHAZAARSTK X raw'!C$1003)/'EKHAZAARSTK X raw'!C$1004</f>
        <v>1.8882854553868849</v>
      </c>
      <c r="D664" s="100">
        <f>('EKHAZAARSTK X raw'!D664-'EKHAZAARSTK X raw'!D$1003)/'EKHAZAARSTK X raw'!D$1004</f>
        <v>0.82044738208078072</v>
      </c>
      <c r="E664" s="100">
        <f>('EKHAZAARSTK X raw'!E664-'EKHAZAARSTK X raw'!E$1003)/'EKHAZAARSTK X raw'!E$1004</f>
        <v>1.5347061870037855</v>
      </c>
      <c r="F664" s="100">
        <f>('EKHAZAARSTK X raw'!F664-'EKHAZAARSTK X raw'!F$1003)/'EKHAZAARSTK X raw'!F$1004</f>
        <v>0.42039707229599488</v>
      </c>
      <c r="G664" s="100">
        <f>('EKHAZAARSTK X raw'!G664-'EKHAZAARSTK X raw'!G$1003)/'EKHAZAARSTK X raw'!G$1004</f>
        <v>-0.62259360845045564</v>
      </c>
      <c r="H664" s="100">
        <f>('EKHAZAARSTK X raw'!H664-'EKHAZAARSTK X raw'!H$1003)/'EKHAZAARSTK X raw'!H$1004</f>
        <v>0.33550115145415083</v>
      </c>
      <c r="I664" s="100">
        <f>('EKHAZAARSTK X raw'!I664-'EKHAZAARSTK X raw'!I$1003)/'EKHAZAARSTK X raw'!I$1004</f>
        <v>0.67945728214475964</v>
      </c>
      <c r="J664" s="100">
        <f>('EKHAZAARSTK X raw'!J664-'EKHAZAARSTK X raw'!J$1003)/'EKHAZAARSTK X raw'!J$1004</f>
        <v>1.0096041785868068</v>
      </c>
      <c r="K664" s="100">
        <f>('EKHAZAARSTK X raw'!K664-'EKHAZAARSTK X raw'!K$1003)/'EKHAZAARSTK X raw'!K$1004</f>
        <v>-1.1964263917815223</v>
      </c>
    </row>
    <row r="665" spans="1:11" x14ac:dyDescent="0.3">
      <c r="A665" s="22" t="str">
        <f>'EKHAZAARSTK X raw'!A665</f>
        <v>PARAS DEFENCE &amp; SPACE TECHNO</v>
      </c>
      <c r="B665" s="100">
        <f>('EKHAZAARSTK X raw'!B665-'EKHAZAARSTK X raw'!B$1003)/'EKHAZAARSTK X raw'!B$1004</f>
        <v>-0.64897097360151768</v>
      </c>
      <c r="C665" s="100">
        <f>('EKHAZAARSTK X raw'!C665-'EKHAZAARSTK X raw'!C$1003)/'EKHAZAARSTK X raw'!C$1004</f>
        <v>-0.80377387641601861</v>
      </c>
      <c r="D665" s="100">
        <f>('EKHAZAARSTK X raw'!D665-'EKHAZAARSTK X raw'!D$1003)/'EKHAZAARSTK X raw'!D$1004</f>
        <v>-0.48594731436498356</v>
      </c>
      <c r="E665" s="100">
        <f>('EKHAZAARSTK X raw'!E665-'EKHAZAARSTK X raw'!E$1003)/'EKHAZAARSTK X raw'!E$1004</f>
        <v>-0.90240488424864596</v>
      </c>
      <c r="F665" s="100">
        <f>('EKHAZAARSTK X raw'!F665-'EKHAZAARSTK X raw'!F$1003)/'EKHAZAARSTK X raw'!F$1004</f>
        <v>-0.83195397691155937</v>
      </c>
      <c r="G665" s="100">
        <f>('EKHAZAARSTK X raw'!G665-'EKHAZAARSTK X raw'!G$1003)/'EKHAZAARSTK X raw'!G$1004</f>
        <v>-0.331899630435601</v>
      </c>
      <c r="H665" s="100">
        <f>('EKHAZAARSTK X raw'!H665-'EKHAZAARSTK X raw'!H$1003)/'EKHAZAARSTK X raw'!H$1004</f>
        <v>-1.3074710671720422</v>
      </c>
      <c r="I665" s="100">
        <f>('EKHAZAARSTK X raw'!I665-'EKHAZAARSTK X raw'!I$1003)/'EKHAZAARSTK X raw'!I$1004</f>
        <v>1.4618654803015856</v>
      </c>
      <c r="J665" s="100">
        <f>('EKHAZAARSTK X raw'!J665-'EKHAZAARSTK X raw'!J$1003)/'EKHAZAARSTK X raw'!J$1004</f>
        <v>-0.82790699031071047</v>
      </c>
      <c r="K665" s="100">
        <f>('EKHAZAARSTK X raw'!K665-'EKHAZAARSTK X raw'!K$1003)/'EKHAZAARSTK X raw'!K$1004</f>
        <v>2.7562835895366247E-2</v>
      </c>
    </row>
    <row r="666" spans="1:11" x14ac:dyDescent="0.3">
      <c r="A666" s="22" t="str">
        <f>'EKHAZAARSTK X raw'!A666</f>
        <v>PATANJALI FOODS LTD</v>
      </c>
      <c r="B666" s="100">
        <f>('EKHAZAARSTK X raw'!B666-'EKHAZAARSTK X raw'!B$1003)/'EKHAZAARSTK X raw'!B$1004</f>
        <v>-0.26884754394944305</v>
      </c>
      <c r="C666" s="100">
        <f>('EKHAZAARSTK X raw'!C666-'EKHAZAARSTK X raw'!C$1003)/'EKHAZAARSTK X raw'!C$1004</f>
        <v>1.6803183693366637</v>
      </c>
      <c r="D666" s="100">
        <f>('EKHAZAARSTK X raw'!D666-'EKHAZAARSTK X raw'!D$1003)/'EKHAZAARSTK X raw'!D$1004</f>
        <v>2.0970365090074718</v>
      </c>
      <c r="E666" s="100">
        <f>('EKHAZAARSTK X raw'!E666-'EKHAZAARSTK X raw'!E$1003)/'EKHAZAARSTK X raw'!E$1004</f>
        <v>-0.8750383199611248</v>
      </c>
      <c r="F666" s="100">
        <f>('EKHAZAARSTK X raw'!F666-'EKHAZAARSTK X raw'!F$1003)/'EKHAZAARSTK X raw'!F$1004</f>
        <v>0.10183860530036454</v>
      </c>
      <c r="G666" s="100">
        <f>('EKHAZAARSTK X raw'!G666-'EKHAZAARSTK X raw'!G$1003)/'EKHAZAARSTK X raw'!G$1004</f>
        <v>-0.41953645097376308</v>
      </c>
      <c r="H666" s="100">
        <f>('EKHAZAARSTK X raw'!H666-'EKHAZAARSTK X raw'!H$1003)/'EKHAZAARSTK X raw'!H$1004</f>
        <v>1.070851308652806</v>
      </c>
      <c r="I666" s="100">
        <f>('EKHAZAARSTK X raw'!I666-'EKHAZAARSTK X raw'!I$1003)/'EKHAZAARSTK X raw'!I$1004</f>
        <v>-0.68376361431768373</v>
      </c>
      <c r="J666" s="100">
        <f>('EKHAZAARSTK X raw'!J666-'EKHAZAARSTK X raw'!J$1003)/'EKHAZAARSTK X raw'!J$1004</f>
        <v>-0.28227213214754887</v>
      </c>
      <c r="K666" s="100">
        <f>('EKHAZAARSTK X raw'!K666-'EKHAZAARSTK X raw'!K$1003)/'EKHAZAARSTK X raw'!K$1004</f>
        <v>0.34355168281267812</v>
      </c>
    </row>
    <row r="667" spans="1:11" x14ac:dyDescent="0.3">
      <c r="A667" s="22" t="str">
        <f>'EKHAZAARSTK X raw'!A667</f>
        <v>PATEL ENGINEERING LTD</v>
      </c>
      <c r="B667" s="100">
        <f>('EKHAZAARSTK X raw'!B667-'EKHAZAARSTK X raw'!B$1003)/'EKHAZAARSTK X raw'!B$1004</f>
        <v>-0.64897097360151768</v>
      </c>
      <c r="C667" s="100">
        <f>('EKHAZAARSTK X raw'!C667-'EKHAZAARSTK X raw'!C$1003)/'EKHAZAARSTK X raw'!C$1004</f>
        <v>-0.96038961062106643</v>
      </c>
      <c r="D667" s="100">
        <f>('EKHAZAARSTK X raw'!D667-'EKHAZAARSTK X raw'!D$1003)/'EKHAZAARSTK X raw'!D$1004</f>
        <v>-0.85594054952580734</v>
      </c>
      <c r="E667" s="100">
        <f>('EKHAZAARSTK X raw'!E667-'EKHAZAARSTK X raw'!E$1003)/'EKHAZAARSTK X raw'!E$1004</f>
        <v>1.1257557038300881</v>
      </c>
      <c r="F667" s="100">
        <f>('EKHAZAARSTK X raw'!F667-'EKHAZAARSTK X raw'!F$1003)/'EKHAZAARSTK X raw'!F$1004</f>
        <v>-1.0958470049942008</v>
      </c>
      <c r="G667" s="100">
        <f>('EKHAZAARSTK X raw'!G667-'EKHAZAARSTK X raw'!G$1003)/'EKHAZAARSTK X raw'!G$1004</f>
        <v>-0.75715198341733991</v>
      </c>
      <c r="H667" s="100">
        <f>('EKHAZAARSTK X raw'!H667-'EKHAZAARSTK X raw'!H$1003)/'EKHAZAARSTK X raw'!H$1004</f>
        <v>-0.21430862349270169</v>
      </c>
      <c r="I667" s="100">
        <f>('EKHAZAARSTK X raw'!I667-'EKHAZAARSTK X raw'!I$1003)/'EKHAZAARSTK X raw'!I$1004</f>
        <v>0.67389567865438249</v>
      </c>
      <c r="J667" s="100">
        <f>('EKHAZAARSTK X raw'!J667-'EKHAZAARSTK X raw'!J$1003)/'EKHAZAARSTK X raw'!J$1004</f>
        <v>1.769305920079379</v>
      </c>
      <c r="K667" s="100">
        <f>('EKHAZAARSTK X raw'!K667-'EKHAZAARSTK X raw'!K$1003)/'EKHAZAARSTK X raw'!K$1004</f>
        <v>1.4691922599183684</v>
      </c>
    </row>
    <row r="668" spans="1:11" x14ac:dyDescent="0.3">
      <c r="A668" s="22" t="str">
        <f>'EKHAZAARSTK X raw'!A668</f>
        <v>PAUSHAK LTD</v>
      </c>
      <c r="B668" s="100">
        <f>('EKHAZAARSTK X raw'!B668-'EKHAZAARSTK X raw'!B$1003)/'EKHAZAARSTK X raw'!B$1004</f>
        <v>-0.53086014391405123</v>
      </c>
      <c r="C668" s="100">
        <f>('EKHAZAARSTK X raw'!C668-'EKHAZAARSTK X raw'!C$1003)/'EKHAZAARSTK X raw'!C$1004</f>
        <v>-0.7065938632924218</v>
      </c>
      <c r="D668" s="100">
        <f>('EKHAZAARSTK X raw'!D668-'EKHAZAARSTK X raw'!D$1003)/'EKHAZAARSTK X raw'!D$1004</f>
        <v>-2.2073593434064429E-2</v>
      </c>
      <c r="E668" s="100">
        <f>('EKHAZAARSTK X raw'!E668-'EKHAZAARSTK X raw'!E$1003)/'EKHAZAARSTK X raw'!E$1004</f>
        <v>-0.90240488424864596</v>
      </c>
      <c r="F668" s="100">
        <f>('EKHAZAARSTK X raw'!F668-'EKHAZAARSTK X raw'!F$1003)/'EKHAZAARSTK X raw'!F$1004</f>
        <v>-0.96550776335629829</v>
      </c>
      <c r="G668" s="100">
        <f>('EKHAZAARSTK X raw'!G668-'EKHAZAARSTK X raw'!G$1003)/'EKHAZAARSTK X raw'!G$1004</f>
        <v>0.53787637416674827</v>
      </c>
      <c r="H668" s="100">
        <f>('EKHAZAARSTK X raw'!H668-'EKHAZAARSTK X raw'!H$1003)/'EKHAZAARSTK X raw'!H$1004</f>
        <v>-1.3074710671720422</v>
      </c>
      <c r="I668" s="100">
        <f>('EKHAZAARSTK X raw'!I668-'EKHAZAARSTK X raw'!I$1003)/'EKHAZAARSTK X raw'!I$1004</f>
        <v>-0.98929025494134659</v>
      </c>
      <c r="J668" s="100">
        <f>('EKHAZAARSTK X raw'!J668-'EKHAZAARSTK X raw'!J$1003)/'EKHAZAARSTK X raw'!J$1004</f>
        <v>-0.74853663237942281</v>
      </c>
      <c r="K668" s="100">
        <f>('EKHAZAARSTK X raw'!K668-'EKHAZAARSTK X raw'!K$1003)/'EKHAZAARSTK X raw'!K$1004</f>
        <v>-9.9838970990421938E-2</v>
      </c>
    </row>
    <row r="669" spans="1:11" x14ac:dyDescent="0.3">
      <c r="A669" s="22" t="str">
        <f>'EKHAZAARSTK X raw'!A669</f>
        <v>PB FINTECH LTD</v>
      </c>
      <c r="B669" s="100">
        <f>('EKHAZAARSTK X raw'!B669-'EKHAZAARSTK X raw'!B$1003)/'EKHAZAARSTK X raw'!B$1004</f>
        <v>-0.64897097360151768</v>
      </c>
      <c r="C669" s="100">
        <f>('EKHAZAARSTK X raw'!C669-'EKHAZAARSTK X raw'!C$1003)/'EKHAZAARSTK X raw'!C$1004</f>
        <v>1.3094835803261695</v>
      </c>
      <c r="D669" s="100">
        <f>('EKHAZAARSTK X raw'!D669-'EKHAZAARSTK X raw'!D$1003)/'EKHAZAARSTK X raw'!D$1004</f>
        <v>1.418983760798985</v>
      </c>
      <c r="E669" s="100">
        <f>('EKHAZAARSTK X raw'!E669-'EKHAZAARSTK X raw'!E$1003)/'EKHAZAARSTK X raw'!E$1004</f>
        <v>-0.76988936911202621</v>
      </c>
      <c r="F669" s="100">
        <f>('EKHAZAARSTK X raw'!F669-'EKHAZAARSTK X raw'!F$1003)/'EKHAZAARSTK X raw'!F$1004</f>
        <v>-0.41129041560737239</v>
      </c>
      <c r="G669" s="100">
        <f>('EKHAZAARSTK X raw'!G669-'EKHAZAARSTK X raw'!G$1003)/'EKHAZAARSTK X raw'!G$1004</f>
        <v>-2.6475025792479099</v>
      </c>
      <c r="H669" s="100">
        <f>('EKHAZAARSTK X raw'!H669-'EKHAZAARSTK X raw'!H$1003)/'EKHAZAARSTK X raw'!H$1004</f>
        <v>0.3615866657140217</v>
      </c>
      <c r="I669" s="100">
        <f>('EKHAZAARSTK X raw'!I669-'EKHAZAARSTK X raw'!I$1003)/'EKHAZAARSTK X raw'!I$1004</f>
        <v>0.6895448366742053</v>
      </c>
      <c r="J669" s="100">
        <f>('EKHAZAARSTK X raw'!J669-'EKHAZAARSTK X raw'!J$1003)/'EKHAZAARSTK X raw'!J$1004</f>
        <v>-1.3589326266241304</v>
      </c>
      <c r="K669" s="100">
        <f>('EKHAZAARSTK X raw'!K669-'EKHAZAARSTK X raw'!K$1003)/'EKHAZAARSTK X raw'!K$1004</f>
        <v>-0.92609653661540225</v>
      </c>
    </row>
    <row r="670" spans="1:11" x14ac:dyDescent="0.3">
      <c r="A670" s="22" t="str">
        <f>'EKHAZAARSTK X raw'!A670</f>
        <v>PC JEWELLER LTD</v>
      </c>
      <c r="B670" s="100">
        <f>('EKHAZAARSTK X raw'!B670-'EKHAZAARSTK X raw'!B$1003)/'EKHAZAARSTK X raw'!B$1004</f>
        <v>-0.64897097360151768</v>
      </c>
      <c r="C670" s="100">
        <f>('EKHAZAARSTK X raw'!C670-'EKHAZAARSTK X raw'!C$1003)/'EKHAZAARSTK X raw'!C$1004</f>
        <v>1.6281114789727922</v>
      </c>
      <c r="D670" s="100">
        <f>('EKHAZAARSTK X raw'!D670-'EKHAZAARSTK X raw'!D$1003)/'EKHAZAARSTK X raw'!D$1004</f>
        <v>-2.8995719156427411</v>
      </c>
      <c r="E670" s="100">
        <f>('EKHAZAARSTK X raw'!E670-'EKHAZAARSTK X raw'!E$1003)/'EKHAZAARSTK X raw'!E$1004</f>
        <v>1.7991120331935448</v>
      </c>
      <c r="F670" s="100">
        <f>('EKHAZAARSTK X raw'!F670-'EKHAZAARSTK X raw'!F$1003)/'EKHAZAARSTK X raw'!F$1004</f>
        <v>1.9259810565732904</v>
      </c>
      <c r="G670" s="100">
        <f>('EKHAZAARSTK X raw'!G670-'EKHAZAARSTK X raw'!G$1003)/'EKHAZAARSTK X raw'!G$1004</f>
        <v>-1.8886719021502607</v>
      </c>
      <c r="H670" s="100">
        <f>('EKHAZAARSTK X raw'!H670-'EKHAZAARSTK X raw'!H$1003)/'EKHAZAARSTK X raw'!H$1004</f>
        <v>-0.42887683410673305</v>
      </c>
      <c r="I670" s="100">
        <f>('EKHAZAARSTK X raw'!I670-'EKHAZAARSTK X raw'!I$1003)/'EKHAZAARSTK X raw'!I$1004</f>
        <v>0.92295846279924221</v>
      </c>
      <c r="J670" s="100">
        <f>('EKHAZAARSTK X raw'!J670-'EKHAZAARSTK X raw'!J$1003)/'EKHAZAARSTK X raw'!J$1004</f>
        <v>-2.162897343740958</v>
      </c>
      <c r="K670" s="100">
        <f>('EKHAZAARSTK X raw'!K670-'EKHAZAARSTK X raw'!K$1003)/'EKHAZAARSTK X raw'!K$1004</f>
        <v>2.4441453652863254</v>
      </c>
    </row>
    <row r="671" spans="1:11" x14ac:dyDescent="0.3">
      <c r="A671" s="22" t="str">
        <f>'EKHAZAARSTK X raw'!A671</f>
        <v>PCBL LTD</v>
      </c>
      <c r="B671" s="100">
        <f>('EKHAZAARSTK X raw'!B671-'EKHAZAARSTK X raw'!B$1003)/'EKHAZAARSTK X raw'!B$1004</f>
        <v>2.6980427742375541</v>
      </c>
      <c r="C671" s="100">
        <f>('EKHAZAARSTK X raw'!C671-'EKHAZAARSTK X raw'!C$1003)/'EKHAZAARSTK X raw'!C$1004</f>
        <v>-0.58860634130887424</v>
      </c>
      <c r="D671" s="100">
        <f>('EKHAZAARSTK X raw'!D671-'EKHAZAARSTK X raw'!D$1003)/'EKHAZAARSTK X raw'!D$1004</f>
        <v>9.7982620070753756E-2</v>
      </c>
      <c r="E671" s="100">
        <f>('EKHAZAARSTK X raw'!E671-'EKHAZAARSTK X raw'!E$1003)/'EKHAZAARSTK X raw'!E$1004</f>
        <v>-0.13246679827124963</v>
      </c>
      <c r="F671" s="100">
        <f>('EKHAZAARSTK X raw'!F671-'EKHAZAARSTK X raw'!F$1003)/'EKHAZAARSTK X raw'!F$1004</f>
        <v>-4.1885386805856108E-2</v>
      </c>
      <c r="G671" s="100">
        <f>('EKHAZAARSTK X raw'!G671-'EKHAZAARSTK X raw'!G$1003)/'EKHAZAARSTK X raw'!G$1004</f>
        <v>-0.14576451438833424</v>
      </c>
      <c r="H671" s="100">
        <f>('EKHAZAARSTK X raw'!H671-'EKHAZAARSTK X raw'!H$1003)/'EKHAZAARSTK X raw'!H$1004</f>
        <v>4.6340817202954396E-2</v>
      </c>
      <c r="I671" s="100">
        <f>('EKHAZAARSTK X raw'!I671-'EKHAZAARSTK X raw'!I$1003)/'EKHAZAARSTK X raw'!I$1004</f>
        <v>0.67384031455435467</v>
      </c>
      <c r="J671" s="100">
        <f>('EKHAZAARSTK X raw'!J671-'EKHAZAARSTK X raw'!J$1003)/'EKHAZAARSTK X raw'!J$1004</f>
        <v>0.79471541649372734</v>
      </c>
      <c r="K671" s="100">
        <f>('EKHAZAARSTK X raw'!K671-'EKHAZAARSTK X raw'!K$1003)/'EKHAZAARSTK X raw'!K$1004</f>
        <v>-0.73661948078358463</v>
      </c>
    </row>
    <row r="672" spans="1:11" x14ac:dyDescent="0.3">
      <c r="A672" s="22" t="str">
        <f>'EKHAZAARSTK X raw'!A672</f>
        <v>PDS LTD</v>
      </c>
      <c r="B672" s="100">
        <f>('EKHAZAARSTK X raw'!B672-'EKHAZAARSTK X raw'!B$1003)/'EKHAZAARSTK X raw'!B$1004</f>
        <v>-0.12943633160800469</v>
      </c>
      <c r="C672" s="100">
        <f>('EKHAZAARSTK X raw'!C672-'EKHAZAARSTK X raw'!C$1003)/'EKHAZAARSTK X raw'!C$1004</f>
        <v>1.0362931436314895</v>
      </c>
      <c r="D672" s="100">
        <f>('EKHAZAARSTK X raw'!D672-'EKHAZAARSTK X raw'!D$1003)/'EKHAZAARSTK X raw'!D$1004</f>
        <v>1.319962960301613</v>
      </c>
      <c r="E672" s="100">
        <f>('EKHAZAARSTK X raw'!E672-'EKHAZAARSTK X raw'!E$1003)/'EKHAZAARSTK X raw'!E$1004</f>
        <v>-0.55028266110078361</v>
      </c>
      <c r="F672" s="100">
        <f>('EKHAZAARSTK X raw'!F672-'EKHAZAARSTK X raw'!F$1003)/'EKHAZAARSTK X raw'!F$1004</f>
        <v>-0.14080083156196416</v>
      </c>
      <c r="G672" s="100">
        <f>('EKHAZAARSTK X raw'!G672-'EKHAZAARSTK X raw'!G$1003)/'EKHAZAARSTK X raw'!G$1004</f>
        <v>0.93943241361191765</v>
      </c>
      <c r="H672" s="100">
        <f>('EKHAZAARSTK X raw'!H672-'EKHAZAARSTK X raw'!H$1003)/'EKHAZAARSTK X raw'!H$1004</f>
        <v>3.6945194526597967E-2</v>
      </c>
      <c r="I672" s="100">
        <f>('EKHAZAARSTK X raw'!I672-'EKHAZAARSTK X raw'!I$1003)/'EKHAZAARSTK X raw'!I$1004</f>
        <v>-1.0183002223868853</v>
      </c>
      <c r="J672" s="100">
        <f>('EKHAZAARSTK X raw'!J672-'EKHAZAARSTK X raw'!J$1003)/'EKHAZAARSTK X raw'!J$1004</f>
        <v>0.49808261516145086</v>
      </c>
      <c r="K672" s="100">
        <f>('EKHAZAARSTK X raw'!K672-'EKHAZAARSTK X raw'!K$1003)/'EKHAZAARSTK X raw'!K$1004</f>
        <v>-0.87856014727858833</v>
      </c>
    </row>
    <row r="673" spans="1:11" x14ac:dyDescent="0.3">
      <c r="A673" s="22" t="str">
        <f>'EKHAZAARSTK X raw'!A673</f>
        <v>PERSISTENT SYSTEMS LTD</v>
      </c>
      <c r="B673" s="100">
        <f>('EKHAZAARSTK X raw'!B673-'EKHAZAARSTK X raw'!B$1003)/'EKHAZAARSTK X raw'!B$1004</f>
        <v>6.8383504100965964E-3</v>
      </c>
      <c r="C673" s="100">
        <f>('EKHAZAARSTK X raw'!C673-'EKHAZAARSTK X raw'!C$1003)/'EKHAZAARSTK X raw'!C$1004</f>
        <v>0.71429316659870445</v>
      </c>
      <c r="D673" s="100">
        <f>('EKHAZAARSTK X raw'!D673-'EKHAZAARSTK X raw'!D$1003)/'EKHAZAARSTK X raw'!D$1004</f>
        <v>1.0725853887316523</v>
      </c>
      <c r="E673" s="100">
        <f>('EKHAZAARSTK X raw'!E673-'EKHAZAARSTK X raw'!E$1003)/'EKHAZAARSTK X raw'!E$1004</f>
        <v>-0.59921476711420085</v>
      </c>
      <c r="F673" s="100">
        <f>('EKHAZAARSTK X raw'!F673-'EKHAZAARSTK X raw'!F$1003)/'EKHAZAARSTK X raw'!F$1004</f>
        <v>-0.21290127747350865</v>
      </c>
      <c r="G673" s="100">
        <f>('EKHAZAARSTK X raw'!G673-'EKHAZAARSTK X raw'!G$1003)/'EKHAZAARSTK X raw'!G$1004</f>
        <v>0.80360044902119465</v>
      </c>
      <c r="H673" s="100">
        <f>('EKHAZAARSTK X raw'!H673-'EKHAZAARSTK X raw'!H$1003)/'EKHAZAARSTK X raw'!H$1004</f>
        <v>0.69072837328695591</v>
      </c>
      <c r="I673" s="100">
        <f>('EKHAZAARSTK X raw'!I673-'EKHAZAARSTK X raw'!I$1003)/'EKHAZAARSTK X raw'!I$1004</f>
        <v>0.60471083839643147</v>
      </c>
      <c r="J673" s="100">
        <f>('EKHAZAARSTK X raw'!J673-'EKHAZAARSTK X raw'!J$1003)/'EKHAZAARSTK X raw'!J$1004</f>
        <v>-0.56191761885011715</v>
      </c>
      <c r="K673" s="100">
        <f>('EKHAZAARSTK X raw'!K673-'EKHAZAARSTK X raw'!K$1003)/'EKHAZAARSTK X raw'!K$1004</f>
        <v>-0.4205374719577431</v>
      </c>
    </row>
    <row r="674" spans="1:11" x14ac:dyDescent="0.3">
      <c r="A674" s="22" t="str">
        <f>'EKHAZAARSTK X raw'!A674</f>
        <v>PETRONET LNG LTD</v>
      </c>
      <c r="B674" s="100">
        <f>('EKHAZAARSTK X raw'!B674-'EKHAZAARSTK X raw'!B$1003)/'EKHAZAARSTK X raw'!B$1004</f>
        <v>0.74777539388373693</v>
      </c>
      <c r="C674" s="100">
        <f>('EKHAZAARSTK X raw'!C674-'EKHAZAARSTK X raw'!C$1003)/'EKHAZAARSTK X raw'!C$1004</f>
        <v>9.0236614005192312E-2</v>
      </c>
      <c r="D674" s="100">
        <f>('EKHAZAARSTK X raw'!D674-'EKHAZAARSTK X raw'!D$1003)/'EKHAZAARSTK X raw'!D$1004</f>
        <v>0.27335260161738861</v>
      </c>
      <c r="E674" s="100">
        <f>('EKHAZAARSTK X raw'!E674-'EKHAZAARSTK X raw'!E$1003)/'EKHAZAARSTK X raw'!E$1004</f>
        <v>-0.22702885608047438</v>
      </c>
      <c r="F674" s="100">
        <f>('EKHAZAARSTK X raw'!F674-'EKHAZAARSTK X raw'!F$1003)/'EKHAZAARSTK X raw'!F$1004</f>
        <v>0.35702348390945782</v>
      </c>
      <c r="G674" s="100">
        <f>('EKHAZAARSTK X raw'!G674-'EKHAZAARSTK X raw'!G$1003)/'EKHAZAARSTK X raw'!G$1004</f>
        <v>0.4401174669431358</v>
      </c>
      <c r="H674" s="100">
        <f>('EKHAZAARSTK X raw'!H674-'EKHAZAARSTK X raw'!H$1003)/'EKHAZAARSTK X raw'!H$1004</f>
        <v>1.3795833142024327</v>
      </c>
      <c r="I674" s="100">
        <f>('EKHAZAARSTK X raw'!I674-'EKHAZAARSTK X raw'!I$1003)/'EKHAZAARSTK X raw'!I$1004</f>
        <v>-0.50742941752412285</v>
      </c>
      <c r="J674" s="100">
        <f>('EKHAZAARSTK X raw'!J674-'EKHAZAARSTK X raw'!J$1003)/'EKHAZAARSTK X raw'!J$1004</f>
        <v>0.80013254278489332</v>
      </c>
      <c r="K674" s="100">
        <f>('EKHAZAARSTK X raw'!K674-'EKHAZAARSTK X raw'!K$1003)/'EKHAZAARSTK X raw'!K$1004</f>
        <v>-1.0867055435417667</v>
      </c>
    </row>
    <row r="675" spans="1:11" x14ac:dyDescent="0.3">
      <c r="A675" s="22" t="str">
        <f>'EKHAZAARSTK X raw'!A675</f>
        <v>PFIZER LIMITED</v>
      </c>
      <c r="B675" s="100">
        <f>('EKHAZAARSTK X raw'!B675-'EKHAZAARSTK X raw'!B$1003)/'EKHAZAARSTK X raw'!B$1004</f>
        <v>2.576601121006725E-2</v>
      </c>
      <c r="C675" s="100">
        <f>('EKHAZAARSTK X raw'!C675-'EKHAZAARSTK X raw'!C$1003)/'EKHAZAARSTK X raw'!C$1004</f>
        <v>-0.98331491332755872</v>
      </c>
      <c r="D675" s="100">
        <f>('EKHAZAARSTK X raw'!D675-'EKHAZAARSTK X raw'!D$1003)/'EKHAZAARSTK X raw'!D$1004</f>
        <v>-0.91620837980794234</v>
      </c>
      <c r="E675" s="100">
        <f>('EKHAZAARSTK X raw'!E675-'EKHAZAARSTK X raw'!E$1003)/'EKHAZAARSTK X raw'!E$1004</f>
        <v>-0.77744116018989784</v>
      </c>
      <c r="F675" s="100">
        <f>('EKHAZAARSTK X raw'!F675-'EKHAZAARSTK X raw'!F$1003)/'EKHAZAARSTK X raw'!F$1004</f>
        <v>-0.73282843268321796</v>
      </c>
      <c r="G675" s="100">
        <f>('EKHAZAARSTK X raw'!G675-'EKHAZAARSTK X raw'!G$1003)/'EKHAZAARSTK X raw'!G$1004</f>
        <v>0.94116554922366213</v>
      </c>
      <c r="H675" s="100">
        <f>('EKHAZAARSTK X raw'!H675-'EKHAZAARSTK X raw'!H$1003)/'EKHAZAARSTK X raw'!H$1004</f>
        <v>0.15461229272965954</v>
      </c>
      <c r="I675" s="100">
        <f>('EKHAZAARSTK X raw'!I675-'EKHAZAARSTK X raw'!I$1003)/'EKHAZAARSTK X raw'!I$1004</f>
        <v>-0.92906215276630422</v>
      </c>
      <c r="J675" s="100">
        <f>('EKHAZAARSTK X raw'!J675-'EKHAZAARSTK X raw'!J$1003)/'EKHAZAARSTK X raw'!J$1004</f>
        <v>-0.51651516537327991</v>
      </c>
      <c r="K675" s="100">
        <f>('EKHAZAARSTK X raw'!K675-'EKHAZAARSTK X raw'!K$1003)/'EKHAZAARSTK X raw'!K$1004</f>
        <v>-0.8481270401972576</v>
      </c>
    </row>
    <row r="676" spans="1:11" x14ac:dyDescent="0.3">
      <c r="A676" s="22" t="str">
        <f>'EKHAZAARSTK X raw'!A676</f>
        <v>PG ELECTROPLAST LTD</v>
      </c>
      <c r="B676" s="100">
        <f>('EKHAZAARSTK X raw'!B676-'EKHAZAARSTK X raw'!B$1003)/'EKHAZAARSTK X raw'!B$1004</f>
        <v>-0.64897097360151768</v>
      </c>
      <c r="C676" s="100">
        <f>('EKHAZAARSTK X raw'!C676-'EKHAZAARSTK X raw'!C$1003)/'EKHAZAARSTK X raw'!C$1004</f>
        <v>1.7173126025951182</v>
      </c>
      <c r="D676" s="100">
        <f>('EKHAZAARSTK X raw'!D676-'EKHAZAARSTK X raw'!D$1003)/'EKHAZAARSTK X raw'!D$1004</f>
        <v>2.0653858431168683</v>
      </c>
      <c r="E676" s="100">
        <f>('EKHAZAARSTK X raw'!E676-'EKHAZAARSTK X raw'!E$1003)/'EKHAZAARSTK X raw'!E$1004</f>
        <v>0.80636315445726747</v>
      </c>
      <c r="F676" s="100">
        <f>('EKHAZAARSTK X raw'!F676-'EKHAZAARSTK X raw'!F$1003)/'EKHAZAARSTK X raw'!F$1004</f>
        <v>1.5373893558943501</v>
      </c>
      <c r="G676" s="100">
        <f>('EKHAZAARSTK X raw'!G676-'EKHAZAARSTK X raw'!G$1003)/'EKHAZAARSTK X raw'!G$1004</f>
        <v>-0.20948185285862334</v>
      </c>
      <c r="H676" s="100">
        <f>('EKHAZAARSTK X raw'!H676-'EKHAZAARSTK X raw'!H$1003)/'EKHAZAARSTK X raw'!H$1004</f>
        <v>-0.65839662610371708</v>
      </c>
      <c r="I676" s="100">
        <f>('EKHAZAARSTK X raw'!I676-'EKHAZAARSTK X raw'!I$1003)/'EKHAZAARSTK X raw'!I$1004</f>
        <v>-6.1874174495772101E-2</v>
      </c>
      <c r="J676" s="100">
        <f>('EKHAZAARSTK X raw'!J676-'EKHAZAARSTK X raw'!J$1003)/'EKHAZAARSTK X raw'!J$1004</f>
        <v>-0.61393063630574629</v>
      </c>
      <c r="K676" s="100">
        <f>('EKHAZAARSTK X raw'!K676-'EKHAZAARSTK X raw'!K$1003)/'EKHAZAARSTK X raw'!K$1004</f>
        <v>-0.56220433996770847</v>
      </c>
    </row>
    <row r="677" spans="1:11" x14ac:dyDescent="0.3">
      <c r="A677" s="22" t="str">
        <f>'EKHAZAARSTK X raw'!A677</f>
        <v>PHOENIX MILLS LTD</v>
      </c>
      <c r="B677" s="100">
        <f>('EKHAZAARSTK X raw'!B677-'EKHAZAARSTK X raw'!B$1003)/'EKHAZAARSTK X raw'!B$1004</f>
        <v>-0.5209948761394908</v>
      </c>
      <c r="C677" s="100">
        <f>('EKHAZAARSTK X raw'!C677-'EKHAZAARSTK X raw'!C$1003)/'EKHAZAARSTK X raw'!C$1004</f>
        <v>-0.73056756931968159</v>
      </c>
      <c r="D677" s="100">
        <f>('EKHAZAARSTK X raw'!D677-'EKHAZAARSTK X raw'!D$1003)/'EKHAZAARSTK X raw'!D$1004</f>
        <v>2.4503988264531394E-2</v>
      </c>
      <c r="E677" s="100">
        <f>('EKHAZAARSTK X raw'!E677-'EKHAZAARSTK X raw'!E$1003)/'EKHAZAARSTK X raw'!E$1004</f>
        <v>0.22243147881931757</v>
      </c>
      <c r="F677" s="100">
        <f>('EKHAZAARSTK X raw'!F677-'EKHAZAARSTK X raw'!F$1003)/'EKHAZAARSTK X raw'!F$1004</f>
        <v>0.26858002655294844</v>
      </c>
      <c r="G677" s="100">
        <f>('EKHAZAARSTK X raw'!G677-'EKHAZAARSTK X raw'!G$1003)/'EKHAZAARSTK X raw'!G$1004</f>
        <v>0.30641355990809971</v>
      </c>
      <c r="H677" s="100">
        <f>('EKHAZAARSTK X raw'!H677-'EKHAZAARSTK X raw'!H$1003)/'EKHAZAARSTK X raw'!H$1004</f>
        <v>0.61342396404963218</v>
      </c>
      <c r="I677" s="100">
        <f>('EKHAZAARSTK X raw'!I677-'EKHAZAARSTK X raw'!I$1003)/'EKHAZAARSTK X raw'!I$1004</f>
        <v>-0.60934153886006537</v>
      </c>
      <c r="J677" s="100">
        <f>('EKHAZAARSTK X raw'!J677-'EKHAZAARSTK X raw'!J$1003)/'EKHAZAARSTK X raw'!J$1004</f>
        <v>-0.50272854856614357</v>
      </c>
      <c r="K677" s="100">
        <f>('EKHAZAARSTK X raw'!K677-'EKHAZAARSTK X raw'!K$1003)/'EKHAZAARSTK X raw'!K$1004</f>
        <v>-0.9553297213025399</v>
      </c>
    </row>
    <row r="678" spans="1:11" x14ac:dyDescent="0.3">
      <c r="A678" s="22" t="str">
        <f>'EKHAZAARSTK X raw'!A678</f>
        <v>PI INDUSTRIES LTD</v>
      </c>
      <c r="B678" s="100">
        <f>('EKHAZAARSTK X raw'!B678-'EKHAZAARSTK X raw'!B$1003)/'EKHAZAARSTK X raw'!B$1004</f>
        <v>-0.47630619662638418</v>
      </c>
      <c r="C678" s="100">
        <f>('EKHAZAARSTK X raw'!C678-'EKHAZAARSTK X raw'!C$1003)/'EKHAZAARSTK X raw'!C$1004</f>
        <v>-0.53336283073875956</v>
      </c>
      <c r="D678" s="100">
        <f>('EKHAZAARSTK X raw'!D678-'EKHAZAARSTK X raw'!D$1003)/'EKHAZAARSTK X raw'!D$1004</f>
        <v>0.9607729201510482</v>
      </c>
      <c r="E678" s="100">
        <f>('EKHAZAARSTK X raw'!E678-'EKHAZAARSTK X raw'!E$1003)/'EKHAZAARSTK X raw'!E$1004</f>
        <v>-0.82300585285453554</v>
      </c>
      <c r="F678" s="100">
        <f>('EKHAZAARSTK X raw'!F678-'EKHAZAARSTK X raw'!F$1003)/'EKHAZAARSTK X raw'!F$1004</f>
        <v>-2.1663237093902322E-2</v>
      </c>
      <c r="G678" s="100">
        <f>('EKHAZAARSTK X raw'!G678-'EKHAZAARSTK X raw'!G$1003)/'EKHAZAARSTK X raw'!G$1004</f>
        <v>0.35489245909083589</v>
      </c>
      <c r="H678" s="100">
        <f>('EKHAZAARSTK X raw'!H678-'EKHAZAARSTK X raw'!H$1003)/'EKHAZAARSTK X raw'!H$1004</f>
        <v>0.80339039849498595</v>
      </c>
      <c r="I678" s="100">
        <f>('EKHAZAARSTK X raw'!I678-'EKHAZAARSTK X raw'!I$1003)/'EKHAZAARSTK X raw'!I$1004</f>
        <v>-0.32664934838050497</v>
      </c>
      <c r="J678" s="100">
        <f>('EKHAZAARSTK X raw'!J678-'EKHAZAARSTK X raw'!J$1003)/'EKHAZAARSTK X raw'!J$1004</f>
        <v>-0.72067404385709255</v>
      </c>
      <c r="K678" s="100">
        <f>('EKHAZAARSTK X raw'!K678-'EKHAZAARSTK X raw'!K$1003)/'EKHAZAARSTK X raw'!K$1004</f>
        <v>-0.33369548548177641</v>
      </c>
    </row>
    <row r="679" spans="1:11" x14ac:dyDescent="0.3">
      <c r="A679" s="22" t="str">
        <f>'EKHAZAARSTK X raw'!A679</f>
        <v>PIDILITE INDUSTRIES LTD</v>
      </c>
      <c r="B679" s="100">
        <f>('EKHAZAARSTK X raw'!B679-'EKHAZAARSTK X raw'!B$1003)/'EKHAZAARSTK X raw'!B$1004</f>
        <v>-0.34755203391438799</v>
      </c>
      <c r="C679" s="100">
        <f>('EKHAZAARSTK X raw'!C679-'EKHAZAARSTK X raw'!C$1003)/'EKHAZAARSTK X raw'!C$1004</f>
        <v>-0.45245302324311426</v>
      </c>
      <c r="D679" s="100">
        <f>('EKHAZAARSTK X raw'!D679-'EKHAZAARSTK X raw'!D$1003)/'EKHAZAARSTK X raw'!D$1004</f>
        <v>0.14364486489303588</v>
      </c>
      <c r="E679" s="100">
        <f>('EKHAZAARSTK X raw'!E679-'EKHAZAARSTK X raw'!E$1003)/'EKHAZAARSTK X raw'!E$1004</f>
        <v>-0.76704580641590114</v>
      </c>
      <c r="F679" s="100">
        <f>('EKHAZAARSTK X raw'!F679-'EKHAZAARSTK X raw'!F$1003)/'EKHAZAARSTK X raw'!F$1004</f>
        <v>-0.36833786438788074</v>
      </c>
      <c r="G679" s="100">
        <f>('EKHAZAARSTK X raw'!G679-'EKHAZAARSTK X raw'!G$1003)/'EKHAZAARSTK X raw'!G$1004</f>
        <v>0.54170395934216853</v>
      </c>
      <c r="H679" s="100">
        <f>('EKHAZAARSTK X raw'!H679-'EKHAZAARSTK X raw'!H$1003)/'EKHAZAARSTK X raw'!H$1004</f>
        <v>1.2014007733575238</v>
      </c>
      <c r="I679" s="100">
        <f>('EKHAZAARSTK X raw'!I679-'EKHAZAARSTK X raw'!I$1003)/'EKHAZAARSTK X raw'!I$1004</f>
        <v>-0.826347995983156</v>
      </c>
      <c r="J679" s="100">
        <f>('EKHAZAARSTK X raw'!J679-'EKHAZAARSTK X raw'!J$1003)/'EKHAZAARSTK X raw'!J$1004</f>
        <v>-0.98191999343757819</v>
      </c>
      <c r="K679" s="100">
        <f>('EKHAZAARSTK X raw'!K679-'EKHAZAARSTK X raw'!K$1003)/'EKHAZAARSTK X raw'!K$1004</f>
        <v>-0.8243579492282761</v>
      </c>
    </row>
    <row r="680" spans="1:11" x14ac:dyDescent="0.3">
      <c r="A680" s="22" t="str">
        <f>'EKHAZAARSTK X raw'!A680</f>
        <v>PILANI INVESTMENTS&amp;INDUSTRIE</v>
      </c>
      <c r="B680" s="100">
        <f>('EKHAZAARSTK X raw'!B680-'EKHAZAARSTK X raw'!B$1003)/'EKHAZAARSTK X raw'!B$1004</f>
        <v>-1.7265775739165091E-2</v>
      </c>
      <c r="C680" s="100">
        <f>('EKHAZAARSTK X raw'!C680-'EKHAZAARSTK X raw'!C$1003)/'EKHAZAARSTK X raw'!C$1004</f>
        <v>-1.5089430729481736</v>
      </c>
      <c r="D680" s="100">
        <f>('EKHAZAARSTK X raw'!D680-'EKHAZAARSTK X raw'!D$1003)/'EKHAZAARSTK X raw'!D$1004</f>
        <v>-0.30267685555905227</v>
      </c>
      <c r="E680" s="100">
        <f>('EKHAZAARSTK X raw'!E680-'EKHAZAARSTK X raw'!E$1003)/'EKHAZAARSTK X raw'!E$1004</f>
        <v>-8.5777435082884254E-2</v>
      </c>
      <c r="F680" s="100">
        <f>('EKHAZAARSTK X raw'!F680-'EKHAZAARSTK X raw'!F$1003)/'EKHAZAARSTK X raw'!F$1004</f>
        <v>-0.25282915596420708</v>
      </c>
      <c r="G680" s="100">
        <f>('EKHAZAARSTK X raw'!G680-'EKHAZAARSTK X raw'!G$1003)/'EKHAZAARSTK X raw'!G$1004</f>
        <v>0.40932068315078612</v>
      </c>
      <c r="H680" s="100">
        <f>('EKHAZAARSTK X raw'!H680-'EKHAZAARSTK X raw'!H$1003)/'EKHAZAARSTK X raw'!H$1004</f>
        <v>-0.53568214919194101</v>
      </c>
      <c r="I680" s="100">
        <f>('EKHAZAARSTK X raw'!I680-'EKHAZAARSTK X raw'!I$1003)/'EKHAZAARSTK X raw'!I$1004</f>
        <v>-0.9756943747121759</v>
      </c>
      <c r="J680" s="100">
        <f>('EKHAZAARSTK X raw'!J680-'EKHAZAARSTK X raw'!J$1003)/'EKHAZAARSTK X raw'!J$1004</f>
        <v>1.0801937972792615</v>
      </c>
      <c r="K680" s="100">
        <f>('EKHAZAARSTK X raw'!K680-'EKHAZAARSTK X raw'!K$1003)/'EKHAZAARSTK X raw'!K$1004</f>
        <v>-0.64276937346635199</v>
      </c>
    </row>
    <row r="681" spans="1:11" x14ac:dyDescent="0.3">
      <c r="A681" s="22" t="str">
        <f>'EKHAZAARSTK X raw'!A681</f>
        <v>PIRAMAL ENTERPRISES LTD</v>
      </c>
      <c r="B681" s="100">
        <f>('EKHAZAARSTK X raw'!B681-'EKHAZAARSTK X raw'!B$1003)/'EKHAZAARSTK X raw'!B$1004</f>
        <v>2.6940731193246976</v>
      </c>
      <c r="C681" s="100">
        <f>('EKHAZAARSTK X raw'!C681-'EKHAZAARSTK X raw'!C$1003)/'EKHAZAARSTK X raw'!C$1004</f>
        <v>7.3069765384488894E-2</v>
      </c>
      <c r="D681" s="100">
        <f>('EKHAZAARSTK X raw'!D681-'EKHAZAARSTK X raw'!D$1003)/'EKHAZAARSTK X raw'!D$1004</f>
        <v>-0.72254033297643216</v>
      </c>
      <c r="E681" s="100">
        <f>('EKHAZAARSTK X raw'!E681-'EKHAZAARSTK X raw'!E$1003)/'EKHAZAARSTK X raw'!E$1004</f>
        <v>-0.90240488424864596</v>
      </c>
      <c r="F681" s="100">
        <f>('EKHAZAARSTK X raw'!F681-'EKHAZAARSTK X raw'!F$1003)/'EKHAZAARSTK X raw'!F$1004</f>
        <v>-1.5965773654767244</v>
      </c>
      <c r="G681" s="100">
        <f>('EKHAZAARSTK X raw'!G681-'EKHAZAARSTK X raw'!G$1003)/'EKHAZAARSTK X raw'!G$1004</f>
        <v>-0.51702663133504045</v>
      </c>
      <c r="H681" s="100">
        <f>('EKHAZAARSTK X raw'!H681-'EKHAZAARSTK X raw'!H$1003)/'EKHAZAARSTK X raw'!H$1004</f>
        <v>1.2308185217317831</v>
      </c>
      <c r="I681" s="100">
        <f>('EKHAZAARSTK X raw'!I681-'EKHAZAARSTK X raw'!I$1003)/'EKHAZAARSTK X raw'!I$1004</f>
        <v>0.66770098830502156</v>
      </c>
      <c r="J681" s="100">
        <f>('EKHAZAARSTK X raw'!J681-'EKHAZAARSTK X raw'!J$1003)/'EKHAZAARSTK X raw'!J$1004</f>
        <v>2.1158455568512955</v>
      </c>
      <c r="K681" s="100">
        <f>('EKHAZAARSTK X raw'!K681-'EKHAZAARSTK X raw'!K$1003)/'EKHAZAARSTK X raw'!K$1004</f>
        <v>0.39716699605106193</v>
      </c>
    </row>
    <row r="682" spans="1:11" x14ac:dyDescent="0.3">
      <c r="A682" s="22" t="str">
        <f>'EKHAZAARSTK X raw'!A682</f>
        <v>PIRAMAL PHARMA LTD</v>
      </c>
      <c r="B682" s="100">
        <f>('EKHAZAARSTK X raw'!B682-'EKHAZAARSTK X raw'!B$1003)/'EKHAZAARSTK X raw'!B$1004</f>
        <v>-0.64897097360151768</v>
      </c>
      <c r="C682" s="100">
        <f>('EKHAZAARSTK X raw'!C682-'EKHAZAARSTK X raw'!C$1003)/'EKHAZAARSTK X raw'!C$1004</f>
        <v>-1.2299879621255991</v>
      </c>
      <c r="D682" s="100">
        <f>('EKHAZAARSTK X raw'!D682-'EKHAZAARSTK X raw'!D$1003)/'EKHAZAARSTK X raw'!D$1004</f>
        <v>-0.62845606353601313</v>
      </c>
      <c r="E682" s="100">
        <f>('EKHAZAARSTK X raw'!E682-'EKHAZAARSTK X raw'!E$1003)/'EKHAZAARSTK X raw'!E$1004</f>
        <v>0.86958674908000533</v>
      </c>
      <c r="F682" s="100">
        <f>('EKHAZAARSTK X raw'!F682-'EKHAZAARSTK X raw'!F$1003)/'EKHAZAARSTK X raw'!F$1004</f>
        <v>-1.3615736281006138E-2</v>
      </c>
      <c r="G682" s="100">
        <f>('EKHAZAARSTK X raw'!G682-'EKHAZAARSTK X raw'!G$1003)/'EKHAZAARSTK X raw'!G$1004</f>
        <v>-0.63394562053875592</v>
      </c>
      <c r="H682" s="100">
        <f>('EKHAZAARSTK X raw'!H682-'EKHAZAARSTK X raw'!H$1003)/'EKHAZAARSTK X raw'!H$1004</f>
        <v>0.4989675212172261</v>
      </c>
      <c r="I682" s="100">
        <f>('EKHAZAARSTK X raw'!I682-'EKHAZAARSTK X raw'!I$1003)/'EKHAZAARSTK X raw'!I$1004</f>
        <v>-0.47415499478413248</v>
      </c>
      <c r="J682" s="100">
        <f>('EKHAZAARSTK X raw'!J682-'EKHAZAARSTK X raw'!J$1003)/'EKHAZAARSTK X raw'!J$1004</f>
        <v>4.3304915686546069E-2</v>
      </c>
      <c r="K682" s="100">
        <f>('EKHAZAARSTK X raw'!K682-'EKHAZAARSTK X raw'!K$1003)/'EKHAZAARSTK X raw'!K$1004</f>
        <v>1.4522813728493127</v>
      </c>
    </row>
    <row r="683" spans="1:11" x14ac:dyDescent="0.3">
      <c r="A683" s="22" t="str">
        <f>'EKHAZAARSTK X raw'!A683</f>
        <v>PIX TRANSMISSIONS LTD</v>
      </c>
      <c r="B683" s="100">
        <f>('EKHAZAARSTK X raw'!B683-'EKHAZAARSTK X raw'!B$1003)/'EKHAZAARSTK X raw'!B$1004</f>
        <v>-9.3856114392504075E-2</v>
      </c>
      <c r="C683" s="100">
        <f>('EKHAZAARSTK X raw'!C683-'EKHAZAARSTK X raw'!C$1003)/'EKHAZAARSTK X raw'!C$1004</f>
        <v>-0.51863564139516005</v>
      </c>
      <c r="D683" s="100">
        <f>('EKHAZAARSTK X raw'!D683-'EKHAZAARSTK X raw'!D$1003)/'EKHAZAARSTK X raw'!D$1004</f>
        <v>0.25919194228190462</v>
      </c>
      <c r="E683" s="100">
        <f>('EKHAZAARSTK X raw'!E683-'EKHAZAARSTK X raw'!E$1003)/'EKHAZAARSTK X raw'!E$1004</f>
        <v>-0.46310551056169752</v>
      </c>
      <c r="F683" s="100">
        <f>('EKHAZAARSTK X raw'!F683-'EKHAZAARSTK X raw'!F$1003)/'EKHAZAARSTK X raw'!F$1004</f>
        <v>-0.22348220906905558</v>
      </c>
      <c r="G683" s="100">
        <f>('EKHAZAARSTK X raw'!G683-'EKHAZAARSTK X raw'!G$1003)/'EKHAZAARSTK X raw'!G$1004</f>
        <v>0.11019931110510514</v>
      </c>
      <c r="H683" s="100">
        <f>('EKHAZAARSTK X raw'!H683-'EKHAZAARSTK X raw'!H$1003)/'EKHAZAARSTK X raw'!H$1004</f>
        <v>-1.3074710671720422</v>
      </c>
      <c r="I683" s="100">
        <f>('EKHAZAARSTK X raw'!I683-'EKHAZAARSTK X raw'!I$1003)/'EKHAZAARSTK X raw'!I$1004</f>
        <v>-0.63323416679367106</v>
      </c>
      <c r="J683" s="100">
        <f>('EKHAZAARSTK X raw'!J683-'EKHAZAARSTK X raw'!J$1003)/'EKHAZAARSTK X raw'!J$1004</f>
        <v>7.4021430738594615E-2</v>
      </c>
      <c r="K683" s="100">
        <f>('EKHAZAARSTK X raw'!K683-'EKHAZAARSTK X raw'!K$1003)/'EKHAZAARSTK X raw'!K$1004</f>
        <v>-0.70049979470695312</v>
      </c>
    </row>
    <row r="684" spans="1:11" x14ac:dyDescent="0.3">
      <c r="A684" s="22" t="str">
        <f>'EKHAZAARSTK X raw'!A684</f>
        <v>PNB HOUSING FINANCE LTD</v>
      </c>
      <c r="B684" s="100">
        <f>('EKHAZAARSTK X raw'!B684-'EKHAZAARSTK X raw'!B$1003)/'EKHAZAARSTK X raw'!B$1004</f>
        <v>-0.64897097360151768</v>
      </c>
      <c r="C684" s="100">
        <f>('EKHAZAARSTK X raw'!C684-'EKHAZAARSTK X raw'!C$1003)/'EKHAZAARSTK X raw'!C$1004</f>
        <v>0.19522220363866502</v>
      </c>
      <c r="D684" s="100">
        <f>('EKHAZAARSTK X raw'!D684-'EKHAZAARSTK X raw'!D$1003)/'EKHAZAARSTK X raw'!D$1004</f>
        <v>-0.85049784522304761</v>
      </c>
      <c r="E684" s="100">
        <f>('EKHAZAARSTK X raw'!E684-'EKHAZAARSTK X raw'!E$1003)/'EKHAZAARSTK X raw'!E$1004</f>
        <v>2.4168897476052602</v>
      </c>
      <c r="F684" s="100">
        <f>('EKHAZAARSTK X raw'!F684-'EKHAZAARSTK X raw'!F$1003)/'EKHAZAARSTK X raw'!F$1004</f>
        <v>0.89954008955406761</v>
      </c>
      <c r="G684" s="100">
        <f>('EKHAZAARSTK X raw'!G684-'EKHAZAARSTK X raw'!G$1003)/'EKHAZAARSTK X raw'!G$1004</f>
        <v>0.35577862844340197</v>
      </c>
      <c r="H684" s="100">
        <f>('EKHAZAARSTK X raw'!H684-'EKHAZAARSTK X raw'!H$1003)/'EKHAZAARSTK X raw'!H$1004</f>
        <v>0.84931887663066907</v>
      </c>
      <c r="I684" s="100">
        <f>('EKHAZAARSTK X raw'!I684-'EKHAZAARSTK X raw'!I$1003)/'EKHAZAARSTK X raw'!I$1004</f>
        <v>0.25058339467613888</v>
      </c>
      <c r="J684" s="100">
        <f>('EKHAZAARSTK X raw'!J684-'EKHAZAARSTK X raw'!J$1003)/'EKHAZAARSTK X raw'!J$1004</f>
        <v>1.9863573928989886</v>
      </c>
      <c r="K684" s="100">
        <f>('EKHAZAARSTK X raw'!K684-'EKHAZAARSTK X raw'!K$1003)/'EKHAZAARSTK X raw'!K$1004</f>
        <v>0.47530502898795896</v>
      </c>
    </row>
    <row r="685" spans="1:11" x14ac:dyDescent="0.3">
      <c r="A685" s="22" t="str">
        <f>'EKHAZAARSTK X raw'!A685</f>
        <v>PNC INFRATECH LTD</v>
      </c>
      <c r="B685" s="100">
        <f>('EKHAZAARSTK X raw'!B685-'EKHAZAARSTK X raw'!B$1003)/'EKHAZAARSTK X raw'!B$1004</f>
        <v>-0.51939796237262503</v>
      </c>
      <c r="C685" s="100">
        <f>('EKHAZAARSTK X raw'!C685-'EKHAZAARSTK X raw'!C$1003)/'EKHAZAARSTK X raw'!C$1004</f>
        <v>-0.35189156904759838</v>
      </c>
      <c r="D685" s="100">
        <f>('EKHAZAARSTK X raw'!D685-'EKHAZAARSTK X raw'!D$1003)/'EKHAZAARSTK X raw'!D$1004</f>
        <v>0.24228614047512234</v>
      </c>
      <c r="E685" s="100">
        <f>('EKHAZAARSTK X raw'!E685-'EKHAZAARSTK X raw'!E$1003)/'EKHAZAARSTK X raw'!E$1004</f>
        <v>1.4631662008979203</v>
      </c>
      <c r="F685" s="100">
        <f>('EKHAZAARSTK X raw'!F685-'EKHAZAARSTK X raw'!F$1003)/'EKHAZAARSTK X raw'!F$1004</f>
        <v>6.9672298303783589E-2</v>
      </c>
      <c r="G685" s="100">
        <f>('EKHAZAARSTK X raw'!G685-'EKHAZAARSTK X raw'!G$1003)/'EKHAZAARSTK X raw'!G$1004</f>
        <v>0.39334164683646344</v>
      </c>
      <c r="H685" s="100">
        <f>('EKHAZAARSTK X raw'!H685-'EKHAZAARSTK X raw'!H$1003)/'EKHAZAARSTK X raw'!H$1004</f>
        <v>0.41515514993582958</v>
      </c>
      <c r="I685" s="100">
        <f>('EKHAZAARSTK X raw'!I685-'EKHAZAARSTK X raw'!I$1003)/'EKHAZAARSTK X raw'!I$1004</f>
        <v>-0.34817052170763568</v>
      </c>
      <c r="J685" s="100">
        <f>('EKHAZAARSTK X raw'!J685-'EKHAZAARSTK X raw'!J$1003)/'EKHAZAARSTK X raw'!J$1004</f>
        <v>0.34592669382503882</v>
      </c>
      <c r="K685" s="100">
        <f>('EKHAZAARSTK X raw'!K685-'EKHAZAARSTK X raw'!K$1003)/'EKHAZAARSTK X raw'!K$1004</f>
        <v>-0.42953923203295569</v>
      </c>
    </row>
    <row r="686" spans="1:11" x14ac:dyDescent="0.3">
      <c r="A686" s="22" t="str">
        <f>'EKHAZAARSTK X raw'!A686</f>
        <v>POLO QUEEN INDUSTRIAL&amp;FINT L</v>
      </c>
      <c r="B686" s="100">
        <f>('EKHAZAARSTK X raw'!B686-'EKHAZAARSTK X raw'!B$1003)/'EKHAZAARSTK X raw'!B$1004</f>
        <v>-0.64897097360151768</v>
      </c>
      <c r="C686" s="100">
        <f>('EKHAZAARSTK X raw'!C686-'EKHAZAARSTK X raw'!C$1003)/'EKHAZAARSTK X raw'!C$1004</f>
        <v>-1.1758596877062883</v>
      </c>
      <c r="D686" s="100">
        <f>('EKHAZAARSTK X raw'!D686-'EKHAZAARSTK X raw'!D$1003)/'EKHAZAARSTK X raw'!D$1004</f>
        <v>4.2445586154308955E-2</v>
      </c>
      <c r="E686" s="100">
        <f>('EKHAZAARSTK X raw'!E686-'EKHAZAARSTK X raw'!E$1003)/'EKHAZAARSTK X raw'!E$1004</f>
        <v>-0.62429626755808754</v>
      </c>
      <c r="F686" s="100">
        <f>('EKHAZAARSTK X raw'!F686-'EKHAZAARSTK X raw'!F$1003)/'EKHAZAARSTK X raw'!F$1004</f>
        <v>-1.3959217615528521</v>
      </c>
      <c r="G686" s="100">
        <f>('EKHAZAARSTK X raw'!G686-'EKHAZAARSTK X raw'!G$1003)/'EKHAZAARSTK X raw'!G$1004</f>
        <v>-0.98548673724640801</v>
      </c>
      <c r="H686" s="100">
        <f>('EKHAZAARSTK X raw'!H686-'EKHAZAARSTK X raw'!H$1003)/'EKHAZAARSTK X raw'!H$1004</f>
        <v>-1.3074710671720422</v>
      </c>
      <c r="I686" s="100">
        <f>('EKHAZAARSTK X raw'!I686-'EKHAZAARSTK X raw'!I$1003)/'EKHAZAARSTK X raw'!I$1004</f>
        <v>-1.147713199026922</v>
      </c>
      <c r="J686" s="100">
        <f>('EKHAZAARSTK X raw'!J686-'EKHAZAARSTK X raw'!J$1003)/'EKHAZAARSTK X raw'!J$1004</f>
        <v>-1.1300752745015468</v>
      </c>
      <c r="K686" s="100">
        <f>('EKHAZAARSTK X raw'!K686-'EKHAZAARSTK X raw'!K$1003)/'EKHAZAARSTK X raw'!K$1004</f>
        <v>1.5217073535312338</v>
      </c>
    </row>
    <row r="687" spans="1:11" x14ac:dyDescent="0.3">
      <c r="A687" s="22" t="str">
        <f>'EKHAZAARSTK X raw'!A687</f>
        <v>POLY MEDICURE LTD</v>
      </c>
      <c r="B687" s="100">
        <f>('EKHAZAARSTK X raw'!B687-'EKHAZAARSTK X raw'!B$1003)/'EKHAZAARSTK X raw'!B$1004</f>
        <v>-0.45830026852614902</v>
      </c>
      <c r="C687" s="100">
        <f>('EKHAZAARSTK X raw'!C687-'EKHAZAARSTK X raw'!C$1003)/'EKHAZAARSTK X raw'!C$1004</f>
        <v>-0.54743232674909503</v>
      </c>
      <c r="D687" s="100">
        <f>('EKHAZAARSTK X raw'!D687-'EKHAZAARSTK X raw'!D$1003)/'EKHAZAARSTK X raw'!D$1004</f>
        <v>0.63407583617004459</v>
      </c>
      <c r="E687" s="100">
        <f>('EKHAZAARSTK X raw'!E687-'EKHAZAARSTK X raw'!E$1003)/'EKHAZAARSTK X raw'!E$1004</f>
        <v>-0.83474178063054361</v>
      </c>
      <c r="F687" s="100">
        <f>('EKHAZAARSTK X raw'!F687-'EKHAZAARSTK X raw'!F$1003)/'EKHAZAARSTK X raw'!F$1004</f>
        <v>-3.3989380938043996E-2</v>
      </c>
      <c r="G687" s="100">
        <f>('EKHAZAARSTK X raw'!G687-'EKHAZAARSTK X raw'!G$1003)/'EKHAZAARSTK X raw'!G$1004</f>
        <v>9.7616065182675307E-2</v>
      </c>
      <c r="H687" s="100">
        <f>('EKHAZAARSTK X raw'!H687-'EKHAZAARSTK X raw'!H$1003)/'EKHAZAARSTK X raw'!H$1004</f>
        <v>-0.41102955194432061</v>
      </c>
      <c r="I687" s="100">
        <f>('EKHAZAARSTK X raw'!I687-'EKHAZAARSTK X raw'!I$1003)/'EKHAZAARSTK X raw'!I$1004</f>
        <v>-0.85330993641923136</v>
      </c>
      <c r="J687" s="100">
        <f>('EKHAZAARSTK X raw'!J687-'EKHAZAARSTK X raw'!J$1003)/'EKHAZAARSTK X raw'!J$1004</f>
        <v>-0.80780080528525178</v>
      </c>
      <c r="K687" s="100">
        <f>('EKHAZAARSTK X raw'!K687-'EKHAZAARSTK X raw'!K$1003)/'EKHAZAARSTK X raw'!K$1004</f>
        <v>-0.32412954687585765</v>
      </c>
    </row>
    <row r="688" spans="1:11" x14ac:dyDescent="0.3">
      <c r="A688" s="22" t="str">
        <f>'EKHAZAARSTK X raw'!A688</f>
        <v>POLYCAB INDIA LTD</v>
      </c>
      <c r="B688" s="100">
        <f>('EKHAZAARSTK X raw'!B688-'EKHAZAARSTK X raw'!B$1003)/'EKHAZAARSTK X raw'!B$1004</f>
        <v>-0.32515914586491984</v>
      </c>
      <c r="C688" s="100">
        <f>('EKHAZAARSTK X raw'!C688-'EKHAZAARSTK X raw'!C$1003)/'EKHAZAARSTK X raw'!C$1004</f>
        <v>0.23711717762431334</v>
      </c>
      <c r="D688" s="100">
        <f>('EKHAZAARSTK X raw'!D688-'EKHAZAARSTK X raw'!D$1003)/'EKHAZAARSTK X raw'!D$1004</f>
        <v>0.56341074458832541</v>
      </c>
      <c r="E688" s="100">
        <f>('EKHAZAARSTK X raw'!E688-'EKHAZAARSTK X raw'!E$1003)/'EKHAZAARSTK X raw'!E$1004</f>
        <v>-0.90089537767578054</v>
      </c>
      <c r="F688" s="100">
        <f>('EKHAZAARSTK X raw'!F688-'EKHAZAARSTK X raw'!F$1003)/'EKHAZAARSTK X raw'!F$1004</f>
        <v>0.38890493244930535</v>
      </c>
      <c r="G688" s="100">
        <f>('EKHAZAARSTK X raw'!G688-'EKHAZAARSTK X raw'!G$1003)/'EKHAZAARSTK X raw'!G$1004</f>
        <v>0.40960426382345744</v>
      </c>
      <c r="H688" s="100">
        <f>('EKHAZAARSTK X raw'!H688-'EKHAZAARSTK X raw'!H$1003)/'EKHAZAARSTK X raw'!H$1004</f>
        <v>0.92585962379189279</v>
      </c>
      <c r="I688" s="100">
        <f>('EKHAZAARSTK X raw'!I688-'EKHAZAARSTK X raw'!I$1003)/'EKHAZAARSTK X raw'!I$1004</f>
        <v>-0.1640672724876483</v>
      </c>
      <c r="J688" s="100">
        <f>('EKHAZAARSTK X raw'!J688-'EKHAZAARSTK X raw'!J$1003)/'EKHAZAARSTK X raw'!J$1004</f>
        <v>-0.59402471597216133</v>
      </c>
      <c r="K688" s="100">
        <f>('EKHAZAARSTK X raw'!K688-'EKHAZAARSTK X raw'!K$1003)/'EKHAZAARSTK X raw'!K$1004</f>
        <v>-0.89983517519640521</v>
      </c>
    </row>
    <row r="689" spans="1:11" x14ac:dyDescent="0.3">
      <c r="A689" s="22" t="str">
        <f>'EKHAZAARSTK X raw'!A689</f>
        <v>POLYPLEX CORPORATION LTD</v>
      </c>
      <c r="B689" s="100">
        <f>('EKHAZAARSTK X raw'!B689-'EKHAZAARSTK X raw'!B$1003)/'EKHAZAARSTK X raw'!B$1004</f>
        <v>1.6724098597158805</v>
      </c>
      <c r="C689" s="100">
        <f>('EKHAZAARSTK X raw'!C689-'EKHAZAARSTK X raw'!C$1003)/'EKHAZAARSTK X raw'!C$1004</f>
        <v>-0.54537704867539394</v>
      </c>
      <c r="D689" s="100">
        <f>('EKHAZAARSTK X raw'!D689-'EKHAZAARSTK X raw'!D$1003)/'EKHAZAARSTK X raw'!D$1004</f>
        <v>6.0926842036822096E-2</v>
      </c>
      <c r="E689" s="100">
        <f>('EKHAZAARSTK X raw'!E689-'EKHAZAARSTK X raw'!E$1003)/'EKHAZAARSTK X raw'!E$1004</f>
        <v>-0.46343505009248775</v>
      </c>
      <c r="F689" s="100">
        <f>('EKHAZAARSTK X raw'!F689-'EKHAZAARSTK X raw'!F$1003)/'EKHAZAARSTK X raw'!F$1004</f>
        <v>-1.5577505253746666</v>
      </c>
      <c r="G689" s="100">
        <f>('EKHAZAARSTK X raw'!G689-'EKHAZAARSTK X raw'!G$1003)/'EKHAZAARSTK X raw'!G$1004</f>
        <v>0.32585139069574193</v>
      </c>
      <c r="H689" s="100">
        <f>('EKHAZAARSTK X raw'!H689-'EKHAZAARSTK X raw'!H$1003)/'EKHAZAARSTK X raw'!H$1004</f>
        <v>0.16292192046600823</v>
      </c>
      <c r="I689" s="100">
        <f>('EKHAZAARSTK X raw'!I689-'EKHAZAARSTK X raw'!I$1003)/'EKHAZAARSTK X raw'!I$1004</f>
        <v>1.1115934953592277</v>
      </c>
      <c r="J689" s="100">
        <f>('EKHAZAARSTK X raw'!J689-'EKHAZAARSTK X raw'!J$1003)/'EKHAZAARSTK X raw'!J$1004</f>
        <v>2.1723577243714636</v>
      </c>
      <c r="K689" s="100">
        <f>('EKHAZAARSTK X raw'!K689-'EKHAZAARSTK X raw'!K$1003)/'EKHAZAARSTK X raw'!K$1004</f>
        <v>1.4806873788085799</v>
      </c>
    </row>
    <row r="690" spans="1:11" x14ac:dyDescent="0.3">
      <c r="A690" s="22" t="str">
        <f>'EKHAZAARSTK X raw'!A690</f>
        <v>POONAWALLA FINCORP LTD</v>
      </c>
      <c r="B690" s="100">
        <f>('EKHAZAARSTK X raw'!B690-'EKHAZAARSTK X raw'!B$1003)/'EKHAZAARSTK X raw'!B$1004</f>
        <v>-0.55562507859786936</v>
      </c>
      <c r="C690" s="100">
        <f>('EKHAZAARSTK X raw'!C690-'EKHAZAARSTK X raw'!C$1003)/'EKHAZAARSTK X raw'!C$1004</f>
        <v>-1.1332936124994109</v>
      </c>
      <c r="D690" s="100">
        <f>('EKHAZAARSTK X raw'!D690-'EKHAZAARSTK X raw'!D$1003)/'EKHAZAARSTK X raw'!D$1004</f>
        <v>-0.19556624475604811</v>
      </c>
      <c r="E690" s="100">
        <f>('EKHAZAARSTK X raw'!E690-'EKHAZAARSTK X raw'!E$1003)/'EKHAZAARSTK X raw'!E$1004</f>
        <v>1.6839442691375395</v>
      </c>
      <c r="F690" s="100">
        <f>('EKHAZAARSTK X raw'!F690-'EKHAZAARSTK X raw'!F$1003)/'EKHAZAARSTK X raw'!F$1004</f>
        <v>0.17070342781284642</v>
      </c>
      <c r="G690" s="100">
        <f>('EKHAZAARSTK X raw'!G690-'EKHAZAARSTK X raw'!G$1003)/'EKHAZAARSTK X raw'!G$1004</f>
        <v>0.21062644616163578</v>
      </c>
      <c r="H690" s="100">
        <f>('EKHAZAARSTK X raw'!H690-'EKHAZAARSTK X raw'!H$1003)/'EKHAZAARSTK X raw'!H$1004</f>
        <v>0.65471717255877304</v>
      </c>
      <c r="I690" s="100">
        <f>('EKHAZAARSTK X raw'!I690-'EKHAZAARSTK X raw'!I$1003)/'EKHAZAARSTK X raw'!I$1004</f>
        <v>0.61718583932522375</v>
      </c>
      <c r="J690" s="100">
        <f>('EKHAZAARSTK X raw'!J690-'EKHAZAARSTK X raw'!J$1003)/'EKHAZAARSTK X raw'!J$1004</f>
        <v>-0.66340943790932916</v>
      </c>
      <c r="K690" s="100">
        <f>('EKHAZAARSTK X raw'!K690-'EKHAZAARSTK X raw'!K$1003)/'EKHAZAARSTK X raw'!K$1004</f>
        <v>0.23183855046008275</v>
      </c>
    </row>
    <row r="691" spans="1:11" x14ac:dyDescent="0.3">
      <c r="A691" s="22" t="str">
        <f>'EKHAZAARSTK X raw'!A691</f>
        <v>POWER FINANCE CORPORATION</v>
      </c>
      <c r="B691" s="100">
        <f>('EKHAZAARSTK X raw'!B691-'EKHAZAARSTK X raw'!B$1003)/'EKHAZAARSTK X raw'!B$1004</f>
        <v>5.1931646846539552</v>
      </c>
      <c r="C691" s="100">
        <f>('EKHAZAARSTK X raw'!C691-'EKHAZAARSTK X raw'!C$1003)/'EKHAZAARSTK X raw'!C$1004</f>
        <v>-1.2054758636076277</v>
      </c>
      <c r="D691" s="100">
        <f>('EKHAZAARSTK X raw'!D691-'EKHAZAARSTK X raw'!D$1003)/'EKHAZAARSTK X raw'!D$1004</f>
        <v>-0.66891532758526118</v>
      </c>
      <c r="E691" s="100">
        <f>('EKHAZAARSTK X raw'!E691-'EKHAZAARSTK X raw'!E$1003)/'EKHAZAARSTK X raw'!E$1004</f>
        <v>3.0695773812989295</v>
      </c>
      <c r="F691" s="100">
        <f>('EKHAZAARSTK X raw'!F691-'EKHAZAARSTK X raw'!F$1003)/'EKHAZAARSTK X raw'!F$1004</f>
        <v>0.87745918875870954</v>
      </c>
      <c r="G691" s="100">
        <f>('EKHAZAARSTK X raw'!G691-'EKHAZAARSTK X raw'!G$1003)/'EKHAZAARSTK X raw'!G$1004</f>
        <v>1.0959538668136251</v>
      </c>
      <c r="H691" s="100">
        <f>('EKHAZAARSTK X raw'!H691-'EKHAZAARSTK X raw'!H$1003)/'EKHAZAARSTK X raw'!H$1004</f>
        <v>2.375909422365055</v>
      </c>
      <c r="I691" s="100">
        <f>('EKHAZAARSTK X raw'!I691-'EKHAZAARSTK X raw'!I$1003)/'EKHAZAARSTK X raw'!I$1004</f>
        <v>-0.17118834088761384</v>
      </c>
      <c r="J691" s="100">
        <f>('EKHAZAARSTK X raw'!J691-'EKHAZAARSTK X raw'!J$1003)/'EKHAZAARSTK X raw'!J$1004</f>
        <v>1.7614198354435522</v>
      </c>
      <c r="K691" s="100">
        <f>('EKHAZAARSTK X raw'!K691-'EKHAZAARSTK X raw'!K$1003)/'EKHAZAARSTK X raw'!K$1004</f>
        <v>1.1053917740258929</v>
      </c>
    </row>
    <row r="692" spans="1:11" x14ac:dyDescent="0.3">
      <c r="A692" s="22" t="str">
        <f>'EKHAZAARSTK X raw'!A692</f>
        <v>POWER GRID CORP OF INDIA LTD</v>
      </c>
      <c r="B692" s="100">
        <f>('EKHAZAARSTK X raw'!B692-'EKHAZAARSTK X raw'!B$1003)/'EKHAZAARSTK X raw'!B$1004</f>
        <v>3.2185966699404127</v>
      </c>
      <c r="C692" s="100">
        <f>('EKHAZAARSTK X raw'!C692-'EKHAZAARSTK X raw'!C$1003)/'EKHAZAARSTK X raw'!C$1004</f>
        <v>-1.4679781909928937</v>
      </c>
      <c r="D692" s="100">
        <f>('EKHAZAARSTK X raw'!D692-'EKHAZAARSTK X raw'!D$1003)/'EKHAZAARSTK X raw'!D$1004</f>
        <v>-0.86949445068430076</v>
      </c>
      <c r="E692" s="100">
        <f>('EKHAZAARSTK X raw'!E692-'EKHAZAARSTK X raw'!E$1003)/'EKHAZAARSTK X raw'!E$1004</f>
        <v>1.7011358924168045</v>
      </c>
      <c r="F692" s="100">
        <f>('EKHAZAARSTK X raw'!F692-'EKHAZAARSTK X raw'!F$1003)/'EKHAZAARSTK X raw'!F$1004</f>
        <v>-3.4304150356501882E-5</v>
      </c>
      <c r="G692" s="100">
        <f>('EKHAZAARSTK X raw'!G692-'EKHAZAARSTK X raw'!G$1003)/'EKHAZAARSTK X raw'!G$1004</f>
        <v>0.53669852432882748</v>
      </c>
      <c r="H692" s="100">
        <f>('EKHAZAARSTK X raw'!H692-'EKHAZAARSTK X raw'!H$1003)/'EKHAZAARSTK X raw'!H$1004</f>
        <v>2.3365248211009106</v>
      </c>
      <c r="I692" s="100">
        <f>('EKHAZAARSTK X raw'!I692-'EKHAZAARSTK X raw'!I$1003)/'EKHAZAARSTK X raw'!I$1004</f>
        <v>-0.51198329861427139</v>
      </c>
      <c r="J692" s="100">
        <f>('EKHAZAARSTK X raw'!J692-'EKHAZAARSTK X raw'!J$1003)/'EKHAZAARSTK X raw'!J$1004</f>
        <v>0.54641389604571278</v>
      </c>
      <c r="K692" s="100">
        <f>('EKHAZAARSTK X raw'!K692-'EKHAZAARSTK X raw'!K$1003)/'EKHAZAARSTK X raw'!K$1004</f>
        <v>-0.2412179557920342</v>
      </c>
    </row>
    <row r="693" spans="1:11" x14ac:dyDescent="0.3">
      <c r="A693" s="22" t="str">
        <f>'EKHAZAARSTK X raw'!A693</f>
        <v>POWER MECH PROJECTS LTD</v>
      </c>
      <c r="B693" s="100">
        <f>('EKHAZAARSTK X raw'!B693-'EKHAZAARSTK X raw'!B$1003)/'EKHAZAARSTK X raw'!B$1004</f>
        <v>-0.60509695624347049</v>
      </c>
      <c r="C693" s="100">
        <f>('EKHAZAARSTK X raw'!C693-'EKHAZAARSTK X raw'!C$1003)/'EKHAZAARSTK X raw'!C$1004</f>
        <v>-0.64048111187206846</v>
      </c>
      <c r="D693" s="100">
        <f>('EKHAZAARSTK X raw'!D693-'EKHAZAARSTK X raw'!D$1003)/'EKHAZAARSTK X raw'!D$1004</f>
        <v>0.37260130749851161</v>
      </c>
      <c r="E693" s="100">
        <f>('EKHAZAARSTK X raw'!E693-'EKHAZAARSTK X raw'!E$1003)/'EKHAZAARSTK X raw'!E$1004</f>
        <v>-0.12769681575014288</v>
      </c>
      <c r="F693" s="100">
        <f>('EKHAZAARSTK X raw'!F693-'EKHAZAARSTK X raw'!F$1003)/'EKHAZAARSTK X raw'!F$1004</f>
        <v>2.6029912536684501</v>
      </c>
      <c r="G693" s="100">
        <f>('EKHAZAARSTK X raw'!G693-'EKHAZAARSTK X raw'!G$1003)/'EKHAZAARSTK X raw'!G$1004</f>
        <v>-0.33859353993967517</v>
      </c>
      <c r="H693" s="100">
        <f>('EKHAZAARSTK X raw'!H693-'EKHAZAARSTK X raw'!H$1003)/'EKHAZAARSTK X raw'!H$1004</f>
        <v>-0.34047420066233774</v>
      </c>
      <c r="I693" s="100">
        <f>('EKHAZAARSTK X raw'!I693-'EKHAZAARSTK X raw'!I$1003)/'EKHAZAARSTK X raw'!I$1004</f>
        <v>0.35620436340124895</v>
      </c>
      <c r="J693" s="100">
        <f>('EKHAZAARSTK X raw'!J693-'EKHAZAARSTK X raw'!J$1003)/'EKHAZAARSTK X raw'!J$1004</f>
        <v>6.0910508884786455E-2</v>
      </c>
      <c r="K693" s="100">
        <f>('EKHAZAARSTK X raw'!K693-'EKHAZAARSTK X raw'!K$1003)/'EKHAZAARSTK X raw'!K$1004</f>
        <v>2.2129078517440823</v>
      </c>
    </row>
    <row r="694" spans="1:11" x14ac:dyDescent="0.3">
      <c r="A694" s="22" t="str">
        <f>'EKHAZAARSTK X raw'!A694</f>
        <v>PRAJ INDUSTRIES LTD</v>
      </c>
      <c r="B694" s="100">
        <f>('EKHAZAARSTK X raw'!B694-'EKHAZAARSTK X raw'!B$1003)/'EKHAZAARSTK X raw'!B$1004</f>
        <v>-8.2113292272086691E-2</v>
      </c>
      <c r="C694" s="100">
        <f>('EKHAZAARSTK X raw'!C694-'EKHAZAARSTK X raw'!C$1003)/'EKHAZAARSTK X raw'!C$1004</f>
        <v>1.1815765918238197</v>
      </c>
      <c r="D694" s="100">
        <f>('EKHAZAARSTK X raw'!D694-'EKHAZAARSTK X raw'!D$1003)/'EKHAZAARSTK X raw'!D$1004</f>
        <v>1.0219854739789509</v>
      </c>
      <c r="E694" s="100">
        <f>('EKHAZAARSTK X raw'!E694-'EKHAZAARSTK X raw'!E$1003)/'EKHAZAARSTK X raw'!E$1004</f>
        <v>-0.86089892188465056</v>
      </c>
      <c r="F694" s="100">
        <f>('EKHAZAARSTK X raw'!F694-'EKHAZAARSTK X raw'!F$1003)/'EKHAZAARSTK X raw'!F$1004</f>
        <v>-0.3537802728578805</v>
      </c>
      <c r="G694" s="100">
        <f>('EKHAZAARSTK X raw'!G694-'EKHAZAARSTK X raw'!G$1003)/'EKHAZAARSTK X raw'!G$1004</f>
        <v>0.25859784846538042</v>
      </c>
      <c r="H694" s="100">
        <f>('EKHAZAARSTK X raw'!H694-'EKHAZAARSTK X raw'!H$1003)/'EKHAZAARSTK X raw'!H$1004</f>
        <v>-0.18040707709051843</v>
      </c>
      <c r="I694" s="100">
        <f>('EKHAZAARSTK X raw'!I694-'EKHAZAARSTK X raw'!I$1003)/'EKHAZAARSTK X raw'!I$1004</f>
        <v>0.85685186308213424</v>
      </c>
      <c r="J694" s="100">
        <f>('EKHAZAARSTK X raw'!J694-'EKHAZAARSTK X raw'!J$1003)/'EKHAZAARSTK X raw'!J$1004</f>
        <v>-0.32966421332071266</v>
      </c>
      <c r="K694" s="100">
        <f>('EKHAZAARSTK X raw'!K694-'EKHAZAARSTK X raw'!K$1003)/'EKHAZAARSTK X raw'!K$1004</f>
        <v>-1.1129598412586166</v>
      </c>
    </row>
    <row r="695" spans="1:11" x14ac:dyDescent="0.3">
      <c r="A695" s="22" t="str">
        <f>'EKHAZAARSTK X raw'!A695</f>
        <v>PRATAAP SNACKS LTD</v>
      </c>
      <c r="B695" s="100">
        <f>('EKHAZAARSTK X raw'!B695-'EKHAZAARSTK X raw'!B$1003)/'EKHAZAARSTK X raw'!B$1004</f>
        <v>-0.59721012063064294</v>
      </c>
      <c r="C695" s="100">
        <f>('EKHAZAARSTK X raw'!C695-'EKHAZAARSTK X raw'!C$1003)/'EKHAZAARSTK X raw'!C$1004</f>
        <v>-0.70432433086626378</v>
      </c>
      <c r="D695" s="100">
        <f>('EKHAZAARSTK X raw'!D695-'EKHAZAARSTK X raw'!D$1003)/'EKHAZAARSTK X raw'!D$1004</f>
        <v>-0.36239718642458202</v>
      </c>
      <c r="E695" s="100">
        <f>('EKHAZAARSTK X raw'!E695-'EKHAZAARSTK X raw'!E$1003)/'EKHAZAARSTK X raw'!E$1004</f>
        <v>-0.60599105113608565</v>
      </c>
      <c r="F695" s="100">
        <f>('EKHAZAARSTK X raw'!F695-'EKHAZAARSTK X raw'!F$1003)/'EKHAZAARSTK X raw'!F$1004</f>
        <v>8.5154098694933789E-2</v>
      </c>
      <c r="G695" s="100">
        <f>('EKHAZAARSTK X raw'!G695-'EKHAZAARSTK X raw'!G$1003)/'EKHAZAARSTK X raw'!G$1004</f>
        <v>-1.2111834568519917</v>
      </c>
      <c r="H695" s="100">
        <f>('EKHAZAARSTK X raw'!H695-'EKHAZAARSTK X raw'!H$1003)/'EKHAZAARSTK X raw'!H$1004</f>
        <v>-0.9023238518711395</v>
      </c>
      <c r="I695" s="100">
        <f>('EKHAZAARSTK X raw'!I695-'EKHAZAARSTK X raw'!I$1003)/'EKHAZAARSTK X raw'!I$1004</f>
        <v>-0.79887389058713809</v>
      </c>
      <c r="J695" s="100">
        <f>('EKHAZAARSTK X raw'!J695-'EKHAZAARSTK X raw'!J$1003)/'EKHAZAARSTK X raw'!J$1004</f>
        <v>-0.31880768818433441</v>
      </c>
      <c r="K695" s="100">
        <f>('EKHAZAARSTK X raw'!K695-'EKHAZAARSTK X raw'!K$1003)/'EKHAZAARSTK X raw'!K$1004</f>
        <v>-0.43405721647319317</v>
      </c>
    </row>
    <row r="696" spans="1:11" x14ac:dyDescent="0.3">
      <c r="A696" s="22" t="str">
        <f>'EKHAZAARSTK X raw'!A696</f>
        <v>PRECISION WIRES INDIA LTD</v>
      </c>
      <c r="B696" s="100">
        <f>('EKHAZAARSTK X raw'!B696-'EKHAZAARSTK X raw'!B$1003)/'EKHAZAARSTK X raw'!B$1004</f>
        <v>0.18666176754232022</v>
      </c>
      <c r="C696" s="100">
        <f>('EKHAZAARSTK X raw'!C696-'EKHAZAARSTK X raw'!C$1003)/'EKHAZAARSTK X raw'!C$1004</f>
        <v>0.83596064817843874</v>
      </c>
      <c r="D696" s="100">
        <f>('EKHAZAARSTK X raw'!D696-'EKHAZAARSTK X raw'!D$1003)/'EKHAZAARSTK X raw'!D$1004</f>
        <v>1.4830748639892808</v>
      </c>
      <c r="E696" s="100">
        <f>('EKHAZAARSTK X raw'!E696-'EKHAZAARSTK X raw'!E$1003)/'EKHAZAARSTK X raw'!E$1004</f>
        <v>-0.89669896848483233</v>
      </c>
      <c r="F696" s="100">
        <f>('EKHAZAARSTK X raw'!F696-'EKHAZAARSTK X raw'!F$1003)/'EKHAZAARSTK X raw'!F$1004</f>
        <v>0.56018885897164539</v>
      </c>
      <c r="G696" s="100">
        <f>('EKHAZAARSTK X raw'!G696-'EKHAZAARSTK X raw'!G$1003)/'EKHAZAARSTK X raw'!G$1004</f>
        <v>-9.5739697418092864E-2</v>
      </c>
      <c r="H696" s="100">
        <f>('EKHAZAARSTK X raw'!H696-'EKHAZAARSTK X raw'!H$1003)/'EKHAZAARSTK X raw'!H$1004</f>
        <v>-0.90342743531124448</v>
      </c>
      <c r="I696" s="100">
        <f>('EKHAZAARSTK X raw'!I696-'EKHAZAARSTK X raw'!I$1003)/'EKHAZAARSTK X raw'!I$1004</f>
        <v>-0.26351433164237015</v>
      </c>
      <c r="J696" s="100">
        <f>('EKHAZAARSTK X raw'!J696-'EKHAZAARSTK X raw'!J$1003)/'EKHAZAARSTK X raw'!J$1004</f>
        <v>0.2430973917558393</v>
      </c>
      <c r="K696" s="100">
        <f>('EKHAZAARSTK X raw'!K696-'EKHAZAARSTK X raw'!K$1003)/'EKHAZAARSTK X raw'!K$1004</f>
        <v>-0.21884925977908931</v>
      </c>
    </row>
    <row r="697" spans="1:11" x14ac:dyDescent="0.3">
      <c r="A697" s="22" t="str">
        <f>'EKHAZAARSTK X raw'!A697</f>
        <v>PRESTIGE ESTATES PROJECTS</v>
      </c>
      <c r="B697" s="100">
        <f>('EKHAZAARSTK X raw'!B697-'EKHAZAARSTK X raw'!B$1003)/'EKHAZAARSTK X raw'!B$1004</f>
        <v>-0.40734757630969315</v>
      </c>
      <c r="C697" s="100">
        <f>('EKHAZAARSTK X raw'!C697-'EKHAZAARSTK X raw'!C$1003)/'EKHAZAARSTK X raw'!C$1004</f>
        <v>-1.1813960797643897</v>
      </c>
      <c r="D697" s="100">
        <f>('EKHAZAARSTK X raw'!D697-'EKHAZAARSTK X raw'!D$1003)/'EKHAZAARSTK X raw'!D$1004</f>
        <v>-0.30467416890393567</v>
      </c>
      <c r="E697" s="100">
        <f>('EKHAZAARSTK X raw'!E697-'EKHAZAARSTK X raw'!E$1003)/'EKHAZAARSTK X raw'!E$1004</f>
        <v>0.42271727600553294</v>
      </c>
      <c r="F697" s="100">
        <f>('EKHAZAARSTK X raw'!F697-'EKHAZAARSTK X raw'!F$1003)/'EKHAZAARSTK X raw'!F$1004</f>
        <v>-0.58998260237019662</v>
      </c>
      <c r="G697" s="100">
        <f>('EKHAZAARSTK X raw'!G697-'EKHAZAARSTK X raw'!G$1003)/'EKHAZAARSTK X raw'!G$1004</f>
        <v>7.7888983853483404E-2</v>
      </c>
      <c r="H697" s="100">
        <f>('EKHAZAARSTK X raw'!H697-'EKHAZAARSTK X raw'!H$1003)/'EKHAZAARSTK X raw'!H$1004</f>
        <v>0.93253890281809926</v>
      </c>
      <c r="I697" s="100">
        <f>('EKHAZAARSTK X raw'!I697-'EKHAZAARSTK X raw'!I$1003)/'EKHAZAARSTK X raw'!I$1004</f>
        <v>-0.54123935153129632</v>
      </c>
      <c r="J697" s="100">
        <f>('EKHAZAARSTK X raw'!J697-'EKHAZAARSTK X raw'!J$1003)/'EKHAZAARSTK X raw'!J$1004</f>
        <v>0.26048265344418853</v>
      </c>
      <c r="K697" s="100">
        <f>('EKHAZAARSTK X raw'!K697-'EKHAZAARSTK X raw'!K$1003)/'EKHAZAARSTK X raw'!K$1004</f>
        <v>-0.61368540148438888</v>
      </c>
    </row>
    <row r="698" spans="1:11" x14ac:dyDescent="0.3">
      <c r="A698" s="22" t="str">
        <f>'EKHAZAARSTK X raw'!A698</f>
        <v>PRICOL LTD</v>
      </c>
      <c r="B698" s="100">
        <f>('EKHAZAARSTK X raw'!B698-'EKHAZAARSTK X raw'!B$1003)/'EKHAZAARSTK X raw'!B$1004</f>
        <v>-0.64897097360151768</v>
      </c>
      <c r="C698" s="100">
        <f>('EKHAZAARSTK X raw'!C698-'EKHAZAARSTK X raw'!C$1003)/'EKHAZAARSTK X raw'!C$1004</f>
        <v>0.17744226765098581</v>
      </c>
      <c r="D698" s="100">
        <f>('EKHAZAARSTK X raw'!D698-'EKHAZAARSTK X raw'!D$1003)/'EKHAZAARSTK X raw'!D$1004</f>
        <v>-0.78991119571541712</v>
      </c>
      <c r="E698" s="100">
        <f>('EKHAZAARSTK X raw'!E698-'EKHAZAARSTK X raw'!E$1003)/'EKHAZAARSTK X raw'!E$1004</f>
        <v>-0.76239188029981109</v>
      </c>
      <c r="F698" s="100">
        <f>('EKHAZAARSTK X raw'!F698-'EKHAZAARSTK X raw'!F$1003)/'EKHAZAARSTK X raw'!F$1004</f>
        <v>1.4228253216953601</v>
      </c>
      <c r="G698" s="100">
        <f>('EKHAZAARSTK X raw'!G698-'EKHAZAARSTK X raw'!G$1003)/'EKHAZAARSTK X raw'!G$1004</f>
        <v>4.5143434974506708E-2</v>
      </c>
      <c r="H698" s="100">
        <f>('EKHAZAARSTK X raw'!H698-'EKHAZAARSTK X raw'!H$1003)/'EKHAZAARSTK X raw'!H$1004</f>
        <v>-0.64894189044245598</v>
      </c>
      <c r="I698" s="100">
        <f>('EKHAZAARSTK X raw'!I698-'EKHAZAARSTK X raw'!I$1003)/'EKHAZAARSTK X raw'!I$1004</f>
        <v>2.321919425702637</v>
      </c>
      <c r="J698" s="100">
        <f>('EKHAZAARSTK X raw'!J698-'EKHAZAARSTK X raw'!J$1003)/'EKHAZAARSTK X raw'!J$1004</f>
        <v>-1.777188804891611E-2</v>
      </c>
      <c r="K698" s="100">
        <f>('EKHAZAARSTK X raw'!K698-'EKHAZAARSTK X raw'!K$1003)/'EKHAZAARSTK X raw'!K$1004</f>
        <v>-0.27559380373889825</v>
      </c>
    </row>
    <row r="699" spans="1:11" x14ac:dyDescent="0.3">
      <c r="A699" s="22" t="str">
        <f>'EKHAZAARSTK X raw'!A699</f>
        <v>PRIME FOCUS LTD</v>
      </c>
      <c r="B699" s="100">
        <f>('EKHAZAARSTK X raw'!B699-'EKHAZAARSTK X raw'!B$1003)/'EKHAZAARSTK X raw'!B$1004</f>
        <v>-0.64897097360151768</v>
      </c>
      <c r="C699" s="100">
        <f>('EKHAZAARSTK X raw'!C699-'EKHAZAARSTK X raw'!C$1003)/'EKHAZAARSTK X raw'!C$1004</f>
        <v>-0.91311762771917138</v>
      </c>
      <c r="D699" s="100">
        <f>('EKHAZAARSTK X raw'!D699-'EKHAZAARSTK X raw'!D$1003)/'EKHAZAARSTK X raw'!D$1004</f>
        <v>-0.29111471340353479</v>
      </c>
      <c r="E699" s="100">
        <f>('EKHAZAARSTK X raw'!E699-'EKHAZAARSTK X raw'!E$1003)/'EKHAZAARSTK X raw'!E$1004</f>
        <v>2.8760008514860465</v>
      </c>
      <c r="F699" s="100">
        <f>('EKHAZAARSTK X raw'!F699-'EKHAZAARSTK X raw'!F$1003)/'EKHAZAARSTK X raw'!F$1004</f>
        <v>-0.3001610753158776</v>
      </c>
      <c r="G699" s="100">
        <f>('EKHAZAARSTK X raw'!G699-'EKHAZAARSTK X raw'!G$1003)/'EKHAZAARSTK X raw'!G$1004</f>
        <v>-0.82234984303365344</v>
      </c>
      <c r="H699" s="100">
        <f>('EKHAZAARSTK X raw'!H699-'EKHAZAARSTK X raw'!H$1003)/'EKHAZAARSTK X raw'!H$1004</f>
        <v>-0.11705078244650473</v>
      </c>
      <c r="I699" s="100">
        <f>('EKHAZAARSTK X raw'!I699-'EKHAZAARSTK X raw'!I$1003)/'EKHAZAARSTK X raw'!I$1004</f>
        <v>-1.0661188643286268</v>
      </c>
      <c r="J699" s="100">
        <f>('EKHAZAARSTK X raw'!J699-'EKHAZAARSTK X raw'!J$1003)/'EKHAZAARSTK X raw'!J$1004</f>
        <v>-0.30727257642849282</v>
      </c>
      <c r="K699" s="100">
        <f>('EKHAZAARSTK X raw'!K699-'EKHAZAARSTK X raw'!K$1003)/'EKHAZAARSTK X raw'!K$1004</f>
        <v>1.2914505422009896</v>
      </c>
    </row>
    <row r="700" spans="1:11" x14ac:dyDescent="0.3">
      <c r="A700" s="22" t="str">
        <f>'EKHAZAARSTK X raw'!A700</f>
        <v>PRIMO CHEMICALS LTD</v>
      </c>
      <c r="B700" s="100">
        <f>('EKHAZAARSTK X raw'!B700-'EKHAZAARSTK X raw'!B$1003)/'EKHAZAARSTK X raw'!B$1004</f>
        <v>-0.64897097360151768</v>
      </c>
      <c r="C700" s="100">
        <f>('EKHAZAARSTK X raw'!C700-'EKHAZAARSTK X raw'!C$1003)/'EKHAZAARSTK X raw'!C$1004</f>
        <v>2.3557399970151001</v>
      </c>
      <c r="D700" s="100">
        <f>('EKHAZAARSTK X raw'!D700-'EKHAZAARSTK X raw'!D$1003)/'EKHAZAARSTK X raw'!D$1004</f>
        <v>1.8692146737607758</v>
      </c>
      <c r="E700" s="100">
        <f>('EKHAZAARSTK X raw'!E700-'EKHAZAARSTK X raw'!E$1003)/'EKHAZAARSTK X raw'!E$1004</f>
        <v>-0.44192878189570273</v>
      </c>
      <c r="F700" s="100">
        <f>('EKHAZAARSTK X raw'!F700-'EKHAZAARSTK X raw'!F$1003)/'EKHAZAARSTK X raw'!F$1004</f>
        <v>-0.37003164780029696</v>
      </c>
      <c r="G700" s="100">
        <f>('EKHAZAARSTK X raw'!G700-'EKHAZAARSTK X raw'!G$1003)/'EKHAZAARSTK X raw'!G$1004</f>
        <v>2.0962261280158776</v>
      </c>
      <c r="H700" s="100">
        <f>('EKHAZAARSTK X raw'!H700-'EKHAZAARSTK X raw'!H$1003)/'EKHAZAARSTK X raw'!H$1004</f>
        <v>-1.1307278971284442</v>
      </c>
      <c r="I700" s="100">
        <f>('EKHAZAARSTK X raw'!I700-'EKHAZAARSTK X raw'!I$1003)/'EKHAZAARSTK X raw'!I$1004</f>
        <v>-0.75299205145267234</v>
      </c>
      <c r="J700" s="100">
        <f>('EKHAZAARSTK X raw'!J700-'EKHAZAARSTK X raw'!J$1003)/'EKHAZAARSTK X raw'!J$1004</f>
        <v>0.1926856848586061</v>
      </c>
      <c r="K700" s="100">
        <f>('EKHAZAARSTK X raw'!K700-'EKHAZAARSTK X raw'!K$1003)/'EKHAZAARSTK X raw'!K$1004</f>
        <v>9.1816009875618901E-2</v>
      </c>
    </row>
    <row r="701" spans="1:11" x14ac:dyDescent="0.3">
      <c r="A701" s="22" t="str">
        <f>'EKHAZAARSTK X raw'!A701</f>
        <v>PRINCE PIPES &amp; FITTINGS LTD</v>
      </c>
      <c r="B701" s="100">
        <f>('EKHAZAARSTK X raw'!B701-'EKHAZAARSTK X raw'!B$1003)/'EKHAZAARSTK X raw'!B$1004</f>
        <v>-0.40312004536608231</v>
      </c>
      <c r="C701" s="100">
        <f>('EKHAZAARSTK X raw'!C701-'EKHAZAARSTK X raw'!C$1003)/'EKHAZAARSTK X raw'!C$1004</f>
        <v>1.3132244571878724</v>
      </c>
      <c r="D701" s="100">
        <f>('EKHAZAARSTK X raw'!D701-'EKHAZAARSTK X raw'!D$1003)/'EKHAZAARSTK X raw'!D$1004</f>
        <v>0.70100651497909594</v>
      </c>
      <c r="E701" s="100">
        <f>('EKHAZAARSTK X raw'!E701-'EKHAZAARSTK X raw'!E$1003)/'EKHAZAARSTK X raw'!E$1004</f>
        <v>2.0708373874330513E-2</v>
      </c>
      <c r="F701" s="100">
        <f>('EKHAZAARSTK X raw'!F701-'EKHAZAARSTK X raw'!F$1003)/'EKHAZAARSTK X raw'!F$1004</f>
        <v>-0.45481297662567666</v>
      </c>
      <c r="G701" s="100">
        <f>('EKHAZAARSTK X raw'!G701-'EKHAZAARSTK X raw'!G$1003)/'EKHAZAARSTK X raw'!G$1004</f>
        <v>-0.36249125220330514</v>
      </c>
      <c r="H701" s="100">
        <f>('EKHAZAARSTK X raw'!H701-'EKHAZAARSTK X raw'!H$1003)/'EKHAZAARSTK X raw'!H$1004</f>
        <v>-0.27626926360122278</v>
      </c>
      <c r="I701" s="100">
        <f>('EKHAZAARSTK X raw'!I701-'EKHAZAARSTK X raw'!I$1003)/'EKHAZAARSTK X raw'!I$1004</f>
        <v>-0.32868305974223172</v>
      </c>
      <c r="J701" s="100">
        <f>('EKHAZAARSTK X raw'!J701-'EKHAZAARSTK X raw'!J$1003)/'EKHAZAARSTK X raw'!J$1004</f>
        <v>-0.59661620026329421</v>
      </c>
      <c r="K701" s="100">
        <f>('EKHAZAARSTK X raw'!K701-'EKHAZAARSTK X raw'!K$1003)/'EKHAZAARSTK X raw'!K$1004</f>
        <v>-1.9226779083597574</v>
      </c>
    </row>
    <row r="702" spans="1:11" x14ac:dyDescent="0.3">
      <c r="A702" s="22" t="str">
        <f>'EKHAZAARSTK X raw'!A702</f>
        <v>PRISM JOHNSON LTD</v>
      </c>
      <c r="B702" s="100">
        <f>('EKHAZAARSTK X raw'!B702-'EKHAZAARSTK X raw'!B$1003)/'EKHAZAARSTK X raw'!B$1004</f>
        <v>-0.64897097360151768</v>
      </c>
      <c r="C702" s="100">
        <f>('EKHAZAARSTK X raw'!C702-'EKHAZAARSTK X raw'!C$1003)/'EKHAZAARSTK X raw'!C$1004</f>
        <v>-0.82288440120110651</v>
      </c>
      <c r="D702" s="100">
        <f>('EKHAZAARSTK X raw'!D702-'EKHAZAARSTK X raw'!D$1003)/'EKHAZAARSTK X raw'!D$1004</f>
        <v>-0.82407054780753886</v>
      </c>
      <c r="E702" s="100">
        <f>('EKHAZAARSTK X raw'!E702-'EKHAZAARSTK X raw'!E$1003)/'EKHAZAARSTK X raw'!E$1004</f>
        <v>0.65043265703114528</v>
      </c>
      <c r="F702" s="100">
        <f>('EKHAZAARSTK X raw'!F702-'EKHAZAARSTK X raw'!F$1003)/'EKHAZAARSTK X raw'!F$1004</f>
        <v>-0.32582521780502366</v>
      </c>
      <c r="G702" s="100">
        <f>('EKHAZAARSTK X raw'!G702-'EKHAZAARSTK X raw'!G$1003)/'EKHAZAARSTK X raw'!G$1004</f>
        <v>-1.5708968110296926</v>
      </c>
      <c r="H702" s="100">
        <f>('EKHAZAARSTK X raw'!H702-'EKHAZAARSTK X raw'!H$1003)/'EKHAZAARSTK X raw'!H$1004</f>
        <v>0.22011288703021598</v>
      </c>
      <c r="I702" s="100">
        <f>('EKHAZAARSTK X raw'!I702-'EKHAZAARSTK X raw'!I$1003)/'EKHAZAARSTK X raw'!I$1004</f>
        <v>-0.80258708227083986</v>
      </c>
      <c r="J702" s="100">
        <f>('EKHAZAARSTK X raw'!J702-'EKHAZAARSTK X raw'!J$1003)/'EKHAZAARSTK X raw'!J$1004</f>
        <v>-0.45206631578472389</v>
      </c>
      <c r="K702" s="100">
        <f>('EKHAZAARSTK X raw'!K702-'EKHAZAARSTK X raw'!K$1003)/'EKHAZAARSTK X raw'!K$1004</f>
        <v>-0.47919778370396121</v>
      </c>
    </row>
    <row r="703" spans="1:11" x14ac:dyDescent="0.3">
      <c r="A703" s="22" t="str">
        <f>'EKHAZAARSTK X raw'!A703</f>
        <v>PRIVI SPECIALITY CHEMICALS L</v>
      </c>
      <c r="B703" s="100">
        <f>('EKHAZAARSTK X raw'!B703-'EKHAZAARSTK X raw'!B$1003)/'EKHAZAARSTK X raw'!B$1004</f>
        <v>-0.51686928407120747</v>
      </c>
      <c r="C703" s="100">
        <f>('EKHAZAARSTK X raw'!C703-'EKHAZAARSTK X raw'!C$1003)/'EKHAZAARSTK X raw'!C$1004</f>
        <v>-0.4448418339232359</v>
      </c>
      <c r="D703" s="100">
        <f>('EKHAZAARSTK X raw'!D703-'EKHAZAARSTK X raw'!D$1003)/'EKHAZAARSTK X raw'!D$1004</f>
        <v>-0.479309745095018</v>
      </c>
      <c r="E703" s="100">
        <f>('EKHAZAARSTK X raw'!E703-'EKHAZAARSTK X raw'!E$1003)/'EKHAZAARSTK X raw'!E$1004</f>
        <v>1.189558094120351</v>
      </c>
      <c r="F703" s="100">
        <f>('EKHAZAARSTK X raw'!F703-'EKHAZAARSTK X raw'!F$1003)/'EKHAZAARSTK X raw'!F$1004</f>
        <v>-1.2977752506613165</v>
      </c>
      <c r="G703" s="100">
        <f>('EKHAZAARSTK X raw'!G703-'EKHAZAARSTK X raw'!G$1003)/'EKHAZAARSTK X raw'!G$1004</f>
        <v>-0.65594101079556044</v>
      </c>
      <c r="H703" s="100">
        <f>('EKHAZAARSTK X raw'!H703-'EKHAZAARSTK X raw'!H$1003)/'EKHAZAARSTK X raw'!H$1004</f>
        <v>-0.40118262853720993</v>
      </c>
      <c r="I703" s="100">
        <f>('EKHAZAARSTK X raw'!I703-'EKHAZAARSTK X raw'!I$1003)/'EKHAZAARSTK X raw'!I$1004</f>
        <v>-0.74216646285455168</v>
      </c>
      <c r="J703" s="100">
        <f>('EKHAZAARSTK X raw'!J703-'EKHAZAARSTK X raw'!J$1003)/'EKHAZAARSTK X raw'!J$1004</f>
        <v>-0.59615135484485582</v>
      </c>
      <c r="K703" s="100">
        <f>('EKHAZAARSTK X raw'!K703-'EKHAZAARSTK X raw'!K$1003)/'EKHAZAARSTK X raw'!K$1004</f>
        <v>1.4756214132694478</v>
      </c>
    </row>
    <row r="704" spans="1:11" x14ac:dyDescent="0.3">
      <c r="A704" s="22" t="str">
        <f>'EKHAZAARSTK X raw'!A704</f>
        <v>PROCTER &amp; GAMBLE HEALTH LTD</v>
      </c>
      <c r="B704" s="100">
        <f>('EKHAZAARSTK X raw'!B704-'EKHAZAARSTK X raw'!B$1003)/'EKHAZAARSTK X raw'!B$1004</f>
        <v>0.73853617047769582</v>
      </c>
      <c r="C704" s="100">
        <f>('EKHAZAARSTK X raw'!C704-'EKHAZAARSTK X raw'!C$1003)/'EKHAZAARSTK X raw'!C$1004</f>
        <v>2.0760973214332754</v>
      </c>
      <c r="D704" s="100">
        <f>('EKHAZAARSTK X raw'!D704-'EKHAZAARSTK X raw'!D$1003)/'EKHAZAARSTK X raw'!D$1004</f>
        <v>-2.4298630551494771</v>
      </c>
      <c r="E704" s="100">
        <f>('EKHAZAARSTK X raw'!E704-'EKHAZAARSTK X raw'!E$1003)/'EKHAZAARSTK X raw'!E$1004</f>
        <v>-0.85847755503574741</v>
      </c>
      <c r="F704" s="100">
        <f>('EKHAZAARSTK X raw'!F704-'EKHAZAARSTK X raw'!F$1003)/'EKHAZAARSTK X raw'!F$1004</f>
        <v>0.28073128123501501</v>
      </c>
      <c r="G704" s="100">
        <f>('EKHAZAARSTK X raw'!G704-'EKHAZAARSTK X raw'!G$1003)/'EKHAZAARSTK X raw'!G$1004</f>
        <v>1.4169837617403933</v>
      </c>
      <c r="H704" s="100">
        <f>('EKHAZAARSTK X raw'!H704-'EKHAZAARSTK X raw'!H$1003)/'EKHAZAARSTK X raw'!H$1004</f>
        <v>-0.51353460353531755</v>
      </c>
      <c r="I704" s="100">
        <f>('EKHAZAARSTK X raw'!I704-'EKHAZAARSTK X raw'!I$1003)/'EKHAZAARSTK X raw'!I$1004</f>
        <v>-0.91346213316457847</v>
      </c>
      <c r="J704" s="100">
        <f>('EKHAZAARSTK X raw'!J704-'EKHAZAARSTK X raw'!J$1003)/'EKHAZAARSTK X raw'!J$1004</f>
        <v>-0.61779679392848863</v>
      </c>
      <c r="K704" s="100">
        <f>('EKHAZAARSTK X raw'!K704-'EKHAZAARSTK X raw'!K$1003)/'EKHAZAARSTK X raw'!K$1004</f>
        <v>-0.67742496322468349</v>
      </c>
    </row>
    <row r="705" spans="1:11" x14ac:dyDescent="0.3">
      <c r="A705" s="22" t="str">
        <f>'EKHAZAARSTK X raw'!A705</f>
        <v>PROCTER &amp; GAMBLE HYGIENE</v>
      </c>
      <c r="B705" s="100">
        <f>('EKHAZAARSTK X raw'!B705-'EKHAZAARSTK X raw'!B$1003)/'EKHAZAARSTK X raw'!B$1004</f>
        <v>9.891398362209633E-2</v>
      </c>
      <c r="C705" s="100">
        <f>('EKHAZAARSTK X raw'!C705-'EKHAZAARSTK X raw'!C$1003)/'EKHAZAARSTK X raw'!C$1004</f>
        <v>0.22556378651346287</v>
      </c>
      <c r="D705" s="100">
        <f>('EKHAZAARSTK X raw'!D705-'EKHAZAARSTK X raw'!D$1003)/'EKHAZAARSTK X raw'!D$1004</f>
        <v>-0.17574544963593622</v>
      </c>
      <c r="E705" s="100">
        <f>('EKHAZAARSTK X raw'!E705-'EKHAZAARSTK X raw'!E$1003)/'EKHAZAARSTK X raw'!E$1004</f>
        <v>-0.89864802513370712</v>
      </c>
      <c r="F705" s="100">
        <f>('EKHAZAARSTK X raw'!F705-'EKHAZAARSTK X raw'!F$1003)/'EKHAZAARSTK X raw'!F$1004</f>
        <v>-0.21607717972004148</v>
      </c>
      <c r="G705" s="100">
        <f>('EKHAZAARSTK X raw'!G705-'EKHAZAARSTK X raw'!G$1003)/'EKHAZAARSTK X raw'!G$1004</f>
        <v>2.718336889211447</v>
      </c>
      <c r="H705" s="100">
        <f>('EKHAZAARSTK X raw'!H705-'EKHAZAARSTK X raw'!H$1003)/'EKHAZAARSTK X raw'!H$1004</f>
        <v>0.33079267417174324</v>
      </c>
      <c r="I705" s="100">
        <f>('EKHAZAARSTK X raw'!I705-'EKHAZAARSTK X raw'!I$1003)/'EKHAZAARSTK X raw'!I$1004</f>
        <v>-1.0611765793621941</v>
      </c>
      <c r="J705" s="100">
        <f>('EKHAZAARSTK X raw'!J705-'EKHAZAARSTK X raw'!J$1003)/'EKHAZAARSTK X raw'!J$1004</f>
        <v>-0.96459693619516029</v>
      </c>
      <c r="K705" s="100">
        <f>('EKHAZAARSTK X raw'!K705-'EKHAZAARSTK X raw'!K$1003)/'EKHAZAARSTK X raw'!K$1004</f>
        <v>-0.47271450020032524</v>
      </c>
    </row>
    <row r="706" spans="1:11" x14ac:dyDescent="0.3">
      <c r="A706" s="22" t="str">
        <f>'EKHAZAARSTK X raw'!A706</f>
        <v>PRUDENT CORPORATE ADVISORY S</v>
      </c>
      <c r="B706" s="100">
        <f>('EKHAZAARSTK X raw'!B706-'EKHAZAARSTK X raw'!B$1003)/'EKHAZAARSTK X raw'!B$1004</f>
        <v>-0.56748058523206202</v>
      </c>
      <c r="C706" s="100">
        <f>('EKHAZAARSTK X raw'!C706-'EKHAZAARSTK X raw'!C$1003)/'EKHAZAARSTK X raw'!C$1004</f>
        <v>1.7715228032333508</v>
      </c>
      <c r="D706" s="100">
        <f>('EKHAZAARSTK X raw'!D706-'EKHAZAARSTK X raw'!D$1003)/'EKHAZAARSTK X raw'!D$1004</f>
        <v>2.2749106586018715</v>
      </c>
      <c r="E706" s="100">
        <f>('EKHAZAARSTK X raw'!E706-'EKHAZAARSTK X raw'!E$1003)/'EKHAZAARSTK X raw'!E$1004</f>
        <v>-0.90240488424864596</v>
      </c>
      <c r="F706" s="100">
        <f>('EKHAZAARSTK X raw'!F706-'EKHAZAARSTK X raw'!F$1003)/'EKHAZAARSTK X raw'!F$1004</f>
        <v>1.4790839562098377</v>
      </c>
      <c r="G706" s="100">
        <f>('EKHAZAARSTK X raw'!G706-'EKHAZAARSTK X raw'!G$1003)/'EKHAZAARSTK X raw'!G$1004</f>
        <v>1.600978882354203</v>
      </c>
      <c r="H706" s="100">
        <f>('EKHAZAARSTK X raw'!H706-'EKHAZAARSTK X raw'!H$1003)/'EKHAZAARSTK X raw'!H$1004</f>
        <v>-1.0543234852563781</v>
      </c>
      <c r="I706" s="100">
        <f>('EKHAZAARSTK X raw'!I706-'EKHAZAARSTK X raw'!I$1003)/'EKHAZAARSTK X raw'!I$1004</f>
        <v>-0.63155485750691398</v>
      </c>
      <c r="J706" s="100">
        <f>('EKHAZAARSTK X raw'!J706-'EKHAZAARSTK X raw'!J$1003)/'EKHAZAARSTK X raw'!J$1004</f>
        <v>-0.63224201123473078</v>
      </c>
      <c r="K706" s="100">
        <f>('EKHAZAARSTK X raw'!K706-'EKHAZAARSTK X raw'!K$1003)/'EKHAZAARSTK X raw'!K$1004</f>
        <v>3.6899727023505052E-2</v>
      </c>
    </row>
    <row r="707" spans="1:11" x14ac:dyDescent="0.3">
      <c r="A707" s="22" t="str">
        <f>'EKHAZAARSTK X raw'!A707</f>
        <v>PSP PROJECTS LTD</v>
      </c>
      <c r="B707" s="100">
        <f>('EKHAZAARSTK X raw'!B707-'EKHAZAARSTK X raw'!B$1003)/'EKHAZAARSTK X raw'!B$1004</f>
        <v>-0.10653396139378885</v>
      </c>
      <c r="C707" s="100">
        <f>('EKHAZAARSTK X raw'!C707-'EKHAZAARSTK X raw'!C$1003)/'EKHAZAARSTK X raw'!C$1004</f>
        <v>0.34882812253920059</v>
      </c>
      <c r="D707" s="100">
        <f>('EKHAZAARSTK X raw'!D707-'EKHAZAARSTK X raw'!D$1003)/'EKHAZAARSTK X raw'!D$1004</f>
        <v>0.78793734280921812</v>
      </c>
      <c r="E707" s="100">
        <f>('EKHAZAARSTK X raw'!E707-'EKHAZAARSTK X raw'!E$1003)/'EKHAZAARSTK X raw'!E$1004</f>
        <v>-0.81728837764782003</v>
      </c>
      <c r="F707" s="100">
        <f>('EKHAZAARSTK X raw'!F707-'EKHAZAARSTK X raw'!F$1003)/'EKHAZAARSTK X raw'!F$1004</f>
        <v>0.36439560942041144</v>
      </c>
      <c r="G707" s="100">
        <f>('EKHAZAARSTK X raw'!G707-'EKHAZAARSTK X raw'!G$1003)/'EKHAZAARSTK X raw'!G$1004</f>
        <v>0.3119084479100237</v>
      </c>
      <c r="H707" s="100">
        <f>('EKHAZAARSTK X raw'!H707-'EKHAZAARSTK X raw'!H$1003)/'EKHAZAARSTK X raw'!H$1004</f>
        <v>-0.67439191841379664</v>
      </c>
      <c r="I707" s="100">
        <f>('EKHAZAARSTK X raw'!I707-'EKHAZAARSTK X raw'!I$1003)/'EKHAZAARSTK X raw'!I$1004</f>
        <v>0.68949304721023108</v>
      </c>
      <c r="J707" s="100">
        <f>('EKHAZAARSTK X raw'!J707-'EKHAZAARSTK X raw'!J$1003)/'EKHAZAARSTK X raw'!J$1004</f>
        <v>0.31940316191705814</v>
      </c>
      <c r="K707" s="100">
        <f>('EKHAZAARSTK X raw'!K707-'EKHAZAARSTK X raw'!K$1003)/'EKHAZAARSTK X raw'!K$1004</f>
        <v>-0.76352702156561536</v>
      </c>
    </row>
    <row r="708" spans="1:11" x14ac:dyDescent="0.3">
      <c r="A708" s="22" t="str">
        <f>'EKHAZAARSTK X raw'!A708</f>
        <v>PTC INDIA LTD</v>
      </c>
      <c r="B708" s="100">
        <f>('EKHAZAARSTK X raw'!B708-'EKHAZAARSTK X raw'!B$1003)/'EKHAZAARSTK X raw'!B$1004</f>
        <v>3.9155677311395252</v>
      </c>
      <c r="C708" s="100">
        <f>('EKHAZAARSTK X raw'!C708-'EKHAZAARSTK X raw'!C$1003)/'EKHAZAARSTK X raw'!C$1004</f>
        <v>-0.55146051083539649</v>
      </c>
      <c r="D708" s="100">
        <f>('EKHAZAARSTK X raw'!D708-'EKHAZAARSTK X raw'!D$1003)/'EKHAZAARSTK X raw'!D$1004</f>
        <v>-1.1116147676260162</v>
      </c>
      <c r="E708" s="100">
        <f>('EKHAZAARSTK X raw'!E708-'EKHAZAARSTK X raw'!E$1003)/'EKHAZAARSTK X raw'!E$1004</f>
        <v>1.7388113707519481</v>
      </c>
      <c r="F708" s="100">
        <f>('EKHAZAARSTK X raw'!F708-'EKHAZAARSTK X raw'!F$1003)/'EKHAZAARSTK X raw'!F$1004</f>
        <v>0.43506046865714371</v>
      </c>
      <c r="G708" s="100">
        <f>('EKHAZAARSTK X raw'!G708-'EKHAZAARSTK X raw'!G$1003)/'EKHAZAARSTK X raw'!G$1004</f>
        <v>-0.54497982011925095</v>
      </c>
      <c r="H708" s="100">
        <f>('EKHAZAARSTK X raw'!H708-'EKHAZAARSTK X raw'!H$1003)/'EKHAZAARSTK X raw'!H$1004</f>
        <v>0.40464520192233144</v>
      </c>
      <c r="I708" s="100">
        <f>('EKHAZAARSTK X raw'!I708-'EKHAZAARSTK X raw'!I$1003)/'EKHAZAARSTK X raw'!I$1004</f>
        <v>0.32223764140984479</v>
      </c>
      <c r="J708" s="100">
        <f>('EKHAZAARSTK X raw'!J708-'EKHAZAARSTK X raw'!J$1003)/'EKHAZAARSTK X raw'!J$1004</f>
        <v>1.8120189626551753</v>
      </c>
      <c r="K708" s="100">
        <f>('EKHAZAARSTK X raw'!K708-'EKHAZAARSTK X raw'!K$1003)/'EKHAZAARSTK X raw'!K$1004</f>
        <v>1.0095259080569632</v>
      </c>
    </row>
    <row r="709" spans="1:11" x14ac:dyDescent="0.3">
      <c r="A709" s="22" t="str">
        <f>'EKHAZAARSTK X raw'!A709</f>
        <v>PTC INDUSTRIES LTD</v>
      </c>
      <c r="B709" s="100">
        <f>('EKHAZAARSTK X raw'!B709-'EKHAZAARSTK X raw'!B$1003)/'EKHAZAARSTK X raw'!B$1004</f>
        <v>-0.64897097360151768</v>
      </c>
      <c r="C709" s="100">
        <f>('EKHAZAARSTK X raw'!C709-'EKHAZAARSTK X raw'!C$1003)/'EKHAZAARSTK X raw'!C$1004</f>
        <v>-1.0234637301082719</v>
      </c>
      <c r="D709" s="100">
        <f>('EKHAZAARSTK X raw'!D709-'EKHAZAARSTK X raw'!D$1003)/'EKHAZAARSTK X raw'!D$1004</f>
        <v>-0.30592733112360015</v>
      </c>
      <c r="E709" s="100">
        <f>('EKHAZAARSTK X raw'!E709-'EKHAZAARSTK X raw'!E$1003)/'EKHAZAARSTK X raw'!E$1004</f>
        <v>0.99072950983263941</v>
      </c>
      <c r="F709" s="100">
        <f>('EKHAZAARSTK X raw'!F709-'EKHAZAARSTK X raw'!F$1003)/'EKHAZAARSTK X raw'!F$1004</f>
        <v>0.54217103759306806</v>
      </c>
      <c r="G709" s="100">
        <f>('EKHAZAARSTK X raw'!G709-'EKHAZAARSTK X raw'!G$1003)/'EKHAZAARSTK X raw'!G$1004</f>
        <v>-0.36139316682844047</v>
      </c>
      <c r="H709" s="100">
        <f>('EKHAZAARSTK X raw'!H709-'EKHAZAARSTK X raw'!H$1003)/'EKHAZAARSTK X raw'!H$1004</f>
        <v>-1.2623825619830236</v>
      </c>
      <c r="I709" s="100">
        <f>('EKHAZAARSTK X raw'!I709-'EKHAZAARSTK X raw'!I$1003)/'EKHAZAARSTK X raw'!I$1004</f>
        <v>-1.0538397500348726</v>
      </c>
      <c r="J709" s="100">
        <f>('EKHAZAARSTK X raw'!J709-'EKHAZAARSTK X raw'!J$1003)/'EKHAZAARSTK X raw'!J$1004</f>
        <v>-1.0473208736651065</v>
      </c>
      <c r="K709" s="100">
        <f>('EKHAZAARSTK X raw'!K709-'EKHAZAARSTK X raw'!K$1003)/'EKHAZAARSTK X raw'!K$1004</f>
        <v>0.54438324504695068</v>
      </c>
    </row>
    <row r="710" spans="1:11" x14ac:dyDescent="0.3">
      <c r="A710" s="22" t="str">
        <f>'EKHAZAARSTK X raw'!A710</f>
        <v>PUNJAB &amp; SIND BANK</v>
      </c>
      <c r="B710" s="100">
        <f>('EKHAZAARSTK X raw'!B710-'EKHAZAARSTK X raw'!B$1003)/'EKHAZAARSTK X raw'!B$1004</f>
        <v>5.9877201260622487E-2</v>
      </c>
      <c r="C710" s="100">
        <f>('EKHAZAARSTK X raw'!C710-'EKHAZAARSTK X raw'!C$1003)/'EKHAZAARSTK X raw'!C$1004</f>
        <v>0.31892281254774923</v>
      </c>
      <c r="D710" s="100">
        <f>('EKHAZAARSTK X raw'!D710-'EKHAZAARSTK X raw'!D$1003)/'EKHAZAARSTK X raw'!D$1004</f>
        <v>-0.84703908650447934</v>
      </c>
      <c r="E710" s="100">
        <f>('EKHAZAARSTK X raw'!E710-'EKHAZAARSTK X raw'!E$1003)/'EKHAZAARSTK X raw'!E$1004</f>
        <v>0.22732704851113511</v>
      </c>
      <c r="F710" s="100">
        <f>('EKHAZAARSTK X raw'!F710-'EKHAZAARSTK X raw'!F$1003)/'EKHAZAARSTK X raw'!F$1004</f>
        <v>1.6625847986476923</v>
      </c>
      <c r="G710" s="100">
        <f>('EKHAZAARSTK X raw'!G710-'EKHAZAARSTK X raw'!G$1003)/'EKHAZAARSTK X raw'!G$1004</f>
        <v>-0.79276951403259877</v>
      </c>
      <c r="H710" s="100">
        <f>('EKHAZAARSTK X raw'!H710-'EKHAZAARSTK X raw'!H$1003)/'EKHAZAARSTK X raw'!H$1004</f>
        <v>1.3381740172524883</v>
      </c>
      <c r="I710" s="100">
        <f>('EKHAZAARSTK X raw'!I710-'EKHAZAARSTK X raw'!I$1003)/'EKHAZAARSTK X raw'!I$1004</f>
        <v>-1.0496531328680785</v>
      </c>
      <c r="J710" s="100">
        <f>('EKHAZAARSTK X raw'!J710-'EKHAZAARSTK X raw'!J$1003)/'EKHAZAARSTK X raw'!J$1004</f>
        <v>-1.5591286582394064</v>
      </c>
      <c r="K710" s="100">
        <f>('EKHAZAARSTK X raw'!K710-'EKHAZAARSTK X raw'!K$1003)/'EKHAZAARSTK X raw'!K$1004</f>
        <v>3.0881159022564106</v>
      </c>
    </row>
    <row r="711" spans="1:11" x14ac:dyDescent="0.3">
      <c r="A711" s="22" t="str">
        <f>'EKHAZAARSTK X raw'!A711</f>
        <v>PUNJAB NATIONAL BANK</v>
      </c>
      <c r="B711" s="100">
        <f>('EKHAZAARSTK X raw'!B711-'EKHAZAARSTK X raw'!B$1003)/'EKHAZAARSTK X raw'!B$1004</f>
        <v>0.30805997162318177</v>
      </c>
      <c r="C711" s="100">
        <f>('EKHAZAARSTK X raw'!C711-'EKHAZAARSTK X raw'!C$1003)/'EKHAZAARSTK X raw'!C$1004</f>
        <v>-1.3722906182518431</v>
      </c>
      <c r="D711" s="100">
        <f>('EKHAZAARSTK X raw'!D711-'EKHAZAARSTK X raw'!D$1003)/'EKHAZAARSTK X raw'!D$1004</f>
        <v>-0.43804071400581396</v>
      </c>
      <c r="E711" s="100">
        <f>('EKHAZAARSTK X raw'!E711-'EKHAZAARSTK X raw'!E$1003)/'EKHAZAARSTK X raw'!E$1004</f>
        <v>0.79708426611155914</v>
      </c>
      <c r="F711" s="100">
        <f>('EKHAZAARSTK X raw'!F711-'EKHAZAARSTK X raw'!F$1003)/'EKHAZAARSTK X raw'!F$1004</f>
        <v>0.71297303958432678</v>
      </c>
      <c r="G711" s="100">
        <f>('EKHAZAARSTK X raw'!G711-'EKHAZAARSTK X raw'!G$1003)/'EKHAZAARSTK X raw'!G$1004</f>
        <v>-1.118079200446277</v>
      </c>
      <c r="H711" s="100">
        <f>('EKHAZAARSTK X raw'!H711-'EKHAZAARSTK X raw'!H$1003)/'EKHAZAARSTK X raw'!H$1004</f>
        <v>2.6178221735244636</v>
      </c>
      <c r="I711" s="100">
        <f>('EKHAZAARSTK X raw'!I711-'EKHAZAARSTK X raw'!I$1003)/'EKHAZAARSTK X raw'!I$1004</f>
        <v>1.4756221336355639</v>
      </c>
      <c r="J711" s="100">
        <f>('EKHAZAARSTK X raw'!J711-'EKHAZAARSTK X raw'!J$1003)/'EKHAZAARSTK X raw'!J$1004</f>
        <v>1.8335035847528622</v>
      </c>
      <c r="K711" s="100">
        <f>('EKHAZAARSTK X raw'!K711-'EKHAZAARSTK X raw'!K$1003)/'EKHAZAARSTK X raw'!K$1004</f>
        <v>0.82754291736125241</v>
      </c>
    </row>
    <row r="712" spans="1:11" x14ac:dyDescent="0.3">
      <c r="A712" s="22" t="str">
        <f>'EKHAZAARSTK X raw'!A712</f>
        <v>PURAVANKARA LTD</v>
      </c>
      <c r="B712" s="100">
        <f>('EKHAZAARSTK X raw'!B712-'EKHAZAARSTK X raw'!B$1003)/'EKHAZAARSTK X raw'!B$1004</f>
        <v>3.9401423117577008</v>
      </c>
      <c r="C712" s="100">
        <f>('EKHAZAARSTK X raw'!C712-'EKHAZAARSTK X raw'!C$1003)/'EKHAZAARSTK X raw'!C$1004</f>
        <v>-1.1832063621236892</v>
      </c>
      <c r="D712" s="100">
        <f>('EKHAZAARSTK X raw'!D712-'EKHAZAARSTK X raw'!D$1003)/'EKHAZAARSTK X raw'!D$1004</f>
        <v>-8.3697952705515444E-2</v>
      </c>
      <c r="E712" s="100">
        <f>('EKHAZAARSTK X raw'!E712-'EKHAZAARSTK X raw'!E$1003)/'EKHAZAARSTK X raw'!E$1004</f>
        <v>1.3058645386243657</v>
      </c>
      <c r="F712" s="100">
        <f>('EKHAZAARSTK X raw'!F712-'EKHAZAARSTK X raw'!F$1003)/'EKHAZAARSTK X raw'!F$1004</f>
        <v>-1.1769120672628244</v>
      </c>
      <c r="G712" s="100">
        <f>('EKHAZAARSTK X raw'!G712-'EKHAZAARSTK X raw'!G$1003)/'EKHAZAARSTK X raw'!G$1004</f>
        <v>-0.90100809597975839</v>
      </c>
      <c r="H712" s="100">
        <f>('EKHAZAARSTK X raw'!H712-'EKHAZAARSTK X raw'!H$1003)/'EKHAZAARSTK X raw'!H$1004</f>
        <v>-0.34516069503222363</v>
      </c>
      <c r="I712" s="100">
        <f>('EKHAZAARSTK X raw'!I712-'EKHAZAARSTK X raw'!I$1003)/'EKHAZAARSTK X raw'!I$1004</f>
        <v>-0.71711986030590791</v>
      </c>
      <c r="J712" s="100">
        <f>('EKHAZAARSTK X raw'!J712-'EKHAZAARSTK X raw'!J$1003)/'EKHAZAARSTK X raw'!J$1004</f>
        <v>-0.21462392969741423</v>
      </c>
      <c r="K712" s="100">
        <f>('EKHAZAARSTK X raw'!K712-'EKHAZAARSTK X raw'!K$1003)/'EKHAZAARSTK X raw'!K$1004</f>
        <v>0.93927332484039794</v>
      </c>
    </row>
    <row r="713" spans="1:11" x14ac:dyDescent="0.3">
      <c r="A713" s="22" t="str">
        <f>'EKHAZAARSTK X raw'!A713</f>
        <v>PVR LTD</v>
      </c>
      <c r="B713" s="100">
        <f>('EKHAZAARSTK X raw'!B713-'EKHAZAARSTK X raw'!B$1003)/'EKHAZAARSTK X raw'!B$1004</f>
        <v>-0.64897097360151768</v>
      </c>
      <c r="C713" s="100">
        <f>('EKHAZAARSTK X raw'!C713-'EKHAZAARSTK X raw'!C$1003)/'EKHAZAARSTK X raw'!C$1004</f>
        <v>8.0347877974135451E-2</v>
      </c>
      <c r="D713" s="100">
        <f>('EKHAZAARSTK X raw'!D713-'EKHAZAARSTK X raw'!D$1003)/'EKHAZAARSTK X raw'!D$1004</f>
        <v>-0.62378938948051321</v>
      </c>
      <c r="E713" s="100">
        <f>('EKHAZAARSTK X raw'!E713-'EKHAZAARSTK X raw'!E$1003)/'EKHAZAARSTK X raw'!E$1004</f>
        <v>2.0051039068308771</v>
      </c>
      <c r="F713" s="100">
        <f>('EKHAZAARSTK X raw'!F713-'EKHAZAARSTK X raw'!F$1003)/'EKHAZAARSTK X raw'!F$1004</f>
        <v>-0.75902424444888572</v>
      </c>
      <c r="G713" s="100">
        <f>('EKHAZAARSTK X raw'!G713-'EKHAZAARSTK X raw'!G$1003)/'EKHAZAARSTK X raw'!G$1004</f>
        <v>-1.1849724630084806</v>
      </c>
      <c r="H713" s="100">
        <f>('EKHAZAARSTK X raw'!H713-'EKHAZAARSTK X raw'!H$1003)/'EKHAZAARSTK X raw'!H$1004</f>
        <v>0.32344188552553055</v>
      </c>
      <c r="I713" s="100">
        <f>('EKHAZAARSTK X raw'!I713-'EKHAZAARSTK X raw'!I$1003)/'EKHAZAARSTK X raw'!I$1004</f>
        <v>3.6513323379593907</v>
      </c>
      <c r="J713" s="100">
        <f>('EKHAZAARSTK X raw'!J713-'EKHAZAARSTK X raw'!J$1003)/'EKHAZAARSTK X raw'!J$1004</f>
        <v>-0.74686917663938568</v>
      </c>
      <c r="K713" s="100">
        <f>('EKHAZAARSTK X raw'!K713-'EKHAZAARSTK X raw'!K$1003)/'EKHAZAARSTK X raw'!K$1004</f>
        <v>-1.9736088653988013</v>
      </c>
    </row>
    <row r="714" spans="1:11" x14ac:dyDescent="0.3">
      <c r="A714" s="22" t="str">
        <f>'EKHAZAARSTK X raw'!A714</f>
        <v>QUESS CORP LTD</v>
      </c>
      <c r="B714" s="100">
        <f>('EKHAZAARSTK X raw'!B714-'EKHAZAARSTK X raw'!B$1003)/'EKHAZAARSTK X raw'!B$1004</f>
        <v>2.5006936645129549</v>
      </c>
      <c r="C714" s="100">
        <f>('EKHAZAARSTK X raw'!C714-'EKHAZAARSTK X raw'!C$1003)/'EKHAZAARSTK X raw'!C$1004</f>
        <v>0.81012320222721057</v>
      </c>
      <c r="D714" s="100">
        <f>('EKHAZAARSTK X raw'!D714-'EKHAZAARSTK X raw'!D$1003)/'EKHAZAARSTK X raw'!D$1004</f>
        <v>0.55327353851035732</v>
      </c>
      <c r="E714" s="100">
        <f>('EKHAZAARSTK X raw'!E714-'EKHAZAARSTK X raw'!E$1003)/'EKHAZAARSTK X raw'!E$1004</f>
        <v>-0.50003482735967208</v>
      </c>
      <c r="F714" s="100">
        <f>('EKHAZAARSTK X raw'!F714-'EKHAZAARSTK X raw'!F$1003)/'EKHAZAARSTK X raw'!F$1004</f>
        <v>-1.5226682884865654</v>
      </c>
      <c r="G714" s="100">
        <f>('EKHAZAARSTK X raw'!G714-'EKHAZAARSTK X raw'!G$1003)/'EKHAZAARSTK X raw'!G$1004</f>
        <v>-0.38199704664998624</v>
      </c>
      <c r="H714" s="100">
        <f>('EKHAZAARSTK X raw'!H714-'EKHAZAARSTK X raw'!H$1003)/'EKHAZAARSTK X raw'!H$1004</f>
        <v>0.31291500003599787</v>
      </c>
      <c r="I714" s="100">
        <f>('EKHAZAARSTK X raw'!I714-'EKHAZAARSTK X raw'!I$1003)/'EKHAZAARSTK X raw'!I$1004</f>
        <v>-0.48700752174935191</v>
      </c>
      <c r="J714" s="100">
        <f>('EKHAZAARSTK X raw'!J714-'EKHAZAARSTK X raw'!J$1003)/'EKHAZAARSTK X raw'!J$1004</f>
        <v>0.52263455530002267</v>
      </c>
      <c r="K714" s="100">
        <f>('EKHAZAARSTK X raw'!K714-'EKHAZAARSTK X raw'!K$1003)/'EKHAZAARSTK X raw'!K$1004</f>
        <v>6.1358030453344072E-2</v>
      </c>
    </row>
    <row r="715" spans="1:11" x14ac:dyDescent="0.3">
      <c r="A715" s="22" t="str">
        <f>'EKHAZAARSTK X raw'!A715</f>
        <v>R SYSTEMS INTERNATIONAL LTD</v>
      </c>
      <c r="B715" s="100">
        <f>('EKHAZAARSTK X raw'!B715-'EKHAZAARSTK X raw'!B$1003)/'EKHAZAARSTK X raw'!B$1004</f>
        <v>1.1868528107419529</v>
      </c>
      <c r="C715" s="100">
        <f>('EKHAZAARSTK X raw'!C715-'EKHAZAARSTK X raw'!C$1003)/'EKHAZAARSTK X raw'!C$1004</f>
        <v>0.49732116682898503</v>
      </c>
      <c r="D715" s="100">
        <f>('EKHAZAARSTK X raw'!D715-'EKHAZAARSTK X raw'!D$1003)/'EKHAZAARSTK X raw'!D$1004</f>
        <v>1.4870673342874834</v>
      </c>
      <c r="E715" s="100">
        <f>('EKHAZAARSTK X raw'!E715-'EKHAZAARSTK X raw'!E$1003)/'EKHAZAARSTK X raw'!E$1004</f>
        <v>-0.50055668950694465</v>
      </c>
      <c r="F715" s="100">
        <f>('EKHAZAARSTK X raw'!F715-'EKHAZAARSTK X raw'!F$1003)/'EKHAZAARSTK X raw'!F$1004</f>
        <v>-0.12995058273834215</v>
      </c>
      <c r="G715" s="100">
        <f>('EKHAZAARSTK X raw'!G715-'EKHAZAARSTK X raw'!G$1003)/'EKHAZAARSTK X raw'!G$1004</f>
        <v>0.77968583930218205</v>
      </c>
      <c r="H715" s="100">
        <f>('EKHAZAARSTK X raw'!H715-'EKHAZAARSTK X raw'!H$1003)/'EKHAZAARSTK X raw'!H$1004</f>
        <v>-0.80048233485537934</v>
      </c>
      <c r="I715" s="100">
        <f>('EKHAZAARSTK X raw'!I715-'EKHAZAARSTK X raw'!I$1003)/'EKHAZAARSTK X raw'!I$1004</f>
        <v>-0.8578140633644985</v>
      </c>
      <c r="J715" s="100">
        <f>('EKHAZAARSTK X raw'!J715-'EKHAZAARSTK X raw'!J$1003)/'EKHAZAARSTK X raw'!J$1004</f>
        <v>-0.21447322681813638</v>
      </c>
      <c r="K715" s="100">
        <f>('EKHAZAARSTK X raw'!K715-'EKHAZAARSTK X raw'!K$1003)/'EKHAZAARSTK X raw'!K$1004</f>
        <v>-1.245883862686723</v>
      </c>
    </row>
    <row r="716" spans="1:11" x14ac:dyDescent="0.3">
      <c r="A716" s="22" t="str">
        <f>'EKHAZAARSTK X raw'!A716</f>
        <v>RADICO KHAITAN LTD</v>
      </c>
      <c r="B716" s="100">
        <f>('EKHAZAARSTK X raw'!B716-'EKHAZAARSTK X raw'!B$1003)/'EKHAZAARSTK X raw'!B$1004</f>
        <v>-0.45057477182595679</v>
      </c>
      <c r="C716" s="100">
        <f>('EKHAZAARSTK X raw'!C716-'EKHAZAARSTK X raw'!C$1003)/'EKHAZAARSTK X raw'!C$1004</f>
        <v>0.72183092244945912</v>
      </c>
      <c r="D716" s="100">
        <f>('EKHAZAARSTK X raw'!D716-'EKHAZAARSTK X raw'!D$1003)/'EKHAZAARSTK X raw'!D$1004</f>
        <v>1.4668331094288787</v>
      </c>
      <c r="E716" s="100">
        <f>('EKHAZAARSTK X raw'!E716-'EKHAZAARSTK X raw'!E$1003)/'EKHAZAARSTK X raw'!E$1004</f>
        <v>-0.51016097968537599</v>
      </c>
      <c r="F716" s="100">
        <f>('EKHAZAARSTK X raw'!F716-'EKHAZAARSTK X raw'!F$1003)/'EKHAZAARSTK X raw'!F$1004</f>
        <v>0.54780544688974453</v>
      </c>
      <c r="G716" s="100">
        <f>('EKHAZAARSTK X raw'!G716-'EKHAZAARSTK X raw'!G$1003)/'EKHAZAARSTK X raw'!G$1004</f>
        <v>-0.38358986858355343</v>
      </c>
      <c r="H716" s="100">
        <f>('EKHAZAARSTK X raw'!H716-'EKHAZAARSTK X raw'!H$1003)/'EKHAZAARSTK X raw'!H$1004</f>
        <v>0.28972633669809739</v>
      </c>
      <c r="I716" s="100">
        <f>('EKHAZAARSTK X raw'!I716-'EKHAZAARSTK X raw'!I$1003)/'EKHAZAARSTK X raw'!I$1004</f>
        <v>-8.638075044748067E-2</v>
      </c>
      <c r="J716" s="100">
        <f>('EKHAZAARSTK X raw'!J716-'EKHAZAARSTK X raw'!J$1003)/'EKHAZAARSTK X raw'!J$1004</f>
        <v>-0.52500361768909054</v>
      </c>
      <c r="K716" s="100">
        <f>('EKHAZAARSTK X raw'!K716-'EKHAZAARSTK X raw'!K$1003)/'EKHAZAARSTK X raw'!K$1004</f>
        <v>-0.85484271096533837</v>
      </c>
    </row>
    <row r="717" spans="1:11" x14ac:dyDescent="0.3">
      <c r="A717" s="22" t="str">
        <f>'EKHAZAARSTK X raw'!A717</f>
        <v>RAIL VIKAS NIGAM LTD</v>
      </c>
      <c r="B717" s="100">
        <f>('EKHAZAARSTK X raw'!B717-'EKHAZAARSTK X raw'!B$1003)/'EKHAZAARSTK X raw'!B$1004</f>
        <v>1.0770410479103119</v>
      </c>
      <c r="C717" s="100">
        <f>('EKHAZAARSTK X raw'!C717-'EKHAZAARSTK X raw'!C$1003)/'EKHAZAARSTK X raw'!C$1004</f>
        <v>1.4582259591359501</v>
      </c>
      <c r="D717" s="100">
        <f>('EKHAZAARSTK X raw'!D717-'EKHAZAARSTK X raw'!D$1003)/'EKHAZAARSTK X raw'!D$1004</f>
        <v>0.98261038012995017</v>
      </c>
      <c r="E717" s="100">
        <f>('EKHAZAARSTK X raw'!E717-'EKHAZAARSTK X raw'!E$1003)/'EKHAZAARSTK X raw'!E$1004</f>
        <v>0.94840657304537523</v>
      </c>
      <c r="F717" s="100">
        <f>('EKHAZAARSTK X raw'!F717-'EKHAZAARSTK X raw'!F$1003)/'EKHAZAARSTK X raw'!F$1004</f>
        <v>2.2036876284230806</v>
      </c>
      <c r="G717" s="100">
        <f>('EKHAZAARSTK X raw'!G717-'EKHAZAARSTK X raw'!G$1003)/'EKHAZAARSTK X raw'!G$1004</f>
        <v>3.3325434431904756E-2</v>
      </c>
      <c r="H717" s="100">
        <f>('EKHAZAARSTK X raw'!H717-'EKHAZAARSTK X raw'!H$1003)/'EKHAZAARSTK X raw'!H$1004</f>
        <v>0.89268849383700066</v>
      </c>
      <c r="I717" s="100">
        <f>('EKHAZAARSTK X raw'!I717-'EKHAZAARSTK X raw'!I$1003)/'EKHAZAARSTK X raw'!I$1004</f>
        <v>0.60378906119318754</v>
      </c>
      <c r="J717" s="100">
        <f>('EKHAZAARSTK X raw'!J717-'EKHAZAARSTK X raw'!J$1003)/'EKHAZAARSTK X raw'!J$1004</f>
        <v>0.91640744680142627</v>
      </c>
      <c r="K717" s="100">
        <f>('EKHAZAARSTK X raw'!K717-'EKHAZAARSTK X raw'!K$1003)/'EKHAZAARSTK X raw'!K$1004</f>
        <v>1.2420469987136915</v>
      </c>
    </row>
    <row r="718" spans="1:11" x14ac:dyDescent="0.3">
      <c r="A718" s="22" t="str">
        <f>'EKHAZAARSTK X raw'!A718</f>
        <v>RAILTEL CORP OF INDIA LTD</v>
      </c>
      <c r="B718" s="100">
        <f>('EKHAZAARSTK X raw'!B718-'EKHAZAARSTK X raw'!B$1003)/'EKHAZAARSTK X raw'!B$1004</f>
        <v>0.81459682825272395</v>
      </c>
      <c r="C718" s="100">
        <f>('EKHAZAARSTK X raw'!C718-'EKHAZAARSTK X raw'!C$1003)/'EKHAZAARSTK X raw'!C$1004</f>
        <v>-0.86310058364763043</v>
      </c>
      <c r="D718" s="100">
        <f>('EKHAZAARSTK X raw'!D718-'EKHAZAARSTK X raw'!D$1003)/'EKHAZAARSTK X raw'!D$1004</f>
        <v>-0.36735672832658056</v>
      </c>
      <c r="E718" s="100">
        <f>('EKHAZAARSTK X raw'!E718-'EKHAZAARSTK X raw'!E$1003)/'EKHAZAARSTK X raw'!E$1004</f>
        <v>-0.90240488424864596</v>
      </c>
      <c r="F718" s="100">
        <f>('EKHAZAARSTK X raw'!F718-'EKHAZAARSTK X raw'!F$1003)/'EKHAZAARSTK X raw'!F$1004</f>
        <v>0.42252795962892703</v>
      </c>
      <c r="G718" s="100">
        <f>('EKHAZAARSTK X raw'!G718-'EKHAZAARSTK X raw'!G$1003)/'EKHAZAARSTK X raw'!G$1004</f>
        <v>-0.27468141966622545</v>
      </c>
      <c r="H718" s="100">
        <f>('EKHAZAARSTK X raw'!H718-'EKHAZAARSTK X raw'!H$1003)/'EKHAZAARSTK X raw'!H$1004</f>
        <v>-0.39495923996140053</v>
      </c>
      <c r="I718" s="100">
        <f>('EKHAZAARSTK X raw'!I718-'EKHAZAARSTK X raw'!I$1003)/'EKHAZAARSTK X raw'!I$1004</f>
        <v>0.73898843291046168</v>
      </c>
      <c r="J718" s="100">
        <f>('EKHAZAARSTK X raw'!J718-'EKHAZAARSTK X raw'!J$1003)/'EKHAZAARSTK X raw'!J$1004</f>
        <v>0.24174570595776451</v>
      </c>
      <c r="K718" s="100">
        <f>('EKHAZAARSTK X raw'!K718-'EKHAZAARSTK X raw'!K$1003)/'EKHAZAARSTK X raw'!K$1004</f>
        <v>-0.33349220664551499</v>
      </c>
    </row>
    <row r="719" spans="1:11" x14ac:dyDescent="0.3">
      <c r="A719" s="22" t="str">
        <f>'EKHAZAARSTK X raw'!A719</f>
        <v>RAIN INDUSTRIES LTD</v>
      </c>
      <c r="B719" s="100">
        <f>('EKHAZAARSTK X raw'!B719-'EKHAZAARSTK X raw'!B$1003)/'EKHAZAARSTK X raw'!B$1004</f>
        <v>-0.19034953615380748</v>
      </c>
      <c r="C719" s="100">
        <f>('EKHAZAARSTK X raw'!C719-'EKHAZAARSTK X raw'!C$1003)/'EKHAZAARSTK X raw'!C$1004</f>
        <v>-0.38594036226249301</v>
      </c>
      <c r="D719" s="100">
        <f>('EKHAZAARSTK X raw'!D719-'EKHAZAARSTK X raw'!D$1003)/'EKHAZAARSTK X raw'!D$1004</f>
        <v>-0.31154355493455876</v>
      </c>
      <c r="E719" s="100">
        <f>('EKHAZAARSTK X raw'!E719-'EKHAZAARSTK X raw'!E$1003)/'EKHAZAARSTK X raw'!E$1004</f>
        <v>1.523944797595171</v>
      </c>
      <c r="F719" s="100">
        <f>('EKHAZAARSTK X raw'!F719-'EKHAZAARSTK X raw'!F$1003)/'EKHAZAARSTK X raw'!F$1004</f>
        <v>-0.74602862877305165</v>
      </c>
      <c r="G719" s="100">
        <f>('EKHAZAARSTK X raw'!G719-'EKHAZAARSTK X raw'!G$1003)/'EKHAZAARSTK X raw'!G$1004</f>
        <v>-4.9636137863466601E-3</v>
      </c>
      <c r="H719" s="100">
        <f>('EKHAZAARSTK X raw'!H719-'EKHAZAARSTK X raw'!H$1003)/'EKHAZAARSTK X raw'!H$1004</f>
        <v>0.67314237963216006</v>
      </c>
      <c r="I719" s="100">
        <f>('EKHAZAARSTK X raw'!I719-'EKHAZAARSTK X raw'!I$1003)/'EKHAZAARSTK X raw'!I$1004</f>
        <v>1.5515223809637118</v>
      </c>
      <c r="J719" s="100">
        <f>('EKHAZAARSTK X raw'!J719-'EKHAZAARSTK X raw'!J$1003)/'EKHAZAARSTK X raw'!J$1004</f>
        <v>3.9080192069887234</v>
      </c>
      <c r="K719" s="100">
        <f>('EKHAZAARSTK X raw'!K719-'EKHAZAARSTK X raw'!K$1003)/'EKHAZAARSTK X raw'!K$1004</f>
        <v>0.13424045558787481</v>
      </c>
    </row>
    <row r="720" spans="1:11" x14ac:dyDescent="0.3">
      <c r="A720" s="22" t="str">
        <f>'EKHAZAARSTK X raw'!A720</f>
        <v>RAINBOW CHILDREN'S MEDICARE</v>
      </c>
      <c r="B720" s="100">
        <f>('EKHAZAARSTK X raw'!B720-'EKHAZAARSTK X raw'!B$1003)/'EKHAZAARSTK X raw'!B$1004</f>
        <v>-0.46914616744601179</v>
      </c>
      <c r="C720" s="100">
        <f>('EKHAZAARSTK X raw'!C720-'EKHAZAARSTK X raw'!C$1003)/'EKHAZAARSTK X raw'!C$1004</f>
        <v>-0.23551678871550183</v>
      </c>
      <c r="D720" s="100">
        <f>('EKHAZAARSTK X raw'!D720-'EKHAZAARSTK X raw'!D$1003)/'EKHAZAARSTK X raw'!D$1004</f>
        <v>0.76502500098334258</v>
      </c>
      <c r="E720" s="100">
        <f>('EKHAZAARSTK X raw'!E720-'EKHAZAARSTK X raw'!E$1003)/'EKHAZAARSTK X raw'!E$1004</f>
        <v>0.43972205007959436</v>
      </c>
      <c r="F720" s="100">
        <f>('EKHAZAARSTK X raw'!F720-'EKHAZAARSTK X raw'!F$1003)/'EKHAZAARSTK X raw'!F$1004</f>
        <v>1.151303005615538</v>
      </c>
      <c r="G720" s="100">
        <f>('EKHAZAARSTK X raw'!G720-'EKHAZAARSTK X raw'!G$1003)/'EKHAZAARSTK X raw'!G$1004</f>
        <v>0.3689991302440116</v>
      </c>
      <c r="H720" s="100">
        <f>('EKHAZAARSTK X raw'!H720-'EKHAZAARSTK X raw'!H$1003)/'EKHAZAARSTK X raw'!H$1004</f>
        <v>-0.40874140852109542</v>
      </c>
      <c r="I720" s="100">
        <f>('EKHAZAARSTK X raw'!I720-'EKHAZAARSTK X raw'!I$1003)/'EKHAZAARSTK X raw'!I$1004</f>
        <v>-3.4284842673468319E-2</v>
      </c>
      <c r="J720" s="100">
        <f>('EKHAZAARSTK X raw'!J720-'EKHAZAARSTK X raw'!J$1003)/'EKHAZAARSTK X raw'!J$1004</f>
        <v>-0.65380383409342202</v>
      </c>
      <c r="K720" s="100">
        <f>('EKHAZAARSTK X raw'!K720-'EKHAZAARSTK X raw'!K$1003)/'EKHAZAARSTK X raw'!K$1004</f>
        <v>7.8832231763266342E-2</v>
      </c>
    </row>
    <row r="721" spans="1:11" x14ac:dyDescent="0.3">
      <c r="A721" s="22" t="str">
        <f>'EKHAZAARSTK X raw'!A721</f>
        <v>RAJ RAYON INDUSTRIES LTD</v>
      </c>
      <c r="B721" s="100">
        <f>('EKHAZAARSTK X raw'!B721-'EKHAZAARSTK X raw'!B$1003)/'EKHAZAARSTK X raw'!B$1004</f>
        <v>-0.64897097360151768</v>
      </c>
      <c r="C721" s="100">
        <f>('EKHAZAARSTK X raw'!C721-'EKHAZAARSTK X raw'!C$1003)/'EKHAZAARSTK X raw'!C$1004</f>
        <v>-0.62342821398777049</v>
      </c>
      <c r="D721" s="100">
        <f>('EKHAZAARSTK X raw'!D721-'EKHAZAARSTK X raw'!D$1003)/'EKHAZAARSTK X raw'!D$1004</f>
        <v>-1.3585367524691565</v>
      </c>
      <c r="E721" s="100">
        <f>('EKHAZAARSTK X raw'!E721-'EKHAZAARSTK X raw'!E$1003)/'EKHAZAARSTK X raw'!E$1004</f>
        <v>-0.16375454452754148</v>
      </c>
      <c r="F721" s="100">
        <f>('EKHAZAARSTK X raw'!F721-'EKHAZAARSTK X raw'!F$1003)/'EKHAZAARSTK X raw'!F$1004</f>
        <v>2.6029912536684501</v>
      </c>
      <c r="G721" s="100">
        <f>('EKHAZAARSTK X raw'!G721-'EKHAZAARSTK X raw'!G$1003)/'EKHAZAARSTK X raw'!G$1004</f>
        <v>-2.7977501916925545</v>
      </c>
      <c r="H721" s="100">
        <f>('EKHAZAARSTK X raw'!H721-'EKHAZAARSTK X raw'!H$1003)/'EKHAZAARSTK X raw'!H$1004</f>
        <v>-1.3074710671720422</v>
      </c>
      <c r="I721" s="100">
        <f>('EKHAZAARSTK X raw'!I721-'EKHAZAARSTK X raw'!I$1003)/'EKHAZAARSTK X raw'!I$1004</f>
        <v>-1.0202238725859063</v>
      </c>
      <c r="J721" s="100">
        <f>('EKHAZAARSTK X raw'!J721-'EKHAZAARSTK X raw'!J$1003)/'EKHAZAARSTK X raw'!J$1004</f>
        <v>-1.5523166460030666</v>
      </c>
      <c r="K721" s="100">
        <f>('EKHAZAARSTK X raw'!K721-'EKHAZAARSTK X raw'!K$1003)/'EKHAZAARSTK X raw'!K$1004</f>
        <v>1.6732040566448565</v>
      </c>
    </row>
    <row r="722" spans="1:11" x14ac:dyDescent="0.3">
      <c r="A722" s="22" t="str">
        <f>'EKHAZAARSTK X raw'!A722</f>
        <v>RAJESH EXPORTS LTD</v>
      </c>
      <c r="B722" s="100">
        <f>('EKHAZAARSTK X raw'!B722-'EKHAZAARSTK X raw'!B$1003)/'EKHAZAARSTK X raw'!B$1004</f>
        <v>-0.51905010850036315</v>
      </c>
      <c r="C722" s="100">
        <f>('EKHAZAARSTK X raw'!C722-'EKHAZAARSTK X raw'!C$1003)/'EKHAZAARSTK X raw'!C$1004</f>
        <v>2.0047082126871105</v>
      </c>
      <c r="D722" s="100">
        <f>('EKHAZAARSTK X raw'!D722-'EKHAZAARSTK X raw'!D$1003)/'EKHAZAARSTK X raw'!D$1004</f>
        <v>0.3784673833450275</v>
      </c>
      <c r="E722" s="100">
        <f>('EKHAZAARSTK X raw'!E722-'EKHAZAARSTK X raw'!E$1003)/'EKHAZAARSTK X raw'!E$1004</f>
        <v>-0.90240488424864596</v>
      </c>
      <c r="F722" s="100">
        <f>('EKHAZAARSTK X raw'!F722-'EKHAZAARSTK X raw'!F$1003)/'EKHAZAARSTK X raw'!F$1004</f>
        <v>-0.32484380477478381</v>
      </c>
      <c r="G722" s="100">
        <f>('EKHAZAARSTK X raw'!G722-'EKHAZAARSTK X raw'!G$1003)/'EKHAZAARSTK X raw'!G$1004</f>
        <v>-0.58429527660074398</v>
      </c>
      <c r="H722" s="100">
        <f>('EKHAZAARSTK X raw'!H722-'EKHAZAARSTK X raw'!H$1003)/'EKHAZAARSTK X raw'!H$1004</f>
        <v>1.5001808344683045</v>
      </c>
      <c r="I722" s="100">
        <f>('EKHAZAARSTK X raw'!I722-'EKHAZAARSTK X raw'!I$1003)/'EKHAZAARSTK X raw'!I$1004</f>
        <v>-0.70289499806298283</v>
      </c>
      <c r="J722" s="100">
        <f>('EKHAZAARSTK X raw'!J722-'EKHAZAARSTK X raw'!J$1003)/'EKHAZAARSTK X raw'!J$1004</f>
        <v>0.99693787393810085</v>
      </c>
      <c r="K722" s="100">
        <f>('EKHAZAARSTK X raw'!K722-'EKHAZAARSTK X raw'!K$1003)/'EKHAZAARSTK X raw'!K$1004</f>
        <v>-0.54855516538119375</v>
      </c>
    </row>
    <row r="723" spans="1:11" x14ac:dyDescent="0.3">
      <c r="A723" s="22" t="str">
        <f>'EKHAZAARSTK X raw'!A723</f>
        <v>RAJNISH WELLNESS LTD</v>
      </c>
      <c r="B723" s="100">
        <f>('EKHAZAARSTK X raw'!B723-'EKHAZAARSTK X raw'!B$1003)/'EKHAZAARSTK X raw'!B$1004</f>
        <v>-0.64897097360151768</v>
      </c>
      <c r="C723" s="100">
        <f>('EKHAZAARSTK X raw'!C723-'EKHAZAARSTK X raw'!C$1003)/'EKHAZAARSTK X raw'!C$1004</f>
        <v>0.14525843227040205</v>
      </c>
      <c r="D723" s="100">
        <f>('EKHAZAARSTK X raw'!D723-'EKHAZAARSTK X raw'!D$1003)/'EKHAZAARSTK X raw'!D$1004</f>
        <v>2.6886552489331703</v>
      </c>
      <c r="E723" s="100">
        <f>('EKHAZAARSTK X raw'!E723-'EKHAZAARSTK X raw'!E$1003)/'EKHAZAARSTK X raw'!E$1004</f>
        <v>-0.56292978631770241</v>
      </c>
      <c r="F723" s="100">
        <f>('EKHAZAARSTK X raw'!F723-'EKHAZAARSTK X raw'!F$1003)/'EKHAZAARSTK X raw'!F$1004</f>
        <v>2.6029912536684501</v>
      </c>
      <c r="G723" s="100">
        <f>('EKHAZAARSTK X raw'!G723-'EKHAZAARSTK X raw'!G$1003)/'EKHAZAARSTK X raw'!G$1004</f>
        <v>-0.78544996253560773</v>
      </c>
      <c r="H723" s="100">
        <f>('EKHAZAARSTK X raw'!H723-'EKHAZAARSTK X raw'!H$1003)/'EKHAZAARSTK X raw'!H$1004</f>
        <v>-1.3074710671720422</v>
      </c>
      <c r="I723" s="100">
        <f>('EKHAZAARSTK X raw'!I723-'EKHAZAARSTK X raw'!I$1003)/'EKHAZAARSTK X raw'!I$1004</f>
        <v>0.20849155914172496</v>
      </c>
      <c r="J723" s="100">
        <f>('EKHAZAARSTK X raw'!J723-'EKHAZAARSTK X raw'!J$1003)/'EKHAZAARSTK X raw'!J$1004</f>
        <v>-0.83589768601258141</v>
      </c>
      <c r="K723" s="100">
        <f>('EKHAZAARSTK X raw'!K723-'EKHAZAARSTK X raw'!K$1003)/'EKHAZAARSTK X raw'!K$1004</f>
        <v>1.322991882261785</v>
      </c>
    </row>
    <row r="724" spans="1:11" x14ac:dyDescent="0.3">
      <c r="A724" s="22" t="str">
        <f>'EKHAZAARSTK X raw'!A724</f>
        <v>RAJRATAN GLOBAL WIRE LTD</v>
      </c>
      <c r="B724" s="100">
        <f>('EKHAZAARSTK X raw'!B724-'EKHAZAARSTK X raw'!B$1003)/'EKHAZAARSTK X raw'!B$1004</f>
        <v>-0.46370839209174103</v>
      </c>
      <c r="C724" s="100">
        <f>('EKHAZAARSTK X raw'!C724-'EKHAZAARSTK X raw'!C$1003)/'EKHAZAARSTK X raw'!C$1004</f>
        <v>1.3848580505610633</v>
      </c>
      <c r="D724" s="100">
        <f>('EKHAZAARSTK X raw'!D724-'EKHAZAARSTK X raw'!D$1003)/'EKHAZAARSTK X raw'!D$1004</f>
        <v>1.8269659314393005</v>
      </c>
      <c r="E724" s="100">
        <f>('EKHAZAARSTK X raw'!E724-'EKHAZAARSTK X raw'!E$1003)/'EKHAZAARSTK X raw'!E$1004</f>
        <v>0.21781383790496903</v>
      </c>
      <c r="F724" s="100">
        <f>('EKHAZAARSTK X raw'!F724-'EKHAZAARSTK X raw'!F$1003)/'EKHAZAARSTK X raw'!F$1004</f>
        <v>1.1605305140284199</v>
      </c>
      <c r="G724" s="100">
        <f>('EKHAZAARSTK X raw'!G724-'EKHAZAARSTK X raw'!G$1003)/'EKHAZAARSTK X raw'!G$1004</f>
        <v>0.91832714292401862</v>
      </c>
      <c r="H724" s="100">
        <f>('EKHAZAARSTK X raw'!H724-'EKHAZAARSTK X raw'!H$1003)/'EKHAZAARSTK X raw'!H$1004</f>
        <v>-0.84063626210496989</v>
      </c>
      <c r="I724" s="100">
        <f>('EKHAZAARSTK X raw'!I724-'EKHAZAARSTK X raw'!I$1003)/'EKHAZAARSTK X raw'!I$1004</f>
        <v>-0.48875539905495718</v>
      </c>
      <c r="J724" s="100">
        <f>('EKHAZAARSTK X raw'!J724-'EKHAZAARSTK X raw'!J$1003)/'EKHAZAARSTK X raw'!J$1004</f>
        <v>-0.55826288909549171</v>
      </c>
      <c r="K724" s="100">
        <f>('EKHAZAARSTK X raw'!K724-'EKHAZAARSTK X raw'!K$1003)/'EKHAZAARSTK X raw'!K$1004</f>
        <v>0.81609168518845954</v>
      </c>
    </row>
    <row r="725" spans="1:11" x14ac:dyDescent="0.3">
      <c r="A725" s="22" t="str">
        <f>'EKHAZAARSTK X raw'!A725</f>
        <v>RALLIS INDIA LTD</v>
      </c>
      <c r="B725" s="100">
        <f>('EKHAZAARSTK X raw'!B725-'EKHAZAARSTK X raw'!B$1003)/'EKHAZAARSTK X raw'!B$1004</f>
        <v>0.4163227998671663</v>
      </c>
      <c r="C725" s="100">
        <f>('EKHAZAARSTK X raw'!C725-'EKHAZAARSTK X raw'!C$1003)/'EKHAZAARSTK X raw'!C$1004</f>
        <v>-0.89719244956668598</v>
      </c>
      <c r="D725" s="100">
        <f>('EKHAZAARSTK X raw'!D725-'EKHAZAARSTK X raw'!D$1003)/'EKHAZAARSTK X raw'!D$1004</f>
        <v>-0.30477276547406668</v>
      </c>
      <c r="E725" s="100">
        <f>('EKHAZAARSTK X raw'!E725-'EKHAZAARSTK X raw'!E$1003)/'EKHAZAARSTK X raw'!E$1004</f>
        <v>-0.69192070579376375</v>
      </c>
      <c r="F725" s="100">
        <f>('EKHAZAARSTK X raw'!F725-'EKHAZAARSTK X raw'!F$1003)/'EKHAZAARSTK X raw'!F$1004</f>
        <v>-0.52089765821505707</v>
      </c>
      <c r="G725" s="100">
        <f>('EKHAZAARSTK X raw'!G725-'EKHAZAARSTK X raw'!G$1003)/'EKHAZAARSTK X raw'!G$1004</f>
        <v>-0.51529223713701755</v>
      </c>
      <c r="H725" s="100">
        <f>('EKHAZAARSTK X raw'!H725-'EKHAZAARSTK X raw'!H$1003)/'EKHAZAARSTK X raw'!H$1004</f>
        <v>-0.24888316601983509</v>
      </c>
      <c r="I725" s="100">
        <f>('EKHAZAARSTK X raw'!I725-'EKHAZAARSTK X raw'!I$1003)/'EKHAZAARSTK X raw'!I$1004</f>
        <v>-0.27622339426683168</v>
      </c>
      <c r="J725" s="100">
        <f>('EKHAZAARSTK X raw'!J725-'EKHAZAARSTK X raw'!J$1003)/'EKHAZAARSTK X raw'!J$1004</f>
        <v>1.9750982441131618E-3</v>
      </c>
      <c r="K725" s="100">
        <f>('EKHAZAARSTK X raw'!K725-'EKHAZAARSTK X raw'!K$1003)/'EKHAZAARSTK X raw'!K$1004</f>
        <v>2.9456654987943566E-2</v>
      </c>
    </row>
    <row r="726" spans="1:11" x14ac:dyDescent="0.3">
      <c r="A726" s="22" t="str">
        <f>'EKHAZAARSTK X raw'!A726</f>
        <v>RAMA STEEL TUBES LTD</v>
      </c>
      <c r="B726" s="100">
        <f>('EKHAZAARSTK X raw'!B726-'EKHAZAARSTK X raw'!B$1003)/'EKHAZAARSTK X raw'!B$1004</f>
        <v>-0.59683467921263567</v>
      </c>
      <c r="C726" s="100">
        <f>('EKHAZAARSTK X raw'!C726-'EKHAZAARSTK X raw'!C$1003)/'EKHAZAARSTK X raw'!C$1004</f>
        <v>1.8168452705257379</v>
      </c>
      <c r="D726" s="100">
        <f>('EKHAZAARSTK X raw'!D726-'EKHAZAARSTK X raw'!D$1003)/'EKHAZAARSTK X raw'!D$1004</f>
        <v>2.492585570006018</v>
      </c>
      <c r="E726" s="100">
        <f>('EKHAZAARSTK X raw'!E726-'EKHAZAARSTK X raw'!E$1003)/'EKHAZAARSTK X raw'!E$1004</f>
        <v>0.12019032541595345</v>
      </c>
      <c r="F726" s="100">
        <f>('EKHAZAARSTK X raw'!F726-'EKHAZAARSTK X raw'!F$1003)/'EKHAZAARSTK X raw'!F$1004</f>
        <v>2.4131216559981445</v>
      </c>
      <c r="G726" s="100">
        <f>('EKHAZAARSTK X raw'!G726-'EKHAZAARSTK X raw'!G$1003)/'EKHAZAARSTK X raw'!G$1004</f>
        <v>-0.55885843793101264</v>
      </c>
      <c r="H726" s="100">
        <f>('EKHAZAARSTK X raw'!H726-'EKHAZAARSTK X raw'!H$1003)/'EKHAZAARSTK X raw'!H$1004</f>
        <v>-1.0651283471703379</v>
      </c>
      <c r="I726" s="100">
        <f>('EKHAZAARSTK X raw'!I726-'EKHAZAARSTK X raw'!I$1003)/'EKHAZAARSTK X raw'!I$1004</f>
        <v>2.0573262503932508</v>
      </c>
      <c r="J726" s="100">
        <f>('EKHAZAARSTK X raw'!J726-'EKHAZAARSTK X raw'!J$1003)/'EKHAZAARSTK X raw'!J$1004</f>
        <v>-0.52414764416424608</v>
      </c>
      <c r="K726" s="100">
        <f>('EKHAZAARSTK X raw'!K726-'EKHAZAARSTK X raw'!K$1003)/'EKHAZAARSTK X raw'!K$1004</f>
        <v>-1.8487134970743065E-2</v>
      </c>
    </row>
    <row r="727" spans="1:11" x14ac:dyDescent="0.3">
      <c r="A727" s="22" t="str">
        <f>'EKHAZAARSTK X raw'!A727</f>
        <v>RAMCO CEMENTS LTD/THE</v>
      </c>
      <c r="B727" s="100">
        <f>('EKHAZAARSTK X raw'!B727-'EKHAZAARSTK X raw'!B$1003)/'EKHAZAARSTK X raw'!B$1004</f>
        <v>-0.35577674944063109</v>
      </c>
      <c r="C727" s="100">
        <f>('EKHAZAARSTK X raw'!C727-'EKHAZAARSTK X raw'!C$1003)/'EKHAZAARSTK X raw'!C$1004</f>
        <v>-0.86793786254662864</v>
      </c>
      <c r="D727" s="100">
        <f>('EKHAZAARSTK X raw'!D727-'EKHAZAARSTK X raw'!D$1003)/'EKHAZAARSTK X raw'!D$1004</f>
        <v>-0.28568952161408356</v>
      </c>
      <c r="E727" s="100">
        <f>('EKHAZAARSTK X raw'!E727-'EKHAZAARSTK X raw'!E$1003)/'EKHAZAARSTK X raw'!E$1004</f>
        <v>0.74758522516221282</v>
      </c>
      <c r="F727" s="100">
        <f>('EKHAZAARSTK X raw'!F727-'EKHAZAARSTK X raw'!F$1003)/'EKHAZAARSTK X raw'!F$1004</f>
        <v>-0.22471165937646906</v>
      </c>
      <c r="G727" s="100">
        <f>('EKHAZAARSTK X raw'!G727-'EKHAZAARSTK X raw'!G$1003)/'EKHAZAARSTK X raw'!G$1004</f>
        <v>-0.78597367150121633</v>
      </c>
      <c r="H727" s="100">
        <f>('EKHAZAARSTK X raw'!H727-'EKHAZAARSTK X raw'!H$1003)/'EKHAZAARSTK X raw'!H$1004</f>
        <v>0.68685198070965137</v>
      </c>
      <c r="I727" s="100">
        <f>('EKHAZAARSTK X raw'!I727-'EKHAZAARSTK X raw'!I$1003)/'EKHAZAARSTK X raw'!I$1004</f>
        <v>-0.34285579045074699</v>
      </c>
      <c r="J727" s="100">
        <f>('EKHAZAARSTK X raw'!J727-'EKHAZAARSTK X raw'!J$1003)/'EKHAZAARSTK X raw'!J$1004</f>
        <v>-0.33012702784805148</v>
      </c>
      <c r="K727" s="100">
        <f>('EKHAZAARSTK X raw'!K727-'EKHAZAARSTK X raw'!K$1003)/'EKHAZAARSTK X raw'!K$1004</f>
        <v>-0.69586644357847582</v>
      </c>
    </row>
    <row r="728" spans="1:11" x14ac:dyDescent="0.3">
      <c r="A728" s="22" t="str">
        <f>'EKHAZAARSTK X raw'!A728</f>
        <v>RAMCO INDUSTRIES LTD</v>
      </c>
      <c r="B728" s="100">
        <f>('EKHAZAARSTK X raw'!B728-'EKHAZAARSTK X raw'!B$1003)/'EKHAZAARSTK X raw'!B$1004</f>
        <v>-8.2449146526548875E-2</v>
      </c>
      <c r="C728" s="100">
        <f>('EKHAZAARSTK X raw'!C728-'EKHAZAARSTK X raw'!C$1003)/'EKHAZAARSTK X raw'!C$1004</f>
        <v>-1.2192331613507428</v>
      </c>
      <c r="D728" s="100">
        <f>('EKHAZAARSTK X raw'!D728-'EKHAZAARSTK X raw'!D$1003)/'EKHAZAARSTK X raw'!D$1004</f>
        <v>-0.7248755370098654</v>
      </c>
      <c r="E728" s="100">
        <f>('EKHAZAARSTK X raw'!E728-'EKHAZAARSTK X raw'!E$1003)/'EKHAZAARSTK X raw'!E$1004</f>
        <v>-0.55223544368651023</v>
      </c>
      <c r="F728" s="100">
        <f>('EKHAZAARSTK X raw'!F728-'EKHAZAARSTK X raw'!F$1003)/'EKHAZAARSTK X raw'!F$1004</f>
        <v>-1.4252266153322202</v>
      </c>
      <c r="G728" s="100">
        <f>('EKHAZAARSTK X raw'!G728-'EKHAZAARSTK X raw'!G$1003)/'EKHAZAARSTK X raw'!G$1004</f>
        <v>-0.66418841452731125</v>
      </c>
      <c r="H728" s="100">
        <f>('EKHAZAARSTK X raw'!H728-'EKHAZAARSTK X raw'!H$1003)/'EKHAZAARSTK X raw'!H$1004</f>
        <v>-0.62010012475738352</v>
      </c>
      <c r="I728" s="100">
        <f>('EKHAZAARSTK X raw'!I728-'EKHAZAARSTK X raw'!I$1003)/'EKHAZAARSTK X raw'!I$1004</f>
        <v>-0.69013325659141411</v>
      </c>
      <c r="J728" s="100">
        <f>('EKHAZAARSTK X raw'!J728-'EKHAZAARSTK X raw'!J$1003)/'EKHAZAARSTK X raw'!J$1004</f>
        <v>1.504871727015118</v>
      </c>
      <c r="K728" s="100">
        <f>('EKHAZAARSTK X raw'!K728-'EKHAZAARSTK X raw'!K$1003)/'EKHAZAARSTK X raw'!K$1004</f>
        <v>0.33294635564761693</v>
      </c>
    </row>
    <row r="729" spans="1:11" x14ac:dyDescent="0.3">
      <c r="A729" s="22" t="str">
        <f>'EKHAZAARSTK X raw'!A729</f>
        <v>RAMKRISHNA FORGINGS LTD</v>
      </c>
      <c r="B729" s="100">
        <f>('EKHAZAARSTK X raw'!B729-'EKHAZAARSTK X raw'!B$1003)/'EKHAZAARSTK X raw'!B$1004</f>
        <v>-0.53088416244164061</v>
      </c>
      <c r="C729" s="100">
        <f>('EKHAZAARSTK X raw'!C729-'EKHAZAARSTK X raw'!C$1003)/'EKHAZAARSTK X raw'!C$1004</f>
        <v>-5.9345383495239899E-2</v>
      </c>
      <c r="D729" s="100">
        <f>('EKHAZAARSTK X raw'!D729-'EKHAZAARSTK X raw'!D$1003)/'EKHAZAARSTK X raw'!D$1004</f>
        <v>-0.35938380191174657</v>
      </c>
      <c r="E729" s="100">
        <f>('EKHAZAARSTK X raw'!E729-'EKHAZAARSTK X raw'!E$1003)/'EKHAZAARSTK X raw'!E$1004</f>
        <v>1.0502213929034501</v>
      </c>
      <c r="F729" s="100">
        <f>('EKHAZAARSTK X raw'!F729-'EKHAZAARSTK X raw'!F$1003)/'EKHAZAARSTK X raw'!F$1004</f>
        <v>1.360980887698932</v>
      </c>
      <c r="G729" s="100">
        <f>('EKHAZAARSTK X raw'!G729-'EKHAZAARSTK X raw'!G$1003)/'EKHAZAARSTK X raw'!G$1004</f>
        <v>0.10370989071816138</v>
      </c>
      <c r="H729" s="100">
        <f>('EKHAZAARSTK X raw'!H729-'EKHAZAARSTK X raw'!H$1003)/'EKHAZAARSTK X raw'!H$1004</f>
        <v>-0.1591313286068303</v>
      </c>
      <c r="I729" s="100">
        <f>('EKHAZAARSTK X raw'!I729-'EKHAZAARSTK X raw'!I$1003)/'EKHAZAARSTK X raw'!I$1004</f>
        <v>0.53074347716906944</v>
      </c>
      <c r="J729" s="100">
        <f>('EKHAZAARSTK X raw'!J729-'EKHAZAARSTK X raw'!J$1003)/'EKHAZAARSTK X raw'!J$1004</f>
        <v>4.439335775688019E-3</v>
      </c>
      <c r="K729" s="100">
        <f>('EKHAZAARSTK X raw'!K729-'EKHAZAARSTK X raw'!K$1003)/'EKHAZAARSTK X raw'!K$1004</f>
        <v>-0.15986991837955225</v>
      </c>
    </row>
    <row r="730" spans="1:11" x14ac:dyDescent="0.3">
      <c r="A730" s="22" t="str">
        <f>'EKHAZAARSTK X raw'!A730</f>
        <v>RAMKY INFRASTRUCTURE LTD</v>
      </c>
      <c r="B730" s="100">
        <f>('EKHAZAARSTK X raw'!B730-'EKHAZAARSTK X raw'!B$1003)/'EKHAZAARSTK X raw'!B$1004</f>
        <v>-0.64897097360151768</v>
      </c>
      <c r="C730" s="100">
        <f>('EKHAZAARSTK X raw'!C730-'EKHAZAARSTK X raw'!C$1003)/'EKHAZAARSTK X raw'!C$1004</f>
        <v>-1.0111227098545088</v>
      </c>
      <c r="D730" s="100">
        <f>('EKHAZAARSTK X raw'!D730-'EKHAZAARSTK X raw'!D$1003)/'EKHAZAARSTK X raw'!D$1004</f>
        <v>-1.3165402892906271</v>
      </c>
      <c r="E730" s="100">
        <f>('EKHAZAARSTK X raw'!E730-'EKHAZAARSTK X raw'!E$1003)/'EKHAZAARSTK X raw'!E$1004</f>
        <v>1.762514405119046</v>
      </c>
      <c r="F730" s="100">
        <f>('EKHAZAARSTK X raw'!F730-'EKHAZAARSTK X raw'!F$1003)/'EKHAZAARSTK X raw'!F$1004</f>
        <v>1.5421901219703797</v>
      </c>
      <c r="G730" s="100">
        <f>('EKHAZAARSTK X raw'!G730-'EKHAZAARSTK X raw'!G$1003)/'EKHAZAARSTK X raw'!G$1004</f>
        <v>-0.6276775742630748</v>
      </c>
      <c r="H730" s="100">
        <f>('EKHAZAARSTK X raw'!H730-'EKHAZAARSTK X raw'!H$1003)/'EKHAZAARSTK X raw'!H$1004</f>
        <v>-0.37715955850838229</v>
      </c>
      <c r="I730" s="100">
        <f>('EKHAZAARSTK X raw'!I730-'EKHAZAARSTK X raw'!I$1003)/'EKHAZAARSTK X raw'!I$1004</f>
        <v>-0.32915699833097783</v>
      </c>
      <c r="J730" s="100">
        <f>('EKHAZAARSTK X raw'!J730-'EKHAZAARSTK X raw'!J$1003)/'EKHAZAARSTK X raw'!J$1004</f>
        <v>-0.18335560404911283</v>
      </c>
      <c r="K730" s="100">
        <f>('EKHAZAARSTK X raw'!K730-'EKHAZAARSTK X raw'!K$1003)/'EKHAZAARSTK X raw'!K$1004</f>
        <v>2.3812746068993937</v>
      </c>
    </row>
    <row r="731" spans="1:11" x14ac:dyDescent="0.3">
      <c r="A731" s="22" t="str">
        <f>'EKHAZAARSTK X raw'!A731</f>
        <v>RANE HOLDINGS LTD</v>
      </c>
      <c r="B731" s="100">
        <f>('EKHAZAARSTK X raw'!B731-'EKHAZAARSTK X raw'!B$1003)/'EKHAZAARSTK X raw'!B$1004</f>
        <v>0.2928130103093729</v>
      </c>
      <c r="C731" s="100">
        <f>('EKHAZAARSTK X raw'!C731-'EKHAZAARSTK X raw'!C$1003)/'EKHAZAARSTK X raw'!C$1004</f>
        <v>-0.62015402514537388</v>
      </c>
      <c r="D731" s="100">
        <f>('EKHAZAARSTK X raw'!D731-'EKHAZAARSTK X raw'!D$1003)/'EKHAZAARSTK X raw'!D$1004</f>
        <v>-1.0074357571518939</v>
      </c>
      <c r="E731" s="100">
        <f>('EKHAZAARSTK X raw'!E731-'EKHAZAARSTK X raw'!E$1003)/'EKHAZAARSTK X raw'!E$1004</f>
        <v>1.0077880137238384</v>
      </c>
      <c r="F731" s="100">
        <f>('EKHAZAARSTK X raw'!F731-'EKHAZAARSTK X raw'!F$1003)/'EKHAZAARSTK X raw'!F$1004</f>
        <v>0.8479966802893294</v>
      </c>
      <c r="G731" s="100">
        <f>('EKHAZAARSTK X raw'!G731-'EKHAZAARSTK X raw'!G$1003)/'EKHAZAARSTK X raw'!G$1004</f>
        <v>-0.58560228729783936</v>
      </c>
      <c r="H731" s="100">
        <f>('EKHAZAARSTK X raw'!H731-'EKHAZAARSTK X raw'!H$1003)/'EKHAZAARSTK X raw'!H$1004</f>
        <v>-0.56528007932598956</v>
      </c>
      <c r="I731" s="100">
        <f>('EKHAZAARSTK X raw'!I731-'EKHAZAARSTK X raw'!I$1003)/'EKHAZAARSTK X raw'!I$1004</f>
        <v>-0.40462816960802989</v>
      </c>
      <c r="J731" s="100">
        <f>('EKHAZAARSTK X raw'!J731-'EKHAZAARSTK X raw'!J$1003)/'EKHAZAARSTK X raw'!J$1004</f>
        <v>0.45858908641252</v>
      </c>
      <c r="K731" s="100">
        <f>('EKHAZAARSTK X raw'!K731-'EKHAZAARSTK X raw'!K$1003)/'EKHAZAARSTK X raw'!K$1004</f>
        <v>-0.25033662974100224</v>
      </c>
    </row>
    <row r="732" spans="1:11" x14ac:dyDescent="0.3">
      <c r="A732" s="22" t="str">
        <f>'EKHAZAARSTK X raw'!A732</f>
        <v>RASHTRIYA CHEMICALS &amp; FERT</v>
      </c>
      <c r="B732" s="100">
        <f>('EKHAZAARSTK X raw'!B732-'EKHAZAARSTK X raw'!B$1003)/'EKHAZAARSTK X raw'!B$1004</f>
        <v>0.47606179743968852</v>
      </c>
      <c r="C732" s="100">
        <f>('EKHAZAARSTK X raw'!C732-'EKHAZAARSTK X raw'!C$1003)/'EKHAZAARSTK X raw'!C$1004</f>
        <v>2.3050409666486442</v>
      </c>
      <c r="D732" s="100">
        <f>('EKHAZAARSTK X raw'!D732-'EKHAZAARSTK X raw'!D$1003)/'EKHAZAARSTK X raw'!D$1004</f>
        <v>1.8804123297317863</v>
      </c>
      <c r="E732" s="100">
        <f>('EKHAZAARSTK X raw'!E732-'EKHAZAARSTK X raw'!E$1003)/'EKHAZAARSTK X raw'!E$1004</f>
        <v>0.6757309146046161</v>
      </c>
      <c r="F732" s="100">
        <f>('EKHAZAARSTK X raw'!F732-'EKHAZAARSTK X raw'!F$1003)/'EKHAZAARSTK X raw'!F$1004</f>
        <v>0.24635969402768393</v>
      </c>
      <c r="G732" s="100">
        <f>('EKHAZAARSTK X raw'!G732-'EKHAZAARSTK X raw'!G$1003)/'EKHAZAARSTK X raw'!G$1004</f>
        <v>0.11590312442925993</v>
      </c>
      <c r="H732" s="100">
        <f>('EKHAZAARSTK X raw'!H732-'EKHAZAARSTK X raw'!H$1003)/'EKHAZAARSTK X raw'!H$1004</f>
        <v>0.56540006731412373</v>
      </c>
      <c r="I732" s="100">
        <f>('EKHAZAARSTK X raw'!I732-'EKHAZAARSTK X raw'!I$1003)/'EKHAZAARSTK X raw'!I$1004</f>
        <v>3.2305868479099629</v>
      </c>
      <c r="J732" s="100">
        <f>('EKHAZAARSTK X raw'!J732-'EKHAZAARSTK X raw'!J$1003)/'EKHAZAARSTK X raw'!J$1004</f>
        <v>1.1031818571238758</v>
      </c>
      <c r="K732" s="100">
        <f>('EKHAZAARSTK X raw'!K732-'EKHAZAARSTK X raw'!K$1003)/'EKHAZAARSTK X raw'!K$1004</f>
        <v>-1.1031906238164364</v>
      </c>
    </row>
    <row r="733" spans="1:11" x14ac:dyDescent="0.3">
      <c r="A733" s="22" t="str">
        <f>'EKHAZAARSTK X raw'!A733</f>
        <v>RATEGAIN TRAVEL TECHNOLOGIES</v>
      </c>
      <c r="B733" s="100">
        <f>('EKHAZAARSTK X raw'!B733-'EKHAZAARSTK X raw'!B$1003)/'EKHAZAARSTK X raw'!B$1004</f>
        <v>-0.64897097360151768</v>
      </c>
      <c r="C733" s="100">
        <f>('EKHAZAARSTK X raw'!C733-'EKHAZAARSTK X raw'!C$1003)/'EKHAZAARSTK X raw'!C$1004</f>
        <v>2.4405939319485186E-2</v>
      </c>
      <c r="D733" s="100">
        <f>('EKHAZAARSTK X raw'!D733-'EKHAZAARSTK X raw'!D$1003)/'EKHAZAARSTK X raw'!D$1004</f>
        <v>0.88894981829431019</v>
      </c>
      <c r="E733" s="100">
        <f>('EKHAZAARSTK X raw'!E733-'EKHAZAARSTK X raw'!E$1003)/'EKHAZAARSTK X raw'!E$1004</f>
        <v>-0.90240488424864596</v>
      </c>
      <c r="F733" s="100">
        <f>('EKHAZAARSTK X raw'!F733-'EKHAZAARSTK X raw'!F$1003)/'EKHAZAARSTK X raw'!F$1004</f>
        <v>-5.2137151883459368E-2</v>
      </c>
      <c r="G733" s="100">
        <f>('EKHAZAARSTK X raw'!G733-'EKHAZAARSTK X raw'!G$1003)/'EKHAZAARSTK X raw'!G$1004</f>
        <v>-0.43975576415035078</v>
      </c>
      <c r="H733" s="100">
        <f>('EKHAZAARSTK X raw'!H733-'EKHAZAARSTK X raw'!H$1003)/'EKHAZAARSTK X raw'!H$1004</f>
        <v>-0.93762985248406416</v>
      </c>
      <c r="I733" s="100">
        <f>('EKHAZAARSTK X raw'!I733-'EKHAZAARSTK X raw'!I$1003)/'EKHAZAARSTK X raw'!I$1004</f>
        <v>0.59538471555346673</v>
      </c>
      <c r="J733" s="100">
        <f>('EKHAZAARSTK X raw'!J733-'EKHAZAARSTK X raw'!J$1003)/'EKHAZAARSTK X raw'!J$1004</f>
        <v>-0.84265727166940985</v>
      </c>
      <c r="K733" s="100">
        <f>('EKHAZAARSTK X raw'!K733-'EKHAZAARSTK X raw'!K$1003)/'EKHAZAARSTK X raw'!K$1004</f>
        <v>-0.96824769601437677</v>
      </c>
    </row>
    <row r="734" spans="1:11" x14ac:dyDescent="0.3">
      <c r="A734" s="22" t="str">
        <f>'EKHAZAARSTK X raw'!A734</f>
        <v>RATNAMANI METALS &amp; TUBES LTD</v>
      </c>
      <c r="B734" s="100">
        <f>('EKHAZAARSTK X raw'!B734-'EKHAZAARSTK X raw'!B$1003)/'EKHAZAARSTK X raw'!B$1004</f>
        <v>-0.33107543973993742</v>
      </c>
      <c r="C734" s="100">
        <f>('EKHAZAARSTK X raw'!C734-'EKHAZAARSTK X raw'!C$1003)/'EKHAZAARSTK X raw'!C$1004</f>
        <v>0.96499749862989981</v>
      </c>
      <c r="D734" s="100">
        <f>('EKHAZAARSTK X raw'!D734-'EKHAZAARSTK X raw'!D$1003)/'EKHAZAARSTK X raw'!D$1004</f>
        <v>0.30295845753852746</v>
      </c>
      <c r="E734" s="100">
        <f>('EKHAZAARSTK X raw'!E734-'EKHAZAARSTK X raw'!E$1003)/'EKHAZAARSTK X raw'!E$1004</f>
        <v>-0.801759315598088</v>
      </c>
      <c r="F734" s="100">
        <f>('EKHAZAARSTK X raw'!F734-'EKHAZAARSTK X raw'!F$1003)/'EKHAZAARSTK X raw'!F$1004</f>
        <v>0.33641014920759987</v>
      </c>
      <c r="G734" s="100">
        <f>('EKHAZAARSTK X raw'!G734-'EKHAZAARSTK X raw'!G$1003)/'EKHAZAARSTK X raw'!G$1004</f>
        <v>0.33359400163981245</v>
      </c>
      <c r="H734" s="100">
        <f>('EKHAZAARSTK X raw'!H734-'EKHAZAARSTK X raw'!H$1003)/'EKHAZAARSTK X raw'!H$1004</f>
        <v>0.14885739191986341</v>
      </c>
      <c r="I734" s="100">
        <f>('EKHAZAARSTK X raw'!I734-'EKHAZAARSTK X raw'!I$1003)/'EKHAZAARSTK X raw'!I$1004</f>
        <v>-0.95210644601922378</v>
      </c>
      <c r="J734" s="100">
        <f>('EKHAZAARSTK X raw'!J734-'EKHAZAARSTK X raw'!J$1003)/'EKHAZAARSTK X raw'!J$1004</f>
        <v>-0.59312712935418999</v>
      </c>
      <c r="K734" s="100">
        <f>('EKHAZAARSTK X raw'!K734-'EKHAZAARSTK X raw'!K$1003)/'EKHAZAARSTK X raw'!K$1004</f>
        <v>-1.013285572807888</v>
      </c>
    </row>
    <row r="735" spans="1:11" x14ac:dyDescent="0.3">
      <c r="A735" s="22" t="str">
        <f>'EKHAZAARSTK X raw'!A735</f>
        <v>RATTANINDIA ENTERPRISES LTD</v>
      </c>
      <c r="B735" s="100">
        <f>('EKHAZAARSTK X raw'!B735-'EKHAZAARSTK X raw'!B$1003)/'EKHAZAARSTK X raw'!B$1004</f>
        <v>-0.64897097360151768</v>
      </c>
      <c r="C735" s="100">
        <f>('EKHAZAARSTK X raw'!C735-'EKHAZAARSTK X raw'!C$1003)/'EKHAZAARSTK X raw'!C$1004</f>
        <v>0.10359063118619927</v>
      </c>
      <c r="D735" s="100">
        <f>('EKHAZAARSTK X raw'!D735-'EKHAZAARSTK X raw'!D$1003)/'EKHAZAARSTK X raw'!D$1004</f>
        <v>-0.41839617355722669</v>
      </c>
      <c r="E735" s="100">
        <f>('EKHAZAARSTK X raw'!E735-'EKHAZAARSTK X raw'!E$1003)/'EKHAZAARSTK X raw'!E$1004</f>
        <v>0.44102392857031059</v>
      </c>
      <c r="F735" s="100">
        <f>('EKHAZAARSTK X raw'!F735-'EKHAZAARSTK X raw'!F$1003)/'EKHAZAARSTK X raw'!F$1004</f>
        <v>-0.14468367665911008</v>
      </c>
      <c r="G735" s="100">
        <f>('EKHAZAARSTK X raw'!G735-'EKHAZAARSTK X raw'!G$1003)/'EKHAZAARSTK X raw'!G$1004</f>
        <v>-3.3930867977606116</v>
      </c>
      <c r="H735" s="100">
        <f>('EKHAZAARSTK X raw'!H735-'EKHAZAARSTK X raw'!H$1003)/'EKHAZAARSTK X raw'!H$1004</f>
        <v>-1.3074710671720422</v>
      </c>
      <c r="I735" s="100">
        <f>('EKHAZAARSTK X raw'!I735-'EKHAZAARSTK X raw'!I$1003)/'EKHAZAARSTK X raw'!I$1004</f>
        <v>-0.52595225796420408</v>
      </c>
      <c r="J735" s="100">
        <f>('EKHAZAARSTK X raw'!J735-'EKHAZAARSTK X raw'!J$1003)/'EKHAZAARSTK X raw'!J$1004</f>
        <v>-1.790075461063225</v>
      </c>
      <c r="K735" s="100">
        <f>('EKHAZAARSTK X raw'!K735-'EKHAZAARSTK X raw'!K$1003)/'EKHAZAARSTK X raw'!K$1004</f>
        <v>1.6761544433909221</v>
      </c>
    </row>
    <row r="736" spans="1:11" x14ac:dyDescent="0.3">
      <c r="A736" s="22" t="str">
        <f>'EKHAZAARSTK X raw'!A736</f>
        <v>RATTANINDIA POWER LTD</v>
      </c>
      <c r="B736" s="100">
        <f>('EKHAZAARSTK X raw'!B736-'EKHAZAARSTK X raw'!B$1003)/'EKHAZAARSTK X raw'!B$1004</f>
        <v>-0.64897097360151768</v>
      </c>
      <c r="C736" s="100">
        <f>('EKHAZAARSTK X raw'!C736-'EKHAZAARSTK X raw'!C$1003)/'EKHAZAARSTK X raw'!C$1004</f>
        <v>-1.0174765481105112</v>
      </c>
      <c r="D736" s="100">
        <f>('EKHAZAARSTK X raw'!D736-'EKHAZAARSTK X raw'!D$1003)/'EKHAZAARSTK X raw'!D$1004</f>
        <v>-1.061692678621637</v>
      </c>
      <c r="E736" s="100">
        <f>('EKHAZAARSTK X raw'!E736-'EKHAZAARSTK X raw'!E$1003)/'EKHAZAARSTK X raw'!E$1004</f>
        <v>3.0695773812989295</v>
      </c>
      <c r="F736" s="100">
        <f>('EKHAZAARSTK X raw'!F736-'EKHAZAARSTK X raw'!F$1003)/'EKHAZAARSTK X raw'!F$1004</f>
        <v>-1.3242523421908992</v>
      </c>
      <c r="G736" s="100">
        <f>('EKHAZAARSTK X raw'!G736-'EKHAZAARSTK X raw'!G$1003)/'EKHAZAARSTK X raw'!G$1004</f>
        <v>-1.5807254477322483</v>
      </c>
      <c r="H736" s="100">
        <f>('EKHAZAARSTK X raw'!H736-'EKHAZAARSTK X raw'!H$1003)/'EKHAZAARSTK X raw'!H$1004</f>
        <v>-3.0133699110277561E-2</v>
      </c>
      <c r="I736" s="100">
        <f>('EKHAZAARSTK X raw'!I736-'EKHAZAARSTK X raw'!I$1003)/'EKHAZAARSTK X raw'!I$1004</f>
        <v>2.6189344973060032E-2</v>
      </c>
      <c r="J736" s="100">
        <f>('EKHAZAARSTK X raw'!J736-'EKHAZAARSTK X raw'!J$1003)/'EKHAZAARSTK X raw'!J$1004</f>
        <v>-1.5373727575094094</v>
      </c>
      <c r="K736" s="100">
        <f>('EKHAZAARSTK X raw'!K736-'EKHAZAARSTK X raw'!K$1003)/'EKHAZAARSTK X raw'!K$1004</f>
        <v>1.1287424953612082</v>
      </c>
    </row>
    <row r="737" spans="1:11" x14ac:dyDescent="0.3">
      <c r="A737" s="22" t="str">
        <f>'EKHAZAARSTK X raw'!A737</f>
        <v>RAYMOND LTD</v>
      </c>
      <c r="B737" s="100">
        <f>('EKHAZAARSTK X raw'!B737-'EKHAZAARSTK X raw'!B$1003)/'EKHAZAARSTK X raw'!B$1004</f>
        <v>-0.49822396154535098</v>
      </c>
      <c r="C737" s="100">
        <f>('EKHAZAARSTK X raw'!C737-'EKHAZAARSTK X raw'!C$1003)/'EKHAZAARSTK X raw'!C$1004</f>
        <v>-0.2470142103216019</v>
      </c>
      <c r="D737" s="100">
        <f>('EKHAZAARSTK X raw'!D737-'EKHAZAARSTK X raw'!D$1003)/'EKHAZAARSTK X raw'!D$1004</f>
        <v>-0.7758150787664021</v>
      </c>
      <c r="E737" s="100">
        <f>('EKHAZAARSTK X raw'!E737-'EKHAZAARSTK X raw'!E$1003)/'EKHAZAARSTK X raw'!E$1004</f>
        <v>0.14857933297325057</v>
      </c>
      <c r="F737" s="100">
        <f>('EKHAZAARSTK X raw'!F737-'EKHAZAARSTK X raw'!F$1003)/'EKHAZAARSTK X raw'!F$1004</f>
        <v>1.009113293392977</v>
      </c>
      <c r="G737" s="100">
        <f>('EKHAZAARSTK X raw'!G737-'EKHAZAARSTK X raw'!G$1003)/'EKHAZAARSTK X raw'!G$1004</f>
        <v>0.17342072919791485</v>
      </c>
      <c r="H737" s="100">
        <f>('EKHAZAARSTK X raw'!H737-'EKHAZAARSTK X raw'!H$1003)/'EKHAZAARSTK X raw'!H$1004</f>
        <v>0.42264239322561126</v>
      </c>
      <c r="I737" s="100">
        <f>('EKHAZAARSTK X raw'!I737-'EKHAZAARSTK X raw'!I$1003)/'EKHAZAARSTK X raw'!I$1004</f>
        <v>2.5570234099895059</v>
      </c>
      <c r="J737" s="100">
        <f>('EKHAZAARSTK X raw'!J737-'EKHAZAARSTK X raw'!J$1003)/'EKHAZAARSTK X raw'!J$1004</f>
        <v>0.16360496516481682</v>
      </c>
      <c r="K737" s="100">
        <f>('EKHAZAARSTK X raw'!K737-'EKHAZAARSTK X raw'!K$1003)/'EKHAZAARSTK X raw'!K$1004</f>
        <v>0.54936010337062846</v>
      </c>
    </row>
    <row r="738" spans="1:11" x14ac:dyDescent="0.3">
      <c r="A738" s="22" t="str">
        <f>'EKHAZAARSTK X raw'!A738</f>
        <v>RBL BANK LTD</v>
      </c>
      <c r="B738" s="100">
        <f>('EKHAZAARSTK X raw'!B738-'EKHAZAARSTK X raw'!B$1003)/'EKHAZAARSTK X raw'!B$1004</f>
        <v>-0.64897097360151768</v>
      </c>
      <c r="C738" s="100">
        <f>('EKHAZAARSTK X raw'!C738-'EKHAZAARSTK X raw'!C$1003)/'EKHAZAARSTK X raw'!C$1004</f>
        <v>-1.2637154336199057</v>
      </c>
      <c r="D738" s="100">
        <f>('EKHAZAARSTK X raw'!D738-'EKHAZAARSTK X raw'!D$1003)/'EKHAZAARSTK X raw'!D$1004</f>
        <v>-0.29545945033404802</v>
      </c>
      <c r="E738" s="100">
        <f>('EKHAZAARSTK X raw'!E738-'EKHAZAARSTK X raw'!E$1003)/'EKHAZAARSTK X raw'!E$1004</f>
        <v>0.80556436782817342</v>
      </c>
      <c r="F738" s="100">
        <f>('EKHAZAARSTK X raw'!F738-'EKHAZAARSTK X raw'!F$1003)/'EKHAZAARSTK X raw'!F$1004</f>
        <v>0.2551118952877649</v>
      </c>
      <c r="G738" s="100">
        <f>('EKHAZAARSTK X raw'!G738-'EKHAZAARSTK X raw'!G$1003)/'EKHAZAARSTK X raw'!G$1004</f>
        <v>-0.93196465792322603</v>
      </c>
      <c r="H738" s="100">
        <f>('EKHAZAARSTK X raw'!H738-'EKHAZAARSTK X raw'!H$1003)/'EKHAZAARSTK X raw'!H$1004</f>
        <v>1.1147632180530733</v>
      </c>
      <c r="I738" s="100">
        <f>('EKHAZAARSTK X raw'!I738-'EKHAZAARSTK X raw'!I$1003)/'EKHAZAARSTK X raw'!I$1004</f>
        <v>4.7874507223189688</v>
      </c>
      <c r="J738" s="100">
        <f>('EKHAZAARSTK X raw'!J738-'EKHAZAARSTK X raw'!J$1003)/'EKHAZAARSTK X raw'!J$1004</f>
        <v>1.9247372249223103</v>
      </c>
      <c r="K738" s="100">
        <f>('EKHAZAARSTK X raw'!K738-'EKHAZAARSTK X raw'!K$1003)/'EKHAZAARSTK X raw'!K$1004</f>
        <v>0.51390223923610556</v>
      </c>
    </row>
    <row r="739" spans="1:11" x14ac:dyDescent="0.3">
      <c r="A739" s="22" t="str">
        <f>'EKHAZAARSTK X raw'!A739</f>
        <v>REC LTD</v>
      </c>
      <c r="B739" s="100">
        <f>('EKHAZAARSTK X raw'!B739-'EKHAZAARSTK X raw'!B$1003)/'EKHAZAARSTK X raw'!B$1004</f>
        <v>1.2716578330867183</v>
      </c>
      <c r="C739" s="100">
        <f>('EKHAZAARSTK X raw'!C739-'EKHAZAARSTK X raw'!C$1003)/'EKHAZAARSTK X raw'!C$1004</f>
        <v>-1.0490360087050534</v>
      </c>
      <c r="D739" s="100">
        <f>('EKHAZAARSTK X raw'!D739-'EKHAZAARSTK X raw'!D$1003)/'EKHAZAARSTK X raw'!D$1004</f>
        <v>-0.51911575319073477</v>
      </c>
      <c r="E739" s="100">
        <f>('EKHAZAARSTK X raw'!E739-'EKHAZAARSTK X raw'!E$1003)/'EKHAZAARSTK X raw'!E$1004</f>
        <v>3.0695773812989295</v>
      </c>
      <c r="F739" s="100">
        <f>('EKHAZAARSTK X raw'!F739-'EKHAZAARSTK X raw'!F$1003)/'EKHAZAARSTK X raw'!F$1004</f>
        <v>0.70611072678096909</v>
      </c>
      <c r="G739" s="100">
        <f>('EKHAZAARSTK X raw'!G739-'EKHAZAARSTK X raw'!G$1003)/'EKHAZAARSTK X raw'!G$1004</f>
        <v>0.91141973481886018</v>
      </c>
      <c r="H739" s="100">
        <f>('EKHAZAARSTK X raw'!H739-'EKHAZAARSTK X raw'!H$1003)/'EKHAZAARSTK X raw'!H$1004</f>
        <v>2.0220949661501937</v>
      </c>
      <c r="I739" s="100">
        <f>('EKHAZAARSTK X raw'!I739-'EKHAZAARSTK X raw'!I$1003)/'EKHAZAARSTK X raw'!I$1004</f>
        <v>-4.1779759852676485E-2</v>
      </c>
      <c r="J739" s="100">
        <f>('EKHAZAARSTK X raw'!J739-'EKHAZAARSTK X raw'!J$1003)/'EKHAZAARSTK X raw'!J$1004</f>
        <v>1.0287223821659477</v>
      </c>
      <c r="K739" s="100">
        <f>('EKHAZAARSTK X raw'!K739-'EKHAZAARSTK X raw'!K$1003)/'EKHAZAARSTK X raw'!K$1004</f>
        <v>1.6650950832724975E-3</v>
      </c>
    </row>
    <row r="740" spans="1:11" x14ac:dyDescent="0.3">
      <c r="A740" s="22" t="str">
        <f>'EKHAZAARSTK X raw'!A740</f>
        <v>REDINGTON LTD</v>
      </c>
      <c r="B740" s="100">
        <f>('EKHAZAARSTK X raw'!B740-'EKHAZAARSTK X raw'!B$1003)/'EKHAZAARSTK X raw'!B$1004</f>
        <v>2.192170237284754</v>
      </c>
      <c r="C740" s="100">
        <f>('EKHAZAARSTK X raw'!C740-'EKHAZAARSTK X raw'!C$1003)/'EKHAZAARSTK X raw'!C$1004</f>
        <v>1.2458430129135802</v>
      </c>
      <c r="D740" s="100">
        <f>('EKHAZAARSTK X raw'!D740-'EKHAZAARSTK X raw'!D$1003)/'EKHAZAARSTK X raw'!D$1004</f>
        <v>1.0239304644895619</v>
      </c>
      <c r="E740" s="100">
        <f>('EKHAZAARSTK X raw'!E740-'EKHAZAARSTK X raw'!E$1003)/'EKHAZAARSTK X raw'!E$1004</f>
        <v>-0.82017480368217732</v>
      </c>
      <c r="F740" s="100">
        <f>('EKHAZAARSTK X raw'!F740-'EKHAZAARSTK X raw'!F$1003)/'EKHAZAARSTK X raw'!F$1004</f>
        <v>0.36068854129404476</v>
      </c>
      <c r="G740" s="100">
        <f>('EKHAZAARSTK X raw'!G740-'EKHAZAARSTK X raw'!G$1003)/'EKHAZAARSTK X raw'!G$1004</f>
        <v>6.4319405048719441E-2</v>
      </c>
      <c r="H740" s="100">
        <f>('EKHAZAARSTK X raw'!H740-'EKHAZAARSTK X raw'!H$1003)/'EKHAZAARSTK X raw'!H$1004</f>
        <v>1.1489308379897349</v>
      </c>
      <c r="I740" s="100">
        <f>('EKHAZAARSTK X raw'!I740-'EKHAZAARSTK X raw'!I$1003)/'EKHAZAARSTK X raw'!I$1004</f>
        <v>0.46859967793263785</v>
      </c>
      <c r="J740" s="100">
        <f>('EKHAZAARSTK X raw'!J740-'EKHAZAARSTK X raw'!J$1003)/'EKHAZAARSTK X raw'!J$1004</f>
        <v>1.1922198215728532</v>
      </c>
      <c r="K740" s="100">
        <f>('EKHAZAARSTK X raw'!K740-'EKHAZAARSTK X raw'!K$1003)/'EKHAZAARSTK X raw'!K$1004</f>
        <v>-0.5067264607841625</v>
      </c>
    </row>
    <row r="741" spans="1:11" x14ac:dyDescent="0.3">
      <c r="A741" s="22" t="str">
        <f>'EKHAZAARSTK X raw'!A741</f>
        <v>RELAXO FOOTWEARS LTD</v>
      </c>
      <c r="B741" s="100">
        <f>('EKHAZAARSTK X raw'!B741-'EKHAZAARSTK X raw'!B$1003)/'EKHAZAARSTK X raw'!B$1004</f>
        <v>-0.4253944420127756</v>
      </c>
      <c r="C741" s="100">
        <f>('EKHAZAARSTK X raw'!C741-'EKHAZAARSTK X raw'!C$1003)/'EKHAZAARSTK X raw'!C$1004</f>
        <v>-0.2151143002895769</v>
      </c>
      <c r="D741" s="100">
        <f>('EKHAZAARSTK X raw'!D741-'EKHAZAARSTK X raw'!D$1003)/'EKHAZAARSTK X raw'!D$1004</f>
        <v>7.3440123040351135E-3</v>
      </c>
      <c r="E741" s="100">
        <f>('EKHAZAARSTK X raw'!E741-'EKHAZAARSTK X raw'!E$1003)/'EKHAZAARSTK X raw'!E$1004</f>
        <v>-0.90240488424864596</v>
      </c>
      <c r="F741" s="100">
        <f>('EKHAZAARSTK X raw'!F741-'EKHAZAARSTK X raw'!F$1003)/'EKHAZAARSTK X raw'!F$1004</f>
        <v>-0.85094645665209023</v>
      </c>
      <c r="G741" s="100">
        <f>('EKHAZAARSTK X raw'!G741-'EKHAZAARSTK X raw'!G$1003)/'EKHAZAARSTK X raw'!G$1004</f>
        <v>-0.41118520764341093</v>
      </c>
      <c r="H741" s="100">
        <f>('EKHAZAARSTK X raw'!H741-'EKHAZAARSTK X raw'!H$1003)/'EKHAZAARSTK X raw'!H$1004</f>
        <v>9.614633894000485E-2</v>
      </c>
      <c r="I741" s="100">
        <f>('EKHAZAARSTK X raw'!I741-'EKHAZAARSTK X raw'!I$1003)/'EKHAZAARSTK X raw'!I$1004</f>
        <v>-0.85353681463574949</v>
      </c>
      <c r="J741" s="100">
        <f>('EKHAZAARSTK X raw'!J741-'EKHAZAARSTK X raw'!J$1003)/'EKHAZAARSTK X raw'!J$1004</f>
        <v>-0.94422637218728589</v>
      </c>
      <c r="K741" s="100">
        <f>('EKHAZAARSTK X raw'!K741-'EKHAZAARSTK X raw'!K$1003)/'EKHAZAARSTK X raw'!K$1004</f>
        <v>-1.4524385068242198</v>
      </c>
    </row>
    <row r="742" spans="1:11" x14ac:dyDescent="0.3">
      <c r="A742" s="22" t="str">
        <f>'EKHAZAARSTK X raw'!A742</f>
        <v>RELIANCE INDUS INFRASTRUCT</v>
      </c>
      <c r="B742" s="100">
        <f>('EKHAZAARSTK X raw'!B742-'EKHAZAARSTK X raw'!B$1003)/'EKHAZAARSTK X raw'!B$1004</f>
        <v>-0.38847663396041582</v>
      </c>
      <c r="C742" s="100">
        <f>('EKHAZAARSTK X raw'!C742-'EKHAZAARSTK X raw'!C$1003)/'EKHAZAARSTK X raw'!C$1004</f>
        <v>-1.429985945454086</v>
      </c>
      <c r="D742" s="100">
        <f>('EKHAZAARSTK X raw'!D742-'EKHAZAARSTK X raw'!D$1003)/'EKHAZAARSTK X raw'!D$1004</f>
        <v>-1.1173603842658506</v>
      </c>
      <c r="E742" s="100">
        <f>('EKHAZAARSTK X raw'!E742-'EKHAZAARSTK X raw'!E$1003)/'EKHAZAARSTK X raw'!E$1004</f>
        <v>-0.90240488424864596</v>
      </c>
      <c r="F742" s="100">
        <f>('EKHAZAARSTK X raw'!F742-'EKHAZAARSTK X raw'!F$1003)/'EKHAZAARSTK X raw'!F$1004</f>
        <v>9.4684185127966378E-2</v>
      </c>
      <c r="G742" s="100">
        <f>('EKHAZAARSTK X raw'!G742-'EKHAZAARSTK X raw'!G$1003)/'EKHAZAARSTK X raw'!G$1004</f>
        <v>-0.97211480633236957</v>
      </c>
      <c r="H742" s="100">
        <f>('EKHAZAARSTK X raw'!H742-'EKHAZAARSTK X raw'!H$1003)/'EKHAZAARSTK X raw'!H$1004</f>
        <v>-1.3074710671720422</v>
      </c>
      <c r="I742" s="100">
        <f>('EKHAZAARSTK X raw'!I742-'EKHAZAARSTK X raw'!I$1003)/'EKHAZAARSTK X raw'!I$1004</f>
        <v>4.7874507223189688</v>
      </c>
      <c r="J742" s="100">
        <f>('EKHAZAARSTK X raw'!J742-'EKHAZAARSTK X raw'!J$1003)/'EKHAZAARSTK X raw'!J$1004</f>
        <v>-0.97725304603953866</v>
      </c>
      <c r="K742" s="100">
        <f>('EKHAZAARSTK X raw'!K742-'EKHAZAARSTK X raw'!K$1003)/'EKHAZAARSTK X raw'!K$1004</f>
        <v>-0.12530141916038229</v>
      </c>
    </row>
    <row r="743" spans="1:11" x14ac:dyDescent="0.3">
      <c r="A743" s="22" t="str">
        <f>'EKHAZAARSTK X raw'!A743</f>
        <v>RELIANCE INDUSTRIES LTD</v>
      </c>
      <c r="B743" s="100">
        <f>('EKHAZAARSTK X raw'!B743-'EKHAZAARSTK X raw'!B$1003)/'EKHAZAARSTK X raw'!B$1004</f>
        <v>-0.40203299960376498</v>
      </c>
      <c r="C743" s="100">
        <f>('EKHAZAARSTK X raw'!C743-'EKHAZAARSTK X raw'!C$1003)/'EKHAZAARSTK X raw'!C$1004</f>
        <v>-1.0707406390225338</v>
      </c>
      <c r="D743" s="100">
        <f>('EKHAZAARSTK X raw'!D743-'EKHAZAARSTK X raw'!D$1003)/'EKHAZAARSTK X raw'!D$1004</f>
        <v>-0.39918658942265989</v>
      </c>
      <c r="E743" s="100">
        <f>('EKHAZAARSTK X raw'!E743-'EKHAZAARSTK X raw'!E$1003)/'EKHAZAARSTK X raw'!E$1004</f>
        <v>-0.18502372865083841</v>
      </c>
      <c r="F743" s="100">
        <f>('EKHAZAARSTK X raw'!F743-'EKHAZAARSTK X raw'!F$1003)/'EKHAZAARSTK X raw'!F$1004</f>
        <v>-0.56926591575196073</v>
      </c>
      <c r="G743" s="100">
        <f>('EKHAZAARSTK X raw'!G743-'EKHAZAARSTK X raw'!G$1003)/'EKHAZAARSTK X raw'!G$1004</f>
        <v>-0.41123355729450572</v>
      </c>
      <c r="H743" s="100">
        <f>('EKHAZAARSTK X raw'!H743-'EKHAZAARSTK X raw'!H$1003)/'EKHAZAARSTK X raw'!H$1004</f>
        <v>3.9647179363191962</v>
      </c>
      <c r="I743" s="100">
        <f>('EKHAZAARSTK X raw'!I743-'EKHAZAARSTK X raw'!I$1003)/'EKHAZAARSTK X raw'!I$1004</f>
        <v>-0.75591396580437298</v>
      </c>
      <c r="J743" s="100">
        <f>('EKHAZAARSTK X raw'!J743-'EKHAZAARSTK X raw'!J$1003)/'EKHAZAARSTK X raw'!J$1004</f>
        <v>3.5176025242633198E-2</v>
      </c>
      <c r="K743" s="100">
        <f>('EKHAZAARSTK X raw'!K743-'EKHAZAARSTK X raw'!K$1003)/'EKHAZAARSTK X raw'!K$1004</f>
        <v>0.2017586925075783</v>
      </c>
    </row>
    <row r="744" spans="1:11" x14ac:dyDescent="0.3">
      <c r="A744" s="22" t="str">
        <f>'EKHAZAARSTK X raw'!A744</f>
        <v>RELIANCE INFRASTRUCTURE LTD</v>
      </c>
      <c r="B744" s="100">
        <f>('EKHAZAARSTK X raw'!B744-'EKHAZAARSTK X raw'!B$1003)/'EKHAZAARSTK X raw'!B$1004</f>
        <v>-0.64897097360151768</v>
      </c>
      <c r="C744" s="100">
        <f>('EKHAZAARSTK X raw'!C744-'EKHAZAARSTK X raw'!C$1003)/'EKHAZAARSTK X raw'!C$1004</f>
        <v>-0.93310063302575508</v>
      </c>
      <c r="D744" s="100">
        <f>('EKHAZAARSTK X raw'!D744-'EKHAZAARSTK X raw'!D$1003)/'EKHAZAARSTK X raw'!D$1004</f>
        <v>-1.2947540132725304</v>
      </c>
      <c r="E744" s="100">
        <f>('EKHAZAARSTK X raw'!E744-'EKHAZAARSTK X raw'!E$1003)/'EKHAZAARSTK X raw'!E$1004</f>
        <v>1.1117638669130903</v>
      </c>
      <c r="F744" s="100">
        <f>('EKHAZAARSTK X raw'!F744-'EKHAZAARSTK X raw'!F$1003)/'EKHAZAARSTK X raw'!F$1004</f>
        <v>0.77120926341124252</v>
      </c>
      <c r="G744" s="100">
        <f>('EKHAZAARSTK X raw'!G744-'EKHAZAARSTK X raw'!G$1003)/'EKHAZAARSTK X raw'!G$1004</f>
        <v>-1.2087564539020355</v>
      </c>
      <c r="H744" s="100">
        <f>('EKHAZAARSTK X raw'!H744-'EKHAZAARSTK X raw'!H$1003)/'EKHAZAARSTK X raw'!H$1004</f>
        <v>0.96514155856132877</v>
      </c>
      <c r="I744" s="100">
        <f>('EKHAZAARSTK X raw'!I744-'EKHAZAARSTK X raw'!I$1003)/'EKHAZAARSTK X raw'!I$1004</f>
        <v>2.5491497866308674</v>
      </c>
      <c r="J744" s="100">
        <f>('EKHAZAARSTK X raw'!J744-'EKHAZAARSTK X raw'!J$1003)/'EKHAZAARSTK X raw'!J$1004</f>
        <v>1.5562410864882747</v>
      </c>
      <c r="K744" s="100">
        <f>('EKHAZAARSTK X raw'!K744-'EKHAZAARSTK X raw'!K$1003)/'EKHAZAARSTK X raw'!K$1004</f>
        <v>1.0826849272807051</v>
      </c>
    </row>
    <row r="745" spans="1:11" x14ac:dyDescent="0.3">
      <c r="A745" s="22" t="str">
        <f>'EKHAZAARSTK X raw'!A745</f>
        <v>RELIANCE POWER LTD</v>
      </c>
      <c r="B745" s="100">
        <f>('EKHAZAARSTK X raw'!B745-'EKHAZAARSTK X raw'!B$1003)/'EKHAZAARSTK X raw'!B$1004</f>
        <v>-0.64897097360151768</v>
      </c>
      <c r="C745" s="100">
        <f>('EKHAZAARSTK X raw'!C745-'EKHAZAARSTK X raw'!C$1003)/'EKHAZAARSTK X raw'!C$1004</f>
        <v>-1.1704235557674405</v>
      </c>
      <c r="D745" s="100">
        <f>('EKHAZAARSTK X raw'!D745-'EKHAZAARSTK X raw'!D$1003)/'EKHAZAARSTK X raw'!D$1004</f>
        <v>-1.3846525679915049</v>
      </c>
      <c r="E745" s="100">
        <f>('EKHAZAARSTK X raw'!E745-'EKHAZAARSTK X raw'!E$1003)/'EKHAZAARSTK X raw'!E$1004</f>
        <v>2.2570995511899028</v>
      </c>
      <c r="F745" s="100">
        <f>('EKHAZAARSTK X raw'!F745-'EKHAZAARSTK X raw'!F$1003)/'EKHAZAARSTK X raw'!F$1004</f>
        <v>-0.49254047158249903</v>
      </c>
      <c r="G745" s="100">
        <f>('EKHAZAARSTK X raw'!G745-'EKHAZAARSTK X raw'!G$1003)/'EKHAZAARSTK X raw'!G$1004</f>
        <v>-1.2972179350613711</v>
      </c>
      <c r="H745" s="100">
        <f>('EKHAZAARSTK X raw'!H745-'EKHAZAARSTK X raw'!H$1003)/'EKHAZAARSTK X raw'!H$1004</f>
        <v>0.66583971251459151</v>
      </c>
      <c r="I745" s="100">
        <f>('EKHAZAARSTK X raw'!I745-'EKHAZAARSTK X raw'!I$1003)/'EKHAZAARSTK X raw'!I$1004</f>
        <v>2.249162549126301</v>
      </c>
      <c r="J745" s="100">
        <f>('EKHAZAARSTK X raw'!J745-'EKHAZAARSTK X raw'!J$1003)/'EKHAZAARSTK X raw'!J$1004</f>
        <v>0.6097743090513752</v>
      </c>
      <c r="K745" s="100">
        <f>('EKHAZAARSTK X raw'!K745-'EKHAZAARSTK X raw'!K$1003)/'EKHAZAARSTK X raw'!K$1004</f>
        <v>1.5604606374520484</v>
      </c>
    </row>
    <row r="746" spans="1:11" x14ac:dyDescent="0.3">
      <c r="A746" s="22" t="str">
        <f>'EKHAZAARSTK X raw'!A746</f>
        <v>RELIGARE ENTERPRISES LTD</v>
      </c>
      <c r="B746" s="100">
        <f>('EKHAZAARSTK X raw'!B746-'EKHAZAARSTK X raw'!B$1003)/'EKHAZAARSTK X raw'!B$1004</f>
        <v>-0.64897097360151768</v>
      </c>
      <c r="C746" s="100">
        <f>('EKHAZAARSTK X raw'!C746-'EKHAZAARSTK X raw'!C$1003)/'EKHAZAARSTK X raw'!C$1004</f>
        <v>0.37736811154008787</v>
      </c>
      <c r="D746" s="100">
        <f>('EKHAZAARSTK X raw'!D746-'EKHAZAARSTK X raw'!D$1003)/'EKHAZAARSTK X raw'!D$1004</f>
        <v>-1.4199816644893648</v>
      </c>
      <c r="E746" s="100">
        <f>('EKHAZAARSTK X raw'!E746-'EKHAZAARSTK X raw'!E$1003)/'EKHAZAARSTK X raw'!E$1004</f>
        <v>1.4381269612148773</v>
      </c>
      <c r="F746" s="100">
        <f>('EKHAZAARSTK X raw'!F746-'EKHAZAARSTK X raw'!F$1003)/'EKHAZAARSTK X raw'!F$1004</f>
        <v>0.50626344980067117</v>
      </c>
      <c r="G746" s="100">
        <f>('EKHAZAARSTK X raw'!G746-'EKHAZAARSTK X raw'!G$1003)/'EKHAZAARSTK X raw'!G$1004</f>
        <v>-2.9276322208047998</v>
      </c>
      <c r="H746" s="100">
        <f>('EKHAZAARSTK X raw'!H746-'EKHAZAARSTK X raw'!H$1003)/'EKHAZAARSTK X raw'!H$1004</f>
        <v>0.13812056202046935</v>
      </c>
      <c r="I746" s="100">
        <f>('EKHAZAARSTK X raw'!I746-'EKHAZAARSTK X raw'!I$1003)/'EKHAZAARSTK X raw'!I$1004</f>
        <v>0.24425582706600688</v>
      </c>
      <c r="J746" s="100">
        <f>('EKHAZAARSTK X raw'!J746-'EKHAZAARSTK X raw'!J$1003)/'EKHAZAARSTK X raw'!J$1004</f>
        <v>-1.409788520338948</v>
      </c>
      <c r="K746" s="100">
        <f>('EKHAZAARSTK X raw'!K746-'EKHAZAARSTK X raw'!K$1003)/'EKHAZAARSTK X raw'!K$1004</f>
        <v>-0.44837597026988435</v>
      </c>
    </row>
    <row r="747" spans="1:11" x14ac:dyDescent="0.3">
      <c r="A747" s="22" t="str">
        <f>'EKHAZAARSTK X raw'!A747</f>
        <v>REPCO HOME FINANCE LTD</v>
      </c>
      <c r="B747" s="100">
        <f>('EKHAZAARSTK X raw'!B747-'EKHAZAARSTK X raw'!B$1003)/'EKHAZAARSTK X raw'!B$1004</f>
        <v>0.31696528926575385</v>
      </c>
      <c r="C747" s="100">
        <f>('EKHAZAARSTK X raw'!C747-'EKHAZAARSTK X raw'!C$1003)/'EKHAZAARSTK X raw'!C$1004</f>
        <v>-1.0896103111632238</v>
      </c>
      <c r="D747" s="100">
        <f>('EKHAZAARSTK X raw'!D747-'EKHAZAARSTK X raw'!D$1003)/'EKHAZAARSTK X raw'!D$1004</f>
        <v>-0.62215771052863222</v>
      </c>
      <c r="E747" s="100">
        <f>('EKHAZAARSTK X raw'!E747-'EKHAZAARSTK X raw'!E$1003)/'EKHAZAARSTK X raw'!E$1004</f>
        <v>2.9743167655662237</v>
      </c>
      <c r="F747" s="100">
        <f>('EKHAZAARSTK X raw'!F747-'EKHAZAARSTK X raw'!F$1003)/'EKHAZAARSTK X raw'!F$1004</f>
        <v>0.31427038761041509</v>
      </c>
      <c r="G747" s="100">
        <f>('EKHAZAARSTK X raw'!G747-'EKHAZAARSTK X raw'!G$1003)/'EKHAZAARSTK X raw'!G$1004</f>
        <v>0.46621539986283672</v>
      </c>
      <c r="H747" s="100">
        <f>('EKHAZAARSTK X raw'!H747-'EKHAZAARSTK X raw'!H$1003)/'EKHAZAARSTK X raw'!H$1004</f>
        <v>-0.38063562553905211</v>
      </c>
      <c r="I747" s="100">
        <f>('EKHAZAARSTK X raw'!I747-'EKHAZAARSTK X raw'!I$1003)/'EKHAZAARSTK X raw'!I$1004</f>
        <v>0.35234269604490542</v>
      </c>
      <c r="J747" s="100">
        <f>('EKHAZAARSTK X raw'!J747-'EKHAZAARSTK X raw'!J$1003)/'EKHAZAARSTK X raw'!J$1004</f>
        <v>3.1001169820684686</v>
      </c>
      <c r="K747" s="100">
        <f>('EKHAZAARSTK X raw'!K747-'EKHAZAARSTK X raw'!K$1003)/'EKHAZAARSTK X raw'!K$1004</f>
        <v>3.0881159022564106</v>
      </c>
    </row>
    <row r="748" spans="1:11" x14ac:dyDescent="0.3">
      <c r="A748" s="22" t="str">
        <f>'EKHAZAARSTK X raw'!A748</f>
        <v>RESPONSIVE INDUSTRIES LTD</v>
      </c>
      <c r="B748" s="100">
        <f>('EKHAZAARSTK X raw'!B748-'EKHAZAARSTK X raw'!B$1003)/'EKHAZAARSTK X raw'!B$1004</f>
        <v>-0.59556916325053499</v>
      </c>
      <c r="C748" s="100">
        <f>('EKHAZAARSTK X raw'!C748-'EKHAZAARSTK X raw'!C$1003)/'EKHAZAARSTK X raw'!C$1004</f>
        <v>-8.2353939072990892E-2</v>
      </c>
      <c r="D748" s="100">
        <f>('EKHAZAARSTK X raw'!D748-'EKHAZAARSTK X raw'!D$1003)/'EKHAZAARSTK X raw'!D$1004</f>
        <v>-1.4474070538080961</v>
      </c>
      <c r="E748" s="100">
        <f>('EKHAZAARSTK X raw'!E748-'EKHAZAARSTK X raw'!E$1003)/'EKHAZAARSTK X raw'!E$1004</f>
        <v>-0.28551424409638998</v>
      </c>
      <c r="F748" s="100">
        <f>('EKHAZAARSTK X raw'!F748-'EKHAZAARSTK X raw'!F$1003)/'EKHAZAARSTK X raw'!F$1004</f>
        <v>-0.85126303825283411</v>
      </c>
      <c r="G748" s="100">
        <f>('EKHAZAARSTK X raw'!G748-'EKHAZAARSTK X raw'!G$1003)/'EKHAZAARSTK X raw'!G$1004</f>
        <v>-1.1105174271663014</v>
      </c>
      <c r="H748" s="100">
        <f>('EKHAZAARSTK X raw'!H748-'EKHAZAARSTK X raw'!H$1003)/'EKHAZAARSTK X raw'!H$1004</f>
        <v>-0.65841240258683964</v>
      </c>
      <c r="I748" s="100">
        <f>('EKHAZAARSTK X raw'!I748-'EKHAZAARSTK X raw'!I$1003)/'EKHAZAARSTK X raw'!I$1004</f>
        <v>-0.98398830001523341</v>
      </c>
      <c r="J748" s="100">
        <f>('EKHAZAARSTK X raw'!J748-'EKHAZAARSTK X raw'!J$1003)/'EKHAZAARSTK X raw'!J$1004</f>
        <v>-0.70586126216104361</v>
      </c>
      <c r="K748" s="100">
        <f>('EKHAZAARSTK X raw'!K748-'EKHAZAARSTK X raw'!K$1003)/'EKHAZAARSTK X raw'!K$1004</f>
        <v>1.0516452594557855</v>
      </c>
    </row>
    <row r="749" spans="1:11" x14ac:dyDescent="0.3">
      <c r="A749" s="22" t="str">
        <f>'EKHAZAARSTK X raw'!A749</f>
        <v>RESTAURANT BRANDS ASIA LTD</v>
      </c>
      <c r="B749" s="100">
        <f>('EKHAZAARSTK X raw'!B749-'EKHAZAARSTK X raw'!B$1003)/'EKHAZAARSTK X raw'!B$1004</f>
        <v>-0.64897097360151768</v>
      </c>
      <c r="C749" s="100">
        <f>('EKHAZAARSTK X raw'!C749-'EKHAZAARSTK X raw'!C$1003)/'EKHAZAARSTK X raw'!C$1004</f>
        <v>0.40009208931731094</v>
      </c>
      <c r="D749" s="100">
        <f>('EKHAZAARSTK X raw'!D749-'EKHAZAARSTK X raw'!D$1003)/'EKHAZAARSTK X raw'!D$1004</f>
        <v>0.49278303979541282</v>
      </c>
      <c r="E749" s="100">
        <f>('EKHAZAARSTK X raw'!E749-'EKHAZAARSTK X raw'!E$1003)/'EKHAZAARSTK X raw'!E$1004</f>
        <v>0.73696780153465713</v>
      </c>
      <c r="F749" s="100">
        <f>('EKHAZAARSTK X raw'!F749-'EKHAZAARSTK X raw'!F$1003)/'EKHAZAARSTK X raw'!F$1004</f>
        <v>-0.3254648773030927</v>
      </c>
      <c r="G749" s="100">
        <f>('EKHAZAARSTK X raw'!G749-'EKHAZAARSTK X raw'!G$1003)/'EKHAZAARSTK X raw'!G$1004</f>
        <v>-2.397702636439043</v>
      </c>
      <c r="H749" s="100">
        <f>('EKHAZAARSTK X raw'!H749-'EKHAZAARSTK X raw'!H$1003)/'EKHAZAARSTK X raw'!H$1004</f>
        <v>-0.35891854784317168</v>
      </c>
      <c r="I749" s="100">
        <f>('EKHAZAARSTK X raw'!I749-'EKHAZAARSTK X raw'!I$1003)/'EKHAZAARSTK X raw'!I$1004</f>
        <v>-7.0319756726524019E-2</v>
      </c>
      <c r="J749" s="100">
        <f>('EKHAZAARSTK X raw'!J749-'EKHAZAARSTK X raw'!J$1003)/'EKHAZAARSTK X raw'!J$1004</f>
        <v>-1.0261499368198426</v>
      </c>
      <c r="K749" s="100">
        <f>('EKHAZAARSTK X raw'!K749-'EKHAZAARSTK X raw'!K$1003)/'EKHAZAARSTK X raw'!K$1004</f>
        <v>-1.0127181398524765</v>
      </c>
    </row>
    <row r="750" spans="1:11" x14ac:dyDescent="0.3">
      <c r="A750" s="22" t="str">
        <f>'EKHAZAARSTK X raw'!A750</f>
        <v>RHI MAGNESITA INDIA LTD</v>
      </c>
      <c r="B750" s="100">
        <f>('EKHAZAARSTK X raw'!B750-'EKHAZAARSTK X raw'!B$1003)/'EKHAZAARSTK X raw'!B$1004</f>
        <v>-0.36604126494889777</v>
      </c>
      <c r="C750" s="100">
        <f>('EKHAZAARSTK X raw'!C750-'EKHAZAARSTK X raw'!C$1003)/'EKHAZAARSTK X raw'!C$1004</f>
        <v>2.6514773360225852</v>
      </c>
      <c r="D750" s="100">
        <f>('EKHAZAARSTK X raw'!D750-'EKHAZAARSTK X raw'!D$1003)/'EKHAZAARSTK X raw'!D$1004</f>
        <v>2.2586857164276468</v>
      </c>
      <c r="E750" s="100">
        <f>('EKHAZAARSTK X raw'!E750-'EKHAZAARSTK X raw'!E$1003)/'EKHAZAARSTK X raw'!E$1004</f>
        <v>-0.80068714965080778</v>
      </c>
      <c r="F750" s="100">
        <f>('EKHAZAARSTK X raw'!F750-'EKHAZAARSTK X raw'!F$1003)/'EKHAZAARSTK X raw'!F$1004</f>
        <v>7.6018034578592172E-2</v>
      </c>
      <c r="G750" s="100">
        <f>('EKHAZAARSTK X raw'!G750-'EKHAZAARSTK X raw'!G$1003)/'EKHAZAARSTK X raw'!G$1004</f>
        <v>0.83545741106505056</v>
      </c>
      <c r="H750" s="100">
        <f>('EKHAZAARSTK X raw'!H750-'EKHAZAARSTK X raw'!H$1003)/'EKHAZAARSTK X raw'!H$1004</f>
        <v>-9.5065309230322206E-2</v>
      </c>
      <c r="I750" s="100">
        <f>('EKHAZAARSTK X raw'!I750-'EKHAZAARSTK X raw'!I$1003)/'EKHAZAARSTK X raw'!I$1004</f>
        <v>-0.34513589514735199</v>
      </c>
      <c r="J750" s="100">
        <f>('EKHAZAARSTK X raw'!J750-'EKHAZAARSTK X raw'!J$1003)/'EKHAZAARSTK X raw'!J$1004</f>
        <v>-0.67487728816590542</v>
      </c>
      <c r="K750" s="100">
        <f>('EKHAZAARSTK X raw'!K750-'EKHAZAARSTK X raw'!K$1003)/'EKHAZAARSTK X raw'!K$1004</f>
        <v>-0.3741688662373775</v>
      </c>
    </row>
    <row r="751" spans="1:11" x14ac:dyDescent="0.3">
      <c r="A751" s="22" t="str">
        <f>'EKHAZAARSTK X raw'!A751</f>
        <v>RITES LTD</v>
      </c>
      <c r="B751" s="100">
        <f>('EKHAZAARSTK X raw'!B751-'EKHAZAARSTK X raw'!B$1003)/'EKHAZAARSTK X raw'!B$1004</f>
        <v>3.1083489274260447</v>
      </c>
      <c r="C751" s="100">
        <f>('EKHAZAARSTK X raw'!C751-'EKHAZAARSTK X raw'!C$1003)/'EKHAZAARSTK X raw'!C$1004</f>
        <v>-1.1193461032589003</v>
      </c>
      <c r="D751" s="100">
        <f>('EKHAZAARSTK X raw'!D751-'EKHAZAARSTK X raw'!D$1003)/'EKHAZAARSTK X raw'!D$1004</f>
        <v>-0.36836617162435714</v>
      </c>
      <c r="E751" s="100">
        <f>('EKHAZAARSTK X raw'!E751-'EKHAZAARSTK X raw'!E$1003)/'EKHAZAARSTK X raw'!E$1004</f>
        <v>-0.90240488424864596</v>
      </c>
      <c r="F751" s="100">
        <f>('EKHAZAARSTK X raw'!F751-'EKHAZAARSTK X raw'!F$1003)/'EKHAZAARSTK X raw'!F$1004</f>
        <v>0.79615266998052459</v>
      </c>
      <c r="G751" s="100">
        <f>('EKHAZAARSTK X raw'!G751-'EKHAZAARSTK X raw'!G$1003)/'EKHAZAARSTK X raw'!G$1004</f>
        <v>0.45005429222064125</v>
      </c>
      <c r="H751" s="100">
        <f>('EKHAZAARSTK X raw'!H751-'EKHAZAARSTK X raw'!H$1003)/'EKHAZAARSTK X raw'!H$1004</f>
        <v>8.6218710249905378E-2</v>
      </c>
      <c r="I751" s="100">
        <f>('EKHAZAARSTK X raw'!I751-'EKHAZAARSTK X raw'!I$1003)/'EKHAZAARSTK X raw'!I$1004</f>
        <v>-0.39962946012321843</v>
      </c>
      <c r="J751" s="100">
        <f>('EKHAZAARSTK X raw'!J751-'EKHAZAARSTK X raw'!J$1003)/'EKHAZAARSTK X raw'!J$1004</f>
        <v>0.13048465512822374</v>
      </c>
      <c r="K751" s="100">
        <f>('EKHAZAARSTK X raw'!K751-'EKHAZAARSTK X raw'!K$1003)/'EKHAZAARSTK X raw'!K$1004</f>
        <v>0.33996521075528785</v>
      </c>
    </row>
    <row r="752" spans="1:11" x14ac:dyDescent="0.3">
      <c r="A752" s="22" t="str">
        <f>'EKHAZAARSTK X raw'!A752</f>
        <v>RITESH PROPERTIES AND INDS</v>
      </c>
      <c r="B752" s="100">
        <f>('EKHAZAARSTK X raw'!B752-'EKHAZAARSTK X raw'!B$1003)/'EKHAZAARSTK X raw'!B$1004</f>
        <v>-0.64897097360151768</v>
      </c>
      <c r="C752" s="100">
        <f>('EKHAZAARSTK X raw'!C752-'EKHAZAARSTK X raw'!C$1003)/'EKHAZAARSTK X raw'!C$1004</f>
        <v>2.1595851080234763</v>
      </c>
      <c r="D752" s="100">
        <f>('EKHAZAARSTK X raw'!D752-'EKHAZAARSTK X raw'!D$1003)/'EKHAZAARSTK X raw'!D$1004</f>
        <v>0.86057074380253173</v>
      </c>
      <c r="E752" s="100">
        <f>('EKHAZAARSTK X raw'!E752-'EKHAZAARSTK X raw'!E$1003)/'EKHAZAARSTK X raw'!E$1004</f>
        <v>-0.79358384688020778</v>
      </c>
      <c r="F752" s="100">
        <f>('EKHAZAARSTK X raw'!F752-'EKHAZAARSTK X raw'!F$1003)/'EKHAZAARSTK X raw'!F$1004</f>
        <v>0.43837217817742946</v>
      </c>
      <c r="G752" s="100">
        <f>('EKHAZAARSTK X raw'!G752-'EKHAZAARSTK X raw'!G$1003)/'EKHAZAARSTK X raw'!G$1004</f>
        <v>-5.7117098913538673E-2</v>
      </c>
      <c r="H752" s="100">
        <f>('EKHAZAARSTK X raw'!H752-'EKHAZAARSTK X raw'!H$1003)/'EKHAZAARSTK X raw'!H$1004</f>
        <v>-1.3074710671720422</v>
      </c>
      <c r="I752" s="100">
        <f>('EKHAZAARSTK X raw'!I752-'EKHAZAARSTK X raw'!I$1003)/'EKHAZAARSTK X raw'!I$1004</f>
        <v>-1.0444082694976937</v>
      </c>
      <c r="J752" s="100">
        <f>('EKHAZAARSTK X raw'!J752-'EKHAZAARSTK X raw'!J$1003)/'EKHAZAARSTK X raw'!J$1004</f>
        <v>-0.9712713858211246</v>
      </c>
      <c r="K752" s="100">
        <f>('EKHAZAARSTK X raw'!K752-'EKHAZAARSTK X raw'!K$1003)/'EKHAZAARSTK X raw'!K$1004</f>
        <v>0.41539556233741637</v>
      </c>
    </row>
    <row r="753" spans="1:11" x14ac:dyDescent="0.3">
      <c r="A753" s="22" t="str">
        <f>'EKHAZAARSTK X raw'!A753</f>
        <v>ROLEX RINGS LTD</v>
      </c>
      <c r="B753" s="100">
        <f>('EKHAZAARSTK X raw'!B753-'EKHAZAARSTK X raw'!B$1003)/'EKHAZAARSTK X raw'!B$1004</f>
        <v>-0.64897097360151768</v>
      </c>
      <c r="C753" s="100">
        <f>('EKHAZAARSTK X raw'!C753-'EKHAZAARSTK X raw'!C$1003)/'EKHAZAARSTK X raw'!C$1004</f>
        <v>-1.1382008016268992</v>
      </c>
      <c r="D753" s="100">
        <f>('EKHAZAARSTK X raw'!D753-'EKHAZAARSTK X raw'!D$1003)/'EKHAZAARSTK X raw'!D$1004</f>
        <v>0.4685083252524328</v>
      </c>
      <c r="E753" s="100">
        <f>('EKHAZAARSTK X raw'!E753-'EKHAZAARSTK X raw'!E$1003)/'EKHAZAARSTK X raw'!E$1004</f>
        <v>-0.10521399055171267</v>
      </c>
      <c r="F753" s="100">
        <f>('EKHAZAARSTK X raw'!F753-'EKHAZAARSTK X raw'!F$1003)/'EKHAZAARSTK X raw'!F$1004</f>
        <v>1.1369968378495217</v>
      </c>
      <c r="G753" s="100">
        <f>('EKHAZAARSTK X raw'!G753-'EKHAZAARSTK X raw'!G$1003)/'EKHAZAARSTK X raw'!G$1004</f>
        <v>-0.55100439848691907</v>
      </c>
      <c r="H753" s="100">
        <f>('EKHAZAARSTK X raw'!H753-'EKHAZAARSTK X raw'!H$1003)/'EKHAZAARSTK X raw'!H$1004</f>
        <v>-0.71445917265982273</v>
      </c>
      <c r="I753" s="100">
        <f>('EKHAZAARSTK X raw'!I753-'EKHAZAARSTK X raw'!I$1003)/'EKHAZAARSTK X raw'!I$1004</f>
        <v>7.8255475515639383E-2</v>
      </c>
      <c r="J753" s="100">
        <f>('EKHAZAARSTK X raw'!J753-'EKHAZAARSTK X raw'!J$1003)/'EKHAZAARSTK X raw'!J$1004</f>
        <v>0.10244836489363347</v>
      </c>
      <c r="K753" s="100">
        <f>('EKHAZAARSTK X raw'!K753-'EKHAZAARSTK X raw'!K$1003)/'EKHAZAARSTK X raw'!K$1004</f>
        <v>-0.82515492049273464</v>
      </c>
    </row>
    <row r="754" spans="1:11" x14ac:dyDescent="0.3">
      <c r="A754" s="22" t="str">
        <f>'EKHAZAARSTK X raw'!A754</f>
        <v>ROSSARI BIOTECH LTD</v>
      </c>
      <c r="B754" s="100">
        <f>('EKHAZAARSTK X raw'!B754-'EKHAZAARSTK X raw'!B$1003)/'EKHAZAARSTK X raw'!B$1004</f>
        <v>-0.59696910579917661</v>
      </c>
      <c r="C754" s="100">
        <f>('EKHAZAARSTK X raw'!C754-'EKHAZAARSTK X raw'!C$1003)/'EKHAZAARSTK X raw'!C$1004</f>
        <v>1.0089882788307303</v>
      </c>
      <c r="D754" s="100">
        <f>('EKHAZAARSTK X raw'!D754-'EKHAZAARSTK X raw'!D$1003)/'EKHAZAARSTK X raw'!D$1004</f>
        <v>2.2667879516561009</v>
      </c>
      <c r="E754" s="100">
        <f>('EKHAZAARSTK X raw'!E754-'EKHAZAARSTK X raw'!E$1003)/'EKHAZAARSTK X raw'!E$1004</f>
        <v>-0.75750999915766792</v>
      </c>
      <c r="F754" s="100">
        <f>('EKHAZAARSTK X raw'!F754-'EKHAZAARSTK X raw'!F$1003)/'EKHAZAARSTK X raw'!F$1004</f>
        <v>-1.2576028861282613</v>
      </c>
      <c r="G754" s="100">
        <f>('EKHAZAARSTK X raw'!G754-'EKHAZAARSTK X raw'!G$1003)/'EKHAZAARSTK X raw'!G$1004</f>
        <v>-0.15759147456988901</v>
      </c>
      <c r="H754" s="100">
        <f>('EKHAZAARSTK X raw'!H754-'EKHAZAARSTK X raw'!H$1003)/'EKHAZAARSTK X raw'!H$1004</f>
        <v>-0.57949918268545231</v>
      </c>
      <c r="I754" s="100">
        <f>('EKHAZAARSTK X raw'!I754-'EKHAZAARSTK X raw'!I$1003)/'EKHAZAARSTK X raw'!I$1004</f>
        <v>-0.54925248831715978</v>
      </c>
      <c r="J754" s="100">
        <f>('EKHAZAARSTK X raw'!J754-'EKHAZAARSTK X raw'!J$1003)/'EKHAZAARSTK X raw'!J$1004</f>
        <v>-0.35463030729789258</v>
      </c>
      <c r="K754" s="100">
        <f>('EKHAZAARSTK X raw'!K754-'EKHAZAARSTK X raw'!K$1003)/'EKHAZAARSTK X raw'!K$1004</f>
        <v>-1.1140579588458828</v>
      </c>
    </row>
    <row r="755" spans="1:11" x14ac:dyDescent="0.3">
      <c r="A755" s="22" t="str">
        <f>'EKHAZAARSTK X raw'!A755</f>
        <v>ROUTE MOBILE LTD</v>
      </c>
      <c r="B755" s="100">
        <f>('EKHAZAARSTK X raw'!B755-'EKHAZAARSTK X raw'!B$1003)/'EKHAZAARSTK X raw'!B$1004</f>
        <v>-0.30819363478709538</v>
      </c>
      <c r="C755" s="100">
        <f>('EKHAZAARSTK X raw'!C755-'EKHAZAARSTK X raw'!C$1003)/'EKHAZAARSTK X raw'!C$1004</f>
        <v>2.0576078548033858</v>
      </c>
      <c r="D755" s="100">
        <f>('EKHAZAARSTK X raw'!D755-'EKHAZAARSTK X raw'!D$1003)/'EKHAZAARSTK X raw'!D$1004</f>
        <v>2.6137638819315385</v>
      </c>
      <c r="E755" s="100">
        <f>('EKHAZAARSTK X raw'!E755-'EKHAZAARSTK X raw'!E$1003)/'EKHAZAARSTK X raw'!E$1004</f>
        <v>-0.88077351094306089</v>
      </c>
      <c r="F755" s="100">
        <f>('EKHAZAARSTK X raw'!F755-'EKHAZAARSTK X raw'!F$1003)/'EKHAZAARSTK X raw'!F$1004</f>
        <v>-0.39014675707104973</v>
      </c>
      <c r="G755" s="100">
        <f>('EKHAZAARSTK X raw'!G755-'EKHAZAARSTK X raw'!G$1003)/'EKHAZAARSTK X raw'!G$1004</f>
        <v>0.40337229286734327</v>
      </c>
      <c r="H755" s="100">
        <f>('EKHAZAARSTK X raw'!H755-'EKHAZAARSTK X raw'!H$1003)/'EKHAZAARSTK X raw'!H$1004</f>
        <v>-9.8906915421869468E-2</v>
      </c>
      <c r="I755" s="100">
        <f>('EKHAZAARSTK X raw'!I755-'EKHAZAARSTK X raw'!I$1003)/'EKHAZAARSTK X raw'!I$1004</f>
        <v>0.66605742537880153</v>
      </c>
      <c r="J755" s="100">
        <f>('EKHAZAARSTK X raw'!J755-'EKHAZAARSTK X raw'!J$1003)/'EKHAZAARSTK X raw'!J$1004</f>
        <v>-0.37684119488224849</v>
      </c>
      <c r="K755" s="100">
        <f>('EKHAZAARSTK X raw'!K755-'EKHAZAARSTK X raw'!K$1003)/'EKHAZAARSTK X raw'!K$1004</f>
        <v>-0.49728671916509293</v>
      </c>
    </row>
    <row r="756" spans="1:11" x14ac:dyDescent="0.3">
      <c r="A756" s="22" t="str">
        <f>'EKHAZAARSTK X raw'!A756</f>
        <v>RPG LIFE SCIENCES LTD</v>
      </c>
      <c r="B756" s="100">
        <f>('EKHAZAARSTK X raw'!B756-'EKHAZAARSTK X raw'!B$1003)/'EKHAZAARSTK X raw'!B$1004</f>
        <v>0.22919680504022588</v>
      </c>
      <c r="C756" s="100">
        <f>('EKHAZAARSTK X raw'!C756-'EKHAZAARSTK X raw'!C$1003)/'EKHAZAARSTK X raw'!C$1004</f>
        <v>7.371875935816477E-2</v>
      </c>
      <c r="D756" s="100">
        <f>('EKHAZAARSTK X raw'!D756-'EKHAZAARSTK X raw'!D$1003)/'EKHAZAARSTK X raw'!D$1004</f>
        <v>0.33807842139478106</v>
      </c>
      <c r="E756" s="100">
        <f>('EKHAZAARSTK X raw'!E756-'EKHAZAARSTK X raw'!E$1003)/'EKHAZAARSTK X raw'!E$1004</f>
        <v>-0.90240488424864596</v>
      </c>
      <c r="F756" s="100">
        <f>('EKHAZAARSTK X raw'!F756-'EKHAZAARSTK X raw'!F$1003)/'EKHAZAARSTK X raw'!F$1004</f>
        <v>0.57851430148992022</v>
      </c>
      <c r="G756" s="100">
        <f>('EKHAZAARSTK X raw'!G756-'EKHAZAARSTK X raw'!G$1003)/'EKHAZAARSTK X raw'!G$1004</f>
        <v>0.76355802812074058</v>
      </c>
      <c r="H756" s="100">
        <f>('EKHAZAARSTK X raw'!H756-'EKHAZAARSTK X raw'!H$1003)/'EKHAZAARSTK X raw'!H$1004</f>
        <v>-1.3074710671720422</v>
      </c>
      <c r="I756" s="100">
        <f>('EKHAZAARSTK X raw'!I756-'EKHAZAARSTK X raw'!I$1003)/'EKHAZAARSTK X raw'!I$1004</f>
        <v>0.28482110486675249</v>
      </c>
      <c r="J756" s="100">
        <f>('EKHAZAARSTK X raw'!J756-'EKHAZAARSTK X raw'!J$1003)/'EKHAZAARSTK X raw'!J$1004</f>
        <v>-0.10083480948756572</v>
      </c>
      <c r="K756" s="100">
        <f>('EKHAZAARSTK X raw'!K756-'EKHAZAARSTK X raw'!K$1003)/'EKHAZAARSTK X raw'!K$1004</f>
        <v>0.28222435401513996</v>
      </c>
    </row>
    <row r="757" spans="1:11" x14ac:dyDescent="0.3">
      <c r="A757" s="22" t="str">
        <f>'EKHAZAARSTK X raw'!A757</f>
        <v>RPSG VENTURES LTD</v>
      </c>
      <c r="B757" s="100">
        <f>('EKHAZAARSTK X raw'!B757-'EKHAZAARSTK X raw'!B$1003)/'EKHAZAARSTK X raw'!B$1004</f>
        <v>-0.64897097360151768</v>
      </c>
      <c r="C757" s="100">
        <f>('EKHAZAARSTK X raw'!C757-'EKHAZAARSTK X raw'!C$1003)/'EKHAZAARSTK X raw'!C$1004</f>
        <v>-0.72798802434039989</v>
      </c>
      <c r="D757" s="100">
        <f>('EKHAZAARSTK X raw'!D757-'EKHAZAARSTK X raw'!D$1003)/'EKHAZAARSTK X raw'!D$1004</f>
        <v>0.59105524569403978</v>
      </c>
      <c r="E757" s="100">
        <f>('EKHAZAARSTK X raw'!E757-'EKHAZAARSTK X raw'!E$1003)/'EKHAZAARSTK X raw'!E$1004</f>
        <v>0.6670806249475888</v>
      </c>
      <c r="F757" s="100">
        <f>('EKHAZAARSTK X raw'!F757-'EKHAZAARSTK X raw'!F$1003)/'EKHAZAARSTK X raw'!F$1004</f>
        <v>-1.3113553098919077</v>
      </c>
      <c r="G757" s="100">
        <f>('EKHAZAARSTK X raw'!G757-'EKHAZAARSTK X raw'!G$1003)/'EKHAZAARSTK X raw'!G$1004</f>
        <v>-0.41866988316789078</v>
      </c>
      <c r="H757" s="100">
        <f>('EKHAZAARSTK X raw'!H757-'EKHAZAARSTK X raw'!H$1003)/'EKHAZAARSTK X raw'!H$1004</f>
        <v>-6.0863152467127278E-2</v>
      </c>
      <c r="I757" s="100">
        <f>('EKHAZAARSTK X raw'!I757-'EKHAZAARSTK X raw'!I$1003)/'EKHAZAARSTK X raw'!I$1004</f>
        <v>-0.56472816531548675</v>
      </c>
      <c r="J757" s="100">
        <f>('EKHAZAARSTK X raw'!J757-'EKHAZAARSTK X raw'!J$1003)/'EKHAZAARSTK X raw'!J$1004</f>
        <v>3.2417441990609634</v>
      </c>
      <c r="K757" s="100">
        <f>('EKHAZAARSTK X raw'!K757-'EKHAZAARSTK X raw'!K$1003)/'EKHAZAARSTK X raw'!K$1004</f>
        <v>-0.3536942880838681</v>
      </c>
    </row>
    <row r="758" spans="1:11" x14ac:dyDescent="0.3">
      <c r="A758" s="22" t="str">
        <f>'EKHAZAARSTK X raw'!A758</f>
        <v>RUPA &amp; COMPANY LTD</v>
      </c>
      <c r="B758" s="100">
        <f>('EKHAZAARSTK X raw'!B758-'EKHAZAARSTK X raw'!B$1003)/'EKHAZAARSTK X raw'!B$1004</f>
        <v>0.28981914425232042</v>
      </c>
      <c r="C758" s="100">
        <f>('EKHAZAARSTK X raw'!C758-'EKHAZAARSTK X raw'!C$1003)/'EKHAZAARSTK X raw'!C$1004</f>
        <v>0.40410376636879397</v>
      </c>
      <c r="D758" s="100">
        <f>('EKHAZAARSTK X raw'!D758-'EKHAZAARSTK X raw'!D$1003)/'EKHAZAARSTK X raw'!D$1004</f>
        <v>-0.23411612209306415</v>
      </c>
      <c r="E758" s="100">
        <f>('EKHAZAARSTK X raw'!E758-'EKHAZAARSTK X raw'!E$1003)/'EKHAZAARSTK X raw'!E$1004</f>
        <v>4.2462180862293378E-2</v>
      </c>
      <c r="F758" s="100">
        <f>('EKHAZAARSTK X raw'!F758-'EKHAZAARSTK X raw'!F$1003)/'EKHAZAARSTK X raw'!F$1004</f>
        <v>-1.7448412451899236</v>
      </c>
      <c r="G758" s="100">
        <f>('EKHAZAARSTK X raw'!G758-'EKHAZAARSTK X raw'!G$1003)/'EKHAZAARSTK X raw'!G$1004</f>
        <v>-0.41364533259661701</v>
      </c>
      <c r="H758" s="100">
        <f>('EKHAZAARSTK X raw'!H758-'EKHAZAARSTK X raw'!H$1003)/'EKHAZAARSTK X raw'!H$1004</f>
        <v>-0.81206250132576208</v>
      </c>
      <c r="I758" s="100">
        <f>('EKHAZAARSTK X raw'!I758-'EKHAZAARSTK X raw'!I$1003)/'EKHAZAARSTK X raw'!I$1004</f>
        <v>0.69098490189819151</v>
      </c>
      <c r="J758" s="100">
        <f>('EKHAZAARSTK X raw'!J758-'EKHAZAARSTK X raw'!J$1003)/'EKHAZAARSTK X raw'!J$1004</f>
        <v>-0.17207015740242212</v>
      </c>
      <c r="K758" s="100">
        <f>('EKHAZAARSTK X raw'!K758-'EKHAZAARSTK X raw'!K$1003)/'EKHAZAARSTK X raw'!K$1004</f>
        <v>0.75100186797307922</v>
      </c>
    </row>
    <row r="759" spans="1:11" x14ac:dyDescent="0.3">
      <c r="A759" s="22" t="str">
        <f>'EKHAZAARSTK X raw'!A759</f>
        <v>SADHANA NITRO CHEM LTD</v>
      </c>
      <c r="B759" s="100">
        <f>('EKHAZAARSTK X raw'!B759-'EKHAZAARSTK X raw'!B$1003)/'EKHAZAARSTK X raw'!B$1004</f>
        <v>-0.55978205873393438</v>
      </c>
      <c r="C759" s="100">
        <f>('EKHAZAARSTK X raw'!C759-'EKHAZAARSTK X raw'!C$1003)/'EKHAZAARSTK X raw'!C$1004</f>
        <v>1.5331254660857294</v>
      </c>
      <c r="D759" s="100">
        <f>('EKHAZAARSTK X raw'!D759-'EKHAZAARSTK X raw'!D$1003)/'EKHAZAARSTK X raw'!D$1004</f>
        <v>-1.1192429421064147</v>
      </c>
      <c r="E759" s="100">
        <f>('EKHAZAARSTK X raw'!E759-'EKHAZAARSTK X raw'!E$1003)/'EKHAZAARSTK X raw'!E$1004</f>
        <v>0.53940512186757106</v>
      </c>
      <c r="F759" s="100">
        <f>('EKHAZAARSTK X raw'!F759-'EKHAZAARSTK X raw'!F$1003)/'EKHAZAARSTK X raw'!F$1004</f>
        <v>-0.30784965429023636</v>
      </c>
      <c r="G759" s="100">
        <f>('EKHAZAARSTK X raw'!G759-'EKHAZAARSTK X raw'!G$1003)/'EKHAZAARSTK X raw'!G$1004</f>
        <v>-0.86943147468350057</v>
      </c>
      <c r="H759" s="100">
        <f>('EKHAZAARSTK X raw'!H759-'EKHAZAARSTK X raw'!H$1003)/'EKHAZAARSTK X raw'!H$1004</f>
        <v>-1.3074710671720422</v>
      </c>
      <c r="I759" s="100">
        <f>('EKHAZAARSTK X raw'!I759-'EKHAZAARSTK X raw'!I$1003)/'EKHAZAARSTK X raw'!I$1004</f>
        <v>-0.96849721274377543</v>
      </c>
      <c r="J759" s="100">
        <f>('EKHAZAARSTK X raw'!J759-'EKHAZAARSTK X raw'!J$1003)/'EKHAZAARSTK X raw'!J$1004</f>
        <v>-1.1287359354453887</v>
      </c>
      <c r="K759" s="100">
        <f>('EKHAZAARSTK X raw'!K759-'EKHAZAARSTK X raw'!K$1003)/'EKHAZAARSTK X raw'!K$1004</f>
        <v>-0.43858223260484291</v>
      </c>
    </row>
    <row r="760" spans="1:11" x14ac:dyDescent="0.3">
      <c r="A760" s="22" t="str">
        <f>'EKHAZAARSTK X raw'!A760</f>
        <v>SAFARI INDUSTRIES INDIA LTD</v>
      </c>
      <c r="B760" s="100">
        <f>('EKHAZAARSTK X raw'!B760-'EKHAZAARSTK X raw'!B$1003)/'EKHAZAARSTK X raw'!B$1004</f>
        <v>-0.59899752350708191</v>
      </c>
      <c r="C760" s="100">
        <f>('EKHAZAARSTK X raw'!C760-'EKHAZAARSTK X raw'!C$1003)/'EKHAZAARSTK X raw'!C$1004</f>
        <v>1.8676088610145365</v>
      </c>
      <c r="D760" s="100">
        <f>('EKHAZAARSTK X raw'!D760-'EKHAZAARSTK X raw'!D$1003)/'EKHAZAARSTK X raw'!D$1004</f>
        <v>1.1726029462231835</v>
      </c>
      <c r="E760" s="100">
        <f>('EKHAZAARSTK X raw'!E760-'EKHAZAARSTK X raw'!E$1003)/'EKHAZAARSTK X raw'!E$1004</f>
        <v>-0.52299409041324174</v>
      </c>
      <c r="F760" s="100">
        <f>('EKHAZAARSTK X raw'!F760-'EKHAZAARSTK X raw'!F$1003)/'EKHAZAARSTK X raw'!F$1004</f>
        <v>1.9563485166923382</v>
      </c>
      <c r="G760" s="100">
        <f>('EKHAZAARSTK X raw'!G760-'EKHAZAARSTK X raw'!G$1003)/'EKHAZAARSTK X raw'!G$1004</f>
        <v>0.49383009124438243</v>
      </c>
      <c r="H760" s="100">
        <f>('EKHAZAARSTK X raw'!H760-'EKHAZAARSTK X raw'!H$1003)/'EKHAZAARSTK X raw'!H$1004</f>
        <v>-0.74982804049641505</v>
      </c>
      <c r="I760" s="100">
        <f>('EKHAZAARSTK X raw'!I760-'EKHAZAARSTK X raw'!I$1003)/'EKHAZAARSTK X raw'!I$1004</f>
        <v>-0.73091814361191798</v>
      </c>
      <c r="J760" s="100">
        <f>('EKHAZAARSTK X raw'!J760-'EKHAZAARSTK X raw'!J$1003)/'EKHAZAARSTK X raw'!J$1004</f>
        <v>-0.73480264389594685</v>
      </c>
      <c r="K760" s="100">
        <f>('EKHAZAARSTK X raw'!K760-'EKHAZAARSTK X raw'!K$1003)/'EKHAZAARSTK X raw'!K$1004</f>
        <v>2.2272219019367545E-2</v>
      </c>
    </row>
    <row r="761" spans="1:11" x14ac:dyDescent="0.3">
      <c r="A761" s="22" t="str">
        <f>'EKHAZAARSTK X raw'!A761</f>
        <v>SAGAR CEMENTS LTD</v>
      </c>
      <c r="B761" s="100">
        <f>('EKHAZAARSTK X raw'!B761-'EKHAZAARSTK X raw'!B$1003)/'EKHAZAARSTK X raw'!B$1004</f>
        <v>-0.12599861473629242</v>
      </c>
      <c r="C761" s="100">
        <f>('EKHAZAARSTK X raw'!C761-'EKHAZAARSTK X raw'!C$1003)/'EKHAZAARSTK X raw'!C$1004</f>
        <v>-0.33632321687702044</v>
      </c>
      <c r="D761" s="100">
        <f>('EKHAZAARSTK X raw'!D761-'EKHAZAARSTK X raw'!D$1003)/'EKHAZAARSTK X raw'!D$1004</f>
        <v>0.45739812916265304</v>
      </c>
      <c r="E761" s="100">
        <f>('EKHAZAARSTK X raw'!E761-'EKHAZAARSTK X raw'!E$1003)/'EKHAZAARSTK X raw'!E$1004</f>
        <v>0.88764546113534626</v>
      </c>
      <c r="F761" s="100">
        <f>('EKHAZAARSTK X raw'!F761-'EKHAZAARSTK X raw'!F$1003)/'EKHAZAARSTK X raw'!F$1004</f>
        <v>-0.91042722353439209</v>
      </c>
      <c r="G761" s="100">
        <f>('EKHAZAARSTK X raw'!G761-'EKHAZAARSTK X raw'!G$1003)/'EKHAZAARSTK X raw'!G$1004</f>
        <v>-1.4658894188194485</v>
      </c>
      <c r="H761" s="100">
        <f>('EKHAZAARSTK X raw'!H761-'EKHAZAARSTK X raw'!H$1003)/'EKHAZAARSTK X raw'!H$1004</f>
        <v>-0.38469116908804596</v>
      </c>
      <c r="I761" s="100">
        <f>('EKHAZAARSTK X raw'!I761-'EKHAZAARSTK X raw'!I$1003)/'EKHAZAARSTK X raw'!I$1004</f>
        <v>-0.75056494198629931</v>
      </c>
      <c r="J761" s="100">
        <f>('EKHAZAARSTK X raw'!J761-'EKHAZAARSTK X raw'!J$1003)/'EKHAZAARSTK X raw'!J$1004</f>
        <v>-0.45540454931845098</v>
      </c>
      <c r="K761" s="100">
        <f>('EKHAZAARSTK X raw'!K761-'EKHAZAARSTK X raw'!K$1003)/'EKHAZAARSTK X raw'!K$1004</f>
        <v>-0.28192524965710569</v>
      </c>
    </row>
    <row r="762" spans="1:11" x14ac:dyDescent="0.3">
      <c r="A762" s="22" t="str">
        <f>'EKHAZAARSTK X raw'!A762</f>
        <v>SAKSOFT LTD</v>
      </c>
      <c r="B762" s="100">
        <f>('EKHAZAARSTK X raw'!B762-'EKHAZAARSTK X raw'!B$1003)/'EKHAZAARSTK X raw'!B$1004</f>
        <v>-0.37122019967291298</v>
      </c>
      <c r="C762" s="100">
        <f>('EKHAZAARSTK X raw'!C762-'EKHAZAARSTK X raw'!C$1003)/'EKHAZAARSTK X raw'!C$1004</f>
        <v>0.16849237738088291</v>
      </c>
      <c r="D762" s="100">
        <f>('EKHAZAARSTK X raw'!D762-'EKHAZAARSTK X raw'!D$1003)/'EKHAZAARSTK X raw'!D$1004</f>
        <v>0.69220760657994729</v>
      </c>
      <c r="E762" s="100">
        <f>('EKHAZAARSTK X raw'!E762-'EKHAZAARSTK X raw'!E$1003)/'EKHAZAARSTK X raw'!E$1004</f>
        <v>-0.86417408063525747</v>
      </c>
      <c r="F762" s="100">
        <f>('EKHAZAARSTK X raw'!F762-'EKHAZAARSTK X raw'!F$1003)/'EKHAZAARSTK X raw'!F$1004</f>
        <v>1.3138706550959856</v>
      </c>
      <c r="G762" s="100">
        <f>('EKHAZAARSTK X raw'!G762-'EKHAZAARSTK X raw'!G$1003)/'EKHAZAARSTK X raw'!G$1004</f>
        <v>0.79459611156355414</v>
      </c>
      <c r="H762" s="100">
        <f>('EKHAZAARSTK X raw'!H762-'EKHAZAARSTK X raw'!H$1003)/'EKHAZAARSTK X raw'!H$1004</f>
        <v>-1.2179283712392215</v>
      </c>
      <c r="I762" s="100">
        <f>('EKHAZAARSTK X raw'!I762-'EKHAZAARSTK X raw'!I$1003)/'EKHAZAARSTK X raw'!I$1004</f>
        <v>0.88956771900757148</v>
      </c>
      <c r="J762" s="100">
        <f>('EKHAZAARSTK X raw'!J762-'EKHAZAARSTK X raw'!J$1003)/'EKHAZAARSTK X raw'!J$1004</f>
        <v>-0.26813938962883588</v>
      </c>
      <c r="K762" s="100">
        <f>('EKHAZAARSTK X raw'!K762-'EKHAZAARSTK X raw'!K$1003)/'EKHAZAARSTK X raw'!K$1004</f>
        <v>0.25021734312488048</v>
      </c>
    </row>
    <row r="763" spans="1:11" x14ac:dyDescent="0.3">
      <c r="A763" s="22" t="str">
        <f>'EKHAZAARSTK X raw'!A763</f>
        <v>SALASAR TECHNO ENGINEERING L</v>
      </c>
      <c r="B763" s="100">
        <f>('EKHAZAARSTK X raw'!B763-'EKHAZAARSTK X raw'!B$1003)/'EKHAZAARSTK X raw'!B$1004</f>
        <v>-0.4761143377855187</v>
      </c>
      <c r="C763" s="100">
        <f>('EKHAZAARSTK X raw'!C763-'EKHAZAARSTK X raw'!C$1003)/'EKHAZAARSTK X raw'!C$1004</f>
        <v>-0.35131188722144113</v>
      </c>
      <c r="D763" s="100">
        <f>('EKHAZAARSTK X raw'!D763-'EKHAZAARSTK X raw'!D$1003)/'EKHAZAARSTK X raw'!D$1004</f>
        <v>1.4937628509237137E-2</v>
      </c>
      <c r="E763" s="100">
        <f>('EKHAZAARSTK X raw'!E763-'EKHAZAARSTK X raw'!E$1003)/'EKHAZAARSTK X raw'!E$1004</f>
        <v>0.49402144345042559</v>
      </c>
      <c r="F763" s="100">
        <f>('EKHAZAARSTK X raw'!F763-'EKHAZAARSTK X raw'!F$1003)/'EKHAZAARSTK X raw'!F$1004</f>
        <v>1.7717776542544901</v>
      </c>
      <c r="G763" s="100">
        <f>('EKHAZAARSTK X raw'!G763-'EKHAZAARSTK X raw'!G$1003)/'EKHAZAARSTK X raw'!G$1004</f>
        <v>-0.57142195769424586</v>
      </c>
      <c r="H763" s="100">
        <f>('EKHAZAARSTK X raw'!H763-'EKHAZAARSTK X raw'!H$1003)/'EKHAZAARSTK X raw'!H$1004</f>
        <v>-1.0954030059672961</v>
      </c>
      <c r="I763" s="100">
        <f>('EKHAZAARSTK X raw'!I763-'EKHAZAARSTK X raw'!I$1003)/'EKHAZAARSTK X raw'!I$1004</f>
        <v>0.58865564276936089</v>
      </c>
      <c r="J763" s="100">
        <f>('EKHAZAARSTK X raw'!J763-'EKHAZAARSTK X raw'!J$1003)/'EKHAZAARSTK X raw'!J$1004</f>
        <v>-0.35767190968458945</v>
      </c>
      <c r="K763" s="100">
        <f>('EKHAZAARSTK X raw'!K763-'EKHAZAARSTK X raw'!K$1003)/'EKHAZAARSTK X raw'!K$1004</f>
        <v>1.2571186983442384</v>
      </c>
    </row>
    <row r="764" spans="1:11" x14ac:dyDescent="0.3">
      <c r="A764" s="22" t="str">
        <f>'EKHAZAARSTK X raw'!A764</f>
        <v>SAMVARDHANA MOTHERSON INTERN</v>
      </c>
      <c r="B764" s="100">
        <f>('EKHAZAARSTK X raw'!B764-'EKHAZAARSTK X raw'!B$1003)/'EKHAZAARSTK X raw'!B$1004</f>
        <v>-0.19303037038060525</v>
      </c>
      <c r="C764" s="100">
        <f>('EKHAZAARSTK X raw'!C764-'EKHAZAARSTK X raw'!C$1003)/'EKHAZAARSTK X raw'!C$1004</f>
        <v>-0.94238474181703569</v>
      </c>
      <c r="D764" s="100">
        <f>('EKHAZAARSTK X raw'!D764-'EKHAZAARSTK X raw'!D$1003)/'EKHAZAARSTK X raw'!D$1004</f>
        <v>-0.6626933724504378</v>
      </c>
      <c r="E764" s="100">
        <f>('EKHAZAARSTK X raw'!E764-'EKHAZAARSTK X raw'!E$1003)/'EKHAZAARSTK X raw'!E$1004</f>
        <v>0.20849625404796529</v>
      </c>
      <c r="F764" s="100">
        <f>('EKHAZAARSTK X raw'!F764-'EKHAZAARSTK X raw'!F$1003)/'EKHAZAARSTK X raw'!F$1004</f>
        <v>-0.86883355963979692</v>
      </c>
      <c r="G764" s="100">
        <f>('EKHAZAARSTK X raw'!G764-'EKHAZAARSTK X raw'!G$1003)/'EKHAZAARSTK X raw'!G$1004</f>
        <v>-0.78131277759692708</v>
      </c>
      <c r="H764" s="100">
        <f>('EKHAZAARSTK X raw'!H764-'EKHAZAARSTK X raw'!H$1003)/'EKHAZAARSTK X raw'!H$1004</f>
        <v>1.7250825438740049</v>
      </c>
      <c r="I764" s="100">
        <f>('EKHAZAARSTK X raw'!I764-'EKHAZAARSTK X raw'!I$1003)/'EKHAZAARSTK X raw'!I$1004</f>
        <v>-0.23972035682243778</v>
      </c>
      <c r="J764" s="100">
        <f>('EKHAZAARSTK X raw'!J764-'EKHAZAARSTK X raw'!J$1003)/'EKHAZAARSTK X raw'!J$1004</f>
        <v>0.16808898441818365</v>
      </c>
      <c r="K764" s="100">
        <f>('EKHAZAARSTK X raw'!K764-'EKHAZAARSTK X raw'!K$1003)/'EKHAZAARSTK X raw'!K$1004</f>
        <v>0.55180838040077607</v>
      </c>
    </row>
    <row r="765" spans="1:11" x14ac:dyDescent="0.3">
      <c r="A765" s="22" t="str">
        <f>'EKHAZAARSTK X raw'!A765</f>
        <v>SANDHAR TECHNOLOGIES LTD</v>
      </c>
      <c r="B765" s="100">
        <f>('EKHAZAARSTK X raw'!B765-'EKHAZAARSTK X raw'!B$1003)/'EKHAZAARSTK X raw'!B$1004</f>
        <v>0.14149352774100515</v>
      </c>
      <c r="C765" s="100">
        <f>('EKHAZAARSTK X raw'!C765-'EKHAZAARSTK X raw'!C$1003)/'EKHAZAARSTK X raw'!C$1004</f>
        <v>-0.66313386364266358</v>
      </c>
      <c r="D765" s="100">
        <f>('EKHAZAARSTK X raw'!D765-'EKHAZAARSTK X raw'!D$1003)/'EKHAZAARSTK X raw'!D$1004</f>
        <v>-0.7302164148226622</v>
      </c>
      <c r="E765" s="100">
        <f>('EKHAZAARSTK X raw'!E765-'EKHAZAARSTK X raw'!E$1003)/'EKHAZAARSTK X raw'!E$1004</f>
        <v>0.70579606146859963</v>
      </c>
      <c r="F765" s="100">
        <f>('EKHAZAARSTK X raw'!F765-'EKHAZAARSTK X raw'!F$1003)/'EKHAZAARSTK X raw'!F$1004</f>
        <v>-0.46364183147233806</v>
      </c>
      <c r="G765" s="100">
        <f>('EKHAZAARSTK X raw'!G765-'EKHAZAARSTK X raw'!G$1003)/'EKHAZAARSTK X raw'!G$1004</f>
        <v>-0.57290180593275486</v>
      </c>
      <c r="H765" s="100">
        <f>('EKHAZAARSTK X raw'!H765-'EKHAZAARSTK X raw'!H$1003)/'EKHAZAARSTK X raw'!H$1004</f>
        <v>-0.68940856965182939</v>
      </c>
      <c r="I765" s="100">
        <f>('EKHAZAARSTK X raw'!I765-'EKHAZAARSTK X raw'!I$1003)/'EKHAZAARSTK X raw'!I$1004</f>
        <v>-0.7446824080130916</v>
      </c>
      <c r="J765" s="100">
        <f>('EKHAZAARSTK X raw'!J765-'EKHAZAARSTK X raw'!J$1003)/'EKHAZAARSTK X raw'!J$1004</f>
        <v>1.0076210336024671</v>
      </c>
      <c r="K765" s="100">
        <f>('EKHAZAARSTK X raw'!K765-'EKHAZAARSTK X raw'!K$1003)/'EKHAZAARSTK X raw'!K$1004</f>
        <v>-1.2285992716293002</v>
      </c>
    </row>
    <row r="766" spans="1:11" x14ac:dyDescent="0.3">
      <c r="A766" s="22" t="str">
        <f>'EKHAZAARSTK X raw'!A766</f>
        <v>SANDUR MANGANESE &amp; IRON ORE</v>
      </c>
      <c r="B766" s="100">
        <f>('EKHAZAARSTK X raw'!B766-'EKHAZAARSTK X raw'!B$1003)/'EKHAZAARSTK X raw'!B$1004</f>
        <v>-0.34930623527598226</v>
      </c>
      <c r="C766" s="100">
        <f>('EKHAZAARSTK X raw'!C766-'EKHAZAARSTK X raw'!C$1003)/'EKHAZAARSTK X raw'!C$1004</f>
        <v>2.3886964877659045</v>
      </c>
      <c r="D766" s="100">
        <f>('EKHAZAARSTK X raw'!D766-'EKHAZAARSTK X raw'!D$1003)/'EKHAZAARSTK X raw'!D$1004</f>
        <v>2.4102607665517763</v>
      </c>
      <c r="E766" s="100">
        <f>('EKHAZAARSTK X raw'!E766-'EKHAZAARSTK X raw'!E$1003)/'EKHAZAARSTK X raw'!E$1004</f>
        <v>-0.45278277740596634</v>
      </c>
      <c r="F766" s="100">
        <f>('EKHAZAARSTK X raw'!F766-'EKHAZAARSTK X raw'!F$1003)/'EKHAZAARSTK X raw'!F$1004</f>
        <v>-3.4645974967190976E-2</v>
      </c>
      <c r="G766" s="100">
        <f>('EKHAZAARSTK X raw'!G766-'EKHAZAARSTK X raw'!G$1003)/'EKHAZAARSTK X raw'!G$1004</f>
        <v>1.4615859534990974</v>
      </c>
      <c r="H766" s="100">
        <f>('EKHAZAARSTK X raw'!H766-'EKHAZAARSTK X raw'!H$1003)/'EKHAZAARSTK X raw'!H$1004</f>
        <v>-0.41849053726356833</v>
      </c>
      <c r="I766" s="100">
        <f>('EKHAZAARSTK X raw'!I766-'EKHAZAARSTK X raw'!I$1003)/'EKHAZAARSTK X raw'!I$1004</f>
        <v>-0.47377986324075572</v>
      </c>
      <c r="J766" s="100">
        <f>('EKHAZAARSTK X raw'!J766-'EKHAZAARSTK X raw'!J$1003)/'EKHAZAARSTK X raw'!J$1004</f>
        <v>1.9923773710560961</v>
      </c>
      <c r="K766" s="100">
        <f>('EKHAZAARSTK X raw'!K766-'EKHAZAARSTK X raw'!K$1003)/'EKHAZAARSTK X raw'!K$1004</f>
        <v>0.75740545541729376</v>
      </c>
    </row>
    <row r="767" spans="1:11" x14ac:dyDescent="0.3">
      <c r="A767" s="22" t="str">
        <f>'EKHAZAARSTK X raw'!A767</f>
        <v>SANGHI INDUSTRIES LTD</v>
      </c>
      <c r="B767" s="100">
        <f>('EKHAZAARSTK X raw'!B767-'EKHAZAARSTK X raw'!B$1003)/'EKHAZAARSTK X raw'!B$1004</f>
        <v>-0.64897097360151768</v>
      </c>
      <c r="C767" s="100">
        <f>('EKHAZAARSTK X raw'!C767-'EKHAZAARSTK X raw'!C$1003)/'EKHAZAARSTK X raw'!C$1004</f>
        <v>-0.91652088243525787</v>
      </c>
      <c r="D767" s="100">
        <f>('EKHAZAARSTK X raw'!D767-'EKHAZAARSTK X raw'!D$1003)/'EKHAZAARSTK X raw'!D$1004</f>
        <v>-0.9987678752115936</v>
      </c>
      <c r="E767" s="100">
        <f>('EKHAZAARSTK X raw'!E767-'EKHAZAARSTK X raw'!E$1003)/'EKHAZAARSTK X raw'!E$1004</f>
        <v>1.0986099640695233</v>
      </c>
      <c r="F767" s="100">
        <f>('EKHAZAARSTK X raw'!F767-'EKHAZAARSTK X raw'!F$1003)/'EKHAZAARSTK X raw'!F$1004</f>
        <v>1.1512786778265076</v>
      </c>
      <c r="G767" s="100">
        <f>('EKHAZAARSTK X raw'!G767-'EKHAZAARSTK X raw'!G$1003)/'EKHAZAARSTK X raw'!G$1004</f>
        <v>-1.7762405954719125</v>
      </c>
      <c r="H767" s="100">
        <f>('EKHAZAARSTK X raw'!H767-'EKHAZAARSTK X raw'!H$1003)/'EKHAZAARSTK X raw'!H$1004</f>
        <v>-0.59764886552504892</v>
      </c>
      <c r="I767" s="100">
        <f>('EKHAZAARSTK X raw'!I767-'EKHAZAARSTK X raw'!I$1003)/'EKHAZAARSTK X raw'!I$1004</f>
        <v>0.21794532556779367</v>
      </c>
      <c r="J767" s="100">
        <f>('EKHAZAARSTK X raw'!J767-'EKHAZAARSTK X raw'!J$1003)/'EKHAZAARSTK X raw'!J$1004</f>
        <v>-0.3689100406035426</v>
      </c>
      <c r="K767" s="100">
        <f>('EKHAZAARSTK X raw'!K767-'EKHAZAARSTK X raw'!K$1003)/'EKHAZAARSTK X raw'!K$1004</f>
        <v>1.3489668543067199</v>
      </c>
    </row>
    <row r="768" spans="1:11" x14ac:dyDescent="0.3">
      <c r="A768" s="22" t="str">
        <f>'EKHAZAARSTK X raw'!A768</f>
        <v>SANGHVI MOVERS LTD</v>
      </c>
      <c r="B768" s="100">
        <f>('EKHAZAARSTK X raw'!B768-'EKHAZAARSTK X raw'!B$1003)/'EKHAZAARSTK X raw'!B$1004</f>
        <v>-0.45386272497905289</v>
      </c>
      <c r="C768" s="100">
        <f>('EKHAZAARSTK X raw'!C768-'EKHAZAARSTK X raw'!C$1003)/'EKHAZAARSTK X raw'!C$1004</f>
        <v>-0.69115857870094433</v>
      </c>
      <c r="D768" s="100">
        <f>('EKHAZAARSTK X raw'!D768-'EKHAZAARSTK X raw'!D$1003)/'EKHAZAARSTK X raw'!D$1004</f>
        <v>-0.83184250039560237</v>
      </c>
      <c r="E768" s="100">
        <f>('EKHAZAARSTK X raw'!E768-'EKHAZAARSTK X raw'!E$1003)/'EKHAZAARSTK X raw'!E$1004</f>
        <v>0.10978059012828567</v>
      </c>
      <c r="F768" s="100">
        <f>('EKHAZAARSTK X raw'!F768-'EKHAZAARSTK X raw'!F$1003)/'EKHAZAARSTK X raw'!F$1004</f>
        <v>1.612291442343907</v>
      </c>
      <c r="G768" s="100">
        <f>('EKHAZAARSTK X raw'!G768-'EKHAZAARSTK X raw'!G$1003)/'EKHAZAARSTK X raw'!G$1004</f>
        <v>0.17397362241168438</v>
      </c>
      <c r="H768" s="100">
        <f>('EKHAZAARSTK X raw'!H768-'EKHAZAARSTK X raw'!H$1003)/'EKHAZAARSTK X raw'!H$1004</f>
        <v>-1.1021593119905364</v>
      </c>
      <c r="I768" s="100">
        <f>('EKHAZAARSTK X raw'!I768-'EKHAZAARSTK X raw'!I$1003)/'EKHAZAARSTK X raw'!I$1004</f>
        <v>0.19601748180310904</v>
      </c>
      <c r="J768" s="100">
        <f>('EKHAZAARSTK X raw'!J768-'EKHAZAARSTK X raw'!J$1003)/'EKHAZAARSTK X raw'!J$1004</f>
        <v>0.15253381115315823</v>
      </c>
      <c r="K768" s="100">
        <f>('EKHAZAARSTK X raw'!K768-'EKHAZAARSTK X raw'!K$1003)/'EKHAZAARSTK X raw'!K$1004</f>
        <v>0.71814553759670885</v>
      </c>
    </row>
    <row r="769" spans="1:11" x14ac:dyDescent="0.3">
      <c r="A769" s="22" t="str">
        <f>'EKHAZAARSTK X raw'!A769</f>
        <v>SANMIT INFRA LTD</v>
      </c>
      <c r="B769" s="100">
        <f>('EKHAZAARSTK X raw'!B769-'EKHAZAARSTK X raw'!B$1003)/'EKHAZAARSTK X raw'!B$1004</f>
        <v>-0.61620512976781439</v>
      </c>
      <c r="C769" s="100">
        <f>('EKHAZAARSTK X raw'!C769-'EKHAZAARSTK X raw'!C$1003)/'EKHAZAARSTK X raw'!C$1004</f>
        <v>2.6514773360225852</v>
      </c>
      <c r="D769" s="100">
        <f>('EKHAZAARSTK X raw'!D769-'EKHAZAARSTK X raw'!D$1003)/'EKHAZAARSTK X raw'!D$1004</f>
        <v>1.6433418337518815</v>
      </c>
      <c r="E769" s="100">
        <f>('EKHAZAARSTK X raw'!E769-'EKHAZAARSTK X raw'!E$1003)/'EKHAZAARSTK X raw'!E$1004</f>
        <v>-0.32431602995716657</v>
      </c>
      <c r="F769" s="100">
        <f>('EKHAZAARSTK X raw'!F769-'EKHAZAARSTK X raw'!F$1003)/'EKHAZAARSTK X raw'!F$1004</f>
        <v>1.6833392674755288</v>
      </c>
      <c r="G769" s="100">
        <f>('EKHAZAARSTK X raw'!G769-'EKHAZAARSTK X raw'!G$1003)/'EKHAZAARSTK X raw'!G$1004</f>
        <v>-0.37430369502828115</v>
      </c>
      <c r="H769" s="100">
        <f>('EKHAZAARSTK X raw'!H769-'EKHAZAARSTK X raw'!H$1003)/'EKHAZAARSTK X raw'!H$1004</f>
        <v>-1.3074710671720422</v>
      </c>
      <c r="I769" s="100">
        <f>('EKHAZAARSTK X raw'!I769-'EKHAZAARSTK X raw'!I$1003)/'EKHAZAARSTK X raw'!I$1004</f>
        <v>-0.83207634170744449</v>
      </c>
      <c r="J769" s="100">
        <f>('EKHAZAARSTK X raw'!J769-'EKHAZAARSTK X raw'!J$1003)/'EKHAZAARSTK X raw'!J$1004</f>
        <v>-1.0442544432984771</v>
      </c>
      <c r="K769" s="100">
        <f>('EKHAZAARSTK X raw'!K769-'EKHAZAARSTK X raw'!K$1003)/'EKHAZAARSTK X raw'!K$1004</f>
        <v>-0.99769533128422283</v>
      </c>
    </row>
    <row r="770" spans="1:11" x14ac:dyDescent="0.3">
      <c r="A770" s="22" t="str">
        <f>'EKHAZAARSTK X raw'!A770</f>
        <v>SANOFI INDIA LTD</v>
      </c>
      <c r="B770" s="100">
        <f>('EKHAZAARSTK X raw'!B770-'EKHAZAARSTK X raw'!B$1003)/'EKHAZAARSTK X raw'!B$1004</f>
        <v>1.7116015374653188</v>
      </c>
      <c r="C770" s="100">
        <f>('EKHAZAARSTK X raw'!C770-'EKHAZAARSTK X raw'!C$1003)/'EKHAZAARSTK X raw'!C$1004</f>
        <v>-0.43715976657111294</v>
      </c>
      <c r="D770" s="100">
        <f>('EKHAZAARSTK X raw'!D770-'EKHAZAARSTK X raw'!D$1003)/'EKHAZAARSTK X raw'!D$1004</f>
        <v>-1.0264640737046766</v>
      </c>
      <c r="E770" s="100">
        <f>('EKHAZAARSTK X raw'!E770-'EKHAZAARSTK X raw'!E$1003)/'EKHAZAARSTK X raw'!E$1004</f>
        <v>-0.87139321886583165</v>
      </c>
      <c r="F770" s="100">
        <f>('EKHAZAARSTK X raw'!F770-'EKHAZAARSTK X raw'!F$1003)/'EKHAZAARSTK X raw'!F$1004</f>
        <v>-0.65176163140785426</v>
      </c>
      <c r="G770" s="100">
        <f>('EKHAZAARSTK X raw'!G770-'EKHAZAARSTK X raw'!G$1003)/'EKHAZAARSTK X raw'!G$1004</f>
        <v>1.8630918114893802</v>
      </c>
      <c r="H770" s="100">
        <f>('EKHAZAARSTK X raw'!H770-'EKHAZAARSTK X raw'!H$1003)/'EKHAZAARSTK X raw'!H$1004</f>
        <v>-1.1825166399350615E-2</v>
      </c>
      <c r="I770" s="100">
        <f>('EKHAZAARSTK X raw'!I770-'EKHAZAARSTK X raw'!I$1003)/'EKHAZAARSTK X raw'!I$1004</f>
        <v>-0.84484162360802317</v>
      </c>
      <c r="J770" s="100">
        <f>('EKHAZAARSTK X raw'!J770-'EKHAZAARSTK X raw'!J$1003)/'EKHAZAARSTK X raw'!J$1004</f>
        <v>-0.41071543625313889</v>
      </c>
      <c r="K770" s="100">
        <f>('EKHAZAARSTK X raw'!K770-'EKHAZAARSTK X raw'!K$1003)/'EKHAZAARSTK X raw'!K$1004</f>
        <v>-0.45236226707524341</v>
      </c>
    </row>
    <row r="771" spans="1:11" x14ac:dyDescent="0.3">
      <c r="A771" s="22" t="str">
        <f>'EKHAZAARSTK X raw'!A771</f>
        <v>SANSERA ENGINEERING LTD</v>
      </c>
      <c r="B771" s="100">
        <f>('EKHAZAARSTK X raw'!B771-'EKHAZAARSTK X raw'!B$1003)/'EKHAZAARSTK X raw'!B$1004</f>
        <v>-0.44894405849255559</v>
      </c>
      <c r="C771" s="100">
        <f>('EKHAZAARSTK X raw'!C771-'EKHAZAARSTK X raw'!C$1003)/'EKHAZAARSTK X raw'!C$1004</f>
        <v>-0.67572111926956979</v>
      </c>
      <c r="D771" s="100">
        <f>('EKHAZAARSTK X raw'!D771-'EKHAZAARSTK X raw'!D$1003)/'EKHAZAARSTK X raw'!D$1004</f>
        <v>2.4680569662050612E-2</v>
      </c>
      <c r="E771" s="100">
        <f>('EKHAZAARSTK X raw'!E771-'EKHAZAARSTK X raw'!E$1003)/'EKHAZAARSTK X raw'!E$1004</f>
        <v>0.54869870305860124</v>
      </c>
      <c r="F771" s="100">
        <f>('EKHAZAARSTK X raw'!F771-'EKHAZAARSTK X raw'!F$1003)/'EKHAZAARSTK X raw'!F$1004</f>
        <v>0.15453207463848642</v>
      </c>
      <c r="G771" s="100">
        <f>('EKHAZAARSTK X raw'!G771-'EKHAZAARSTK X raw'!G$1003)/'EKHAZAARSTK X raw'!G$1004</f>
        <v>-0.24192339707571633</v>
      </c>
      <c r="H771" s="100">
        <f>('EKHAZAARSTK X raw'!H771-'EKHAZAARSTK X raw'!H$1003)/'EKHAZAARSTK X raw'!H$1004</f>
        <v>-0.37328613894096485</v>
      </c>
      <c r="I771" s="100">
        <f>('EKHAZAARSTK X raw'!I771-'EKHAZAARSTK X raw'!I$1003)/'EKHAZAARSTK X raw'!I$1004</f>
        <v>-0.46026489977316432</v>
      </c>
      <c r="J771" s="100">
        <f>('EKHAZAARSTK X raw'!J771-'EKHAZAARSTK X raw'!J$1003)/'EKHAZAARSTK X raw'!J$1004</f>
        <v>-3.5947623661745455E-2</v>
      </c>
      <c r="K771" s="100">
        <f>('EKHAZAARSTK X raw'!K771-'EKHAZAARSTK X raw'!K$1003)/'EKHAZAARSTK X raw'!K$1004</f>
        <v>-1.5666153347108944</v>
      </c>
    </row>
    <row r="772" spans="1:11" x14ac:dyDescent="0.3">
      <c r="A772" s="22" t="str">
        <f>'EKHAZAARSTK X raw'!A772</f>
        <v>SAPPHIRE FOODS INDIA LTD</v>
      </c>
      <c r="B772" s="100">
        <f>('EKHAZAARSTK X raw'!B772-'EKHAZAARSTK X raw'!B$1003)/'EKHAZAARSTK X raw'!B$1004</f>
        <v>-0.64897097360151768</v>
      </c>
      <c r="C772" s="100">
        <f>('EKHAZAARSTK X raw'!C772-'EKHAZAARSTK X raw'!C$1003)/'EKHAZAARSTK X raw'!C$1004</f>
        <v>0.61158440597924413</v>
      </c>
      <c r="D772" s="100">
        <f>('EKHAZAARSTK X raw'!D772-'EKHAZAARSTK X raw'!D$1003)/'EKHAZAARSTK X raw'!D$1004</f>
        <v>0.8278215037628347</v>
      </c>
      <c r="E772" s="100">
        <f>('EKHAZAARSTK X raw'!E772-'EKHAZAARSTK X raw'!E$1003)/'EKHAZAARSTK X raw'!E$1004</f>
        <v>0.54436050740814934</v>
      </c>
      <c r="F772" s="100">
        <f>('EKHAZAARSTK X raw'!F772-'EKHAZAARSTK X raw'!F$1003)/'EKHAZAARSTK X raw'!F$1004</f>
        <v>-0.59172839123681586</v>
      </c>
      <c r="G772" s="100">
        <f>('EKHAZAARSTK X raw'!G772-'EKHAZAARSTK X raw'!G$1003)/'EKHAZAARSTK X raw'!G$1004</f>
        <v>-0.33984263074545901</v>
      </c>
      <c r="H772" s="100">
        <f>('EKHAZAARSTK X raw'!H772-'EKHAZAARSTK X raw'!H$1003)/'EKHAZAARSTK X raw'!H$1004</f>
        <v>-0.20964864750297504</v>
      </c>
      <c r="I772" s="100">
        <f>('EKHAZAARSTK X raw'!I772-'EKHAZAARSTK X raw'!I$1003)/'EKHAZAARSTK X raw'!I$1004</f>
        <v>-3.407999519550117E-4</v>
      </c>
      <c r="J772" s="100">
        <f>('EKHAZAARSTK X raw'!J772-'EKHAZAARSTK X raw'!J$1003)/'EKHAZAARSTK X raw'!J$1004</f>
        <v>-0.54528963744893821</v>
      </c>
      <c r="K772" s="100">
        <f>('EKHAZAARSTK X raw'!K772-'EKHAZAARSTK X raw'!K$1003)/'EKHAZAARSTK X raw'!K$1004</f>
        <v>-0.28255702418947681</v>
      </c>
    </row>
    <row r="773" spans="1:11" x14ac:dyDescent="0.3">
      <c r="A773" s="22" t="str">
        <f>'EKHAZAARSTK X raw'!A773</f>
        <v>SARDA ENERGY &amp; MINERALS LTD</v>
      </c>
      <c r="B773" s="100">
        <f>('EKHAZAARSTK X raw'!B773-'EKHAZAARSTK X raw'!B$1003)/'EKHAZAARSTK X raw'!B$1004</f>
        <v>-0.16492948407249208</v>
      </c>
      <c r="C773" s="100">
        <f>('EKHAZAARSTK X raw'!C773-'EKHAZAARSTK X raw'!C$1003)/'EKHAZAARSTK X raw'!C$1004</f>
        <v>9.7838929978290815E-2</v>
      </c>
      <c r="D773" s="100">
        <f>('EKHAZAARSTK X raw'!D773-'EKHAZAARSTK X raw'!D$1003)/'EKHAZAARSTK X raw'!D$1004</f>
        <v>0.36000466682894866</v>
      </c>
      <c r="E773" s="100">
        <f>('EKHAZAARSTK X raw'!E773-'EKHAZAARSTK X raw'!E$1003)/'EKHAZAARSTK X raw'!E$1004</f>
        <v>0.24348561311563094</v>
      </c>
      <c r="F773" s="100">
        <f>('EKHAZAARSTK X raw'!F773-'EKHAZAARSTK X raw'!F$1003)/'EKHAZAARSTK X raw'!F$1004</f>
        <v>-0.23865971073864886</v>
      </c>
      <c r="G773" s="100">
        <f>('EKHAZAARSTK X raw'!G773-'EKHAZAARSTK X raw'!G$1003)/'EKHAZAARSTK X raw'!G$1004</f>
        <v>0.48233737917914621</v>
      </c>
      <c r="H773" s="100">
        <f>('EKHAZAARSTK X raw'!H773-'EKHAZAARSTK X raw'!H$1003)/'EKHAZAARSTK X raw'!H$1004</f>
        <v>-4.3069167474658589E-2</v>
      </c>
      <c r="I773" s="100">
        <f>('EKHAZAARSTK X raw'!I773-'EKHAZAARSTK X raw'!I$1003)/'EKHAZAARSTK X raw'!I$1004</f>
        <v>-0.54631359016832359</v>
      </c>
      <c r="J773" s="100">
        <f>('EKHAZAARSTK X raw'!J773-'EKHAZAARSTK X raw'!J$1003)/'EKHAZAARSTK X raw'!J$1004</f>
        <v>1.8425174460806308</v>
      </c>
      <c r="K773" s="100">
        <f>('EKHAZAARSTK X raw'!K773-'EKHAZAARSTK X raw'!K$1003)/'EKHAZAARSTK X raw'!K$1004</f>
        <v>-0.55057604575046004</v>
      </c>
    </row>
    <row r="774" spans="1:11" x14ac:dyDescent="0.3">
      <c r="A774" s="22" t="str">
        <f>'EKHAZAARSTK X raw'!A774</f>
        <v>SAREGAMA INDIA LTD</v>
      </c>
      <c r="B774" s="100">
        <f>('EKHAZAARSTK X raw'!B774-'EKHAZAARSTK X raw'!B$1003)/'EKHAZAARSTK X raw'!B$1004</f>
        <v>1.8920209963331464E-2</v>
      </c>
      <c r="C774" s="100">
        <f>('EKHAZAARSTK X raw'!C774-'EKHAZAARSTK X raw'!C$1003)/'EKHAZAARSTK X raw'!C$1004</f>
        <v>0.77258453042313024</v>
      </c>
      <c r="D774" s="100">
        <f>('EKHAZAARSTK X raw'!D774-'EKHAZAARSTK X raw'!D$1003)/'EKHAZAARSTK X raw'!D$1004</f>
        <v>0.75382278018343685</v>
      </c>
      <c r="E774" s="100">
        <f>('EKHAZAARSTK X raw'!E774-'EKHAZAARSTK X raw'!E$1003)/'EKHAZAARSTK X raw'!E$1004</f>
        <v>-0.9008137284396448</v>
      </c>
      <c r="F774" s="100">
        <f>('EKHAZAARSTK X raw'!F774-'EKHAZAARSTK X raw'!F$1003)/'EKHAZAARSTK X raw'!F$1004</f>
        <v>-0.98916784701988458</v>
      </c>
      <c r="G774" s="100">
        <f>('EKHAZAARSTK X raw'!G774-'EKHAZAARSTK X raw'!G$1003)/'EKHAZAARSTK X raw'!G$1004</f>
        <v>0.15973853807435096</v>
      </c>
      <c r="H774" s="100">
        <f>('EKHAZAARSTK X raw'!H774-'EKHAZAARSTK X raw'!H$1003)/'EKHAZAARSTK X raw'!H$1004</f>
        <v>-0.51562562772271869</v>
      </c>
      <c r="I774" s="100">
        <f>('EKHAZAARSTK X raw'!I774-'EKHAZAARSTK X raw'!I$1003)/'EKHAZAARSTK X raw'!I$1004</f>
        <v>-0.77465697988043147</v>
      </c>
      <c r="J774" s="100">
        <f>('EKHAZAARSTK X raw'!J774-'EKHAZAARSTK X raw'!J$1003)/'EKHAZAARSTK X raw'!J$1004</f>
        <v>-0.6253939136949459</v>
      </c>
      <c r="K774" s="100">
        <f>('EKHAZAARSTK X raw'!K774-'EKHAZAARSTK X raw'!K$1003)/'EKHAZAARSTK X raw'!K$1004</f>
        <v>-1.110230968797407</v>
      </c>
    </row>
    <row r="775" spans="1:11" x14ac:dyDescent="0.3">
      <c r="A775" s="22" t="str">
        <f>'EKHAZAARSTK X raw'!A775</f>
        <v>SASKEN TECHNOLOGIES LTD</v>
      </c>
      <c r="B775" s="100">
        <f>('EKHAZAARSTK X raw'!B775-'EKHAZAARSTK X raw'!B$1003)/'EKHAZAARSTK X raw'!B$1004</f>
        <v>1.6270266106856619</v>
      </c>
      <c r="C775" s="100">
        <f>('EKHAZAARSTK X raw'!C775-'EKHAZAARSTK X raw'!C$1003)/'EKHAZAARSTK X raw'!C$1004</f>
        <v>-0.76033927889625785</v>
      </c>
      <c r="D775" s="100">
        <f>('EKHAZAARSTK X raw'!D775-'EKHAZAARSTK X raw'!D$1003)/'EKHAZAARSTK X raw'!D$1004</f>
        <v>-1.2655552299355333</v>
      </c>
      <c r="E775" s="100">
        <f>('EKHAZAARSTK X raw'!E775-'EKHAZAARSTK X raw'!E$1003)/'EKHAZAARSTK X raw'!E$1004</f>
        <v>-0.90240488424864596</v>
      </c>
      <c r="F775" s="100">
        <f>('EKHAZAARSTK X raw'!F775-'EKHAZAARSTK X raw'!F$1003)/'EKHAZAARSTK X raw'!F$1004</f>
        <v>-0.33729501066155648</v>
      </c>
      <c r="G775" s="100">
        <f>('EKHAZAARSTK X raw'!G775-'EKHAZAARSTK X raw'!G$1003)/'EKHAZAARSTK X raw'!G$1004</f>
        <v>1.3020983364314753</v>
      </c>
      <c r="H775" s="100">
        <f>('EKHAZAARSTK X raw'!H775-'EKHAZAARSTK X raw'!H$1003)/'EKHAZAARSTK X raw'!H$1004</f>
        <v>-1.2565645443903359</v>
      </c>
      <c r="I775" s="100">
        <f>('EKHAZAARSTK X raw'!I775-'EKHAZAARSTK X raw'!I$1003)/'EKHAZAARSTK X raw'!I$1004</f>
        <v>-0.64103952999685365</v>
      </c>
      <c r="J775" s="100">
        <f>('EKHAZAARSTK X raw'!J775-'EKHAZAARSTK X raw'!J$1003)/'EKHAZAARSTK X raw'!J$1004</f>
        <v>0.49475941829162673</v>
      </c>
      <c r="K775" s="100">
        <f>('EKHAZAARSTK X raw'!K775-'EKHAZAARSTK X raw'!K$1003)/'EKHAZAARSTK X raw'!K$1004</f>
        <v>0.51002253817764964</v>
      </c>
    </row>
    <row r="776" spans="1:11" x14ac:dyDescent="0.3">
      <c r="A776" s="22" t="str">
        <f>'EKHAZAARSTK X raw'!A776</f>
        <v>SATIA INDUSTRIES LTD</v>
      </c>
      <c r="B776" s="100">
        <f>('EKHAZAARSTK X raw'!B776-'EKHAZAARSTK X raw'!B$1003)/'EKHAZAARSTK X raw'!B$1004</f>
        <v>-0.52664617523943247</v>
      </c>
      <c r="C776" s="100">
        <f>('EKHAZAARSTK X raw'!C776-'EKHAZAARSTK X raw'!C$1003)/'EKHAZAARSTK X raw'!C$1004</f>
        <v>0.37924599879758669</v>
      </c>
      <c r="D776" s="100">
        <f>('EKHAZAARSTK X raw'!D776-'EKHAZAARSTK X raw'!D$1003)/'EKHAZAARSTK X raw'!D$1004</f>
        <v>0.83366760264854012</v>
      </c>
      <c r="E776" s="100">
        <f>('EKHAZAARSTK X raw'!E776-'EKHAZAARSTK X raw'!E$1003)/'EKHAZAARSTK X raw'!E$1004</f>
        <v>0.42931198337436288</v>
      </c>
      <c r="F776" s="100">
        <f>('EKHAZAARSTK X raw'!F776-'EKHAZAARSTK X raw'!F$1003)/'EKHAZAARSTK X raw'!F$1004</f>
        <v>0.19410003364993844</v>
      </c>
      <c r="G776" s="100">
        <f>('EKHAZAARSTK X raw'!G776-'EKHAZAARSTK X raw'!G$1003)/'EKHAZAARSTK X raw'!G$1004</f>
        <v>0.51683964035540109</v>
      </c>
      <c r="H776" s="100">
        <f>('EKHAZAARSTK X raw'!H776-'EKHAZAARSTK X raw'!H$1003)/'EKHAZAARSTK X raw'!H$1004</f>
        <v>-0.89010677770968938</v>
      </c>
      <c r="I776" s="100">
        <f>('EKHAZAARSTK X raw'!I776-'EKHAZAARSTK X raw'!I$1003)/'EKHAZAARSTK X raw'!I$1004</f>
        <v>0.2555038213417265</v>
      </c>
      <c r="J776" s="100">
        <f>('EKHAZAARSTK X raw'!J776-'EKHAZAARSTK X raw'!J$1003)/'EKHAZAARSTK X raw'!J$1004</f>
        <v>1.4487456439976316</v>
      </c>
      <c r="K776" s="100">
        <f>('EKHAZAARSTK X raw'!K776-'EKHAZAARSTK X raw'!K$1003)/'EKHAZAARSTK X raw'!K$1004</f>
        <v>-0.23720815243708279</v>
      </c>
    </row>
    <row r="777" spans="1:11" x14ac:dyDescent="0.3">
      <c r="A777" s="22" t="str">
        <f>'EKHAZAARSTK X raw'!A777</f>
        <v>SATIN CREDITCARE NETWORK LTD</v>
      </c>
      <c r="B777" s="100">
        <f>('EKHAZAARSTK X raw'!B777-'EKHAZAARSTK X raw'!B$1003)/'EKHAZAARSTK X raw'!B$1004</f>
        <v>-0.64897097360151768</v>
      </c>
      <c r="C777" s="100">
        <f>('EKHAZAARSTK X raw'!C777-'EKHAZAARSTK X raw'!C$1003)/'EKHAZAARSTK X raw'!C$1004</f>
        <v>-0.14623652266932274</v>
      </c>
      <c r="D777" s="100">
        <f>('EKHAZAARSTK X raw'!D777-'EKHAZAARSTK X raw'!D$1003)/'EKHAZAARSTK X raw'!D$1004</f>
        <v>-1.0992675589157317</v>
      </c>
      <c r="E777" s="100">
        <f>('EKHAZAARSTK X raw'!E777-'EKHAZAARSTK X raw'!E$1003)/'EKHAZAARSTK X raw'!E$1004</f>
        <v>2.2956653978742287</v>
      </c>
      <c r="F777" s="100">
        <f>('EKHAZAARSTK X raw'!F777-'EKHAZAARSTK X raw'!F$1003)/'EKHAZAARSTK X raw'!F$1004</f>
        <v>0.94724409227949979</v>
      </c>
      <c r="G777" s="100">
        <f>('EKHAZAARSTK X raw'!G777-'EKHAZAARSTK X raw'!G$1003)/'EKHAZAARSTK X raw'!G$1004</f>
        <v>-0.35739269426660553</v>
      </c>
      <c r="H777" s="100">
        <f>('EKHAZAARSTK X raw'!H777-'EKHAZAARSTK X raw'!H$1003)/'EKHAZAARSTK X raw'!H$1004</f>
        <v>-0.46240016807961554</v>
      </c>
      <c r="I777" s="100">
        <f>('EKHAZAARSTK X raw'!I777-'EKHAZAARSTK X raw'!I$1003)/'EKHAZAARSTK X raw'!I$1004</f>
        <v>-0.254217609753359</v>
      </c>
      <c r="J777" s="100">
        <f>('EKHAZAARSTK X raw'!J777-'EKHAZAARSTK X raw'!J$1003)/'EKHAZAARSTK X raw'!J$1004</f>
        <v>1.0844006604207785</v>
      </c>
      <c r="K777" s="100">
        <f>('EKHAZAARSTK X raw'!K777-'EKHAZAARSTK X raw'!K$1003)/'EKHAZAARSTK X raw'!K$1004</f>
        <v>0.88607962499014059</v>
      </c>
    </row>
    <row r="778" spans="1:11" x14ac:dyDescent="0.3">
      <c r="A778" s="22" t="str">
        <f>'EKHAZAARSTK X raw'!A778</f>
        <v>SAVITA OIL TECHNOLOGIES LTD</v>
      </c>
      <c r="B778" s="100">
        <f>('EKHAZAARSTK X raw'!B778-'EKHAZAARSTK X raw'!B$1003)/'EKHAZAARSTK X raw'!B$1004</f>
        <v>0.64652815569075728</v>
      </c>
      <c r="C778" s="100">
        <f>('EKHAZAARSTK X raw'!C778-'EKHAZAARSTK X raw'!C$1003)/'EKHAZAARSTK X raw'!C$1004</f>
        <v>0.45322920220194468</v>
      </c>
      <c r="D778" s="100">
        <f>('EKHAZAARSTK X raw'!D778-'EKHAZAARSTK X raw'!D$1003)/'EKHAZAARSTK X raw'!D$1004</f>
        <v>0.71902077673006448</v>
      </c>
      <c r="E778" s="100">
        <f>('EKHAZAARSTK X raw'!E778-'EKHAZAARSTK X raw'!E$1003)/'EKHAZAARSTK X raw'!E$1004</f>
        <v>-0.90218603818411502</v>
      </c>
      <c r="F778" s="100">
        <f>('EKHAZAARSTK X raw'!F778-'EKHAZAARSTK X raw'!F$1003)/'EKHAZAARSTK X raw'!F$1004</f>
        <v>0.35127424525191719</v>
      </c>
      <c r="G778" s="100">
        <f>('EKHAZAARSTK X raw'!G778-'EKHAZAARSTK X raw'!G$1003)/'EKHAZAARSTK X raw'!G$1004</f>
        <v>0.18885094712731035</v>
      </c>
      <c r="H778" s="100">
        <f>('EKHAZAARSTK X raw'!H778-'EKHAZAARSTK X raw'!H$1003)/'EKHAZAARSTK X raw'!H$1004</f>
        <v>-0.4739006600551095</v>
      </c>
      <c r="I778" s="100">
        <f>('EKHAZAARSTK X raw'!I778-'EKHAZAARSTK X raw'!I$1003)/'EKHAZAARSTK X raw'!I$1004</f>
        <v>-0.54371253788536633</v>
      </c>
      <c r="J778" s="100">
        <f>('EKHAZAARSTK X raw'!J778-'EKHAZAARSTK X raw'!J$1003)/'EKHAZAARSTK X raw'!J$1004</f>
        <v>1.5644476753287597</v>
      </c>
      <c r="K778" s="100">
        <f>('EKHAZAARSTK X raw'!K778-'EKHAZAARSTK X raw'!K$1003)/'EKHAZAARSTK X raw'!K$1004</f>
        <v>0.30018215216601746</v>
      </c>
    </row>
    <row r="779" spans="1:11" x14ac:dyDescent="0.3">
      <c r="A779" s="22" t="str">
        <f>'EKHAZAARSTK X raw'!A779</f>
        <v>SBI CARDS &amp; PAYMENT SERVICES</v>
      </c>
      <c r="B779" s="100">
        <f>('EKHAZAARSTK X raw'!B779-'EKHAZAARSTK X raw'!B$1003)/'EKHAZAARSTK X raw'!B$1004</f>
        <v>-0.40988854360876098</v>
      </c>
      <c r="C779" s="100">
        <f>('EKHAZAARSTK X raw'!C779-'EKHAZAARSTK X raw'!C$1003)/'EKHAZAARSTK X raw'!C$1004</f>
        <v>-0.8584073117724148</v>
      </c>
      <c r="D779" s="100">
        <f>('EKHAZAARSTK X raw'!D779-'EKHAZAARSTK X raw'!D$1003)/'EKHAZAARSTK X raw'!D$1004</f>
        <v>0.46979146224834134</v>
      </c>
      <c r="E779" s="100">
        <f>('EKHAZAARSTK X raw'!E779-'EKHAZAARSTK X raw'!E$1003)/'EKHAZAARSTK X raw'!E$1004</f>
        <v>2.0530483583757451</v>
      </c>
      <c r="F779" s="100">
        <f>('EKHAZAARSTK X raw'!F779-'EKHAZAARSTK X raw'!F$1003)/'EKHAZAARSTK X raw'!F$1004</f>
        <v>-0.61958248321939591</v>
      </c>
      <c r="G779" s="100">
        <f>('EKHAZAARSTK X raw'!G779-'EKHAZAARSTK X raw'!G$1003)/'EKHAZAARSTK X raw'!G$1004</f>
        <v>0.37425208307170721</v>
      </c>
      <c r="H779" s="100">
        <f>('EKHAZAARSTK X raw'!H779-'EKHAZAARSTK X raw'!H$1003)/'EKHAZAARSTK X raw'!H$1004</f>
        <v>1.4394838537665371</v>
      </c>
      <c r="I779" s="100">
        <f>('EKHAZAARSTK X raw'!I779-'EKHAZAARSTK X raw'!I$1003)/'EKHAZAARSTK X raw'!I$1004</f>
        <v>-0.5314518440845778</v>
      </c>
      <c r="J779" s="100">
        <f>('EKHAZAARSTK X raw'!J779-'EKHAZAARSTK X raw'!J$1003)/'EKHAZAARSTK X raw'!J$1004</f>
        <v>-0.5371389317377171</v>
      </c>
      <c r="K779" s="100">
        <f>('EKHAZAARSTK X raw'!K779-'EKHAZAARSTK X raw'!K$1003)/'EKHAZAARSTK X raw'!K$1004</f>
        <v>-1.0256368081302341</v>
      </c>
    </row>
    <row r="780" spans="1:11" x14ac:dyDescent="0.3">
      <c r="A780" s="22" t="str">
        <f>'EKHAZAARSTK X raw'!A780</f>
        <v>SBI LIFE INSURANCE CO LTD</v>
      </c>
      <c r="B780" s="100">
        <f>('EKHAZAARSTK X raw'!B780-'EKHAZAARSTK X raw'!B$1003)/'EKHAZAARSTK X raw'!B$1004</f>
        <v>-0.48740835104983826</v>
      </c>
      <c r="C780" s="100">
        <f>('EKHAZAARSTK X raw'!C780-'EKHAZAARSTK X raw'!C$1003)/'EKHAZAARSTK X raw'!C$1004</f>
        <v>-1.25448022610371</v>
      </c>
      <c r="D780" s="100">
        <f>('EKHAZAARSTK X raw'!D780-'EKHAZAARSTK X raw'!D$1003)/'EKHAZAARSTK X raw'!D$1004</f>
        <v>0.12546018286330274</v>
      </c>
      <c r="E780" s="100">
        <f>('EKHAZAARSTK X raw'!E780-'EKHAZAARSTK X raw'!E$1003)/'EKHAZAARSTK X raw'!E$1004</f>
        <v>-0.90240488424864596</v>
      </c>
      <c r="F780" s="100">
        <f>('EKHAZAARSTK X raw'!F780-'EKHAZAARSTK X raw'!F$1003)/'EKHAZAARSTK X raw'!F$1004</f>
        <v>-0.25436530299194565</v>
      </c>
      <c r="G780" s="100">
        <f>('EKHAZAARSTK X raw'!G780-'EKHAZAARSTK X raw'!G$1003)/'EKHAZAARSTK X raw'!G$1004</f>
        <v>-0.63184305870114632</v>
      </c>
      <c r="H780" s="100">
        <f>('EKHAZAARSTK X raw'!H780-'EKHAZAARSTK X raw'!H$1003)/'EKHAZAARSTK X raw'!H$1004</f>
        <v>2.4040349313762026</v>
      </c>
      <c r="I780" s="100">
        <f>('EKHAZAARSTK X raw'!I780-'EKHAZAARSTK X raw'!I$1003)/'EKHAZAARSTK X raw'!I$1004</f>
        <v>-0.66213646756955424</v>
      </c>
      <c r="J780" s="100">
        <f>('EKHAZAARSTK X raw'!J780-'EKHAZAARSTK X raw'!J$1003)/'EKHAZAARSTK X raw'!J$1004</f>
        <v>-7.4771819122845529E-2</v>
      </c>
      <c r="K780" s="100">
        <f>('EKHAZAARSTK X raw'!K780-'EKHAZAARSTK X raw'!K$1003)/'EKHAZAARSTK X raw'!K$1004</f>
        <v>-0.77090845159618604</v>
      </c>
    </row>
    <row r="781" spans="1:11" x14ac:dyDescent="0.3">
      <c r="A781" s="22" t="str">
        <f>'EKHAZAARSTK X raw'!A781</f>
        <v>SCHAEFFLER INDIA LTD</v>
      </c>
      <c r="B781" s="100">
        <f>('EKHAZAARSTK X raw'!B781-'EKHAZAARSTK X raw'!B$1003)/'EKHAZAARSTK X raw'!B$1004</f>
        <v>-3.8675158136816178E-2</v>
      </c>
      <c r="C781" s="100">
        <f>('EKHAZAARSTK X raw'!C781-'EKHAZAARSTK X raw'!C$1003)/'EKHAZAARSTK X raw'!C$1004</f>
        <v>-3.6894804841473679E-2</v>
      </c>
      <c r="D781" s="100">
        <f>('EKHAZAARSTK X raw'!D781-'EKHAZAARSTK X raw'!D$1003)/'EKHAZAARSTK X raw'!D$1004</f>
        <v>-0.3635492596215284</v>
      </c>
      <c r="E781" s="100">
        <f>('EKHAZAARSTK X raw'!E781-'EKHAZAARSTK X raw'!E$1003)/'EKHAZAARSTK X raw'!E$1004</f>
        <v>-0.87551486828878555</v>
      </c>
      <c r="F781" s="100">
        <f>('EKHAZAARSTK X raw'!F781-'EKHAZAARSTK X raw'!F$1003)/'EKHAZAARSTK X raw'!F$1004</f>
        <v>1.0053755729846454</v>
      </c>
      <c r="G781" s="100">
        <f>('EKHAZAARSTK X raw'!G781-'EKHAZAARSTK X raw'!G$1003)/'EKHAZAARSTK X raw'!G$1004</f>
        <v>0.22540409333625475</v>
      </c>
      <c r="H781" s="100">
        <f>('EKHAZAARSTK X raw'!H781-'EKHAZAARSTK X raw'!H$1003)/'EKHAZAARSTK X raw'!H$1004</f>
        <v>6.004123884116002E-2</v>
      </c>
      <c r="I781" s="100">
        <f>('EKHAZAARSTK X raw'!I781-'EKHAZAARSTK X raw'!I$1003)/'EKHAZAARSTK X raw'!I$1004</f>
        <v>-0.83857894675955513</v>
      </c>
      <c r="J781" s="100">
        <f>('EKHAZAARSTK X raw'!J781-'EKHAZAARSTK X raw'!J$1003)/'EKHAZAARSTK X raw'!J$1004</f>
        <v>-0.74495910338580174</v>
      </c>
      <c r="K781" s="100">
        <f>('EKHAZAARSTK X raw'!K781-'EKHAZAARSTK X raw'!K$1003)/'EKHAZAARSTK X raw'!K$1004</f>
        <v>0.38056339069565143</v>
      </c>
    </row>
    <row r="782" spans="1:11" x14ac:dyDescent="0.3">
      <c r="A782" s="22" t="str">
        <f>'EKHAZAARSTK X raw'!A782</f>
        <v>SCHNEIDER ELECTRIC INFRASTRU</v>
      </c>
      <c r="B782" s="100">
        <f>('EKHAZAARSTK X raw'!B782-'EKHAZAARSTK X raw'!B$1003)/'EKHAZAARSTK X raw'!B$1004</f>
        <v>-0.64897097360151768</v>
      </c>
      <c r="C782" s="100">
        <f>('EKHAZAARSTK X raw'!C782-'EKHAZAARSTK X raw'!C$1003)/'EKHAZAARSTK X raw'!C$1004</f>
        <v>-0.25013175632041401</v>
      </c>
      <c r="D782" s="100">
        <f>('EKHAZAARSTK X raw'!D782-'EKHAZAARSTK X raw'!D$1003)/'EKHAZAARSTK X raw'!D$1004</f>
        <v>-0.66143638286912276</v>
      </c>
      <c r="E782" s="100">
        <f>('EKHAZAARSTK X raw'!E782-'EKHAZAARSTK X raw'!E$1003)/'EKHAZAARSTK X raw'!E$1004</f>
        <v>1.5469124967321788</v>
      </c>
      <c r="F782" s="100">
        <f>('EKHAZAARSTK X raw'!F782-'EKHAZAARSTK X raw'!F$1003)/'EKHAZAARSTK X raw'!F$1004</f>
        <v>0.81436775879212486</v>
      </c>
      <c r="G782" s="100">
        <f>('EKHAZAARSTK X raw'!G782-'EKHAZAARSTK X raw'!G$1003)/'EKHAZAARSTK X raw'!G$1004</f>
        <v>1.0709152273966605</v>
      </c>
      <c r="H782" s="100">
        <f>('EKHAZAARSTK X raw'!H782-'EKHAZAARSTK X raw'!H$1003)/'EKHAZAARSTK X raw'!H$1004</f>
        <v>-0.5828761638537594</v>
      </c>
      <c r="I782" s="100">
        <f>('EKHAZAARSTK X raw'!I782-'EKHAZAARSTK X raw'!I$1003)/'EKHAZAARSTK X raw'!I$1004</f>
        <v>0.22950612615349444</v>
      </c>
      <c r="J782" s="100">
        <f>('EKHAZAARSTK X raw'!J782-'EKHAZAARSTK X raw'!J$1003)/'EKHAZAARSTK X raw'!J$1004</f>
        <v>-0.59392037389831598</v>
      </c>
      <c r="K782" s="100">
        <f>('EKHAZAARSTK X raw'!K782-'EKHAZAARSTK X raw'!K$1003)/'EKHAZAARSTK X raw'!K$1004</f>
        <v>1.4796968813117308</v>
      </c>
    </row>
    <row r="783" spans="1:11" x14ac:dyDescent="0.3">
      <c r="A783" s="22" t="str">
        <f>'EKHAZAARSTK X raw'!A783</f>
        <v>SEAMEC LTD</v>
      </c>
      <c r="B783" s="100">
        <f>('EKHAZAARSTK X raw'!B783-'EKHAZAARSTK X raw'!B$1003)/'EKHAZAARSTK X raw'!B$1004</f>
        <v>-0.64897097360151768</v>
      </c>
      <c r="C783" s="100">
        <f>('EKHAZAARSTK X raw'!C783-'EKHAZAARSTK X raw'!C$1003)/'EKHAZAARSTK X raw'!C$1004</f>
        <v>-7.2833414310702421E-2</v>
      </c>
      <c r="D783" s="100">
        <f>('EKHAZAARSTK X raw'!D783-'EKHAZAARSTK X raw'!D$1003)/'EKHAZAARSTK X raw'!D$1004</f>
        <v>-0.14089064726184233</v>
      </c>
      <c r="E783" s="100">
        <f>('EKHAZAARSTK X raw'!E783-'EKHAZAARSTK X raw'!E$1003)/'EKHAZAARSTK X raw'!E$1004</f>
        <v>-0.45223265437917509</v>
      </c>
      <c r="F783" s="100">
        <f>('EKHAZAARSTK X raw'!F783-'EKHAZAARSTK X raw'!F$1003)/'EKHAZAARSTK X raw'!F$1004</f>
        <v>-1.8942846931750899</v>
      </c>
      <c r="G783" s="100">
        <f>('EKHAZAARSTK X raw'!G783-'EKHAZAARSTK X raw'!G$1003)/'EKHAZAARSTK X raw'!G$1004</f>
        <v>-0.4192565837536758</v>
      </c>
      <c r="H783" s="100">
        <f>('EKHAZAARSTK X raw'!H783-'EKHAZAARSTK X raw'!H$1003)/'EKHAZAARSTK X raw'!H$1004</f>
        <v>-1.1149302448734386</v>
      </c>
      <c r="I783" s="100">
        <f>('EKHAZAARSTK X raw'!I783-'EKHAZAARSTK X raw'!I$1003)/'EKHAZAARSTK X raw'!I$1004</f>
        <v>-0.82678141632878632</v>
      </c>
      <c r="J783" s="100">
        <f>('EKHAZAARSTK X raw'!J783-'EKHAZAARSTK X raw'!J$1003)/'EKHAZAARSTK X raw'!J$1004</f>
        <v>-0.23467070779580759</v>
      </c>
      <c r="K783" s="100">
        <f>('EKHAZAARSTK X raw'!K783-'EKHAZAARSTK X raw'!K$1003)/'EKHAZAARSTK X raw'!K$1004</f>
        <v>2.6319850506923395</v>
      </c>
    </row>
    <row r="784" spans="1:11" x14ac:dyDescent="0.3">
      <c r="A784" s="22" t="str">
        <f>'EKHAZAARSTK X raw'!A784</f>
        <v>SEPC LTD</v>
      </c>
      <c r="B784" s="100">
        <f>('EKHAZAARSTK X raw'!B784-'EKHAZAARSTK X raw'!B$1003)/'EKHAZAARSTK X raw'!B$1004</f>
        <v>-0.64897097360151768</v>
      </c>
      <c r="C784" s="100">
        <f>('EKHAZAARSTK X raw'!C784-'EKHAZAARSTK X raw'!C$1003)/'EKHAZAARSTK X raw'!C$1004</f>
        <v>-0.10919549773048348</v>
      </c>
      <c r="D784" s="100">
        <f>('EKHAZAARSTK X raw'!D784-'EKHAZAARSTK X raw'!D$1003)/'EKHAZAARSTK X raw'!D$1004</f>
        <v>-2.2624779208489638</v>
      </c>
      <c r="E784" s="100">
        <f>('EKHAZAARSTK X raw'!E784-'EKHAZAARSTK X raw'!E$1003)/'EKHAZAARSTK X raw'!E$1004</f>
        <v>0.28014729516652281</v>
      </c>
      <c r="F784" s="100">
        <f>('EKHAZAARSTK X raw'!F784-'EKHAZAARSTK X raw'!F$1003)/'EKHAZAARSTK X raw'!F$1004</f>
        <v>1.1164985521725372</v>
      </c>
      <c r="G784" s="100">
        <f>('EKHAZAARSTK X raw'!G784-'EKHAZAARSTK X raw'!G$1003)/'EKHAZAARSTK X raw'!G$1004</f>
        <v>-2.3203109200491165</v>
      </c>
      <c r="H784" s="100">
        <f>('EKHAZAARSTK X raw'!H784-'EKHAZAARSTK X raw'!H$1003)/'EKHAZAARSTK X raw'!H$1004</f>
        <v>-1.0790075183153947</v>
      </c>
      <c r="I784" s="100">
        <f>('EKHAZAARSTK X raw'!I784-'EKHAZAARSTK X raw'!I$1003)/'EKHAZAARSTK X raw'!I$1004</f>
        <v>-0.41736877112666859</v>
      </c>
      <c r="J784" s="100">
        <f>('EKHAZAARSTK X raw'!J784-'EKHAZAARSTK X raw'!J$1003)/'EKHAZAARSTK X raw'!J$1004</f>
        <v>-1.3072749075140511</v>
      </c>
      <c r="K784" s="100">
        <f>('EKHAZAARSTK X raw'!K784-'EKHAZAARSTK X raw'!K$1003)/'EKHAZAARSTK X raw'!K$1004</f>
        <v>0.67893485228625505</v>
      </c>
    </row>
    <row r="785" spans="1:11" x14ac:dyDescent="0.3">
      <c r="A785" s="22" t="str">
        <f>'EKHAZAARSTK X raw'!A785</f>
        <v>SEQUENT SCIENTIFIC LTD</v>
      </c>
      <c r="B785" s="100">
        <f>('EKHAZAARSTK X raw'!B785-'EKHAZAARSTK X raw'!B$1003)/'EKHAZAARSTK X raw'!B$1004</f>
        <v>-0.36482311082232494</v>
      </c>
      <c r="C785" s="100">
        <f>('EKHAZAARSTK X raw'!C785-'EKHAZAARSTK X raw'!C$1003)/'EKHAZAARSTK X raw'!C$1004</f>
        <v>0.1863476933193936</v>
      </c>
      <c r="D785" s="100">
        <f>('EKHAZAARSTK X raw'!D785-'EKHAZAARSTK X raw'!D$1003)/'EKHAZAARSTK X raw'!D$1004</f>
        <v>-1.2544677459698899</v>
      </c>
      <c r="E785" s="100">
        <f>('EKHAZAARSTK X raw'!E785-'EKHAZAARSTK X raw'!E$1003)/'EKHAZAARSTK X raw'!E$1004</f>
        <v>0.2696213327435783</v>
      </c>
      <c r="F785" s="100">
        <f>('EKHAZAARSTK X raw'!F785-'EKHAZAARSTK X raw'!F$1003)/'EKHAZAARSTK X raw'!F$1004</f>
        <v>-1.6130635246344196</v>
      </c>
      <c r="G785" s="100">
        <f>('EKHAZAARSTK X raw'!G785-'EKHAZAARSTK X raw'!G$1003)/'EKHAZAARSTK X raw'!G$1004</f>
        <v>-1.3024979911084302</v>
      </c>
      <c r="H785" s="100">
        <f>('EKHAZAARSTK X raw'!H785-'EKHAZAARSTK X raw'!H$1003)/'EKHAZAARSTK X raw'!H$1004</f>
        <v>-0.75857783645204369</v>
      </c>
      <c r="I785" s="100">
        <f>('EKHAZAARSTK X raw'!I785-'EKHAZAARSTK X raw'!I$1003)/'EKHAZAARSTK X raw'!I$1004</f>
        <v>1.1247665081157114</v>
      </c>
      <c r="J785" s="100">
        <f>('EKHAZAARSTK X raw'!J785-'EKHAZAARSTK X raw'!J$1003)/'EKHAZAARSTK X raw'!J$1004</f>
        <v>-0.59606413412445269</v>
      </c>
      <c r="K785" s="100">
        <f>('EKHAZAARSTK X raw'!K785-'EKHAZAARSTK X raw'!K$1003)/'EKHAZAARSTK X raw'!K$1004</f>
        <v>0.3856723146408928</v>
      </c>
    </row>
    <row r="786" spans="1:11" x14ac:dyDescent="0.3">
      <c r="A786" s="22" t="str">
        <f>'EKHAZAARSTK X raw'!A786</f>
        <v>SESHASAYEE PAPER &amp; BOARDS</v>
      </c>
      <c r="B786" s="100">
        <f>('EKHAZAARSTK X raw'!B786-'EKHAZAARSTK X raw'!B$1003)/'EKHAZAARSTK X raw'!B$1004</f>
        <v>4.377492956875733E-2</v>
      </c>
      <c r="C786" s="100">
        <f>('EKHAZAARSTK X raw'!C786-'EKHAZAARSTK X raw'!C$1003)/'EKHAZAARSTK X raw'!C$1004</f>
        <v>0.4067515360756459</v>
      </c>
      <c r="D786" s="100">
        <f>('EKHAZAARSTK X raw'!D786-'EKHAZAARSTK X raw'!D$1003)/'EKHAZAARSTK X raw'!D$1004</f>
        <v>-0.17829756238964617</v>
      </c>
      <c r="E786" s="100">
        <f>('EKHAZAARSTK X raw'!E786-'EKHAZAARSTK X raw'!E$1003)/'EKHAZAARSTK X raw'!E$1004</f>
        <v>-0.90099918167389859</v>
      </c>
      <c r="F786" s="100">
        <f>('EKHAZAARSTK X raw'!F786-'EKHAZAARSTK X raw'!F$1003)/'EKHAZAARSTK X raw'!F$1004</f>
        <v>0.84030672841491261</v>
      </c>
      <c r="G786" s="100">
        <f>('EKHAZAARSTK X raw'!G786-'EKHAZAARSTK X raw'!G$1003)/'EKHAZAARSTK X raw'!G$1004</f>
        <v>0.98303092642789447</v>
      </c>
      <c r="H786" s="100">
        <f>('EKHAZAARSTK X raw'!H786-'EKHAZAARSTK X raw'!H$1003)/'EKHAZAARSTK X raw'!H$1004</f>
        <v>-0.69115294522657666</v>
      </c>
      <c r="I786" s="100">
        <f>('EKHAZAARSTK X raw'!I786-'EKHAZAARSTK X raw'!I$1003)/'EKHAZAARSTK X raw'!I$1004</f>
        <v>-0.38138443218754009</v>
      </c>
      <c r="J786" s="100">
        <f>('EKHAZAARSTK X raw'!J786-'EKHAZAARSTK X raw'!J$1003)/'EKHAZAARSTK X raw'!J$1004</f>
        <v>2.1971134395501015</v>
      </c>
      <c r="K786" s="100">
        <f>('EKHAZAARSTK X raw'!K786-'EKHAZAARSTK X raw'!K$1003)/'EKHAZAARSTK X raw'!K$1004</f>
        <v>0.60564907055268213</v>
      </c>
    </row>
    <row r="787" spans="1:11" x14ac:dyDescent="0.3">
      <c r="A787" s="22" t="str">
        <f>'EKHAZAARSTK X raw'!A787</f>
        <v>SG FINSERVE LTD</v>
      </c>
      <c r="B787" s="100">
        <f>('EKHAZAARSTK X raw'!B787-'EKHAZAARSTK X raw'!B$1003)/'EKHAZAARSTK X raw'!B$1004</f>
        <v>-0.64897097360151768</v>
      </c>
      <c r="C787" s="100">
        <f>('EKHAZAARSTK X raw'!C787-'EKHAZAARSTK X raw'!C$1003)/'EKHAZAARSTK X raw'!C$1004</f>
        <v>0.48365797440821484</v>
      </c>
      <c r="D787" s="100">
        <f>('EKHAZAARSTK X raw'!D787-'EKHAZAARSTK X raw'!D$1003)/'EKHAZAARSTK X raw'!D$1004</f>
        <v>1.0190760070024434</v>
      </c>
      <c r="E787" s="100">
        <f>('EKHAZAARSTK X raw'!E787-'EKHAZAARSTK X raw'!E$1003)/'EKHAZAARSTK X raw'!E$1004</f>
        <v>0.13330482974127186</v>
      </c>
      <c r="F787" s="100">
        <f>('EKHAZAARSTK X raw'!F787-'EKHAZAARSTK X raw'!F$1003)/'EKHAZAARSTK X raw'!F$1004</f>
        <v>2.6029912536684501</v>
      </c>
      <c r="G787" s="100">
        <f>('EKHAZAARSTK X raw'!G787-'EKHAZAARSTK X raw'!G$1003)/'EKHAZAARSTK X raw'!G$1004</f>
        <v>-0.96784125793185105</v>
      </c>
      <c r="H787" s="100">
        <f>('EKHAZAARSTK X raw'!H787-'EKHAZAARSTK X raw'!H$1003)/'EKHAZAARSTK X raw'!H$1004</f>
        <v>-1.3074710671720422</v>
      </c>
      <c r="I787" s="100">
        <f>('EKHAZAARSTK X raw'!I787-'EKHAZAARSTK X raw'!I$1003)/'EKHAZAARSTK X raw'!I$1004</f>
        <v>-1.0051145017137135</v>
      </c>
      <c r="J787" s="100">
        <f>('EKHAZAARSTK X raw'!J787-'EKHAZAARSTK X raw'!J$1003)/'EKHAZAARSTK X raw'!J$1004</f>
        <v>-1.4829780831271822</v>
      </c>
      <c r="K787" s="100">
        <f>('EKHAZAARSTK X raw'!K787-'EKHAZAARSTK X raw'!K$1003)/'EKHAZAARSTK X raw'!K$1004</f>
        <v>2.1315425712157849</v>
      </c>
    </row>
    <row r="788" spans="1:11" x14ac:dyDescent="0.3">
      <c r="A788" s="22" t="str">
        <f>'EKHAZAARSTK X raw'!A788</f>
        <v>SH KELKAR &amp; CO LTD</v>
      </c>
      <c r="B788" s="100">
        <f>('EKHAZAARSTK X raw'!B788-'EKHAZAARSTK X raw'!B$1003)/'EKHAZAARSTK X raw'!B$1004</f>
        <v>-0.15821091350001551</v>
      </c>
      <c r="C788" s="100">
        <f>('EKHAZAARSTK X raw'!C788-'EKHAZAARSTK X raw'!C$1003)/'EKHAZAARSTK X raw'!C$1004</f>
        <v>-0.81806324873994485</v>
      </c>
      <c r="D788" s="100">
        <f>('EKHAZAARSTK X raw'!D788-'EKHAZAARSTK X raw'!D$1003)/'EKHAZAARSTK X raw'!D$1004</f>
        <v>-0.20749318115201051</v>
      </c>
      <c r="E788" s="100">
        <f>('EKHAZAARSTK X raw'!E788-'EKHAZAARSTK X raw'!E$1003)/'EKHAZAARSTK X raw'!E$1004</f>
        <v>0.57993226756471439</v>
      </c>
      <c r="F788" s="100">
        <f>('EKHAZAARSTK X raw'!F788-'EKHAZAARSTK X raw'!F$1003)/'EKHAZAARSTK X raw'!F$1004</f>
        <v>-0.83607041637726698</v>
      </c>
      <c r="G788" s="100">
        <f>('EKHAZAARSTK X raw'!G788-'EKHAZAARSTK X raw'!G$1003)/'EKHAZAARSTK X raw'!G$1004</f>
        <v>-0.58719859838148569</v>
      </c>
      <c r="H788" s="100">
        <f>('EKHAZAARSTK X raw'!H788-'EKHAZAARSTK X raw'!H$1003)/'EKHAZAARSTK X raw'!H$1004</f>
        <v>-0.70291470400888489</v>
      </c>
      <c r="I788" s="100">
        <f>('EKHAZAARSTK X raw'!I788-'EKHAZAARSTK X raw'!I$1003)/'EKHAZAARSTK X raw'!I$1004</f>
        <v>-0.51175342728144035</v>
      </c>
      <c r="J788" s="100">
        <f>('EKHAZAARSTK X raw'!J788-'EKHAZAARSTK X raw'!J$1003)/'EKHAZAARSTK X raw'!J$1004</f>
        <v>0.79921697403844416</v>
      </c>
      <c r="K788" s="100">
        <f>('EKHAZAARSTK X raw'!K788-'EKHAZAARSTK X raw'!K$1003)/'EKHAZAARSTK X raw'!K$1004</f>
        <v>-0.27758399648373072</v>
      </c>
    </row>
    <row r="789" spans="1:11" x14ac:dyDescent="0.3">
      <c r="A789" s="22" t="str">
        <f>'EKHAZAARSTK X raw'!A789</f>
        <v>SHALBY LTD</v>
      </c>
      <c r="B789" s="100">
        <f>('EKHAZAARSTK X raw'!B789-'EKHAZAARSTK X raw'!B$1003)/'EKHAZAARSTK X raw'!B$1004</f>
        <v>-0.15743562629661079</v>
      </c>
      <c r="C789" s="100">
        <f>('EKHAZAARSTK X raw'!C789-'EKHAZAARSTK X raw'!C$1003)/'EKHAZAARSTK X raw'!C$1004</f>
        <v>-0.89789281325873005</v>
      </c>
      <c r="D789" s="100">
        <f>('EKHAZAARSTK X raw'!D789-'EKHAZAARSTK X raw'!D$1003)/'EKHAZAARSTK X raw'!D$1004</f>
        <v>-0.6953628260022624</v>
      </c>
      <c r="E789" s="100">
        <f>('EKHAZAARSTK X raw'!E789-'EKHAZAARSTK X raw'!E$1003)/'EKHAZAARSTK X raw'!E$1004</f>
        <v>-0.47809738491257719</v>
      </c>
      <c r="F789" s="100">
        <f>('EKHAZAARSTK X raw'!F789-'EKHAZAARSTK X raw'!F$1003)/'EKHAZAARSTK X raw'!F$1004</f>
        <v>0.39982132759772931</v>
      </c>
      <c r="G789" s="100">
        <f>('EKHAZAARSTK X raw'!G789-'EKHAZAARSTK X raw'!G$1003)/'EKHAZAARSTK X raw'!G$1004</f>
        <v>-0.48165761543415914</v>
      </c>
      <c r="H789" s="100">
        <f>('EKHAZAARSTK X raw'!H789-'EKHAZAARSTK X raw'!H$1003)/'EKHAZAARSTK X raw'!H$1004</f>
        <v>-0.97806367667906757</v>
      </c>
      <c r="I789" s="100">
        <f>('EKHAZAARSTK X raw'!I789-'EKHAZAARSTK X raw'!I$1003)/'EKHAZAARSTK X raw'!I$1004</f>
        <v>-0.41401875562461365</v>
      </c>
      <c r="J789" s="100">
        <f>('EKHAZAARSTK X raw'!J789-'EKHAZAARSTK X raw'!J$1003)/'EKHAZAARSTK X raw'!J$1004</f>
        <v>-2.8290935572903363E-2</v>
      </c>
      <c r="K789" s="100">
        <f>('EKHAZAARSTK X raw'!K789-'EKHAZAARSTK X raw'!K$1003)/'EKHAZAARSTK X raw'!K$1004</f>
        <v>0.44359776661842043</v>
      </c>
    </row>
    <row r="790" spans="1:11" x14ac:dyDescent="0.3">
      <c r="A790" s="22" t="str">
        <f>'EKHAZAARSTK X raw'!A790</f>
        <v>SHANKARA BUILDING PRODUCTS L</v>
      </c>
      <c r="B790" s="100">
        <f>('EKHAZAARSTK X raw'!B790-'EKHAZAARSTK X raw'!B$1003)/'EKHAZAARSTK X raw'!B$1004</f>
        <v>-0.53490108273007519</v>
      </c>
      <c r="C790" s="100">
        <f>('EKHAZAARSTK X raw'!C790-'EKHAZAARSTK X raw'!C$1003)/'EKHAZAARSTK X raw'!C$1004</f>
        <v>0.80069167191350898</v>
      </c>
      <c r="D790" s="100">
        <f>('EKHAZAARSTK X raw'!D790-'EKHAZAARSTK X raw'!D$1003)/'EKHAZAARSTK X raw'!D$1004</f>
        <v>-1.0015416948901863</v>
      </c>
      <c r="E790" s="100">
        <f>('EKHAZAARSTK X raw'!E790-'EKHAZAARSTK X raw'!E$1003)/'EKHAZAARSTK X raw'!E$1004</f>
        <v>-0.63471071299234183</v>
      </c>
      <c r="F790" s="100">
        <f>('EKHAZAARSTK X raw'!F790-'EKHAZAARSTK X raw'!F$1003)/'EKHAZAARSTK X raw'!F$1004</f>
        <v>-0.76956465718738298</v>
      </c>
      <c r="G790" s="100">
        <f>('EKHAZAARSTK X raw'!G790-'EKHAZAARSTK X raw'!G$1003)/'EKHAZAARSTK X raw'!G$1004</f>
        <v>-0.52538685922684603</v>
      </c>
      <c r="H790" s="100">
        <f>('EKHAZAARSTK X raw'!H790-'EKHAZAARSTK X raw'!H$1003)/'EKHAZAARSTK X raw'!H$1004</f>
        <v>-0.74112558484055524</v>
      </c>
      <c r="I790" s="100">
        <f>('EKHAZAARSTK X raw'!I790-'EKHAZAARSTK X raw'!I$1003)/'EKHAZAARSTK X raw'!I$1004</f>
        <v>0.68904428500555692</v>
      </c>
      <c r="J790" s="100">
        <f>('EKHAZAARSTK X raw'!J790-'EKHAZAARSTK X raw'!J$1003)/'EKHAZAARSTK X raw'!J$1004</f>
        <v>0.23639134899614669</v>
      </c>
      <c r="K790" s="100">
        <f>('EKHAZAARSTK X raw'!K790-'EKHAZAARSTK X raw'!K$1003)/'EKHAZAARSTK X raw'!K$1004</f>
        <v>-1.1787414317936391</v>
      </c>
    </row>
    <row r="791" spans="1:11" x14ac:dyDescent="0.3">
      <c r="A791" s="22" t="str">
        <f>'EKHAZAARSTK X raw'!A791</f>
        <v>SHANTHI GEARS LTD</v>
      </c>
      <c r="B791" s="100">
        <f>('EKHAZAARSTK X raw'!B791-'EKHAZAARSTK X raw'!B$1003)/'EKHAZAARSTK X raw'!B$1004</f>
        <v>-3.0925237777243871E-2</v>
      </c>
      <c r="C791" s="100">
        <f>('EKHAZAARSTK X raw'!C791-'EKHAZAARSTK X raw'!C$1003)/'EKHAZAARSTK X raw'!C$1004</f>
        <v>-0.21165426050377883</v>
      </c>
      <c r="D791" s="100">
        <f>('EKHAZAARSTK X raw'!D791-'EKHAZAARSTK X raw'!D$1003)/'EKHAZAARSTK X raw'!D$1004</f>
        <v>-0.28876239826301492</v>
      </c>
      <c r="E791" s="100">
        <f>('EKHAZAARSTK X raw'!E791-'EKHAZAARSTK X raw'!E$1003)/'EKHAZAARSTK X raw'!E$1004</f>
        <v>-0.90240488424864596</v>
      </c>
      <c r="F791" s="100">
        <f>('EKHAZAARSTK X raw'!F791-'EKHAZAARSTK X raw'!F$1003)/'EKHAZAARSTK X raw'!F$1004</f>
        <v>1.83432027199916</v>
      </c>
      <c r="G791" s="100">
        <f>('EKHAZAARSTK X raw'!G791-'EKHAZAARSTK X raw'!G$1003)/'EKHAZAARSTK X raw'!G$1004</f>
        <v>0.59455810318897595</v>
      </c>
      <c r="H791" s="100">
        <f>('EKHAZAARSTK X raw'!H791-'EKHAZAARSTK X raw'!H$1003)/'EKHAZAARSTK X raw'!H$1004</f>
        <v>-1.2381111371246274</v>
      </c>
      <c r="I791" s="100">
        <f>('EKHAZAARSTK X raw'!I791-'EKHAZAARSTK X raw'!I$1003)/'EKHAZAARSTK X raw'!I$1004</f>
        <v>-0.36493554769595282</v>
      </c>
      <c r="J791" s="100">
        <f>('EKHAZAARSTK X raw'!J791-'EKHAZAARSTK X raw'!J$1003)/'EKHAZAARSTK X raw'!J$1004</f>
        <v>-0.704110365040994</v>
      </c>
      <c r="K791" s="100">
        <f>('EKHAZAARSTK X raw'!K791-'EKHAZAARSTK X raw'!K$1003)/'EKHAZAARSTK X raw'!K$1004</f>
        <v>0.51813135880545602</v>
      </c>
    </row>
    <row r="792" spans="1:11" x14ac:dyDescent="0.3">
      <c r="A792" s="22" t="str">
        <f>'EKHAZAARSTK X raw'!A792</f>
        <v>SHARDA CROPCHEM LTD</v>
      </c>
      <c r="B792" s="100">
        <f>('EKHAZAARSTK X raw'!B792-'EKHAZAARSTK X raw'!B$1003)/'EKHAZAARSTK X raw'!B$1004</f>
        <v>0.30399040349395062</v>
      </c>
      <c r="C792" s="100">
        <f>('EKHAZAARSTK X raw'!C792-'EKHAZAARSTK X raw'!C$1003)/'EKHAZAARSTK X raw'!C$1004</f>
        <v>0.66224908474952526</v>
      </c>
      <c r="D792" s="100">
        <f>('EKHAZAARSTK X raw'!D792-'EKHAZAARSTK X raw'!D$1003)/'EKHAZAARSTK X raw'!D$1004</f>
        <v>0.62475906706951201</v>
      </c>
      <c r="E792" s="100">
        <f>('EKHAZAARSTK X raw'!E792-'EKHAZAARSTK X raw'!E$1003)/'EKHAZAARSTK X raw'!E$1004</f>
        <v>-0.9000831334850109</v>
      </c>
      <c r="F792" s="100">
        <f>('EKHAZAARSTK X raw'!F792-'EKHAZAARSTK X raw'!F$1003)/'EKHAZAARSTK X raw'!F$1004</f>
        <v>-0.24964031184645932</v>
      </c>
      <c r="G792" s="100">
        <f>('EKHAZAARSTK X raw'!G792-'EKHAZAARSTK X raw'!G$1003)/'EKHAZAARSTK X raw'!G$1004</f>
        <v>0.32811729460205014</v>
      </c>
      <c r="H792" s="100">
        <f>('EKHAZAARSTK X raw'!H792-'EKHAZAARSTK X raw'!H$1003)/'EKHAZAARSTK X raw'!H$1004</f>
        <v>-0.16470876025709907</v>
      </c>
      <c r="I792" s="100">
        <f>('EKHAZAARSTK X raw'!I792-'EKHAZAARSTK X raw'!I$1003)/'EKHAZAARSTK X raw'!I$1004</f>
        <v>-0.15713367579000129</v>
      </c>
      <c r="J792" s="100">
        <f>('EKHAZAARSTK X raw'!J792-'EKHAZAARSTK X raw'!J$1003)/'EKHAZAARSTK X raw'!J$1004</f>
        <v>0.83255437422893508</v>
      </c>
      <c r="K792" s="100">
        <f>('EKHAZAARSTK X raw'!K792-'EKHAZAARSTK X raw'!K$1003)/'EKHAZAARSTK X raw'!K$1004</f>
        <v>0.69788130198160792</v>
      </c>
    </row>
    <row r="793" spans="1:11" x14ac:dyDescent="0.3">
      <c r="A793" s="22" t="str">
        <f>'EKHAZAARSTK X raw'!A793</f>
        <v>SHARDA MOTOR INDUSTRIES LTD</v>
      </c>
      <c r="B793" s="100">
        <f>('EKHAZAARSTK X raw'!B793-'EKHAZAARSTK X raw'!B$1003)/'EKHAZAARSTK X raw'!B$1004</f>
        <v>0.29388313699643243</v>
      </c>
      <c r="C793" s="100">
        <f>('EKHAZAARSTK X raw'!C793-'EKHAZAARSTK X raw'!C$1003)/'EKHAZAARSTK X raw'!C$1004</f>
        <v>1.8282996955470736</v>
      </c>
      <c r="D793" s="100">
        <f>('EKHAZAARSTK X raw'!D793-'EKHAZAARSTK X raw'!D$1003)/'EKHAZAARSTK X raw'!D$1004</f>
        <v>1.942307498177589</v>
      </c>
      <c r="E793" s="100">
        <f>('EKHAZAARSTK X raw'!E793-'EKHAZAARSTK X raw'!E$1003)/'EKHAZAARSTK X raw'!E$1004</f>
        <v>-0.90240488424864596</v>
      </c>
      <c r="F793" s="100">
        <f>('EKHAZAARSTK X raw'!F793-'EKHAZAARSTK X raw'!F$1003)/'EKHAZAARSTK X raw'!F$1004</f>
        <v>-0.44370242595102816</v>
      </c>
      <c r="G793" s="100">
        <f>('EKHAZAARSTK X raw'!G793-'EKHAZAARSTK X raw'!G$1003)/'EKHAZAARSTK X raw'!G$1004</f>
        <v>0.62150093380030835</v>
      </c>
      <c r="H793" s="100">
        <f>('EKHAZAARSTK X raw'!H793-'EKHAZAARSTK X raw'!H$1003)/'EKHAZAARSTK X raw'!H$1004</f>
        <v>-0.68856548264006479</v>
      </c>
      <c r="I793" s="100">
        <f>('EKHAZAARSTK X raw'!I793-'EKHAZAARSTK X raw'!I$1003)/'EKHAZAARSTK X raw'!I$1004</f>
        <v>-0.8505190863549924</v>
      </c>
      <c r="J793" s="100">
        <f>('EKHAZAARSTK X raw'!J793-'EKHAZAARSTK X raw'!J$1003)/'EKHAZAARSTK X raw'!J$1004</f>
        <v>0.81802918554204251</v>
      </c>
      <c r="K793" s="100">
        <f>('EKHAZAARSTK X raw'!K793-'EKHAZAARSTK X raw'!K$1003)/'EKHAZAARSTK X raw'!K$1004</f>
        <v>-0.40996444362410089</v>
      </c>
    </row>
    <row r="794" spans="1:11" x14ac:dyDescent="0.3">
      <c r="A794" s="22" t="str">
        <f>'EKHAZAARSTK X raw'!A794</f>
        <v>SHARE INDIA SECURITIES LTD</v>
      </c>
      <c r="B794" s="100">
        <f>('EKHAZAARSTK X raw'!B794-'EKHAZAARSTK X raw'!B$1003)/'EKHAZAARSTK X raw'!B$1004</f>
        <v>-0.40907085261126652</v>
      </c>
      <c r="C794" s="100">
        <f>('EKHAZAARSTK X raw'!C794-'EKHAZAARSTK X raw'!C$1003)/'EKHAZAARSTK X raw'!C$1004</f>
        <v>1.633267143558518</v>
      </c>
      <c r="D794" s="100">
        <f>('EKHAZAARSTK X raw'!D794-'EKHAZAARSTK X raw'!D$1003)/'EKHAZAARSTK X raw'!D$1004</f>
        <v>2.6886552489331703</v>
      </c>
      <c r="E794" s="100">
        <f>('EKHAZAARSTK X raw'!E794-'EKHAZAARSTK X raw'!E$1003)/'EKHAZAARSTK X raw'!E$1004</f>
        <v>-0.90240488424864596</v>
      </c>
      <c r="F794" s="100">
        <f>('EKHAZAARSTK X raw'!F794-'EKHAZAARSTK X raw'!F$1003)/'EKHAZAARSTK X raw'!F$1004</f>
        <v>-0.60111633675049403</v>
      </c>
      <c r="G794" s="100">
        <f>('EKHAZAARSTK X raw'!G794-'EKHAZAARSTK X raw'!G$1003)/'EKHAZAARSTK X raw'!G$1004</f>
        <v>0.89495360069225782</v>
      </c>
      <c r="H794" s="100">
        <f>('EKHAZAARSTK X raw'!H794-'EKHAZAARSTK X raw'!H$1003)/'EKHAZAARSTK X raw'!H$1004</f>
        <v>-0.66743279669418309</v>
      </c>
      <c r="I794" s="100">
        <f>('EKHAZAARSTK X raw'!I794-'EKHAZAARSTK X raw'!I$1003)/'EKHAZAARSTK X raw'!I$1004</f>
        <v>-0.26993270184967466</v>
      </c>
      <c r="J794" s="100">
        <f>('EKHAZAARSTK X raw'!J794-'EKHAZAARSTK X raw'!J$1003)/'EKHAZAARSTK X raw'!J$1004</f>
        <v>-0.31450772684287459</v>
      </c>
      <c r="K794" s="100">
        <f>('EKHAZAARSTK X raw'!K794-'EKHAZAARSTK X raw'!K$1003)/'EKHAZAARSTK X raw'!K$1004</f>
        <v>-1.4351577250442389</v>
      </c>
    </row>
    <row r="795" spans="1:11" x14ac:dyDescent="0.3">
      <c r="A795" s="22" t="str">
        <f>'EKHAZAARSTK X raw'!A795</f>
        <v>SHEELA FOAM LTD</v>
      </c>
      <c r="B795" s="100">
        <f>('EKHAZAARSTK X raw'!B795-'EKHAZAARSTK X raw'!B$1003)/'EKHAZAARSTK X raw'!B$1004</f>
        <v>-0.64897097360151768</v>
      </c>
      <c r="C795" s="100">
        <f>('EKHAZAARSTK X raw'!C795-'EKHAZAARSTK X raw'!C$1003)/'EKHAZAARSTK X raw'!C$1004</f>
        <v>-0.39031243203331467</v>
      </c>
      <c r="D795" s="100">
        <f>('EKHAZAARSTK X raw'!D795-'EKHAZAARSTK X raw'!D$1003)/'EKHAZAARSTK X raw'!D$1004</f>
        <v>0.37994515568341203</v>
      </c>
      <c r="E795" s="100">
        <f>('EKHAZAARSTK X raw'!E795-'EKHAZAARSTK X raw'!E$1003)/'EKHAZAARSTK X raw'!E$1004</f>
        <v>-0.27053533520231848</v>
      </c>
      <c r="F795" s="100">
        <f>('EKHAZAARSTK X raw'!F795-'EKHAZAARSTK X raw'!F$1003)/'EKHAZAARSTK X raw'!F$1004</f>
        <v>-0.2210218348748329</v>
      </c>
      <c r="G795" s="100">
        <f>('EKHAZAARSTK X raw'!G795-'EKHAZAARSTK X raw'!G$1003)/'EKHAZAARSTK X raw'!G$1004</f>
        <v>-0.11013598048907637</v>
      </c>
      <c r="H795" s="100">
        <f>('EKHAZAARSTK X raw'!H795-'EKHAZAARSTK X raw'!H$1003)/'EKHAZAARSTK X raw'!H$1004</f>
        <v>-5.4403051542073429E-2</v>
      </c>
      <c r="I795" s="100">
        <f>('EKHAZAARSTK X raw'!I795-'EKHAZAARSTK X raw'!I$1003)/'EKHAZAARSTK X raw'!I$1004</f>
        <v>-1.0098990408986952</v>
      </c>
      <c r="J795" s="100">
        <f>('EKHAZAARSTK X raw'!J795-'EKHAZAARSTK X raw'!J$1003)/'EKHAZAARSTK X raw'!J$1004</f>
        <v>-0.54680991410749924</v>
      </c>
      <c r="K795" s="100">
        <f>('EKHAZAARSTK X raw'!K795-'EKHAZAARSTK X raw'!K$1003)/'EKHAZAARSTK X raw'!K$1004</f>
        <v>3.0881159022564106</v>
      </c>
    </row>
    <row r="796" spans="1:11" x14ac:dyDescent="0.3">
      <c r="A796" s="22" t="str">
        <f>'EKHAZAARSTK X raw'!A796</f>
        <v>SHILPA MEDICARE LTD</v>
      </c>
      <c r="B796" s="100">
        <f>('EKHAZAARSTK X raw'!B796-'EKHAZAARSTK X raw'!B$1003)/'EKHAZAARSTK X raw'!B$1004</f>
        <v>-0.33811169151226633</v>
      </c>
      <c r="C796" s="100">
        <f>('EKHAZAARSTK X raw'!C796-'EKHAZAARSTK X raw'!C$1003)/'EKHAZAARSTK X raw'!C$1004</f>
        <v>-1.1124725108901035</v>
      </c>
      <c r="D796" s="100">
        <f>('EKHAZAARSTK X raw'!D796-'EKHAZAARSTK X raw'!D$1003)/'EKHAZAARSTK X raw'!D$1004</f>
        <v>-0.51836763467843894</v>
      </c>
      <c r="E796" s="100">
        <f>('EKHAZAARSTK X raw'!E796-'EKHAZAARSTK X raw'!E$1003)/'EKHAZAARSTK X raw'!E$1004</f>
        <v>0.43301340536956373</v>
      </c>
      <c r="F796" s="100">
        <f>('EKHAZAARSTK X raw'!F796-'EKHAZAARSTK X raw'!F$1003)/'EKHAZAARSTK X raw'!F$1004</f>
        <v>-1.4883587472091959</v>
      </c>
      <c r="G796" s="100">
        <f>('EKHAZAARSTK X raw'!G796-'EKHAZAARSTK X raw'!G$1003)/'EKHAZAARSTK X raw'!G$1004</f>
        <v>-1.0193998803543234</v>
      </c>
      <c r="H796" s="100">
        <f>('EKHAZAARSTK X raw'!H796-'EKHAZAARSTK X raw'!H$1003)/'EKHAZAARSTK X raw'!H$1004</f>
        <v>-0.58811471577852359</v>
      </c>
      <c r="I796" s="100">
        <f>('EKHAZAARSTK X raw'!I796-'EKHAZAARSTK X raw'!I$1003)/'EKHAZAARSTK X raw'!I$1004</f>
        <v>0.6940967679628699</v>
      </c>
      <c r="J796" s="100">
        <f>('EKHAZAARSTK X raw'!J796-'EKHAZAARSTK X raw'!J$1003)/'EKHAZAARSTK X raw'!J$1004</f>
        <v>-0.18602096704759721</v>
      </c>
      <c r="K796" s="100">
        <f>('EKHAZAARSTK X raw'!K796-'EKHAZAARSTK X raw'!K$1003)/'EKHAZAARSTK X raw'!K$1004</f>
        <v>-0.35141485700957587</v>
      </c>
    </row>
    <row r="797" spans="1:11" x14ac:dyDescent="0.3">
      <c r="A797" s="22" t="str">
        <f>'EKHAZAARSTK X raw'!A797</f>
        <v>SHIPPING CORP OF INDIA LTD</v>
      </c>
      <c r="B797" s="100">
        <f>('EKHAZAARSTK X raw'!B797-'EKHAZAARSTK X raw'!B$1003)/'EKHAZAARSTK X raw'!B$1004</f>
        <v>-0.39625024488374705</v>
      </c>
      <c r="C797" s="100">
        <f>('EKHAZAARSTK X raw'!C797-'EKHAZAARSTK X raw'!C$1003)/'EKHAZAARSTK X raw'!C$1004</f>
        <v>-0.86206530548564153</v>
      </c>
      <c r="D797" s="100">
        <f>('EKHAZAARSTK X raw'!D797-'EKHAZAARSTK X raw'!D$1003)/'EKHAZAARSTK X raw'!D$1004</f>
        <v>-0.83697772753239208</v>
      </c>
      <c r="E797" s="100">
        <f>('EKHAZAARSTK X raw'!E797-'EKHAZAARSTK X raw'!E$1003)/'EKHAZAARSTK X raw'!E$1004</f>
        <v>0.23292779443475004</v>
      </c>
      <c r="F797" s="100">
        <f>('EKHAZAARSTK X raw'!F797-'EKHAZAARSTK X raw'!F$1003)/'EKHAZAARSTK X raw'!F$1004</f>
        <v>-0.25093589932600774</v>
      </c>
      <c r="G797" s="100">
        <f>('EKHAZAARSTK X raw'!G797-'EKHAZAARSTK X raw'!G$1003)/'EKHAZAARSTK X raw'!G$1004</f>
        <v>-0.44972559927985367</v>
      </c>
      <c r="H797" s="100">
        <f>('EKHAZAARSTK X raw'!H797-'EKHAZAARSTK X raw'!H$1003)/'EKHAZAARSTK X raw'!H$1004</f>
        <v>0.28754451635473349</v>
      </c>
      <c r="I797" s="100">
        <f>('EKHAZAARSTK X raw'!I797-'EKHAZAARSTK X raw'!I$1003)/'EKHAZAARSTK X raw'!I$1004</f>
        <v>0.63374680319508792</v>
      </c>
      <c r="J797" s="100">
        <f>('EKHAZAARSTK X raw'!J797-'EKHAZAARSTK X raw'!J$1003)/'EKHAZAARSTK X raw'!J$1004</f>
        <v>2.7040501923452673</v>
      </c>
      <c r="K797" s="100">
        <f>('EKHAZAARSTK X raw'!K797-'EKHAZAARSTK X raw'!K$1003)/'EKHAZAARSTK X raw'!K$1004</f>
        <v>0.6743867777553002</v>
      </c>
    </row>
    <row r="798" spans="1:11" x14ac:dyDescent="0.3">
      <c r="A798" s="22" t="str">
        <f>'EKHAZAARSTK X raw'!A798</f>
        <v>SHIVALIK BIMETAL CONTROLS</v>
      </c>
      <c r="B798" s="100">
        <f>('EKHAZAARSTK X raw'!B798-'EKHAZAARSTK X raw'!B$1003)/'EKHAZAARSTK X raw'!B$1004</f>
        <v>-0.5244601226809783</v>
      </c>
      <c r="C798" s="100">
        <f>('EKHAZAARSTK X raw'!C798-'EKHAZAARSTK X raw'!C$1003)/'EKHAZAARSTK X raw'!C$1004</f>
        <v>2.16421421124753</v>
      </c>
      <c r="D798" s="100">
        <f>('EKHAZAARSTK X raw'!D798-'EKHAZAARSTK X raw'!D$1003)/'EKHAZAARSTK X raw'!D$1004</f>
        <v>2.0037806766638409</v>
      </c>
      <c r="E798" s="100">
        <f>('EKHAZAARSTK X raw'!E798-'EKHAZAARSTK X raw'!E$1003)/'EKHAZAARSTK X raw'!E$1004</f>
        <v>-0.25677497838909619</v>
      </c>
      <c r="F798" s="100">
        <f>('EKHAZAARSTK X raw'!F798-'EKHAZAARSTK X raw'!F$1003)/'EKHAZAARSTK X raw'!F$1004</f>
        <v>1.0063428176862848</v>
      </c>
      <c r="G798" s="100">
        <f>('EKHAZAARSTK X raw'!G798-'EKHAZAARSTK X raw'!G$1003)/'EKHAZAARSTK X raw'!G$1004</f>
        <v>1.1404622502802044</v>
      </c>
      <c r="H798" s="100">
        <f>('EKHAZAARSTK X raw'!H798-'EKHAZAARSTK X raw'!H$1003)/'EKHAZAARSTK X raw'!H$1004</f>
        <v>-1.2330994670857593</v>
      </c>
      <c r="I798" s="100">
        <f>('EKHAZAARSTK X raw'!I798-'EKHAZAARSTK X raw'!I$1003)/'EKHAZAARSTK X raw'!I$1004</f>
        <v>-0.35689365988996363</v>
      </c>
      <c r="J798" s="100">
        <f>('EKHAZAARSTK X raw'!J798-'EKHAZAARSTK X raw'!J$1003)/'EKHAZAARSTK X raw'!J$1004</f>
        <v>-0.72353917391188349</v>
      </c>
      <c r="K798" s="100">
        <f>('EKHAZAARSTK X raw'!K798-'EKHAZAARSTK X raw'!K$1003)/'EKHAZAARSTK X raw'!K$1004</f>
        <v>0.71340972010611836</v>
      </c>
    </row>
    <row r="799" spans="1:11" x14ac:dyDescent="0.3">
      <c r="A799" s="22" t="str">
        <f>'EKHAZAARSTK X raw'!A799</f>
        <v>SHIVALIK RASAYAN LTD</v>
      </c>
      <c r="B799" s="100">
        <f>('EKHAZAARSTK X raw'!B799-'EKHAZAARSTK X raw'!B$1003)/'EKHAZAARSTK X raw'!B$1004</f>
        <v>-0.60305082848871616</v>
      </c>
      <c r="C799" s="100">
        <f>('EKHAZAARSTK X raw'!C799-'EKHAZAARSTK X raw'!C$1003)/'EKHAZAARSTK X raw'!C$1004</f>
        <v>-0.49342651756438627</v>
      </c>
      <c r="D799" s="100">
        <f>('EKHAZAARSTK X raw'!D799-'EKHAZAARSTK X raw'!D$1003)/'EKHAZAARSTK X raw'!D$1004</f>
        <v>-0.11081554746731059</v>
      </c>
      <c r="E799" s="100">
        <f>('EKHAZAARSTK X raw'!E799-'EKHAZAARSTK X raw'!E$1003)/'EKHAZAARSTK X raw'!E$1004</f>
        <v>-0.85776880351144513</v>
      </c>
      <c r="F799" s="100">
        <f>('EKHAZAARSTK X raw'!F799-'EKHAZAARSTK X raw'!F$1003)/'EKHAZAARSTK X raw'!F$1004</f>
        <v>-0.61331688769731552</v>
      </c>
      <c r="G799" s="100">
        <f>('EKHAZAARSTK X raw'!G799-'EKHAZAARSTK X raw'!G$1003)/'EKHAZAARSTK X raw'!G$1004</f>
        <v>-0.32546472801864179</v>
      </c>
      <c r="H799" s="100">
        <f>('EKHAZAARSTK X raw'!H799-'EKHAZAARSTK X raw'!H$1003)/'EKHAZAARSTK X raw'!H$1004</f>
        <v>-1.3074710671720422</v>
      </c>
      <c r="I799" s="100">
        <f>('EKHAZAARSTK X raw'!I799-'EKHAZAARSTK X raw'!I$1003)/'EKHAZAARSTK X raw'!I$1004</f>
        <v>-0.86291202458624583</v>
      </c>
      <c r="J799" s="100">
        <f>('EKHAZAARSTK X raw'!J799-'EKHAZAARSTK X raw'!J$1003)/'EKHAZAARSTK X raw'!J$1004</f>
        <v>-0.56120790983327329</v>
      </c>
      <c r="K799" s="100">
        <f>('EKHAZAARSTK X raw'!K799-'EKHAZAARSTK X raw'!K$1003)/'EKHAZAARSTK X raw'!K$1004</f>
        <v>0.55819600515856749</v>
      </c>
    </row>
    <row r="800" spans="1:11" x14ac:dyDescent="0.3">
      <c r="A800" s="22" t="str">
        <f>'EKHAZAARSTK X raw'!A800</f>
        <v>SHOPPERS STOP LTD</v>
      </c>
      <c r="B800" s="100">
        <f>('EKHAZAARSTK X raw'!B800-'EKHAZAARSTK X raw'!B$1003)/'EKHAZAARSTK X raw'!B$1004</f>
        <v>-0.64897097360151768</v>
      </c>
      <c r="C800" s="100">
        <f>('EKHAZAARSTK X raw'!C800-'EKHAZAARSTK X raw'!C$1003)/'EKHAZAARSTK X raw'!C$1004</f>
        <v>0.24927464139076624</v>
      </c>
      <c r="D800" s="100">
        <f>('EKHAZAARSTK X raw'!D800-'EKHAZAARSTK X raw'!D$1003)/'EKHAZAARSTK X raw'!D$1004</f>
        <v>-0.79046665791126114</v>
      </c>
      <c r="E800" s="100">
        <f>('EKHAZAARSTK X raw'!E800-'EKHAZAARSTK X raw'!E$1003)/'EKHAZAARSTK X raw'!E$1004</f>
        <v>1.8163782455105444</v>
      </c>
      <c r="F800" s="100">
        <f>('EKHAZAARSTK X raw'!F800-'EKHAZAARSTK X raw'!F$1003)/'EKHAZAARSTK X raw'!F$1004</f>
        <v>0.64933376757853511</v>
      </c>
      <c r="G800" s="100">
        <f>('EKHAZAARSTK X raw'!G800-'EKHAZAARSTK X raw'!G$1003)/'EKHAZAARSTK X raw'!G$1004</f>
        <v>0.66000824081725185</v>
      </c>
      <c r="H800" s="100">
        <f>('EKHAZAARSTK X raw'!H800-'EKHAZAARSTK X raw'!H$1003)/'EKHAZAARSTK X raw'!H$1004</f>
        <v>2.9101556403314062E-3</v>
      </c>
      <c r="I800" s="100">
        <f>('EKHAZAARSTK X raw'!I800-'EKHAZAARSTK X raw'!I$1003)/'EKHAZAARSTK X raw'!I$1004</f>
        <v>-0.50530504039339785</v>
      </c>
      <c r="J800" s="100">
        <f>('EKHAZAARSTK X raw'!J800-'EKHAZAARSTK X raw'!J$1003)/'EKHAZAARSTK X raw'!J$1004</f>
        <v>-0.45488564991769942</v>
      </c>
      <c r="K800" s="100">
        <f>('EKHAZAARSTK X raw'!K800-'EKHAZAARSTK X raw'!K$1003)/'EKHAZAARSTK X raw'!K$1004</f>
        <v>-0.14181950250263678</v>
      </c>
    </row>
    <row r="801" spans="1:11" x14ac:dyDescent="0.3">
      <c r="A801" s="22" t="str">
        <f>'EKHAZAARSTK X raw'!A801</f>
        <v>SHREE CEMENT LTD</v>
      </c>
      <c r="B801" s="100">
        <f>('EKHAZAARSTK X raw'!B801-'EKHAZAARSTK X raw'!B$1003)/'EKHAZAARSTK X raw'!B$1004</f>
        <v>-0.51701910566579379</v>
      </c>
      <c r="C801" s="100">
        <f>('EKHAZAARSTK X raw'!C801-'EKHAZAARSTK X raw'!C$1003)/'EKHAZAARSTK X raw'!C$1004</f>
        <v>-0.77199493097906702</v>
      </c>
      <c r="D801" s="100">
        <f>('EKHAZAARSTK X raw'!D801-'EKHAZAARSTK X raw'!D$1003)/'EKHAZAARSTK X raw'!D$1004</f>
        <v>-0.16034381029287081</v>
      </c>
      <c r="E801" s="100">
        <f>('EKHAZAARSTK X raw'!E801-'EKHAZAARSTK X raw'!E$1003)/'EKHAZAARSTK X raw'!E$1004</f>
        <v>-0.68628572343152805</v>
      </c>
      <c r="F801" s="100">
        <f>('EKHAZAARSTK X raw'!F801-'EKHAZAARSTK X raw'!F$1003)/'EKHAZAARSTK X raw'!F$1004</f>
        <v>4.5695596428785089E-2</v>
      </c>
      <c r="G801" s="100">
        <f>('EKHAZAARSTK X raw'!G801-'EKHAZAARSTK X raw'!G$1003)/'EKHAZAARSTK X raw'!G$1004</f>
        <v>-0.36575005607084615</v>
      </c>
      <c r="H801" s="100">
        <f>('EKHAZAARSTK X raw'!H801-'EKHAZAARSTK X raw'!H$1003)/'EKHAZAARSTK X raw'!H$1004</f>
        <v>1.4197393138786234</v>
      </c>
      <c r="I801" s="100">
        <f>('EKHAZAARSTK X raw'!I801-'EKHAZAARSTK X raw'!I$1003)/'EKHAZAARSTK X raw'!I$1004</f>
        <v>-0.60548960340761915</v>
      </c>
      <c r="J801" s="100">
        <f>('EKHAZAARSTK X raw'!J801-'EKHAZAARSTK X raw'!J$1003)/'EKHAZAARSTK X raw'!J$1004</f>
        <v>-0.62719435917798172</v>
      </c>
      <c r="K801" s="100">
        <f>('EKHAZAARSTK X raw'!K801-'EKHAZAARSTK X raw'!K$1003)/'EKHAZAARSTK X raw'!K$1004</f>
        <v>-0.36672649843798172</v>
      </c>
    </row>
    <row r="802" spans="1:11" x14ac:dyDescent="0.3">
      <c r="A802" s="22" t="str">
        <f>'EKHAZAARSTK X raw'!A802</f>
        <v>SHREE RENUKA SUGARS LTD</v>
      </c>
      <c r="B802" s="100">
        <f>('EKHAZAARSTK X raw'!B802-'EKHAZAARSTK X raw'!B$1003)/'EKHAZAARSTK X raw'!B$1004</f>
        <v>-0.64897097360151768</v>
      </c>
      <c r="C802" s="100">
        <f>('EKHAZAARSTK X raw'!C802-'EKHAZAARSTK X raw'!C$1003)/'EKHAZAARSTK X raw'!C$1004</f>
        <v>1.6572003105700968</v>
      </c>
      <c r="D802" s="100">
        <f>('EKHAZAARSTK X raw'!D802-'EKHAZAARSTK X raw'!D$1003)/'EKHAZAARSTK X raw'!D$1004</f>
        <v>-0.27011412005208063</v>
      </c>
      <c r="E802" s="100">
        <f>('EKHAZAARSTK X raw'!E802-'EKHAZAARSTK X raw'!E$1003)/'EKHAZAARSTK X raw'!E$1004</f>
        <v>2.4998456426790807</v>
      </c>
      <c r="F802" s="100">
        <f>('EKHAZAARSTK X raw'!F802-'EKHAZAARSTK X raw'!F$1003)/'EKHAZAARSTK X raw'!F$1004</f>
        <v>0.78696619297404724</v>
      </c>
      <c r="G802" s="100">
        <f>('EKHAZAARSTK X raw'!G802-'EKHAZAARSTK X raw'!G$1003)/'EKHAZAARSTK X raw'!G$1004</f>
        <v>-1.1923029430219689</v>
      </c>
      <c r="H802" s="100">
        <f>('EKHAZAARSTK X raw'!H802-'EKHAZAARSTK X raw'!H$1003)/'EKHAZAARSTK X raw'!H$1004</f>
        <v>0.38503104045340036</v>
      </c>
      <c r="I802" s="100">
        <f>('EKHAZAARSTK X raw'!I802-'EKHAZAARSTK X raw'!I$1003)/'EKHAZAARSTK X raw'!I$1004</f>
        <v>1.7335911320599704</v>
      </c>
      <c r="J802" s="100">
        <f>('EKHAZAARSTK X raw'!J802-'EKHAZAARSTK X raw'!J$1003)/'EKHAZAARSTK X raw'!J$1004</f>
        <v>-0.74860248166964538</v>
      </c>
      <c r="K802" s="100">
        <f>('EKHAZAARSTK X raw'!K802-'EKHAZAARSTK X raw'!K$1003)/'EKHAZAARSTK X raw'!K$1004</f>
        <v>-7.2874664505335668E-2</v>
      </c>
    </row>
    <row r="803" spans="1:11" x14ac:dyDescent="0.3">
      <c r="A803" s="22" t="str">
        <f>'EKHAZAARSTK X raw'!A803</f>
        <v>SHRIRAM FINANCE LTD</v>
      </c>
      <c r="B803" s="100">
        <f>('EKHAZAARSTK X raw'!B803-'EKHAZAARSTK X raw'!B$1003)/'EKHAZAARSTK X raw'!B$1004</f>
        <v>1.7417133050623983</v>
      </c>
      <c r="C803" s="100">
        <f>('EKHAZAARSTK X raw'!C803-'EKHAZAARSTK X raw'!C$1003)/'EKHAZAARSTK X raw'!C$1004</f>
        <v>-1.207448247658653</v>
      </c>
      <c r="D803" s="100">
        <f>('EKHAZAARSTK X raw'!D803-'EKHAZAARSTK X raw'!D$1003)/'EKHAZAARSTK X raw'!D$1004</f>
        <v>-0.44387888745239401</v>
      </c>
      <c r="E803" s="100">
        <f>('EKHAZAARSTK X raw'!E803-'EKHAZAARSTK X raw'!E$1003)/'EKHAZAARSTK X raw'!E$1004</f>
        <v>2.7943896681123044</v>
      </c>
      <c r="F803" s="100">
        <f>('EKHAZAARSTK X raw'!F803-'EKHAZAARSTK X raw'!F$1003)/'EKHAZAARSTK X raw'!F$1004</f>
        <v>0.15800625315165437</v>
      </c>
      <c r="G803" s="100">
        <f>('EKHAZAARSTK X raw'!G803-'EKHAZAARSTK X raw'!G$1003)/'EKHAZAARSTK X raw'!G$1004</f>
        <v>0.46190211253516839</v>
      </c>
      <c r="H803" s="100">
        <f>('EKHAZAARSTK X raw'!H803-'EKHAZAARSTK X raw'!H$1003)/'EKHAZAARSTK X raw'!H$1004</f>
        <v>1.7700665488505387</v>
      </c>
      <c r="I803" s="100">
        <f>('EKHAZAARSTK X raw'!I803-'EKHAZAARSTK X raw'!I$1003)/'EKHAZAARSTK X raw'!I$1004</f>
        <v>0.22748960383116459</v>
      </c>
      <c r="J803" s="100">
        <f>('EKHAZAARSTK X raw'!J803-'EKHAZAARSTK X raw'!J$1003)/'EKHAZAARSTK X raw'!J$1004</f>
        <v>-9.3335710478286218E-2</v>
      </c>
      <c r="K803" s="100">
        <f>('EKHAZAARSTK X raw'!K803-'EKHAZAARSTK X raw'!K$1003)/'EKHAZAARSTK X raw'!K$1004</f>
        <v>-0.66763157767772485</v>
      </c>
    </row>
    <row r="804" spans="1:11" x14ac:dyDescent="0.3">
      <c r="A804" s="22" t="str">
        <f>'EKHAZAARSTK X raw'!A804</f>
        <v>SHRIRAM PISTONS &amp; RINGS LTD</v>
      </c>
      <c r="B804" s="100">
        <f>('EKHAZAARSTK X raw'!B804-'EKHAZAARSTK X raw'!B$1003)/'EKHAZAARSTK X raw'!B$1004</f>
        <v>-7.5735764071792871E-3</v>
      </c>
      <c r="C804" s="100">
        <f>('EKHAZAARSTK X raw'!C804-'EKHAZAARSTK X raw'!C$1003)/'EKHAZAARSTK X raw'!C$1004</f>
        <v>-0.29026949229185178</v>
      </c>
      <c r="D804" s="100">
        <f>('EKHAZAARSTK X raw'!D804-'EKHAZAARSTK X raw'!D$1003)/'EKHAZAARSTK X raw'!D$1004</f>
        <v>-0.55758356629294481</v>
      </c>
      <c r="E804" s="100">
        <f>('EKHAZAARSTK X raw'!E804-'EKHAZAARSTK X raw'!E$1003)/'EKHAZAARSTK X raw'!E$1004</f>
        <v>-0.53064602985307485</v>
      </c>
      <c r="F804" s="100">
        <f>('EKHAZAARSTK X raw'!F804-'EKHAZAARSTK X raw'!F$1003)/'EKHAZAARSTK X raw'!F$1004</f>
        <v>1.1498344052706606</v>
      </c>
      <c r="G804" s="100">
        <f>('EKHAZAARSTK X raw'!G804-'EKHAZAARSTK X raw'!G$1003)/'EKHAZAARSTK X raw'!G$1004</f>
        <v>0.22141172058710307</v>
      </c>
      <c r="H804" s="100">
        <f>('EKHAZAARSTK X raw'!H804-'EKHAZAARSTK X raw'!H$1003)/'EKHAZAARSTK X raw'!H$1004</f>
        <v>-0.49314980318241319</v>
      </c>
      <c r="I804" s="100">
        <f>('EKHAZAARSTK X raw'!I804-'EKHAZAARSTK X raw'!I$1003)/'EKHAZAARSTK X raw'!I$1004</f>
        <v>-1.1382389425817514</v>
      </c>
      <c r="J804" s="100">
        <f>('EKHAZAARSTK X raw'!J804-'EKHAZAARSTK X raw'!J$1003)/'EKHAZAARSTK X raw'!J$1004</f>
        <v>0.85214740283708323</v>
      </c>
      <c r="K804" s="100">
        <f>('EKHAZAARSTK X raw'!K804-'EKHAZAARSTK X raw'!K$1003)/'EKHAZAARSTK X raw'!K$1004</f>
        <v>1.8467908129951849</v>
      </c>
    </row>
    <row r="805" spans="1:11" x14ac:dyDescent="0.3">
      <c r="A805" s="22" t="str">
        <f>'EKHAZAARSTK X raw'!A805</f>
        <v>SHRIRAM PROPERTIES LTD</v>
      </c>
      <c r="B805" s="100">
        <f>('EKHAZAARSTK X raw'!B805-'EKHAZAARSTK X raw'!B$1003)/'EKHAZAARSTK X raw'!B$1004</f>
        <v>-0.64897097360151768</v>
      </c>
      <c r="C805" s="100">
        <f>('EKHAZAARSTK X raw'!C805-'EKHAZAARSTK X raw'!C$1003)/'EKHAZAARSTK X raw'!C$1004</f>
        <v>-0.44094889225593181</v>
      </c>
      <c r="D805" s="100">
        <f>('EKHAZAARSTK X raw'!D805-'EKHAZAARSTK X raw'!D$1003)/'EKHAZAARSTK X raw'!D$1004</f>
        <v>-1.3545406041697581</v>
      </c>
      <c r="E805" s="100">
        <f>('EKHAZAARSTK X raw'!E805-'EKHAZAARSTK X raw'!E$1003)/'EKHAZAARSTK X raw'!E$1004</f>
        <v>0.17112981756944795</v>
      </c>
      <c r="F805" s="100">
        <f>('EKHAZAARSTK X raw'!F805-'EKHAZAARSTK X raw'!F$1003)/'EKHAZAARSTK X raw'!F$1004</f>
        <v>-0.77197905753499152</v>
      </c>
      <c r="G805" s="100">
        <f>('EKHAZAARSTK X raw'!G805-'EKHAZAARSTK X raw'!G$1003)/'EKHAZAARSTK X raw'!G$1004</f>
        <v>-0.81214961184768353</v>
      </c>
      <c r="H805" s="100">
        <f>('EKHAZAARSTK X raw'!H805-'EKHAZAARSTK X raw'!H$1003)/'EKHAZAARSTK X raw'!H$1004</f>
        <v>-0.92647652994047514</v>
      </c>
      <c r="I805" s="100">
        <f>('EKHAZAARSTK X raw'!I805-'EKHAZAARSTK X raw'!I$1003)/'EKHAZAARSTK X raw'!I$1004</f>
        <v>0.28912541136697023</v>
      </c>
      <c r="J805" s="100">
        <f>('EKHAZAARSTK X raw'!J805-'EKHAZAARSTK X raw'!J$1003)/'EKHAZAARSTK X raw'!J$1004</f>
        <v>-8.5792276067233296E-3</v>
      </c>
      <c r="K805" s="100">
        <f>('EKHAZAARSTK X raw'!K805-'EKHAZAARSTK X raw'!K$1003)/'EKHAZAARSTK X raw'!K$1004</f>
        <v>0.34455195425388802</v>
      </c>
    </row>
    <row r="806" spans="1:11" x14ac:dyDescent="0.3">
      <c r="A806" s="22" t="str">
        <f>'EKHAZAARSTK X raw'!A806</f>
        <v>SHYAM METALICS &amp; ENERGY LTD</v>
      </c>
      <c r="B806" s="100">
        <f>('EKHAZAARSTK X raw'!B806-'EKHAZAARSTK X raw'!B$1003)/'EKHAZAARSTK X raw'!B$1004</f>
        <v>1.391970828271761E-3</v>
      </c>
      <c r="C806" s="100">
        <f>('EKHAZAARSTK X raw'!C806-'EKHAZAARSTK X raw'!C$1003)/'EKHAZAARSTK X raw'!C$1004</f>
        <v>2.3358300337064581</v>
      </c>
      <c r="D806" s="100">
        <f>('EKHAZAARSTK X raw'!D806-'EKHAZAARSTK X raw'!D$1003)/'EKHAZAARSTK X raw'!D$1004</f>
        <v>1.7658343869879933</v>
      </c>
      <c r="E806" s="100">
        <f>('EKHAZAARSTK X raw'!E806-'EKHAZAARSTK X raw'!E$1003)/'EKHAZAARSTK X raw'!E$1004</f>
        <v>-0.82229465084885345</v>
      </c>
      <c r="F806" s="100">
        <f>('EKHAZAARSTK X raw'!F806-'EKHAZAARSTK X raw'!F$1003)/'EKHAZAARSTK X raw'!F$1004</f>
        <v>-0.87642046163584864</v>
      </c>
      <c r="G806" s="100">
        <f>('EKHAZAARSTK X raw'!G806-'EKHAZAARSTK X raw'!G$1003)/'EKHAZAARSTK X raw'!G$1004</f>
        <v>3.2988232999269326E-2</v>
      </c>
      <c r="H806" s="100">
        <f>('EKHAZAARSTK X raw'!H806-'EKHAZAARSTK X raw'!H$1003)/'EKHAZAARSTK X raw'!H$1004</f>
        <v>0.48392900642108322</v>
      </c>
      <c r="I806" s="100">
        <f>('EKHAZAARSTK X raw'!I806-'EKHAZAARSTK X raw'!I$1003)/'EKHAZAARSTK X raw'!I$1004</f>
        <v>-0.63533138353179675</v>
      </c>
      <c r="J806" s="100">
        <f>('EKHAZAARSTK X raw'!J806-'EKHAZAARSTK X raw'!J$1003)/'EKHAZAARSTK X raw'!J$1004</f>
        <v>2.0887475517543281</v>
      </c>
      <c r="K806" s="100">
        <f>('EKHAZAARSTK X raw'!K806-'EKHAZAARSTK X raw'!K$1003)/'EKHAZAARSTK X raw'!K$1004</f>
        <v>-1.8854914645457246</v>
      </c>
    </row>
    <row r="807" spans="1:11" x14ac:dyDescent="0.3">
      <c r="A807" s="22" t="str">
        <f>'EKHAZAARSTK X raw'!A807</f>
        <v>SIEMENS LTD</v>
      </c>
      <c r="B807" s="100">
        <f>('EKHAZAARSTK X raw'!B807-'EKHAZAARSTK X raw'!B$1003)/'EKHAZAARSTK X raw'!B$1004</f>
        <v>-0.42639174143746539</v>
      </c>
      <c r="C807" s="100">
        <f>('EKHAZAARSTK X raw'!C807-'EKHAZAARSTK X raw'!C$1003)/'EKHAZAARSTK X raw'!C$1004</f>
        <v>-0.83825633270638322</v>
      </c>
      <c r="D807" s="100">
        <f>('EKHAZAARSTK X raw'!D807-'EKHAZAARSTK X raw'!D$1003)/'EKHAZAARSTK X raw'!D$1004</f>
        <v>-0.21984639228556632</v>
      </c>
      <c r="E807" s="100">
        <f>('EKHAZAARSTK X raw'!E807-'EKHAZAARSTK X raw'!E$1003)/'EKHAZAARSTK X raw'!E$1004</f>
        <v>-0.90240488424864596</v>
      </c>
      <c r="F807" s="100">
        <f>('EKHAZAARSTK X raw'!F807-'EKHAZAARSTK X raw'!F$1003)/'EKHAZAARSTK X raw'!F$1004</f>
        <v>0.7098714752996097</v>
      </c>
      <c r="G807" s="100">
        <f>('EKHAZAARSTK X raw'!G807-'EKHAZAARSTK X raw'!G$1003)/'EKHAZAARSTK X raw'!G$1004</f>
        <v>-0.14005667608033828</v>
      </c>
      <c r="H807" s="100">
        <f>('EKHAZAARSTK X raw'!H807-'EKHAZAARSTK X raw'!H$1003)/'EKHAZAARSTK X raw'!H$1004</f>
        <v>1.4299363363259214</v>
      </c>
      <c r="I807" s="100">
        <f>('EKHAZAARSTK X raw'!I807-'EKHAZAARSTK X raw'!I$1003)/'EKHAZAARSTK X raw'!I$1004</f>
        <v>-0.755399833939425</v>
      </c>
      <c r="J807" s="100">
        <f>('EKHAZAARSTK X raw'!J807-'EKHAZAARSTK X raw'!J$1003)/'EKHAZAARSTK X raw'!J$1004</f>
        <v>-0.87624631406171138</v>
      </c>
      <c r="K807" s="100">
        <f>('EKHAZAARSTK X raw'!K807-'EKHAZAARSTK X raw'!K$1003)/'EKHAZAARSTK X raw'!K$1004</f>
        <v>-0.54993657797149065</v>
      </c>
    </row>
    <row r="808" spans="1:11" x14ac:dyDescent="0.3">
      <c r="A808" s="22" t="str">
        <f>'EKHAZAARSTK X raw'!A808</f>
        <v>SINDHU TRADE LINKS LIMITED</v>
      </c>
      <c r="B808" s="100">
        <f>('EKHAZAARSTK X raw'!B808-'EKHAZAARSTK X raw'!B$1003)/'EKHAZAARSTK X raw'!B$1004</f>
        <v>-0.64897097360151768</v>
      </c>
      <c r="C808" s="100">
        <f>('EKHAZAARSTK X raw'!C808-'EKHAZAARSTK X raw'!C$1003)/'EKHAZAARSTK X raw'!C$1004</f>
        <v>-0.78349549522881834</v>
      </c>
      <c r="D808" s="100">
        <f>('EKHAZAARSTK X raw'!D808-'EKHAZAARSTK X raw'!D$1003)/'EKHAZAARSTK X raw'!D$1004</f>
        <v>-1.279523158274338</v>
      </c>
      <c r="E808" s="100">
        <f>('EKHAZAARSTK X raw'!E808-'EKHAZAARSTK X raw'!E$1003)/'EKHAZAARSTK X raw'!E$1004</f>
        <v>0.82154939014479389</v>
      </c>
      <c r="F808" s="100">
        <f>('EKHAZAARSTK X raw'!F808-'EKHAZAARSTK X raw'!F$1003)/'EKHAZAARSTK X raw'!F$1004</f>
        <v>-1.3936255770529178</v>
      </c>
      <c r="G808" s="100">
        <f>('EKHAZAARSTK X raw'!G808-'EKHAZAARSTK X raw'!G$1003)/'EKHAZAARSTK X raw'!G$1004</f>
        <v>-1.3734087732228548</v>
      </c>
      <c r="H808" s="100">
        <f>('EKHAZAARSTK X raw'!H808-'EKHAZAARSTK X raw'!H$1003)/'EKHAZAARSTK X raw'!H$1004</f>
        <v>-0.36030229948871545</v>
      </c>
      <c r="I808" s="100">
        <f>('EKHAZAARSTK X raw'!I808-'EKHAZAARSTK X raw'!I$1003)/'EKHAZAARSTK X raw'!I$1004</f>
        <v>-1.1001121993999332</v>
      </c>
      <c r="J808" s="100">
        <f>('EKHAZAARSTK X raw'!J808-'EKHAZAARSTK X raw'!J$1003)/'EKHAZAARSTK X raw'!J$1004</f>
        <v>-0.76083800876186858</v>
      </c>
      <c r="K808" s="100">
        <f>('EKHAZAARSTK X raw'!K808-'EKHAZAARSTK X raw'!K$1003)/'EKHAZAARSTK X raw'!K$1004</f>
        <v>2.4384649110116174</v>
      </c>
    </row>
    <row r="809" spans="1:11" x14ac:dyDescent="0.3">
      <c r="A809" s="22" t="str">
        <f>'EKHAZAARSTK X raw'!A809</f>
        <v>SIRCA PAINTS INDIA LTD</v>
      </c>
      <c r="B809" s="100">
        <f>('EKHAZAARSTK X raw'!B809-'EKHAZAARSTK X raw'!B$1003)/'EKHAZAARSTK X raw'!B$1004</f>
        <v>-0.40662842879728078</v>
      </c>
      <c r="C809" s="100">
        <f>('EKHAZAARSTK X raw'!C809-'EKHAZAARSTK X raw'!C$1003)/'EKHAZAARSTK X raw'!C$1004</f>
        <v>-0.32141012221902188</v>
      </c>
      <c r="D809" s="100">
        <f>('EKHAZAARSTK X raw'!D809-'EKHAZAARSTK X raw'!D$1003)/'EKHAZAARSTK X raw'!D$1004</f>
        <v>-4.0563250842152072E-2</v>
      </c>
      <c r="E809" s="100">
        <f>('EKHAZAARSTK X raw'!E809-'EKHAZAARSTK X raw'!E$1003)/'EKHAZAARSTK X raw'!E$1004</f>
        <v>-0.89995616038630677</v>
      </c>
      <c r="F809" s="100">
        <f>('EKHAZAARSTK X raw'!F809-'EKHAZAARSTK X raw'!F$1003)/'EKHAZAARSTK X raw'!F$1004</f>
        <v>0.77774424938273456</v>
      </c>
      <c r="G809" s="100">
        <f>('EKHAZAARSTK X raw'!G809-'EKHAZAARSTK X raw'!G$1003)/'EKHAZAARSTK X raw'!G$1004</f>
        <v>-5.9136407138013075E-2</v>
      </c>
      <c r="H809" s="100">
        <f>('EKHAZAARSTK X raw'!H809-'EKHAZAARSTK X raw'!H$1003)/'EKHAZAARSTK X raw'!H$1004</f>
        <v>-1.3074710671720422</v>
      </c>
      <c r="I809" s="100">
        <f>('EKHAZAARSTK X raw'!I809-'EKHAZAARSTK X raw'!I$1003)/'EKHAZAARSTK X raw'!I$1004</f>
        <v>-0.56582942687637394</v>
      </c>
      <c r="J809" s="100">
        <f>('EKHAZAARSTK X raw'!J809-'EKHAZAARSTK X raw'!J$1003)/'EKHAZAARSTK X raw'!J$1004</f>
        <v>-0.74901285616786284</v>
      </c>
      <c r="K809" s="100">
        <f>('EKHAZAARSTK X raw'!K809-'EKHAZAARSTK X raw'!K$1003)/'EKHAZAARSTK X raw'!K$1004</f>
        <v>-4.1884207850057205E-2</v>
      </c>
    </row>
    <row r="810" spans="1:11" x14ac:dyDescent="0.3">
      <c r="A810" s="22" t="str">
        <f>'EKHAZAARSTK X raw'!A810</f>
        <v>SIS LTD</v>
      </c>
      <c r="B810" s="100">
        <f>('EKHAZAARSTK X raw'!B810-'EKHAZAARSTK X raw'!B$1003)/'EKHAZAARSTK X raw'!B$1004</f>
        <v>-0.64897097360151768</v>
      </c>
      <c r="C810" s="100">
        <f>('EKHAZAARSTK X raw'!C810-'EKHAZAARSTK X raw'!C$1003)/'EKHAZAARSTK X raw'!C$1004</f>
        <v>-0.35850638809124596</v>
      </c>
      <c r="D810" s="100">
        <f>('EKHAZAARSTK X raw'!D810-'EKHAZAARSTK X raw'!D$1003)/'EKHAZAARSTK X raw'!D$1004</f>
        <v>0.29766291995874772</v>
      </c>
      <c r="E810" s="100">
        <f>('EKHAZAARSTK X raw'!E810-'EKHAZAARSTK X raw'!E$1003)/'EKHAZAARSTK X raw'!E$1004</f>
        <v>5.5715569232694488E-2</v>
      </c>
      <c r="F810" s="100">
        <f>('EKHAZAARSTK X raw'!F810-'EKHAZAARSTK X raw'!F$1003)/'EKHAZAARSTK X raw'!F$1004</f>
        <v>-1.0993540690400951</v>
      </c>
      <c r="G810" s="100">
        <f>('EKHAZAARSTK X raw'!G810-'EKHAZAARSTK X raw'!G$1003)/'EKHAZAARSTK X raw'!G$1004</f>
        <v>0.11972736998960457</v>
      </c>
      <c r="H810" s="100">
        <f>('EKHAZAARSTK X raw'!H810-'EKHAZAARSTK X raw'!H$1003)/'EKHAZAARSTK X raw'!H$1004</f>
        <v>0.21992313521670345</v>
      </c>
      <c r="I810" s="100">
        <f>('EKHAZAARSTK X raw'!I810-'EKHAZAARSTK X raw'!I$1003)/'EKHAZAARSTK X raw'!I$1004</f>
        <v>-0.75948234196909548</v>
      </c>
      <c r="J810" s="100">
        <f>('EKHAZAARSTK X raw'!J810-'EKHAZAARSTK X raw'!J$1003)/'EKHAZAARSTK X raw'!J$1004</f>
        <v>0.27861209549963506</v>
      </c>
      <c r="K810" s="100">
        <f>('EKHAZAARSTK X raw'!K810-'EKHAZAARSTK X raw'!K$1003)/'EKHAZAARSTK X raw'!K$1004</f>
        <v>-0.9848326284411506</v>
      </c>
    </row>
    <row r="811" spans="1:11" x14ac:dyDescent="0.3">
      <c r="A811" s="22" t="str">
        <f>'EKHAZAARSTK X raw'!A811</f>
        <v>SIYARAM SILK MILLS LTD</v>
      </c>
      <c r="B811" s="100">
        <f>('EKHAZAARSTK X raw'!B811-'EKHAZAARSTK X raw'!B$1003)/'EKHAZAARSTK X raw'!B$1004</f>
        <v>-0.19313313881150421</v>
      </c>
      <c r="C811" s="100">
        <f>('EKHAZAARSTK X raw'!C811-'EKHAZAARSTK X raw'!C$1003)/'EKHAZAARSTK X raw'!C$1004</f>
        <v>0.67911518563506656</v>
      </c>
      <c r="D811" s="100">
        <f>('EKHAZAARSTK X raw'!D811-'EKHAZAARSTK X raw'!D$1003)/'EKHAZAARSTK X raw'!D$1004</f>
        <v>-0.90638894743228715</v>
      </c>
      <c r="E811" s="100">
        <f>('EKHAZAARSTK X raw'!E811-'EKHAZAARSTK X raw'!E$1003)/'EKHAZAARSTK X raw'!E$1004</f>
        <v>-0.26829372723134826</v>
      </c>
      <c r="F811" s="100">
        <f>('EKHAZAARSTK X raw'!F811-'EKHAZAARSTK X raw'!F$1003)/'EKHAZAARSTK X raw'!F$1004</f>
        <v>0.23317095707700242</v>
      </c>
      <c r="G811" s="100">
        <f>('EKHAZAARSTK X raw'!G811-'EKHAZAARSTK X raw'!G$1003)/'EKHAZAARSTK X raw'!G$1004</f>
        <v>0.59248204643071667</v>
      </c>
      <c r="H811" s="100">
        <f>('EKHAZAARSTK X raw'!H811-'EKHAZAARSTK X raw'!H$1003)/'EKHAZAARSTK X raw'!H$1004</f>
        <v>-0.6205432659865503</v>
      </c>
      <c r="I811" s="100">
        <f>('EKHAZAARSTK X raw'!I811-'EKHAZAARSTK X raw'!I$1003)/'EKHAZAARSTK X raw'!I$1004</f>
        <v>-8.938689044229238E-3</v>
      </c>
      <c r="J811" s="100">
        <f>('EKHAZAARSTK X raw'!J811-'EKHAZAARSTK X raw'!J$1003)/'EKHAZAARSTK X raw'!J$1004</f>
        <v>0.65587124658661455</v>
      </c>
      <c r="K811" s="100">
        <f>('EKHAZAARSTK X raw'!K811-'EKHAZAARSTK X raw'!K$1003)/'EKHAZAARSTK X raw'!K$1004</f>
        <v>-0.24504457238193725</v>
      </c>
    </row>
    <row r="812" spans="1:11" x14ac:dyDescent="0.3">
      <c r="A812" s="22" t="str">
        <f>'EKHAZAARSTK X raw'!A812</f>
        <v>SJS ENTERPRISES LTD</v>
      </c>
      <c r="B812" s="100">
        <f>('EKHAZAARSTK X raw'!B812-'EKHAZAARSTK X raw'!B$1003)/'EKHAZAARSTK X raw'!B$1004</f>
        <v>-0.64897097360151768</v>
      </c>
      <c r="C812" s="100">
        <f>('EKHAZAARSTK X raw'!C812-'EKHAZAARSTK X raw'!C$1003)/'EKHAZAARSTK X raw'!C$1004</f>
        <v>-1.1712891637948615</v>
      </c>
      <c r="D812" s="100">
        <f>('EKHAZAARSTK X raw'!D812-'EKHAZAARSTK X raw'!D$1003)/'EKHAZAARSTK X raw'!D$1004</f>
        <v>-0.17407093223865358</v>
      </c>
      <c r="E812" s="100">
        <f>('EKHAZAARSTK X raw'!E812-'EKHAZAARSTK X raw'!E$1003)/'EKHAZAARSTK X raw'!E$1004</f>
        <v>-0.90240488424864596</v>
      </c>
      <c r="F812" s="100">
        <f>('EKHAZAARSTK X raw'!F812-'EKHAZAARSTK X raw'!F$1003)/'EKHAZAARSTK X raw'!F$1004</f>
        <v>-0.14295924096472878</v>
      </c>
      <c r="G812" s="100">
        <f>('EKHAZAARSTK X raw'!G812-'EKHAZAARSTK X raw'!G$1003)/'EKHAZAARSTK X raw'!G$1004</f>
        <v>0.30187893585291953</v>
      </c>
      <c r="H812" s="100">
        <f>('EKHAZAARSTK X raw'!H812-'EKHAZAARSTK X raw'!H$1003)/'EKHAZAARSTK X raw'!H$1004</f>
        <v>-1.3074710671720422</v>
      </c>
      <c r="I812" s="100">
        <f>('EKHAZAARSTK X raw'!I812-'EKHAZAARSTK X raw'!I$1003)/'EKHAZAARSTK X raw'!I$1004</f>
        <v>7.5689605177000088E-2</v>
      </c>
      <c r="J812" s="100">
        <f>('EKHAZAARSTK X raw'!J812-'EKHAZAARSTK X raw'!J$1003)/'EKHAZAARSTK X raw'!J$1004</f>
        <v>-0.13748502344901387</v>
      </c>
      <c r="K812" s="100">
        <f>('EKHAZAARSTK X raw'!K812-'EKHAZAARSTK X raw'!K$1003)/'EKHAZAARSTK X raw'!K$1004</f>
        <v>-0.46947810820901542</v>
      </c>
    </row>
    <row r="813" spans="1:11" x14ac:dyDescent="0.3">
      <c r="A813" s="22" t="str">
        <f>'EKHAZAARSTK X raw'!A813</f>
        <v>SJVN LTD</v>
      </c>
      <c r="B813" s="100">
        <f>('EKHAZAARSTK X raw'!B813-'EKHAZAARSTK X raw'!B$1003)/'EKHAZAARSTK X raw'!B$1004</f>
        <v>3.0910172929613986</v>
      </c>
      <c r="C813" s="100">
        <f>('EKHAZAARSTK X raw'!C813-'EKHAZAARSTK X raw'!C$1003)/'EKHAZAARSTK X raw'!C$1004</f>
        <v>-1.4018480082307656</v>
      </c>
      <c r="D813" s="100">
        <f>('EKHAZAARSTK X raw'!D813-'EKHAZAARSTK X raw'!D$1003)/'EKHAZAARSTK X raw'!D$1004</f>
        <v>0.50670700015037784</v>
      </c>
      <c r="E813" s="100">
        <f>('EKHAZAARSTK X raw'!E813-'EKHAZAARSTK X raw'!E$1003)/'EKHAZAARSTK X raw'!E$1004</f>
        <v>0.92014837499615543</v>
      </c>
      <c r="F813" s="100">
        <f>('EKHAZAARSTK X raw'!F813-'EKHAZAARSTK X raw'!F$1003)/'EKHAZAARSTK X raw'!F$1004</f>
        <v>0.40213594556911098</v>
      </c>
      <c r="G813" s="100">
        <f>('EKHAZAARSTK X raw'!G813-'EKHAZAARSTK X raw'!G$1003)/'EKHAZAARSTK X raw'!G$1004</f>
        <v>0.15853859443967994</v>
      </c>
      <c r="H813" s="100">
        <f>('EKHAZAARSTK X raw'!H813-'EKHAZAARSTK X raw'!H$1003)/'EKHAZAARSTK X raw'!H$1004</f>
        <v>0.59103298964551565</v>
      </c>
      <c r="I813" s="100">
        <f>('EKHAZAARSTK X raw'!I813-'EKHAZAARSTK X raw'!I$1003)/'EKHAZAARSTK X raw'!I$1004</f>
        <v>-0.75822981686151503</v>
      </c>
      <c r="J813" s="100">
        <f>('EKHAZAARSTK X raw'!J813-'EKHAZAARSTK X raw'!J$1003)/'EKHAZAARSTK X raw'!J$1004</f>
        <v>0.76398781896309553</v>
      </c>
      <c r="K813" s="100">
        <f>('EKHAZAARSTK X raw'!K813-'EKHAZAARSTK X raw'!K$1003)/'EKHAZAARSTK X raw'!K$1004</f>
        <v>0.13760819829433757</v>
      </c>
    </row>
    <row r="814" spans="1:11" x14ac:dyDescent="0.3">
      <c r="A814" s="22" t="str">
        <f>'EKHAZAARSTK X raw'!A814</f>
        <v>SKF INDIA LTD</v>
      </c>
      <c r="B814" s="100">
        <f>('EKHAZAARSTK X raw'!B814-'EKHAZAARSTK X raw'!B$1003)/'EKHAZAARSTK X raw'!B$1004</f>
        <v>-0.39547096423840578</v>
      </c>
      <c r="C814" s="100">
        <f>('EKHAZAARSTK X raw'!C814-'EKHAZAARSTK X raw'!C$1003)/'EKHAZAARSTK X raw'!C$1004</f>
        <v>-0.34466963257249239</v>
      </c>
      <c r="D814" s="100">
        <f>('EKHAZAARSTK X raw'!D814-'EKHAZAARSTK X raw'!D$1003)/'EKHAZAARSTK X raw'!D$1004</f>
        <v>-0.21863305329712501</v>
      </c>
      <c r="E814" s="100">
        <f>('EKHAZAARSTK X raw'!E814-'EKHAZAARSTK X raw'!E$1003)/'EKHAZAARSTK X raw'!E$1004</f>
        <v>-0.90240488424864596</v>
      </c>
      <c r="F814" s="100">
        <f>('EKHAZAARSTK X raw'!F814-'EKHAZAARSTK X raw'!F$1003)/'EKHAZAARSTK X raw'!F$1004</f>
        <v>0.37962527213954755</v>
      </c>
      <c r="G814" s="100">
        <f>('EKHAZAARSTK X raw'!G814-'EKHAZAARSTK X raw'!G$1003)/'EKHAZAARSTK X raw'!G$1004</f>
        <v>0.80731927240415213</v>
      </c>
      <c r="H814" s="100">
        <f>('EKHAZAARSTK X raw'!H814-'EKHAZAARSTK X raw'!H$1003)/'EKHAZAARSTK X raw'!H$1004</f>
        <v>0.23033660146409021</v>
      </c>
      <c r="I814" s="100">
        <f>('EKHAZAARSTK X raw'!I814-'EKHAZAARSTK X raw'!I$1003)/'EKHAZAARSTK X raw'!I$1004</f>
        <v>-0.82710244943274747</v>
      </c>
      <c r="J814" s="100">
        <f>('EKHAZAARSTK X raw'!J814-'EKHAZAARSTK X raw'!J$1003)/'EKHAZAARSTK X raw'!J$1004</f>
        <v>-0.6489544023878373</v>
      </c>
      <c r="K814" s="100">
        <f>('EKHAZAARSTK X raw'!K814-'EKHAZAARSTK X raw'!K$1003)/'EKHAZAARSTK X raw'!K$1004</f>
        <v>-0.14898537224502548</v>
      </c>
    </row>
    <row r="815" spans="1:11" x14ac:dyDescent="0.3">
      <c r="A815" s="22" t="str">
        <f>'EKHAZAARSTK X raw'!A815</f>
        <v>SML ISUZU LTD</v>
      </c>
      <c r="B815" s="100">
        <f>('EKHAZAARSTK X raw'!B815-'EKHAZAARSTK X raw'!B$1003)/'EKHAZAARSTK X raw'!B$1004</f>
        <v>-0.64897097360151768</v>
      </c>
      <c r="C815" s="100">
        <f>('EKHAZAARSTK X raw'!C815-'EKHAZAARSTK X raw'!C$1003)/'EKHAZAARSTK X raw'!C$1004</f>
        <v>1.5239047103806493</v>
      </c>
      <c r="D815" s="100">
        <f>('EKHAZAARSTK X raw'!D815-'EKHAZAARSTK X raw'!D$1003)/'EKHAZAARSTK X raw'!D$1004</f>
        <v>-1.8112734017634859</v>
      </c>
      <c r="E815" s="100">
        <f>('EKHAZAARSTK X raw'!E815-'EKHAZAARSTK X raw'!E$1003)/'EKHAZAARSTK X raw'!E$1004</f>
        <v>0.96665013575758141</v>
      </c>
      <c r="F815" s="100">
        <f>('EKHAZAARSTK X raw'!F815-'EKHAZAARSTK X raw'!F$1003)/'EKHAZAARSTK X raw'!F$1004</f>
        <v>1.9217738409557374</v>
      </c>
      <c r="G815" s="100">
        <f>('EKHAZAARSTK X raw'!G815-'EKHAZAARSTK X raw'!G$1003)/'EKHAZAARSTK X raw'!G$1004</f>
        <v>-1.7964576157784484</v>
      </c>
      <c r="H815" s="100">
        <f>('EKHAZAARSTK X raw'!H815-'EKHAZAARSTK X raw'!H$1003)/'EKHAZAARSTK X raw'!H$1004</f>
        <v>-1.0074357665657203</v>
      </c>
      <c r="I815" s="100">
        <f>('EKHAZAARSTK X raw'!I815-'EKHAZAARSTK X raw'!I$1003)/'EKHAZAARSTK X raw'!I$1004</f>
        <v>-0.19545663057377166</v>
      </c>
      <c r="J815" s="100">
        <f>('EKHAZAARSTK X raw'!J815-'EKHAZAARSTK X raw'!J$1003)/'EKHAZAARSTK X raw'!J$1004</f>
        <v>-0.63360843780529008</v>
      </c>
      <c r="K815" s="100">
        <f>('EKHAZAARSTK X raw'!K815-'EKHAZAARSTK X raw'!K$1003)/'EKHAZAARSTK X raw'!K$1004</f>
        <v>0.45626095722169352</v>
      </c>
    </row>
    <row r="816" spans="1:11" x14ac:dyDescent="0.3">
      <c r="A816" s="22" t="str">
        <f>'EKHAZAARSTK X raw'!A816</f>
        <v>SOBHA LTD</v>
      </c>
      <c r="B816" s="100">
        <f>('EKHAZAARSTK X raw'!B816-'EKHAZAARSTK X raw'!B$1003)/'EKHAZAARSTK X raw'!B$1004</f>
        <v>-0.17733971258805684</v>
      </c>
      <c r="C816" s="100">
        <f>('EKHAZAARSTK X raw'!C816-'EKHAZAARSTK X raw'!C$1003)/'EKHAZAARSTK X raw'!C$1004</f>
        <v>-1.1738887825463931</v>
      </c>
      <c r="D816" s="100">
        <f>('EKHAZAARSTK X raw'!D816-'EKHAZAARSTK X raw'!D$1003)/'EKHAZAARSTK X raw'!D$1004</f>
        <v>-0.6900468167051661</v>
      </c>
      <c r="E816" s="100">
        <f>('EKHAZAARSTK X raw'!E816-'EKHAZAARSTK X raw'!E$1003)/'EKHAZAARSTK X raw'!E$1004</f>
        <v>0.54836506600156942</v>
      </c>
      <c r="F816" s="100">
        <f>('EKHAZAARSTK X raw'!F816-'EKHAZAARSTK X raw'!F$1003)/'EKHAZAARSTK X raw'!F$1004</f>
        <v>-1.36203850574354</v>
      </c>
      <c r="G816" s="100">
        <f>('EKHAZAARSTK X raw'!G816-'EKHAZAARSTK X raw'!G$1003)/'EKHAZAARSTK X raw'!G$1004</f>
        <v>-0.77007239338865441</v>
      </c>
      <c r="H816" s="100">
        <f>('EKHAZAARSTK X raw'!H816-'EKHAZAARSTK X raw'!H$1003)/'EKHAZAARSTK X raw'!H$1004</f>
        <v>8.9321490933349804E-2</v>
      </c>
      <c r="I816" s="100">
        <f>('EKHAZAARSTK X raw'!I816-'EKHAZAARSTK X raw'!I$1003)/'EKHAZAARSTK X raw'!I$1004</f>
        <v>0.34953742771179913</v>
      </c>
      <c r="J816" s="100">
        <f>('EKHAZAARSTK X raw'!J816-'EKHAZAARSTK X raw'!J$1003)/'EKHAZAARSTK X raw'!J$1004</f>
        <v>0.36276658728029221</v>
      </c>
      <c r="K816" s="100">
        <f>('EKHAZAARSTK X raw'!K816-'EKHAZAARSTK X raw'!K$1003)/'EKHAZAARSTK X raw'!K$1004</f>
        <v>2.7889526784548736E-2</v>
      </c>
    </row>
    <row r="817" spans="1:11" x14ac:dyDescent="0.3">
      <c r="A817" s="22" t="str">
        <f>'EKHAZAARSTK X raw'!A817</f>
        <v>SOLAR INDUSTRIES INDIA LTD</v>
      </c>
      <c r="B817" s="100">
        <f>('EKHAZAARSTK X raw'!B817-'EKHAZAARSTK X raw'!B$1003)/'EKHAZAARSTK X raw'!B$1004</f>
        <v>-0.50734421124886642</v>
      </c>
      <c r="C817" s="100">
        <f>('EKHAZAARSTK X raw'!C817-'EKHAZAARSTK X raw'!C$1003)/'EKHAZAARSTK X raw'!C$1004</f>
        <v>0.61279658561845829</v>
      </c>
      <c r="D817" s="100">
        <f>('EKHAZAARSTK X raw'!D817-'EKHAZAARSTK X raw'!D$1003)/'EKHAZAARSTK X raw'!D$1004</f>
        <v>0.95192408801993011</v>
      </c>
      <c r="E817" s="100">
        <f>('EKHAZAARSTK X raw'!E817-'EKHAZAARSTK X raw'!E$1003)/'EKHAZAARSTK X raw'!E$1004</f>
        <v>8.8474056249860933E-2</v>
      </c>
      <c r="F817" s="100">
        <f>('EKHAZAARSTK X raw'!F817-'EKHAZAARSTK X raw'!F$1003)/'EKHAZAARSTK X raw'!F$1004</f>
        <v>0.61480219175109374</v>
      </c>
      <c r="G817" s="100">
        <f>('EKHAZAARSTK X raw'!G817-'EKHAZAARSTK X raw'!G$1003)/'EKHAZAARSTK X raw'!G$1004</f>
        <v>1.0775028798195785</v>
      </c>
      <c r="H817" s="100">
        <f>('EKHAZAARSTK X raw'!H817-'EKHAZAARSTK X raw'!H$1003)/'EKHAZAARSTK X raw'!H$1004</f>
        <v>0.55720141747968521</v>
      </c>
      <c r="I817" s="100">
        <f>('EKHAZAARSTK X raw'!I817-'EKHAZAARSTK X raw'!I$1003)/'EKHAZAARSTK X raw'!I$1004</f>
        <v>-0.91012557813417072</v>
      </c>
      <c r="J817" s="100">
        <f>('EKHAZAARSTK X raw'!J817-'EKHAZAARSTK X raw'!J$1003)/'EKHAZAARSTK X raw'!J$1004</f>
        <v>-0.73786045306261039</v>
      </c>
      <c r="K817" s="100">
        <f>('EKHAZAARSTK X raw'!K817-'EKHAZAARSTK X raw'!K$1003)/'EKHAZAARSTK X raw'!K$1004</f>
        <v>-0.38418307250327094</v>
      </c>
    </row>
    <row r="818" spans="1:11" x14ac:dyDescent="0.3">
      <c r="A818" s="22" t="str">
        <f>'EKHAZAARSTK X raw'!A818</f>
        <v>SOLARA ACTIVE PHARMA SCIENCE</v>
      </c>
      <c r="B818" s="100">
        <f>('EKHAZAARSTK X raw'!B818-'EKHAZAARSTK X raw'!B$1003)/'EKHAZAARSTK X raw'!B$1004</f>
        <v>-3.0749815711885412E-2</v>
      </c>
      <c r="C818" s="100">
        <f>('EKHAZAARSTK X raw'!C818-'EKHAZAARSTK X raw'!C$1003)/'EKHAZAARSTK X raw'!C$1004</f>
        <v>-0.42254524480837968</v>
      </c>
      <c r="D818" s="100">
        <f>('EKHAZAARSTK X raw'!D818-'EKHAZAARSTK X raw'!D$1003)/'EKHAZAARSTK X raw'!D$1004</f>
        <v>-0.65476089471373078</v>
      </c>
      <c r="E818" s="100">
        <f>('EKHAZAARSTK X raw'!E818-'EKHAZAARSTK X raw'!E$1003)/'EKHAZAARSTK X raw'!E$1004</f>
        <v>1.003736464137075</v>
      </c>
      <c r="F818" s="100">
        <f>('EKHAZAARSTK X raw'!F818-'EKHAZAARSTK X raw'!F$1003)/'EKHAZAARSTK X raw'!F$1004</f>
        <v>-1.79431727747842</v>
      </c>
      <c r="G818" s="100">
        <f>('EKHAZAARSTK X raw'!G818-'EKHAZAARSTK X raw'!G$1003)/'EKHAZAARSTK X raw'!G$1004</f>
        <v>-1.2185827229670376</v>
      </c>
      <c r="H818" s="100">
        <f>('EKHAZAARSTK X raw'!H818-'EKHAZAARSTK X raw'!H$1003)/'EKHAZAARSTK X raw'!H$1004</f>
        <v>-0.69014481276448303</v>
      </c>
      <c r="I818" s="100">
        <f>('EKHAZAARSTK X raw'!I818-'EKHAZAARSTK X raw'!I$1003)/'EKHAZAARSTK X raw'!I$1004</f>
        <v>0.21852029465974168</v>
      </c>
      <c r="J818" s="100">
        <f>('EKHAZAARSTK X raw'!J818-'EKHAZAARSTK X raw'!J$1003)/'EKHAZAARSTK X raw'!J$1004</f>
        <v>-0.56105306447413661</v>
      </c>
      <c r="K818" s="100">
        <f>('EKHAZAARSTK X raw'!K818-'EKHAZAARSTK X raw'!K$1003)/'EKHAZAARSTK X raw'!K$1004</f>
        <v>0.88007435778935872</v>
      </c>
    </row>
    <row r="819" spans="1:11" x14ac:dyDescent="0.3">
      <c r="A819" s="22" t="str">
        <f>'EKHAZAARSTK X raw'!A819</f>
        <v>SOM DISTILLERIES &amp; BREWERIES</v>
      </c>
      <c r="B819" s="100">
        <f>('EKHAZAARSTK X raw'!B819-'EKHAZAARSTK X raw'!B$1003)/'EKHAZAARSTK X raw'!B$1004</f>
        <v>-0.54345248881551533</v>
      </c>
      <c r="C819" s="100">
        <f>('EKHAZAARSTK X raw'!C819-'EKHAZAARSTK X raw'!C$1003)/'EKHAZAARSTK X raw'!C$1004</f>
        <v>0.41452340256711756</v>
      </c>
      <c r="D819" s="100">
        <f>('EKHAZAARSTK X raw'!D819-'EKHAZAARSTK X raw'!D$1003)/'EKHAZAARSTK X raw'!D$1004</f>
        <v>5.1744604875679219E-4</v>
      </c>
      <c r="E819" s="100">
        <f>('EKHAZAARSTK X raw'!E819-'EKHAZAARSTK X raw'!E$1003)/'EKHAZAARSTK X raw'!E$1004</f>
        <v>0.23022759494229519</v>
      </c>
      <c r="F819" s="100">
        <f>('EKHAZAARSTK X raw'!F819-'EKHAZAARSTK X raw'!F$1003)/'EKHAZAARSTK X raw'!F$1004</f>
        <v>2.4650753152582614</v>
      </c>
      <c r="G819" s="100">
        <f>('EKHAZAARSTK X raw'!G819-'EKHAZAARSTK X raw'!G$1003)/'EKHAZAARSTK X raw'!G$1004</f>
        <v>-0.2162013826932776</v>
      </c>
      <c r="H819" s="100">
        <f>('EKHAZAARSTK X raw'!H819-'EKHAZAARSTK X raw'!H$1003)/'EKHAZAARSTK X raw'!H$1004</f>
        <v>-1.1041929050051955</v>
      </c>
      <c r="I819" s="100">
        <f>('EKHAZAARSTK X raw'!I819-'EKHAZAARSTK X raw'!I$1003)/'EKHAZAARSTK X raw'!I$1004</f>
        <v>1.8187322924855351</v>
      </c>
      <c r="J819" s="100">
        <f>('EKHAZAARSTK X raw'!J819-'EKHAZAARSTK X raw'!J$1003)/'EKHAZAARSTK X raw'!J$1004</f>
        <v>-0.19250681279349799</v>
      </c>
      <c r="K819" s="100">
        <f>('EKHAZAARSTK X raw'!K819-'EKHAZAARSTK X raw'!K$1003)/'EKHAZAARSTK X raw'!K$1004</f>
        <v>1.6171189871732705</v>
      </c>
    </row>
    <row r="820" spans="1:11" x14ac:dyDescent="0.3">
      <c r="A820" s="22" t="str">
        <f>'EKHAZAARSTK X raw'!A820</f>
        <v>SOMANY CERAMICS LTD</v>
      </c>
      <c r="B820" s="100">
        <f>('EKHAZAARSTK X raw'!B820-'EKHAZAARSTK X raw'!B$1003)/'EKHAZAARSTK X raw'!B$1004</f>
        <v>-0.22863068984971896</v>
      </c>
      <c r="C820" s="100">
        <f>('EKHAZAARSTK X raw'!C820-'EKHAZAARSTK X raw'!C$1003)/'EKHAZAARSTK X raw'!C$1004</f>
        <v>-0.39333074008762475</v>
      </c>
      <c r="D820" s="100">
        <f>('EKHAZAARSTK X raw'!D820-'EKHAZAARSTK X raw'!D$1003)/'EKHAZAARSTK X raw'!D$1004</f>
        <v>-0.4178071612692551</v>
      </c>
      <c r="E820" s="100">
        <f>('EKHAZAARSTK X raw'!E820-'EKHAZAARSTK X raw'!E$1003)/'EKHAZAARSTK X raw'!E$1004</f>
        <v>0.27832311263844917</v>
      </c>
      <c r="F820" s="100">
        <f>('EKHAZAARSTK X raw'!F820-'EKHAZAARSTK X raw'!F$1003)/'EKHAZAARSTK X raw'!F$1004</f>
        <v>-1.007810960306283</v>
      </c>
      <c r="G820" s="100">
        <f>('EKHAZAARSTK X raw'!G820-'EKHAZAARSTK X raw'!G$1003)/'EKHAZAARSTK X raw'!G$1004</f>
        <v>-0.66269184329092345</v>
      </c>
      <c r="H820" s="100">
        <f>('EKHAZAARSTK X raw'!H820-'EKHAZAARSTK X raw'!H$1003)/'EKHAZAARSTK X raw'!H$1004</f>
        <v>-0.57670398917089261</v>
      </c>
      <c r="I820" s="100">
        <f>('EKHAZAARSTK X raw'!I820-'EKHAZAARSTK X raw'!I$1003)/'EKHAZAARSTK X raw'!I$1004</f>
        <v>-0.71903904648574213</v>
      </c>
      <c r="J820" s="100">
        <f>('EKHAZAARSTK X raw'!J820-'EKHAZAARSTK X raw'!J$1003)/'EKHAZAARSTK X raw'!J$1004</f>
        <v>5.4919560473350787E-3</v>
      </c>
      <c r="K820" s="100">
        <f>('EKHAZAARSTK X raw'!K820-'EKHAZAARSTK X raw'!K$1003)/'EKHAZAARSTK X raw'!K$1004</f>
        <v>-0.73642054473701191</v>
      </c>
    </row>
    <row r="821" spans="1:11" x14ac:dyDescent="0.3">
      <c r="A821" s="22" t="str">
        <f>'EKHAZAARSTK X raw'!A821</f>
        <v>SONA BLW PRECISION FORGINGS</v>
      </c>
      <c r="B821" s="100">
        <f>('EKHAZAARSTK X raw'!B821-'EKHAZAARSTK X raw'!B$1003)/'EKHAZAARSTK X raw'!B$1004</f>
        <v>-0.44901891141387867</v>
      </c>
      <c r="C821" s="100">
        <f>('EKHAZAARSTK X raw'!C821-'EKHAZAARSTK X raw'!C$1003)/'EKHAZAARSTK X raw'!C$1004</f>
        <v>0.76545730822554037</v>
      </c>
      <c r="D821" s="100">
        <f>('EKHAZAARSTK X raw'!D821-'EKHAZAARSTK X raw'!D$1003)/'EKHAZAARSTK X raw'!D$1004</f>
        <v>1.314039856766503</v>
      </c>
      <c r="E821" s="100">
        <f>('EKHAZAARSTK X raw'!E821-'EKHAZAARSTK X raw'!E$1003)/'EKHAZAARSTK X raw'!E$1004</f>
        <v>-0.74244055301098089</v>
      </c>
      <c r="F821" s="100">
        <f>('EKHAZAARSTK X raw'!F821-'EKHAZAARSTK X raw'!F$1003)/'EKHAZAARSTK X raw'!F$1004</f>
        <v>-1.3949691336604981</v>
      </c>
      <c r="G821" s="100">
        <f>('EKHAZAARSTK X raw'!G821-'EKHAZAARSTK X raw'!G$1003)/'EKHAZAARSTK X raw'!G$1004</f>
        <v>0.48947432351450215</v>
      </c>
      <c r="H821" s="100">
        <f>('EKHAZAARSTK X raw'!H821-'EKHAZAARSTK X raw'!H$1003)/'EKHAZAARSTK X raw'!H$1004</f>
        <v>0.20256595481918993</v>
      </c>
      <c r="I821" s="100">
        <f>('EKHAZAARSTK X raw'!I821-'EKHAZAARSTK X raw'!I$1003)/'EKHAZAARSTK X raw'!I$1004</f>
        <v>0.15822802007095077</v>
      </c>
      <c r="J821" s="100">
        <f>('EKHAZAARSTK X raw'!J821-'EKHAZAARSTK X raw'!J$1003)/'EKHAZAARSTK X raw'!J$1004</f>
        <v>-0.8924540220517635</v>
      </c>
      <c r="K821" s="100">
        <f>('EKHAZAARSTK X raw'!K821-'EKHAZAARSTK X raw'!K$1003)/'EKHAZAARSTK X raw'!K$1004</f>
        <v>-0.95460977853626883</v>
      </c>
    </row>
    <row r="822" spans="1:11" x14ac:dyDescent="0.3">
      <c r="A822" s="22" t="str">
        <f>'EKHAZAARSTK X raw'!A822</f>
        <v>SONATA SOFTWARE LTD</v>
      </c>
      <c r="B822" s="100">
        <f>('EKHAZAARSTK X raw'!B822-'EKHAZAARSTK X raw'!B$1003)/'EKHAZAARSTK X raw'!B$1004</f>
        <v>0.82431030664971472</v>
      </c>
      <c r="C822" s="100">
        <f>('EKHAZAARSTK X raw'!C822-'EKHAZAARSTK X raw'!C$1003)/'EKHAZAARSTK X raw'!C$1004</f>
        <v>1.4585470524983493</v>
      </c>
      <c r="D822" s="100">
        <f>('EKHAZAARSTK X raw'!D822-'EKHAZAARSTK X raw'!D$1003)/'EKHAZAARSTK X raw'!D$1004</f>
        <v>1.5317130878655347</v>
      </c>
      <c r="E822" s="100">
        <f>('EKHAZAARSTK X raw'!E822-'EKHAZAARSTK X raw'!E$1003)/'EKHAZAARSTK X raw'!E$1004</f>
        <v>-0.73250170182352226</v>
      </c>
      <c r="F822" s="100">
        <f>('EKHAZAARSTK X raw'!F822-'EKHAZAARSTK X raw'!F$1003)/'EKHAZAARSTK X raw'!F$1004</f>
        <v>1.0071802226530913</v>
      </c>
      <c r="G822" s="100">
        <f>('EKHAZAARSTK X raw'!G822-'EKHAZAARSTK X raw'!G$1003)/'EKHAZAARSTK X raw'!G$1004</f>
        <v>1.4026762775389208</v>
      </c>
      <c r="H822" s="100">
        <f>('EKHAZAARSTK X raw'!H822-'EKHAZAARSTK X raw'!H$1003)/'EKHAZAARSTK X raw'!H$1004</f>
        <v>0.16690321472063666</v>
      </c>
      <c r="I822" s="100">
        <f>('EKHAZAARSTK X raw'!I822-'EKHAZAARSTK X raw'!I$1003)/'EKHAZAARSTK X raw'!I$1004</f>
        <v>-0.24407481084853794</v>
      </c>
      <c r="J822" s="100">
        <f>('EKHAZAARSTK X raw'!J822-'EKHAZAARSTK X raw'!J$1003)/'EKHAZAARSTK X raw'!J$1004</f>
        <v>-0.2762486570918592</v>
      </c>
      <c r="K822" s="100">
        <f>('EKHAZAARSTK X raw'!K822-'EKHAZAARSTK X raw'!K$1003)/'EKHAZAARSTK X raw'!K$1004</f>
        <v>-0.42386901052314063</v>
      </c>
    </row>
    <row r="823" spans="1:11" x14ac:dyDescent="0.3">
      <c r="A823" s="22" t="str">
        <f>'EKHAZAARSTK X raw'!A823</f>
        <v>SOUTH INDIAN BANK LTD</v>
      </c>
      <c r="B823" s="100">
        <f>('EKHAZAARSTK X raw'!B823-'EKHAZAARSTK X raw'!B$1003)/'EKHAZAARSTK X raw'!B$1004</f>
        <v>-0.64897097360151768</v>
      </c>
      <c r="C823" s="100">
        <f>('EKHAZAARSTK X raw'!C823-'EKHAZAARSTK X raw'!C$1003)/'EKHAZAARSTK X raw'!C$1004</f>
        <v>-1.4886953570035215</v>
      </c>
      <c r="D823" s="100">
        <f>('EKHAZAARSTK X raw'!D823-'EKHAZAARSTK X raw'!D$1003)/'EKHAZAARSTK X raw'!D$1004</f>
        <v>-0.73696122489907212</v>
      </c>
      <c r="E823" s="100">
        <f>('EKHAZAARSTK X raw'!E823-'EKHAZAARSTK X raw'!E$1003)/'EKHAZAARSTK X raw'!E$1004</f>
        <v>1.2230381776031503</v>
      </c>
      <c r="F823" s="100">
        <f>('EKHAZAARSTK X raw'!F823-'EKHAZAARSTK X raw'!F$1003)/'EKHAZAARSTK X raw'!F$1004</f>
        <v>1.8908961928697445</v>
      </c>
      <c r="G823" s="100">
        <f>('EKHAZAARSTK X raw'!G823-'EKHAZAARSTK X raw'!G$1003)/'EKHAZAARSTK X raw'!G$1004</f>
        <v>-0.68505986231491567</v>
      </c>
      <c r="H823" s="100">
        <f>('EKHAZAARSTK X raw'!H823-'EKHAZAARSTK X raw'!H$1003)/'EKHAZAARSTK X raw'!H$1004</f>
        <v>0.75953922963978038</v>
      </c>
      <c r="I823" s="100">
        <f>('EKHAZAARSTK X raw'!I823-'EKHAZAARSTK X raw'!I$1003)/'EKHAZAARSTK X raw'!I$1004</f>
        <v>4.0048728914330489</v>
      </c>
      <c r="J823" s="100">
        <f>('EKHAZAARSTK X raw'!J823-'EKHAZAARSTK X raw'!J$1003)/'EKHAZAARSTK X raw'!J$1004</f>
        <v>3.8516279380122254</v>
      </c>
      <c r="K823" s="100">
        <f>('EKHAZAARSTK X raw'!K823-'EKHAZAARSTK X raw'!K$1003)/'EKHAZAARSTK X raw'!K$1004</f>
        <v>1.0384283685023323</v>
      </c>
    </row>
    <row r="824" spans="1:11" x14ac:dyDescent="0.3">
      <c r="A824" s="22" t="str">
        <f>'EKHAZAARSTK X raw'!A824</f>
        <v>SOUTHERN PETROCHEMICAL INDS</v>
      </c>
      <c r="B824" s="100">
        <f>('EKHAZAARSTK X raw'!B824-'EKHAZAARSTK X raw'!B$1003)/'EKHAZAARSTK X raw'!B$1004</f>
        <v>-8.8354964850979156E-2</v>
      </c>
      <c r="C824" s="100">
        <f>('EKHAZAARSTK X raw'!C824-'EKHAZAARSTK X raw'!C$1003)/'EKHAZAARSTK X raw'!C$1004</f>
        <v>0.16294276229620747</v>
      </c>
      <c r="D824" s="100">
        <f>('EKHAZAARSTK X raw'!D824-'EKHAZAARSTK X raw'!D$1003)/'EKHAZAARSTK X raw'!D$1004</f>
        <v>-0.5734516583359065</v>
      </c>
      <c r="E824" s="100">
        <f>('EKHAZAARSTK X raw'!E824-'EKHAZAARSTK X raw'!E$1003)/'EKHAZAARSTK X raw'!E$1004</f>
        <v>-0.88295788410508425</v>
      </c>
      <c r="F824" s="100">
        <f>('EKHAZAARSTK X raw'!F824-'EKHAZAARSTK X raw'!F$1003)/'EKHAZAARSTK X raw'!F$1004</f>
        <v>-0.35241725768014243</v>
      </c>
      <c r="G824" s="100">
        <f>('EKHAZAARSTK X raw'!G824-'EKHAZAARSTK X raw'!G$1003)/'EKHAZAARSTK X raw'!G$1004</f>
        <v>0.99940244228110431</v>
      </c>
      <c r="H824" s="100">
        <f>('EKHAZAARSTK X raw'!H824-'EKHAZAARSTK X raw'!H$1003)/'EKHAZAARSTK X raw'!H$1004</f>
        <v>-0.64891395065975921</v>
      </c>
      <c r="I824" s="100">
        <f>('EKHAZAARSTK X raw'!I824-'EKHAZAARSTK X raw'!I$1003)/'EKHAZAARSTK X raw'!I$1004</f>
        <v>2.0422618446798388</v>
      </c>
      <c r="J824" s="100">
        <f>('EKHAZAARSTK X raw'!J824-'EKHAZAARSTK X raw'!J$1003)/'EKHAZAARSTK X raw'!J$1004</f>
        <v>1.3560932313757721</v>
      </c>
      <c r="K824" s="100">
        <f>('EKHAZAARSTK X raw'!K824-'EKHAZAARSTK X raw'!K$1003)/'EKHAZAARSTK X raw'!K$1004</f>
        <v>1.4219961233520495</v>
      </c>
    </row>
    <row r="825" spans="1:11" x14ac:dyDescent="0.3">
      <c r="A825" s="22" t="str">
        <f>'EKHAZAARSTK X raw'!A825</f>
        <v>SPANDANA SPHOORTY FINANCIAL</v>
      </c>
      <c r="B825" s="100">
        <f>('EKHAZAARSTK X raw'!B825-'EKHAZAARSTK X raw'!B$1003)/'EKHAZAARSTK X raw'!B$1004</f>
        <v>-0.64897097360151768</v>
      </c>
      <c r="C825" s="100">
        <f>('EKHAZAARSTK X raw'!C825-'EKHAZAARSTK X raw'!C$1003)/'EKHAZAARSTK X raw'!C$1004</f>
        <v>0.55711818318833206</v>
      </c>
      <c r="D825" s="100">
        <f>('EKHAZAARSTK X raw'!D825-'EKHAZAARSTK X raw'!D$1003)/'EKHAZAARSTK X raw'!D$1004</f>
        <v>0.47775075952168788</v>
      </c>
      <c r="E825" s="100">
        <f>('EKHAZAARSTK X raw'!E825-'EKHAZAARSTK X raw'!E$1003)/'EKHAZAARSTK X raw'!E$1004</f>
        <v>1.2951639593172033</v>
      </c>
      <c r="F825" s="100">
        <f>('EKHAZAARSTK X raw'!F825-'EKHAZAARSTK X raw'!F$1003)/'EKHAZAARSTK X raw'!F$1004</f>
        <v>1.308388399736421</v>
      </c>
      <c r="G825" s="100">
        <f>('EKHAZAARSTK X raw'!G825-'EKHAZAARSTK X raw'!G$1003)/'EKHAZAARSTK X raw'!G$1004</f>
        <v>-0.93044128253748148</v>
      </c>
      <c r="H825" s="100">
        <f>('EKHAZAARSTK X raw'!H825-'EKHAZAARSTK X raw'!H$1003)/'EKHAZAARSTK X raw'!H$1004</f>
        <v>-0.20126903467987206</v>
      </c>
      <c r="I825" s="100">
        <f>('EKHAZAARSTK X raw'!I825-'EKHAZAARSTK X raw'!I$1003)/'EKHAZAARSTK X raw'!I$1004</f>
        <v>-0.312539524425126</v>
      </c>
      <c r="J825" s="100">
        <f>('EKHAZAARSTK X raw'!J825-'EKHAZAARSTK X raw'!J$1003)/'EKHAZAARSTK X raw'!J$1004</f>
        <v>0.18312680498759962</v>
      </c>
      <c r="K825" s="100">
        <f>('EKHAZAARSTK X raw'!K825-'EKHAZAARSTK X raw'!K$1003)/'EKHAZAARSTK X raw'!K$1004</f>
        <v>-0.32716792046165921</v>
      </c>
    </row>
    <row r="826" spans="1:11" x14ac:dyDescent="0.3">
      <c r="A826" s="22" t="str">
        <f>'EKHAZAARSTK X raw'!A826</f>
        <v>SPICEJET LTD</v>
      </c>
      <c r="B826" s="100">
        <f>('EKHAZAARSTK X raw'!B826-'EKHAZAARSTK X raw'!B$1003)/'EKHAZAARSTK X raw'!B$1004</f>
        <v>-0.64897097360151768</v>
      </c>
      <c r="C826" s="100">
        <f>('EKHAZAARSTK X raw'!C826-'EKHAZAARSTK X raw'!C$1003)/'EKHAZAARSTK X raw'!C$1004</f>
        <v>0.46929594068332842</v>
      </c>
      <c r="D826" s="100">
        <f>('EKHAZAARSTK X raw'!D826-'EKHAZAARSTK X raw'!D$1003)/'EKHAZAARSTK X raw'!D$1004</f>
        <v>-2.1687865347494935</v>
      </c>
      <c r="E826" s="100">
        <f>('EKHAZAARSTK X raw'!E826-'EKHAZAARSTK X raw'!E$1003)/'EKHAZAARSTK X raw'!E$1004</f>
        <v>3.0695773812989295</v>
      </c>
      <c r="F826" s="100">
        <f>('EKHAZAARSTK X raw'!F826-'EKHAZAARSTK X raw'!F$1003)/'EKHAZAARSTK X raw'!F$1004</f>
        <v>-1.4388498751513086</v>
      </c>
      <c r="G826" s="100">
        <f>('EKHAZAARSTK X raw'!G826-'EKHAZAARSTK X raw'!G$1003)/'EKHAZAARSTK X raw'!G$1004</f>
        <v>-3.1107384181297308</v>
      </c>
      <c r="H826" s="100">
        <f>('EKHAZAARSTK X raw'!H826-'EKHAZAARSTK X raw'!H$1003)/'EKHAZAARSTK X raw'!H$1004</f>
        <v>2.1958674852273395E-2</v>
      </c>
      <c r="I826" s="100">
        <f>('EKHAZAARSTK X raw'!I826-'EKHAZAARSTK X raw'!I$1003)/'EKHAZAARSTK X raw'!I$1004</f>
        <v>1.0676940741246468</v>
      </c>
      <c r="J826" s="100">
        <f>('EKHAZAARSTK X raw'!J826-'EKHAZAARSTK X raw'!J$1003)/'EKHAZAARSTK X raw'!J$1004</f>
        <v>-1.6948732982898491</v>
      </c>
      <c r="K826" s="100">
        <f>('EKHAZAARSTK X raw'!K826-'EKHAZAARSTK X raw'!K$1003)/'EKHAZAARSTK X raw'!K$1004</f>
        <v>0.33143516086817265</v>
      </c>
    </row>
    <row r="827" spans="1:11" x14ac:dyDescent="0.3">
      <c r="A827" s="22" t="str">
        <f>'EKHAZAARSTK X raw'!A827</f>
        <v>SRF LTD</v>
      </c>
      <c r="B827" s="100">
        <f>('EKHAZAARSTK X raw'!B827-'EKHAZAARSTK X raw'!B$1003)/'EKHAZAARSTK X raw'!B$1004</f>
        <v>-0.43738263895440649</v>
      </c>
      <c r="C827" s="100">
        <f>('EKHAZAARSTK X raw'!C827-'EKHAZAARSTK X raw'!C$1003)/'EKHAZAARSTK X raw'!C$1004</f>
        <v>-3.2070270504272198E-2</v>
      </c>
      <c r="D827" s="100">
        <f>('EKHAZAARSTK X raw'!D827-'EKHAZAARSTK X raw'!D$1003)/'EKHAZAARSTK X raw'!D$1004</f>
        <v>0.49532327839297757</v>
      </c>
      <c r="E827" s="100">
        <f>('EKHAZAARSTK X raw'!E827-'EKHAZAARSTK X raw'!E$1003)/'EKHAZAARSTK X raw'!E$1004</f>
        <v>-7.8300634761006072E-2</v>
      </c>
      <c r="F827" s="100">
        <f>('EKHAZAARSTK X raw'!F827-'EKHAZAARSTK X raw'!F$1003)/'EKHAZAARSTK X raw'!F$1004</f>
        <v>-0.52139074899994464</v>
      </c>
      <c r="G827" s="100">
        <f>('EKHAZAARSTK X raw'!G827-'EKHAZAARSTK X raw'!G$1003)/'EKHAZAARSTK X raw'!G$1004</f>
        <v>0.52960634080448499</v>
      </c>
      <c r="H827" s="100">
        <f>('EKHAZAARSTK X raw'!H827-'EKHAZAARSTK X raw'!H$1003)/'EKHAZAARSTK X raw'!H$1004</f>
        <v>1.2407817180365153</v>
      </c>
      <c r="I827" s="100">
        <f>('EKHAZAARSTK X raw'!I827-'EKHAZAARSTK X raw'!I$1003)/'EKHAZAARSTK X raw'!I$1004</f>
        <v>-0.16060242394030866</v>
      </c>
      <c r="J827" s="100">
        <f>('EKHAZAARSTK X raw'!J827-'EKHAZAARSTK X raw'!J$1003)/'EKHAZAARSTK X raw'!J$1004</f>
        <v>-0.5457996601071351</v>
      </c>
      <c r="K827" s="100">
        <f>('EKHAZAARSTK X raw'!K827-'EKHAZAARSTK X raw'!K$1003)/'EKHAZAARSTK X raw'!K$1004</f>
        <v>-0.43349280319709832</v>
      </c>
    </row>
    <row r="828" spans="1:11" x14ac:dyDescent="0.3">
      <c r="A828" s="22" t="str">
        <f>'EKHAZAARSTK X raw'!A828</f>
        <v>STAR CEMENT LTD</v>
      </c>
      <c r="B828" s="100">
        <f>('EKHAZAARSTK X raw'!B828-'EKHAZAARSTK X raw'!B$1003)/'EKHAZAARSTK X raw'!B$1004</f>
        <v>-0.64897097360151768</v>
      </c>
      <c r="C828" s="100">
        <f>('EKHAZAARSTK X raw'!C828-'EKHAZAARSTK X raw'!C$1003)/'EKHAZAARSTK X raw'!C$1004</f>
        <v>-0.67318025381785696</v>
      </c>
      <c r="D828" s="100">
        <f>('EKHAZAARSTK X raw'!D828-'EKHAZAARSTK X raw'!D$1003)/'EKHAZAARSTK X raw'!D$1004</f>
        <v>-0.25912812651537737</v>
      </c>
      <c r="E828" s="100">
        <f>('EKHAZAARSTK X raw'!E828-'EKHAZAARSTK X raw'!E$1003)/'EKHAZAARSTK X raw'!E$1004</f>
        <v>-0.89405354327698816</v>
      </c>
      <c r="F828" s="100">
        <f>('EKHAZAARSTK X raw'!F828-'EKHAZAARSTK X raw'!F$1003)/'EKHAZAARSTK X raw'!F$1004</f>
        <v>0.33418564839603565</v>
      </c>
      <c r="G828" s="100">
        <f>('EKHAZAARSTK X raw'!G828-'EKHAZAARSTK X raw'!G$1003)/'EKHAZAARSTK X raw'!G$1004</f>
        <v>-0.1434726536976883</v>
      </c>
      <c r="H828" s="100">
        <f>('EKHAZAARSTK X raw'!H828-'EKHAZAARSTK X raw'!H$1003)/'EKHAZAARSTK X raw'!H$1004</f>
        <v>-0.25054812750931754</v>
      </c>
      <c r="I828" s="100">
        <f>('EKHAZAARSTK X raw'!I828-'EKHAZAARSTK X raw'!I$1003)/'EKHAZAARSTK X raw'!I$1004</f>
        <v>-0.87550558712807292</v>
      </c>
      <c r="J828" s="100">
        <f>('EKHAZAARSTK X raw'!J828-'EKHAZAARSTK X raw'!J$1003)/'EKHAZAARSTK X raw'!J$1004</f>
        <v>0.20734054123484416</v>
      </c>
      <c r="K828" s="100">
        <f>('EKHAZAARSTK X raw'!K828-'EKHAZAARSTK X raw'!K$1003)/'EKHAZAARSTK X raw'!K$1004</f>
        <v>-0.83146660511732196</v>
      </c>
    </row>
    <row r="829" spans="1:11" x14ac:dyDescent="0.3">
      <c r="A829" s="22" t="str">
        <f>'EKHAZAARSTK X raw'!A829</f>
        <v>STAR HEALTH &amp; ALLIED INSURAN</v>
      </c>
      <c r="B829" s="100">
        <f>('EKHAZAARSTK X raw'!B829-'EKHAZAARSTK X raw'!B$1003)/'EKHAZAARSTK X raw'!B$1004</f>
        <v>-0.64897097360151768</v>
      </c>
      <c r="C829" s="100">
        <f>('EKHAZAARSTK X raw'!C829-'EKHAZAARSTK X raw'!C$1003)/'EKHAZAARSTK X raw'!C$1004</f>
        <v>1.9594230765215555</v>
      </c>
      <c r="D829" s="100">
        <f>('EKHAZAARSTK X raw'!D829-'EKHAZAARSTK X raw'!D$1003)/'EKHAZAARSTK X raw'!D$1004</f>
        <v>1.8240307557945352</v>
      </c>
      <c r="E829" s="100">
        <f>('EKHAZAARSTK X raw'!E829-'EKHAZAARSTK X raw'!E$1003)/'EKHAZAARSTK X raw'!E$1004</f>
        <v>-0.68176654366245337</v>
      </c>
      <c r="F829" s="100">
        <f>('EKHAZAARSTK X raw'!F829-'EKHAZAARSTK X raw'!F$1003)/'EKHAZAARSTK X raw'!F$1004</f>
        <v>-0.60536654244520161</v>
      </c>
      <c r="G829" s="100">
        <f>('EKHAZAARSTK X raw'!G829-'EKHAZAARSTK X raw'!G$1003)/'EKHAZAARSTK X raw'!G$1004</f>
        <v>-0.57407141888423918</v>
      </c>
      <c r="H829" s="100">
        <f>('EKHAZAARSTK X raw'!H829-'EKHAZAARSTK X raw'!H$1003)/'EKHAZAARSTK X raw'!H$1004</f>
        <v>0.90933433279226372</v>
      </c>
      <c r="I829" s="100">
        <f>('EKHAZAARSTK X raw'!I829-'EKHAZAARSTK X raw'!I$1003)/'EKHAZAARSTK X raw'!I$1004</f>
        <v>-0.8524426852434478</v>
      </c>
      <c r="J829" s="100">
        <f>('EKHAZAARSTK X raw'!J829-'EKHAZAARSTK X raw'!J$1003)/'EKHAZAARSTK X raw'!J$1004</f>
        <v>-0.61445912527837865</v>
      </c>
      <c r="K829" s="100">
        <f>('EKHAZAARSTK X raw'!K829-'EKHAZAARSTK X raw'!K$1003)/'EKHAZAARSTK X raw'!K$1004</f>
        <v>-0.45297047103655247</v>
      </c>
    </row>
    <row r="830" spans="1:11" x14ac:dyDescent="0.3">
      <c r="A830" s="22" t="str">
        <f>'EKHAZAARSTK X raw'!A830</f>
        <v>STATE BANK OF INDIA</v>
      </c>
      <c r="B830" s="100">
        <f>('EKHAZAARSTK X raw'!B830-'EKHAZAARSTK X raw'!B$1003)/'EKHAZAARSTK X raw'!B$1004</f>
        <v>0.3050515979896255</v>
      </c>
      <c r="C830" s="100">
        <f>('EKHAZAARSTK X raw'!C830-'EKHAZAARSTK X raw'!C$1003)/'EKHAZAARSTK X raw'!C$1004</f>
        <v>-1.3874046354937299</v>
      </c>
      <c r="D830" s="100">
        <f>('EKHAZAARSTK X raw'!D830-'EKHAZAARSTK X raw'!D$1003)/'EKHAZAARSTK X raw'!D$1004</f>
        <v>-0.42357975614121196</v>
      </c>
      <c r="E830" s="100">
        <f>('EKHAZAARSTK X raw'!E830-'EKHAZAARSTK X raw'!E$1003)/'EKHAZAARSTK X raw'!E$1004</f>
        <v>1.0560012449128271</v>
      </c>
      <c r="F830" s="100">
        <f>('EKHAZAARSTK X raw'!F830-'EKHAZAARSTK X raw'!F$1003)/'EKHAZAARSTK X raw'!F$1004</f>
        <v>-3.6448116804863949E-2</v>
      </c>
      <c r="G830" s="100">
        <f>('EKHAZAARSTK X raw'!G830-'EKHAZAARSTK X raw'!G$1003)/'EKHAZAARSTK X raw'!G$1004</f>
        <v>-0.565786506789139</v>
      </c>
      <c r="H830" s="100">
        <f>('EKHAZAARSTK X raw'!H830-'EKHAZAARSTK X raw'!H$1003)/'EKHAZAARSTK X raw'!H$1004</f>
        <v>3.8398767482509752</v>
      </c>
      <c r="I830" s="100">
        <f>('EKHAZAARSTK X raw'!I830-'EKHAZAARSTK X raw'!I$1003)/'EKHAZAARSTK X raw'!I$1004</f>
        <v>-0.3846907823984701</v>
      </c>
      <c r="J830" s="100">
        <f>('EKHAZAARSTK X raw'!J830-'EKHAZAARSTK X raw'!J$1003)/'EKHAZAARSTK X raw'!J$1004</f>
        <v>0.55566592306614149</v>
      </c>
      <c r="K830" s="100">
        <f>('EKHAZAARSTK X raw'!K830-'EKHAZAARSTK X raw'!K$1003)/'EKHAZAARSTK X raw'!K$1004</f>
        <v>-6.9892235013729626E-2</v>
      </c>
    </row>
    <row r="831" spans="1:11" x14ac:dyDescent="0.3">
      <c r="A831" s="22" t="str">
        <f>'EKHAZAARSTK X raw'!A831</f>
        <v>STEEL AUTHORITY OF INDIA</v>
      </c>
      <c r="B831" s="100">
        <f>('EKHAZAARSTK X raw'!B831-'EKHAZAARSTK X raw'!B$1003)/'EKHAZAARSTK X raw'!B$1004</f>
        <v>0.22942919635214795</v>
      </c>
      <c r="C831" s="100">
        <f>('EKHAZAARSTK X raw'!C831-'EKHAZAARSTK X raw'!C$1003)/'EKHAZAARSTK X raw'!C$1004</f>
        <v>0.21269697696619111</v>
      </c>
      <c r="D831" s="100">
        <f>('EKHAZAARSTK X raw'!D831-'EKHAZAARSTK X raw'!D$1003)/'EKHAZAARSTK X raw'!D$1004</f>
        <v>-0.58083518039157556</v>
      </c>
      <c r="E831" s="100">
        <f>('EKHAZAARSTK X raw'!E831-'EKHAZAARSTK X raw'!E$1003)/'EKHAZAARSTK X raw'!E$1004</f>
        <v>0.85502887105020475</v>
      </c>
      <c r="F831" s="100">
        <f>('EKHAZAARSTK X raw'!F831-'EKHAZAARSTK X raw'!F$1003)/'EKHAZAARSTK X raw'!F$1004</f>
        <v>-0.47522214278355251</v>
      </c>
      <c r="G831" s="100">
        <f>('EKHAZAARSTK X raw'!G831-'EKHAZAARSTK X raw'!G$1003)/'EKHAZAARSTK X raw'!G$1004</f>
        <v>-0.71794081513945851</v>
      </c>
      <c r="H831" s="100">
        <f>('EKHAZAARSTK X raw'!H831-'EKHAZAARSTK X raw'!H$1003)/'EKHAZAARSTK X raw'!H$1004</f>
        <v>1.9215673892996399</v>
      </c>
      <c r="I831" s="100">
        <f>('EKHAZAARSTK X raw'!I831-'EKHAZAARSTK X raw'!I$1003)/'EKHAZAARSTK X raw'!I$1004</f>
        <v>1.6579196614392586</v>
      </c>
      <c r="J831" s="100">
        <f>('EKHAZAARSTK X raw'!J831-'EKHAZAARSTK X raw'!J$1003)/'EKHAZAARSTK X raw'!J$1004</f>
        <v>2.4997157561030243</v>
      </c>
      <c r="K831" s="100">
        <f>('EKHAZAARSTK X raw'!K831-'EKHAZAARSTK X raw'!K$1003)/'EKHAZAARSTK X raw'!K$1004</f>
        <v>-0.97651379605252864</v>
      </c>
    </row>
    <row r="832" spans="1:11" x14ac:dyDescent="0.3">
      <c r="A832" s="22" t="str">
        <f>'EKHAZAARSTK X raw'!A832</f>
        <v>STEEL EXCHANGE INDIA LTD</v>
      </c>
      <c r="B832" s="100">
        <f>('EKHAZAARSTK X raw'!B832-'EKHAZAARSTK X raw'!B$1003)/'EKHAZAARSTK X raw'!B$1004</f>
        <v>-0.64897097360151768</v>
      </c>
      <c r="C832" s="100">
        <f>('EKHAZAARSTK X raw'!C832-'EKHAZAARSTK X raw'!C$1003)/'EKHAZAARSTK X raw'!C$1004</f>
        <v>-0.27961794204110724</v>
      </c>
      <c r="D832" s="100">
        <f>('EKHAZAARSTK X raw'!D832-'EKHAZAARSTK X raw'!D$1003)/'EKHAZAARSTK X raw'!D$1004</f>
        <v>-1.1155434796801369</v>
      </c>
      <c r="E832" s="100">
        <f>('EKHAZAARSTK X raw'!E832-'EKHAZAARSTK X raw'!E$1003)/'EKHAZAARSTK X raw'!E$1004</f>
        <v>0.28604678891637786</v>
      </c>
      <c r="F832" s="100">
        <f>('EKHAZAARSTK X raw'!F832-'EKHAZAARSTK X raw'!F$1003)/'EKHAZAARSTK X raw'!F$1004</f>
        <v>-0.85377405415386876</v>
      </c>
      <c r="G832" s="100">
        <f>('EKHAZAARSTK X raw'!G832-'EKHAZAARSTK X raw'!G$1003)/'EKHAZAARSTK X raw'!G$1004</f>
        <v>0.26084487357751118</v>
      </c>
      <c r="H832" s="100">
        <f>('EKHAZAARSTK X raw'!H832-'EKHAZAARSTK X raw'!H$1003)/'EKHAZAARSTK X raw'!H$1004</f>
        <v>-0.91882824499835158</v>
      </c>
      <c r="I832" s="100">
        <f>('EKHAZAARSTK X raw'!I832-'EKHAZAARSTK X raw'!I$1003)/'EKHAZAARSTK X raw'!I$1004</f>
        <v>0.56986586766473379</v>
      </c>
      <c r="J832" s="100">
        <f>('EKHAZAARSTK X raw'!J832-'EKHAZAARSTK X raw'!J$1003)/'EKHAZAARSTK X raw'!J$1004</f>
        <v>-0.15583400348736562</v>
      </c>
      <c r="K832" s="100">
        <f>('EKHAZAARSTK X raw'!K832-'EKHAZAARSTK X raw'!K$1003)/'EKHAZAARSTK X raw'!K$1004</f>
        <v>2.8375346857998753</v>
      </c>
    </row>
    <row r="833" spans="1:11" x14ac:dyDescent="0.3">
      <c r="A833" s="22" t="str">
        <f>'EKHAZAARSTK X raw'!A833</f>
        <v>STEEL STRIPS WHEELS LTD</v>
      </c>
      <c r="B833" s="100">
        <f>('EKHAZAARSTK X raw'!B833-'EKHAZAARSTK X raw'!B$1003)/'EKHAZAARSTK X raw'!B$1004</f>
        <v>-0.31265330624675791</v>
      </c>
      <c r="C833" s="100">
        <f>('EKHAZAARSTK X raw'!C833-'EKHAZAARSTK X raw'!C$1003)/'EKHAZAARSTK X raw'!C$1004</f>
        <v>0.49542544588433057</v>
      </c>
      <c r="D833" s="100">
        <f>('EKHAZAARSTK X raw'!D833-'EKHAZAARSTK X raw'!D$1003)/'EKHAZAARSTK X raw'!D$1004</f>
        <v>0.30739830907357257</v>
      </c>
      <c r="E833" s="100">
        <f>('EKHAZAARSTK X raw'!E833-'EKHAZAARSTK X raw'!E$1003)/'EKHAZAARSTK X raw'!E$1004</f>
        <v>0.74850289026709294</v>
      </c>
      <c r="F833" s="100">
        <f>('EKHAZAARSTK X raw'!F833-'EKHAZAARSTK X raw'!F$1003)/'EKHAZAARSTK X raw'!F$1004</f>
        <v>-0.27388428075211269</v>
      </c>
      <c r="G833" s="100">
        <f>('EKHAZAARSTK X raw'!G833-'EKHAZAARSTK X raw'!G$1003)/'EKHAZAARSTK X raw'!G$1004</f>
        <v>-0.11334487704923731</v>
      </c>
      <c r="H833" s="100">
        <f>('EKHAZAARSTK X raw'!H833-'EKHAZAARSTK X raw'!H$1003)/'EKHAZAARSTK X raw'!H$1004</f>
        <v>-0.3420625800212298</v>
      </c>
      <c r="I833" s="100">
        <f>('EKHAZAARSTK X raw'!I833-'EKHAZAARSTK X raw'!I$1003)/'EKHAZAARSTK X raw'!I$1004</f>
        <v>-0.53009136154747127</v>
      </c>
      <c r="J833" s="100">
        <f>('EKHAZAARSTK X raw'!J833-'EKHAZAARSTK X raw'!J$1003)/'EKHAZAARSTK X raw'!J$1004</f>
        <v>0.8822631776119495</v>
      </c>
      <c r="K833" s="100">
        <f>('EKHAZAARSTK X raw'!K833-'EKHAZAARSTK X raw'!K$1003)/'EKHAZAARSTK X raw'!K$1004</f>
        <v>-1.1113795779837066</v>
      </c>
    </row>
    <row r="834" spans="1:11" x14ac:dyDescent="0.3">
      <c r="A834" s="22" t="str">
        <f>'EKHAZAARSTK X raw'!A834</f>
        <v>STERLING AND WILSON RENEWABL</v>
      </c>
      <c r="B834" s="100">
        <f>('EKHAZAARSTK X raw'!B834-'EKHAZAARSTK X raw'!B$1003)/'EKHAZAARSTK X raw'!B$1004</f>
        <v>-0.64897097360151768</v>
      </c>
      <c r="C834" s="100">
        <f>('EKHAZAARSTK X raw'!C834-'EKHAZAARSTK X raw'!C$1003)/'EKHAZAARSTK X raw'!C$1004</f>
        <v>2.6514773360225852</v>
      </c>
      <c r="D834" s="100">
        <f>('EKHAZAARSTK X raw'!D834-'EKHAZAARSTK X raw'!D$1003)/'EKHAZAARSTK X raw'!D$1004</f>
        <v>-1.8280623290144986</v>
      </c>
      <c r="E834" s="100">
        <f>('EKHAZAARSTK X raw'!E834-'EKHAZAARSTK X raw'!E$1003)/'EKHAZAARSTK X raw'!E$1004</f>
        <v>0.86213127999767858</v>
      </c>
      <c r="F834" s="100">
        <f>('EKHAZAARSTK X raw'!F834-'EKHAZAARSTK X raw'!F$1003)/'EKHAZAARSTK X raw'!F$1004</f>
        <v>-0.33853153598060298</v>
      </c>
      <c r="G834" s="100">
        <f>('EKHAZAARSTK X raw'!G834-'EKHAZAARSTK X raw'!G$1003)/'EKHAZAARSTK X raw'!G$1004</f>
        <v>-3.4898315585912596</v>
      </c>
      <c r="H834" s="100">
        <f>('EKHAZAARSTK X raw'!H834-'EKHAZAARSTK X raw'!H$1003)/'EKHAZAARSTK X raw'!H$1004</f>
        <v>-0.12521257346858602</v>
      </c>
      <c r="I834" s="100">
        <f>('EKHAZAARSTK X raw'!I834-'EKHAZAARSTK X raw'!I$1003)/'EKHAZAARSTK X raw'!I$1004</f>
        <v>0.35196407538308394</v>
      </c>
      <c r="J834" s="100">
        <f>('EKHAZAARSTK X raw'!J834-'EKHAZAARSTK X raw'!J$1003)/'EKHAZAARSTK X raw'!J$1004</f>
        <v>-1.6833718912564948</v>
      </c>
      <c r="K834" s="100">
        <f>('EKHAZAARSTK X raw'!K834-'EKHAZAARSTK X raw'!K$1003)/'EKHAZAARSTK X raw'!K$1004</f>
        <v>-2.4587505444158038</v>
      </c>
    </row>
    <row r="835" spans="1:11" x14ac:dyDescent="0.3">
      <c r="A835" s="22" t="str">
        <f>'EKHAZAARSTK X raw'!A835</f>
        <v>STERLING TOOLS LTD</v>
      </c>
      <c r="B835" s="100">
        <f>('EKHAZAARSTK X raw'!B835-'EKHAZAARSTK X raw'!B$1003)/'EKHAZAARSTK X raw'!B$1004</f>
        <v>-0.46897898306039687</v>
      </c>
      <c r="C835" s="100">
        <f>('EKHAZAARSTK X raw'!C835-'EKHAZAARSTK X raw'!C$1003)/'EKHAZAARSTK X raw'!C$1004</f>
        <v>-0.28193881156303485</v>
      </c>
      <c r="D835" s="100">
        <f>('EKHAZAARSTK X raw'!D835-'EKHAZAARSTK X raw'!D$1003)/'EKHAZAARSTK X raw'!D$1004</f>
        <v>0.75737980874614164</v>
      </c>
      <c r="E835" s="100">
        <f>('EKHAZAARSTK X raw'!E835-'EKHAZAARSTK X raw'!E$1003)/'EKHAZAARSTK X raw'!E$1004</f>
        <v>-0.30116296797251302</v>
      </c>
      <c r="F835" s="100">
        <f>('EKHAZAARSTK X raw'!F835-'EKHAZAARSTK X raw'!F$1003)/'EKHAZAARSTK X raw'!F$1004</f>
        <v>2.6029912536684501</v>
      </c>
      <c r="G835" s="100">
        <f>('EKHAZAARSTK X raw'!G835-'EKHAZAARSTK X raw'!G$1003)/'EKHAZAARSTK X raw'!G$1004</f>
        <v>-0.23181889321441412</v>
      </c>
      <c r="H835" s="100">
        <f>('EKHAZAARSTK X raw'!H835-'EKHAZAARSTK X raw'!H$1003)/'EKHAZAARSTK X raw'!H$1004</f>
        <v>-1.1923267523148504</v>
      </c>
      <c r="I835" s="100">
        <f>('EKHAZAARSTK X raw'!I835-'EKHAZAARSTK X raw'!I$1003)/'EKHAZAARSTK X raw'!I$1004</f>
        <v>0.23367032060322465</v>
      </c>
      <c r="J835" s="100">
        <f>('EKHAZAARSTK X raw'!J835-'EKHAZAARSTK X raw'!J$1003)/'EKHAZAARSTK X raw'!J$1004</f>
        <v>-0.30042314737732484</v>
      </c>
      <c r="K835" s="100">
        <f>('EKHAZAARSTK X raw'!K835-'EKHAZAARSTK X raw'!K$1003)/'EKHAZAARSTK X raw'!K$1004</f>
        <v>1.8371113323129102</v>
      </c>
    </row>
    <row r="836" spans="1:11" x14ac:dyDescent="0.3">
      <c r="A836" s="22" t="str">
        <f>'EKHAZAARSTK X raw'!A836</f>
        <v>STERLITE TECHNOLOGIES LTD</v>
      </c>
      <c r="B836" s="100">
        <f>('EKHAZAARSTK X raw'!B836-'EKHAZAARSTK X raw'!B$1003)/'EKHAZAARSTK X raw'!B$1004</f>
        <v>-0.41922486360063166</v>
      </c>
      <c r="C836" s="100">
        <f>('EKHAZAARSTK X raw'!C836-'EKHAZAARSTK X raw'!C$1003)/'EKHAZAARSTK X raw'!C$1004</f>
        <v>-0.87169473535577435</v>
      </c>
      <c r="D836" s="100">
        <f>('EKHAZAARSTK X raw'!D836-'EKHAZAARSTK X raw'!D$1003)/'EKHAZAARSTK X raw'!D$1004</f>
        <v>-0.37044742554475829</v>
      </c>
      <c r="E836" s="100">
        <f>('EKHAZAARSTK X raw'!E836-'EKHAZAARSTK X raw'!E$1003)/'EKHAZAARSTK X raw'!E$1004</f>
        <v>1.3634673917971485</v>
      </c>
      <c r="F836" s="100">
        <f>('EKHAZAARSTK X raw'!F836-'EKHAZAARSTK X raw'!F$1003)/'EKHAZAARSTK X raw'!F$1004</f>
        <v>-1.0139344972830124</v>
      </c>
      <c r="G836" s="100">
        <f>('EKHAZAARSTK X raw'!G836-'EKHAZAARSTK X raw'!G$1003)/'EKHAZAARSTK X raw'!G$1004</f>
        <v>-0.96344114061221664</v>
      </c>
      <c r="H836" s="100">
        <f>('EKHAZAARSTK X raw'!H836-'EKHAZAARSTK X raw'!H$1003)/'EKHAZAARSTK X raw'!H$1004</f>
        <v>0.29279948493628216</v>
      </c>
      <c r="I836" s="100">
        <f>('EKHAZAARSTK X raw'!I836-'EKHAZAARSTK X raw'!I$1003)/'EKHAZAARSTK X raw'!I$1004</f>
        <v>-0.18154960307623333</v>
      </c>
      <c r="J836" s="100">
        <f>('EKHAZAARSTK X raw'!J836-'EKHAZAARSTK X raw'!J$1003)/'EKHAZAARSTK X raw'!J$1004</f>
        <v>-8.0587949504396933E-3</v>
      </c>
      <c r="K836" s="100">
        <f>('EKHAZAARSTK X raw'!K836-'EKHAZAARSTK X raw'!K$1003)/'EKHAZAARSTK X raw'!K$1004</f>
        <v>-4.6887539051419333E-2</v>
      </c>
    </row>
    <row r="837" spans="1:11" x14ac:dyDescent="0.3">
      <c r="A837" s="22" t="str">
        <f>'EKHAZAARSTK X raw'!A837</f>
        <v>STOVE KRAFT LTD</v>
      </c>
      <c r="B837" s="100">
        <f>('EKHAZAARSTK X raw'!B837-'EKHAZAARSTK X raw'!B$1003)/'EKHAZAARSTK X raw'!B$1004</f>
        <v>-0.64897097360151768</v>
      </c>
      <c r="C837" s="100">
        <f>('EKHAZAARSTK X raw'!C837-'EKHAZAARSTK X raw'!C$1003)/'EKHAZAARSTK X raw'!C$1004</f>
        <v>2.5368880666233604</v>
      </c>
      <c r="D837" s="100">
        <f>('EKHAZAARSTK X raw'!D837-'EKHAZAARSTK X raw'!D$1003)/'EKHAZAARSTK X raw'!D$1004</f>
        <v>0.89448499538855997</v>
      </c>
      <c r="E837" s="100">
        <f>('EKHAZAARSTK X raw'!E837-'EKHAZAARSTK X raw'!E$1003)/'EKHAZAARSTK X raw'!E$1004</f>
        <v>-0.90230305871295324</v>
      </c>
      <c r="F837" s="100">
        <f>('EKHAZAARSTK X raw'!F837-'EKHAZAARSTK X raw'!F$1003)/'EKHAZAARSTK X raw'!F$1004</f>
        <v>-1.4004496500133221</v>
      </c>
      <c r="G837" s="100">
        <f>('EKHAZAARSTK X raw'!G837-'EKHAZAARSTK X raw'!G$1003)/'EKHAZAARSTK X raw'!G$1004</f>
        <v>-0.37006632163733189</v>
      </c>
      <c r="H837" s="100">
        <f>('EKHAZAARSTK X raw'!H837-'EKHAZAARSTK X raw'!H$1003)/'EKHAZAARSTK X raw'!H$1004</f>
        <v>-1.1847731479722643</v>
      </c>
      <c r="I837" s="100">
        <f>('EKHAZAARSTK X raw'!I837-'EKHAZAARSTK X raw'!I$1003)/'EKHAZAARSTK X raw'!I$1004</f>
        <v>1.0970757182021609</v>
      </c>
      <c r="J837" s="100">
        <f>('EKHAZAARSTK X raw'!J837-'EKHAZAARSTK X raw'!J$1003)/'EKHAZAARSTK X raw'!J$1004</f>
        <v>-2.0925848476977274E-2</v>
      </c>
      <c r="K837" s="100">
        <f>('EKHAZAARSTK X raw'!K837-'EKHAZAARSTK X raw'!K$1003)/'EKHAZAARSTK X raw'!K$1004</f>
        <v>-1.1733488820677738</v>
      </c>
    </row>
    <row r="838" spans="1:11" x14ac:dyDescent="0.3">
      <c r="A838" s="22" t="str">
        <f>'EKHAZAARSTK X raw'!A838</f>
        <v>STRIDES PHARMA SCIENCE LTD</v>
      </c>
      <c r="B838" s="100">
        <f>('EKHAZAARSTK X raw'!B838-'EKHAZAARSTK X raw'!B$1003)/'EKHAZAARSTK X raw'!B$1004</f>
        <v>-0.10013691112718089</v>
      </c>
      <c r="C838" s="100">
        <f>('EKHAZAARSTK X raw'!C838-'EKHAZAARSTK X raw'!C$1003)/'EKHAZAARSTK X raw'!C$1004</f>
        <v>-0.63312006176294822</v>
      </c>
      <c r="D838" s="100">
        <f>('EKHAZAARSTK X raw'!D838-'EKHAZAARSTK X raw'!D$1003)/'EKHAZAARSTK X raw'!D$1004</f>
        <v>-0.8075139320736896</v>
      </c>
      <c r="E838" s="100">
        <f>('EKHAZAARSTK X raw'!E838-'EKHAZAARSTK X raw'!E$1003)/'EKHAZAARSTK X raw'!E$1004</f>
        <v>1.5018235188298144</v>
      </c>
      <c r="F838" s="100">
        <f>('EKHAZAARSTK X raw'!F838-'EKHAZAARSTK X raw'!F$1003)/'EKHAZAARSTK X raw'!F$1004</f>
        <v>-0.54783750859090941</v>
      </c>
      <c r="G838" s="100">
        <f>('EKHAZAARSTK X raw'!G838-'EKHAZAARSTK X raw'!G$1003)/'EKHAZAARSTK X raw'!G$1004</f>
        <v>-1.6243065023365795</v>
      </c>
      <c r="H838" s="100">
        <f>('EKHAZAARSTK X raw'!H838-'EKHAZAARSTK X raw'!H$1003)/'EKHAZAARSTK X raw'!H$1004</f>
        <v>-0.10786042765715838</v>
      </c>
      <c r="I838" s="100">
        <f>('EKHAZAARSTK X raw'!I838-'EKHAZAARSTK X raw'!I$1003)/'EKHAZAARSTK X raw'!I$1004</f>
        <v>1.5909756732954092</v>
      </c>
      <c r="J838" s="100">
        <f>('EKHAZAARSTK X raw'!J838-'EKHAZAARSTK X raw'!J$1003)/'EKHAZAARSTK X raw'!J$1004</f>
        <v>-0.45554677894347223</v>
      </c>
      <c r="K838" s="100">
        <f>('EKHAZAARSTK X raw'!K838-'EKHAZAARSTK X raw'!K$1003)/'EKHAZAARSTK X raw'!K$1004</f>
        <v>-0.9535329054066688</v>
      </c>
    </row>
    <row r="839" spans="1:11" x14ac:dyDescent="0.3">
      <c r="A839" s="22" t="str">
        <f>'EKHAZAARSTK X raw'!A839</f>
        <v>STYLAM INDUSTRIES LTD</v>
      </c>
      <c r="B839" s="100">
        <f>('EKHAZAARSTK X raw'!B839-'EKHAZAARSTK X raw'!B$1003)/'EKHAZAARSTK X raw'!B$1004</f>
        <v>-0.48985866528774691</v>
      </c>
      <c r="C839" s="100">
        <f>('EKHAZAARSTK X raw'!C839-'EKHAZAARSTK X raw'!C$1003)/'EKHAZAARSTK X raw'!C$1004</f>
        <v>0.59798901419226402</v>
      </c>
      <c r="D839" s="100">
        <f>('EKHAZAARSTK X raw'!D839-'EKHAZAARSTK X raw'!D$1003)/'EKHAZAARSTK X raw'!D$1004</f>
        <v>0.66318347228958707</v>
      </c>
      <c r="E839" s="100">
        <f>('EKHAZAARSTK X raw'!E839-'EKHAZAARSTK X raw'!E$1003)/'EKHAZAARSTK X raw'!E$1004</f>
        <v>-0.32177886782011506</v>
      </c>
      <c r="F839" s="100">
        <f>('EKHAZAARSTK X raw'!F839-'EKHAZAARSTK X raw'!F$1003)/'EKHAZAARSTK X raw'!F$1004</f>
        <v>-3.290017241733723E-4</v>
      </c>
      <c r="G839" s="100">
        <f>('EKHAZAARSTK X raw'!G839-'EKHAZAARSTK X raw'!G$1003)/'EKHAZAARSTK X raw'!G$1004</f>
        <v>0.58422985757885748</v>
      </c>
      <c r="H839" s="100">
        <f>('EKHAZAARSTK X raw'!H839-'EKHAZAARSTK X raw'!H$1003)/'EKHAZAARSTK X raw'!H$1004</f>
        <v>-1.1108214150049023</v>
      </c>
      <c r="I839" s="100">
        <f>('EKHAZAARSTK X raw'!I839-'EKHAZAARSTK X raw'!I$1003)/'EKHAZAARSTK X raw'!I$1004</f>
        <v>-0.53439583908290689</v>
      </c>
      <c r="J839" s="100">
        <f>('EKHAZAARSTK X raw'!J839-'EKHAZAARSTK X raw'!J$1003)/'EKHAZAARSTK X raw'!J$1004</f>
        <v>-0.16178715053272555</v>
      </c>
      <c r="K839" s="100">
        <f>('EKHAZAARSTK X raw'!K839-'EKHAZAARSTK X raw'!K$1003)/'EKHAZAARSTK X raw'!K$1004</f>
        <v>0.27691439198507367</v>
      </c>
    </row>
    <row r="840" spans="1:11" x14ac:dyDescent="0.3">
      <c r="A840" s="22" t="str">
        <f>'EKHAZAARSTK X raw'!A840</f>
        <v>STYRENIX PERFORMANCE MATERIA</v>
      </c>
      <c r="B840" s="100">
        <f>('EKHAZAARSTK X raw'!B840-'EKHAZAARSTK X raw'!B$1003)/'EKHAZAARSTK X raw'!B$1004</f>
        <v>6.0464504841083579</v>
      </c>
      <c r="C840" s="100">
        <f>('EKHAZAARSTK X raw'!C840-'EKHAZAARSTK X raw'!C$1003)/'EKHAZAARSTK X raw'!C$1004</f>
        <v>1.8147639269958709</v>
      </c>
      <c r="D840" s="100">
        <f>('EKHAZAARSTK X raw'!D840-'EKHAZAARSTK X raw'!D$1003)/'EKHAZAARSTK X raw'!D$1004</f>
        <v>-0.33513474002685401</v>
      </c>
      <c r="E840" s="100">
        <f>('EKHAZAARSTK X raw'!E840-'EKHAZAARSTK X raw'!E$1003)/'EKHAZAARSTK X raw'!E$1004</f>
        <v>-0.85622757123907767</v>
      </c>
      <c r="F840" s="100">
        <f>('EKHAZAARSTK X raw'!F840-'EKHAZAARSTK X raw'!F$1003)/'EKHAZAARSTK X raw'!F$1004</f>
        <v>-0.17103372001731121</v>
      </c>
      <c r="G840" s="100">
        <f>('EKHAZAARSTK X raw'!G840-'EKHAZAARSTK X raw'!G$1003)/'EKHAZAARSTK X raw'!G$1004</f>
        <v>2.118443964051469</v>
      </c>
      <c r="H840" s="100">
        <f>('EKHAZAARSTK X raw'!H840-'EKHAZAARSTK X raw'!H$1003)/'EKHAZAARSTK X raw'!H$1004</f>
        <v>-0.8317131418430137</v>
      </c>
      <c r="I840" s="100">
        <f>('EKHAZAARSTK X raw'!I840-'EKHAZAARSTK X raw'!I$1003)/'EKHAZAARSTK X raw'!I$1004</f>
        <v>0.25727930373149771</v>
      </c>
      <c r="J840" s="100">
        <f>('EKHAZAARSTK X raw'!J840-'EKHAZAARSTK X raw'!J$1003)/'EKHAZAARSTK X raw'!J$1004</f>
        <v>2.8517645548468655</v>
      </c>
      <c r="K840" s="100">
        <f>('EKHAZAARSTK X raw'!K840-'EKHAZAARSTK X raw'!K$1003)/'EKHAZAARSTK X raw'!K$1004</f>
        <v>0.14510212471726044</v>
      </c>
    </row>
    <row r="841" spans="1:11" x14ac:dyDescent="0.3">
      <c r="A841" s="22" t="str">
        <f>'EKHAZAARSTK X raw'!A841</f>
        <v>SUBEX LTD</v>
      </c>
      <c r="B841" s="100">
        <f>('EKHAZAARSTK X raw'!B841-'EKHAZAARSTK X raw'!B$1003)/'EKHAZAARSTK X raw'!B$1004</f>
        <v>6.1398625470494017E-2</v>
      </c>
      <c r="C841" s="100">
        <f>('EKHAZAARSTK X raw'!C841-'EKHAZAARSTK X raw'!C$1003)/'EKHAZAARSTK X raw'!C$1004</f>
        <v>0.62280742803553457</v>
      </c>
      <c r="D841" s="100">
        <f>('EKHAZAARSTK X raw'!D841-'EKHAZAARSTK X raw'!D$1003)/'EKHAZAARSTK X raw'!D$1004</f>
        <v>-0.93407413059183908</v>
      </c>
      <c r="E841" s="100">
        <f>('EKHAZAARSTK X raw'!E841-'EKHAZAARSTK X raw'!E$1003)/'EKHAZAARSTK X raw'!E$1004</f>
        <v>-0.90240488424864596</v>
      </c>
      <c r="F841" s="100">
        <f>('EKHAZAARSTK X raw'!F841-'EKHAZAARSTK X raw'!F$1003)/'EKHAZAARSTK X raw'!F$1004</f>
        <v>-3.1405362952713948E-3</v>
      </c>
      <c r="G841" s="100">
        <f>('EKHAZAARSTK X raw'!G841-'EKHAZAARSTK X raw'!G$1003)/'EKHAZAARSTK X raw'!G$1004</f>
        <v>-1.2096019995786818</v>
      </c>
      <c r="H841" s="100">
        <f>('EKHAZAARSTK X raw'!H841-'EKHAZAARSTK X raw'!H$1003)/'EKHAZAARSTK X raw'!H$1004</f>
        <v>-1.2343779372899426</v>
      </c>
      <c r="I841" s="100">
        <f>('EKHAZAARSTK X raw'!I841-'EKHAZAARSTK X raw'!I$1003)/'EKHAZAARSTK X raw'!I$1004</f>
        <v>3.1261887125786099</v>
      </c>
      <c r="J841" s="100">
        <f>('EKHAZAARSTK X raw'!J841-'EKHAZAARSTK X raw'!J$1003)/'EKHAZAARSTK X raw'!J$1004</f>
        <v>-0.8490602812677448</v>
      </c>
      <c r="K841" s="100">
        <f>('EKHAZAARSTK X raw'!K841-'EKHAZAARSTK X raw'!K$1003)/'EKHAZAARSTK X raw'!K$1004</f>
        <v>-0.18195674920228763</v>
      </c>
    </row>
    <row r="842" spans="1:11" x14ac:dyDescent="0.3">
      <c r="A842" s="22" t="str">
        <f>'EKHAZAARSTK X raw'!A842</f>
        <v>SUBROS LTD</v>
      </c>
      <c r="B842" s="100">
        <f>('EKHAZAARSTK X raw'!B842-'EKHAZAARSTK X raw'!B$1003)/'EKHAZAARSTK X raw'!B$1004</f>
        <v>-0.4827028803451815</v>
      </c>
      <c r="C842" s="100">
        <f>('EKHAZAARSTK X raw'!C842-'EKHAZAARSTK X raw'!C$1003)/'EKHAZAARSTK X raw'!C$1004</f>
        <v>-0.19084574034327581</v>
      </c>
      <c r="D842" s="100">
        <f>('EKHAZAARSTK X raw'!D842-'EKHAZAARSTK X raw'!D$1003)/'EKHAZAARSTK X raw'!D$1004</f>
        <v>-0.51069836740295271</v>
      </c>
      <c r="E842" s="100">
        <f>('EKHAZAARSTK X raw'!E842-'EKHAZAARSTK X raw'!E$1003)/'EKHAZAARSTK X raw'!E$1004</f>
        <v>-0.87691411324251978</v>
      </c>
      <c r="F842" s="100">
        <f>('EKHAZAARSTK X raw'!F842-'EKHAZAARSTK X raw'!F$1003)/'EKHAZAARSTK X raw'!F$1004</f>
        <v>-0.41277152764811303</v>
      </c>
      <c r="G842" s="100">
        <f>('EKHAZAARSTK X raw'!G842-'EKHAZAARSTK X raw'!G$1003)/'EKHAZAARSTK X raw'!G$1004</f>
        <v>-0.73529690683871263</v>
      </c>
      <c r="H842" s="100">
        <f>('EKHAZAARSTK X raw'!H842-'EKHAZAARSTK X raw'!H$1003)/'EKHAZAARSTK X raw'!H$1004</f>
        <v>-0.62599756728573641</v>
      </c>
      <c r="I842" s="100">
        <f>('EKHAZAARSTK X raw'!I842-'EKHAZAARSTK X raw'!I$1003)/'EKHAZAARSTK X raw'!I$1004</f>
        <v>-0.95755969869907398</v>
      </c>
      <c r="J842" s="100">
        <f>('EKHAZAARSTK X raw'!J842-'EKHAZAARSTK X raw'!J$1003)/'EKHAZAARSTK X raw'!J$1004</f>
        <v>0.11293711044644594</v>
      </c>
      <c r="K842" s="100">
        <f>('EKHAZAARSTK X raw'!K842-'EKHAZAARSTK X raw'!K$1003)/'EKHAZAARSTK X raw'!K$1004</f>
        <v>-0.99809334209055245</v>
      </c>
    </row>
    <row r="843" spans="1:11" x14ac:dyDescent="0.3">
      <c r="A843" s="22" t="str">
        <f>'EKHAZAARSTK X raw'!A843</f>
        <v>SUDARSHAN CHEMICAL INDS LTD</v>
      </c>
      <c r="B843" s="100">
        <f>('EKHAZAARSTK X raw'!B843-'EKHAZAARSTK X raw'!B$1003)/'EKHAZAARSTK X raw'!B$1004</f>
        <v>0.22267952709174021</v>
      </c>
      <c r="C843" s="100">
        <f>('EKHAZAARSTK X raw'!C843-'EKHAZAARSTK X raw'!C$1003)/'EKHAZAARSTK X raw'!C$1004</f>
        <v>-0.61663626510870828</v>
      </c>
      <c r="D843" s="100">
        <f>('EKHAZAARSTK X raw'!D843-'EKHAZAARSTK X raw'!D$1003)/'EKHAZAARSTK X raw'!D$1004</f>
        <v>4.7802212160043794E-2</v>
      </c>
      <c r="E843" s="100">
        <f>('EKHAZAARSTK X raw'!E843-'EKHAZAARSTK X raw'!E$1003)/'EKHAZAARSTK X raw'!E$1004</f>
        <v>1.0705848630400714</v>
      </c>
      <c r="F843" s="100">
        <f>('EKHAZAARSTK X raw'!F843-'EKHAZAARSTK X raw'!F$1003)/'EKHAZAARSTK X raw'!F$1004</f>
        <v>-0.79424156555004266</v>
      </c>
      <c r="G843" s="100">
        <f>('EKHAZAARSTK X raw'!G843-'EKHAZAARSTK X raw'!G$1003)/'EKHAZAARSTK X raw'!G$1004</f>
        <v>-0.73285460147341008</v>
      </c>
      <c r="H843" s="100">
        <f>('EKHAZAARSTK X raw'!H843-'EKHAZAARSTK X raw'!H$1003)/'EKHAZAARSTK X raw'!H$1004</f>
        <v>-0.45452242970654788</v>
      </c>
      <c r="I843" s="100">
        <f>('EKHAZAARSTK X raw'!I843-'EKHAZAARSTK X raw'!I$1003)/'EKHAZAARSTK X raw'!I$1004</f>
        <v>-0.16851671947375915</v>
      </c>
      <c r="J843" s="100">
        <f>('EKHAZAARSTK X raw'!J843-'EKHAZAARSTK X raw'!J$1003)/'EKHAZAARSTK X raw'!J$1004</f>
        <v>-0.26134186262239195</v>
      </c>
      <c r="K843" s="100">
        <f>('EKHAZAARSTK X raw'!K843-'EKHAZAARSTK X raw'!K$1003)/'EKHAZAARSTK X raw'!K$1004</f>
        <v>-0.68741620712347629</v>
      </c>
    </row>
    <row r="844" spans="1:11" x14ac:dyDescent="0.3">
      <c r="A844" s="22" t="str">
        <f>'EKHAZAARSTK X raw'!A844</f>
        <v>SULA VINEYARDS LTD</v>
      </c>
      <c r="B844" s="100">
        <f>('EKHAZAARSTK X raw'!B844-'EKHAZAARSTK X raw'!B$1003)/'EKHAZAARSTK X raw'!B$1004</f>
        <v>-0.64897097360151768</v>
      </c>
      <c r="C844" s="100">
        <f>('EKHAZAARSTK X raw'!C844-'EKHAZAARSTK X raw'!C$1003)/'EKHAZAARSTK X raw'!C$1004</f>
        <v>-0.52551902054349364</v>
      </c>
      <c r="D844" s="100">
        <f>('EKHAZAARSTK X raw'!D844-'EKHAZAARSTK X raw'!D$1003)/'EKHAZAARSTK X raw'!D$1004</f>
        <v>-0.40759690859393094</v>
      </c>
      <c r="E844" s="100">
        <f>('EKHAZAARSTK X raw'!E844-'EKHAZAARSTK X raw'!E$1003)/'EKHAZAARSTK X raw'!E$1004</f>
        <v>0.3371815663585146</v>
      </c>
      <c r="F844" s="100">
        <f>('EKHAZAARSTK X raw'!F844-'EKHAZAARSTK X raw'!F$1003)/'EKHAZAARSTK X raw'!F$1004</f>
        <v>-4.7124464954452758E-2</v>
      </c>
      <c r="G844" s="100">
        <f>('EKHAZAARSTK X raw'!G844-'EKHAZAARSTK X raw'!G$1003)/'EKHAZAARSTK X raw'!G$1004</f>
        <v>-0.12695340972238334</v>
      </c>
      <c r="H844" s="100">
        <f>('EKHAZAARSTK X raw'!H844-'EKHAZAARSTK X raw'!H$1003)/'EKHAZAARSTK X raw'!H$1004</f>
        <v>-0.97812499229538485</v>
      </c>
      <c r="I844" s="100">
        <f>('EKHAZAARSTK X raw'!I844-'EKHAZAARSTK X raw'!I$1003)/'EKHAZAARSTK X raw'!I$1004</f>
        <v>0.79026417550417283</v>
      </c>
      <c r="J844" s="100">
        <f>('EKHAZAARSTK X raw'!J844-'EKHAZAARSTK X raw'!J$1003)/'EKHAZAARSTK X raw'!J$1004</f>
        <v>-0.71075619389702516</v>
      </c>
      <c r="K844" s="100">
        <f>('EKHAZAARSTK X raw'!K844-'EKHAZAARSTK X raw'!K$1003)/'EKHAZAARSTK X raw'!K$1004</f>
        <v>-0.45639490475435618</v>
      </c>
    </row>
    <row r="845" spans="1:11" x14ac:dyDescent="0.3">
      <c r="A845" s="22" t="str">
        <f>'EKHAZAARSTK X raw'!A845</f>
        <v>SUMITOMO CHEMICAL INDIA LTD</v>
      </c>
      <c r="B845" s="100">
        <f>('EKHAZAARSTK X raw'!B845-'EKHAZAARSTK X raw'!B$1003)/'EKHAZAARSTK X raw'!B$1004</f>
        <v>-0.47848893096255296</v>
      </c>
      <c r="C845" s="100">
        <f>('EKHAZAARSTK X raw'!C845-'EKHAZAARSTK X raw'!C$1003)/'EKHAZAARSTK X raw'!C$1004</f>
        <v>-0.68669796032371455</v>
      </c>
      <c r="D845" s="100">
        <f>('EKHAZAARSTK X raw'!D845-'EKHAZAARSTK X raw'!D$1003)/'EKHAZAARSTK X raw'!D$1004</f>
        <v>0.41810026400373901</v>
      </c>
      <c r="E845" s="100">
        <f>('EKHAZAARSTK X raw'!E845-'EKHAZAARSTK X raw'!E$1003)/'EKHAZAARSTK X raw'!E$1004</f>
        <v>-0.87942467158787097</v>
      </c>
      <c r="F845" s="100">
        <f>('EKHAZAARSTK X raw'!F845-'EKHAZAARSTK X raw'!F$1003)/'EKHAZAARSTK X raw'!F$1004</f>
        <v>-0.18644851373295626</v>
      </c>
      <c r="G845" s="100">
        <f>('EKHAZAARSTK X raw'!G845-'EKHAZAARSTK X raw'!G$1003)/'EKHAZAARSTK X raw'!G$1004</f>
        <v>0.59748405460023002</v>
      </c>
      <c r="H845" s="100">
        <f>('EKHAZAARSTK X raw'!H845-'EKHAZAARSTK X raw'!H$1003)/'EKHAZAARSTK X raw'!H$1004</f>
        <v>0.25145338072203649</v>
      </c>
      <c r="I845" s="100">
        <f>('EKHAZAARSTK X raw'!I845-'EKHAZAARSTK X raw'!I$1003)/'EKHAZAARSTK X raw'!I$1004</f>
        <v>-0.81317748034085346</v>
      </c>
      <c r="J845" s="100">
        <f>('EKHAZAARSTK X raw'!J845-'EKHAZAARSTK X raw'!J$1003)/'EKHAZAARSTK X raw'!J$1004</f>
        <v>-0.70230959676731997</v>
      </c>
      <c r="K845" s="100">
        <f>('EKHAZAARSTK X raw'!K845-'EKHAZAARSTK X raw'!K$1003)/'EKHAZAARSTK X raw'!K$1004</f>
        <v>-0.22573990122361826</v>
      </c>
    </row>
    <row r="846" spans="1:11" x14ac:dyDescent="0.3">
      <c r="A846" s="22" t="str">
        <f>'EKHAZAARSTK X raw'!A846</f>
        <v>SUN PHARMA ADVANCED RESEARCH</v>
      </c>
      <c r="B846" s="100">
        <f>('EKHAZAARSTK X raw'!B846-'EKHAZAARSTK X raw'!B$1003)/'EKHAZAARSTK X raw'!B$1004</f>
        <v>-0.64897097360151768</v>
      </c>
      <c r="C846" s="100">
        <f>('EKHAZAARSTK X raw'!C846-'EKHAZAARSTK X raw'!C$1003)/'EKHAZAARSTK X raw'!C$1004</f>
        <v>0.87217851796464718</v>
      </c>
      <c r="D846" s="100">
        <f>('EKHAZAARSTK X raw'!D846-'EKHAZAARSTK X raw'!D$1003)/'EKHAZAARSTK X raw'!D$1004</f>
        <v>-1.2867818710000836</v>
      </c>
      <c r="E846" s="100">
        <f>('EKHAZAARSTK X raw'!E846-'EKHAZAARSTK X raw'!E$1003)/'EKHAZAARSTK X raw'!E$1004</f>
        <v>1.9074356931425946</v>
      </c>
      <c r="F846" s="100">
        <f>('EKHAZAARSTK X raw'!F846-'EKHAZAARSTK X raw'!F$1003)/'EKHAZAARSTK X raw'!F$1004</f>
        <v>-1.4104815039596099</v>
      </c>
      <c r="G846" s="100">
        <f>('EKHAZAARSTK X raw'!G846-'EKHAZAARSTK X raw'!G$1003)/'EKHAZAARSTK X raw'!G$1004</f>
        <v>-3.4898315585912596</v>
      </c>
      <c r="H846" s="100">
        <f>('EKHAZAARSTK X raw'!H846-'EKHAZAARSTK X raw'!H$1003)/'EKHAZAARSTK X raw'!H$1004</f>
        <v>-1.209717948719647</v>
      </c>
      <c r="I846" s="100">
        <f>('EKHAZAARSTK X raw'!I846-'EKHAZAARSTK X raw'!I$1003)/'EKHAZAARSTK X raw'!I$1004</f>
        <v>-0.1271308318011459</v>
      </c>
      <c r="J846" s="100">
        <f>('EKHAZAARSTK X raw'!J846-'EKHAZAARSTK X raw'!J$1003)/'EKHAZAARSTK X raw'!J$1004</f>
        <v>-1.6553173499012281</v>
      </c>
      <c r="K846" s="100">
        <f>('EKHAZAARSTK X raw'!K846-'EKHAZAARSTK X raw'!K$1003)/'EKHAZAARSTK X raw'!K$1004</f>
        <v>-1.2082823783554439</v>
      </c>
    </row>
    <row r="847" spans="1:11" x14ac:dyDescent="0.3">
      <c r="A847" s="22" t="str">
        <f>'EKHAZAARSTK X raw'!A847</f>
        <v>SUN PHARMACEUTICAL INDUS</v>
      </c>
      <c r="B847" s="100">
        <f>('EKHAZAARSTK X raw'!B847-'EKHAZAARSTK X raw'!B$1003)/'EKHAZAARSTK X raw'!B$1004</f>
        <v>0.11677250162649912</v>
      </c>
      <c r="C847" s="100">
        <f>('EKHAZAARSTK X raw'!C847-'EKHAZAARSTK X raw'!C$1003)/'EKHAZAARSTK X raw'!C$1004</f>
        <v>-0.9920104886943012</v>
      </c>
      <c r="D847" s="100">
        <f>('EKHAZAARSTK X raw'!D847-'EKHAZAARSTK X raw'!D$1003)/'EKHAZAARSTK X raw'!D$1004</f>
        <v>-0.56773423348188889</v>
      </c>
      <c r="E847" s="100">
        <f>('EKHAZAARSTK X raw'!E847-'EKHAZAARSTK X raw'!E$1003)/'EKHAZAARSTK X raw'!E$1004</f>
        <v>-0.87466239201438001</v>
      </c>
      <c r="F847" s="100">
        <f>('EKHAZAARSTK X raw'!F847-'EKHAZAARSTK X raw'!F$1003)/'EKHAZAARSTK X raw'!F$1004</f>
        <v>-3.3552249559526882E-2</v>
      </c>
      <c r="G847" s="100">
        <f>('EKHAZAARSTK X raw'!G847-'EKHAZAARSTK X raw'!G$1003)/'EKHAZAARSTK X raw'!G$1004</f>
        <v>-0.27387928898556241</v>
      </c>
      <c r="H847" s="100">
        <f>('EKHAZAARSTK X raw'!H847-'EKHAZAARSTK X raw'!H$1003)/'EKHAZAARSTK X raw'!H$1004</f>
        <v>2.1223551674181436</v>
      </c>
      <c r="I847" s="100">
        <f>('EKHAZAARSTK X raw'!I847-'EKHAZAARSTK X raw'!I$1003)/'EKHAZAARSTK X raw'!I$1004</f>
        <v>-0.66051491687587527</v>
      </c>
      <c r="J847" s="100">
        <f>('EKHAZAARSTK X raw'!J847-'EKHAZAARSTK X raw'!J$1003)/'EKHAZAARSTK X raw'!J$1004</f>
        <v>-0.50930219336567439</v>
      </c>
      <c r="K847" s="100">
        <f>('EKHAZAARSTK X raw'!K847-'EKHAZAARSTK X raw'!K$1003)/'EKHAZAARSTK X raw'!K$1004</f>
        <v>-0.97278425735104634</v>
      </c>
    </row>
    <row r="848" spans="1:11" x14ac:dyDescent="0.3">
      <c r="A848" s="22" t="str">
        <f>'EKHAZAARSTK X raw'!A848</f>
        <v>SUN TV NETWORK LTD</v>
      </c>
      <c r="B848" s="100">
        <f>('EKHAZAARSTK X raw'!B848-'EKHAZAARSTK X raw'!B$1003)/'EKHAZAARSTK X raw'!B$1004</f>
        <v>-0.21693235505831465</v>
      </c>
      <c r="C848" s="100">
        <f>('EKHAZAARSTK X raw'!C848-'EKHAZAARSTK X raw'!C$1003)/'EKHAZAARSTK X raw'!C$1004</f>
        <v>-1.0717775265660463</v>
      </c>
      <c r="D848" s="100">
        <f>('EKHAZAARSTK X raw'!D848-'EKHAZAARSTK X raw'!D$1003)/'EKHAZAARSTK X raw'!D$1004</f>
        <v>-0.51822502344932597</v>
      </c>
      <c r="E848" s="100">
        <f>('EKHAZAARSTK X raw'!E848-'EKHAZAARSTK X raw'!E$1003)/'EKHAZAARSTK X raw'!E$1004</f>
        <v>-0.87875913490527746</v>
      </c>
      <c r="F848" s="100">
        <f>('EKHAZAARSTK X raw'!F848-'EKHAZAARSTK X raw'!F$1003)/'EKHAZAARSTK X raw'!F$1004</f>
        <v>-0.50266118877321764</v>
      </c>
      <c r="G848" s="100">
        <f>('EKHAZAARSTK X raw'!G848-'EKHAZAARSTK X raw'!G$1003)/'EKHAZAARSTK X raw'!G$1004</f>
        <v>1.2381511128159808</v>
      </c>
      <c r="H848" s="100">
        <f>('EKHAZAARSTK X raw'!H848-'EKHAZAARSTK X raw'!H$1003)/'EKHAZAARSTK X raw'!H$1004</f>
        <v>0.45938440101552297</v>
      </c>
      <c r="I848" s="100">
        <f>('EKHAZAARSTK X raw'!I848-'EKHAZAARSTK X raw'!I$1003)/'EKHAZAARSTK X raw'!I$1004</f>
        <v>-7.3471208242446729E-3</v>
      </c>
      <c r="J848" s="100">
        <f>('EKHAZAARSTK X raw'!J848-'EKHAZAARSTK X raw'!J$1003)/'EKHAZAARSTK X raw'!J$1004</f>
        <v>0.79489490153825759</v>
      </c>
      <c r="K848" s="100">
        <f>('EKHAZAARSTK X raw'!K848-'EKHAZAARSTK X raw'!K$1003)/'EKHAZAARSTK X raw'!K$1004</f>
        <v>-0.54140510894179916</v>
      </c>
    </row>
    <row r="849" spans="1:11" x14ac:dyDescent="0.3">
      <c r="A849" s="22" t="str">
        <f>'EKHAZAARSTK X raw'!A849</f>
        <v>SUNDARAM CLAYTON LTD</v>
      </c>
      <c r="B849" s="100">
        <f>('EKHAZAARSTK X raw'!B849-'EKHAZAARSTK X raw'!B$1003)/'EKHAZAARSTK X raw'!B$1004</f>
        <v>0.45044678050711257</v>
      </c>
      <c r="C849" s="100">
        <f>('EKHAZAARSTK X raw'!C849-'EKHAZAARSTK X raw'!C$1003)/'EKHAZAARSTK X raw'!C$1004</f>
        <v>-0.52979860524769373</v>
      </c>
      <c r="D849" s="100">
        <f>('EKHAZAARSTK X raw'!D849-'EKHAZAARSTK X raw'!D$1003)/'EKHAZAARSTK X raw'!D$1004</f>
        <v>0.25022501270629433</v>
      </c>
      <c r="E849" s="100">
        <f>('EKHAZAARSTK X raw'!E849-'EKHAZAARSTK X raw'!E$1003)/'EKHAZAARSTK X raw'!E$1004</f>
        <v>2.0969145159407589</v>
      </c>
      <c r="F849" s="100">
        <f>('EKHAZAARSTK X raw'!F849-'EKHAZAARSTK X raw'!F$1003)/'EKHAZAARSTK X raw'!F$1004</f>
        <v>1.0394043332726872E-2</v>
      </c>
      <c r="G849" s="100">
        <f>('EKHAZAARSTK X raw'!G849-'EKHAZAARSTK X raw'!G$1003)/'EKHAZAARSTK X raw'!G$1004</f>
        <v>-5.0398927355165185E-2</v>
      </c>
      <c r="H849" s="100">
        <f>('EKHAZAARSTK X raw'!H849-'EKHAZAARSTK X raw'!H$1003)/'EKHAZAARSTK X raw'!H$1004</f>
        <v>0.98252719956078893</v>
      </c>
      <c r="I849" s="100">
        <f>('EKHAZAARSTK X raw'!I849-'EKHAZAARSTK X raw'!I$1003)/'EKHAZAARSTK X raw'!I$1004</f>
        <v>-0.98228297627183669</v>
      </c>
      <c r="J849" s="100">
        <f>('EKHAZAARSTK X raw'!J849-'EKHAZAARSTK X raw'!J$1003)/'EKHAZAARSTK X raw'!J$1004</f>
        <v>0.65327097970019654</v>
      </c>
      <c r="K849" s="100">
        <f>('EKHAZAARSTK X raw'!K849-'EKHAZAARSTK X raw'!K$1003)/'EKHAZAARSTK X raw'!K$1004</f>
        <v>-0.2546889906393548</v>
      </c>
    </row>
    <row r="850" spans="1:11" x14ac:dyDescent="0.3">
      <c r="A850" s="22" t="str">
        <f>'EKHAZAARSTK X raw'!A850</f>
        <v>SUNDARAM FINANCE HOLDINGS LT</v>
      </c>
      <c r="B850" s="100">
        <f>('EKHAZAARSTK X raw'!B850-'EKHAZAARSTK X raw'!B$1003)/'EKHAZAARSTK X raw'!B$1004</f>
        <v>0.65443601957271946</v>
      </c>
      <c r="C850" s="100">
        <f>('EKHAZAARSTK X raw'!C850-'EKHAZAARSTK X raw'!C$1003)/'EKHAZAARSTK X raw'!C$1004</f>
        <v>-1.2852472620333664</v>
      </c>
      <c r="D850" s="100">
        <f>('EKHAZAARSTK X raw'!D850-'EKHAZAARSTK X raw'!D$1003)/'EKHAZAARSTK X raw'!D$1004</f>
        <v>-0.98535725740425928</v>
      </c>
      <c r="E850" s="100">
        <f>('EKHAZAARSTK X raw'!E850-'EKHAZAARSTK X raw'!E$1003)/'EKHAZAARSTK X raw'!E$1004</f>
        <v>-0.90081845867214416</v>
      </c>
      <c r="F850" s="100">
        <f>('EKHAZAARSTK X raw'!F850-'EKHAZAARSTK X raw'!F$1003)/'EKHAZAARSTK X raw'!F$1004</f>
        <v>0.29870775086384066</v>
      </c>
      <c r="G850" s="100">
        <f>('EKHAZAARSTK X raw'!G850-'EKHAZAARSTK X raw'!G$1003)/'EKHAZAARSTK X raw'!G$1004</f>
        <v>-6.3954636788365063E-2</v>
      </c>
      <c r="H850" s="100">
        <f>('EKHAZAARSTK X raw'!H850-'EKHAZAARSTK X raw'!H$1003)/'EKHAZAARSTK X raw'!H$1004</f>
        <v>-1.2781458076163086</v>
      </c>
      <c r="I850" s="100">
        <f>('EKHAZAARSTK X raw'!I850-'EKHAZAARSTK X raw'!I$1003)/'EKHAZAARSTK X raw'!I$1004</f>
        <v>-0.83912791849838519</v>
      </c>
      <c r="J850" s="100">
        <f>('EKHAZAARSTK X raw'!J850-'EKHAZAARSTK X raw'!J$1003)/'EKHAZAARSTK X raw'!J$1004</f>
        <v>3.3677160363082409E-2</v>
      </c>
      <c r="K850" s="100">
        <f>('EKHAZAARSTK X raw'!K850-'EKHAZAARSTK X raw'!K$1003)/'EKHAZAARSTK X raw'!K$1004</f>
        <v>0.35909543407916039</v>
      </c>
    </row>
    <row r="851" spans="1:11" x14ac:dyDescent="0.3">
      <c r="A851" s="22" t="str">
        <f>'EKHAZAARSTK X raw'!A851</f>
        <v>SUNDARAM FINANCE LTD</v>
      </c>
      <c r="B851" s="100">
        <f>('EKHAZAARSTK X raw'!B851-'EKHAZAARSTK X raw'!B$1003)/'EKHAZAARSTK X raw'!B$1004</f>
        <v>4.6974544699498091E-2</v>
      </c>
      <c r="C851" s="100">
        <f>('EKHAZAARSTK X raw'!C851-'EKHAZAARSTK X raw'!C$1003)/'EKHAZAARSTK X raw'!C$1004</f>
        <v>-1.532569533163272</v>
      </c>
      <c r="D851" s="100">
        <f>('EKHAZAARSTK X raw'!D851-'EKHAZAARSTK X raw'!D$1003)/'EKHAZAARSTK X raw'!D$1004</f>
        <v>-0.97898084488926296</v>
      </c>
      <c r="E851" s="100">
        <f>('EKHAZAARSTK X raw'!E851-'EKHAZAARSTK X raw'!E$1003)/'EKHAZAARSTK X raw'!E$1004</f>
        <v>2.3709516979907348</v>
      </c>
      <c r="F851" s="100">
        <f>('EKHAZAARSTK X raw'!F851-'EKHAZAARSTK X raw'!F$1003)/'EKHAZAARSTK X raw'!F$1004</f>
        <v>0.35386103608349495</v>
      </c>
      <c r="G851" s="100">
        <f>('EKHAZAARSTK X raw'!G851-'EKHAZAARSTK X raw'!G$1003)/'EKHAZAARSTK X raw'!G$1004</f>
        <v>0.5616697608430159</v>
      </c>
      <c r="H851" s="100">
        <f>('EKHAZAARSTK X raw'!H851-'EKHAZAARSTK X raw'!H$1003)/'EKHAZAARSTK X raw'!H$1004</f>
        <v>1.0488635134507993</v>
      </c>
      <c r="I851" s="100">
        <f>('EKHAZAARSTK X raw'!I851-'EKHAZAARSTK X raw'!I$1003)/'EKHAZAARSTK X raw'!I$1004</f>
        <v>-1.0339460110129159</v>
      </c>
      <c r="J851" s="100">
        <f>('EKHAZAARSTK X raw'!J851-'EKHAZAARSTK X raw'!J$1003)/'EKHAZAARSTK X raw'!J$1004</f>
        <v>-0.1994090450132554</v>
      </c>
      <c r="K851" s="100">
        <f>('EKHAZAARSTK X raw'!K851-'EKHAZAARSTK X raw'!K$1003)/'EKHAZAARSTK X raw'!K$1004</f>
        <v>-0.66373235007103748</v>
      </c>
    </row>
    <row r="852" spans="1:11" x14ac:dyDescent="0.3">
      <c r="A852" s="22" t="str">
        <f>'EKHAZAARSTK X raw'!A852</f>
        <v>SUNDRAM FASTENERS LTD</v>
      </c>
      <c r="B852" s="100">
        <f>('EKHAZAARSTK X raw'!B852-'EKHAZAARSTK X raw'!B$1003)/'EKHAZAARSTK X raw'!B$1004</f>
        <v>-0.39623456049585126</v>
      </c>
      <c r="C852" s="100">
        <f>('EKHAZAARSTK X raw'!C852-'EKHAZAARSTK X raw'!C$1003)/'EKHAZAARSTK X raw'!C$1004</f>
        <v>-0.56295949832622239</v>
      </c>
      <c r="D852" s="100">
        <f>('EKHAZAARSTK X raw'!D852-'EKHAZAARSTK X raw'!D$1003)/'EKHAZAARSTK X raw'!D$1004</f>
        <v>-0.27577582412148255</v>
      </c>
      <c r="E852" s="100">
        <f>('EKHAZAARSTK X raw'!E852-'EKHAZAARSTK X raw'!E$1003)/'EKHAZAARSTK X raw'!E$1004</f>
        <v>-0.27916047729633425</v>
      </c>
      <c r="F852" s="100">
        <f>('EKHAZAARSTK X raw'!F852-'EKHAZAARSTK X raw'!F$1003)/'EKHAZAARSTK X raw'!F$1004</f>
        <v>1.2681258218947776E-2</v>
      </c>
      <c r="G852" s="100">
        <f>('EKHAZAARSTK X raw'!G852-'EKHAZAARSTK X raw'!G$1003)/'EKHAZAARSTK X raw'!G$1004</f>
        <v>0.11123935197615539</v>
      </c>
      <c r="H852" s="100">
        <f>('EKHAZAARSTK X raw'!H852-'EKHAZAARSTK X raw'!H$1003)/'EKHAZAARSTK X raw'!H$1004</f>
        <v>0.40381867262256432</v>
      </c>
      <c r="I852" s="100">
        <f>('EKHAZAARSTK X raw'!I852-'EKHAZAARSTK X raw'!I$1003)/'EKHAZAARSTK X raw'!I$1004</f>
        <v>-0.93295946386205408</v>
      </c>
      <c r="J852" s="100">
        <f>('EKHAZAARSTK X raw'!J852-'EKHAZAARSTK X raw'!J$1003)/'EKHAZAARSTK X raw'!J$1004</f>
        <v>-0.58697264164816154</v>
      </c>
      <c r="K852" s="100">
        <f>('EKHAZAARSTK X raw'!K852-'EKHAZAARSTK X raw'!K$1003)/'EKHAZAARSTK X raw'!K$1004</f>
        <v>-0.58055671310604651</v>
      </c>
    </row>
    <row r="853" spans="1:11" x14ac:dyDescent="0.3">
      <c r="A853" s="22" t="str">
        <f>'EKHAZAARSTK X raw'!A853</f>
        <v>SUNFLAG IRON &amp; STEEL CO LTD</v>
      </c>
      <c r="B853" s="100">
        <f>('EKHAZAARSTK X raw'!B853-'EKHAZAARSTK X raw'!B$1003)/'EKHAZAARSTK X raw'!B$1004</f>
        <v>-0.64897097360151768</v>
      </c>
      <c r="C853" s="100">
        <f>('EKHAZAARSTK X raw'!C853-'EKHAZAARSTK X raw'!C$1003)/'EKHAZAARSTK X raw'!C$1004</f>
        <v>0.92950814583820263</v>
      </c>
      <c r="D853" s="100">
        <f>('EKHAZAARSTK X raw'!D853-'EKHAZAARSTK X raw'!D$1003)/'EKHAZAARSTK X raw'!D$1004</f>
        <v>1.4617104565753654</v>
      </c>
      <c r="E853" s="100">
        <f>('EKHAZAARSTK X raw'!E853-'EKHAZAARSTK X raw'!E$1003)/'EKHAZAARSTK X raw'!E$1004</f>
        <v>-0.16791864552751196</v>
      </c>
      <c r="F853" s="100">
        <f>('EKHAZAARSTK X raw'!F853-'EKHAZAARSTK X raw'!F$1003)/'EKHAZAARSTK X raw'!F$1004</f>
        <v>2.3548947038229553</v>
      </c>
      <c r="G853" s="100">
        <f>('EKHAZAARSTK X raw'!G853-'EKHAZAARSTK X raw'!G$1003)/'EKHAZAARSTK X raw'!G$1004</f>
        <v>2.043762980819174</v>
      </c>
      <c r="H853" s="100">
        <f>('EKHAZAARSTK X raw'!H853-'EKHAZAARSTK X raw'!H$1003)/'EKHAZAARSTK X raw'!H$1004</f>
        <v>-0.25436308511589301</v>
      </c>
      <c r="I853" s="100">
        <f>('EKHAZAARSTK X raw'!I853-'EKHAZAARSTK X raw'!I$1003)/'EKHAZAARSTK X raw'!I$1004</f>
        <v>0.53679013653735497</v>
      </c>
      <c r="J853" s="100">
        <f>('EKHAZAARSTK X raw'!J853-'EKHAZAARSTK X raw'!J$1003)/'EKHAZAARSTK X raw'!J$1004</f>
        <v>1.918740003505206</v>
      </c>
      <c r="K853" s="100">
        <f>('EKHAZAARSTK X raw'!K853-'EKHAZAARSTK X raw'!K$1003)/'EKHAZAARSTK X raw'!K$1004</f>
        <v>-0.10995126881800514</v>
      </c>
    </row>
    <row r="854" spans="1:11" x14ac:dyDescent="0.3">
      <c r="A854" s="22" t="str">
        <f>'EKHAZAARSTK X raw'!A854</f>
        <v>SUNTECK REALTY LTD</v>
      </c>
      <c r="B854" s="100">
        <f>('EKHAZAARSTK X raw'!B854-'EKHAZAARSTK X raw'!B$1003)/'EKHAZAARSTK X raw'!B$1004</f>
        <v>-0.28849545190525788</v>
      </c>
      <c r="C854" s="100">
        <f>('EKHAZAARSTK X raw'!C854-'EKHAZAARSTK X raw'!C$1003)/'EKHAZAARSTK X raw'!C$1004</f>
        <v>-0.94376316621797962</v>
      </c>
      <c r="D854" s="100">
        <f>('EKHAZAARSTK X raw'!D854-'EKHAZAARSTK X raw'!D$1003)/'EKHAZAARSTK X raw'!D$1004</f>
        <v>-0.29882652973854162</v>
      </c>
      <c r="E854" s="100">
        <f>('EKHAZAARSTK X raw'!E854-'EKHAZAARSTK X raw'!E$1003)/'EKHAZAARSTK X raw'!E$1004</f>
        <v>-0.29568436448553814</v>
      </c>
      <c r="F854" s="100">
        <f>('EKHAZAARSTK X raw'!F854-'EKHAZAARSTK X raw'!F$1003)/'EKHAZAARSTK X raw'!F$1004</f>
        <v>-1.2571587071961126</v>
      </c>
      <c r="G854" s="100">
        <f>('EKHAZAARSTK X raw'!G854-'EKHAZAARSTK X raw'!G$1003)/'EKHAZAARSTK X raw'!G$1004</f>
        <v>-0.95930633577233981</v>
      </c>
      <c r="H854" s="100">
        <f>('EKHAZAARSTK X raw'!H854-'EKHAZAARSTK X raw'!H$1003)/'EKHAZAARSTK X raw'!H$1004</f>
        <v>-0.38592927580033376</v>
      </c>
      <c r="I854" s="100">
        <f>('EKHAZAARSTK X raw'!I854-'EKHAZAARSTK X raw'!I$1003)/'EKHAZAARSTK X raw'!I$1004</f>
        <v>0.24303636306604259</v>
      </c>
      <c r="J854" s="100">
        <f>('EKHAZAARSTK X raw'!J854-'EKHAZAARSTK X raw'!J$1003)/'EKHAZAARSTK X raw'!J$1004</f>
        <v>-0.61164601831480125</v>
      </c>
      <c r="K854" s="100">
        <f>('EKHAZAARSTK X raw'!K854-'EKHAZAARSTK X raw'!K$1003)/'EKHAZAARSTK X raw'!K$1004</f>
        <v>-0.49911902429561855</v>
      </c>
    </row>
    <row r="855" spans="1:11" x14ac:dyDescent="0.3">
      <c r="A855" s="22" t="str">
        <f>'EKHAZAARSTK X raw'!A855</f>
        <v>SUPRAJIT ENGINEERING LTD</v>
      </c>
      <c r="B855" s="100">
        <f>('EKHAZAARSTK X raw'!B855-'EKHAZAARSTK X raw'!B$1003)/'EKHAZAARSTK X raw'!B$1004</f>
        <v>-0.21211257931272004</v>
      </c>
      <c r="C855" s="100">
        <f>('EKHAZAARSTK X raw'!C855-'EKHAZAARSTK X raw'!C$1003)/'EKHAZAARSTK X raw'!C$1004</f>
        <v>-0.61220579001245168</v>
      </c>
      <c r="D855" s="100">
        <f>('EKHAZAARSTK X raw'!D855-'EKHAZAARSTK X raw'!D$1003)/'EKHAZAARSTK X raw'!D$1004</f>
        <v>-5.3809385448794517E-2</v>
      </c>
      <c r="E855" s="100">
        <f>('EKHAZAARSTK X raw'!E855-'EKHAZAARSTK X raw'!E$1003)/'EKHAZAARSTK X raw'!E$1004</f>
        <v>-0.38995623106743882</v>
      </c>
      <c r="F855" s="100">
        <f>('EKHAZAARSTK X raw'!F855-'EKHAZAARSTK X raw'!F$1003)/'EKHAZAARSTK X raw'!F$1004</f>
        <v>-0.17237073246794771</v>
      </c>
      <c r="G855" s="100">
        <f>('EKHAZAARSTK X raw'!G855-'EKHAZAARSTK X raw'!G$1003)/'EKHAZAARSTK X raw'!G$1004</f>
        <v>-0.20693771415601489</v>
      </c>
      <c r="H855" s="100">
        <f>('EKHAZAARSTK X raw'!H855-'EKHAZAARSTK X raw'!H$1003)/'EKHAZAARSTK X raw'!H$1004</f>
        <v>-0.29631983905067177</v>
      </c>
      <c r="I855" s="100">
        <f>('EKHAZAARSTK X raw'!I855-'EKHAZAARSTK X raw'!I$1003)/'EKHAZAARSTK X raw'!I$1004</f>
        <v>-0.5236282827342128</v>
      </c>
      <c r="J855" s="100">
        <f>('EKHAZAARSTK X raw'!J855-'EKHAZAARSTK X raw'!J$1003)/'EKHAZAARSTK X raw'!J$1004</f>
        <v>-0.23486611717849645</v>
      </c>
      <c r="K855" s="100">
        <f>('EKHAZAARSTK X raw'!K855-'EKHAZAARSTK X raw'!K$1003)/'EKHAZAARSTK X raw'!K$1004</f>
        <v>-1.1426822993570152</v>
      </c>
    </row>
    <row r="856" spans="1:11" x14ac:dyDescent="0.3">
      <c r="A856" s="22" t="str">
        <f>'EKHAZAARSTK X raw'!A856</f>
        <v>SUPREME INDUSTRIES LTD</v>
      </c>
      <c r="B856" s="100">
        <f>('EKHAZAARSTK X raw'!B856-'EKHAZAARSTK X raw'!B$1003)/'EKHAZAARSTK X raw'!B$1004</f>
        <v>2.1516005098069464E-2</v>
      </c>
      <c r="C856" s="100">
        <f>('EKHAZAARSTK X raw'!C856-'EKHAZAARSTK X raw'!C$1003)/'EKHAZAARSTK X raw'!C$1004</f>
        <v>0.79876030534294185</v>
      </c>
      <c r="D856" s="100">
        <f>('EKHAZAARSTK X raw'!D856-'EKHAZAARSTK X raw'!D$1003)/'EKHAZAARSTK X raw'!D$1004</f>
        <v>0.47525959516850674</v>
      </c>
      <c r="E856" s="100">
        <f>('EKHAZAARSTK X raw'!E856-'EKHAZAARSTK X raw'!E$1003)/'EKHAZAARSTK X raw'!E$1004</f>
        <v>0.2733994226685037</v>
      </c>
      <c r="F856" s="100">
        <f>('EKHAZAARSTK X raw'!F856-'EKHAZAARSTK X raw'!F$1003)/'EKHAZAARSTK X raw'!F$1004</f>
        <v>0.48039649336226731</v>
      </c>
      <c r="G856" s="100">
        <f>('EKHAZAARSTK X raw'!G856-'EKHAZAARSTK X raw'!G$1003)/'EKHAZAARSTK X raw'!G$1004</f>
        <v>0.63803617802097556</v>
      </c>
      <c r="H856" s="100">
        <f>('EKHAZAARSTK X raw'!H856-'EKHAZAARSTK X raw'!H$1003)/'EKHAZAARSTK X raw'!H$1004</f>
        <v>0.64024985542495561</v>
      </c>
      <c r="I856" s="100">
        <f>('EKHAZAARSTK X raw'!I856-'EKHAZAARSTK X raw'!I$1003)/'EKHAZAARSTK X raw'!I$1004</f>
        <v>-0.854459258876343</v>
      </c>
      <c r="J856" s="100">
        <f>('EKHAZAARSTK X raw'!J856-'EKHAZAARSTK X raw'!J$1003)/'EKHAZAARSTK X raw'!J$1004</f>
        <v>-0.63639652849439576</v>
      </c>
      <c r="K856" s="100">
        <f>('EKHAZAARSTK X raw'!K856-'EKHAZAARSTK X raw'!K$1003)/'EKHAZAARSTK X raw'!K$1004</f>
        <v>-0.4225896374851596</v>
      </c>
    </row>
    <row r="857" spans="1:11" x14ac:dyDescent="0.3">
      <c r="A857" s="22" t="str">
        <f>'EKHAZAARSTK X raw'!A857</f>
        <v>SUPREME PETROCHEM LTD</v>
      </c>
      <c r="B857" s="100">
        <f>('EKHAZAARSTK X raw'!B857-'EKHAZAARSTK X raw'!B$1003)/'EKHAZAARSTK X raw'!B$1004</f>
        <v>1.0915669325127051</v>
      </c>
      <c r="C857" s="100">
        <f>('EKHAZAARSTK X raw'!C857-'EKHAZAARSTK X raw'!C$1003)/'EKHAZAARSTK X raw'!C$1004</f>
        <v>2.6514773360225852</v>
      </c>
      <c r="D857" s="100">
        <f>('EKHAZAARSTK X raw'!D857-'EKHAZAARSTK X raw'!D$1003)/'EKHAZAARSTK X raw'!D$1004</f>
        <v>2.6886552489331703</v>
      </c>
      <c r="E857" s="100">
        <f>('EKHAZAARSTK X raw'!E857-'EKHAZAARSTK X raw'!E$1003)/'EKHAZAARSTK X raw'!E$1004</f>
        <v>-0.8832121717630127</v>
      </c>
      <c r="F857" s="100">
        <f>('EKHAZAARSTK X raw'!F857-'EKHAZAARSTK X raw'!F$1003)/'EKHAZAARSTK X raw'!F$1004</f>
        <v>-0.34647996832530253</v>
      </c>
      <c r="G857" s="100">
        <f>('EKHAZAARSTK X raw'!G857-'EKHAZAARSTK X raw'!G$1003)/'EKHAZAARSTK X raw'!G$1004</f>
        <v>1.453541020161931</v>
      </c>
      <c r="H857" s="100">
        <f>('EKHAZAARSTK X raw'!H857-'EKHAZAARSTK X raw'!H$1003)/'EKHAZAARSTK X raw'!H$1004</f>
        <v>-6.2058313292070483E-2</v>
      </c>
      <c r="I857" s="100">
        <f>('EKHAZAARSTK X raw'!I857-'EKHAZAARSTK X raw'!I$1003)/'EKHAZAARSTK X raw'!I$1004</f>
        <v>-0.9207709811302548</v>
      </c>
      <c r="J857" s="100">
        <f>('EKHAZAARSTK X raw'!J857-'EKHAZAARSTK X raw'!J$1003)/'EKHAZAARSTK X raw'!J$1004</f>
        <v>0.42052241333156892</v>
      </c>
      <c r="K857" s="100">
        <f>('EKHAZAARSTK X raw'!K857-'EKHAZAARSTK X raw'!K$1003)/'EKHAZAARSTK X raw'!K$1004</f>
        <v>-2.1191119318786216</v>
      </c>
    </row>
    <row r="858" spans="1:11" x14ac:dyDescent="0.3">
      <c r="A858" s="22" t="str">
        <f>'EKHAZAARSTK X raw'!A858</f>
        <v>SUPRIYA LIFESCIENCE LTD</v>
      </c>
      <c r="B858" s="100">
        <f>('EKHAZAARSTK X raw'!B858-'EKHAZAARSTK X raw'!B$1003)/'EKHAZAARSTK X raw'!B$1004</f>
        <v>-0.45481063690926143</v>
      </c>
      <c r="C858" s="100">
        <f>('EKHAZAARSTK X raw'!C858-'EKHAZAARSTK X raw'!C$1003)/'EKHAZAARSTK X raw'!C$1004</f>
        <v>0.56942245952203474</v>
      </c>
      <c r="D858" s="100">
        <f>('EKHAZAARSTK X raw'!D858-'EKHAZAARSTK X raw'!D$1003)/'EKHAZAARSTK X raw'!D$1004</f>
        <v>2.2571591498957311</v>
      </c>
      <c r="E858" s="100">
        <f>('EKHAZAARSTK X raw'!E858-'EKHAZAARSTK X raw'!E$1003)/'EKHAZAARSTK X raw'!E$1004</f>
        <v>-0.90240488424864596</v>
      </c>
      <c r="F858" s="100">
        <f>('EKHAZAARSTK X raw'!F858-'EKHAZAARSTK X raw'!F$1003)/'EKHAZAARSTK X raw'!F$1004</f>
        <v>-2.4210173139730817</v>
      </c>
      <c r="G858" s="100">
        <f>('EKHAZAARSTK X raw'!G858-'EKHAZAARSTK X raw'!G$1003)/'EKHAZAARSTK X raw'!G$1004</f>
        <v>-1.024770841222191</v>
      </c>
      <c r="H858" s="100">
        <f>('EKHAZAARSTK X raw'!H858-'EKHAZAARSTK X raw'!H$1003)/'EKHAZAARSTK X raw'!H$1004</f>
        <v>-1.3074710671720422</v>
      </c>
      <c r="I858" s="100">
        <f>('EKHAZAARSTK X raw'!I858-'EKHAZAARSTK X raw'!I$1003)/'EKHAZAARSTK X raw'!I$1004</f>
        <v>1.1268733028260385</v>
      </c>
      <c r="J858" s="100">
        <f>('EKHAZAARSTK X raw'!J858-'EKHAZAARSTK X raw'!J$1003)/'EKHAZAARSTK X raw'!J$1004</f>
        <v>-0.22095748551006525</v>
      </c>
      <c r="K858" s="100">
        <f>('EKHAZAARSTK X raw'!K858-'EKHAZAARSTK X raw'!K$1003)/'EKHAZAARSTK X raw'!K$1004</f>
        <v>-0.34576743781318742</v>
      </c>
    </row>
    <row r="859" spans="1:11" x14ac:dyDescent="0.3">
      <c r="A859" s="22" t="str">
        <f>'EKHAZAARSTK X raw'!A859</f>
        <v>SURYA ROSHNI LTD</v>
      </c>
      <c r="B859" s="100">
        <f>('EKHAZAARSTK X raw'!B859-'EKHAZAARSTK X raw'!B$1003)/'EKHAZAARSTK X raw'!B$1004</f>
        <v>-0.36559945908518138</v>
      </c>
      <c r="C859" s="100">
        <f>('EKHAZAARSTK X raw'!C859-'EKHAZAARSTK X raw'!C$1003)/'EKHAZAARSTK X raw'!C$1004</f>
        <v>9.9247134940414639E-3</v>
      </c>
      <c r="D859" s="100">
        <f>('EKHAZAARSTK X raw'!D859-'EKHAZAARSTK X raw'!D$1003)/'EKHAZAARSTK X raw'!D$1004</f>
        <v>-3.6834607117045517E-2</v>
      </c>
      <c r="E859" s="100">
        <f>('EKHAZAARSTK X raw'!E859-'EKHAZAARSTK X raw'!E$1003)/'EKHAZAARSTK X raw'!E$1004</f>
        <v>-6.8435833897055581E-3</v>
      </c>
      <c r="F859" s="100">
        <f>('EKHAZAARSTK X raw'!F859-'EKHAZAARSTK X raw'!F$1003)/'EKHAZAARSTK X raw'!F$1004</f>
        <v>1.2604321403543033</v>
      </c>
      <c r="G859" s="100">
        <f>('EKHAZAARSTK X raw'!G859-'EKHAZAARSTK X raw'!G$1003)/'EKHAZAARSTK X raw'!G$1004</f>
        <v>-0.10247081621550953</v>
      </c>
      <c r="H859" s="100">
        <f>('EKHAZAARSTK X raw'!H859-'EKHAZAARSTK X raw'!H$1003)/'EKHAZAARSTK X raw'!H$1004</f>
        <v>-6.5390297847234824E-2</v>
      </c>
      <c r="I859" s="100">
        <f>('EKHAZAARSTK X raw'!I859-'EKHAZAARSTK X raw'!I$1003)/'EKHAZAARSTK X raw'!I$1004</f>
        <v>0.68155663682310874</v>
      </c>
      <c r="J859" s="100">
        <f>('EKHAZAARSTK X raw'!J859-'EKHAZAARSTK X raw'!J$1003)/'EKHAZAARSTK X raw'!J$1004</f>
        <v>0.52757446253161377</v>
      </c>
      <c r="K859" s="100">
        <f>('EKHAZAARSTK X raw'!K859-'EKHAZAARSTK X raw'!K$1003)/'EKHAZAARSTK X raw'!K$1004</f>
        <v>8.8616889049867836E-2</v>
      </c>
    </row>
    <row r="860" spans="1:11" x14ac:dyDescent="0.3">
      <c r="A860" s="22" t="str">
        <f>'EKHAZAARSTK X raw'!A860</f>
        <v>SUVEN LIFE SCIENCES LTD</v>
      </c>
      <c r="B860" s="100">
        <f>('EKHAZAARSTK X raw'!B860-'EKHAZAARSTK X raw'!B$1003)/'EKHAZAARSTK X raw'!B$1004</f>
        <v>-0.64897097360151768</v>
      </c>
      <c r="C860" s="100">
        <f>('EKHAZAARSTK X raw'!C860-'EKHAZAARSTK X raw'!C$1003)/'EKHAZAARSTK X raw'!C$1004</f>
        <v>2.6514773360225852</v>
      </c>
      <c r="D860" s="100">
        <f>('EKHAZAARSTK X raw'!D860-'EKHAZAARSTK X raw'!D$1003)/'EKHAZAARSTK X raw'!D$1004</f>
        <v>-2.9124029775458897</v>
      </c>
      <c r="E860" s="100">
        <f>('EKHAZAARSTK X raw'!E860-'EKHAZAARSTK X raw'!E$1003)/'EKHAZAARSTK X raw'!E$1004</f>
        <v>-0.85862386082566455</v>
      </c>
      <c r="F860" s="100">
        <f>('EKHAZAARSTK X raw'!F860-'EKHAZAARSTK X raw'!F$1003)/'EKHAZAARSTK X raw'!F$1004</f>
        <v>-1.0883802866692402</v>
      </c>
      <c r="G860" s="100">
        <f>('EKHAZAARSTK X raw'!G860-'EKHAZAARSTK X raw'!G$1003)/'EKHAZAARSTK X raw'!G$1004</f>
        <v>-3.4898315585912596</v>
      </c>
      <c r="H860" s="100">
        <f>('EKHAZAARSTK X raw'!H860-'EKHAZAARSTK X raw'!H$1003)/'EKHAZAARSTK X raw'!H$1004</f>
        <v>-1.3074710671720422</v>
      </c>
      <c r="I860" s="100">
        <f>('EKHAZAARSTK X raw'!I860-'EKHAZAARSTK X raw'!I$1003)/'EKHAZAARSTK X raw'!I$1004</f>
        <v>-0.11064320783270876</v>
      </c>
      <c r="J860" s="100">
        <f>('EKHAZAARSTK X raw'!J860-'EKHAZAARSTK X raw'!J$1003)/'EKHAZAARSTK X raw'!J$1004</f>
        <v>-2.4634276806359461</v>
      </c>
      <c r="K860" s="100">
        <f>('EKHAZAARSTK X raw'!K860-'EKHAZAARSTK X raw'!K$1003)/'EKHAZAARSTK X raw'!K$1004</f>
        <v>-1.5625363028068029</v>
      </c>
    </row>
    <row r="861" spans="1:11" x14ac:dyDescent="0.3">
      <c r="A861" s="22" t="str">
        <f>'EKHAZAARSTK X raw'!A861</f>
        <v>SUVEN PHARMACEUTICALS LTD</v>
      </c>
      <c r="B861" s="100">
        <f>('EKHAZAARSTK X raw'!B861-'EKHAZAARSTK X raw'!B$1003)/'EKHAZAARSTK X raw'!B$1004</f>
        <v>-0.49517414871720661</v>
      </c>
      <c r="C861" s="100">
        <f>('EKHAZAARSTK X raw'!C861-'EKHAZAARSTK X raw'!C$1003)/'EKHAZAARSTK X raw'!C$1004</f>
        <v>-0.70455322189122793</v>
      </c>
      <c r="D861" s="100">
        <f>('EKHAZAARSTK X raw'!D861-'EKHAZAARSTK X raw'!D$1003)/'EKHAZAARSTK X raw'!D$1004</f>
        <v>0.35181840700972122</v>
      </c>
      <c r="E861" s="100">
        <f>('EKHAZAARSTK X raw'!E861-'EKHAZAARSTK X raw'!E$1003)/'EKHAZAARSTK X raw'!E$1004</f>
        <v>-0.85568326308408504</v>
      </c>
      <c r="F861" s="100">
        <f>('EKHAZAARSTK X raw'!F861-'EKHAZAARSTK X raw'!F$1003)/'EKHAZAARSTK X raw'!F$1004</f>
        <v>-0.88923032393381418</v>
      </c>
      <c r="G861" s="100">
        <f>('EKHAZAARSTK X raw'!G861-'EKHAZAARSTK X raw'!G$1003)/'EKHAZAARSTK X raw'!G$1004</f>
        <v>1.2347537024615514</v>
      </c>
      <c r="H861" s="100">
        <f>('EKHAZAARSTK X raw'!H861-'EKHAZAARSTK X raw'!H$1003)/'EKHAZAARSTK X raw'!H$1004</f>
        <v>-0.24094308124235017</v>
      </c>
      <c r="I861" s="100">
        <f>('EKHAZAARSTK X raw'!I861-'EKHAZAARSTK X raw'!I$1003)/'EKHAZAARSTK X raw'!I$1004</f>
        <v>-0.6853809404414809</v>
      </c>
      <c r="J861" s="100">
        <f>('EKHAZAARSTK X raw'!J861-'EKHAZAARSTK X raw'!J$1003)/'EKHAZAARSTK X raw'!J$1004</f>
        <v>-0.58378551448201033</v>
      </c>
      <c r="K861" s="100">
        <f>('EKHAZAARSTK X raw'!K861-'EKHAZAARSTK X raw'!K$1003)/'EKHAZAARSTK X raw'!K$1004</f>
        <v>-0.49747370453733825</v>
      </c>
    </row>
    <row r="862" spans="1:11" x14ac:dyDescent="0.3">
      <c r="A862" s="22" t="str">
        <f>'EKHAZAARSTK X raw'!A862</f>
        <v>SUZLON ENERGY LTD</v>
      </c>
      <c r="B862" s="100">
        <f>('EKHAZAARSTK X raw'!B862-'EKHAZAARSTK X raw'!B$1003)/'EKHAZAARSTK X raw'!B$1004</f>
        <v>-0.64897097360151768</v>
      </c>
      <c r="C862" s="100">
        <f>('EKHAZAARSTK X raw'!C862-'EKHAZAARSTK X raw'!C$1003)/'EKHAZAARSTK X raw'!C$1004</f>
        <v>2.3285118714401074</v>
      </c>
      <c r="D862" s="100">
        <f>('EKHAZAARSTK X raw'!D862-'EKHAZAARSTK X raw'!D$1003)/'EKHAZAARSTK X raw'!D$1004</f>
        <v>-0.10646313714343929</v>
      </c>
      <c r="E862" s="100">
        <f>('EKHAZAARSTK X raw'!E862-'EKHAZAARSTK X raw'!E$1003)/'EKHAZAARSTK X raw'!E$1004</f>
        <v>2.0034700684568603</v>
      </c>
      <c r="F862" s="100">
        <f>('EKHAZAARSTK X raw'!F862-'EKHAZAARSTK X raw'!F$1003)/'EKHAZAARSTK X raw'!F$1004</f>
        <v>7.0627415721576187E-2</v>
      </c>
      <c r="G862" s="100">
        <f>('EKHAZAARSTK X raw'!G862-'EKHAZAARSTK X raw'!G$1003)/'EKHAZAARSTK X raw'!G$1004</f>
        <v>3.4866413190648662</v>
      </c>
      <c r="H862" s="100">
        <f>('EKHAZAARSTK X raw'!H862-'EKHAZAARSTK X raw'!H$1003)/'EKHAZAARSTK X raw'!H$1004</f>
        <v>0.30642980213332199</v>
      </c>
      <c r="I862" s="100">
        <f>('EKHAZAARSTK X raw'!I862-'EKHAZAARSTK X raw'!I$1003)/'EKHAZAARSTK X raw'!I$1004</f>
        <v>2.8020464278056432</v>
      </c>
      <c r="J862" s="100">
        <f>('EKHAZAARSTK X raw'!J862-'EKHAZAARSTK X raw'!J$1003)/'EKHAZAARSTK X raw'!J$1004</f>
        <v>0.63561877015393509</v>
      </c>
      <c r="K862" s="100">
        <f>('EKHAZAARSTK X raw'!K862-'EKHAZAARSTK X raw'!K$1003)/'EKHAZAARSTK X raw'!K$1004</f>
        <v>1.2293194345227241</v>
      </c>
    </row>
    <row r="863" spans="1:11" x14ac:dyDescent="0.3">
      <c r="A863" s="22" t="str">
        <f>'EKHAZAARSTK X raw'!A863</f>
        <v>SWAN ENERGY LTD</v>
      </c>
      <c r="B863" s="100">
        <f>('EKHAZAARSTK X raw'!B863-'EKHAZAARSTK X raw'!B$1003)/'EKHAZAARSTK X raw'!B$1004</f>
        <v>-0.61478226833501504</v>
      </c>
      <c r="C863" s="100">
        <f>('EKHAZAARSTK X raw'!C863-'EKHAZAARSTK X raw'!C$1003)/'EKHAZAARSTK X raw'!C$1004</f>
        <v>-1.1049451181514578</v>
      </c>
      <c r="D863" s="100">
        <f>('EKHAZAARSTK X raw'!D863-'EKHAZAARSTK X raw'!D$1003)/'EKHAZAARSTK X raw'!D$1004</f>
        <v>-0.4071090133337627</v>
      </c>
      <c r="E863" s="100">
        <f>('EKHAZAARSTK X raw'!E863-'EKHAZAARSTK X raw'!E$1003)/'EKHAZAARSTK X raw'!E$1004</f>
        <v>1.9773029244181053</v>
      </c>
      <c r="F863" s="100">
        <f>('EKHAZAARSTK X raw'!F863-'EKHAZAARSTK X raw'!F$1003)/'EKHAZAARSTK X raw'!F$1004</f>
        <v>0.49075544532374438</v>
      </c>
      <c r="G863" s="100">
        <f>('EKHAZAARSTK X raw'!G863-'EKHAZAARSTK X raw'!G$1003)/'EKHAZAARSTK X raw'!G$1004</f>
        <v>-1.6417495112565519</v>
      </c>
      <c r="H863" s="100">
        <f>('EKHAZAARSTK X raw'!H863-'EKHAZAARSTK X raw'!H$1003)/'EKHAZAARSTK X raw'!H$1004</f>
        <v>-0.20972379738062771</v>
      </c>
      <c r="I863" s="100">
        <f>('EKHAZAARSTK X raw'!I863-'EKHAZAARSTK X raw'!I$1003)/'EKHAZAARSTK X raw'!I$1004</f>
        <v>-0.4976739278701916</v>
      </c>
      <c r="J863" s="100">
        <f>('EKHAZAARSTK X raw'!J863-'EKHAZAARSTK X raw'!J$1003)/'EKHAZAARSTK X raw'!J$1004</f>
        <v>-1.184181414401922</v>
      </c>
      <c r="K863" s="100">
        <f>('EKHAZAARSTK X raw'!K863-'EKHAZAARSTK X raw'!K$1003)/'EKHAZAARSTK X raw'!K$1004</f>
        <v>0.44635283453094626</v>
      </c>
    </row>
    <row r="864" spans="1:11" x14ac:dyDescent="0.3">
      <c r="A864" s="22" t="str">
        <f>'EKHAZAARSTK X raw'!A864</f>
        <v>SWARAJ ENGINES LTD</v>
      </c>
      <c r="B864" s="100">
        <f>('EKHAZAARSTK X raw'!B864-'EKHAZAARSTK X raw'!B$1003)/'EKHAZAARSTK X raw'!B$1004</f>
        <v>3.1417686925538635</v>
      </c>
      <c r="C864" s="100">
        <f>('EKHAZAARSTK X raw'!C864-'EKHAZAARSTK X raw'!C$1003)/'EKHAZAARSTK X raw'!C$1004</f>
        <v>0.89179486701298882</v>
      </c>
      <c r="D864" s="100">
        <f>('EKHAZAARSTK X raw'!D864-'EKHAZAARSTK X raw'!D$1003)/'EKHAZAARSTK X raw'!D$1004</f>
        <v>0.93755099144278065</v>
      </c>
      <c r="E864" s="100">
        <f>('EKHAZAARSTK X raw'!E864-'EKHAZAARSTK X raw'!E$1003)/'EKHAZAARSTK X raw'!E$1004</f>
        <v>-0.90240488424864596</v>
      </c>
      <c r="F864" s="100">
        <f>('EKHAZAARSTK X raw'!F864-'EKHAZAARSTK X raw'!F$1003)/'EKHAZAARSTK X raw'!F$1004</f>
        <v>0.4500562532750394</v>
      </c>
      <c r="G864" s="100">
        <f>('EKHAZAARSTK X raw'!G864-'EKHAZAARSTK X raw'!G$1003)/'EKHAZAARSTK X raw'!G$1004</f>
        <v>1.9705954413561479</v>
      </c>
      <c r="H864" s="100">
        <f>('EKHAZAARSTK X raw'!H864-'EKHAZAARSTK X raw'!H$1003)/'EKHAZAARSTK X raw'!H$1004</f>
        <v>-1.0875770023064215</v>
      </c>
      <c r="I864" s="100">
        <f>('EKHAZAARSTK X raw'!I864-'EKHAZAARSTK X raw'!I$1003)/'EKHAZAARSTK X raw'!I$1004</f>
        <v>-0.8589443838089037</v>
      </c>
      <c r="J864" s="100">
        <f>('EKHAZAARSTK X raw'!J864-'EKHAZAARSTK X raw'!J$1003)/'EKHAZAARSTK X raw'!J$1004</f>
        <v>0.14769454735268148</v>
      </c>
      <c r="K864" s="100">
        <f>('EKHAZAARSTK X raw'!K864-'EKHAZAARSTK X raw'!K$1003)/'EKHAZAARSTK X raw'!K$1004</f>
        <v>-1.3716058102313757</v>
      </c>
    </row>
    <row r="865" spans="1:11" x14ac:dyDescent="0.3">
      <c r="A865" s="22" t="str">
        <f>'EKHAZAARSTK X raw'!A865</f>
        <v>SYMPHONY LTD</v>
      </c>
      <c r="B865" s="100">
        <f>('EKHAZAARSTK X raw'!B865-'EKHAZAARSTK X raw'!B$1003)/'EKHAZAARSTK X raw'!B$1004</f>
        <v>-0.50211932300459572</v>
      </c>
      <c r="C865" s="100">
        <f>('EKHAZAARSTK X raw'!C865-'EKHAZAARSTK X raw'!C$1003)/'EKHAZAARSTK X raw'!C$1004</f>
        <v>-0.57829004262825856</v>
      </c>
      <c r="D865" s="100">
        <f>('EKHAZAARSTK X raw'!D865-'EKHAZAARSTK X raw'!D$1003)/'EKHAZAARSTK X raw'!D$1004</f>
        <v>-0.54494390981244045</v>
      </c>
      <c r="E865" s="100">
        <f>('EKHAZAARSTK X raw'!E865-'EKHAZAARSTK X raw'!E$1003)/'EKHAZAARSTK X raw'!E$1004</f>
        <v>-0.52624817904116572</v>
      </c>
      <c r="F865" s="100">
        <f>('EKHAZAARSTK X raw'!F865-'EKHAZAARSTK X raw'!F$1003)/'EKHAZAARSTK X raw'!F$1004</f>
        <v>-0.34477122030225249</v>
      </c>
      <c r="G865" s="100">
        <f>('EKHAZAARSTK X raw'!G865-'EKHAZAARSTK X raw'!G$1003)/'EKHAZAARSTK X raw'!G$1004</f>
        <v>0.48962162795408765</v>
      </c>
      <c r="H865" s="100">
        <f>('EKHAZAARSTK X raw'!H865-'EKHAZAARSTK X raw'!H$1003)/'EKHAZAARSTK X raw'!H$1004</f>
        <v>-0.45355543111482466</v>
      </c>
      <c r="I865" s="100">
        <f>('EKHAZAARSTK X raw'!I865-'EKHAZAARSTK X raw'!I$1003)/'EKHAZAARSTK X raw'!I$1004</f>
        <v>-0.80746367261008478</v>
      </c>
      <c r="J865" s="100">
        <f>('EKHAZAARSTK X raw'!J865-'EKHAZAARSTK X raw'!J$1003)/'EKHAZAARSTK X raw'!J$1004</f>
        <v>-0.70012166802216957</v>
      </c>
      <c r="K865" s="100">
        <f>('EKHAZAARSTK X raw'!K865-'EKHAZAARSTK X raw'!K$1003)/'EKHAZAARSTK X raw'!K$1004</f>
        <v>-0.26430065124482116</v>
      </c>
    </row>
    <row r="866" spans="1:11" x14ac:dyDescent="0.3">
      <c r="A866" s="22" t="str">
        <f>'EKHAZAARSTK X raw'!A866</f>
        <v>SYNGENE INTERNATIONAL LTD</v>
      </c>
      <c r="B866" s="100">
        <f>('EKHAZAARSTK X raw'!B866-'EKHAZAARSTK X raw'!B$1003)/'EKHAZAARSTK X raw'!B$1004</f>
        <v>-0.59002825291755467</v>
      </c>
      <c r="C866" s="100">
        <f>('EKHAZAARSTK X raw'!C866-'EKHAZAARSTK X raw'!C$1003)/'EKHAZAARSTK X raw'!C$1004</f>
        <v>-1.1576905967416318</v>
      </c>
      <c r="D866" s="100">
        <f>('EKHAZAARSTK X raw'!D866-'EKHAZAARSTK X raw'!D$1003)/'EKHAZAARSTK X raw'!D$1004</f>
        <v>3.8124149454722311E-2</v>
      </c>
      <c r="E866" s="100">
        <f>('EKHAZAARSTK X raw'!E866-'EKHAZAARSTK X raw'!E$1003)/'EKHAZAARSTK X raw'!E$1004</f>
        <v>-0.31688648174549988</v>
      </c>
      <c r="F866" s="100">
        <f>('EKHAZAARSTK X raw'!F866-'EKHAZAARSTK X raw'!F$1003)/'EKHAZAARSTK X raw'!F$1004</f>
        <v>-0.23346648745199464</v>
      </c>
      <c r="G866" s="100">
        <f>('EKHAZAARSTK X raw'!G866-'EKHAZAARSTK X raw'!G$1003)/'EKHAZAARSTK X raw'!G$1004</f>
        <v>-8.4464833952113058E-3</v>
      </c>
      <c r="H866" s="100">
        <f>('EKHAZAARSTK X raw'!H866-'EKHAZAARSTK X raw'!H$1003)/'EKHAZAARSTK X raw'!H$1004</f>
        <v>0.37290011847626481</v>
      </c>
      <c r="I866" s="100">
        <f>('EKHAZAARSTK X raw'!I866-'EKHAZAARSTK X raw'!I$1003)/'EKHAZAARSTK X raw'!I$1004</f>
        <v>-0.66261372424152731</v>
      </c>
      <c r="J866" s="100">
        <f>('EKHAZAARSTK X raw'!J866-'EKHAZAARSTK X raw'!J$1003)/'EKHAZAARSTK X raw'!J$1004</f>
        <v>-0.74376723930253807</v>
      </c>
      <c r="K866" s="100">
        <f>('EKHAZAARSTK X raw'!K866-'EKHAZAARSTK X raw'!K$1003)/'EKHAZAARSTK X raw'!K$1004</f>
        <v>-0.86893638661536543</v>
      </c>
    </row>
    <row r="867" spans="1:11" x14ac:dyDescent="0.3">
      <c r="A867" s="22" t="str">
        <f>'EKHAZAARSTK X raw'!A867</f>
        <v>SYRMA SGS TECHNOLOGY LTD</v>
      </c>
      <c r="B867" s="100">
        <f>('EKHAZAARSTK X raw'!B867-'EKHAZAARSTK X raw'!B$1003)/'EKHAZAARSTK X raw'!B$1004</f>
        <v>-0.64897097360151768</v>
      </c>
      <c r="C867" s="100">
        <f>('EKHAZAARSTK X raw'!C867-'EKHAZAARSTK X raw'!C$1003)/'EKHAZAARSTK X raw'!C$1004</f>
        <v>-9.2248155700588322E-2</v>
      </c>
      <c r="D867" s="100">
        <f>('EKHAZAARSTK X raw'!D867-'EKHAZAARSTK X raw'!D$1003)/'EKHAZAARSTK X raw'!D$1004</f>
        <v>1.5296782943815608</v>
      </c>
      <c r="E867" s="100">
        <f>('EKHAZAARSTK X raw'!E867-'EKHAZAARSTK X raw'!E$1003)/'EKHAZAARSTK X raw'!E$1004</f>
        <v>-0.39529766785488801</v>
      </c>
      <c r="F867" s="100">
        <f>('EKHAZAARSTK X raw'!F867-'EKHAZAARSTK X raw'!F$1003)/'EKHAZAARSTK X raw'!F$1004</f>
        <v>-0.71352505514818376</v>
      </c>
      <c r="G867" s="100">
        <f>('EKHAZAARSTK X raw'!G867-'EKHAZAARSTK X raw'!G$1003)/'EKHAZAARSTK X raw'!G$1004</f>
        <v>-0.8755544720058972</v>
      </c>
      <c r="H867" s="100">
        <f>('EKHAZAARSTK X raw'!H867-'EKHAZAARSTK X raw'!H$1003)/'EKHAZAARSTK X raw'!H$1004</f>
        <v>-0.51977947590519979</v>
      </c>
      <c r="I867" s="100">
        <f>('EKHAZAARSTK X raw'!I867-'EKHAZAARSTK X raw'!I$1003)/'EKHAZAARSTK X raw'!I$1004</f>
        <v>0.21733732957527305</v>
      </c>
      <c r="J867" s="100">
        <f>('EKHAZAARSTK X raw'!J867-'EKHAZAARSTK X raw'!J$1003)/'EKHAZAARSTK X raw'!J$1004</f>
        <v>-0.80669725134079562</v>
      </c>
      <c r="K867" s="100">
        <f>('EKHAZAARSTK X raw'!K867-'EKHAZAARSTK X raw'!K$1003)/'EKHAZAARSTK X raw'!K$1004</f>
        <v>-1.5545629516086945</v>
      </c>
    </row>
    <row r="868" spans="1:11" x14ac:dyDescent="0.3">
      <c r="A868" s="22" t="str">
        <f>'EKHAZAARSTK X raw'!A868</f>
        <v>TAJ GVK HOTELS &amp; RESORTS LTD</v>
      </c>
      <c r="B868" s="100">
        <f>('EKHAZAARSTK X raw'!B868-'EKHAZAARSTK X raw'!B$1003)/'EKHAZAARSTK X raw'!B$1004</f>
        <v>-0.64897097360151768</v>
      </c>
      <c r="C868" s="100">
        <f>('EKHAZAARSTK X raw'!C868-'EKHAZAARSTK X raw'!C$1003)/'EKHAZAARSTK X raw'!C$1004</f>
        <v>-0.4632935127099142</v>
      </c>
      <c r="D868" s="100">
        <f>('EKHAZAARSTK X raw'!D868-'EKHAZAARSTK X raw'!D$1003)/'EKHAZAARSTK X raw'!D$1004</f>
        <v>-1.0996709628337058</v>
      </c>
      <c r="E868" s="100">
        <f>('EKHAZAARSTK X raw'!E868-'EKHAZAARSTK X raw'!E$1003)/'EKHAZAARSTK X raw'!E$1004</f>
        <v>-0.22757458029232977</v>
      </c>
      <c r="F868" s="100">
        <f>('EKHAZAARSTK X raw'!F868-'EKHAZAARSTK X raw'!F$1003)/'EKHAZAARSTK X raw'!F$1004</f>
        <v>0.54549507575587586</v>
      </c>
      <c r="G868" s="100">
        <f>('EKHAZAARSTK X raw'!G868-'EKHAZAARSTK X raw'!G$1003)/'EKHAZAARSTK X raw'!G$1004</f>
        <v>0.21419740434874507</v>
      </c>
      <c r="H868" s="100">
        <f>('EKHAZAARSTK X raw'!H868-'EKHAZAARSTK X raw'!H$1003)/'EKHAZAARSTK X raw'!H$1004</f>
        <v>-1.295074722684491</v>
      </c>
      <c r="I868" s="100">
        <f>('EKHAZAARSTK X raw'!I868-'EKHAZAARSTK X raw'!I$1003)/'EKHAZAARSTK X raw'!I$1004</f>
        <v>0.51797130254921009</v>
      </c>
      <c r="J868" s="100">
        <f>('EKHAZAARSTK X raw'!J868-'EKHAZAARSTK X raw'!J$1003)/'EKHAZAARSTK X raw'!J$1004</f>
        <v>-0.18371696816874142</v>
      </c>
      <c r="K868" s="100">
        <f>('EKHAZAARSTK X raw'!K868-'EKHAZAARSTK X raw'!K$1003)/'EKHAZAARSTK X raw'!K$1004</f>
        <v>0.42146242886220936</v>
      </c>
    </row>
    <row r="869" spans="1:11" x14ac:dyDescent="0.3">
      <c r="A869" s="22" t="str">
        <f>'EKHAZAARSTK X raw'!A869</f>
        <v>TAMIL NADU NEWSPRINT &amp; PAPER</v>
      </c>
      <c r="B869" s="100">
        <f>('EKHAZAARSTK X raw'!B869-'EKHAZAARSTK X raw'!B$1003)/'EKHAZAARSTK X raw'!B$1004</f>
        <v>0.55176950825708626</v>
      </c>
      <c r="C869" s="100">
        <f>('EKHAZAARSTK X raw'!C869-'EKHAZAARSTK X raw'!C$1003)/'EKHAZAARSTK X raw'!C$1004</f>
        <v>-0.34912094263496268</v>
      </c>
      <c r="D869" s="100">
        <f>('EKHAZAARSTK X raw'!D869-'EKHAZAARSTK X raw'!D$1003)/'EKHAZAARSTK X raw'!D$1004</f>
        <v>-0.88928615785586795</v>
      </c>
      <c r="E869" s="100">
        <f>('EKHAZAARSTK X raw'!E869-'EKHAZAARSTK X raw'!E$1003)/'EKHAZAARSTK X raw'!E$1004</f>
        <v>1.4559309638081177</v>
      </c>
      <c r="F869" s="100">
        <f>('EKHAZAARSTK X raw'!F869-'EKHAZAARSTK X raw'!F$1003)/'EKHAZAARSTK X raw'!F$1004</f>
        <v>0.79116271827648088</v>
      </c>
      <c r="G869" s="100">
        <f>('EKHAZAARSTK X raw'!G869-'EKHAZAARSTK X raw'!G$1003)/'EKHAZAARSTK X raw'!G$1004</f>
        <v>-0.25973631821031473</v>
      </c>
      <c r="H869" s="100">
        <f>('EKHAZAARSTK X raw'!H869-'EKHAZAARSTK X raw'!H$1003)/'EKHAZAARSTK X raw'!H$1004</f>
        <v>-0.20312064476816807</v>
      </c>
      <c r="I869" s="100">
        <f>('EKHAZAARSTK X raw'!I869-'EKHAZAARSTK X raw'!I$1003)/'EKHAZAARSTK X raw'!I$1004</f>
        <v>0.92265742371225101</v>
      </c>
      <c r="J869" s="100">
        <f>('EKHAZAARSTK X raw'!J869-'EKHAZAARSTK X raw'!J$1003)/'EKHAZAARSTK X raw'!J$1004</f>
        <v>2.7941438570265662</v>
      </c>
      <c r="K869" s="100">
        <f>('EKHAZAARSTK X raw'!K869-'EKHAZAARSTK X raw'!K$1003)/'EKHAZAARSTK X raw'!K$1004</f>
        <v>0.49251604870655336</v>
      </c>
    </row>
    <row r="870" spans="1:11" x14ac:dyDescent="0.3">
      <c r="A870" s="22" t="str">
        <f>'EKHAZAARSTK X raw'!A870</f>
        <v>TAMILNAD MERCANTILE BANK</v>
      </c>
      <c r="B870" s="100">
        <f>('EKHAZAARSTK X raw'!B870-'EKHAZAARSTK X raw'!B$1003)/'EKHAZAARSTK X raw'!B$1004</f>
        <v>0.24610696739864937</v>
      </c>
      <c r="C870" s="100">
        <f>('EKHAZAARSTK X raw'!C870-'EKHAZAARSTK X raw'!C$1003)/'EKHAZAARSTK X raw'!C$1004</f>
        <v>-1.0052518382944418</v>
      </c>
      <c r="D870" s="100">
        <f>('EKHAZAARSTK X raw'!D870-'EKHAZAARSTK X raw'!D$1003)/'EKHAZAARSTK X raw'!D$1004</f>
        <v>-0.47918463704418518</v>
      </c>
      <c r="E870" s="100">
        <f>('EKHAZAARSTK X raw'!E870-'EKHAZAARSTK X raw'!E$1003)/'EKHAZAARSTK X raw'!E$1004</f>
        <v>-0.90240488424864596</v>
      </c>
      <c r="F870" s="100">
        <f>('EKHAZAARSTK X raw'!F870-'EKHAZAARSTK X raw'!F$1003)/'EKHAZAARSTK X raw'!F$1004</f>
        <v>-1.3309970889859435</v>
      </c>
      <c r="G870" s="100">
        <f>('EKHAZAARSTK X raw'!G870-'EKHAZAARSTK X raw'!G$1003)/'EKHAZAARSTK X raw'!G$1004</f>
        <v>-0.54169746448867673</v>
      </c>
      <c r="H870" s="100">
        <f>('EKHAZAARSTK X raw'!H870-'EKHAZAARSTK X raw'!H$1003)/'EKHAZAARSTK X raw'!H$1004</f>
        <v>0.65469027441457728</v>
      </c>
      <c r="I870" s="100">
        <f>('EKHAZAARSTK X raw'!I870-'EKHAZAARSTK X raw'!I$1003)/'EKHAZAARSTK X raw'!I$1004</f>
        <v>-1.0231933176246557</v>
      </c>
      <c r="J870" s="100">
        <f>('EKHAZAARSTK X raw'!J870-'EKHAZAARSTK X raw'!J$1003)/'EKHAZAARSTK X raw'!J$1004</f>
        <v>-0.55806848843354773</v>
      </c>
      <c r="K870" s="100">
        <f>('EKHAZAARSTK X raw'!K870-'EKHAZAARSTK X raw'!K$1003)/'EKHAZAARSTK X raw'!K$1004</f>
        <v>-0.8234174418289486</v>
      </c>
    </row>
    <row r="871" spans="1:11" x14ac:dyDescent="0.3">
      <c r="A871" s="22" t="str">
        <f>'EKHAZAARSTK X raw'!A871</f>
        <v>TANFAC INDUSTRIES LTD</v>
      </c>
      <c r="B871" s="100">
        <f>('EKHAZAARSTK X raw'!B871-'EKHAZAARSTK X raw'!B$1003)/'EKHAZAARSTK X raw'!B$1004</f>
        <v>-0.38866343829989292</v>
      </c>
      <c r="C871" s="100">
        <f>('EKHAZAARSTK X raw'!C871-'EKHAZAARSTK X raw'!C$1003)/'EKHAZAARSTK X raw'!C$1004</f>
        <v>1.3836666080202675</v>
      </c>
      <c r="D871" s="100">
        <f>('EKHAZAARSTK X raw'!D871-'EKHAZAARSTK X raw'!D$1003)/'EKHAZAARSTK X raw'!D$1004</f>
        <v>0.61595552849626878</v>
      </c>
      <c r="E871" s="100">
        <f>('EKHAZAARSTK X raw'!E871-'EKHAZAARSTK X raw'!E$1003)/'EKHAZAARSTK X raw'!E$1004</f>
        <v>-0.90240488424864596</v>
      </c>
      <c r="F871" s="100">
        <f>('EKHAZAARSTK X raw'!F871-'EKHAZAARSTK X raw'!F$1003)/'EKHAZAARSTK X raw'!F$1004</f>
        <v>1.8803129090387647</v>
      </c>
      <c r="G871" s="100">
        <f>('EKHAZAARSTK X raw'!G871-'EKHAZAARSTK X raw'!G$1003)/'EKHAZAARSTK X raw'!G$1004</f>
        <v>1.0541692135887206</v>
      </c>
      <c r="H871" s="100">
        <f>('EKHAZAARSTK X raw'!H871-'EKHAZAARSTK X raw'!H$1003)/'EKHAZAARSTK X raw'!H$1004</f>
        <v>-1.3074710671720422</v>
      </c>
      <c r="I871" s="100">
        <f>('EKHAZAARSTK X raw'!I871-'EKHAZAARSTK X raw'!I$1003)/'EKHAZAARSTK X raw'!I$1004</f>
        <v>-0.66678944646494265</v>
      </c>
      <c r="J871" s="100">
        <f>('EKHAZAARSTK X raw'!J871-'EKHAZAARSTK X raw'!J$1003)/'EKHAZAARSTK X raw'!J$1004</f>
        <v>-0.57182480326950924</v>
      </c>
      <c r="K871" s="100">
        <f>('EKHAZAARSTK X raw'!K871-'EKHAZAARSTK X raw'!K$1003)/'EKHAZAARSTK X raw'!K$1004</f>
        <v>3.0527191572848769</v>
      </c>
    </row>
    <row r="872" spans="1:11" x14ac:dyDescent="0.3">
      <c r="A872" s="22" t="str">
        <f>'EKHAZAARSTK X raw'!A872</f>
        <v>TANLA PLATFORMS LTD</v>
      </c>
      <c r="B872" s="100">
        <f>('EKHAZAARSTK X raw'!B872-'EKHAZAARSTK X raw'!B$1003)/'EKHAZAARSTK X raw'!B$1004</f>
        <v>-0.42867122510364331</v>
      </c>
      <c r="C872" s="100">
        <f>('EKHAZAARSTK X raw'!C872-'EKHAZAARSTK X raw'!C$1003)/'EKHAZAARSTK X raw'!C$1004</f>
        <v>2.6514773360225852</v>
      </c>
      <c r="D872" s="100">
        <f>('EKHAZAARSTK X raw'!D872-'EKHAZAARSTK X raw'!D$1003)/'EKHAZAARSTK X raw'!D$1004</f>
        <v>2.2635903683625589</v>
      </c>
      <c r="E872" s="100">
        <f>('EKHAZAARSTK X raw'!E872-'EKHAZAARSTK X raw'!E$1003)/'EKHAZAARSTK X raw'!E$1004</f>
        <v>-0.81300624178040748</v>
      </c>
      <c r="F872" s="100">
        <f>('EKHAZAARSTK X raw'!F872-'EKHAZAARSTK X raw'!F$1003)/'EKHAZAARSTK X raw'!F$1004</f>
        <v>-2.029540244157916</v>
      </c>
      <c r="G872" s="100">
        <f>('EKHAZAARSTK X raw'!G872-'EKHAZAARSTK X raw'!G$1003)/'EKHAZAARSTK X raw'!G$1004</f>
        <v>1.2810666743489929</v>
      </c>
      <c r="H872" s="100">
        <f>('EKHAZAARSTK X raw'!H872-'EKHAZAARSTK X raw'!H$1003)/'EKHAZAARSTK X raw'!H$1004</f>
        <v>-7.5863376197974716E-2</v>
      </c>
      <c r="I872" s="100">
        <f>('EKHAZAARSTK X raw'!I872-'EKHAZAARSTK X raw'!I$1003)/'EKHAZAARSTK X raw'!I$1004</f>
        <v>-3.8417258779716336E-2</v>
      </c>
      <c r="J872" s="100">
        <f>('EKHAZAARSTK X raw'!J872-'EKHAZAARSTK X raw'!J$1003)/'EKHAZAARSTK X raw'!J$1004</f>
        <v>-7.3997915117800503E-2</v>
      </c>
      <c r="K872" s="100">
        <f>('EKHAZAARSTK X raw'!K872-'EKHAZAARSTK X raw'!K$1003)/'EKHAZAARSTK X raw'!K$1004</f>
        <v>2.0648354756458143</v>
      </c>
    </row>
    <row r="873" spans="1:11" x14ac:dyDescent="0.3">
      <c r="A873" s="22" t="str">
        <f>'EKHAZAARSTK X raw'!A873</f>
        <v>TARC LTD</v>
      </c>
      <c r="B873" s="100">
        <f>('EKHAZAARSTK X raw'!B873-'EKHAZAARSTK X raw'!B$1003)/'EKHAZAARSTK X raw'!B$1004</f>
        <v>-0.64897097360151768</v>
      </c>
      <c r="C873" s="100">
        <f>('EKHAZAARSTK X raw'!C873-'EKHAZAARSTK X raw'!C$1003)/'EKHAZAARSTK X raw'!C$1004</f>
        <v>-0.66747918288275154</v>
      </c>
      <c r="D873" s="100">
        <f>('EKHAZAARSTK X raw'!D873-'EKHAZAARSTK X raw'!D$1003)/'EKHAZAARSTK X raw'!D$1004</f>
        <v>-2.864598586412848</v>
      </c>
      <c r="E873" s="100">
        <f>('EKHAZAARSTK X raw'!E873-'EKHAZAARSTK X raw'!E$1003)/'EKHAZAARSTK X raw'!E$1004</f>
        <v>1.4426989970638764</v>
      </c>
      <c r="F873" s="100">
        <f>('EKHAZAARSTK X raw'!F873-'EKHAZAARSTK X raw'!F$1003)/'EKHAZAARSTK X raw'!F$1004</f>
        <v>0.125358323662005</v>
      </c>
      <c r="G873" s="100">
        <f>('EKHAZAARSTK X raw'!G873-'EKHAZAARSTK X raw'!G$1003)/'EKHAZAARSTK X raw'!G$1004</f>
        <v>-2.6759682743337252</v>
      </c>
      <c r="H873" s="100">
        <f>('EKHAZAARSTK X raw'!H873-'EKHAZAARSTK X raw'!H$1003)/'EKHAZAARSTK X raw'!H$1004</f>
        <v>-0.99765222035112588</v>
      </c>
      <c r="I873" s="100">
        <f>('EKHAZAARSTK X raw'!I873-'EKHAZAARSTK X raw'!I$1003)/'EKHAZAARSTK X raw'!I$1004</f>
        <v>0.2186840095702966</v>
      </c>
      <c r="J873" s="100">
        <f>('EKHAZAARSTK X raw'!J873-'EKHAZAARSTK X raw'!J$1003)/'EKHAZAARSTK X raw'!J$1004</f>
        <v>-1.9910106966899237</v>
      </c>
      <c r="K873" s="100">
        <f>('EKHAZAARSTK X raw'!K873-'EKHAZAARSTK X raw'!K$1003)/'EKHAZAARSTK X raw'!K$1004</f>
        <v>-0.4873952954076694</v>
      </c>
    </row>
    <row r="874" spans="1:11" x14ac:dyDescent="0.3">
      <c r="A874" s="22" t="str">
        <f>'EKHAZAARSTK X raw'!A874</f>
        <v>TARSONS PRODUCTS LTD</v>
      </c>
      <c r="B874" s="100">
        <f>('EKHAZAARSTK X raw'!B874-'EKHAZAARSTK X raw'!B$1003)/'EKHAZAARSTK X raw'!B$1004</f>
        <v>-0.64897097360151768</v>
      </c>
      <c r="C874" s="100">
        <f>('EKHAZAARSTK X raw'!C874-'EKHAZAARSTK X raw'!C$1003)/'EKHAZAARSTK X raw'!C$1004</f>
        <v>-0.25463071712502855</v>
      </c>
      <c r="D874" s="100">
        <f>('EKHAZAARSTK X raw'!D874-'EKHAZAARSTK X raw'!D$1003)/'EKHAZAARSTK X raw'!D$1004</f>
        <v>1.2732121858208132</v>
      </c>
      <c r="E874" s="100">
        <f>('EKHAZAARSTK X raw'!E874-'EKHAZAARSTK X raw'!E$1003)/'EKHAZAARSTK X raw'!E$1004</f>
        <v>-0.83124891066948758</v>
      </c>
      <c r="F874" s="100">
        <f>('EKHAZAARSTK X raw'!F874-'EKHAZAARSTK X raw'!F$1003)/'EKHAZAARSTK X raw'!F$1004</f>
        <v>-0.52344618174568047</v>
      </c>
      <c r="G874" s="100">
        <f>('EKHAZAARSTK X raw'!G874-'EKHAZAARSTK X raw'!G$1003)/'EKHAZAARSTK X raw'!G$1004</f>
        <v>0.66814720674904726</v>
      </c>
      <c r="H874" s="100">
        <f>('EKHAZAARSTK X raw'!H874-'EKHAZAARSTK X raw'!H$1003)/'EKHAZAARSTK X raw'!H$1004</f>
        <v>-1.1682871245740247</v>
      </c>
      <c r="I874" s="100">
        <f>('EKHAZAARSTK X raw'!I874-'EKHAZAARSTK X raw'!I$1003)/'EKHAZAARSTK X raw'!I$1004</f>
        <v>9.8598284605662515E-2</v>
      </c>
      <c r="J874" s="100">
        <f>('EKHAZAARSTK X raw'!J874-'EKHAZAARSTK X raw'!J$1003)/'EKHAZAARSTK X raw'!J$1004</f>
        <v>-0.60519446907422481</v>
      </c>
      <c r="K874" s="100">
        <f>('EKHAZAARSTK X raw'!K874-'EKHAZAARSTK X raw'!K$1003)/'EKHAZAARSTK X raw'!K$1004</f>
        <v>-0.20366217211981263</v>
      </c>
    </row>
    <row r="875" spans="1:11" x14ac:dyDescent="0.3">
      <c r="A875" s="22" t="str">
        <f>'EKHAZAARSTK X raw'!A875</f>
        <v>TASTY BITE EATABLES LTD</v>
      </c>
      <c r="B875" s="100">
        <f>('EKHAZAARSTK X raw'!B875-'EKHAZAARSTK X raw'!B$1003)/'EKHAZAARSTK X raw'!B$1004</f>
        <v>-0.64095362767612574</v>
      </c>
      <c r="C875" s="100">
        <f>('EKHAZAARSTK X raw'!C875-'EKHAZAARSTK X raw'!C$1003)/'EKHAZAARSTK X raw'!C$1004</f>
        <v>-0.68782901843476918</v>
      </c>
      <c r="D875" s="100">
        <f>('EKHAZAARSTK X raw'!D875-'EKHAZAARSTK X raw'!D$1003)/'EKHAZAARSTK X raw'!D$1004</f>
        <v>-0.26205485395942602</v>
      </c>
      <c r="E875" s="100">
        <f>('EKHAZAARSTK X raw'!E875-'EKHAZAARSTK X raw'!E$1003)/'EKHAZAARSTK X raw'!E$1004</f>
        <v>-0.16720353681176151</v>
      </c>
      <c r="F875" s="100">
        <f>('EKHAZAARSTK X raw'!F875-'EKHAZAARSTK X raw'!F$1003)/'EKHAZAARSTK X raw'!F$1004</f>
        <v>-0.7975560025651105</v>
      </c>
      <c r="G875" s="100">
        <f>('EKHAZAARSTK X raw'!G875-'EKHAZAARSTK X raw'!G$1003)/'EKHAZAARSTK X raw'!G$1004</f>
        <v>-0.40113188213701756</v>
      </c>
      <c r="H875" s="100">
        <f>('EKHAZAARSTK X raw'!H875-'EKHAZAARSTK X raw'!H$1003)/'EKHAZAARSTK X raw'!H$1004</f>
        <v>-1.2248758504785113</v>
      </c>
      <c r="I875" s="100">
        <f>('EKHAZAARSTK X raw'!I875-'EKHAZAARSTK X raw'!I$1003)/'EKHAZAARSTK X raw'!I$1004</f>
        <v>-0.8671427346322097</v>
      </c>
      <c r="J875" s="100">
        <f>('EKHAZAARSTK X raw'!J875-'EKHAZAARSTK X raw'!J$1003)/'EKHAZAARSTK X raw'!J$1004</f>
        <v>-0.71749887339417007</v>
      </c>
      <c r="K875" s="100">
        <f>('EKHAZAARSTK X raw'!K875-'EKHAZAARSTK X raw'!K$1003)/'EKHAZAARSTK X raw'!K$1004</f>
        <v>0.12103080973073296</v>
      </c>
    </row>
    <row r="876" spans="1:11" x14ac:dyDescent="0.3">
      <c r="A876" s="22" t="str">
        <f>'EKHAZAARSTK X raw'!A876</f>
        <v>TATA CHEMICALS LTD</v>
      </c>
      <c r="B876" s="100">
        <f>('EKHAZAARSTK X raw'!B876-'EKHAZAARSTK X raw'!B$1003)/'EKHAZAARSTK X raw'!B$1004</f>
        <v>0.32327797565995303</v>
      </c>
      <c r="C876" s="100">
        <f>('EKHAZAARSTK X raw'!C876-'EKHAZAARSTK X raw'!C$1003)/'EKHAZAARSTK X raw'!C$1004</f>
        <v>-0.66200227269583423</v>
      </c>
      <c r="D876" s="100">
        <f>('EKHAZAARSTK X raw'!D876-'EKHAZAARSTK X raw'!D$1003)/'EKHAZAARSTK X raw'!D$1004</f>
        <v>-0.73475222111479654</v>
      </c>
      <c r="E876" s="100">
        <f>('EKHAZAARSTK X raw'!E876-'EKHAZAARSTK X raw'!E$1003)/'EKHAZAARSTK X raw'!E$1004</f>
        <v>-2.4599610779868348E-2</v>
      </c>
      <c r="F876" s="100">
        <f>('EKHAZAARSTK X raw'!F876-'EKHAZAARSTK X raw'!F$1003)/'EKHAZAARSTK X raw'!F$1004</f>
        <v>-0.17252359116042287</v>
      </c>
      <c r="G876" s="100">
        <f>('EKHAZAARSTK X raw'!G876-'EKHAZAARSTK X raw'!G$1003)/'EKHAZAARSTK X raw'!G$1004</f>
        <v>-5.4286002539432485E-2</v>
      </c>
      <c r="H876" s="100">
        <f>('EKHAZAARSTK X raw'!H876-'EKHAZAARSTK X raw'!H$1003)/'EKHAZAARSTK X raw'!H$1004</f>
        <v>1.1421874656445432</v>
      </c>
      <c r="I876" s="100">
        <f>('EKHAZAARSTK X raw'!I876-'EKHAZAARSTK X raw'!I$1003)/'EKHAZAARSTK X raw'!I$1004</f>
        <v>1.2344132866957649</v>
      </c>
      <c r="J876" s="100">
        <f>('EKHAZAARSTK X raw'!J876-'EKHAZAARSTK X raw'!J$1003)/'EKHAZAARSTK X raw'!J$1004</f>
        <v>0.6664927397894469</v>
      </c>
      <c r="K876" s="100">
        <f>('EKHAZAARSTK X raw'!K876-'EKHAZAARSTK X raw'!K$1003)/'EKHAZAARSTK X raw'!K$1004</f>
        <v>-0.16120587572642497</v>
      </c>
    </row>
    <row r="877" spans="1:11" x14ac:dyDescent="0.3">
      <c r="A877" s="22" t="str">
        <f>'EKHAZAARSTK X raw'!A877</f>
        <v>TATA COFFEE LTD</v>
      </c>
      <c r="B877" s="100">
        <f>('EKHAZAARSTK X raw'!B877-'EKHAZAARSTK X raw'!B$1003)/'EKHAZAARSTK X raw'!B$1004</f>
        <v>0.41139574136500529</v>
      </c>
      <c r="C877" s="100">
        <f>('EKHAZAARSTK X raw'!C877-'EKHAZAARSTK X raw'!C$1003)/'EKHAZAARSTK X raw'!C$1004</f>
        <v>-1.1025800776312213</v>
      </c>
      <c r="D877" s="100">
        <f>('EKHAZAARSTK X raw'!D877-'EKHAZAARSTK X raw'!D$1003)/'EKHAZAARSTK X raw'!D$1004</f>
        <v>-0.4423237463984967</v>
      </c>
      <c r="E877" s="100">
        <f>('EKHAZAARSTK X raw'!E877-'EKHAZAARSTK X raw'!E$1003)/'EKHAZAARSTK X raw'!E$1004</f>
        <v>0.26800777109868307</v>
      </c>
      <c r="F877" s="100">
        <f>('EKHAZAARSTK X raw'!F877-'EKHAZAARSTK X raw'!F$1003)/'EKHAZAARSTK X raw'!F$1004</f>
        <v>-0.26530154112254356</v>
      </c>
      <c r="G877" s="100">
        <f>('EKHAZAARSTK X raw'!G877-'EKHAZAARSTK X raw'!G$1003)/'EKHAZAARSTK X raw'!G$1004</f>
        <v>9.9601329271378811E-2</v>
      </c>
      <c r="H877" s="100">
        <f>('EKHAZAARSTK X raw'!H877-'EKHAZAARSTK X raw'!H$1003)/'EKHAZAARSTK X raw'!H$1004</f>
        <v>-0.20245657852328017</v>
      </c>
      <c r="I877" s="100">
        <f>('EKHAZAARSTK X raw'!I877-'EKHAZAARSTK X raw'!I$1003)/'EKHAZAARSTK X raw'!I$1004</f>
        <v>1.57929340349797</v>
      </c>
      <c r="J877" s="100">
        <f>('EKHAZAARSTK X raw'!J877-'EKHAZAARSTK X raw'!J$1003)/'EKHAZAARSTK X raw'!J$1004</f>
        <v>0.21101723420248719</v>
      </c>
      <c r="K877" s="100">
        <f>('EKHAZAARSTK X raw'!K877-'EKHAZAARSTK X raw'!K$1003)/'EKHAZAARSTK X raw'!K$1004</f>
        <v>-1.1016129107300658</v>
      </c>
    </row>
    <row r="878" spans="1:11" x14ac:dyDescent="0.3">
      <c r="A878" s="22" t="str">
        <f>'EKHAZAARSTK X raw'!A878</f>
        <v>TATA COMMUNICATIONS LTD</v>
      </c>
      <c r="B878" s="100">
        <f>('EKHAZAARSTK X raw'!B878-'EKHAZAARSTK X raw'!B$1003)/'EKHAZAARSTK X raw'!B$1004</f>
        <v>0.62871196431248411</v>
      </c>
      <c r="C878" s="100">
        <f>('EKHAZAARSTK X raw'!C878-'EKHAZAARSTK X raw'!C$1003)/'EKHAZAARSTK X raw'!C$1004</f>
        <v>-0.79631305552662168</v>
      </c>
      <c r="D878" s="100">
        <f>('EKHAZAARSTK X raw'!D878-'EKHAZAARSTK X raw'!D$1003)/'EKHAZAARSTK X raw'!D$1004</f>
        <v>-0.61296185805117354</v>
      </c>
      <c r="E878" s="100">
        <f>('EKHAZAARSTK X raw'!E878-'EKHAZAARSTK X raw'!E$1003)/'EKHAZAARSTK X raw'!E$1004</f>
        <v>1.4682556799933431</v>
      </c>
      <c r="F878" s="100">
        <f>('EKHAZAARSTK X raw'!F878-'EKHAZAARSTK X raw'!F$1003)/'EKHAZAARSTK X raw'!F$1004</f>
        <v>0.14273940314627623</v>
      </c>
      <c r="G878" s="100">
        <f>('EKHAZAARSTK X raw'!G878-'EKHAZAARSTK X raw'!G$1003)/'EKHAZAARSTK X raw'!G$1004</f>
        <v>1.545929788960194</v>
      </c>
      <c r="H878" s="100">
        <f>('EKHAZAARSTK X raw'!H878-'EKHAZAARSTK X raw'!H$1003)/'EKHAZAARSTK X raw'!H$1004</f>
        <v>1.1243394131036566</v>
      </c>
      <c r="I878" s="100">
        <f>('EKHAZAARSTK X raw'!I878-'EKHAZAARSTK X raw'!I$1003)/'EKHAZAARSTK X raw'!I$1004</f>
        <v>-0.40154933044392416</v>
      </c>
      <c r="J878" s="100">
        <f>('EKHAZAARSTK X raw'!J878-'EKHAZAARSTK X raw'!J$1003)/'EKHAZAARSTK X raw'!J$1004</f>
        <v>5.692937054674322E-2</v>
      </c>
      <c r="K878" s="100">
        <f>('EKHAZAARSTK X raw'!K878-'EKHAZAARSTK X raw'!K$1003)/'EKHAZAARSTK X raw'!K$1004</f>
        <v>0.80889131854419516</v>
      </c>
    </row>
    <row r="879" spans="1:11" x14ac:dyDescent="0.3">
      <c r="A879" s="22" t="str">
        <f>'EKHAZAARSTK X raw'!A879</f>
        <v>TATA CONSULTANCY SVCS LTD</v>
      </c>
      <c r="B879" s="100">
        <f>('EKHAZAARSTK X raw'!B879-'EKHAZAARSTK X raw'!B$1003)/'EKHAZAARSTK X raw'!B$1004</f>
        <v>0.47893850324127835</v>
      </c>
      <c r="C879" s="100">
        <f>('EKHAZAARSTK X raw'!C879-'EKHAZAARSTK X raw'!C$1003)/'EKHAZAARSTK X raw'!C$1004</f>
        <v>-0.7902055287631583</v>
      </c>
      <c r="D879" s="100">
        <f>('EKHAZAARSTK X raw'!D879-'EKHAZAARSTK X raw'!D$1003)/'EKHAZAARSTK X raw'!D$1004</f>
        <v>-0.15225952632406098</v>
      </c>
      <c r="E879" s="100">
        <f>('EKHAZAARSTK X raw'!E879-'EKHAZAARSTK X raw'!E$1003)/'EKHAZAARSTK X raw'!E$1004</f>
        <v>-0.73289313609506346</v>
      </c>
      <c r="F879" s="100">
        <f>('EKHAZAARSTK X raw'!F879-'EKHAZAARSTK X raw'!F$1003)/'EKHAZAARSTK X raw'!F$1004</f>
        <v>-0.52944078510161485</v>
      </c>
      <c r="G879" s="100">
        <f>('EKHAZAARSTK X raw'!G879-'EKHAZAARSTK X raw'!G$1003)/'EKHAZAARSTK X raw'!G$1004</f>
        <v>1.8047190658813619</v>
      </c>
      <c r="H879" s="100">
        <f>('EKHAZAARSTK X raw'!H879-'EKHAZAARSTK X raw'!H$1003)/'EKHAZAARSTK X raw'!H$1004</f>
        <v>3.0245067387481335</v>
      </c>
      <c r="I879" s="100">
        <f>('EKHAZAARSTK X raw'!I879-'EKHAZAARSTK X raw'!I$1003)/'EKHAZAARSTK X raw'!I$1004</f>
        <v>-0.90571615338904399</v>
      </c>
      <c r="J879" s="100">
        <f>('EKHAZAARSTK X raw'!J879-'EKHAZAARSTK X raw'!J$1003)/'EKHAZAARSTK X raw'!J$1004</f>
        <v>-0.46880341387127383</v>
      </c>
      <c r="K879" s="100">
        <f>('EKHAZAARSTK X raw'!K879-'EKHAZAARSTK X raw'!K$1003)/'EKHAZAARSTK X raw'!K$1004</f>
        <v>-0.23869018543711903</v>
      </c>
    </row>
    <row r="880" spans="1:11" x14ac:dyDescent="0.3">
      <c r="A880" s="22" t="str">
        <f>'EKHAZAARSTK X raw'!A880</f>
        <v>TATA CONSUMER PRODUCTS LTD</v>
      </c>
      <c r="B880" s="100">
        <f>('EKHAZAARSTK X raw'!B880-'EKHAZAARSTK X raw'!B$1003)/'EKHAZAARSTK X raw'!B$1004</f>
        <v>-2.2262497617330661E-2</v>
      </c>
      <c r="C880" s="100">
        <f>('EKHAZAARSTK X raw'!C880-'EKHAZAARSTK X raw'!C$1003)/'EKHAZAARSTK X raw'!C$1004</f>
        <v>-0.94641993976200522</v>
      </c>
      <c r="D880" s="100">
        <f>('EKHAZAARSTK X raw'!D880-'EKHAZAARSTK X raw'!D$1003)/'EKHAZAARSTK X raw'!D$1004</f>
        <v>3.3179804978985164E-2</v>
      </c>
      <c r="E880" s="100">
        <f>('EKHAZAARSTK X raw'!E880-'EKHAZAARSTK X raw'!E$1003)/'EKHAZAARSTK X raw'!E$1004</f>
        <v>-0.77479680957839625</v>
      </c>
      <c r="F880" s="100">
        <f>('EKHAZAARSTK X raw'!F880-'EKHAZAARSTK X raw'!F$1003)/'EKHAZAARSTK X raw'!F$1004</f>
        <v>-0.37012754029302564</v>
      </c>
      <c r="G880" s="100">
        <f>('EKHAZAARSTK X raw'!G880-'EKHAZAARSTK X raw'!G$1003)/'EKHAZAARSTK X raw'!G$1004</f>
        <v>-0.22599760768384927</v>
      </c>
      <c r="H880" s="100">
        <f>('EKHAZAARSTK X raw'!H880-'EKHAZAARSTK X raw'!H$1003)/'EKHAZAARSTK X raw'!H$1004</f>
        <v>1.2463212600863272</v>
      </c>
      <c r="I880" s="100">
        <f>('EKHAZAARSTK X raw'!I880-'EKHAZAARSTK X raw'!I$1003)/'EKHAZAARSTK X raw'!I$1004</f>
        <v>-0.427778367867861</v>
      </c>
      <c r="J880" s="100">
        <f>('EKHAZAARSTK X raw'!J880-'EKHAZAARSTK X raw'!J$1003)/'EKHAZAARSTK X raw'!J$1004</f>
        <v>-0.67490876025314406</v>
      </c>
      <c r="K880" s="100">
        <f>('EKHAZAARSTK X raw'!K880-'EKHAZAARSTK X raw'!K$1003)/'EKHAZAARSTK X raw'!K$1004</f>
        <v>-0.73859819234486679</v>
      </c>
    </row>
    <row r="881" spans="1:11" x14ac:dyDescent="0.3">
      <c r="A881" s="22" t="str">
        <f>'EKHAZAARSTK X raw'!A881</f>
        <v>TATA ELXSI LTD</v>
      </c>
      <c r="B881" s="100">
        <f>('EKHAZAARSTK X raw'!B881-'EKHAZAARSTK X raw'!B$1003)/'EKHAZAARSTK X raw'!B$1004</f>
        <v>-0.15976968700258845</v>
      </c>
      <c r="C881" s="100">
        <f>('EKHAZAARSTK X raw'!C881-'EKHAZAARSTK X raw'!C$1003)/'EKHAZAARSTK X raw'!C$1004</f>
        <v>1.4622743257364963</v>
      </c>
      <c r="D881" s="100">
        <f>('EKHAZAARSTK X raw'!D881-'EKHAZAARSTK X raw'!D$1003)/'EKHAZAARSTK X raw'!D$1004</f>
        <v>1.2834848711661841</v>
      </c>
      <c r="E881" s="100">
        <f>('EKHAZAARSTK X raw'!E881-'EKHAZAARSTK X raw'!E$1003)/'EKHAZAARSTK X raw'!E$1004</f>
        <v>-0.61495189913616688</v>
      </c>
      <c r="F881" s="100">
        <f>('EKHAZAARSTK X raw'!F881-'EKHAZAARSTK X raw'!F$1003)/'EKHAZAARSTK X raw'!F$1004</f>
        <v>-1.0747516816925924</v>
      </c>
      <c r="G881" s="100">
        <f>('EKHAZAARSTK X raw'!G881-'EKHAZAARSTK X raw'!G$1003)/'EKHAZAARSTK X raw'!G$1004</f>
        <v>2.1926920559102121</v>
      </c>
      <c r="H881" s="100">
        <f>('EKHAZAARSTK X raw'!H881-'EKHAZAARSTK X raw'!H$1003)/'EKHAZAARSTK X raw'!H$1004</f>
        <v>0.28046019185743687</v>
      </c>
      <c r="I881" s="100">
        <f>('EKHAZAARSTK X raw'!I881-'EKHAZAARSTK X raw'!I$1003)/'EKHAZAARSTK X raw'!I$1004</f>
        <v>0.66984222950822969</v>
      </c>
      <c r="J881" s="100">
        <f>('EKHAZAARSTK X raw'!J881-'EKHAZAARSTK X raw'!J$1003)/'EKHAZAARSTK X raw'!J$1004</f>
        <v>-0.92044066977609817</v>
      </c>
      <c r="K881" s="100">
        <f>('EKHAZAARSTK X raw'!K881-'EKHAZAARSTK X raw'!K$1003)/'EKHAZAARSTK X raw'!K$1004</f>
        <v>6.401648996822612E-2</v>
      </c>
    </row>
    <row r="882" spans="1:11" x14ac:dyDescent="0.3">
      <c r="A882" s="22" t="str">
        <f>'EKHAZAARSTK X raw'!A882</f>
        <v>TATA INVESTMENT CORP LTD</v>
      </c>
      <c r="B882" s="100">
        <f>('EKHAZAARSTK X raw'!B882-'EKHAZAARSTK X raw'!B$1003)/'EKHAZAARSTK X raw'!B$1004</f>
        <v>1.2801016091597717</v>
      </c>
      <c r="C882" s="100">
        <f>('EKHAZAARSTK X raw'!C882-'EKHAZAARSTK X raw'!C$1003)/'EKHAZAARSTK X raw'!C$1004</f>
        <v>-1.5657748582208972</v>
      </c>
      <c r="D882" s="100">
        <f>('EKHAZAARSTK X raw'!D882-'EKHAZAARSTK X raw'!D$1003)/'EKHAZAARSTK X raw'!D$1004</f>
        <v>-0.24453702901962637</v>
      </c>
      <c r="E882" s="100">
        <f>('EKHAZAARSTK X raw'!E882-'EKHAZAARSTK X raw'!E$1003)/'EKHAZAARSTK X raw'!E$1004</f>
        <v>-0.90240488424864596</v>
      </c>
      <c r="F882" s="100">
        <f>('EKHAZAARSTK X raw'!F882-'EKHAZAARSTK X raw'!F$1003)/'EKHAZAARSTK X raw'!F$1004</f>
        <v>1.0536998519563527</v>
      </c>
      <c r="G882" s="100">
        <f>('EKHAZAARSTK X raw'!G882-'EKHAZAARSTK X raw'!G$1003)/'EKHAZAARSTK X raw'!G$1004</f>
        <v>0.23949421594905565</v>
      </c>
      <c r="H882" s="100">
        <f>('EKHAZAARSTK X raw'!H882-'EKHAZAARSTK X raw'!H$1003)/'EKHAZAARSTK X raw'!H$1004</f>
        <v>7.8857711376307427E-2</v>
      </c>
      <c r="I882" s="100">
        <f>('EKHAZAARSTK X raw'!I882-'EKHAZAARSTK X raw'!I$1003)/'EKHAZAARSTK X raw'!I$1004</f>
        <v>-0.72448576562026901</v>
      </c>
      <c r="J882" s="100">
        <f>('EKHAZAARSTK X raw'!J882-'EKHAZAARSTK X raw'!J$1003)/'EKHAZAARSTK X raw'!J$1004</f>
        <v>-0.19115705028964328</v>
      </c>
      <c r="K882" s="100">
        <f>('EKHAZAARSTK X raw'!K882-'EKHAZAARSTK X raw'!K$1003)/'EKHAZAARSTK X raw'!K$1004</f>
        <v>2.2492285759055393</v>
      </c>
    </row>
    <row r="883" spans="1:11" x14ac:dyDescent="0.3">
      <c r="A883" s="22" t="str">
        <f>'EKHAZAARSTK X raw'!A883</f>
        <v>TATA METALIKS LTD</v>
      </c>
      <c r="B883" s="100">
        <f>('EKHAZAARSTK X raw'!B883-'EKHAZAARSTK X raw'!B$1003)/'EKHAZAARSTK X raw'!B$1004</f>
        <v>9.6167460169240535E-2</v>
      </c>
      <c r="C883" s="100">
        <f>('EKHAZAARSTK X raw'!C883-'EKHAZAARSTK X raw'!C$1003)/'EKHAZAARSTK X raw'!C$1004</f>
        <v>-0.38361500169617796</v>
      </c>
      <c r="D883" s="100">
        <f>('EKHAZAARSTK X raw'!D883-'EKHAZAARSTK X raw'!D$1003)/'EKHAZAARSTK X raw'!D$1004</f>
        <v>-6.2198971521953382E-2</v>
      </c>
      <c r="E883" s="100">
        <f>('EKHAZAARSTK X raw'!E883-'EKHAZAARSTK X raw'!E$1003)/'EKHAZAARSTK X raw'!E$1004</f>
        <v>-0.58433896925425077</v>
      </c>
      <c r="F883" s="100">
        <f>('EKHAZAARSTK X raw'!F883-'EKHAZAARSTK X raw'!F$1003)/'EKHAZAARSTK X raw'!F$1004</f>
        <v>-0.26466921081375772</v>
      </c>
      <c r="G883" s="100">
        <f>('EKHAZAARSTK X raw'!G883-'EKHAZAARSTK X raw'!G$1003)/'EKHAZAARSTK X raw'!G$1004</f>
        <v>-0.64901665539001818</v>
      </c>
      <c r="H883" s="100">
        <f>('EKHAZAARSTK X raw'!H883-'EKHAZAARSTK X raw'!H$1003)/'EKHAZAARSTK X raw'!H$1004</f>
        <v>-0.42873842639097542</v>
      </c>
      <c r="I883" s="100">
        <f>('EKHAZAARSTK X raw'!I883-'EKHAZAARSTK X raw'!I$1003)/'EKHAZAARSTK X raw'!I$1004</f>
        <v>0.36673298355056433</v>
      </c>
      <c r="J883" s="100">
        <f>('EKHAZAARSTK X raw'!J883-'EKHAZAARSTK X raw'!J$1003)/'EKHAZAARSTK X raw'!J$1004</f>
        <v>0.58364920838799328</v>
      </c>
      <c r="K883" s="100">
        <f>('EKHAZAARSTK X raw'!K883-'EKHAZAARSTK X raw'!K$1003)/'EKHAZAARSTK X raw'!K$1004</f>
        <v>-1.4004989875636513</v>
      </c>
    </row>
    <row r="884" spans="1:11" x14ac:dyDescent="0.3">
      <c r="A884" s="22" t="str">
        <f>'EKHAZAARSTK X raw'!A884</f>
        <v>TATA MOTORS LTD</v>
      </c>
      <c r="B884" s="100">
        <f>('EKHAZAARSTK X raw'!B884-'EKHAZAARSTK X raw'!B$1003)/'EKHAZAARSTK X raw'!B$1004</f>
        <v>-0.64897097360151768</v>
      </c>
      <c r="C884" s="100">
        <f>('EKHAZAARSTK X raw'!C884-'EKHAZAARSTK X raw'!C$1003)/'EKHAZAARSTK X raw'!C$1004</f>
        <v>-0.76178579753437814</v>
      </c>
      <c r="D884" s="100">
        <f>('EKHAZAARSTK X raw'!D884-'EKHAZAARSTK X raw'!D$1003)/'EKHAZAARSTK X raw'!D$1004</f>
        <v>-0.70751256152143227</v>
      </c>
      <c r="E884" s="100">
        <f>('EKHAZAARSTK X raw'!E884-'EKHAZAARSTK X raw'!E$1003)/'EKHAZAARSTK X raw'!E$1004</f>
        <v>1.5129634674397701</v>
      </c>
      <c r="F884" s="100">
        <f>('EKHAZAARSTK X raw'!F884-'EKHAZAARSTK X raw'!F$1003)/'EKHAZAARSTK X raw'!F$1004</f>
        <v>-0.25567635847881598</v>
      </c>
      <c r="G884" s="100">
        <f>('EKHAZAARSTK X raw'!G884-'EKHAZAARSTK X raw'!G$1003)/'EKHAZAARSTK X raw'!G$1004</f>
        <v>-1.5740778442342225</v>
      </c>
      <c r="H884" s="100">
        <f>('EKHAZAARSTK X raw'!H884-'EKHAZAARSTK X raw'!H$1003)/'EKHAZAARSTK X raw'!H$1004</f>
        <v>2.7700292774281254</v>
      </c>
      <c r="I884" s="100">
        <f>('EKHAZAARSTK X raw'!I884-'EKHAZAARSTK X raw'!I$1003)/'EKHAZAARSTK X raw'!I$1004</f>
        <v>1.1507834618694768</v>
      </c>
      <c r="J884" s="100">
        <f>('EKHAZAARSTK X raw'!J884-'EKHAZAARSTK X raw'!J$1003)/'EKHAZAARSTK X raw'!J$1004</f>
        <v>-8.0562871469315941E-2</v>
      </c>
      <c r="K884" s="100">
        <f>('EKHAZAARSTK X raw'!K884-'EKHAZAARSTK X raw'!K$1003)/'EKHAZAARSTK X raw'!K$1004</f>
        <v>-1.07886784316752</v>
      </c>
    </row>
    <row r="885" spans="1:11" x14ac:dyDescent="0.3">
      <c r="A885" s="22" t="str">
        <f>'EKHAZAARSTK X raw'!A885</f>
        <v>TATA POWER CO LTD</v>
      </c>
      <c r="B885" s="100">
        <f>('EKHAZAARSTK X raw'!B885-'EKHAZAARSTK X raw'!B$1003)/'EKHAZAARSTK X raw'!B$1004</f>
        <v>7.7858186245344354E-3</v>
      </c>
      <c r="C885" s="100">
        <f>('EKHAZAARSTK X raw'!C885-'EKHAZAARSTK X raw'!C$1003)/'EKHAZAARSTK X raw'!C$1004</f>
        <v>-1.0653809962028649</v>
      </c>
      <c r="D885" s="100">
        <f>('EKHAZAARSTK X raw'!D885-'EKHAZAARSTK X raw'!D$1003)/'EKHAZAARSTK X raw'!D$1004</f>
        <v>-0.42218511223087291</v>
      </c>
      <c r="E885" s="100">
        <f>('EKHAZAARSTK X raw'!E885-'EKHAZAARSTK X raw'!E$1003)/'EKHAZAARSTK X raw'!E$1004</f>
        <v>1.4547808042608583</v>
      </c>
      <c r="F885" s="100">
        <f>('EKHAZAARSTK X raw'!F885-'EKHAZAARSTK X raw'!F$1003)/'EKHAZAARSTK X raw'!F$1004</f>
        <v>-0.69902886886145155</v>
      </c>
      <c r="G885" s="100">
        <f>('EKHAZAARSTK X raw'!G885-'EKHAZAARSTK X raw'!G$1003)/'EKHAZAARSTK X raw'!G$1004</f>
        <v>-0.41927254661528734</v>
      </c>
      <c r="H885" s="100">
        <f>('EKHAZAARSTK X raw'!H885-'EKHAZAARSTK X raw'!H$1003)/'EKHAZAARSTK X raw'!H$1004</f>
        <v>1.9384614311788564</v>
      </c>
      <c r="I885" s="100">
        <f>('EKHAZAARSTK X raw'!I885-'EKHAZAARSTK X raw'!I$1003)/'EKHAZAARSTK X raw'!I$1004</f>
        <v>1.5759251385381672</v>
      </c>
      <c r="J885" s="100">
        <f>('EKHAZAARSTK X raw'!J885-'EKHAZAARSTK X raw'!J$1003)/'EKHAZAARSTK X raw'!J$1004</f>
        <v>0.13986891871349488</v>
      </c>
      <c r="K885" s="100">
        <f>('EKHAZAARSTK X raw'!K885-'EKHAZAARSTK X raw'!K$1003)/'EKHAZAARSTK X raw'!K$1004</f>
        <v>-0.76210328011366046</v>
      </c>
    </row>
    <row r="886" spans="1:11" x14ac:dyDescent="0.3">
      <c r="A886" s="22" t="str">
        <f>'EKHAZAARSTK X raw'!A886</f>
        <v>TATA STEEL LONG PRODUCTS LTD</v>
      </c>
      <c r="B886" s="100">
        <f>('EKHAZAARSTK X raw'!B886-'EKHAZAARSTK X raw'!B$1003)/'EKHAZAARSTK X raw'!B$1004</f>
        <v>0.72811122278032525</v>
      </c>
      <c r="C886" s="100">
        <f>('EKHAZAARSTK X raw'!C886-'EKHAZAARSTK X raw'!C$1003)/'EKHAZAARSTK X raw'!C$1004</f>
        <v>1.8775647452274145</v>
      </c>
      <c r="D886" s="100">
        <f>('EKHAZAARSTK X raw'!D886-'EKHAZAARSTK X raw'!D$1003)/'EKHAZAARSTK X raw'!D$1004</f>
        <v>1.3773856886281699</v>
      </c>
      <c r="E886" s="100">
        <f>('EKHAZAARSTK X raw'!E886-'EKHAZAARSTK X raw'!E$1003)/'EKHAZAARSTK X raw'!E$1004</f>
        <v>2.9332444279339183</v>
      </c>
      <c r="F886" s="100">
        <f>('EKHAZAARSTK X raw'!F886-'EKHAZAARSTK X raw'!F$1003)/'EKHAZAARSTK X raw'!F$1004</f>
        <v>-0.42087473159270222</v>
      </c>
      <c r="G886" s="100">
        <f>('EKHAZAARSTK X raw'!G886-'EKHAZAARSTK X raw'!G$1003)/'EKHAZAARSTK X raw'!G$1004</f>
        <v>-2.6594492421996754</v>
      </c>
      <c r="H886" s="100">
        <f>('EKHAZAARSTK X raw'!H886-'EKHAZAARSTK X raw'!H$1003)/'EKHAZAARSTK X raw'!H$1004</f>
        <v>0.3541272320021237</v>
      </c>
      <c r="I886" s="100">
        <f>('EKHAZAARSTK X raw'!I886-'EKHAZAARSTK X raw'!I$1003)/'EKHAZAARSTK X raw'!I$1004</f>
        <v>-0.54146239855893397</v>
      </c>
      <c r="J886" s="100">
        <f>('EKHAZAARSTK X raw'!J886-'EKHAZAARSTK X raw'!J$1003)/'EKHAZAARSTK X raw'!J$1004</f>
        <v>-0.45367554816336919</v>
      </c>
      <c r="K886" s="100">
        <f>('EKHAZAARSTK X raw'!K886-'EKHAZAARSTK X raw'!K$1003)/'EKHAZAARSTK X raw'!K$1004</f>
        <v>-2.215490535127425</v>
      </c>
    </row>
    <row r="887" spans="1:11" x14ac:dyDescent="0.3">
      <c r="A887" s="22" t="str">
        <f>'EKHAZAARSTK X raw'!A887</f>
        <v>TATA STEEL LTD</v>
      </c>
      <c r="B887" s="100">
        <f>('EKHAZAARSTK X raw'!B887-'EKHAZAARSTK X raw'!B$1003)/'EKHAZAARSTK X raw'!B$1004</f>
        <v>2.7761800218195969</v>
      </c>
      <c r="C887" s="100">
        <f>('EKHAZAARSTK X raw'!C887-'EKHAZAARSTK X raw'!C$1003)/'EKHAZAARSTK X raw'!C$1004</f>
        <v>-5.4633766845492746E-2</v>
      </c>
      <c r="D887" s="100">
        <f>('EKHAZAARSTK X raw'!D887-'EKHAZAARSTK X raw'!D$1003)/'EKHAZAARSTK X raw'!D$1004</f>
        <v>-0.31164554012000473</v>
      </c>
      <c r="E887" s="100">
        <f>('EKHAZAARSTK X raw'!E887-'EKHAZAARSTK X raw'!E$1003)/'EKHAZAARSTK X raw'!E$1004</f>
        <v>0.74963515326591523</v>
      </c>
      <c r="F887" s="100">
        <f>('EKHAZAARSTK X raw'!F887-'EKHAZAARSTK X raw'!F$1003)/'EKHAZAARSTK X raw'!F$1004</f>
        <v>-0.5797036721767761</v>
      </c>
      <c r="G887" s="100">
        <f>('EKHAZAARSTK X raw'!G887-'EKHAZAARSTK X raw'!G$1003)/'EKHAZAARSTK X raw'!G$1004</f>
        <v>-0.19171576110258531</v>
      </c>
      <c r="H887" s="100">
        <f>('EKHAZAARSTK X raw'!H887-'EKHAZAARSTK X raw'!H$1003)/'EKHAZAARSTK X raw'!H$1004</f>
        <v>2.6336857853674354</v>
      </c>
      <c r="I887" s="100">
        <f>('EKHAZAARSTK X raw'!I887-'EKHAZAARSTK X raw'!I$1003)/'EKHAZAARSTK X raw'!I$1004</f>
        <v>1.1439263521212659</v>
      </c>
      <c r="J887" s="100">
        <f>('EKHAZAARSTK X raw'!J887-'EKHAZAARSTK X raw'!J$1003)/'EKHAZAARSTK X raw'!J$1004</f>
        <v>1.7248967202959529</v>
      </c>
      <c r="K887" s="100">
        <f>('EKHAZAARSTK X raw'!K887-'EKHAZAARSTK X raw'!K$1003)/'EKHAZAARSTK X raw'!K$1004</f>
        <v>-0.18584529589379487</v>
      </c>
    </row>
    <row r="888" spans="1:11" x14ac:dyDescent="0.3">
      <c r="A888" s="22" t="str">
        <f>'EKHAZAARSTK X raw'!A888</f>
        <v>TATA TELESERVICES MAHARASHTR</v>
      </c>
      <c r="B888" s="100">
        <f>('EKHAZAARSTK X raw'!B888-'EKHAZAARSTK X raw'!B$1003)/'EKHAZAARSTK X raw'!B$1004</f>
        <v>-0.64897097360151768</v>
      </c>
      <c r="C888" s="100">
        <f>('EKHAZAARSTK X raw'!C888-'EKHAZAARSTK X raw'!C$1003)/'EKHAZAARSTK X raw'!C$1004</f>
        <v>2.1344956330096387</v>
      </c>
      <c r="D888" s="100">
        <f>('EKHAZAARSTK X raw'!D888-'EKHAZAARSTK X raw'!D$1003)/'EKHAZAARSTK X raw'!D$1004</f>
        <v>-0.85558934708673628</v>
      </c>
      <c r="E888" s="100">
        <f>('EKHAZAARSTK X raw'!E888-'EKHAZAARSTK X raw'!E$1003)/'EKHAZAARSTK X raw'!E$1004</f>
        <v>2.7193341852644468</v>
      </c>
      <c r="F888" s="100">
        <f>('EKHAZAARSTK X raw'!F888-'EKHAZAARSTK X raw'!F$1003)/'EKHAZAARSTK X raw'!F$1004</f>
        <v>-2.2946548512543044</v>
      </c>
      <c r="G888" s="100">
        <f>('EKHAZAARSTK X raw'!G888-'EKHAZAARSTK X raw'!G$1003)/'EKHAZAARSTK X raw'!G$1004</f>
        <v>-1.9576038501811273</v>
      </c>
      <c r="H888" s="100">
        <f>('EKHAZAARSTK X raw'!H888-'EKHAZAARSTK X raw'!H$1003)/'EKHAZAARSTK X raw'!H$1004</f>
        <v>-0.36140485214072093</v>
      </c>
      <c r="I888" s="100">
        <f>('EKHAZAARSTK X raw'!I888-'EKHAZAARSTK X raw'!I$1003)/'EKHAZAARSTK X raw'!I$1004</f>
        <v>-0.36694023438120527</v>
      </c>
      <c r="J888" s="100">
        <f>('EKHAZAARSTK X raw'!J888-'EKHAZAARSTK X raw'!J$1003)/'EKHAZAARSTK X raw'!J$1004</f>
        <v>-2.2246959745918122</v>
      </c>
      <c r="K888" s="100">
        <f>('EKHAZAARSTK X raw'!K888-'EKHAZAARSTK X raw'!K$1003)/'EKHAZAARSTK X raw'!K$1004</f>
        <v>1.5297163220069363</v>
      </c>
    </row>
    <row r="889" spans="1:11" x14ac:dyDescent="0.3">
      <c r="A889" s="22" t="str">
        <f>'EKHAZAARSTK X raw'!A889</f>
        <v>TATVA CHINTAN PHARMA CHEM LT</v>
      </c>
      <c r="B889" s="100">
        <f>('EKHAZAARSTK X raw'!B889-'EKHAZAARSTK X raw'!B$1003)/'EKHAZAARSTK X raw'!B$1004</f>
        <v>-0.56044543310316497</v>
      </c>
      <c r="C889" s="100">
        <f>('EKHAZAARSTK X raw'!C889-'EKHAZAARSTK X raw'!C$1003)/'EKHAZAARSTK X raw'!C$1004</f>
        <v>-0.72914944321641717</v>
      </c>
      <c r="D889" s="100">
        <f>('EKHAZAARSTK X raw'!D889-'EKHAZAARSTK X raw'!D$1003)/'EKHAZAARSTK X raw'!D$1004</f>
        <v>1.5376315238864366</v>
      </c>
      <c r="E889" s="100">
        <f>('EKHAZAARSTK X raw'!E889-'EKHAZAARSTK X raw'!E$1003)/'EKHAZAARSTK X raw'!E$1004</f>
        <v>-0.58719341851519391</v>
      </c>
      <c r="F889" s="100">
        <f>('EKHAZAARSTK X raw'!F889-'EKHAZAARSTK X raw'!F$1003)/'EKHAZAARSTK X raw'!F$1004</f>
        <v>-1.0069620412843223</v>
      </c>
      <c r="G889" s="100">
        <f>('EKHAZAARSTK X raw'!G889-'EKHAZAARSTK X raw'!G$1003)/'EKHAZAARSTK X raw'!G$1004</f>
        <v>-0.32229489747811535</v>
      </c>
      <c r="H889" s="100">
        <f>('EKHAZAARSTK X raw'!H889-'EKHAZAARSTK X raw'!H$1003)/'EKHAZAARSTK X raw'!H$1004</f>
        <v>-1.0215979487212896</v>
      </c>
      <c r="I889" s="100">
        <f>('EKHAZAARSTK X raw'!I889-'EKHAZAARSTK X raw'!I$1003)/'EKHAZAARSTK X raw'!I$1004</f>
        <v>-0.41981493391631353</v>
      </c>
      <c r="J889" s="100">
        <f>('EKHAZAARSTK X raw'!J889-'EKHAZAARSTK X raw'!J$1003)/'EKHAZAARSTK X raw'!J$1004</f>
        <v>-0.827355690799635</v>
      </c>
      <c r="K889" s="100">
        <f>('EKHAZAARSTK X raw'!K889-'EKHAZAARSTK X raw'!K$1003)/'EKHAZAARSTK X raw'!K$1004</f>
        <v>-0.92819901234768831</v>
      </c>
    </row>
    <row r="890" spans="1:11" x14ac:dyDescent="0.3">
      <c r="A890" s="22" t="str">
        <f>'EKHAZAARSTK X raw'!A890</f>
        <v>TCI EXPRESS LTD</v>
      </c>
      <c r="B890" s="100">
        <f>('EKHAZAARSTK X raw'!B890-'EKHAZAARSTK X raw'!B$1003)/'EKHAZAARSTK X raw'!B$1004</f>
        <v>-0.26099624418225403</v>
      </c>
      <c r="C890" s="100">
        <f>('EKHAZAARSTK X raw'!C890-'EKHAZAARSTK X raw'!C$1003)/'EKHAZAARSTK X raw'!C$1004</f>
        <v>0.16984390988649989</v>
      </c>
      <c r="D890" s="100">
        <f>('EKHAZAARSTK X raw'!D890-'EKHAZAARSTK X raw'!D$1003)/'EKHAZAARSTK X raw'!D$1004</f>
        <v>9.3929257382192682E-2</v>
      </c>
      <c r="E890" s="100">
        <f>('EKHAZAARSTK X raw'!E890-'EKHAZAARSTK X raw'!E$1003)/'EKHAZAARSTK X raw'!E$1004</f>
        <v>-0.87557065691199998</v>
      </c>
      <c r="F890" s="100">
        <f>('EKHAZAARSTK X raw'!F890-'EKHAZAARSTK X raw'!F$1003)/'EKHAZAARSTK X raw'!F$1004</f>
        <v>-0.53801961654235186</v>
      </c>
      <c r="G890" s="100">
        <f>('EKHAZAARSTK X raw'!G890-'EKHAZAARSTK X raw'!G$1003)/'EKHAZAARSTK X raw'!G$1004</f>
        <v>0.77836697795606835</v>
      </c>
      <c r="H890" s="100">
        <f>('EKHAZAARSTK X raw'!H890-'EKHAZAARSTK X raw'!H$1003)/'EKHAZAARSTK X raw'!H$1004</f>
        <v>-0.69027260878801655</v>
      </c>
      <c r="I890" s="100">
        <f>('EKHAZAARSTK X raw'!I890-'EKHAZAARSTK X raw'!I$1003)/'EKHAZAARSTK X raw'!I$1004</f>
        <v>-0.6509875026849874</v>
      </c>
      <c r="J890" s="100">
        <f>('EKHAZAARSTK X raw'!J890-'EKHAZAARSTK X raw'!J$1003)/'EKHAZAARSTK X raw'!J$1004</f>
        <v>-0.62297518964337795</v>
      </c>
      <c r="K890" s="100">
        <f>('EKHAZAARSTK X raw'!K890-'EKHAZAARSTK X raw'!K$1003)/'EKHAZAARSTK X raw'!K$1004</f>
        <v>-0.87308784814207718</v>
      </c>
    </row>
    <row r="891" spans="1:11" x14ac:dyDescent="0.3">
      <c r="A891" s="22" t="str">
        <f>'EKHAZAARSTK X raw'!A891</f>
        <v>TCNS CLOTHING CO LTD</v>
      </c>
      <c r="B891" s="100">
        <f>('EKHAZAARSTK X raw'!B891-'EKHAZAARSTK X raw'!B$1003)/'EKHAZAARSTK X raw'!B$1004</f>
        <v>-0.64897097360151768</v>
      </c>
      <c r="C891" s="100">
        <f>('EKHAZAARSTK X raw'!C891-'EKHAZAARSTK X raw'!C$1003)/'EKHAZAARSTK X raw'!C$1004</f>
        <v>-0.50917043368565285</v>
      </c>
      <c r="D891" s="100">
        <f>('EKHAZAARSTK X raw'!D891-'EKHAZAARSTK X raw'!D$1003)/'EKHAZAARSTK X raw'!D$1004</f>
        <v>-1.4512932541428096</v>
      </c>
      <c r="E891" s="100">
        <f>('EKHAZAARSTK X raw'!E891-'EKHAZAARSTK X raw'!E$1003)/'EKHAZAARSTK X raw'!E$1004</f>
        <v>0.35553969911817934</v>
      </c>
      <c r="F891" s="100">
        <f>('EKHAZAARSTK X raw'!F891-'EKHAZAARSTK X raw'!F$1003)/'EKHAZAARSTK X raw'!F$1004</f>
        <v>-1.5265499162789928</v>
      </c>
      <c r="G891" s="100">
        <f>('EKHAZAARSTK X raw'!G891-'EKHAZAARSTK X raw'!G$1003)/'EKHAZAARSTK X raw'!G$1004</f>
        <v>-0.76090821547364462</v>
      </c>
      <c r="H891" s="100">
        <f>('EKHAZAARSTK X raw'!H891-'EKHAZAARSTK X raw'!H$1003)/'EKHAZAARSTK X raw'!H$1004</f>
        <v>-0.77223402100518002</v>
      </c>
      <c r="I891" s="100">
        <f>('EKHAZAARSTK X raw'!I891-'EKHAZAARSTK X raw'!I$1003)/'EKHAZAARSTK X raw'!I$1004</f>
        <v>-0.56213183360454289</v>
      </c>
      <c r="J891" s="100">
        <f>('EKHAZAARSTK X raw'!J891-'EKHAZAARSTK X raw'!J$1003)/'EKHAZAARSTK X raw'!J$1004</f>
        <v>-0.49496055150551166</v>
      </c>
      <c r="K891" s="100">
        <f>('EKHAZAARSTK X raw'!K891-'EKHAZAARSTK X raw'!K$1003)/'EKHAZAARSTK X raw'!K$1004</f>
        <v>0.91686164908085388</v>
      </c>
    </row>
    <row r="892" spans="1:11" x14ac:dyDescent="0.3">
      <c r="A892" s="22" t="str">
        <f>'EKHAZAARSTK X raw'!A892</f>
        <v>TCPL PACKAGING LTD</v>
      </c>
      <c r="B892" s="100">
        <f>('EKHAZAARSTK X raw'!B892-'EKHAZAARSTK X raw'!B$1003)/'EKHAZAARSTK X raw'!B$1004</f>
        <v>-0.16442332013002989</v>
      </c>
      <c r="C892" s="100">
        <f>('EKHAZAARSTK X raw'!C892-'EKHAZAARSTK X raw'!C$1003)/'EKHAZAARSTK X raw'!C$1004</f>
        <v>-0.50045558923742273</v>
      </c>
      <c r="D892" s="100">
        <f>('EKHAZAARSTK X raw'!D892-'EKHAZAARSTK X raw'!D$1003)/'EKHAZAARSTK X raw'!D$1004</f>
        <v>0.25740004623731777</v>
      </c>
      <c r="E892" s="100">
        <f>('EKHAZAARSTK X raw'!E892-'EKHAZAARSTK X raw'!E$1003)/'EKHAZAARSTK X raw'!E$1004</f>
        <v>1.0146043490561425</v>
      </c>
      <c r="F892" s="100">
        <f>('EKHAZAARSTK X raw'!F892-'EKHAZAARSTK X raw'!F$1003)/'EKHAZAARSTK X raw'!F$1004</f>
        <v>2.0095119663310355</v>
      </c>
      <c r="G892" s="100">
        <f>('EKHAZAARSTK X raw'!G892-'EKHAZAARSTK X raw'!G$1003)/'EKHAZAARSTK X raw'!G$1004</f>
        <v>0.36273287838837115</v>
      </c>
      <c r="H892" s="100">
        <f>('EKHAZAARSTK X raw'!H892-'EKHAZAARSTK X raw'!H$1003)/'EKHAZAARSTK X raw'!H$1004</f>
        <v>-0.94259754584748834</v>
      </c>
      <c r="I892" s="100">
        <f>('EKHAZAARSTK X raw'!I892-'EKHAZAARSTK X raw'!I$1003)/'EKHAZAARSTK X raw'!I$1004</f>
        <v>6.2968176706285753E-2</v>
      </c>
      <c r="J892" s="100">
        <f>('EKHAZAARSTK X raw'!J892-'EKHAZAARSTK X raw'!J$1003)/'EKHAZAARSTK X raw'!J$1004</f>
        <v>0.35361754392310596</v>
      </c>
      <c r="K892" s="100">
        <f>('EKHAZAARSTK X raw'!K892-'EKHAZAARSTK X raw'!K$1003)/'EKHAZAARSTK X raw'!K$1004</f>
        <v>2.6060415025187389</v>
      </c>
    </row>
    <row r="893" spans="1:11" x14ac:dyDescent="0.3">
      <c r="A893" s="22" t="str">
        <f>'EKHAZAARSTK X raw'!A893</f>
        <v>TD POWER SYSTEMS LTD</v>
      </c>
      <c r="B893" s="100">
        <f>('EKHAZAARSTK X raw'!B893-'EKHAZAARSTK X raw'!B$1003)/'EKHAZAARSTK X raw'!B$1004</f>
        <v>-0.41812907856682996</v>
      </c>
      <c r="C893" s="100">
        <f>('EKHAZAARSTK X raw'!C893-'EKHAZAARSTK X raw'!C$1003)/'EKHAZAARSTK X raw'!C$1004</f>
        <v>-0.38922395728744419</v>
      </c>
      <c r="D893" s="100">
        <f>('EKHAZAARSTK X raw'!D893-'EKHAZAARSTK X raw'!D$1003)/'EKHAZAARSTK X raw'!D$1004</f>
        <v>0.16631806196094737</v>
      </c>
      <c r="E893" s="100">
        <f>('EKHAZAARSTK X raw'!E893-'EKHAZAARSTK X raw'!E$1003)/'EKHAZAARSTK X raw'!E$1004</f>
        <v>-0.90240488424864596</v>
      </c>
      <c r="F893" s="100">
        <f>('EKHAZAARSTK X raw'!F893-'EKHAZAARSTK X raw'!F$1003)/'EKHAZAARSTK X raw'!F$1004</f>
        <v>2.225059105995054</v>
      </c>
      <c r="G893" s="100">
        <f>('EKHAZAARSTK X raw'!G893-'EKHAZAARSTK X raw'!G$1003)/'EKHAZAARSTK X raw'!G$1004</f>
        <v>4.8931156610274321E-2</v>
      </c>
      <c r="H893" s="100">
        <f>('EKHAZAARSTK X raw'!H893-'EKHAZAARSTK X raw'!H$1003)/'EKHAZAARSTK X raw'!H$1004</f>
        <v>-0.93251340012228368</v>
      </c>
      <c r="I893" s="100">
        <f>('EKHAZAARSTK X raw'!I893-'EKHAZAARSTK X raw'!I$1003)/'EKHAZAARSTK X raw'!I$1004</f>
        <v>0.31618501291245532</v>
      </c>
      <c r="J893" s="100">
        <f>('EKHAZAARSTK X raw'!J893-'EKHAZAARSTK X raw'!J$1003)/'EKHAZAARSTK X raw'!J$1004</f>
        <v>-0.39299394776612223</v>
      </c>
      <c r="K893" s="100">
        <f>('EKHAZAARSTK X raw'!K893-'EKHAZAARSTK X raw'!K$1003)/'EKHAZAARSTK X raw'!K$1004</f>
        <v>1.5666609567302467</v>
      </c>
    </row>
    <row r="894" spans="1:11" x14ac:dyDescent="0.3">
      <c r="A894" s="22" t="str">
        <f>'EKHAZAARSTK X raw'!A894</f>
        <v>TEAMLEASE SERVICES LTD</v>
      </c>
      <c r="B894" s="100">
        <f>('EKHAZAARSTK X raw'!B894-'EKHAZAARSTK X raw'!B$1003)/'EKHAZAARSTK X raw'!B$1004</f>
        <v>-0.64897097360151768</v>
      </c>
      <c r="C894" s="100">
        <f>('EKHAZAARSTK X raw'!C894-'EKHAZAARSTK X raw'!C$1003)/'EKHAZAARSTK X raw'!C$1004</f>
        <v>1.2503772278729257</v>
      </c>
      <c r="D894" s="100">
        <f>('EKHAZAARSTK X raw'!D894-'EKHAZAARSTK X raw'!D$1003)/'EKHAZAARSTK X raw'!D$1004</f>
        <v>1.1093651579804049</v>
      </c>
      <c r="E894" s="100">
        <f>('EKHAZAARSTK X raw'!E894-'EKHAZAARSTK X raw'!E$1003)/'EKHAZAARSTK X raw'!E$1004</f>
        <v>-0.7156740252439282</v>
      </c>
      <c r="F894" s="100">
        <f>('EKHAZAARSTK X raw'!F894-'EKHAZAARSTK X raw'!F$1003)/'EKHAZAARSTK X raw'!F$1004</f>
        <v>-1.8948978852570648</v>
      </c>
      <c r="G894" s="100">
        <f>('EKHAZAARSTK X raw'!G894-'EKHAZAARSTK X raw'!G$1003)/'EKHAZAARSTK X raw'!G$1004</f>
        <v>6.6387673525552485E-2</v>
      </c>
      <c r="H894" s="100">
        <f>('EKHAZAARSTK X raw'!H894-'EKHAZAARSTK X raw'!H$1003)/'EKHAZAARSTK X raw'!H$1004</f>
        <v>-0.23908773861609395</v>
      </c>
      <c r="I894" s="100">
        <f>('EKHAZAARSTK X raw'!I894-'EKHAZAARSTK X raw'!I$1003)/'EKHAZAARSTK X raw'!I$1004</f>
        <v>-0.53138950174766053</v>
      </c>
      <c r="J894" s="100">
        <f>('EKHAZAARSTK X raw'!J894-'EKHAZAARSTK X raw'!J$1003)/'EKHAZAARSTK X raw'!J$1004</f>
        <v>-0.25873470953568928</v>
      </c>
      <c r="K894" s="100">
        <f>('EKHAZAARSTK X raw'!K894-'EKHAZAARSTK X raw'!K$1003)/'EKHAZAARSTK X raw'!K$1004</f>
        <v>-0.98784413435020502</v>
      </c>
    </row>
    <row r="895" spans="1:11" x14ac:dyDescent="0.3">
      <c r="A895" s="22" t="str">
        <f>'EKHAZAARSTK X raw'!A895</f>
        <v>TECH MAHINDRA LTD</v>
      </c>
      <c r="B895" s="100">
        <f>('EKHAZAARSTK X raw'!B895-'EKHAZAARSTK X raw'!B$1003)/'EKHAZAARSTK X raw'!B$1004</f>
        <v>0.42509604454598116</v>
      </c>
      <c r="C895" s="100">
        <f>('EKHAZAARSTK X raw'!C895-'EKHAZAARSTK X raw'!C$1003)/'EKHAZAARSTK X raw'!C$1004</f>
        <v>-5.8157061849696219E-2</v>
      </c>
      <c r="D895" s="100">
        <f>('EKHAZAARSTK X raw'!D895-'EKHAZAARSTK X raw'!D$1003)/'EKHAZAARSTK X raw'!D$1004</f>
        <v>-0.30197177152775467</v>
      </c>
      <c r="E895" s="100">
        <f>('EKHAZAARSTK X raw'!E895-'EKHAZAARSTK X raw'!E$1003)/'EKHAZAARSTK X raw'!E$1004</f>
        <v>-0.79558756734117186</v>
      </c>
      <c r="F895" s="100">
        <f>('EKHAZAARSTK X raw'!F895-'EKHAZAARSTK X raw'!F$1003)/'EKHAZAARSTK X raw'!F$1004</f>
        <v>-0.87516920967551171</v>
      </c>
      <c r="G895" s="100">
        <f>('EKHAZAARSTK X raw'!G895-'EKHAZAARSTK X raw'!G$1003)/'EKHAZAARSTK X raw'!G$1004</f>
        <v>0.61363545492845561</v>
      </c>
      <c r="H895" s="100">
        <f>('EKHAZAARSTK X raw'!H895-'EKHAZAARSTK X raw'!H$1003)/'EKHAZAARSTK X raw'!H$1004</f>
        <v>1.803460057774892</v>
      </c>
      <c r="I895" s="100">
        <f>('EKHAZAARSTK X raw'!I895-'EKHAZAARSTK X raw'!I$1003)/'EKHAZAARSTK X raw'!I$1004</f>
        <v>4.9356184959590883E-2</v>
      </c>
      <c r="J895" s="100">
        <f>('EKHAZAARSTK X raw'!J895-'EKHAZAARSTK X raw'!J$1003)/'EKHAZAARSTK X raw'!J$1004</f>
        <v>6.0414863859605802E-2</v>
      </c>
      <c r="K895" s="100">
        <f>('EKHAZAARSTK X raw'!K895-'EKHAZAARSTK X raw'!K$1003)/'EKHAZAARSTK X raw'!K$1004</f>
        <v>-0.55288092535892286</v>
      </c>
    </row>
    <row r="896" spans="1:11" x14ac:dyDescent="0.3">
      <c r="A896" s="22" t="str">
        <f>'EKHAZAARSTK X raw'!A896</f>
        <v>TECHNO ELECTRIC &amp; ENGINEERIN</v>
      </c>
      <c r="B896" s="100">
        <f>('EKHAZAARSTK X raw'!B896-'EKHAZAARSTK X raw'!B$1003)/'EKHAZAARSTK X raw'!B$1004</f>
        <v>-0.2314909974597818</v>
      </c>
      <c r="C896" s="100">
        <f>('EKHAZAARSTK X raw'!C896-'EKHAZAARSTK X raw'!C$1003)/'EKHAZAARSTK X raw'!C$1004</f>
        <v>-0.88872873388136708</v>
      </c>
      <c r="D896" s="100">
        <f>('EKHAZAARSTK X raw'!D896-'EKHAZAARSTK X raw'!D$1003)/'EKHAZAARSTK X raw'!D$1004</f>
        <v>-0.59937730065936168</v>
      </c>
      <c r="E896" s="100">
        <f>('EKHAZAARSTK X raw'!E896-'EKHAZAARSTK X raw'!E$1003)/'EKHAZAARSTK X raw'!E$1004</f>
        <v>-0.90240488424864596</v>
      </c>
      <c r="F896" s="100">
        <f>('EKHAZAARSTK X raw'!F896-'EKHAZAARSTK X raw'!F$1003)/'EKHAZAARSTK X raw'!F$1004</f>
        <v>0.65806543025374631</v>
      </c>
      <c r="G896" s="100">
        <f>('EKHAZAARSTK X raw'!G896-'EKHAZAARSTK X raw'!G$1003)/'EKHAZAARSTK X raw'!G$1004</f>
        <v>-0.3837447370020603</v>
      </c>
      <c r="H896" s="100">
        <f>('EKHAZAARSTK X raw'!H896-'EKHAZAARSTK X raw'!H$1003)/'EKHAZAARSTK X raw'!H$1004</f>
        <v>-0.52192378641214399</v>
      </c>
      <c r="I896" s="100">
        <f>('EKHAZAARSTK X raw'!I896-'EKHAZAARSTK X raw'!I$1003)/'EKHAZAARSTK X raw'!I$1004</f>
        <v>-0.70224150670250596</v>
      </c>
      <c r="J896" s="100">
        <f>('EKHAZAARSTK X raw'!J896-'EKHAZAARSTK X raw'!J$1003)/'EKHAZAARSTK X raw'!J$1004</f>
        <v>-5.7888416179465114E-2</v>
      </c>
      <c r="K896" s="100">
        <f>('EKHAZAARSTK X raw'!K896-'EKHAZAARSTK X raw'!K$1003)/'EKHAZAARSTK X raw'!K$1004</f>
        <v>-0.56757297767467363</v>
      </c>
    </row>
    <row r="897" spans="1:11" x14ac:dyDescent="0.3">
      <c r="A897" s="22" t="str">
        <f>'EKHAZAARSTK X raw'!A897</f>
        <v>TECHNOCRAFT INDUSTRIES INDIA</v>
      </c>
      <c r="B897" s="100">
        <f>('EKHAZAARSTK X raw'!B897-'EKHAZAARSTK X raw'!B$1003)/'EKHAZAARSTK X raw'!B$1004</f>
        <v>-0.64897097360151768</v>
      </c>
      <c r="C897" s="100">
        <f>('EKHAZAARSTK X raw'!C897-'EKHAZAARSTK X raw'!C$1003)/'EKHAZAARSTK X raw'!C$1004</f>
        <v>-0.17578947597485509</v>
      </c>
      <c r="D897" s="100">
        <f>('EKHAZAARSTK X raw'!D897-'EKHAZAARSTK X raw'!D$1003)/'EKHAZAARSTK X raw'!D$1004</f>
        <v>8.029438418721796E-2</v>
      </c>
      <c r="E897" s="100">
        <f>('EKHAZAARSTK X raw'!E897-'EKHAZAARSTK X raw'!E$1003)/'EKHAZAARSTK X raw'!E$1004</f>
        <v>-0.37520704475975974</v>
      </c>
      <c r="F897" s="100">
        <f>('EKHAZAARSTK X raw'!F897-'EKHAZAARSTK X raw'!F$1003)/'EKHAZAARSTK X raw'!F$1004</f>
        <v>0.74840132050842001</v>
      </c>
      <c r="G897" s="100">
        <f>('EKHAZAARSTK X raw'!G897-'EKHAZAARSTK X raw'!G$1003)/'EKHAZAARSTK X raw'!G$1004</f>
        <v>0.48501729566482904</v>
      </c>
      <c r="H897" s="100">
        <f>('EKHAZAARSTK X raw'!H897-'EKHAZAARSTK X raw'!H$1003)/'EKHAZAARSTK X raw'!H$1004</f>
        <v>-0.43455101878313918</v>
      </c>
      <c r="I897" s="100">
        <f>('EKHAZAARSTK X raw'!I897-'EKHAZAARSTK X raw'!I$1003)/'EKHAZAARSTK X raw'!I$1004</f>
        <v>-0.74707409608584185</v>
      </c>
      <c r="J897" s="100">
        <f>('EKHAZAARSTK X raw'!J897-'EKHAZAARSTK X raw'!J$1003)/'EKHAZAARSTK X raw'!J$1004</f>
        <v>0.33039723621420169</v>
      </c>
      <c r="K897" s="100">
        <f>('EKHAZAARSTK X raw'!K897-'EKHAZAARSTK X raw'!K$1003)/'EKHAZAARSTK X raw'!K$1004</f>
        <v>1.2327745558649614</v>
      </c>
    </row>
    <row r="898" spans="1:11" x14ac:dyDescent="0.3">
      <c r="A898" s="22" t="str">
        <f>'EKHAZAARSTK X raw'!A898</f>
        <v>TEGA INDUSTRIES LTD</v>
      </c>
      <c r="B898" s="100">
        <f>('EKHAZAARSTK X raw'!B898-'EKHAZAARSTK X raw'!B$1003)/'EKHAZAARSTK X raw'!B$1004</f>
        <v>-0.64897097360151768</v>
      </c>
      <c r="C898" s="100">
        <f>('EKHAZAARSTK X raw'!C898-'EKHAZAARSTK X raw'!C$1003)/'EKHAZAARSTK X raw'!C$1004</f>
        <v>0.19789887696774847</v>
      </c>
      <c r="D898" s="100">
        <f>('EKHAZAARSTK X raw'!D898-'EKHAZAARSTK X raw'!D$1003)/'EKHAZAARSTK X raw'!D$1004</f>
        <v>0.3276598482253229</v>
      </c>
      <c r="E898" s="100">
        <f>('EKHAZAARSTK X raw'!E898-'EKHAZAARSTK X raw'!E$1003)/'EKHAZAARSTK X raw'!E$1004</f>
        <v>-0.69977131499857081</v>
      </c>
      <c r="F898" s="100">
        <f>('EKHAZAARSTK X raw'!F898-'EKHAZAARSTK X raw'!F$1003)/'EKHAZAARSTK X raw'!F$1004</f>
        <v>0.73983528449622493</v>
      </c>
      <c r="G898" s="100">
        <f>('EKHAZAARSTK X raw'!G898-'EKHAZAARSTK X raw'!G$1003)/'EKHAZAARSTK X raw'!G$1004</f>
        <v>0.47019342971291356</v>
      </c>
      <c r="H898" s="100">
        <f>('EKHAZAARSTK X raw'!H898-'EKHAZAARSTK X raw'!H$1003)/'EKHAZAARSTK X raw'!H$1004</f>
        <v>-0.6411011410865578</v>
      </c>
      <c r="I898" s="100">
        <f>('EKHAZAARSTK X raw'!I898-'EKHAZAARSTK X raw'!I$1003)/'EKHAZAARSTK X raw'!I$1004</f>
        <v>-0.36028792220288414</v>
      </c>
      <c r="J898" s="100">
        <f>('EKHAZAARSTK X raw'!J898-'EKHAZAARSTK X raw'!J$1003)/'EKHAZAARSTK X raw'!J$1004</f>
        <v>-0.46746925291493918</v>
      </c>
      <c r="K898" s="100">
        <f>('EKHAZAARSTK X raw'!K898-'EKHAZAARSTK X raw'!K$1003)/'EKHAZAARSTK X raw'!K$1004</f>
        <v>-1.5055441771537614</v>
      </c>
    </row>
    <row r="899" spans="1:11" x14ac:dyDescent="0.3">
      <c r="A899" s="22" t="str">
        <f>'EKHAZAARSTK X raw'!A899</f>
        <v>TEJAS NETWORKS LTD</v>
      </c>
      <c r="B899" s="100">
        <f>('EKHAZAARSTK X raw'!B899-'EKHAZAARSTK X raw'!B$1003)/'EKHAZAARSTK X raw'!B$1004</f>
        <v>-0.64897097360151768</v>
      </c>
      <c r="C899" s="100">
        <f>('EKHAZAARSTK X raw'!C899-'EKHAZAARSTK X raw'!C$1003)/'EKHAZAARSTK X raw'!C$1004</f>
        <v>-7.7160638882847146E-2</v>
      </c>
      <c r="D899" s="100">
        <f>('EKHAZAARSTK X raw'!D899-'EKHAZAARSTK X raw'!D$1003)/'EKHAZAARSTK X raw'!D$1004</f>
        <v>-0.60646770282276463</v>
      </c>
      <c r="E899" s="100">
        <f>('EKHAZAARSTK X raw'!E899-'EKHAZAARSTK X raw'!E$1003)/'EKHAZAARSTK X raw'!E$1004</f>
        <v>-0.90240488424864596</v>
      </c>
      <c r="F899" s="100">
        <f>('EKHAZAARSTK X raw'!F899-'EKHAZAARSTK X raw'!F$1003)/'EKHAZAARSTK X raw'!F$1004</f>
        <v>1.1407297531076497</v>
      </c>
      <c r="G899" s="100">
        <f>('EKHAZAARSTK X raw'!G899-'EKHAZAARSTK X raw'!G$1003)/'EKHAZAARSTK X raw'!G$1004</f>
        <v>-1.4909408310179524</v>
      </c>
      <c r="H899" s="100">
        <f>('EKHAZAARSTK X raw'!H899-'EKHAZAARSTK X raw'!H$1003)/'EKHAZAARSTK X raw'!H$1004</f>
        <v>-0.2425508611183147</v>
      </c>
      <c r="I899" s="100">
        <f>('EKHAZAARSTK X raw'!I899-'EKHAZAARSTK X raw'!I$1003)/'EKHAZAARSTK X raw'!I$1004</f>
        <v>0.58241803968383388</v>
      </c>
      <c r="J899" s="100">
        <f>('EKHAZAARSTK X raw'!J899-'EKHAZAARSTK X raw'!J$1003)/'EKHAZAARSTK X raw'!J$1004</f>
        <v>-1.0986762858927648</v>
      </c>
      <c r="K899" s="100">
        <f>('EKHAZAARSTK X raw'!K899-'EKHAZAARSTK X raw'!K$1003)/'EKHAZAARSTK X raw'!K$1004</f>
        <v>-0.20782645928093652</v>
      </c>
    </row>
    <row r="900" spans="1:11" x14ac:dyDescent="0.3">
      <c r="A900" s="22" t="str">
        <f>'EKHAZAARSTK X raw'!A900</f>
        <v>TEXMACO RAIL &amp; ENGINEERING L</v>
      </c>
      <c r="B900" s="100">
        <f>('EKHAZAARSTK X raw'!B900-'EKHAZAARSTK X raw'!B$1003)/'EKHAZAARSTK X raw'!B$1004</f>
        <v>-0.49433886342480332</v>
      </c>
      <c r="C900" s="100">
        <f>('EKHAZAARSTK X raw'!C900-'EKHAZAARSTK X raw'!C$1003)/'EKHAZAARSTK X raw'!C$1004</f>
        <v>-0.84068223612113835</v>
      </c>
      <c r="D900" s="100">
        <f>('EKHAZAARSTK X raw'!D900-'EKHAZAARSTK X raw'!D$1003)/'EKHAZAARSTK X raw'!D$1004</f>
        <v>-0.81518132300846424</v>
      </c>
      <c r="E900" s="100">
        <f>('EKHAZAARSTK X raw'!E900-'EKHAZAARSTK X raw'!E$1003)/'EKHAZAARSTK X raw'!E$1004</f>
        <v>0.61626058371839931</v>
      </c>
      <c r="F900" s="100">
        <f>('EKHAZAARSTK X raw'!F900-'EKHAZAARSTK X raw'!F$1003)/'EKHAZAARSTK X raw'!F$1004</f>
        <v>0.25511598652993822</v>
      </c>
      <c r="G900" s="100">
        <f>('EKHAZAARSTK X raw'!G900-'EKHAZAARSTK X raw'!G$1003)/'EKHAZAARSTK X raw'!G$1004</f>
        <v>-1.0761124385097489</v>
      </c>
      <c r="H900" s="100">
        <f>('EKHAZAARSTK X raw'!H900-'EKHAZAARSTK X raw'!H$1003)/'EKHAZAARSTK X raw'!H$1004</f>
        <v>-0.59668808421312547</v>
      </c>
      <c r="I900" s="100">
        <f>('EKHAZAARSTK X raw'!I900-'EKHAZAARSTK X raw'!I$1003)/'EKHAZAARSTK X raw'!I$1004</f>
        <v>2.0405100164607002</v>
      </c>
      <c r="J900" s="100">
        <f>('EKHAZAARSTK X raw'!J900-'EKHAZAARSTK X raw'!J$1003)/'EKHAZAARSTK X raw'!J$1004</f>
        <v>-0.21247873036301484</v>
      </c>
      <c r="K900" s="100">
        <f>('EKHAZAARSTK X raw'!K900-'EKHAZAARSTK X raw'!K$1003)/'EKHAZAARSTK X raw'!K$1004</f>
        <v>6.4354427295570338E-2</v>
      </c>
    </row>
    <row r="901" spans="1:11" x14ac:dyDescent="0.3">
      <c r="A901" s="22" t="str">
        <f>'EKHAZAARSTK X raw'!A901</f>
        <v>TGV SRAAC LTD</v>
      </c>
      <c r="B901" s="100">
        <f>('EKHAZAARSTK X raw'!B901-'EKHAZAARSTK X raw'!B$1003)/'EKHAZAARSTK X raw'!B$1004</f>
        <v>-0.64897097360151768</v>
      </c>
      <c r="C901" s="100">
        <f>('EKHAZAARSTK X raw'!C901-'EKHAZAARSTK X raw'!C$1003)/'EKHAZAARSTK X raw'!C$1004</f>
        <v>-0.71163062938097599</v>
      </c>
      <c r="D901" s="100">
        <f>('EKHAZAARSTK X raw'!D901-'EKHAZAARSTK X raw'!D$1003)/'EKHAZAARSTK X raw'!D$1004</f>
        <v>-0.12140267390985016</v>
      </c>
      <c r="E901" s="100">
        <f>('EKHAZAARSTK X raw'!E901-'EKHAZAARSTK X raw'!E$1003)/'EKHAZAARSTK X raw'!E$1004</f>
        <v>-2.9018320812374546E-2</v>
      </c>
      <c r="F901" s="100">
        <f>('EKHAZAARSTK X raw'!F901-'EKHAZAARSTK X raw'!F$1003)/'EKHAZAARSTK X raw'!F$1004</f>
        <v>1.1198145725990056</v>
      </c>
      <c r="G901" s="100">
        <f>('EKHAZAARSTK X raw'!G901-'EKHAZAARSTK X raw'!G$1003)/'EKHAZAARSTK X raw'!G$1004</f>
        <v>-5.4245154561007564E-2</v>
      </c>
      <c r="H901" s="100">
        <f>('EKHAZAARSTK X raw'!H901-'EKHAZAARSTK X raw'!H$1003)/'EKHAZAARSTK X raw'!H$1004</f>
        <v>-0.82662748291940535</v>
      </c>
      <c r="I901" s="100">
        <f>('EKHAZAARSTK X raw'!I901-'EKHAZAARSTK X raw'!I$1003)/'EKHAZAARSTK X raw'!I$1004</f>
        <v>-0.24658006630596052</v>
      </c>
      <c r="J901" s="100">
        <f>('EKHAZAARSTK X raw'!J901-'EKHAZAARSTK X raw'!J$1003)/'EKHAZAARSTK X raw'!J$1004</f>
        <v>1.545843731034944</v>
      </c>
      <c r="K901" s="100">
        <f>('EKHAZAARSTK X raw'!K901-'EKHAZAARSTK X raw'!K$1003)/'EKHAZAARSTK X raw'!K$1004</f>
        <v>3.0881159022564106</v>
      </c>
    </row>
    <row r="902" spans="1:11" x14ac:dyDescent="0.3">
      <c r="A902" s="22" t="str">
        <f>'EKHAZAARSTK X raw'!A902</f>
        <v>THANGA MAYIL JEWELLERY LTD</v>
      </c>
      <c r="B902" s="100">
        <f>('EKHAZAARSTK X raw'!B902-'EKHAZAARSTK X raw'!B$1003)/'EKHAZAARSTK X raw'!B$1004</f>
        <v>0.13193888029794551</v>
      </c>
      <c r="C902" s="100">
        <f>('EKHAZAARSTK X raw'!C902-'EKHAZAARSTK X raw'!C$1003)/'EKHAZAARSTK X raw'!C$1004</f>
        <v>1.2004400439224041</v>
      </c>
      <c r="D902" s="100">
        <f>('EKHAZAARSTK X raw'!D902-'EKHAZAARSTK X raw'!D$1003)/'EKHAZAARSTK X raw'!D$1004</f>
        <v>1.6281031746699333</v>
      </c>
      <c r="E902" s="100">
        <f>('EKHAZAARSTK X raw'!E902-'EKHAZAARSTK X raw'!E$1003)/'EKHAZAARSTK X raw'!E$1004</f>
        <v>1.1186711914310514</v>
      </c>
      <c r="F902" s="100">
        <f>('EKHAZAARSTK X raw'!F902-'EKHAZAARSTK X raw'!F$1003)/'EKHAZAARSTK X raw'!F$1004</f>
        <v>-0.35528797339641405</v>
      </c>
      <c r="G902" s="100">
        <f>('EKHAZAARSTK X raw'!G902-'EKHAZAARSTK X raw'!G$1003)/'EKHAZAARSTK X raw'!G$1004</f>
        <v>-0.37503622962611843</v>
      </c>
      <c r="H902" s="100">
        <f>('EKHAZAARSTK X raw'!H902-'EKHAZAARSTK X raw'!H$1003)/'EKHAZAARSTK X raw'!H$1004</f>
        <v>-0.76863920718545042</v>
      </c>
      <c r="I902" s="100">
        <f>('EKHAZAARSTK X raw'!I902-'EKHAZAARSTK X raw'!I$1003)/'EKHAZAARSTK X raw'!I$1004</f>
        <v>-0.80897331496070479</v>
      </c>
      <c r="J902" s="100">
        <f>('EKHAZAARSTK X raw'!J902-'EKHAZAARSTK X raw'!J$1003)/'EKHAZAARSTK X raw'!J$1004</f>
        <v>-0.20873975225178096</v>
      </c>
      <c r="K902" s="100">
        <f>('EKHAZAARSTK X raw'!K902-'EKHAZAARSTK X raw'!K$1003)/'EKHAZAARSTK X raw'!K$1004</f>
        <v>-2.3274259927034913</v>
      </c>
    </row>
    <row r="903" spans="1:11" x14ac:dyDescent="0.3">
      <c r="A903" s="22" t="str">
        <f>'EKHAZAARSTK X raw'!A903</f>
        <v>THEJO ENGINEERING LTD</v>
      </c>
      <c r="B903" s="100">
        <f>('EKHAZAARSTK X raw'!B903-'EKHAZAARSTK X raw'!B$1003)/'EKHAZAARSTK X raw'!B$1004</f>
        <v>-0.55085986060008441</v>
      </c>
      <c r="C903" s="100">
        <f>('EKHAZAARSTK X raw'!C903-'EKHAZAARSTK X raw'!C$1003)/'EKHAZAARSTK X raw'!C$1004</f>
        <v>0.4377210495997168</v>
      </c>
      <c r="D903" s="100">
        <f>('EKHAZAARSTK X raw'!D903-'EKHAZAARSTK X raw'!D$1003)/'EKHAZAARSTK X raw'!D$1004</f>
        <v>1.0949067112384467</v>
      </c>
      <c r="E903" s="100">
        <f>('EKHAZAARSTK X raw'!E903-'EKHAZAARSTK X raw'!E$1003)/'EKHAZAARSTK X raw'!E$1004</f>
        <v>-0.38826137168988439</v>
      </c>
      <c r="F903" s="100">
        <f>('EKHAZAARSTK X raw'!F903-'EKHAZAARSTK X raw'!F$1003)/'EKHAZAARSTK X raw'!F$1004</f>
        <v>0.48209929215173203</v>
      </c>
      <c r="G903" s="100">
        <f>('EKHAZAARSTK X raw'!G903-'EKHAZAARSTK X raw'!G$1003)/'EKHAZAARSTK X raw'!G$1004</f>
        <v>0.50669889917827837</v>
      </c>
      <c r="H903" s="100">
        <f>('EKHAZAARSTK X raw'!H903-'EKHAZAARSTK X raw'!H$1003)/'EKHAZAARSTK X raw'!H$1004</f>
        <v>-1.3074710671720422</v>
      </c>
      <c r="I903" s="100">
        <f>('EKHAZAARSTK X raw'!I903-'EKHAZAARSTK X raw'!I$1003)/'EKHAZAARSTK X raw'!I$1004</f>
        <v>-1.0491408994940488</v>
      </c>
      <c r="J903" s="100">
        <f>('EKHAZAARSTK X raw'!J903-'EKHAZAARSTK X raw'!J$1003)/'EKHAZAARSTK X raw'!J$1004</f>
        <v>-0.48264802539643309</v>
      </c>
      <c r="K903" s="100">
        <f>('EKHAZAARSTK X raw'!K903-'EKHAZAARSTK X raw'!K$1003)/'EKHAZAARSTK X raw'!K$1004</f>
        <v>0.67953446670039119</v>
      </c>
    </row>
    <row r="904" spans="1:11" x14ac:dyDescent="0.3">
      <c r="A904" s="22" t="str">
        <f>'EKHAZAARSTK X raw'!A904</f>
        <v>THEMIS MEDICARE LTD</v>
      </c>
      <c r="B904" s="100">
        <f>('EKHAZAARSTK X raw'!B904-'EKHAZAARSTK X raw'!B$1003)/'EKHAZAARSTK X raw'!B$1004</f>
        <v>-0.3878113111001919</v>
      </c>
      <c r="C904" s="100">
        <f>('EKHAZAARSTK X raw'!C904-'EKHAZAARSTK X raw'!C$1003)/'EKHAZAARSTK X raw'!C$1004</f>
        <v>0.49927611953823564</v>
      </c>
      <c r="D904" s="100">
        <f>('EKHAZAARSTK X raw'!D904-'EKHAZAARSTK X raw'!D$1003)/'EKHAZAARSTK X raw'!D$1004</f>
        <v>0.4989684389589587</v>
      </c>
      <c r="E904" s="100">
        <f>('EKHAZAARSTK X raw'!E904-'EKHAZAARSTK X raw'!E$1003)/'EKHAZAARSTK X raw'!E$1004</f>
        <v>-0.34907542265805391</v>
      </c>
      <c r="F904" s="100">
        <f>('EKHAZAARSTK X raw'!F904-'EKHAZAARSTK X raw'!F$1003)/'EKHAZAARSTK X raw'!F$1004</f>
        <v>0.63954468812586485</v>
      </c>
      <c r="G904" s="100">
        <f>('EKHAZAARSTK X raw'!G904-'EKHAZAARSTK X raw'!G$1003)/'EKHAZAARSTK X raw'!G$1004</f>
        <v>0.38950667213962586</v>
      </c>
      <c r="H904" s="100">
        <f>('EKHAZAARSTK X raw'!H904-'EKHAZAARSTK X raw'!H$1003)/'EKHAZAARSTK X raw'!H$1004</f>
        <v>-1.3074710671720422</v>
      </c>
      <c r="I904" s="100">
        <f>('EKHAZAARSTK X raw'!I904-'EKHAZAARSTK X raw'!I$1003)/'EKHAZAARSTK X raw'!I$1004</f>
        <v>-0.7096401823646129</v>
      </c>
      <c r="J904" s="100">
        <f>('EKHAZAARSTK X raw'!J904-'EKHAZAARSTK X raw'!J$1003)/'EKHAZAARSTK X raw'!J$1004</f>
        <v>-0.30490241891838599</v>
      </c>
      <c r="K904" s="100">
        <f>('EKHAZAARSTK X raw'!K904-'EKHAZAARSTK X raw'!K$1003)/'EKHAZAARSTK X raw'!K$1004</f>
        <v>0.22756310068722346</v>
      </c>
    </row>
    <row r="905" spans="1:11" x14ac:dyDescent="0.3">
      <c r="A905" s="22" t="str">
        <f>'EKHAZAARSTK X raw'!A905</f>
        <v>THERMAX LTD</v>
      </c>
      <c r="B905" s="100">
        <f>('EKHAZAARSTK X raw'!B905-'EKHAZAARSTK X raw'!B$1003)/'EKHAZAARSTK X raw'!B$1004</f>
        <v>-0.35450830109604542</v>
      </c>
      <c r="C905" s="100">
        <f>('EKHAZAARSTK X raw'!C905-'EKHAZAARSTK X raw'!C$1003)/'EKHAZAARSTK X raw'!C$1004</f>
        <v>-0.60302794389854053</v>
      </c>
      <c r="D905" s="100">
        <f>('EKHAZAARSTK X raw'!D905-'EKHAZAARSTK X raw'!D$1003)/'EKHAZAARSTK X raw'!D$1004</f>
        <v>-0.4515454475696396</v>
      </c>
      <c r="E905" s="100">
        <f>('EKHAZAARSTK X raw'!E905-'EKHAZAARSTK X raw'!E$1003)/'EKHAZAARSTK X raw'!E$1004</f>
        <v>-0.8139318709497716</v>
      </c>
      <c r="F905" s="100">
        <f>('EKHAZAARSTK X raw'!F905-'EKHAZAARSTK X raw'!F$1003)/'EKHAZAARSTK X raw'!F$1004</f>
        <v>0.26871726164276172</v>
      </c>
      <c r="G905" s="100">
        <f>('EKHAZAARSTK X raw'!G905-'EKHAZAARSTK X raw'!G$1003)/'EKHAZAARSTK X raw'!G$1004</f>
        <v>-0.39108502401952072</v>
      </c>
      <c r="H905" s="100">
        <f>('EKHAZAARSTK X raw'!H905-'EKHAZAARSTK X raw'!H$1003)/'EKHAZAARSTK X raw'!H$1004</f>
        <v>0.66166724504391339</v>
      </c>
      <c r="I905" s="100">
        <f>('EKHAZAARSTK X raw'!I905-'EKHAZAARSTK X raw'!I$1003)/'EKHAZAARSTK X raw'!I$1004</f>
        <v>-0.91899490011722096</v>
      </c>
      <c r="J905" s="100">
        <f>('EKHAZAARSTK X raw'!J905-'EKHAZAARSTK X raw'!J$1003)/'EKHAZAARSTK X raw'!J$1004</f>
        <v>-0.70794486228195852</v>
      </c>
      <c r="K905" s="100">
        <f>('EKHAZAARSTK X raw'!K905-'EKHAZAARSTK X raw'!K$1003)/'EKHAZAARSTK X raw'!K$1004</f>
        <v>-0.46034246857060029</v>
      </c>
    </row>
    <row r="906" spans="1:11" x14ac:dyDescent="0.3">
      <c r="A906" s="22" t="str">
        <f>'EKHAZAARSTK X raw'!A906</f>
        <v>THIRUMALAI CHEMICALS LTD</v>
      </c>
      <c r="B906" s="100">
        <f>('EKHAZAARSTK X raw'!B906-'EKHAZAARSTK X raw'!B$1003)/'EKHAZAARSTK X raw'!B$1004</f>
        <v>0.30553561472753127</v>
      </c>
      <c r="C906" s="100">
        <f>('EKHAZAARSTK X raw'!C906-'EKHAZAARSTK X raw'!C$1003)/'EKHAZAARSTK X raw'!C$1004</f>
        <v>1.2097809595317954</v>
      </c>
      <c r="D906" s="100">
        <f>('EKHAZAARSTK X raw'!D906-'EKHAZAARSTK X raw'!D$1003)/'EKHAZAARSTK X raw'!D$1004</f>
        <v>0.80851041986429939</v>
      </c>
      <c r="E906" s="100">
        <f>('EKHAZAARSTK X raw'!E906-'EKHAZAARSTK X raw'!E$1003)/'EKHAZAARSTK X raw'!E$1004</f>
        <v>-0.533702874815844</v>
      </c>
      <c r="F906" s="100">
        <f>('EKHAZAARSTK X raw'!F906-'EKHAZAARSTK X raw'!F$1003)/'EKHAZAARSTK X raw'!F$1004</f>
        <v>-1.063251337233432</v>
      </c>
      <c r="G906" s="100">
        <f>('EKHAZAARSTK X raw'!G906-'EKHAZAARSTK X raw'!G$1003)/'EKHAZAARSTK X raw'!G$1004</f>
        <v>6.2306140530631937E-2</v>
      </c>
      <c r="H906" s="100">
        <f>('EKHAZAARSTK X raw'!H906-'EKHAZAARSTK X raw'!H$1003)/'EKHAZAARSTK X raw'!H$1004</f>
        <v>-0.59298772854241033</v>
      </c>
      <c r="I906" s="100">
        <f>('EKHAZAARSTK X raw'!I906-'EKHAZAARSTK X raw'!I$1003)/'EKHAZAARSTK X raw'!I$1004</f>
        <v>1.3939691338575355</v>
      </c>
      <c r="J906" s="100">
        <f>('EKHAZAARSTK X raw'!J906-'EKHAZAARSTK X raw'!J$1003)/'EKHAZAARSTK X raw'!J$1004</f>
        <v>1.2190022988208371</v>
      </c>
      <c r="K906" s="100">
        <f>('EKHAZAARSTK X raw'!K906-'EKHAZAARSTK X raw'!K$1003)/'EKHAZAARSTK X raw'!K$1004</f>
        <v>-0.6693542353712959</v>
      </c>
    </row>
    <row r="907" spans="1:11" x14ac:dyDescent="0.3">
      <c r="A907" s="22" t="str">
        <f>'EKHAZAARSTK X raw'!A907</f>
        <v>THOMAS COOK (INDIA) LTD</v>
      </c>
      <c r="B907" s="100">
        <f>('EKHAZAARSTK X raw'!B907-'EKHAZAARSTK X raw'!B$1003)/'EKHAZAARSTK X raw'!B$1004</f>
        <v>-0.64897097360151768</v>
      </c>
      <c r="C907" s="100">
        <f>('EKHAZAARSTK X raw'!C907-'EKHAZAARSTK X raw'!C$1003)/'EKHAZAARSTK X raw'!C$1004</f>
        <v>2.3681308645993031</v>
      </c>
      <c r="D907" s="100">
        <f>('EKHAZAARSTK X raw'!D907-'EKHAZAARSTK X raw'!D$1003)/'EKHAZAARSTK X raw'!D$1004</f>
        <v>-2.6326154568790439</v>
      </c>
      <c r="E907" s="100">
        <f>('EKHAZAARSTK X raw'!E907-'EKHAZAARSTK X raw'!E$1003)/'EKHAZAARSTK X raw'!E$1004</f>
        <v>-0.62132729846446821</v>
      </c>
      <c r="F907" s="100">
        <f>('EKHAZAARSTK X raw'!F907-'EKHAZAARSTK X raw'!F$1003)/'EKHAZAARSTK X raw'!F$1004</f>
        <v>-0.45596262482904298</v>
      </c>
      <c r="G907" s="100">
        <f>('EKHAZAARSTK X raw'!G907-'EKHAZAARSTK X raw'!G$1003)/'EKHAZAARSTK X raw'!G$1004</f>
        <v>-1.2838609451864207</v>
      </c>
      <c r="H907" s="100">
        <f>('EKHAZAARSTK X raw'!H907-'EKHAZAARSTK X raw'!H$1003)/'EKHAZAARSTK X raw'!H$1004</f>
        <v>-0.14408207191365072</v>
      </c>
      <c r="I907" s="100">
        <f>('EKHAZAARSTK X raw'!I907-'EKHAZAARSTK X raw'!I$1003)/'EKHAZAARSTK X raw'!I$1004</f>
        <v>-0.59008292201618517</v>
      </c>
      <c r="J907" s="100">
        <f>('EKHAZAARSTK X raw'!J907-'EKHAZAARSTK X raw'!J$1003)/'EKHAZAARSTK X raw'!J$1004</f>
        <v>-0.20345393450237206</v>
      </c>
      <c r="K907" s="100">
        <f>('EKHAZAARSTK X raw'!K907-'EKHAZAARSTK X raw'!K$1003)/'EKHAZAARSTK X raw'!K$1004</f>
        <v>-0.43736434151817871</v>
      </c>
    </row>
    <row r="908" spans="1:11" x14ac:dyDescent="0.3">
      <c r="A908" s="22" t="str">
        <f>'EKHAZAARSTK X raw'!A908</f>
        <v>THYROCARE TECHNOLOGIES LTD</v>
      </c>
      <c r="B908" s="100">
        <f>('EKHAZAARSTK X raw'!B908-'EKHAZAARSTK X raw'!B$1003)/'EKHAZAARSTK X raw'!B$1004</f>
        <v>2.0376983085012732</v>
      </c>
      <c r="C908" s="100">
        <f>('EKHAZAARSTK X raw'!C908-'EKHAZAARSTK X raw'!C$1003)/'EKHAZAARSTK X raw'!C$1004</f>
        <v>0.13480508605367436</v>
      </c>
      <c r="D908" s="100">
        <f>('EKHAZAARSTK X raw'!D908-'EKHAZAARSTK X raw'!D$1003)/'EKHAZAARSTK X raw'!D$1004</f>
        <v>-0.22213539726336812</v>
      </c>
      <c r="E908" s="100">
        <f>('EKHAZAARSTK X raw'!E908-'EKHAZAARSTK X raw'!E$1003)/'EKHAZAARSTK X raw'!E$1004</f>
        <v>-0.80950409212756913</v>
      </c>
      <c r="F908" s="100">
        <f>('EKHAZAARSTK X raw'!F908-'EKHAZAARSTK X raw'!F$1003)/'EKHAZAARSTK X raw'!F$1004</f>
        <v>-1.4635493722962583</v>
      </c>
      <c r="G908" s="100">
        <f>('EKHAZAARSTK X raw'!G908-'EKHAZAARSTK X raw'!G$1003)/'EKHAZAARSTK X raw'!G$1004</f>
        <v>0.32431000880333949</v>
      </c>
      <c r="H908" s="100">
        <f>('EKHAZAARSTK X raw'!H908-'EKHAZAARSTK X raw'!H$1003)/'EKHAZAARSTK X raw'!H$1004</f>
        <v>-1.0935316155978914</v>
      </c>
      <c r="I908" s="100">
        <f>('EKHAZAARSTK X raw'!I908-'EKHAZAARSTK X raw'!I$1003)/'EKHAZAARSTK X raw'!I$1004</f>
        <v>-0.29778990903022251</v>
      </c>
      <c r="J908" s="100">
        <f>('EKHAZAARSTK X raw'!J908-'EKHAZAARSTK X raw'!J$1003)/'EKHAZAARSTK X raw'!J$1004</f>
        <v>-0.45533235181234077</v>
      </c>
      <c r="K908" s="100">
        <f>('EKHAZAARSTK X raw'!K908-'EKHAZAARSTK X raw'!K$1003)/'EKHAZAARSTK X raw'!K$1004</f>
        <v>0.12399560130746105</v>
      </c>
    </row>
    <row r="909" spans="1:11" x14ac:dyDescent="0.3">
      <c r="A909" s="22" t="str">
        <f>'EKHAZAARSTK X raw'!A909</f>
        <v>TIDE WATER OIL CO INDIA LTD</v>
      </c>
      <c r="B909" s="100">
        <f>('EKHAZAARSTK X raw'!B909-'EKHAZAARSTK X raw'!B$1003)/'EKHAZAARSTK X raw'!B$1004</f>
        <v>2.7538774009914868</v>
      </c>
      <c r="C909" s="100">
        <f>('EKHAZAARSTK X raw'!C909-'EKHAZAARSTK X raw'!C$1003)/'EKHAZAARSTK X raw'!C$1004</f>
        <v>-0.80866348196293958</v>
      </c>
      <c r="D909" s="100">
        <f>('EKHAZAARSTK X raw'!D909-'EKHAZAARSTK X raw'!D$1003)/'EKHAZAARSTK X raw'!D$1004</f>
        <v>-0.73055276523152324</v>
      </c>
      <c r="E909" s="100">
        <f>('EKHAZAARSTK X raw'!E909-'EKHAZAARSTK X raw'!E$1003)/'EKHAZAARSTK X raw'!E$1004</f>
        <v>-0.90240488424864596</v>
      </c>
      <c r="F909" s="100">
        <f>('EKHAZAARSTK X raw'!F909-'EKHAZAARSTK X raw'!F$1003)/'EKHAZAARSTK X raw'!F$1004</f>
        <v>-0.75238200752485063</v>
      </c>
      <c r="G909" s="100">
        <f>('EKHAZAARSTK X raw'!G909-'EKHAZAARSTK X raw'!G$1003)/'EKHAZAARSTK X raw'!G$1004</f>
        <v>0.11718420326451816</v>
      </c>
      <c r="H909" s="100">
        <f>('EKHAZAARSTK X raw'!H909-'EKHAZAARSTK X raw'!H$1003)/'EKHAZAARSTK X raw'!H$1004</f>
        <v>-0.87303066610090108</v>
      </c>
      <c r="I909" s="100">
        <f>('EKHAZAARSTK X raw'!I909-'EKHAZAARSTK X raw'!I$1003)/'EKHAZAARSTK X raw'!I$1004</f>
        <v>-0.5802177816840709</v>
      </c>
      <c r="J909" s="100">
        <f>('EKHAZAARSTK X raw'!J909-'EKHAZAARSTK X raw'!J$1003)/'EKHAZAARSTK X raw'!J$1004</f>
        <v>0.53020630910214994</v>
      </c>
      <c r="K909" s="100">
        <f>('EKHAZAARSTK X raw'!K909-'EKHAZAARSTK X raw'!K$1003)/'EKHAZAARSTK X raw'!K$1004</f>
        <v>0.18704388055938062</v>
      </c>
    </row>
    <row r="910" spans="1:11" x14ac:dyDescent="0.3">
      <c r="A910" s="22" t="str">
        <f>'EKHAZAARSTK X raw'!A910</f>
        <v>TILAKNAGAR INDUSTRIES LTD</v>
      </c>
      <c r="B910" s="100">
        <f>('EKHAZAARSTK X raw'!B910-'EKHAZAARSTK X raw'!B$1003)/'EKHAZAARSTK X raw'!B$1004</f>
        <v>-0.58503454058983406</v>
      </c>
      <c r="C910" s="100">
        <f>('EKHAZAARSTK X raw'!C910-'EKHAZAARSTK X raw'!C$1003)/'EKHAZAARSTK X raw'!C$1004</f>
        <v>1.9599721909729602</v>
      </c>
      <c r="D910" s="100">
        <f>('EKHAZAARSTK X raw'!D910-'EKHAZAARSTK X raw'!D$1003)/'EKHAZAARSTK X raw'!D$1004</f>
        <v>0.79599612348039506</v>
      </c>
      <c r="E910" s="100">
        <f>('EKHAZAARSTK X raw'!E910-'EKHAZAARSTK X raw'!E$1003)/'EKHAZAARSTK X raw'!E$1004</f>
        <v>1.1434420230593629</v>
      </c>
      <c r="F910" s="100">
        <f>('EKHAZAARSTK X raw'!F910-'EKHAZAARSTK X raw'!F$1003)/'EKHAZAARSTK X raw'!F$1004</f>
        <v>1.3375928670635371</v>
      </c>
      <c r="G910" s="100">
        <f>('EKHAZAARSTK X raw'!G910-'EKHAZAARSTK X raw'!G$1003)/'EKHAZAARSTK X raw'!G$1004</f>
        <v>0.78359325124690993</v>
      </c>
      <c r="H910" s="100">
        <f>('EKHAZAARSTK X raw'!H910-'EKHAZAARSTK X raw'!H$1003)/'EKHAZAARSTK X raw'!H$1004</f>
        <v>-0.77513113233677544</v>
      </c>
      <c r="I910" s="100">
        <f>('EKHAZAARSTK X raw'!I910-'EKHAZAARSTK X raw'!I$1003)/'EKHAZAARSTK X raw'!I$1004</f>
        <v>-0.22796281442560937</v>
      </c>
      <c r="J910" s="100">
        <f>('EKHAZAARSTK X raw'!J910-'EKHAZAARSTK X raw'!J$1003)/'EKHAZAARSTK X raw'!J$1004</f>
        <v>-0.24475580365536811</v>
      </c>
      <c r="K910" s="100">
        <f>('EKHAZAARSTK X raw'!K910-'EKHAZAARSTK X raw'!K$1003)/'EKHAZAARSTK X raw'!K$1004</f>
        <v>0.57456139729579869</v>
      </c>
    </row>
    <row r="911" spans="1:11" x14ac:dyDescent="0.3">
      <c r="A911" s="22" t="str">
        <f>'EKHAZAARSTK X raw'!A911</f>
        <v>TIME TECHNOPLAST LTD</v>
      </c>
      <c r="B911" s="100">
        <f>('EKHAZAARSTK X raw'!B911-'EKHAZAARSTK X raw'!B$1003)/'EKHAZAARSTK X raw'!B$1004</f>
        <v>0.19866206056170096</v>
      </c>
      <c r="C911" s="100">
        <f>('EKHAZAARSTK X raw'!C911-'EKHAZAARSTK X raw'!C$1003)/'EKHAZAARSTK X raw'!C$1004</f>
        <v>-1.132891691212238</v>
      </c>
      <c r="D911" s="100">
        <f>('EKHAZAARSTK X raw'!D911-'EKHAZAARSTK X raw'!D$1003)/'EKHAZAARSTK X raw'!D$1004</f>
        <v>-1.0263654771345454</v>
      </c>
      <c r="E911" s="100">
        <f>('EKHAZAARSTK X raw'!E911-'EKHAZAARSTK X raw'!E$1003)/'EKHAZAARSTK X raw'!E$1004</f>
        <v>0.39209096890559303</v>
      </c>
      <c r="F911" s="100">
        <f>('EKHAZAARSTK X raw'!F911-'EKHAZAARSTK X raw'!F$1003)/'EKHAZAARSTK X raw'!F$1004</f>
        <v>0.48246354999516217</v>
      </c>
      <c r="G911" s="100">
        <f>('EKHAZAARSTK X raw'!G911-'EKHAZAARSTK X raw'!G$1003)/'EKHAZAARSTK X raw'!G$1004</f>
        <v>-0.41309600330042812</v>
      </c>
      <c r="H911" s="100">
        <f>('EKHAZAARSTK X raw'!H911-'EKHAZAARSTK X raw'!H$1003)/'EKHAZAARSTK X raw'!H$1004</f>
        <v>-0.33523280593249921</v>
      </c>
      <c r="I911" s="100">
        <f>('EKHAZAARSTK X raw'!I911-'EKHAZAARSTK X raw'!I$1003)/'EKHAZAARSTK X raw'!I$1004</f>
        <v>1.6620920655794473</v>
      </c>
      <c r="J911" s="100">
        <f>('EKHAZAARSTK X raw'!J911-'EKHAZAARSTK X raw'!J$1003)/'EKHAZAARSTK X raw'!J$1004</f>
        <v>1.659413030820079</v>
      </c>
      <c r="K911" s="100">
        <f>('EKHAZAARSTK X raw'!K911-'EKHAZAARSTK X raw'!K$1003)/'EKHAZAARSTK X raw'!K$1004</f>
        <v>-0.48246526878901236</v>
      </c>
    </row>
    <row r="912" spans="1:11" x14ac:dyDescent="0.3">
      <c r="A912" s="22" t="str">
        <f>'EKHAZAARSTK X raw'!A912</f>
        <v>TIMEX GROUP INDIA LTD</v>
      </c>
      <c r="B912" s="100">
        <f>('EKHAZAARSTK X raw'!B912-'EKHAZAARSTK X raw'!B$1003)/'EKHAZAARSTK X raw'!B$1004</f>
        <v>-0.64897097360151768</v>
      </c>
      <c r="C912" s="100">
        <f>('EKHAZAARSTK X raw'!C912-'EKHAZAARSTK X raw'!C$1003)/'EKHAZAARSTK X raw'!C$1004</f>
        <v>2.5511196860738208</v>
      </c>
      <c r="D912" s="100">
        <f>('EKHAZAARSTK X raw'!D912-'EKHAZAARSTK X raw'!D$1003)/'EKHAZAARSTK X raw'!D$1004</f>
        <v>0.19422911546805541</v>
      </c>
      <c r="E912" s="100">
        <f>('EKHAZAARSTK X raw'!E912-'EKHAZAARSTK X raw'!E$1003)/'EKHAZAARSTK X raw'!E$1004</f>
        <v>2.3193915215104294E-2</v>
      </c>
      <c r="F912" s="100">
        <f>('EKHAZAARSTK X raw'!F912-'EKHAZAARSTK X raw'!F$1003)/'EKHAZAARSTK X raw'!F$1004</f>
        <v>1.8789678239357863</v>
      </c>
      <c r="G912" s="100">
        <f>('EKHAZAARSTK X raw'!G912-'EKHAZAARSTK X raw'!G$1003)/'EKHAZAARSTK X raw'!G$1004</f>
        <v>1.5071104896199359</v>
      </c>
      <c r="H912" s="100">
        <f>('EKHAZAARSTK X raw'!H912-'EKHAZAARSTK X raw'!H$1003)/'EKHAZAARSTK X raw'!H$1004</f>
        <v>-1.3074710671720422</v>
      </c>
      <c r="I912" s="100">
        <f>('EKHAZAARSTK X raw'!I912-'EKHAZAARSTK X raw'!I$1003)/'EKHAZAARSTK X raw'!I$1004</f>
        <v>-0.84531985518073816</v>
      </c>
      <c r="J912" s="100">
        <f>('EKHAZAARSTK X raw'!J912-'EKHAZAARSTK X raw'!J$1003)/'EKHAZAARSTK X raw'!J$1004</f>
        <v>-0.78834983145719584</v>
      </c>
      <c r="K912" s="100">
        <f>('EKHAZAARSTK X raw'!K912-'EKHAZAARSTK X raw'!K$1003)/'EKHAZAARSTK X raw'!K$1004</f>
        <v>2.1205004042230748</v>
      </c>
    </row>
    <row r="913" spans="1:11" x14ac:dyDescent="0.3">
      <c r="A913" s="22" t="str">
        <f>'EKHAZAARSTK X raw'!A913</f>
        <v>TIMKEN INDIA LTD</v>
      </c>
      <c r="B913" s="100">
        <f>('EKHAZAARSTK X raw'!B913-'EKHAZAARSTK X raw'!B$1003)/'EKHAZAARSTK X raw'!B$1004</f>
        <v>-0.61302395777954399</v>
      </c>
      <c r="C913" s="100">
        <f>('EKHAZAARSTK X raw'!C913-'EKHAZAARSTK X raw'!C$1003)/'EKHAZAARSTK X raw'!C$1004</f>
        <v>0.18037003712038205</v>
      </c>
      <c r="D913" s="100">
        <f>('EKHAZAARSTK X raw'!D913-'EKHAZAARSTK X raw'!D$1003)/'EKHAZAARSTK X raw'!D$1004</f>
        <v>0.25107676870406587</v>
      </c>
      <c r="E913" s="100">
        <f>('EKHAZAARSTK X raw'!E913-'EKHAZAARSTK X raw'!E$1003)/'EKHAZAARSTK X raw'!E$1004</f>
        <v>-0.90240488424864596</v>
      </c>
      <c r="F913" s="100">
        <f>('EKHAZAARSTK X raw'!F913-'EKHAZAARSTK X raw'!F$1003)/'EKHAZAARSTK X raw'!F$1004</f>
        <v>0.80635429674800385</v>
      </c>
      <c r="G913" s="100">
        <f>('EKHAZAARSTK X raw'!G913-'EKHAZAARSTK X raw'!G$1003)/'EKHAZAARSTK X raw'!G$1004</f>
        <v>0.73061471919978582</v>
      </c>
      <c r="H913" s="100">
        <f>('EKHAZAARSTK X raw'!H913-'EKHAZAARSTK X raw'!H$1003)/'EKHAZAARSTK X raw'!H$1004</f>
        <v>0.1269963511028897</v>
      </c>
      <c r="I913" s="100">
        <f>('EKHAZAARSTK X raw'!I913-'EKHAZAARSTK X raw'!I$1003)/'EKHAZAARSTK X raw'!I$1004</f>
        <v>-0.74993849129376933</v>
      </c>
      <c r="J913" s="100">
        <f>('EKHAZAARSTK X raw'!J913-'EKHAZAARSTK X raw'!J$1003)/'EKHAZAARSTK X raw'!J$1004</f>
        <v>-0.83344700568781716</v>
      </c>
      <c r="K913" s="100">
        <f>('EKHAZAARSTK X raw'!K913-'EKHAZAARSTK X raw'!K$1003)/'EKHAZAARSTK X raw'!K$1004</f>
        <v>1.274508615389417</v>
      </c>
    </row>
    <row r="914" spans="1:11" x14ac:dyDescent="0.3">
      <c r="A914" s="22" t="str">
        <f>'EKHAZAARSTK X raw'!A914</f>
        <v>TINPLATE CO OF INDIA LTD</v>
      </c>
      <c r="B914" s="100">
        <f>('EKHAZAARSTK X raw'!B914-'EKHAZAARSTK X raw'!B$1003)/'EKHAZAARSTK X raw'!B$1004</f>
        <v>0.24511489610325823</v>
      </c>
      <c r="C914" s="100">
        <f>('EKHAZAARSTK X raw'!C914-'EKHAZAARSTK X raw'!C$1003)/'EKHAZAARSTK X raw'!C$1004</f>
        <v>2.0332321187469589</v>
      </c>
      <c r="D914" s="100">
        <f>('EKHAZAARSTK X raw'!D914-'EKHAZAARSTK X raw'!D$1003)/'EKHAZAARSTK X raw'!D$1004</f>
        <v>1.534277028100248</v>
      </c>
      <c r="E914" s="100">
        <f>('EKHAZAARSTK X raw'!E914-'EKHAZAARSTK X raw'!E$1003)/'EKHAZAARSTK X raw'!E$1004</f>
        <v>-0.87510822898114227</v>
      </c>
      <c r="F914" s="100">
        <f>('EKHAZAARSTK X raw'!F914-'EKHAZAARSTK X raw'!F$1003)/'EKHAZAARSTK X raw'!F$1004</f>
        <v>-0.78258902139043485</v>
      </c>
      <c r="G914" s="100">
        <f>('EKHAZAARSTK X raw'!G914-'EKHAZAARSTK X raw'!G$1003)/'EKHAZAARSTK X raw'!G$1004</f>
        <v>6.4703548011167816E-2</v>
      </c>
      <c r="H914" s="100">
        <f>('EKHAZAARSTK X raw'!H914-'EKHAZAARSTK X raw'!H$1003)/'EKHAZAARSTK X raw'!H$1004</f>
        <v>-0.36633969048977449</v>
      </c>
      <c r="I914" s="100">
        <f>('EKHAZAARSTK X raw'!I914-'EKHAZAARSTK X raw'!I$1003)/'EKHAZAARSTK X raw'!I$1004</f>
        <v>0.58672653654688967</v>
      </c>
      <c r="J914" s="100">
        <f>('EKHAZAARSTK X raw'!J914-'EKHAZAARSTK X raw'!J$1003)/'EKHAZAARSTK X raw'!J$1004</f>
        <v>0.45871385844385076</v>
      </c>
      <c r="K914" s="100">
        <f>('EKHAZAARSTK X raw'!K914-'EKHAZAARSTK X raw'!K$1003)/'EKHAZAARSTK X raw'!K$1004</f>
        <v>-1.608864809746702</v>
      </c>
    </row>
    <row r="915" spans="1:11" x14ac:dyDescent="0.3">
      <c r="A915" s="22" t="str">
        <f>'EKHAZAARSTK X raw'!A915</f>
        <v>TIPS INDUSTRIES LTD</v>
      </c>
      <c r="B915" s="100">
        <f>('EKHAZAARSTK X raw'!B915-'EKHAZAARSTK X raw'!B$1003)/'EKHAZAARSTK X raw'!B$1004</f>
        <v>-0.56218883095034144</v>
      </c>
      <c r="C915" s="100">
        <f>('EKHAZAARSTK X raw'!C915-'EKHAZAARSTK X raw'!C$1003)/'EKHAZAARSTK X raw'!C$1004</f>
        <v>2.0378814588562539</v>
      </c>
      <c r="D915" s="100">
        <f>('EKHAZAARSTK X raw'!D915-'EKHAZAARSTK X raw'!D$1003)/'EKHAZAARSTK X raw'!D$1004</f>
        <v>0.76702363056723266</v>
      </c>
      <c r="E915" s="100">
        <f>('EKHAZAARSTK X raw'!E915-'EKHAZAARSTK X raw'!E$1003)/'EKHAZAARSTK X raw'!E$1004</f>
        <v>-0.79782563014850671</v>
      </c>
      <c r="F915" s="100">
        <f>('EKHAZAARSTK X raw'!F915-'EKHAZAARSTK X raw'!F$1003)/'EKHAZAARSTK X raw'!F$1004</f>
        <v>-0.56080505303688766</v>
      </c>
      <c r="G915" s="100">
        <f>('EKHAZAARSTK X raw'!G915-'EKHAZAARSTK X raw'!G$1003)/'EKHAZAARSTK X raw'!G$1004</f>
        <v>3.4887043787390812</v>
      </c>
      <c r="H915" s="100">
        <f>('EKHAZAARSTK X raw'!H915-'EKHAZAARSTK X raw'!H$1003)/'EKHAZAARSTK X raw'!H$1004</f>
        <v>-1.3074710671720422</v>
      </c>
      <c r="I915" s="100">
        <f>('EKHAZAARSTK X raw'!I915-'EKHAZAARSTK X raw'!I$1003)/'EKHAZAARSTK X raw'!I$1004</f>
        <v>-0.74649404724792279</v>
      </c>
      <c r="J915" s="100">
        <f>('EKHAZAARSTK X raw'!J915-'EKHAZAARSTK X raw'!J$1003)/'EKHAZAARSTK X raw'!J$1004</f>
        <v>-0.6728110514914114</v>
      </c>
      <c r="K915" s="100">
        <f>('EKHAZAARSTK X raw'!K915-'EKHAZAARSTK X raw'!K$1003)/'EKHAZAARSTK X raw'!K$1004</f>
        <v>-0.17821760728036376</v>
      </c>
    </row>
    <row r="916" spans="1:11" x14ac:dyDescent="0.3">
      <c r="A916" s="22" t="str">
        <f>'EKHAZAARSTK X raw'!A916</f>
        <v>TITAGARH WAGONS LTD</v>
      </c>
      <c r="B916" s="100">
        <f>('EKHAZAARSTK X raw'!B916-'EKHAZAARSTK X raw'!B$1003)/'EKHAZAARSTK X raw'!B$1004</f>
        <v>-0.64897097360151768</v>
      </c>
      <c r="C916" s="100">
        <f>('EKHAZAARSTK X raw'!C916-'EKHAZAARSTK X raw'!C$1003)/'EKHAZAARSTK X raw'!C$1004</f>
        <v>-0.49677502068606466</v>
      </c>
      <c r="D916" s="100">
        <f>('EKHAZAARSTK X raw'!D916-'EKHAZAARSTK X raw'!D$1003)/'EKHAZAARSTK X raw'!D$1004</f>
        <v>-0.56950626458600628</v>
      </c>
      <c r="E916" s="100">
        <f>('EKHAZAARSTK X raw'!E916-'EKHAZAARSTK X raw'!E$1003)/'EKHAZAARSTK X raw'!E$1004</f>
        <v>-0.41230687087275464</v>
      </c>
      <c r="F916" s="100">
        <f>('EKHAZAARSTK X raw'!F916-'EKHAZAARSTK X raw'!F$1003)/'EKHAZAARSTK X raw'!F$1004</f>
        <v>2.490477032477624</v>
      </c>
      <c r="G916" s="100">
        <f>('EKHAZAARSTK X raw'!G916-'EKHAZAARSTK X raw'!G$1003)/'EKHAZAARSTK X raw'!G$1004</f>
        <v>-0.85710912995822841</v>
      </c>
      <c r="H916" s="100">
        <f>('EKHAZAARSTK X raw'!H916-'EKHAZAARSTK X raw'!H$1003)/'EKHAZAARSTK X raw'!H$1004</f>
        <v>-0.42483060020183749</v>
      </c>
      <c r="I916" s="100">
        <f>('EKHAZAARSTK X raw'!I916-'EKHAZAARSTK X raw'!I$1003)/'EKHAZAARSTK X raw'!I$1004</f>
        <v>2.2832148058301671</v>
      </c>
      <c r="J916" s="100">
        <f>('EKHAZAARSTK X raw'!J916-'EKHAZAARSTK X raw'!J$1003)/'EKHAZAARSTK X raw'!J$1004</f>
        <v>-0.40988698063021334</v>
      </c>
      <c r="K916" s="100">
        <f>('EKHAZAARSTK X raw'!K916-'EKHAZAARSTK X raw'!K$1003)/'EKHAZAARSTK X raw'!K$1004</f>
        <v>0.17446498489109602</v>
      </c>
    </row>
    <row r="917" spans="1:11" x14ac:dyDescent="0.3">
      <c r="A917" s="22" t="str">
        <f>'EKHAZAARSTK X raw'!A917</f>
        <v>TITAN CO LTD</v>
      </c>
      <c r="B917" s="100">
        <f>('EKHAZAARSTK X raw'!B917-'EKHAZAARSTK X raw'!B$1003)/'EKHAZAARSTK X raw'!B$1004</f>
        <v>-0.43704618664825334</v>
      </c>
      <c r="C917" s="100">
        <f>('EKHAZAARSTK X raw'!C917-'EKHAZAARSTK X raw'!C$1003)/'EKHAZAARSTK X raw'!C$1004</f>
        <v>1.3270579830693789</v>
      </c>
      <c r="D917" s="100">
        <f>('EKHAZAARSTK X raw'!D917-'EKHAZAARSTK X raw'!D$1003)/'EKHAZAARSTK X raw'!D$1004</f>
        <v>0.8281789420008876</v>
      </c>
      <c r="E917" s="100">
        <f>('EKHAZAARSTK X raw'!E917-'EKHAZAARSTK X raw'!E$1003)/'EKHAZAARSTK X raw'!E$1004</f>
        <v>0.22398187026798963</v>
      </c>
      <c r="F917" s="100">
        <f>('EKHAZAARSTK X raw'!F917-'EKHAZAARSTK X raw'!F$1003)/'EKHAZAARSTK X raw'!F$1004</f>
        <v>-0.17547442932408852</v>
      </c>
      <c r="G917" s="100">
        <f>('EKHAZAARSTK X raw'!G917-'EKHAZAARSTK X raw'!G$1003)/'EKHAZAARSTK X raw'!G$1004</f>
        <v>0.71726924352009647</v>
      </c>
      <c r="H917" s="100">
        <f>('EKHAZAARSTK X raw'!H917-'EKHAZAARSTK X raw'!H$1003)/'EKHAZAARSTK X raw'!H$1004</f>
        <v>1.7886120109187311</v>
      </c>
      <c r="I917" s="100">
        <f>('EKHAZAARSTK X raw'!I917-'EKHAZAARSTK X raw'!I$1003)/'EKHAZAARSTK X raw'!I$1004</f>
        <v>-0.57137151524839092</v>
      </c>
      <c r="J917" s="100">
        <f>('EKHAZAARSTK X raw'!J917-'EKHAZAARSTK X raw'!J$1003)/'EKHAZAARSTK X raw'!J$1004</f>
        <v>-0.90535256111514995</v>
      </c>
      <c r="K917" s="100">
        <f>('EKHAZAARSTK X raw'!K917-'EKHAZAARSTK X raw'!K$1003)/'EKHAZAARSTK X raw'!K$1004</f>
        <v>-1.1998312562701148</v>
      </c>
    </row>
    <row r="918" spans="1:11" x14ac:dyDescent="0.3">
      <c r="A918" s="22" t="str">
        <f>'EKHAZAARSTK X raw'!A918</f>
        <v>TORRENT PHARMACEUTICALS LTD</v>
      </c>
      <c r="B918" s="100">
        <f>('EKHAZAARSTK X raw'!B918-'EKHAZAARSTK X raw'!B$1003)/'EKHAZAARSTK X raw'!B$1004</f>
        <v>0.17118523154713389</v>
      </c>
      <c r="C918" s="100">
        <f>('EKHAZAARSTK X raw'!C918-'EKHAZAARSTK X raw'!C$1003)/'EKHAZAARSTK X raw'!C$1004</f>
        <v>-1.1931750235209622</v>
      </c>
      <c r="D918" s="100">
        <f>('EKHAZAARSTK X raw'!D918-'EKHAZAARSTK X raw'!D$1003)/'EKHAZAARSTK X raw'!D$1004</f>
        <v>-0.67991468888265638</v>
      </c>
      <c r="E918" s="100">
        <f>('EKHAZAARSTK X raw'!E918-'EKHAZAARSTK X raw'!E$1003)/'EKHAZAARSTK X raw'!E$1004</f>
        <v>0.21897312649966355</v>
      </c>
      <c r="F918" s="100">
        <f>('EKHAZAARSTK X raw'!F918-'EKHAZAARSTK X raw'!F$1003)/'EKHAZAARSTK X raw'!F$1004</f>
        <v>6.4816176897409178E-2</v>
      </c>
      <c r="G918" s="100">
        <f>('EKHAZAARSTK X raw'!G918-'EKHAZAARSTK X raw'!G$1003)/'EKHAZAARSTK X raw'!G$1004</f>
        <v>-9.2615986986684506E-3</v>
      </c>
      <c r="H918" s="100">
        <f>('EKHAZAARSTK X raw'!H918-'EKHAZAARSTK X raw'!H$1003)/'EKHAZAARSTK X raw'!H$1004</f>
        <v>1.0115847797226891</v>
      </c>
      <c r="I918" s="100">
        <f>('EKHAZAARSTK X raw'!I918-'EKHAZAARSTK X raw'!I$1003)/'EKHAZAARSTK X raw'!I$1004</f>
        <v>-0.78105320102702058</v>
      </c>
      <c r="J918" s="100">
        <f>('EKHAZAARSTK X raw'!J918-'EKHAZAARSTK X raw'!J$1003)/'EKHAZAARSTK X raw'!J$1004</f>
        <v>-0.63889101419870553</v>
      </c>
      <c r="K918" s="100">
        <f>('EKHAZAARSTK X raw'!K918-'EKHAZAARSTK X raw'!K$1003)/'EKHAZAARSTK X raw'!K$1004</f>
        <v>-1.0468352557001506</v>
      </c>
    </row>
    <row r="919" spans="1:11" x14ac:dyDescent="0.3">
      <c r="A919" s="22" t="str">
        <f>'EKHAZAARSTK X raw'!A919</f>
        <v>TORRENT POWER LTD</v>
      </c>
      <c r="B919" s="100">
        <f>('EKHAZAARSTK X raw'!B919-'EKHAZAARSTK X raw'!B$1003)/'EKHAZAARSTK X raw'!B$1004</f>
        <v>0.57599704526658091</v>
      </c>
      <c r="C919" s="100">
        <f>('EKHAZAARSTK X raw'!C919-'EKHAZAARSTK X raw'!C$1003)/'EKHAZAARSTK X raw'!C$1004</f>
        <v>-1.0373138500181927</v>
      </c>
      <c r="D919" s="100">
        <f>('EKHAZAARSTK X raw'!D919-'EKHAZAARSTK X raw'!D$1003)/'EKHAZAARSTK X raw'!D$1004</f>
        <v>-0.65390708500970773</v>
      </c>
      <c r="E919" s="100">
        <f>('EKHAZAARSTK X raw'!E919-'EKHAZAARSTK X raw'!E$1003)/'EKHAZAARSTK X raw'!E$1004</f>
        <v>0.88482626265162767</v>
      </c>
      <c r="F919" s="100">
        <f>('EKHAZAARSTK X raw'!F919-'EKHAZAARSTK X raw'!F$1003)/'EKHAZAARSTK X raw'!F$1004</f>
        <v>0.1102215330554696</v>
      </c>
      <c r="G919" s="100">
        <f>('EKHAZAARSTK X raw'!G919-'EKHAZAARSTK X raw'!G$1003)/'EKHAZAARSTK X raw'!G$1004</f>
        <v>-0.48009547309878653</v>
      </c>
      <c r="H919" s="100">
        <f>('EKHAZAARSTK X raw'!H919-'EKHAZAARSTK X raw'!H$1003)/'EKHAZAARSTK X raw'!H$1004</f>
        <v>1.1913959223631716</v>
      </c>
      <c r="I919" s="100">
        <f>('EKHAZAARSTK X raw'!I919-'EKHAZAARSTK X raw'!I$1003)/'EKHAZAARSTK X raw'!I$1004</f>
        <v>-0.56781151980934452</v>
      </c>
      <c r="J919" s="100">
        <f>('EKHAZAARSTK X raw'!J919-'EKHAZAARSTK X raw'!J$1003)/'EKHAZAARSTK X raw'!J$1004</f>
        <v>0.29905051278961192</v>
      </c>
      <c r="K919" s="100">
        <f>('EKHAZAARSTK X raw'!K919-'EKHAZAARSTK X raw'!K$1003)/'EKHAZAARSTK X raw'!K$1004</f>
        <v>-5.9663044652880783E-2</v>
      </c>
    </row>
    <row r="920" spans="1:11" x14ac:dyDescent="0.3">
      <c r="A920" s="22" t="str">
        <f>'EKHAZAARSTK X raw'!A920</f>
        <v>TRANSPORT CORP OF INDIA LTD</v>
      </c>
      <c r="B920" s="100">
        <f>('EKHAZAARSTK X raw'!B920-'EKHAZAARSTK X raw'!B$1003)/'EKHAZAARSTK X raw'!B$1004</f>
        <v>0.18743190378438648</v>
      </c>
      <c r="C920" s="100">
        <f>('EKHAZAARSTK X raw'!C920-'EKHAZAARSTK X raw'!C$1003)/'EKHAZAARSTK X raw'!C$1004</f>
        <v>-3.0836451208082462E-2</v>
      </c>
      <c r="D920" s="100">
        <f>('EKHAZAARSTK X raw'!D920-'EKHAZAARSTK X raw'!D$1003)/'EKHAZAARSTK X raw'!D$1004</f>
        <v>0.11491783655207527</v>
      </c>
      <c r="E920" s="100">
        <f>('EKHAZAARSTK X raw'!E920-'EKHAZAARSTK X raw'!E$1003)/'EKHAZAARSTK X raw'!E$1004</f>
        <v>-0.81805681446244893</v>
      </c>
      <c r="F920" s="100">
        <f>('EKHAZAARSTK X raw'!F920-'EKHAZAARSTK X raw'!F$1003)/'EKHAZAARSTK X raw'!F$1004</f>
        <v>5.857419525632903E-2</v>
      </c>
      <c r="G920" s="100">
        <f>('EKHAZAARSTK X raw'!G920-'EKHAZAARSTK X raw'!G$1003)/'EKHAZAARSTK X raw'!G$1004</f>
        <v>0.52776757117409867</v>
      </c>
      <c r="H920" s="100">
        <f>('EKHAZAARSTK X raw'!H920-'EKHAZAARSTK X raw'!H$1003)/'EKHAZAARSTK X raw'!H$1004</f>
        <v>-0.27588975997419773</v>
      </c>
      <c r="I920" s="100">
        <f>('EKHAZAARSTK X raw'!I920-'EKHAZAARSTK X raw'!I$1003)/'EKHAZAARSTK X raw'!I$1004</f>
        <v>-0.58652188326230958</v>
      </c>
      <c r="J920" s="100">
        <f>('EKHAZAARSTK X raw'!J920-'EKHAZAARSTK X raw'!J$1003)/'EKHAZAARSTK X raw'!J$1004</f>
        <v>0.33589429353718836</v>
      </c>
      <c r="K920" s="100">
        <f>('EKHAZAARSTK X raw'!K920-'EKHAZAARSTK X raw'!K$1003)/'EKHAZAARSTK X raw'!K$1004</f>
        <v>-0.38481753593736573</v>
      </c>
    </row>
    <row r="921" spans="1:11" x14ac:dyDescent="0.3">
      <c r="A921" s="22" t="str">
        <f>'EKHAZAARSTK X raw'!A921</f>
        <v>TRENT LTD</v>
      </c>
      <c r="B921" s="100">
        <f>('EKHAZAARSTK X raw'!B921-'EKHAZAARSTK X raw'!B$1003)/'EKHAZAARSTK X raw'!B$1004</f>
        <v>-0.59022464537607744</v>
      </c>
      <c r="C921" s="100">
        <f>('EKHAZAARSTK X raw'!C921-'EKHAZAARSTK X raw'!C$1003)/'EKHAZAARSTK X raw'!C$1004</f>
        <v>-0.28659576361196992</v>
      </c>
      <c r="D921" s="100">
        <f>('EKHAZAARSTK X raw'!D921-'EKHAZAARSTK X raw'!D$1003)/'EKHAZAARSTK X raw'!D$1004</f>
        <v>0.89513666438726047</v>
      </c>
      <c r="E921" s="100">
        <f>('EKHAZAARSTK X raw'!E921-'EKHAZAARSTK X raw'!E$1003)/'EKHAZAARSTK X raw'!E$1004</f>
        <v>1.8702967999289148</v>
      </c>
      <c r="F921" s="100">
        <f>('EKHAZAARSTK X raw'!F921-'EKHAZAARSTK X raw'!F$1003)/'EKHAZAARSTK X raw'!F$1004</f>
        <v>6.2960244835457632E-2</v>
      </c>
      <c r="G921" s="100">
        <f>('EKHAZAARSTK X raw'!G921-'EKHAZAARSTK X raw'!G$1003)/'EKHAZAARSTK X raw'!G$1004</f>
        <v>-0.55999945231309933</v>
      </c>
      <c r="H921" s="100">
        <f>('EKHAZAARSTK X raw'!H921-'EKHAZAARSTK X raw'!H$1003)/'EKHAZAARSTK X raw'!H$1004</f>
        <v>0.81403085513227924</v>
      </c>
      <c r="I921" s="100">
        <f>('EKHAZAARSTK X raw'!I921-'EKHAZAARSTK X raw'!I$1003)/'EKHAZAARSTK X raw'!I$1004</f>
        <v>-0.36995071076872432</v>
      </c>
      <c r="J921" s="100">
        <f>('EKHAZAARSTK X raw'!J921-'EKHAZAARSTK X raw'!J$1003)/'EKHAZAARSTK X raw'!J$1004</f>
        <v>-0.98253133200738607</v>
      </c>
      <c r="K921" s="100">
        <f>('EKHAZAARSTK X raw'!K921-'EKHAZAARSTK X raw'!K$1003)/'EKHAZAARSTK X raw'!K$1004</f>
        <v>-0.77981583335494631</v>
      </c>
    </row>
    <row r="922" spans="1:11" x14ac:dyDescent="0.3">
      <c r="A922" s="22" t="str">
        <f>'EKHAZAARSTK X raw'!A922</f>
        <v>TRIDENT LTD</v>
      </c>
      <c r="B922" s="100">
        <f>('EKHAZAARSTK X raw'!B922-'EKHAZAARSTK X raw'!B$1003)/'EKHAZAARSTK X raw'!B$1004</f>
        <v>0.19276552168447597</v>
      </c>
      <c r="C922" s="100">
        <f>('EKHAZAARSTK X raw'!C922-'EKHAZAARSTK X raw'!C$1003)/'EKHAZAARSTK X raw'!C$1004</f>
        <v>-0.59756655119428848</v>
      </c>
      <c r="D922" s="100">
        <f>('EKHAZAARSTK X raw'!D922-'EKHAZAARSTK X raw'!D$1003)/'EKHAZAARSTK X raw'!D$1004</f>
        <v>-0.73903469340577421</v>
      </c>
      <c r="E922" s="100">
        <f>('EKHAZAARSTK X raw'!E922-'EKHAZAARSTK X raw'!E$1003)/'EKHAZAARSTK X raw'!E$1004</f>
        <v>-0.31553841569795849</v>
      </c>
      <c r="F922" s="100">
        <f>('EKHAZAARSTK X raw'!F922-'EKHAZAARSTK X raw'!F$1003)/'EKHAZAARSTK X raw'!F$1004</f>
        <v>-1.7096243634167854</v>
      </c>
      <c r="G922" s="100">
        <f>('EKHAZAARSTK X raw'!G922-'EKHAZAARSTK X raw'!G$1003)/'EKHAZAARSTK X raw'!G$1004</f>
        <v>-0.17095834621631295</v>
      </c>
      <c r="H922" s="100">
        <f>('EKHAZAARSTK X raw'!H922-'EKHAZAARSTK X raw'!H$1003)/'EKHAZAARSTK X raw'!H$1004</f>
        <v>0.42999161941407327</v>
      </c>
      <c r="I922" s="100">
        <f>('EKHAZAARSTK X raw'!I922-'EKHAZAARSTK X raw'!I$1003)/'EKHAZAARSTK X raw'!I$1004</f>
        <v>-0.23306857485329208</v>
      </c>
      <c r="J922" s="100">
        <f>('EKHAZAARSTK X raw'!J922-'EKHAZAARSTK X raw'!J$1003)/'EKHAZAARSTK X raw'!J$1004</f>
        <v>-0.22734938573059729</v>
      </c>
      <c r="K922" s="100">
        <f>('EKHAZAARSTK X raw'!K922-'EKHAZAARSTK X raw'!K$1003)/'EKHAZAARSTK X raw'!K$1004</f>
        <v>0.7411334279232461</v>
      </c>
    </row>
    <row r="923" spans="1:11" x14ac:dyDescent="0.3">
      <c r="A923" s="22" t="str">
        <f>'EKHAZAARSTK X raw'!A923</f>
        <v>TRIVENI ENGINEERING &amp; INDUS</v>
      </c>
      <c r="B923" s="100">
        <f>('EKHAZAARSTK X raw'!B923-'EKHAZAARSTK X raw'!B$1003)/'EKHAZAARSTK X raw'!B$1004</f>
        <v>-0.13896204106601673</v>
      </c>
      <c r="C923" s="100">
        <f>('EKHAZAARSTK X raw'!C923-'EKHAZAARSTK X raw'!C$1003)/'EKHAZAARSTK X raw'!C$1004</f>
        <v>2.0878968174268753</v>
      </c>
      <c r="D923" s="100">
        <f>('EKHAZAARSTK X raw'!D923-'EKHAZAARSTK X raw'!D$1003)/'EKHAZAARSTK X raw'!D$1004</f>
        <v>1.0148143424898051</v>
      </c>
      <c r="E923" s="100">
        <f>('EKHAZAARSTK X raw'!E923-'EKHAZAARSTK X raw'!E$1003)/'EKHAZAARSTK X raw'!E$1004</f>
        <v>-0.59622406506277126</v>
      </c>
      <c r="F923" s="100">
        <f>('EKHAZAARSTK X raw'!F923-'EKHAZAARSTK X raw'!F$1003)/'EKHAZAARSTK X raw'!F$1004</f>
        <v>-0.2737862099246251</v>
      </c>
      <c r="G923" s="100">
        <f>('EKHAZAARSTK X raw'!G923-'EKHAZAARSTK X raw'!G$1003)/'EKHAZAARSTK X raw'!G$1004</f>
        <v>2.4544597710288225</v>
      </c>
      <c r="H923" s="100">
        <f>('EKHAZAARSTK X raw'!H923-'EKHAZAARSTK X raw'!H$1003)/'EKHAZAARSTK X raw'!H$1004</f>
        <v>9.1098971081691418E-2</v>
      </c>
      <c r="I923" s="100">
        <f>('EKHAZAARSTK X raw'!I923-'EKHAZAARSTK X raw'!I$1003)/'EKHAZAARSTK X raw'!I$1004</f>
        <v>0.30466661195726702</v>
      </c>
      <c r="J923" s="100">
        <f>('EKHAZAARSTK X raw'!J923-'EKHAZAARSTK X raw'!J$1003)/'EKHAZAARSTK X raw'!J$1004</f>
        <v>0.79138179617620652</v>
      </c>
      <c r="K923" s="100">
        <f>('EKHAZAARSTK X raw'!K923-'EKHAZAARSTK X raw'!K$1003)/'EKHAZAARSTK X raw'!K$1004</f>
        <v>0.8714590953261907</v>
      </c>
    </row>
    <row r="924" spans="1:11" x14ac:dyDescent="0.3">
      <c r="A924" s="22" t="str">
        <f>'EKHAZAARSTK X raw'!A924</f>
        <v>TRIVENI TURBINE LTD</v>
      </c>
      <c r="B924" s="100">
        <f>('EKHAZAARSTK X raw'!B924-'EKHAZAARSTK X raw'!B$1003)/'EKHAZAARSTK X raw'!B$1004</f>
        <v>-0.46634354288614371</v>
      </c>
      <c r="C924" s="100">
        <f>('EKHAZAARSTK X raw'!C924-'EKHAZAARSTK X raw'!C$1003)/'EKHAZAARSTK X raw'!C$1004</f>
        <v>0.76728937160640875</v>
      </c>
      <c r="D924" s="100">
        <f>('EKHAZAARSTK X raw'!D924-'EKHAZAARSTK X raw'!D$1003)/'EKHAZAARSTK X raw'!D$1004</f>
        <v>0.12920466813163142</v>
      </c>
      <c r="E924" s="100">
        <f>('EKHAZAARSTK X raw'!E924-'EKHAZAARSTK X raw'!E$1003)/'EKHAZAARSTK X raw'!E$1004</f>
        <v>-0.89780937801036664</v>
      </c>
      <c r="F924" s="100">
        <f>('EKHAZAARSTK X raw'!F924-'EKHAZAARSTK X raw'!F$1003)/'EKHAZAARSTK X raw'!F$1004</f>
        <v>1.2668852374136597</v>
      </c>
      <c r="G924" s="100">
        <f>('EKHAZAARSTK X raw'!G924-'EKHAZAARSTK X raw'!G$1003)/'EKHAZAARSTK X raw'!G$1004</f>
        <v>0.30857927536213925</v>
      </c>
      <c r="H924" s="100">
        <f>('EKHAZAARSTK X raw'!H924-'EKHAZAARSTK X raw'!H$1003)/'EKHAZAARSTK X raw'!H$1004</f>
        <v>-0.3669463255619197</v>
      </c>
      <c r="I924" s="100">
        <f>('EKHAZAARSTK X raw'!I924-'EKHAZAARSTK X raw'!I$1003)/'EKHAZAARSTK X raw'!I$1004</f>
        <v>-5.3550779824673843E-2</v>
      </c>
      <c r="J924" s="100">
        <f>('EKHAZAARSTK X raw'!J924-'EKHAZAARSTK X raw'!J$1003)/'EKHAZAARSTK X raw'!J$1004</f>
        <v>-0.83030371080043153</v>
      </c>
      <c r="K924" s="100">
        <f>('EKHAZAARSTK X raw'!K924-'EKHAZAARSTK X raw'!K$1003)/'EKHAZAARSTK X raw'!K$1004</f>
        <v>0.25050967582537148</v>
      </c>
    </row>
    <row r="925" spans="1:11" x14ac:dyDescent="0.3">
      <c r="A925" s="22" t="str">
        <f>'EKHAZAARSTK X raw'!A925</f>
        <v>TTK HEALTHCARE LTD</v>
      </c>
      <c r="B925" s="100">
        <f>('EKHAZAARSTK X raw'!B925-'EKHAZAARSTK X raw'!B$1003)/'EKHAZAARSTK X raw'!B$1004</f>
        <v>-9.4329694163802713E-2</v>
      </c>
      <c r="C925" s="100">
        <f>('EKHAZAARSTK X raw'!C925-'EKHAZAARSTK X raw'!C$1003)/'EKHAZAARSTK X raw'!C$1004</f>
        <v>0.98455524661721561</v>
      </c>
      <c r="D925" s="100">
        <f>('EKHAZAARSTK X raw'!D925-'EKHAZAARSTK X raw'!D$1003)/'EKHAZAARSTK X raw'!D$1004</f>
        <v>1.2497804990240355</v>
      </c>
      <c r="E925" s="100">
        <f>('EKHAZAARSTK X raw'!E925-'EKHAZAARSTK X raw'!E$1003)/'EKHAZAARSTK X raw'!E$1004</f>
        <v>-0.89606809004503163</v>
      </c>
      <c r="F925" s="100">
        <f>('EKHAZAARSTK X raw'!F925-'EKHAZAARSTK X raw'!F$1003)/'EKHAZAARSTK X raw'!F$1004</f>
        <v>1.0255595194643141</v>
      </c>
      <c r="G925" s="100">
        <f>('EKHAZAARSTK X raw'!G925-'EKHAZAARSTK X raw'!G$1003)/'EKHAZAARSTK X raw'!G$1004</f>
        <v>-0.92800075913096924</v>
      </c>
      <c r="H925" s="100">
        <f>('EKHAZAARSTK X raw'!H925-'EKHAZAARSTK X raw'!H$1003)/'EKHAZAARSTK X raw'!H$1004</f>
        <v>-0.94815894060500949</v>
      </c>
      <c r="I925" s="100">
        <f>('EKHAZAARSTK X raw'!I925-'EKHAZAARSTK X raw'!I$1003)/'EKHAZAARSTK X raw'!I$1004</f>
        <v>-0.67393649511450415</v>
      </c>
      <c r="J925" s="100">
        <f>('EKHAZAARSTK X raw'!J925-'EKHAZAARSTK X raw'!J$1003)/'EKHAZAARSTK X raw'!J$1004</f>
        <v>-0.45062529767748666</v>
      </c>
      <c r="K925" s="100">
        <f>('EKHAZAARSTK X raw'!K925-'EKHAZAARSTK X raw'!K$1003)/'EKHAZAARSTK X raw'!K$1004</f>
        <v>-0.37831142877981316</v>
      </c>
    </row>
    <row r="926" spans="1:11" x14ac:dyDescent="0.3">
      <c r="A926" s="22" t="str">
        <f>'EKHAZAARSTK X raw'!A926</f>
        <v>TTK PRESTIGE LTD</v>
      </c>
      <c r="B926" s="100">
        <f>('EKHAZAARSTK X raw'!B926-'EKHAZAARSTK X raw'!B$1003)/'EKHAZAARSTK X raw'!B$1004</f>
        <v>-0.29499837661315992</v>
      </c>
      <c r="C926" s="100">
        <f>('EKHAZAARSTK X raw'!C926-'EKHAZAARSTK X raw'!C$1003)/'EKHAZAARSTK X raw'!C$1004</f>
        <v>-0.52023179989239621</v>
      </c>
      <c r="D926" s="100">
        <f>('EKHAZAARSTK X raw'!D926-'EKHAZAARSTK X raw'!D$1003)/'EKHAZAARSTK X raw'!D$1004</f>
        <v>-0.14172074599368847</v>
      </c>
      <c r="E926" s="100">
        <f>('EKHAZAARSTK X raw'!E926-'EKHAZAARSTK X raw'!E$1003)/'EKHAZAARSTK X raw'!E$1004</f>
        <v>-0.83723432191198</v>
      </c>
      <c r="F926" s="100">
        <f>('EKHAZAARSTK X raw'!F926-'EKHAZAARSTK X raw'!F$1003)/'EKHAZAARSTK X raw'!F$1004</f>
        <v>-0.47773690212541242</v>
      </c>
      <c r="G926" s="100">
        <f>('EKHAZAARSTK X raw'!G926-'EKHAZAARSTK X raw'!G$1003)/'EKHAZAARSTK X raw'!G$1004</f>
        <v>7.6103174536796284E-2</v>
      </c>
      <c r="H926" s="100">
        <f>('EKHAZAARSTK X raw'!H926-'EKHAZAARSTK X raw'!H$1003)/'EKHAZAARSTK X raw'!H$1004</f>
        <v>-6.8679065255028385E-2</v>
      </c>
      <c r="I926" s="100">
        <f>('EKHAZAARSTK X raw'!I926-'EKHAZAARSTK X raw'!I$1003)/'EKHAZAARSTK X raw'!I$1004</f>
        <v>-0.88350745269307807</v>
      </c>
      <c r="J926" s="100">
        <f>('EKHAZAARSTK X raw'!J926-'EKHAZAARSTK X raw'!J$1003)/'EKHAZAARSTK X raw'!J$1004</f>
        <v>-0.49021196497519037</v>
      </c>
      <c r="K926" s="100">
        <f>('EKHAZAARSTK X raw'!K926-'EKHAZAARSTK X raw'!K$1003)/'EKHAZAARSTK X raw'!K$1004</f>
        <v>-6.7201658061592479E-2</v>
      </c>
    </row>
    <row r="927" spans="1:11" x14ac:dyDescent="0.3">
      <c r="A927" s="22" t="str">
        <f>'EKHAZAARSTK X raw'!A927</f>
        <v>TUBE INVESTMENTS OF INDIA LT</v>
      </c>
      <c r="B927" s="100">
        <f>('EKHAZAARSTK X raw'!B927-'EKHAZAARSTK X raw'!B$1003)/'EKHAZAARSTK X raw'!B$1004</f>
        <v>-0.55562934212766635</v>
      </c>
      <c r="C927" s="100">
        <f>('EKHAZAARSTK X raw'!C927-'EKHAZAARSTK X raw'!C$1003)/'EKHAZAARSTK X raw'!C$1004</f>
        <v>1.4369884626799552</v>
      </c>
      <c r="D927" s="100">
        <f>('EKHAZAARSTK X raw'!D927-'EKHAZAARSTK X raw'!D$1003)/'EKHAZAARSTK X raw'!D$1004</f>
        <v>1.8804584074320483</v>
      </c>
      <c r="E927" s="100">
        <f>('EKHAZAARSTK X raw'!E927-'EKHAZAARSTK X raw'!E$1003)/'EKHAZAARSTK X raw'!E$1004</f>
        <v>-0.70521373371336882</v>
      </c>
      <c r="F927" s="100">
        <f>('EKHAZAARSTK X raw'!F927-'EKHAZAARSTK X raw'!F$1003)/'EKHAZAARSTK X raw'!F$1004</f>
        <v>1.0700122019666853</v>
      </c>
      <c r="G927" s="100">
        <f>('EKHAZAARSTK X raw'!G927-'EKHAZAARSTK X raw'!G$1003)/'EKHAZAARSTK X raw'!G$1004</f>
        <v>0.66475763452104519</v>
      </c>
      <c r="H927" s="100">
        <f>('EKHAZAARSTK X raw'!H927-'EKHAZAARSTK X raw'!H$1003)/'EKHAZAARSTK X raw'!H$1004</f>
        <v>0.99531539543175696</v>
      </c>
      <c r="I927" s="100">
        <f>('EKHAZAARSTK X raw'!I927-'EKHAZAARSTK X raw'!I$1003)/'EKHAZAARSTK X raw'!I$1004</f>
        <v>-0.61553802507921396</v>
      </c>
      <c r="J927" s="100">
        <f>('EKHAZAARSTK X raw'!J927-'EKHAZAARSTK X raw'!J$1003)/'EKHAZAARSTK X raw'!J$1004</f>
        <v>-0.6666367928587843</v>
      </c>
      <c r="K927" s="100">
        <f>('EKHAZAARSTK X raw'!K927-'EKHAZAARSTK X raw'!K$1003)/'EKHAZAARSTK X raw'!K$1004</f>
        <v>-0.2640548941634725</v>
      </c>
    </row>
    <row r="928" spans="1:11" x14ac:dyDescent="0.3">
      <c r="A928" s="22" t="str">
        <f>'EKHAZAARSTK X raw'!A928</f>
        <v>TV TODAY NETWORK LTD</v>
      </c>
      <c r="B928" s="100">
        <f>('EKHAZAARSTK X raw'!B928-'EKHAZAARSTK X raw'!B$1003)/'EKHAZAARSTK X raw'!B$1004</f>
        <v>0.48422005206027213</v>
      </c>
      <c r="C928" s="100">
        <f>('EKHAZAARSTK X raw'!C928-'EKHAZAARSTK X raw'!C$1003)/'EKHAZAARSTK X raw'!C$1004</f>
        <v>-0.97496303878394508</v>
      </c>
      <c r="D928" s="100">
        <f>('EKHAZAARSTK X raw'!D928-'EKHAZAARSTK X raw'!D$1003)/'EKHAZAARSTK X raw'!D$1004</f>
        <v>-0.45365530401710774</v>
      </c>
      <c r="E928" s="100">
        <f>('EKHAZAARSTK X raw'!E928-'EKHAZAARSTK X raw'!E$1003)/'EKHAZAARSTK X raw'!E$1004</f>
        <v>-0.90240488424864596</v>
      </c>
      <c r="F928" s="100">
        <f>('EKHAZAARSTK X raw'!F928-'EKHAZAARSTK X raw'!F$1003)/'EKHAZAARSTK X raw'!F$1004</f>
        <v>-1.1047514425653975</v>
      </c>
      <c r="G928" s="100">
        <f>('EKHAZAARSTK X raw'!G928-'EKHAZAARSTK X raw'!G$1003)/'EKHAZAARSTK X raw'!G$1004</f>
        <v>-0.22183216062952865</v>
      </c>
      <c r="H928" s="100">
        <f>('EKHAZAARSTK X raw'!H928-'EKHAZAARSTK X raw'!H$1003)/'EKHAZAARSTK X raw'!H$1004</f>
        <v>-0.99111218452155769</v>
      </c>
      <c r="I928" s="100">
        <f>('EKHAZAARSTK X raw'!I928-'EKHAZAARSTK X raw'!I$1003)/'EKHAZAARSTK X raw'!I$1004</f>
        <v>0.20957085978063636</v>
      </c>
      <c r="J928" s="100">
        <f>('EKHAZAARSTK X raw'!J928-'EKHAZAARSTK X raw'!J$1003)/'EKHAZAARSTK X raw'!J$1004</f>
        <v>1.6405187228974609</v>
      </c>
      <c r="K928" s="100">
        <f>('EKHAZAARSTK X raw'!K928-'EKHAZAARSTK X raw'!K$1003)/'EKHAZAARSTK X raw'!K$1004</f>
        <v>0.39997472162234327</v>
      </c>
    </row>
    <row r="929" spans="1:11" x14ac:dyDescent="0.3">
      <c r="A929" s="22" t="str">
        <f>'EKHAZAARSTK X raw'!A929</f>
        <v>TV18 BROADCAST LTD</v>
      </c>
      <c r="B929" s="100">
        <f>('EKHAZAARSTK X raw'!B929-'EKHAZAARSTK X raw'!B$1003)/'EKHAZAARSTK X raw'!B$1004</f>
        <v>-0.64897097360151768</v>
      </c>
      <c r="C929" s="100">
        <f>('EKHAZAARSTK X raw'!C929-'EKHAZAARSTK X raw'!C$1003)/'EKHAZAARSTK X raw'!C$1004</f>
        <v>-0.48288329608891334</v>
      </c>
      <c r="D929" s="100">
        <f>('EKHAZAARSTK X raw'!D929-'EKHAZAARSTK X raw'!D$1003)/'EKHAZAARSTK X raw'!D$1004</f>
        <v>-0.93511028140591412</v>
      </c>
      <c r="E929" s="100">
        <f>('EKHAZAARSTK X raw'!E929-'EKHAZAARSTK X raw'!E$1003)/'EKHAZAARSTK X raw'!E$1004</f>
        <v>1.1949695001855565</v>
      </c>
      <c r="F929" s="100">
        <f>('EKHAZAARSTK X raw'!F929-'EKHAZAARSTK X raw'!F$1003)/'EKHAZAARSTK X raw'!F$1004</f>
        <v>-2.1158217774875121</v>
      </c>
      <c r="G929" s="100">
        <f>('EKHAZAARSTK X raw'!G929-'EKHAZAARSTK X raw'!G$1003)/'EKHAZAARSTK X raw'!G$1004</f>
        <v>-0.62132669805676821</v>
      </c>
      <c r="H929" s="100">
        <f>('EKHAZAARSTK X raw'!H929-'EKHAZAARSTK X raw'!H$1003)/'EKHAZAARSTK X raw'!H$1004</f>
        <v>0.24628739627947563</v>
      </c>
      <c r="I929" s="100">
        <f>('EKHAZAARSTK X raw'!I929-'EKHAZAARSTK X raw'!I$1003)/'EKHAZAARSTK X raw'!I$1004</f>
        <v>1.4009389045037641</v>
      </c>
      <c r="J929" s="100">
        <f>('EKHAZAARSTK X raw'!J929-'EKHAZAARSTK X raw'!J$1003)/'EKHAZAARSTK X raw'!J$1004</f>
        <v>3.3855408043499194E-2</v>
      </c>
      <c r="K929" s="100">
        <f>('EKHAZAARSTK X raw'!K929-'EKHAZAARSTK X raw'!K$1003)/'EKHAZAARSTK X raw'!K$1004</f>
        <v>1.5064824932048866</v>
      </c>
    </row>
    <row r="930" spans="1:11" x14ac:dyDescent="0.3">
      <c r="A930" s="22" t="str">
        <f>'EKHAZAARSTK X raw'!A930</f>
        <v>TVS MOTOR CO LTD</v>
      </c>
      <c r="B930" s="100">
        <f>('EKHAZAARSTK X raw'!B930-'EKHAZAARSTK X raw'!B$1003)/'EKHAZAARSTK X raw'!B$1004</f>
        <v>-0.33875529159171447</v>
      </c>
      <c r="C930" s="100">
        <f>('EKHAZAARSTK X raw'!C930-'EKHAZAARSTK X raw'!C$1003)/'EKHAZAARSTK X raw'!C$1004</f>
        <v>-0.39022363332031851</v>
      </c>
      <c r="D930" s="100">
        <f>('EKHAZAARSTK X raw'!D930-'EKHAZAARSTK X raw'!D$1003)/'EKHAZAARSTK X raw'!D$1004</f>
        <v>0.32648470817316028</v>
      </c>
      <c r="E930" s="100">
        <f>('EKHAZAARSTK X raw'!E930-'EKHAZAARSTK X raw'!E$1003)/'EKHAZAARSTK X raw'!E$1004</f>
        <v>1.667324783045657</v>
      </c>
      <c r="F930" s="100">
        <f>('EKHAZAARSTK X raw'!F930-'EKHAZAARSTK X raw'!F$1003)/'EKHAZAARSTK X raw'!F$1004</f>
        <v>1.2755517147941093</v>
      </c>
      <c r="G930" s="100">
        <f>('EKHAZAARSTK X raw'!G930-'EKHAZAARSTK X raw'!G$1003)/'EKHAZAARSTK X raw'!G$1004</f>
        <v>0.23386674024412943</v>
      </c>
      <c r="H930" s="100">
        <f>('EKHAZAARSTK X raw'!H930-'EKHAZAARSTK X raw'!H$1003)/'EKHAZAARSTK X raw'!H$1004</f>
        <v>1.4579691937625274</v>
      </c>
      <c r="I930" s="100">
        <f>('EKHAZAARSTK X raw'!I930-'EKHAZAARSTK X raw'!I$1003)/'EKHAZAARSTK X raw'!I$1004</f>
        <v>0.29487903609646143</v>
      </c>
      <c r="J930" s="100">
        <f>('EKHAZAARSTK X raw'!J930-'EKHAZAARSTK X raw'!J$1003)/'EKHAZAARSTK X raw'!J$1004</f>
        <v>-0.54999601910329576</v>
      </c>
      <c r="K930" s="100">
        <f>('EKHAZAARSTK X raw'!K930-'EKHAZAARSTK X raw'!K$1003)/'EKHAZAARSTK X raw'!K$1004</f>
        <v>-0.68006231699508357</v>
      </c>
    </row>
    <row r="931" spans="1:11" x14ac:dyDescent="0.3">
      <c r="A931" s="22" t="str">
        <f>'EKHAZAARSTK X raw'!A931</f>
        <v>TVS SRICHAKRA LTD</v>
      </c>
      <c r="B931" s="100">
        <f>('EKHAZAARSTK X raw'!B931-'EKHAZAARSTK X raw'!B$1003)/'EKHAZAARSTK X raw'!B$1004</f>
        <v>-0.22396108295453124</v>
      </c>
      <c r="C931" s="100">
        <f>('EKHAZAARSTK X raw'!C931-'EKHAZAARSTK X raw'!C$1003)/'EKHAZAARSTK X raw'!C$1004</f>
        <v>0.10491383640215729</v>
      </c>
      <c r="D931" s="100">
        <f>('EKHAZAARSTK X raw'!D931-'EKHAZAARSTK X raw'!D$1003)/'EKHAZAARSTK X raw'!D$1004</f>
        <v>-0.61100896077149403</v>
      </c>
      <c r="E931" s="100">
        <f>('EKHAZAARSTK X raw'!E931-'EKHAZAARSTK X raw'!E$1003)/'EKHAZAARSTK X raw'!E$1004</f>
        <v>0.63341234650341816</v>
      </c>
      <c r="F931" s="100">
        <f>('EKHAZAARSTK X raw'!F931-'EKHAZAARSTK X raw'!F$1003)/'EKHAZAARSTK X raw'!F$1004</f>
        <v>1.2952518695986179</v>
      </c>
      <c r="G931" s="100">
        <f>('EKHAZAARSTK X raw'!G931-'EKHAZAARSTK X raw'!G$1003)/'EKHAZAARSTK X raw'!G$1004</f>
        <v>-0.76050890716960273</v>
      </c>
      <c r="H931" s="100">
        <f>('EKHAZAARSTK X raw'!H931-'EKHAZAARSTK X raw'!H$1003)/'EKHAZAARSTK X raw'!H$1004</f>
        <v>-0.47437691670827237</v>
      </c>
      <c r="I931" s="100">
        <f>('EKHAZAARSTK X raw'!I931-'EKHAZAARSTK X raw'!I$1003)/'EKHAZAARSTK X raw'!I$1004</f>
        <v>-0.46698241057654144</v>
      </c>
      <c r="J931" s="100">
        <f>('EKHAZAARSTK X raw'!J931-'EKHAZAARSTK X raw'!J$1003)/'EKHAZAARSTK X raw'!J$1004</f>
        <v>-9.2850273707043296E-2</v>
      </c>
      <c r="K931" s="100">
        <f>('EKHAZAARSTK X raw'!K931-'EKHAZAARSTK X raw'!K$1003)/'EKHAZAARSTK X raw'!K$1004</f>
        <v>0.33286930580893948</v>
      </c>
    </row>
    <row r="932" spans="1:11" x14ac:dyDescent="0.3">
      <c r="A932" s="22" t="str">
        <f>'EKHAZAARSTK X raw'!A932</f>
        <v>UCO BANK</v>
      </c>
      <c r="B932" s="100">
        <f>('EKHAZAARSTK X raw'!B932-'EKHAZAARSTK X raw'!B$1003)/'EKHAZAARSTK X raw'!B$1004</f>
        <v>-0.64897097360151768</v>
      </c>
      <c r="C932" s="100">
        <f>('EKHAZAARSTK X raw'!C932-'EKHAZAARSTK X raw'!C$1003)/'EKHAZAARSTK X raw'!C$1004</f>
        <v>-1.4172520729955211</v>
      </c>
      <c r="D932" s="100">
        <f>('EKHAZAARSTK X raw'!D932-'EKHAZAARSTK X raw'!D$1003)/'EKHAZAARSTK X raw'!D$1004</f>
        <v>-0.65895217311211152</v>
      </c>
      <c r="E932" s="100">
        <f>('EKHAZAARSTK X raw'!E932-'EKHAZAARSTK X raw'!E$1003)/'EKHAZAARSTK X raw'!E$1004</f>
        <v>0.56069094716974577</v>
      </c>
      <c r="F932" s="100">
        <f>('EKHAZAARSTK X raw'!F932-'EKHAZAARSTK X raw'!F$1003)/'EKHAZAARSTK X raw'!F$1004</f>
        <v>2.2222393157182729</v>
      </c>
      <c r="G932" s="100">
        <f>('EKHAZAARSTK X raw'!G932-'EKHAZAARSTK X raw'!G$1003)/'EKHAZAARSTK X raw'!G$1004</f>
        <v>-1.0140069378409577</v>
      </c>
      <c r="H932" s="100">
        <f>('EKHAZAARSTK X raw'!H932-'EKHAZAARSTK X raw'!H$1003)/'EKHAZAARSTK X raw'!H$1004</f>
        <v>1.8262158769142194</v>
      </c>
      <c r="I932" s="100">
        <f>('EKHAZAARSTK X raw'!I932-'EKHAZAARSTK X raw'!I$1003)/'EKHAZAARSTK X raw'!I$1004</f>
        <v>-0.71320797700959471</v>
      </c>
      <c r="J932" s="100">
        <f>('EKHAZAARSTK X raw'!J932-'EKHAZAARSTK X raw'!J$1003)/'EKHAZAARSTK X raw'!J$1004</f>
        <v>0.11209278428380173</v>
      </c>
      <c r="K932" s="100">
        <f>('EKHAZAARSTK X raw'!K932-'EKHAZAARSTK X raw'!K$1003)/'EKHAZAARSTK X raw'!K$1004</f>
        <v>3.0881159022564106</v>
      </c>
    </row>
    <row r="933" spans="1:11" x14ac:dyDescent="0.3">
      <c r="A933" s="22" t="str">
        <f>'EKHAZAARSTK X raw'!A933</f>
        <v>UFLEX LTD</v>
      </c>
      <c r="B933" s="100">
        <f>('EKHAZAARSTK X raw'!B933-'EKHAZAARSTK X raw'!B$1003)/'EKHAZAARSTK X raw'!B$1004</f>
        <v>-0.11126127063116142</v>
      </c>
      <c r="C933" s="100">
        <f>('EKHAZAARSTK X raw'!C933-'EKHAZAARSTK X raw'!C$1003)/'EKHAZAARSTK X raw'!C$1004</f>
        <v>-0.40038473542588127</v>
      </c>
      <c r="D933" s="100">
        <f>('EKHAZAARSTK X raw'!D933-'EKHAZAARSTK X raw'!D$1003)/'EKHAZAARSTK X raw'!D$1004</f>
        <v>0.63370498349615756</v>
      </c>
      <c r="E933" s="100">
        <f>('EKHAZAARSTK X raw'!E933-'EKHAZAARSTK X raw'!E$1003)/'EKHAZAARSTK X raw'!E$1004</f>
        <v>1.1171202074479474</v>
      </c>
      <c r="F933" s="100">
        <f>('EKHAZAARSTK X raw'!F933-'EKHAZAARSTK X raw'!F$1003)/'EKHAZAARSTK X raw'!F$1004</f>
        <v>-1.435704497049402</v>
      </c>
      <c r="G933" s="100">
        <f>('EKHAZAARSTK X raw'!G933-'EKHAZAARSTK X raw'!G$1003)/'EKHAZAARSTK X raw'!G$1004</f>
        <v>-0.39871297899974495</v>
      </c>
      <c r="H933" s="100">
        <f>('EKHAZAARSTK X raw'!H933-'EKHAZAARSTK X raw'!H$1003)/'EKHAZAARSTK X raw'!H$1004</f>
        <v>0.38974366258900806</v>
      </c>
      <c r="I933" s="100">
        <f>('EKHAZAARSTK X raw'!I933-'EKHAZAARSTK X raw'!I$1003)/'EKHAZAARSTK X raw'!I$1004</f>
        <v>0.18413732425858231</v>
      </c>
      <c r="J933" s="100">
        <f>('EKHAZAARSTK X raw'!J933-'EKHAZAARSTK X raw'!J$1003)/'EKHAZAARSTK X raw'!J$1004</f>
        <v>3.2761379450650518</v>
      </c>
      <c r="K933" s="100">
        <f>('EKHAZAARSTK X raw'!K933-'EKHAZAARSTK X raw'!K$1003)/'EKHAZAARSTK X raw'!K$1004</f>
        <v>1.0218880163588981</v>
      </c>
    </row>
    <row r="934" spans="1:11" x14ac:dyDescent="0.3">
      <c r="A934" s="22" t="str">
        <f>'EKHAZAARSTK X raw'!A934</f>
        <v>UGAR SUGAR WORKS LTD</v>
      </c>
      <c r="B934" s="100">
        <f>('EKHAZAARSTK X raw'!B934-'EKHAZAARSTK X raw'!B$1003)/'EKHAZAARSTK X raw'!B$1004</f>
        <v>-0.4826103752529794</v>
      </c>
      <c r="C934" s="100">
        <f>('EKHAZAARSTK X raw'!C934-'EKHAZAARSTK X raw'!C$1003)/'EKHAZAARSTK X raw'!C$1004</f>
        <v>1.6256376094641081</v>
      </c>
      <c r="D934" s="100">
        <f>('EKHAZAARSTK X raw'!D934-'EKHAZAARSTK X raw'!D$1003)/'EKHAZAARSTK X raw'!D$1004</f>
        <v>1.3864943612752503</v>
      </c>
      <c r="E934" s="100">
        <f>('EKHAZAARSTK X raw'!E934-'EKHAZAARSTK X raw'!E$1003)/'EKHAZAARSTK X raw'!E$1004</f>
        <v>2.0389949882644296</v>
      </c>
      <c r="F934" s="100">
        <f>('EKHAZAARSTK X raw'!F934-'EKHAZAARSTK X raw'!F$1003)/'EKHAZAARSTK X raw'!F$1004</f>
        <v>0.93607652964176968</v>
      </c>
      <c r="G934" s="100">
        <f>('EKHAZAARSTK X raw'!G934-'EKHAZAARSTK X raw'!G$1003)/'EKHAZAARSTK X raw'!G$1004</f>
        <v>0.5615058081730534</v>
      </c>
      <c r="H934" s="100">
        <f>('EKHAZAARSTK X raw'!H934-'EKHAZAARSTK X raw'!H$1003)/'EKHAZAARSTK X raw'!H$1004</f>
        <v>-1.0328744124663629</v>
      </c>
      <c r="I934" s="100">
        <f>('EKHAZAARSTK X raw'!I934-'EKHAZAARSTK X raw'!I$1003)/'EKHAZAARSTK X raw'!I$1004</f>
        <v>1.6304477452940298</v>
      </c>
      <c r="J934" s="100">
        <f>('EKHAZAARSTK X raw'!J934-'EKHAZAARSTK X raw'!J$1003)/'EKHAZAARSTK X raw'!J$1004</f>
        <v>-2.7570937604462161E-2</v>
      </c>
      <c r="K934" s="100">
        <f>('EKHAZAARSTK X raw'!K934-'EKHAZAARSTK X raw'!K$1003)/'EKHAZAARSTK X raw'!K$1004</f>
        <v>0.98724708751710766</v>
      </c>
    </row>
    <row r="935" spans="1:11" x14ac:dyDescent="0.3">
      <c r="A935" s="22" t="str">
        <f>'EKHAZAARSTK X raw'!A935</f>
        <v>UGRO CAPITAL LTD</v>
      </c>
      <c r="B935" s="100">
        <f>('EKHAZAARSTK X raw'!B935-'EKHAZAARSTK X raw'!B$1003)/'EKHAZAARSTK X raw'!B$1004</f>
        <v>-0.64897097360151768</v>
      </c>
      <c r="C935" s="100">
        <f>('EKHAZAARSTK X raw'!C935-'EKHAZAARSTK X raw'!C$1003)/'EKHAZAARSTK X raw'!C$1004</f>
        <v>-0.65390530026235338</v>
      </c>
      <c r="D935" s="100">
        <f>('EKHAZAARSTK X raw'!D935-'EKHAZAARSTK X raw'!D$1003)/'EKHAZAARSTK X raw'!D$1004</f>
        <v>0.94713083097910777</v>
      </c>
      <c r="E935" s="100">
        <f>('EKHAZAARSTK X raw'!E935-'EKHAZAARSTK X raw'!E$1003)/'EKHAZAARSTK X raw'!E$1004</f>
        <v>2.6102366552613154</v>
      </c>
      <c r="F935" s="100">
        <f>('EKHAZAARSTK X raw'!F935-'EKHAZAARSTK X raw'!F$1003)/'EKHAZAARSTK X raw'!F$1004</f>
        <v>-0.43391941471661488</v>
      </c>
      <c r="G935" s="100">
        <f>('EKHAZAARSTK X raw'!G935-'EKHAZAARSTK X raw'!G$1003)/'EKHAZAARSTK X raw'!G$1004</f>
        <v>-0.21828627447798707</v>
      </c>
      <c r="H935" s="100">
        <f>('EKHAZAARSTK X raw'!H935-'EKHAZAARSTK X raw'!H$1003)/'EKHAZAARSTK X raw'!H$1004</f>
        <v>-0.78405528338683106</v>
      </c>
      <c r="I935" s="100">
        <f>('EKHAZAARSTK X raw'!I935-'EKHAZAARSTK X raw'!I$1003)/'EKHAZAARSTK X raw'!I$1004</f>
        <v>-0.42002051824820558</v>
      </c>
      <c r="J935" s="100">
        <f>('EKHAZAARSTK X raw'!J935-'EKHAZAARSTK X raw'!J$1003)/'EKHAZAARSTK X raw'!J$1004</f>
        <v>-0.13238113857314285</v>
      </c>
      <c r="K935" s="100">
        <f>('EKHAZAARSTK X raw'!K935-'EKHAZAARSTK X raw'!K$1003)/'EKHAZAARSTK X raw'!K$1004</f>
        <v>-1.2267338994097203</v>
      </c>
    </row>
    <row r="936" spans="1:11" x14ac:dyDescent="0.3">
      <c r="A936" s="22" t="str">
        <f>'EKHAZAARSTK X raw'!A936</f>
        <v>UJJIVAN FINANCIAL SERVICES L</v>
      </c>
      <c r="B936" s="100">
        <f>('EKHAZAARSTK X raw'!B936-'EKHAZAARSTK X raw'!B$1003)/'EKHAZAARSTK X raw'!B$1004</f>
        <v>0.71082992111767163</v>
      </c>
      <c r="C936" s="100">
        <f>('EKHAZAARSTK X raw'!C936-'EKHAZAARSTK X raw'!C$1003)/'EKHAZAARSTK X raw'!C$1004</f>
        <v>-1.9251046453947627E-2</v>
      </c>
      <c r="D936" s="100">
        <f>('EKHAZAARSTK X raw'!D936-'EKHAZAARSTK X raw'!D$1003)/'EKHAZAARSTK X raw'!D$1004</f>
        <v>-0.31976803236012175</v>
      </c>
      <c r="E936" s="100">
        <f>('EKHAZAARSTK X raw'!E936-'EKHAZAARSTK X raw'!E$1003)/'EKHAZAARSTK X raw'!E$1004</f>
        <v>1.0606503905816353</v>
      </c>
      <c r="F936" s="100">
        <f>('EKHAZAARSTK X raw'!F936-'EKHAZAARSTK X raw'!F$1003)/'EKHAZAARSTK X raw'!F$1004</f>
        <v>2.5296384025605199</v>
      </c>
      <c r="G936" s="100">
        <f>('EKHAZAARSTK X raw'!G936-'EKHAZAARSTK X raw'!G$1003)/'EKHAZAARSTK X raw'!G$1004</f>
        <v>1.0511435597139589</v>
      </c>
      <c r="H936" s="100">
        <f>('EKHAZAARSTK X raw'!H936-'EKHAZAARSTK X raw'!H$1003)/'EKHAZAARSTK X raw'!H$1004</f>
        <v>0.3262904955644455</v>
      </c>
      <c r="I936" s="100">
        <f>('EKHAZAARSTK X raw'!I936-'EKHAZAARSTK X raw'!I$1003)/'EKHAZAARSTK X raw'!I$1004</f>
        <v>1.6589038322899852</v>
      </c>
      <c r="J936" s="100">
        <f>('EKHAZAARSTK X raw'!J936-'EKHAZAARSTK X raw'!J$1003)/'EKHAZAARSTK X raw'!J$1004</f>
        <v>3.8625725042952124</v>
      </c>
      <c r="K936" s="100">
        <f>('EKHAZAARSTK X raw'!K936-'EKHAZAARSTK X raw'!K$1003)/'EKHAZAARSTK X raw'!K$1004</f>
        <v>0.47804745266023646</v>
      </c>
    </row>
    <row r="937" spans="1:11" x14ac:dyDescent="0.3">
      <c r="A937" s="22" t="str">
        <f>'EKHAZAARSTK X raw'!A937</f>
        <v>UJJIVAN SMALL FINANCE BANK L</v>
      </c>
      <c r="B937" s="100">
        <f>('EKHAZAARSTK X raw'!B937-'EKHAZAARSTK X raw'!B$1003)/'EKHAZAARSTK X raw'!B$1004</f>
        <v>1.3455281747734953</v>
      </c>
      <c r="C937" s="100">
        <f>('EKHAZAARSTK X raw'!C937-'EKHAZAARSTK X raw'!C$1003)/'EKHAZAARSTK X raw'!C$1004</f>
        <v>-9.6625031867582437E-2</v>
      </c>
      <c r="D937" s="100">
        <f>('EKHAZAARSTK X raw'!D937-'EKHAZAARSTK X raw'!D$1003)/'EKHAZAARSTK X raw'!D$1004</f>
        <v>-5.6742395366967208E-2</v>
      </c>
      <c r="E937" s="100">
        <f>('EKHAZAARSTK X raw'!E937-'EKHAZAARSTK X raw'!E$1003)/'EKHAZAARSTK X raw'!E$1004</f>
        <v>0.25301066436748021</v>
      </c>
      <c r="F937" s="100">
        <f>('EKHAZAARSTK X raw'!F937-'EKHAZAARSTK X raw'!F$1003)/'EKHAZAARSTK X raw'!F$1004</f>
        <v>1.5543633339007099</v>
      </c>
      <c r="G937" s="100">
        <f>('EKHAZAARSTK X raw'!G937-'EKHAZAARSTK X raw'!G$1003)/'EKHAZAARSTK X raw'!G$1004</f>
        <v>-3.753109139879119E-2</v>
      </c>
      <c r="H937" s="100">
        <f>('EKHAZAARSTK X raw'!H937-'EKHAZAARSTK X raw'!H$1003)/'EKHAZAARSTK X raw'!H$1004</f>
        <v>0.44997235083198123</v>
      </c>
      <c r="I937" s="100">
        <f>('EKHAZAARSTK X raw'!I937-'EKHAZAARSTK X raw'!I$1003)/'EKHAZAARSTK X raw'!I$1004</f>
        <v>0.16705094019939001</v>
      </c>
      <c r="J937" s="100">
        <f>('EKHAZAARSTK X raw'!J937-'EKHAZAARSTK X raw'!J$1003)/'EKHAZAARSTK X raw'!J$1004</f>
        <v>2.757283250816966</v>
      </c>
      <c r="K937" s="100">
        <f>('EKHAZAARSTK X raw'!K937-'EKHAZAARSTK X raw'!K$1003)/'EKHAZAARSTK X raw'!K$1004</f>
        <v>1.3718918435393639</v>
      </c>
    </row>
    <row r="938" spans="1:11" x14ac:dyDescent="0.3">
      <c r="A938" s="22" t="str">
        <f>'EKHAZAARSTK X raw'!A938</f>
        <v>ULTRATECH CEMENT LTD</v>
      </c>
      <c r="B938" s="100">
        <f>('EKHAZAARSTK X raw'!B938-'EKHAZAARSTK X raw'!B$1003)/'EKHAZAARSTK X raw'!B$1004</f>
        <v>-0.28191030473584061</v>
      </c>
      <c r="C938" s="100">
        <f>('EKHAZAARSTK X raw'!C938-'EKHAZAARSTK X raw'!C$1003)/'EKHAZAARSTK X raw'!C$1004</f>
        <v>-0.84289169946934006</v>
      </c>
      <c r="D938" s="100">
        <f>('EKHAZAARSTK X raw'!D938-'EKHAZAARSTK X raw'!D$1003)/'EKHAZAARSTK X raw'!D$1004</f>
        <v>-0.30142753937109523</v>
      </c>
      <c r="E938" s="100">
        <f>('EKHAZAARSTK X raw'!E938-'EKHAZAARSTK X raw'!E$1003)/'EKHAZAARSTK X raw'!E$1004</f>
        <v>-0.35407412346990574</v>
      </c>
      <c r="F938" s="100">
        <f>('EKHAZAARSTK X raw'!F938-'EKHAZAARSTK X raw'!F$1003)/'EKHAZAARSTK X raw'!F$1004</f>
        <v>0.16030603464974094</v>
      </c>
      <c r="G938" s="100">
        <f>('EKHAZAARSTK X raw'!G938-'EKHAZAARSTK X raw'!G$1003)/'EKHAZAARSTK X raw'!G$1004</f>
        <v>-0.22416758585116101</v>
      </c>
      <c r="H938" s="100">
        <f>('EKHAZAARSTK X raw'!H938-'EKHAZAARSTK X raw'!H$1003)/'EKHAZAARSTK X raw'!H$1004</f>
        <v>2.2012849884331329</v>
      </c>
      <c r="I938" s="100">
        <f>('EKHAZAARSTK X raw'!I938-'EKHAZAARSTK X raw'!I$1003)/'EKHAZAARSTK X raw'!I$1004</f>
        <v>-0.59494157076107435</v>
      </c>
      <c r="J938" s="100">
        <f>('EKHAZAARSTK X raw'!J938-'EKHAZAARSTK X raw'!J$1003)/'EKHAZAARSTK X raw'!J$1004</f>
        <v>-0.44102035289246616</v>
      </c>
      <c r="K938" s="100">
        <f>('EKHAZAARSTK X raw'!K938-'EKHAZAARSTK X raw'!K$1003)/'EKHAZAARSTK X raw'!K$1004</f>
        <v>-0.40883163707055037</v>
      </c>
    </row>
    <row r="939" spans="1:11" x14ac:dyDescent="0.3">
      <c r="A939" s="22" t="str">
        <f>'EKHAZAARSTK X raw'!A939</f>
        <v>UNICHEM LABORATORIES LTD</v>
      </c>
      <c r="B939" s="100">
        <f>('EKHAZAARSTK X raw'!B939-'EKHAZAARSTK X raw'!B$1003)/'EKHAZAARSTK X raw'!B$1004</f>
        <v>0.12552984970552786</v>
      </c>
      <c r="C939" s="100">
        <f>('EKHAZAARSTK X raw'!C939-'EKHAZAARSTK X raw'!C$1003)/'EKHAZAARSTK X raw'!C$1004</f>
        <v>0.63943786326983243</v>
      </c>
      <c r="D939" s="100">
        <f>('EKHAZAARSTK X raw'!D939-'EKHAZAARSTK X raw'!D$1003)/'EKHAZAARSTK X raw'!D$1004</f>
        <v>-2.067621207509116</v>
      </c>
      <c r="E939" s="100">
        <f>('EKHAZAARSTK X raw'!E939-'EKHAZAARSTK X raw'!E$1003)/'EKHAZAARSTK X raw'!E$1004</f>
        <v>-0.74380526023740012</v>
      </c>
      <c r="F939" s="100">
        <f>('EKHAZAARSTK X raw'!F939-'EKHAZAARSTK X raw'!F$1003)/'EKHAZAARSTK X raw'!F$1004</f>
        <v>0.72934288664909519</v>
      </c>
      <c r="G939" s="100">
        <f>('EKHAZAARSTK X raw'!G939-'EKHAZAARSTK X raw'!G$1003)/'EKHAZAARSTK X raw'!G$1004</f>
        <v>-1.0165454939034397</v>
      </c>
      <c r="H939" s="100">
        <f>('EKHAZAARSTK X raw'!H939-'EKHAZAARSTK X raw'!H$1003)/'EKHAZAARSTK X raw'!H$1004</f>
        <v>-0.5014598215331999</v>
      </c>
      <c r="I939" s="100">
        <f>('EKHAZAARSTK X raw'!I939-'EKHAZAARSTK X raw'!I$1003)/'EKHAZAARSTK X raw'!I$1004</f>
        <v>-0.2495917228364829</v>
      </c>
      <c r="J939" s="100">
        <f>('EKHAZAARSTK X raw'!J939-'EKHAZAARSTK X raw'!J$1003)/'EKHAZAARSTK X raw'!J$1004</f>
        <v>-0.40956909909949196</v>
      </c>
      <c r="K939" s="100">
        <f>('EKHAZAARSTK X raw'!K939-'EKHAZAARSTK X raw'!K$1003)/'EKHAZAARSTK X raw'!K$1004</f>
        <v>1.1420935859852117</v>
      </c>
    </row>
    <row r="940" spans="1:11" x14ac:dyDescent="0.3">
      <c r="A940" s="22" t="str">
        <f>'EKHAZAARSTK X raw'!A940</f>
        <v>UNION BANK OF INDIA</v>
      </c>
      <c r="B940" s="100">
        <f>('EKHAZAARSTK X raw'!B940-'EKHAZAARSTK X raw'!B$1003)/'EKHAZAARSTK X raw'!B$1004</f>
        <v>1.2523325064962241</v>
      </c>
      <c r="C940" s="100">
        <f>('EKHAZAARSTK X raw'!C940-'EKHAZAARSTK X raw'!C$1003)/'EKHAZAARSTK X raw'!C$1004</f>
        <v>-1.4254235336954755</v>
      </c>
      <c r="D940" s="100">
        <f>('EKHAZAARSTK X raw'!D940-'EKHAZAARSTK X raw'!D$1003)/'EKHAZAARSTK X raw'!D$1004</f>
        <v>-4.1648681271235791E-2</v>
      </c>
      <c r="E940" s="100">
        <f>('EKHAZAARSTK X raw'!E940-'EKHAZAARSTK X raw'!E$1003)/'EKHAZAARSTK X raw'!E$1004</f>
        <v>0.64346546644964098</v>
      </c>
      <c r="F940" s="100">
        <f>('EKHAZAARSTK X raw'!F940-'EKHAZAARSTK X raw'!F$1003)/'EKHAZAARSTK X raw'!F$1004</f>
        <v>1.5439334579222284</v>
      </c>
      <c r="G940" s="100">
        <f>('EKHAZAARSTK X raw'!G940-'EKHAZAARSTK X raw'!G$1003)/'EKHAZAARSTK X raw'!G$1004</f>
        <v>-0.77026906930185779</v>
      </c>
      <c r="H940" s="100">
        <f>('EKHAZAARSTK X raw'!H940-'EKHAZAARSTK X raw'!H$1003)/'EKHAZAARSTK X raw'!H$1004</f>
        <v>2.5600495278105191</v>
      </c>
      <c r="I940" s="100">
        <f>('EKHAZAARSTK X raw'!I940-'EKHAZAARSTK X raw'!I$1003)/'EKHAZAARSTK X raw'!I$1004</f>
        <v>-0.1353146446309321</v>
      </c>
      <c r="J940" s="100">
        <f>('EKHAZAARSTK X raw'!J940-'EKHAZAARSTK X raw'!J$1003)/'EKHAZAARSTK X raw'!J$1004</f>
        <v>3.0359185104183903</v>
      </c>
      <c r="K940" s="100">
        <f>('EKHAZAARSTK X raw'!K940-'EKHAZAARSTK X raw'!K$1003)/'EKHAZAARSTK X raw'!K$1004</f>
        <v>2.5162945525293958</v>
      </c>
    </row>
    <row r="941" spans="1:11" x14ac:dyDescent="0.3">
      <c r="A941" s="22" t="str">
        <f>'EKHAZAARSTK X raw'!A941</f>
        <v>UNIPARTS INDIA LTD</v>
      </c>
      <c r="B941" s="100">
        <f>('EKHAZAARSTK X raw'!B941-'EKHAZAARSTK X raw'!B$1003)/'EKHAZAARSTK X raw'!B$1004</f>
        <v>0.46618098032116256</v>
      </c>
      <c r="C941" s="100">
        <f>('EKHAZAARSTK X raw'!C941-'EKHAZAARSTK X raw'!C$1003)/'EKHAZAARSTK X raw'!C$1004</f>
        <v>-0.28544807884990248</v>
      </c>
      <c r="D941" s="100">
        <f>('EKHAZAARSTK X raw'!D941-'EKHAZAARSTK X raw'!D$1003)/'EKHAZAARSTK X raw'!D$1004</f>
        <v>-0.26615455572904467</v>
      </c>
      <c r="E941" s="100">
        <f>('EKHAZAARSTK X raw'!E941-'EKHAZAARSTK X raw'!E$1003)/'EKHAZAARSTK X raw'!E$1004</f>
        <v>-0.26299977354210941</v>
      </c>
      <c r="F941" s="100">
        <f>('EKHAZAARSTK X raw'!F941-'EKHAZAARSTK X raw'!F$1003)/'EKHAZAARSTK X raw'!F$1004</f>
        <v>9.2305196861060864E-3</v>
      </c>
      <c r="G941" s="100">
        <f>('EKHAZAARSTK X raw'!G941-'EKHAZAARSTK X raw'!G$1003)/'EKHAZAARSTK X raw'!G$1004</f>
        <v>1.0278478504514603</v>
      </c>
      <c r="H941" s="100">
        <f>('EKHAZAARSTK X raw'!H941-'EKHAZAARSTK X raw'!H$1003)/'EKHAZAARSTK X raw'!H$1004</f>
        <v>-0.79394360107393669</v>
      </c>
      <c r="I941" s="100">
        <f>('EKHAZAARSTK X raw'!I941-'EKHAZAARSTK X raw'!I$1003)/'EKHAZAARSTK X raw'!I$1004</f>
        <v>-5.6420365301530226E-3</v>
      </c>
      <c r="J941" s="100">
        <f>('EKHAZAARSTK X raw'!J941-'EKHAZAARSTK X raw'!J$1003)/'EKHAZAARSTK X raw'!J$1004</f>
        <v>0.86690401896205982</v>
      </c>
      <c r="K941" s="100">
        <f>('EKHAZAARSTK X raw'!K941-'EKHAZAARSTK X raw'!K$1003)/'EKHAZAARSTK X raw'!K$1004</f>
        <v>0.46048397341094099</v>
      </c>
    </row>
    <row r="942" spans="1:11" x14ac:dyDescent="0.3">
      <c r="A942" s="22" t="str">
        <f>'EKHAZAARSTK X raw'!A942</f>
        <v>UNITED BREWERIES LTD</v>
      </c>
      <c r="B942" s="100">
        <f>('EKHAZAARSTK X raw'!B942-'EKHAZAARSTK X raw'!B$1003)/'EKHAZAARSTK X raw'!B$1004</f>
        <v>-0.10858350383077869</v>
      </c>
      <c r="C942" s="100">
        <f>('EKHAZAARSTK X raw'!C942-'EKHAZAARSTK X raw'!C$1003)/'EKHAZAARSTK X raw'!C$1004</f>
        <v>-0.73075337676628527</v>
      </c>
      <c r="D942" s="100">
        <f>('EKHAZAARSTK X raw'!D942-'EKHAZAARSTK X raw'!D$1003)/'EKHAZAARSTK X raw'!D$1004</f>
        <v>-0.29819378284244058</v>
      </c>
      <c r="E942" s="100">
        <f>('EKHAZAARSTK X raw'!E942-'EKHAZAARSTK X raw'!E$1003)/'EKHAZAARSTK X raw'!E$1004</f>
        <v>-0.8963022114463598</v>
      </c>
      <c r="F942" s="100">
        <f>('EKHAZAARSTK X raw'!F942-'EKHAZAARSTK X raw'!F$1003)/'EKHAZAARSTK X raw'!F$1004</f>
        <v>-0.28616478024565417</v>
      </c>
      <c r="G942" s="100">
        <f>('EKHAZAARSTK X raw'!G942-'EKHAZAARSTK X raw'!G$1003)/'EKHAZAARSTK X raw'!G$1004</f>
        <v>-0.23467108648524795</v>
      </c>
      <c r="H942" s="100">
        <f>('EKHAZAARSTK X raw'!H942-'EKHAZAARSTK X raw'!H$1003)/'EKHAZAARSTK X raw'!H$1004</f>
        <v>0.72469188632951975</v>
      </c>
      <c r="I942" s="100">
        <f>('EKHAZAARSTK X raw'!I942-'EKHAZAARSTK X raw'!I$1003)/'EKHAZAARSTK X raw'!I$1004</f>
        <v>-0.70144345637587679</v>
      </c>
      <c r="J942" s="100">
        <f>('EKHAZAARSTK X raw'!J942-'EKHAZAARSTK X raw'!J$1003)/'EKHAZAARSTK X raw'!J$1004</f>
        <v>-0.74019223883558394</v>
      </c>
      <c r="K942" s="100">
        <f>('EKHAZAARSTK X raw'!K942-'EKHAZAARSTK X raw'!K$1003)/'EKHAZAARSTK X raw'!K$1004</f>
        <v>-0.72553406728815184</v>
      </c>
    </row>
    <row r="943" spans="1:11" x14ac:dyDescent="0.3">
      <c r="A943" s="22" t="str">
        <f>'EKHAZAARSTK X raw'!A943</f>
        <v>UNITED SPIRITS LTD</v>
      </c>
      <c r="B943" s="100">
        <f>('EKHAZAARSTK X raw'!B943-'EKHAZAARSTK X raw'!B$1003)/'EKHAZAARSTK X raw'!B$1004</f>
        <v>-0.64897097360151768</v>
      </c>
      <c r="C943" s="100">
        <f>('EKHAZAARSTK X raw'!C943-'EKHAZAARSTK X raw'!C$1003)/'EKHAZAARSTK X raw'!C$1004</f>
        <v>-0.65594972588496814</v>
      </c>
      <c r="D943" s="100">
        <f>('EKHAZAARSTK X raw'!D943-'EKHAZAARSTK X raw'!D$1003)/'EKHAZAARSTK X raw'!D$1004</f>
        <v>-0.64237930509379004</v>
      </c>
      <c r="E943" s="100">
        <f>('EKHAZAARSTK X raw'!E943-'EKHAZAARSTK X raw'!E$1003)/'EKHAZAARSTK X raw'!E$1004</f>
        <v>-0.84851404839014444</v>
      </c>
      <c r="F943" s="100">
        <f>('EKHAZAARSTK X raw'!F943-'EKHAZAARSTK X raw'!F$1003)/'EKHAZAARSTK X raw'!F$1004</f>
        <v>-0.6053192506145314</v>
      </c>
      <c r="G943" s="100">
        <f>('EKHAZAARSTK X raw'!G943-'EKHAZAARSTK X raw'!G$1003)/'EKHAZAARSTK X raw'!G$1004</f>
        <v>0.53238837723623034</v>
      </c>
      <c r="H943" s="100">
        <f>('EKHAZAARSTK X raw'!H943-'EKHAZAARSTK X raw'!H$1003)/'EKHAZAARSTK X raw'!H$1004</f>
        <v>0.97799184042708887</v>
      </c>
      <c r="I943" s="100">
        <f>('EKHAZAARSTK X raw'!I943-'EKHAZAARSTK X raw'!I$1003)/'EKHAZAARSTK X raw'!I$1004</f>
        <v>-0.30082628014972862</v>
      </c>
      <c r="J943" s="100">
        <f>('EKHAZAARSTK X raw'!J943-'EKHAZAARSTK X raw'!J$1003)/'EKHAZAARSTK X raw'!J$1004</f>
        <v>-0.72809748881050962</v>
      </c>
      <c r="K943" s="100">
        <f>('EKHAZAARSTK X raw'!K943-'EKHAZAARSTK X raw'!K$1003)/'EKHAZAARSTK X raw'!K$1004</f>
        <v>-8.3217300910336051E-2</v>
      </c>
    </row>
    <row r="944" spans="1:11" x14ac:dyDescent="0.3">
      <c r="A944" s="22" t="str">
        <f>'EKHAZAARSTK X raw'!A944</f>
        <v>UNIVERSAL CABLES LTD</v>
      </c>
      <c r="B944" s="100">
        <f>('EKHAZAARSTK X raw'!B944-'EKHAZAARSTK X raw'!B$1003)/'EKHAZAARSTK X raw'!B$1004</f>
        <v>-0.37331052537682985</v>
      </c>
      <c r="C944" s="100">
        <f>('EKHAZAARSTK X raw'!C944-'EKHAZAARSTK X raw'!C$1003)/'EKHAZAARSTK X raw'!C$1004</f>
        <v>-0.24649763147505729</v>
      </c>
      <c r="D944" s="100">
        <f>('EKHAZAARSTK X raw'!D944-'EKHAZAARSTK X raw'!D$1003)/'EKHAZAARSTK X raw'!D$1004</f>
        <v>-0.56987563299037514</v>
      </c>
      <c r="E944" s="100">
        <f>('EKHAZAARSTK X raw'!E944-'EKHAZAARSTK X raw'!E$1003)/'EKHAZAARSTK X raw'!E$1004</f>
        <v>0.71167624261315465</v>
      </c>
      <c r="F944" s="100">
        <f>('EKHAZAARSTK X raw'!F944-'EKHAZAARSTK X raw'!F$1003)/'EKHAZAARSTK X raw'!F$1004</f>
        <v>2.6029912536684501</v>
      </c>
      <c r="G944" s="100">
        <f>('EKHAZAARSTK X raw'!G944-'EKHAZAARSTK X raw'!G$1003)/'EKHAZAARSTK X raw'!G$1004</f>
        <v>-0.42029709815223681</v>
      </c>
      <c r="H944" s="100">
        <f>('EKHAZAARSTK X raw'!H944-'EKHAZAARSTK X raw'!H$1003)/'EKHAZAARSTK X raw'!H$1004</f>
        <v>-0.60726140941914009</v>
      </c>
      <c r="I944" s="100">
        <f>('EKHAZAARSTK X raw'!I944-'EKHAZAARSTK X raw'!I$1003)/'EKHAZAARSTK X raw'!I$1004</f>
        <v>-0.11054881349596068</v>
      </c>
      <c r="J944" s="100">
        <f>('EKHAZAARSTK X raw'!J944-'EKHAZAARSTK X raw'!J$1003)/'EKHAZAARSTK X raw'!J$1004</f>
        <v>0.34262037621567826</v>
      </c>
      <c r="K944" s="100">
        <f>('EKHAZAARSTK X raw'!K944-'EKHAZAARSTK X raw'!K$1003)/'EKHAZAARSTK X raw'!K$1004</f>
        <v>1.2464301539389271</v>
      </c>
    </row>
    <row r="945" spans="1:11" x14ac:dyDescent="0.3">
      <c r="A945" s="22" t="str">
        <f>'EKHAZAARSTK X raw'!A945</f>
        <v>UNO MINDA LTD</v>
      </c>
      <c r="B945" s="100">
        <f>('EKHAZAARSTK X raw'!B945-'EKHAZAARSTK X raw'!B$1003)/'EKHAZAARSTK X raw'!B$1004</f>
        <v>-0.50808261216733064</v>
      </c>
      <c r="C945" s="100">
        <f>('EKHAZAARSTK X raw'!C945-'EKHAZAARSTK X raw'!C$1003)/'EKHAZAARSTK X raw'!C$1004</f>
        <v>0.36306843047504961</v>
      </c>
      <c r="D945" s="100">
        <f>('EKHAZAARSTK X raw'!D945-'EKHAZAARSTK X raw'!D$1003)/'EKHAZAARSTK X raw'!D$1004</f>
        <v>0.54391020628808517</v>
      </c>
      <c r="E945" s="100">
        <f>('EKHAZAARSTK X raw'!E945-'EKHAZAARSTK X raw'!E$1003)/'EKHAZAARSTK X raw'!E$1004</f>
        <v>-0.36930741040851406</v>
      </c>
      <c r="F945" s="100">
        <f>('EKHAZAARSTK X raw'!F945-'EKHAZAARSTK X raw'!F$1003)/'EKHAZAARSTK X raw'!F$1004</f>
        <v>-0.14155943206543217</v>
      </c>
      <c r="G945" s="100">
        <f>('EKHAZAARSTK X raw'!G945-'EKHAZAARSTK X raw'!G$1003)/'EKHAZAARSTK X raw'!G$1004</f>
        <v>5.7864228177551089E-2</v>
      </c>
      <c r="H945" s="100">
        <f>('EKHAZAARSTK X raw'!H945-'EKHAZAARSTK X raw'!H$1003)/'EKHAZAARSTK X raw'!H$1004</f>
        <v>0.7446908572715879</v>
      </c>
      <c r="I945" s="100">
        <f>('EKHAZAARSTK X raw'!I945-'EKHAZAARSTK X raw'!I$1003)/'EKHAZAARSTK X raw'!I$1004</f>
        <v>-0.72536415118873654</v>
      </c>
      <c r="J945" s="100">
        <f>('EKHAZAARSTK X raw'!J945-'EKHAZAARSTK X raw'!J$1003)/'EKHAZAARSTK X raw'!J$1004</f>
        <v>-0.55733048143740871</v>
      </c>
      <c r="K945" s="100">
        <f>('EKHAZAARSTK X raw'!K945-'EKHAZAARSTK X raw'!K$1003)/'EKHAZAARSTK X raw'!K$1004</f>
        <v>-1.7018793728640351</v>
      </c>
    </row>
    <row r="946" spans="1:11" x14ac:dyDescent="0.3">
      <c r="A946" s="22" t="str">
        <f>'EKHAZAARSTK X raw'!A946</f>
        <v>UPL LTD</v>
      </c>
      <c r="B946" s="100">
        <f>('EKHAZAARSTK X raw'!B946-'EKHAZAARSTK X raw'!B$1003)/'EKHAZAARSTK X raw'!B$1004</f>
        <v>0.33750601122824658</v>
      </c>
      <c r="C946" s="100">
        <f>('EKHAZAARSTK X raw'!C946-'EKHAZAARSTK X raw'!C$1003)/'EKHAZAARSTK X raw'!C$1004</f>
        <v>-0.83641475440096547</v>
      </c>
      <c r="D946" s="100">
        <f>('EKHAZAARSTK X raw'!D946-'EKHAZAARSTK X raw'!D$1003)/'EKHAZAARSTK X raw'!D$1004</f>
        <v>0.18336716578894546</v>
      </c>
      <c r="E946" s="100">
        <f>('EKHAZAARSTK X raw'!E946-'EKHAZAARSTK X raw'!E$1003)/'EKHAZAARSTK X raw'!E$1004</f>
        <v>1.1083004529433733</v>
      </c>
      <c r="F946" s="100">
        <f>('EKHAZAARSTK X raw'!F946-'EKHAZAARSTK X raw'!F$1003)/'EKHAZAARSTK X raw'!F$1004</f>
        <v>-0.31950136555714209</v>
      </c>
      <c r="G946" s="100">
        <f>('EKHAZAARSTK X raw'!G946-'EKHAZAARSTK X raw'!G$1003)/'EKHAZAARSTK X raw'!G$1004</f>
        <v>0.14837461303078095</v>
      </c>
      <c r="H946" s="100">
        <f>('EKHAZAARSTK X raw'!H946-'EKHAZAARSTK X raw'!H$1003)/'EKHAZAARSTK X raw'!H$1004</f>
        <v>1.8268265700363564</v>
      </c>
      <c r="I946" s="100">
        <f>('EKHAZAARSTK X raw'!I946-'EKHAZAARSTK X raw'!I$1003)/'EKHAZAARSTK X raw'!I$1004</f>
        <v>0.11138412493943049</v>
      </c>
      <c r="J946" s="100">
        <f>('EKHAZAARSTK X raw'!J946-'EKHAZAARSTK X raw'!J$1003)/'EKHAZAARSTK X raw'!J$1004</f>
        <v>0.72601225353981769</v>
      </c>
      <c r="K946" s="100">
        <f>('EKHAZAARSTK X raw'!K946-'EKHAZAARSTK X raw'!K$1003)/'EKHAZAARSTK X raw'!K$1004</f>
        <v>-0.4607988562869707</v>
      </c>
    </row>
    <row r="947" spans="1:11" x14ac:dyDescent="0.3">
      <c r="A947" s="22" t="str">
        <f>'EKHAZAARSTK X raw'!A947</f>
        <v>USHA MARTIN LTD</v>
      </c>
      <c r="B947" s="100">
        <f>('EKHAZAARSTK X raw'!B947-'EKHAZAARSTK X raw'!B$1003)/'EKHAZAARSTK X raw'!B$1004</f>
        <v>9.8291297487440414E-3</v>
      </c>
      <c r="C947" s="100">
        <f>('EKHAZAARSTK X raw'!C947-'EKHAZAARSTK X raw'!C$1003)/'EKHAZAARSTK X raw'!C$1004</f>
        <v>-9.3815769424175841E-2</v>
      </c>
      <c r="D947" s="100">
        <f>('EKHAZAARSTK X raw'!D947-'EKHAZAARSTK X raw'!D$1003)/'EKHAZAARSTK X raw'!D$1004</f>
        <v>-1.6990113488793335</v>
      </c>
      <c r="E947" s="100">
        <f>('EKHAZAARSTK X raw'!E947-'EKHAZAARSTK X raw'!E$1003)/'EKHAZAARSTK X raw'!E$1004</f>
        <v>-0.45024647896317155</v>
      </c>
      <c r="F947" s="100">
        <f>('EKHAZAARSTK X raw'!F947-'EKHAZAARSTK X raw'!F$1003)/'EKHAZAARSTK X raw'!F$1004</f>
        <v>1.2916663488907334</v>
      </c>
      <c r="G947" s="100">
        <f>('EKHAZAARSTK X raw'!G947-'EKHAZAARSTK X raw'!G$1003)/'EKHAZAARSTK X raw'!G$1004</f>
        <v>0.31650253705155035</v>
      </c>
      <c r="H947" s="100">
        <f>('EKHAZAARSTK X raw'!H947-'EKHAZAARSTK X raw'!H$1003)/'EKHAZAARSTK X raw'!H$1004</f>
        <v>-0.12016157072592196</v>
      </c>
      <c r="I947" s="100">
        <f>('EKHAZAARSTK X raw'!I947-'EKHAZAARSTK X raw'!I$1003)/'EKHAZAARSTK X raw'!I$1004</f>
        <v>0.68427081179917204</v>
      </c>
      <c r="J947" s="100">
        <f>('EKHAZAARSTK X raw'!J947-'EKHAZAARSTK X raw'!J$1003)/'EKHAZAARSTK X raw'!J$1004</f>
        <v>-0.11681341682205172</v>
      </c>
      <c r="K947" s="100">
        <f>('EKHAZAARSTK X raw'!K947-'EKHAZAARSTK X raw'!K$1003)/'EKHAZAARSTK X raw'!K$1004</f>
        <v>0.85515145055454911</v>
      </c>
    </row>
    <row r="948" spans="1:11" x14ac:dyDescent="0.3">
      <c r="A948" s="22" t="str">
        <f>'EKHAZAARSTK X raw'!A948</f>
        <v>UTI ASSET MANAGEMENT CO LTD</v>
      </c>
      <c r="B948" s="100">
        <f>('EKHAZAARSTK X raw'!B948-'EKHAZAARSTK X raw'!B$1003)/'EKHAZAARSTK X raw'!B$1004</f>
        <v>1.6083508646915254</v>
      </c>
      <c r="C948" s="100">
        <f>('EKHAZAARSTK X raw'!C948-'EKHAZAARSTK X raw'!C$1003)/'EKHAZAARSTK X raw'!C$1004</f>
        <v>-0.93705108833413653</v>
      </c>
      <c r="D948" s="100">
        <f>('EKHAZAARSTK X raw'!D948-'EKHAZAARSTK X raw'!D$1003)/'EKHAZAARSTK X raw'!D$1004</f>
        <v>-0.44641725904427548</v>
      </c>
      <c r="E948" s="100">
        <f>('EKHAZAARSTK X raw'!E948-'EKHAZAARSTK X raw'!E$1003)/'EKHAZAARSTK X raw'!E$1004</f>
        <v>-0.90240488424864596</v>
      </c>
      <c r="F948" s="100">
        <f>('EKHAZAARSTK X raw'!F948-'EKHAZAARSTK X raw'!F$1003)/'EKHAZAARSTK X raw'!F$1004</f>
        <v>-1.1011393059017187</v>
      </c>
      <c r="G948" s="100">
        <f>('EKHAZAARSTK X raw'!G948-'EKHAZAARSTK X raw'!G$1003)/'EKHAZAARSTK X raw'!G$1004</f>
        <v>0.50598496922711245</v>
      </c>
      <c r="H948" s="100">
        <f>('EKHAZAARSTK X raw'!H948-'EKHAZAARSTK X raw'!H$1003)/'EKHAZAARSTK X raw'!H$1004</f>
        <v>-0.1415565759675193</v>
      </c>
      <c r="I948" s="100">
        <f>('EKHAZAARSTK X raw'!I948-'EKHAZAARSTK X raw'!I$1003)/'EKHAZAARSTK X raw'!I$1004</f>
        <v>-0.47627398430549434</v>
      </c>
      <c r="J948" s="100">
        <f>('EKHAZAARSTK X raw'!J948-'EKHAZAARSTK X raw'!J$1003)/'EKHAZAARSTK X raw'!J$1004</f>
        <v>-0.15841573681129847</v>
      </c>
      <c r="K948" s="100">
        <f>('EKHAZAARSTK X raw'!K948-'EKHAZAARSTK X raw'!K$1003)/'EKHAZAARSTK X raw'!K$1004</f>
        <v>0.98439019345716494</v>
      </c>
    </row>
    <row r="949" spans="1:11" x14ac:dyDescent="0.3">
      <c r="A949" s="22" t="str">
        <f>'EKHAZAARSTK X raw'!A949</f>
        <v>V-GUARD INDUSTRIES LTD</v>
      </c>
      <c r="B949" s="100">
        <f>('EKHAZAARSTK X raw'!B949-'EKHAZAARSTK X raw'!B$1003)/'EKHAZAARSTK X raw'!B$1004</f>
        <v>-0.28499220014340793</v>
      </c>
      <c r="C949" s="100">
        <f>('EKHAZAARSTK X raw'!C949-'EKHAZAARSTK X raw'!C$1003)/'EKHAZAARSTK X raw'!C$1004</f>
        <v>0.2027007820958214</v>
      </c>
      <c r="D949" s="100">
        <f>('EKHAZAARSTK X raw'!D949-'EKHAZAARSTK X raw'!D$1003)/'EKHAZAARSTK X raw'!D$1004</f>
        <v>0.36041907674542523</v>
      </c>
      <c r="E949" s="100">
        <f>('EKHAZAARSTK X raw'!E949-'EKHAZAARSTK X raw'!E$1003)/'EKHAZAARSTK X raw'!E$1004</f>
        <v>-0.90240488424864596</v>
      </c>
      <c r="F949" s="100">
        <f>('EKHAZAARSTK X raw'!F949-'EKHAZAARSTK X raw'!F$1003)/'EKHAZAARSTK X raw'!F$1004</f>
        <v>0.16450403353157031</v>
      </c>
      <c r="G949" s="100">
        <f>('EKHAZAARSTK X raw'!G949-'EKHAZAARSTK X raw'!G$1003)/'EKHAZAARSTK X raw'!G$1004</f>
        <v>4.3011776117488278E-2</v>
      </c>
      <c r="H949" s="100">
        <f>('EKHAZAARSTK X raw'!H949-'EKHAZAARSTK X raw'!H$1003)/'EKHAZAARSTK X raw'!H$1004</f>
        <v>-1.7562739118674443E-2</v>
      </c>
      <c r="I949" s="100">
        <f>('EKHAZAARSTK X raw'!I949-'EKHAZAARSTK X raw'!I$1003)/'EKHAZAARSTK X raw'!I$1004</f>
        <v>-0.76901964199557704</v>
      </c>
      <c r="J949" s="100">
        <f>('EKHAZAARSTK X raw'!J949-'EKHAZAARSTK X raw'!J$1003)/'EKHAZAARSTK X raw'!J$1004</f>
        <v>-0.64052843695976647</v>
      </c>
      <c r="K949" s="100">
        <f>('EKHAZAARSTK X raw'!K949-'EKHAZAARSTK X raw'!K$1003)/'EKHAZAARSTK X raw'!K$1004</f>
        <v>-1.3418963911722881</v>
      </c>
    </row>
    <row r="950" spans="1:11" x14ac:dyDescent="0.3">
      <c r="A950" s="22" t="str">
        <f>'EKHAZAARSTK X raw'!A950</f>
        <v>V.I.P. INDUSTRIES LTD</v>
      </c>
      <c r="B950" s="100">
        <f>('EKHAZAARSTK X raw'!B950-'EKHAZAARSTK X raw'!B$1003)/'EKHAZAARSTK X raw'!B$1004</f>
        <v>-0.1472448254822552</v>
      </c>
      <c r="C950" s="100">
        <f>('EKHAZAARSTK X raw'!C950-'EKHAZAARSTK X raw'!C$1003)/'EKHAZAARSTK X raw'!C$1004</f>
        <v>1.6904700000144748</v>
      </c>
      <c r="D950" s="100">
        <f>('EKHAZAARSTK X raw'!D950-'EKHAZAARSTK X raw'!D$1003)/'EKHAZAARSTK X raw'!D$1004</f>
        <v>-0.79745039803998163</v>
      </c>
      <c r="E950" s="100">
        <f>('EKHAZAARSTK X raw'!E950-'EKHAZAARSTK X raw'!E$1003)/'EKHAZAARSTK X raw'!E$1004</f>
        <v>-0.61079989989874794</v>
      </c>
      <c r="F950" s="100">
        <f>('EKHAZAARSTK X raw'!F950-'EKHAZAARSTK X raw'!F$1003)/'EKHAZAARSTK X raw'!F$1004</f>
        <v>-0.86294215260490059</v>
      </c>
      <c r="G950" s="100">
        <f>('EKHAZAARSTK X raw'!G950-'EKHAZAARSTK X raw'!G$1003)/'EKHAZAARSTK X raw'!G$1004</f>
        <v>0.58578925843916785</v>
      </c>
      <c r="H950" s="100">
        <f>('EKHAZAARSTK X raw'!H950-'EKHAZAARSTK X raw'!H$1003)/'EKHAZAARSTK X raw'!H$1004</f>
        <v>-0.34863857407986798</v>
      </c>
      <c r="I950" s="100">
        <f>('EKHAZAARSTK X raw'!I950-'EKHAZAARSTK X raw'!I$1003)/'EKHAZAARSTK X raw'!I$1004</f>
        <v>-7.8126436900884236E-2</v>
      </c>
      <c r="J950" s="100">
        <f>('EKHAZAARSTK X raw'!J950-'EKHAZAARSTK X raw'!J$1003)/'EKHAZAARSTK X raw'!J$1004</f>
        <v>-0.68886447900594405</v>
      </c>
      <c r="K950" s="100">
        <f>('EKHAZAARSTK X raw'!K950-'EKHAZAARSTK X raw'!K$1003)/'EKHAZAARSTK X raw'!K$1004</f>
        <v>-1.1693203631032061</v>
      </c>
    </row>
    <row r="951" spans="1:11" x14ac:dyDescent="0.3">
      <c r="A951" s="22" t="str">
        <f>'EKHAZAARSTK X raw'!A951</f>
        <v>VA TECH WABAG LTD</v>
      </c>
      <c r="B951" s="100">
        <f>('EKHAZAARSTK X raw'!B951-'EKHAZAARSTK X raw'!B$1003)/'EKHAZAARSTK X raw'!B$1004</f>
        <v>-0.64897097360151768</v>
      </c>
      <c r="C951" s="100">
        <f>('EKHAZAARSTK X raw'!C951-'EKHAZAARSTK X raw'!C$1003)/'EKHAZAARSTK X raw'!C$1004</f>
        <v>-0.91099129762603415</v>
      </c>
      <c r="D951" s="100">
        <f>('EKHAZAARSTK X raw'!D951-'EKHAZAARSTK X raw'!D$1003)/'EKHAZAARSTK X raw'!D$1004</f>
        <v>-0.88871138148623097</v>
      </c>
      <c r="E951" s="100">
        <f>('EKHAZAARSTK X raw'!E951-'EKHAZAARSTK X raw'!E$1003)/'EKHAZAARSTK X raw'!E$1004</f>
        <v>-0.72196191024951273</v>
      </c>
      <c r="F951" s="100">
        <f>('EKHAZAARSTK X raw'!F951-'EKHAZAARSTK X raw'!F$1003)/'EKHAZAARSTK X raw'!F$1004</f>
        <v>0.50789423540575207</v>
      </c>
      <c r="G951" s="100">
        <f>('EKHAZAARSTK X raw'!G951-'EKHAZAARSTK X raw'!G$1003)/'EKHAZAARSTK X raw'!G$1004</f>
        <v>-0.37310682932242983</v>
      </c>
      <c r="H951" s="100">
        <f>('EKHAZAARSTK X raw'!H951-'EKHAZAARSTK X raw'!H$1003)/'EKHAZAARSTK X raw'!H$1004</f>
        <v>-0.32306282251159374</v>
      </c>
      <c r="I951" s="100">
        <f>('EKHAZAARSTK X raw'!I951-'EKHAZAARSTK X raw'!I$1003)/'EKHAZAARSTK X raw'!I$1004</f>
        <v>1.4843015210091581</v>
      </c>
      <c r="J951" s="100">
        <f>('EKHAZAARSTK X raw'!J951-'EKHAZAARSTK X raw'!J$1003)/'EKHAZAARSTK X raw'!J$1004</f>
        <v>0.39367449028166018</v>
      </c>
      <c r="K951" s="100">
        <f>('EKHAZAARSTK X raw'!K951-'EKHAZAARSTK X raw'!K$1003)/'EKHAZAARSTK X raw'!K$1004</f>
        <v>0.28174681787330785</v>
      </c>
    </row>
    <row r="952" spans="1:11" x14ac:dyDescent="0.3">
      <c r="A952" s="22" t="str">
        <f>'EKHAZAARSTK X raw'!A952</f>
        <v>VADILAL INDUSTRIES LTD</v>
      </c>
      <c r="B952" s="100">
        <f>('EKHAZAARSTK X raw'!B952-'EKHAZAARSTK X raw'!B$1003)/'EKHAZAARSTK X raw'!B$1004</f>
        <v>-0.60284891852104427</v>
      </c>
      <c r="C952" s="100">
        <f>('EKHAZAARSTK X raw'!C952-'EKHAZAARSTK X raw'!C$1003)/'EKHAZAARSTK X raw'!C$1004</f>
        <v>0.53493955738949128</v>
      </c>
      <c r="D952" s="100">
        <f>('EKHAZAARSTK X raw'!D952-'EKHAZAARSTK X raw'!D$1003)/'EKHAZAARSTK X raw'!D$1004</f>
        <v>0.29128108379224149</v>
      </c>
      <c r="E952" s="100">
        <f>('EKHAZAARSTK X raw'!E952-'EKHAZAARSTK X raw'!E$1003)/'EKHAZAARSTK X raw'!E$1004</f>
        <v>-0.4023319554285969</v>
      </c>
      <c r="F952" s="100">
        <f>('EKHAZAARSTK X raw'!F952-'EKHAZAARSTK X raw'!F$1003)/'EKHAZAARSTK X raw'!F$1004</f>
        <v>1.0729434991861899</v>
      </c>
      <c r="G952" s="100">
        <f>('EKHAZAARSTK X raw'!G952-'EKHAZAARSTK X raw'!G$1003)/'EKHAZAARSTK X raw'!G$1004</f>
        <v>0.3568583459353506</v>
      </c>
      <c r="H952" s="100">
        <f>('EKHAZAARSTK X raw'!H952-'EKHAZAARSTK X raw'!H$1003)/'EKHAZAARSTK X raw'!H$1004</f>
        <v>-1.1351373265075915</v>
      </c>
      <c r="I952" s="100">
        <f>('EKHAZAARSTK X raw'!I952-'EKHAZAARSTK X raw'!I$1003)/'EKHAZAARSTK X raw'!I$1004</f>
        <v>0.36901635501983093</v>
      </c>
      <c r="J952" s="100">
        <f>('EKHAZAARSTK X raw'!J952-'EKHAZAARSTK X raw'!J$1003)/'EKHAZAARSTK X raw'!J$1004</f>
        <v>7.4458475813305461E-2</v>
      </c>
      <c r="K952" s="100">
        <f>('EKHAZAARSTK X raw'!K952-'EKHAZAARSTK X raw'!K$1003)/'EKHAZAARSTK X raw'!K$1004</f>
        <v>0.34267760835831751</v>
      </c>
    </row>
    <row r="953" spans="1:11" x14ac:dyDescent="0.3">
      <c r="A953" s="22" t="str">
        <f>'EKHAZAARSTK X raw'!A953</f>
        <v>VAIBHAV GLOBAL LTD</v>
      </c>
      <c r="B953" s="100">
        <f>('EKHAZAARSTK X raw'!B953-'EKHAZAARSTK X raw'!B$1003)/'EKHAZAARSTK X raw'!B$1004</f>
        <v>0.75121747074519629</v>
      </c>
      <c r="C953" s="100">
        <f>('EKHAZAARSTK X raw'!C953-'EKHAZAARSTK X raw'!C$1003)/'EKHAZAARSTK X raw'!C$1004</f>
        <v>0.51781458531100522</v>
      </c>
      <c r="D953" s="100">
        <f>('EKHAZAARSTK X raw'!D953-'EKHAZAARSTK X raw'!D$1003)/'EKHAZAARSTK X raw'!D$1004</f>
        <v>0.39489258054883453</v>
      </c>
      <c r="E953" s="100">
        <f>('EKHAZAARSTK X raw'!E953-'EKHAZAARSTK X raw'!E$1003)/'EKHAZAARSTK X raw'!E$1004</f>
        <v>-0.89521753197531273</v>
      </c>
      <c r="F953" s="100">
        <f>('EKHAZAARSTK X raw'!F953-'EKHAZAARSTK X raw'!F$1003)/'EKHAZAARSTK X raw'!F$1004</f>
        <v>-0.58362426287285429</v>
      </c>
      <c r="G953" s="100">
        <f>('EKHAZAARSTK X raw'!G953-'EKHAZAARSTK X raw'!G$1003)/'EKHAZAARSTK X raw'!G$1004</f>
        <v>-0.42277721095089549</v>
      </c>
      <c r="H953" s="100">
        <f>('EKHAZAARSTK X raw'!H953-'EKHAZAARSTK X raw'!H$1003)/'EKHAZAARSTK X raw'!H$1004</f>
        <v>-0.35139340410253228</v>
      </c>
      <c r="I953" s="100">
        <f>('EKHAZAARSTK X raw'!I953-'EKHAZAARSTK X raw'!I$1003)/'EKHAZAARSTK X raw'!I$1004</f>
        <v>-0.57190685548035602</v>
      </c>
      <c r="J953" s="100">
        <f>('EKHAZAARSTK X raw'!J953-'EKHAZAARSTK X raw'!J$1003)/'EKHAZAARSTK X raw'!J$1004</f>
        <v>-0.38203269051721062</v>
      </c>
      <c r="K953" s="100">
        <f>('EKHAZAARSTK X raw'!K953-'EKHAZAARSTK X raw'!K$1003)/'EKHAZAARSTK X raw'!K$1004</f>
        <v>-0.21582215397193941</v>
      </c>
    </row>
    <row r="954" spans="1:11" x14ac:dyDescent="0.3">
      <c r="A954" s="22" t="str">
        <f>'EKHAZAARSTK X raw'!A954</f>
        <v>VAKRANGEE LTD</v>
      </c>
      <c r="B954" s="100">
        <f>('EKHAZAARSTK X raw'!B954-'EKHAZAARSTK X raw'!B$1003)/'EKHAZAARSTK X raw'!B$1004</f>
        <v>-0.43730985027601688</v>
      </c>
      <c r="C954" s="100">
        <f>('EKHAZAARSTK X raw'!C954-'EKHAZAARSTK X raw'!C$1003)/'EKHAZAARSTK X raw'!C$1004</f>
        <v>1.3473941715010425</v>
      </c>
      <c r="D954" s="100">
        <f>('EKHAZAARSTK X raw'!D954-'EKHAZAARSTK X raw'!D$1003)/'EKHAZAARSTK X raw'!D$1004</f>
        <v>-2.1299777503993567</v>
      </c>
      <c r="E954" s="100">
        <f>('EKHAZAARSTK X raw'!E954-'EKHAZAARSTK X raw'!E$1003)/'EKHAZAARSTK X raw'!E$1004</f>
        <v>-0.90240488424864596</v>
      </c>
      <c r="F954" s="100">
        <f>('EKHAZAARSTK X raw'!F954-'EKHAZAARSTK X raw'!F$1003)/'EKHAZAARSTK X raw'!F$1004</f>
        <v>-1.6093998859132259</v>
      </c>
      <c r="G954" s="100">
        <f>('EKHAZAARSTK X raw'!G954-'EKHAZAARSTK X raw'!G$1003)/'EKHAZAARSTK X raw'!G$1004</f>
        <v>-0.97829566123982625</v>
      </c>
      <c r="H954" s="100">
        <f>('EKHAZAARSTK X raw'!H954-'EKHAZAARSTK X raw'!H$1003)/'EKHAZAARSTK X raw'!H$1004</f>
        <v>-0.68324027941253795</v>
      </c>
      <c r="I954" s="100">
        <f>('EKHAZAARSTK X raw'!I954-'EKHAZAARSTK X raw'!I$1003)/'EKHAZAARSTK X raw'!I$1004</f>
        <v>1.0693891015479269</v>
      </c>
      <c r="J954" s="100">
        <f>('EKHAZAARSTK X raw'!J954-'EKHAZAARSTK X raw'!J$1003)/'EKHAZAARSTK X raw'!J$1004</f>
        <v>0.20205064825362615</v>
      </c>
      <c r="K954" s="100">
        <f>('EKHAZAARSTK X raw'!K954-'EKHAZAARSTK X raw'!K$1003)/'EKHAZAARSTK X raw'!K$1004</f>
        <v>1.8656502575133358</v>
      </c>
    </row>
    <row r="955" spans="1:11" x14ac:dyDescent="0.3">
      <c r="A955" s="22" t="str">
        <f>'EKHAZAARSTK X raw'!A955</f>
        <v>VALIANT ORGANICS LTD</v>
      </c>
      <c r="B955" s="100">
        <f>('EKHAZAARSTK X raw'!B955-'EKHAZAARSTK X raw'!B$1003)/'EKHAZAARSTK X raw'!B$1004</f>
        <v>-0.50716068654769475</v>
      </c>
      <c r="C955" s="100">
        <f>('EKHAZAARSTK X raw'!C955-'EKHAZAARSTK X raw'!C$1003)/'EKHAZAARSTK X raw'!C$1004</f>
        <v>1.5402432168555675</v>
      </c>
      <c r="D955" s="100">
        <f>('EKHAZAARSTK X raw'!D955-'EKHAZAARSTK X raw'!D$1003)/'EKHAZAARSTK X raw'!D$1004</f>
        <v>2.2315929528414387</v>
      </c>
      <c r="E955" s="100">
        <f>('EKHAZAARSTK X raw'!E955-'EKHAZAARSTK X raw'!E$1003)/'EKHAZAARSTK X raw'!E$1004</f>
        <v>0.12327101235739253</v>
      </c>
      <c r="F955" s="100">
        <f>('EKHAZAARSTK X raw'!F955-'EKHAZAARSTK X raw'!F$1003)/'EKHAZAARSTK X raw'!F$1004</f>
        <v>-1.7585469979971726</v>
      </c>
      <c r="G955" s="100">
        <f>('EKHAZAARSTK X raw'!G955-'EKHAZAARSTK X raw'!G$1003)/'EKHAZAARSTK X raw'!G$1004</f>
        <v>-1.176759351416316E-2</v>
      </c>
      <c r="H955" s="100">
        <f>('EKHAZAARSTK X raw'!H955-'EKHAZAARSTK X raw'!H$1003)/'EKHAZAARSTK X raw'!H$1004</f>
        <v>-0.95408768654038356</v>
      </c>
      <c r="I955" s="100">
        <f>('EKHAZAARSTK X raw'!I955-'EKHAZAARSTK X raw'!I$1003)/'EKHAZAARSTK X raw'!I$1004</f>
        <v>0.1381709595194402</v>
      </c>
      <c r="J955" s="100">
        <f>('EKHAZAARSTK X raw'!J955-'EKHAZAARSTK X raw'!J$1003)/'EKHAZAARSTK X raw'!J$1004</f>
        <v>0.17929307437440115</v>
      </c>
      <c r="K955" s="100">
        <f>('EKHAZAARSTK X raw'!K955-'EKHAZAARSTK X raw'!K$1003)/'EKHAZAARSTK X raw'!K$1004</f>
        <v>0.57657661176500419</v>
      </c>
    </row>
    <row r="956" spans="1:11" x14ac:dyDescent="0.3">
      <c r="A956" s="22" t="str">
        <f>'EKHAZAARSTK X raw'!A956</f>
        <v>VARDHMAN SPECIAL STEELS LTD</v>
      </c>
      <c r="B956" s="100">
        <f>('EKHAZAARSTK X raw'!B956-'EKHAZAARSTK X raw'!B$1003)/'EKHAZAARSTK X raw'!B$1004</f>
        <v>-1.1171783343965458E-2</v>
      </c>
      <c r="C956" s="100">
        <f>('EKHAZAARSTK X raw'!C956-'EKHAZAARSTK X raw'!C$1003)/'EKHAZAARSTK X raw'!C$1004</f>
        <v>0.75807121483500572</v>
      </c>
      <c r="D956" s="100">
        <f>('EKHAZAARSTK X raw'!D956-'EKHAZAARSTK X raw'!D$1003)/'EKHAZAARSTK X raw'!D$1004</f>
        <v>0.48372276927066982</v>
      </c>
      <c r="E956" s="100">
        <f>('EKHAZAARSTK X raw'!E956-'EKHAZAARSTK X raw'!E$1003)/'EKHAZAARSTK X raw'!E$1004</f>
        <v>-0.28174263187839049</v>
      </c>
      <c r="F956" s="100">
        <f>('EKHAZAARSTK X raw'!F956-'EKHAZAARSTK X raw'!F$1003)/'EKHAZAARSTK X raw'!F$1004</f>
        <v>1.5396504124581298</v>
      </c>
      <c r="G956" s="100">
        <f>('EKHAZAARSTK X raw'!G956-'EKHAZAARSTK X raw'!G$1003)/'EKHAZAARSTK X raw'!G$1004</f>
        <v>0.15470990021298456</v>
      </c>
      <c r="H956" s="100">
        <f>('EKHAZAARSTK X raw'!H956-'EKHAZAARSTK X raw'!H$1003)/'EKHAZAARSTK X raw'!H$1004</f>
        <v>-0.87090523529177943</v>
      </c>
      <c r="I956" s="100">
        <f>('EKHAZAARSTK X raw'!I956-'EKHAZAARSTK X raw'!I$1003)/'EKHAZAARSTK X raw'!I$1004</f>
        <v>3.5927833726334006E-2</v>
      </c>
      <c r="J956" s="100">
        <f>('EKHAZAARSTK X raw'!J956-'EKHAZAARSTK X raw'!J$1003)/'EKHAZAARSTK X raw'!J$1004</f>
        <v>0.23532429729304363</v>
      </c>
      <c r="K956" s="100">
        <f>('EKHAZAARSTK X raw'!K956-'EKHAZAARSTK X raw'!K$1003)/'EKHAZAARSTK X raw'!K$1004</f>
        <v>-6.5967164073809051E-2</v>
      </c>
    </row>
    <row r="957" spans="1:11" x14ac:dyDescent="0.3">
      <c r="A957" s="22" t="str">
        <f>'EKHAZAARSTK X raw'!A957</f>
        <v>VARDHMAN TEXTILES LTD</v>
      </c>
      <c r="B957" s="100">
        <f>('EKHAZAARSTK X raw'!B957-'EKHAZAARSTK X raw'!B$1003)/'EKHAZAARSTK X raw'!B$1004</f>
        <v>0.16103608213925677</v>
      </c>
      <c r="C957" s="100">
        <f>('EKHAZAARSTK X raw'!C957-'EKHAZAARSTK X raw'!C$1003)/'EKHAZAARSTK X raw'!C$1004</f>
        <v>-0.18403715393900147</v>
      </c>
      <c r="D957" s="100">
        <f>('EKHAZAARSTK X raw'!D957-'EKHAZAARSTK X raw'!D$1003)/'EKHAZAARSTK X raw'!D$1004</f>
        <v>-0.31870329768903655</v>
      </c>
      <c r="E957" s="100">
        <f>('EKHAZAARSTK X raw'!E957-'EKHAZAARSTK X raw'!E$1003)/'EKHAZAARSTK X raw'!E$1004</f>
        <v>-0.43857424361712316</v>
      </c>
      <c r="F957" s="100">
        <f>('EKHAZAARSTK X raw'!F957-'EKHAZAARSTK X raw'!F$1003)/'EKHAZAARSTK X raw'!F$1004</f>
        <v>-1.1329388014607615</v>
      </c>
      <c r="G957" s="100">
        <f>('EKHAZAARSTK X raw'!G957-'EKHAZAARSTK X raw'!G$1003)/'EKHAZAARSTK X raw'!G$1004</f>
        <v>-0.15939658636326326</v>
      </c>
      <c r="H957" s="100">
        <f>('EKHAZAARSTK X raw'!H957-'EKHAZAARSTK X raw'!H$1003)/'EKHAZAARSTK X raw'!H$1004</f>
        <v>0.52129330641185145</v>
      </c>
      <c r="I957" s="100">
        <f>('EKHAZAARSTK X raw'!I957-'EKHAZAARSTK X raw'!I$1003)/'EKHAZAARSTK X raw'!I$1004</f>
        <v>-0.46350216885959256</v>
      </c>
      <c r="J957" s="100">
        <f>('EKHAZAARSTK X raw'!J957-'EKHAZAARSTK X raw'!J$1003)/'EKHAZAARSTK X raw'!J$1004</f>
        <v>1.3026418050372326</v>
      </c>
      <c r="K957" s="100">
        <f>('EKHAZAARSTK X raw'!K957-'EKHAZAARSTK X raw'!K$1003)/'EKHAZAARSTK X raw'!K$1004</f>
        <v>0.36260381061386976</v>
      </c>
    </row>
    <row r="958" spans="1:11" x14ac:dyDescent="0.3">
      <c r="A958" s="22" t="str">
        <f>'EKHAZAARSTK X raw'!A958</f>
        <v>VARROC ENGINEERING LTD</v>
      </c>
      <c r="B958" s="100">
        <f>('EKHAZAARSTK X raw'!B958-'EKHAZAARSTK X raw'!B$1003)/'EKHAZAARSTK X raw'!B$1004</f>
        <v>-0.64897097360151768</v>
      </c>
      <c r="C958" s="100">
        <f>('EKHAZAARSTK X raw'!C958-'EKHAZAARSTK X raw'!C$1003)/'EKHAZAARSTK X raw'!C$1004</f>
        <v>9.5189855367500784E-2</v>
      </c>
      <c r="D958" s="100">
        <f>('EKHAZAARSTK X raw'!D958-'EKHAZAARSTK X raw'!D$1003)/'EKHAZAARSTK X raw'!D$1004</f>
        <v>-1.2974972327279752</v>
      </c>
      <c r="E958" s="100">
        <f>('EKHAZAARSTK X raw'!E958-'EKHAZAARSTK X raw'!E$1003)/'EKHAZAARSTK X raw'!E$1004</f>
        <v>0.76684109780111265</v>
      </c>
      <c r="F958" s="100">
        <f>('EKHAZAARSTK X raw'!F958-'EKHAZAARSTK X raw'!F$1003)/'EKHAZAARSTK X raw'!F$1004</f>
        <v>-0.88926196470382113</v>
      </c>
      <c r="G958" s="100">
        <f>('EKHAZAARSTK X raw'!G958-'EKHAZAARSTK X raw'!G$1003)/'EKHAZAARSTK X raw'!G$1004</f>
        <v>-1.2184453127601762</v>
      </c>
      <c r="H958" s="100">
        <f>('EKHAZAARSTK X raw'!H958-'EKHAZAARSTK X raw'!H$1003)/'EKHAZAARSTK X raw'!H$1004</f>
        <v>0.23827396279091201</v>
      </c>
      <c r="I958" s="100">
        <f>('EKHAZAARSTK X raw'!I958-'EKHAZAARSTK X raw'!I$1003)/'EKHAZAARSTK X raw'!I$1004</f>
        <v>-0.3857517651655466</v>
      </c>
      <c r="J958" s="100">
        <f>('EKHAZAARSTK X raw'!J958-'EKHAZAARSTK X raw'!J$1003)/'EKHAZAARSTK X raw'!J$1004</f>
        <v>7.2411539329062621E-2</v>
      </c>
      <c r="K958" s="100">
        <f>('EKHAZAARSTK X raw'!K958-'EKHAZAARSTK X raw'!K$1003)/'EKHAZAARSTK X raw'!K$1004</f>
        <v>-0.36019703411426596</v>
      </c>
    </row>
    <row r="959" spans="1:11" x14ac:dyDescent="0.3">
      <c r="A959" s="22" t="str">
        <f>'EKHAZAARSTK X raw'!A959</f>
        <v>VARUN BEVERAGES LTD</v>
      </c>
      <c r="B959" s="100">
        <f>('EKHAZAARSTK X raw'!B959-'EKHAZAARSTK X raw'!B$1003)/'EKHAZAARSTK X raw'!B$1004</f>
        <v>-0.59855618065112626</v>
      </c>
      <c r="C959" s="100">
        <f>('EKHAZAARSTK X raw'!C959-'EKHAZAARSTK X raw'!C$1003)/'EKHAZAARSTK X raw'!C$1004</f>
        <v>6.7096802968445585E-3</v>
      </c>
      <c r="D959" s="100">
        <f>('EKHAZAARSTK X raw'!D959-'EKHAZAARSTK X raw'!D$1003)/'EKHAZAARSTK X raw'!D$1004</f>
        <v>0.62193845089346933</v>
      </c>
      <c r="E959" s="100">
        <f>('EKHAZAARSTK X raw'!E959-'EKHAZAARSTK X raw'!E$1003)/'EKHAZAARSTK X raw'!E$1004</f>
        <v>0.41188776522315357</v>
      </c>
      <c r="F959" s="100">
        <f>('EKHAZAARSTK X raw'!F959-'EKHAZAARSTK X raw'!F$1003)/'EKHAZAARSTK X raw'!F$1004</f>
        <v>1.9711344306546768</v>
      </c>
      <c r="G959" s="100">
        <f>('EKHAZAARSTK X raw'!G959-'EKHAZAARSTK X raw'!G$1003)/'EKHAZAARSTK X raw'!G$1004</f>
        <v>0.7574935239071684</v>
      </c>
      <c r="H959" s="100">
        <f>('EKHAZAARSTK X raw'!H959-'EKHAZAARSTK X raw'!H$1003)/'EKHAZAARSTK X raw'!H$1004</f>
        <v>1.184180177808392</v>
      </c>
      <c r="I959" s="100">
        <f>('EKHAZAARSTK X raw'!I959-'EKHAZAARSTK X raw'!I$1003)/'EKHAZAARSTK X raw'!I$1004</f>
        <v>-0.26665496583069603</v>
      </c>
      <c r="J959" s="100">
        <f>('EKHAZAARSTK X raw'!J959-'EKHAZAARSTK X raw'!J$1003)/'EKHAZAARSTK X raw'!J$1004</f>
        <v>-0.8159657944822194</v>
      </c>
      <c r="K959" s="100">
        <f>('EKHAZAARSTK X raw'!K959-'EKHAZAARSTK X raw'!K$1003)/'EKHAZAARSTK X raw'!K$1004</f>
        <v>0.52742034053383557</v>
      </c>
    </row>
    <row r="960" spans="1:11" x14ac:dyDescent="0.3">
      <c r="A960" s="22" t="str">
        <f>'EKHAZAARSTK X raw'!A960</f>
        <v>VEDANT FASHIONS LTD</v>
      </c>
      <c r="B960" s="100">
        <f>('EKHAZAARSTK X raw'!B960-'EKHAZAARSTK X raw'!B$1003)/'EKHAZAARSTK X raw'!B$1004</f>
        <v>-0.36508978400053338</v>
      </c>
      <c r="C960" s="100">
        <f>('EKHAZAARSTK X raw'!C960-'EKHAZAARSTK X raw'!C$1003)/'EKHAZAARSTK X raw'!C$1004</f>
        <v>-0.30735651341413434</v>
      </c>
      <c r="D960" s="100">
        <f>('EKHAZAARSTK X raw'!D960-'EKHAZAARSTK X raw'!D$1003)/'EKHAZAARSTK X raw'!D$1004</f>
        <v>0.2061871655137287</v>
      </c>
      <c r="E960" s="100">
        <f>('EKHAZAARSTK X raw'!E960-'EKHAZAARSTK X raw'!E$1003)/'EKHAZAARSTK X raw'!E$1004</f>
        <v>-0.49687855712780771</v>
      </c>
      <c r="F960" s="100">
        <f>('EKHAZAARSTK X raw'!F960-'EKHAZAARSTK X raw'!F$1003)/'EKHAZAARSTK X raw'!F$1004</f>
        <v>0.27262636574168669</v>
      </c>
      <c r="G960" s="100">
        <f>('EKHAZAARSTK X raw'!G960-'EKHAZAARSTK X raw'!G$1003)/'EKHAZAARSTK X raw'!G$1004</f>
        <v>1.8282326974887948</v>
      </c>
      <c r="H960" s="100">
        <f>('EKHAZAARSTK X raw'!H960-'EKHAZAARSTK X raw'!H$1003)/'EKHAZAARSTK X raw'!H$1004</f>
        <v>8.9356437514415393E-3</v>
      </c>
      <c r="I960" s="100">
        <f>('EKHAZAARSTK X raw'!I960-'EKHAZAARSTK X raw'!I$1003)/'EKHAZAARSTK X raw'!I$1004</f>
        <v>-0.90084746487686507</v>
      </c>
      <c r="J960" s="100">
        <f>('EKHAZAARSTK X raw'!J960-'EKHAZAARSTK X raw'!J$1003)/'EKHAZAARSTK X raw'!J$1004</f>
        <v>-1.0646663783064994</v>
      </c>
      <c r="K960" s="100">
        <f>('EKHAZAARSTK X raw'!K960-'EKHAZAARSTK X raw'!K$1003)/'EKHAZAARSTK X raw'!K$1004</f>
        <v>0.25695260446266233</v>
      </c>
    </row>
    <row r="961" spans="1:11" x14ac:dyDescent="0.3">
      <c r="A961" s="22" t="str">
        <f>'EKHAZAARSTK X raw'!A961</f>
        <v>VEDANTA LTD</v>
      </c>
      <c r="B961" s="100">
        <f>('EKHAZAARSTK X raw'!B961-'EKHAZAARSTK X raw'!B$1003)/'EKHAZAARSTK X raw'!B$1004</f>
        <v>6.0464504841083579</v>
      </c>
      <c r="C961" s="100">
        <f>('EKHAZAARSTK X raw'!C961-'EKHAZAARSTK X raw'!C$1003)/'EKHAZAARSTK X raw'!C$1004</f>
        <v>-0.47753138482507851</v>
      </c>
      <c r="D961" s="100">
        <f>('EKHAZAARSTK X raw'!D961-'EKHAZAARSTK X raw'!D$1003)/'EKHAZAARSTK X raw'!D$1004</f>
        <v>-0.6774982514319462</v>
      </c>
      <c r="E961" s="100">
        <f>('EKHAZAARSTK X raw'!E961-'EKHAZAARSTK X raw'!E$1003)/'EKHAZAARSTK X raw'!E$1004</f>
        <v>0.54766128574072204</v>
      </c>
      <c r="F961" s="100">
        <f>('EKHAZAARSTK X raw'!F961-'EKHAZAARSTK X raw'!F$1003)/'EKHAZAARSTK X raw'!F$1004</f>
        <v>-0.24932699774785386</v>
      </c>
      <c r="G961" s="100">
        <f>('EKHAZAARSTK X raw'!G961-'EKHAZAARSTK X raw'!G$1003)/'EKHAZAARSTK X raw'!G$1004</f>
        <v>0.59256820351516737</v>
      </c>
      <c r="H961" s="100">
        <f>('EKHAZAARSTK X raw'!H961-'EKHAZAARSTK X raw'!H$1003)/'EKHAZAARSTK X raw'!H$1004</f>
        <v>2.3838096753202955</v>
      </c>
      <c r="I961" s="100">
        <f>('EKHAZAARSTK X raw'!I961-'EKHAZAARSTK X raw'!I$1003)/'EKHAZAARSTK X raw'!I$1004</f>
        <v>0.25233017735634977</v>
      </c>
      <c r="J961" s="100">
        <f>('EKHAZAARSTK X raw'!J961-'EKHAZAARSTK X raw'!J$1003)/'EKHAZAARSTK X raw'!J$1004</f>
        <v>2.2507769931364745</v>
      </c>
      <c r="K961" s="100">
        <f>('EKHAZAARSTK X raw'!K961-'EKHAZAARSTK X raw'!K$1003)/'EKHAZAARSTK X raw'!K$1004</f>
        <v>1.2940007520810035</v>
      </c>
    </row>
    <row r="962" spans="1:11" x14ac:dyDescent="0.3">
      <c r="A962" s="22" t="str">
        <f>'EKHAZAARSTK X raw'!A962</f>
        <v>VENKY'S (INDIA) LTD</v>
      </c>
      <c r="B962" s="100">
        <f>('EKHAZAARSTK X raw'!B962-'EKHAZAARSTK X raw'!B$1003)/'EKHAZAARSTK X raw'!B$1004</f>
        <v>-2.8541673824844807E-2</v>
      </c>
      <c r="C962" s="100">
        <f>('EKHAZAARSTK X raw'!C962-'EKHAZAARSTK X raw'!C$1003)/'EKHAZAARSTK X raw'!C$1004</f>
        <v>0.22610311418533055</v>
      </c>
      <c r="D962" s="100">
        <f>('EKHAZAARSTK X raw'!D962-'EKHAZAARSTK X raw'!D$1003)/'EKHAZAARSTK X raw'!D$1004</f>
        <v>-5.5064255978659132E-2</v>
      </c>
      <c r="E962" s="100">
        <f>('EKHAZAARSTK X raw'!E962-'EKHAZAARSTK X raw'!E$1003)/'EKHAZAARSTK X raw'!E$1004</f>
        <v>-0.88997020773298385</v>
      </c>
      <c r="F962" s="100">
        <f>('EKHAZAARSTK X raw'!F962-'EKHAZAARSTK X raw'!F$1003)/'EKHAZAARSTK X raw'!F$1004</f>
        <v>-1.0042212385242206</v>
      </c>
      <c r="G962" s="100">
        <f>('EKHAZAARSTK X raw'!G962-'EKHAZAARSTK X raw'!G$1003)/'EKHAZAARSTK X raw'!G$1004</f>
        <v>-0.56848349518770847</v>
      </c>
      <c r="H962" s="100">
        <f>('EKHAZAARSTK X raw'!H962-'EKHAZAARSTK X raw'!H$1003)/'EKHAZAARSTK X raw'!H$1004</f>
        <v>-0.45531040753139462</v>
      </c>
      <c r="I962" s="100">
        <f>('EKHAZAARSTK X raw'!I962-'EKHAZAARSTK X raw'!I$1003)/'EKHAZAARSTK X raw'!I$1004</f>
        <v>0.46341801207525996</v>
      </c>
      <c r="J962" s="100">
        <f>('EKHAZAARSTK X raw'!J962-'EKHAZAARSTK X raw'!J$1003)/'EKHAZAARSTK X raw'!J$1004</f>
        <v>0.26541679079311925</v>
      </c>
      <c r="K962" s="100">
        <f>('EKHAZAARSTK X raw'!K962-'EKHAZAARSTK X raw'!K$1003)/'EKHAZAARSTK X raw'!K$1004</f>
        <v>2.6595524840761428E-2</v>
      </c>
    </row>
    <row r="963" spans="1:11" x14ac:dyDescent="0.3">
      <c r="A963" s="22" t="str">
        <f>'EKHAZAARSTK X raw'!A963</f>
        <v>VENUS PIPES &amp; TUBES LTD</v>
      </c>
      <c r="B963" s="100">
        <f>('EKHAZAARSTK X raw'!B963-'EKHAZAARSTK X raw'!B$1003)/'EKHAZAARSTK X raw'!B$1004</f>
        <v>-0.6087917774663355</v>
      </c>
      <c r="C963" s="100">
        <f>('EKHAZAARSTK X raw'!C963-'EKHAZAARSTK X raw'!C$1003)/'EKHAZAARSTK X raw'!C$1004</f>
        <v>2.6514773360225852</v>
      </c>
      <c r="D963" s="100">
        <f>('EKHAZAARSTK X raw'!D963-'EKHAZAARSTK X raw'!D$1003)/'EKHAZAARSTK X raw'!D$1004</f>
        <v>2.6886552489331703</v>
      </c>
      <c r="E963" s="100">
        <f>('EKHAZAARSTK X raw'!E963-'EKHAZAARSTK X raw'!E$1003)/'EKHAZAARSTK X raw'!E$1004</f>
        <v>0.12877773612249535</v>
      </c>
      <c r="F963" s="100">
        <f>('EKHAZAARSTK X raw'!F963-'EKHAZAARSTK X raw'!F$1003)/'EKHAZAARSTK X raw'!F$1004</f>
        <v>2.4100814603460274</v>
      </c>
      <c r="G963" s="100">
        <f>('EKHAZAARSTK X raw'!G963-'EKHAZAARSTK X raw'!G$1003)/'EKHAZAARSTK X raw'!G$1004</f>
        <v>0.42918357964680343</v>
      </c>
      <c r="H963" s="100">
        <f>('EKHAZAARSTK X raw'!H963-'EKHAZAARSTK X raw'!H$1003)/'EKHAZAARSTK X raw'!H$1004</f>
        <v>-1.3074710671720422</v>
      </c>
      <c r="I963" s="100">
        <f>('EKHAZAARSTK X raw'!I963-'EKHAZAARSTK X raw'!I$1003)/'EKHAZAARSTK X raw'!I$1004</f>
        <v>1.3956685568859153</v>
      </c>
      <c r="J963" s="100">
        <f>('EKHAZAARSTK X raw'!J963-'EKHAZAARSTK X raw'!J$1003)/'EKHAZAARSTK X raw'!J$1004</f>
        <v>-0.72814679508051705</v>
      </c>
      <c r="K963" s="100">
        <f>('EKHAZAARSTK X raw'!K963-'EKHAZAARSTK X raw'!K$1003)/'EKHAZAARSTK X raw'!K$1004</f>
        <v>-1.5635359660440515</v>
      </c>
    </row>
    <row r="964" spans="1:11" x14ac:dyDescent="0.3">
      <c r="A964" s="22" t="str">
        <f>'EKHAZAARSTK X raw'!A964</f>
        <v>VERANDA LEARNING SOLUTIONS L</v>
      </c>
      <c r="B964" s="100">
        <f>('EKHAZAARSTK X raw'!B964-'EKHAZAARSTK X raw'!B$1003)/'EKHAZAARSTK X raw'!B$1004</f>
        <v>-0.64897097360151768</v>
      </c>
      <c r="C964" s="100">
        <f>('EKHAZAARSTK X raw'!C964-'EKHAZAARSTK X raw'!C$1003)/'EKHAZAARSTK X raw'!C$1004</f>
        <v>2.3433037513964443</v>
      </c>
      <c r="D964" s="100">
        <f>('EKHAZAARSTK X raw'!D964-'EKHAZAARSTK X raw'!D$1003)/'EKHAZAARSTK X raw'!D$1004</f>
        <v>1.2037204513008291</v>
      </c>
      <c r="E964" s="100">
        <f>('EKHAZAARSTK X raw'!E964-'EKHAZAARSTK X raw'!E$1003)/'EKHAZAARSTK X raw'!E$1004</f>
        <v>6.1128803115978313E-2</v>
      </c>
      <c r="F964" s="100">
        <f>('EKHAZAARSTK X raw'!F964-'EKHAZAARSTK X raw'!F$1003)/'EKHAZAARSTK X raw'!F$1004</f>
        <v>1.2695496611671928</v>
      </c>
      <c r="G964" s="100">
        <f>('EKHAZAARSTK X raw'!G964-'EKHAZAARSTK X raw'!G$1003)/'EKHAZAARSTK X raw'!G$1004</f>
        <v>-3.4898315585912596</v>
      </c>
      <c r="H964" s="100">
        <f>('EKHAZAARSTK X raw'!H964-'EKHAZAARSTK X raw'!H$1003)/'EKHAZAARSTK X raw'!H$1004</f>
        <v>-1.3074710671720422</v>
      </c>
      <c r="I964" s="100">
        <f>('EKHAZAARSTK X raw'!I964-'EKHAZAARSTK X raw'!I$1003)/'EKHAZAARSTK X raw'!I$1004</f>
        <v>5.3419656769511395E-2</v>
      </c>
      <c r="J964" s="100">
        <f>('EKHAZAARSTK X raw'!J964-'EKHAZAARSTK X raw'!J$1003)/'EKHAZAARSTK X raw'!J$1004</f>
        <v>-1.5524362533841838</v>
      </c>
      <c r="K964" s="100">
        <f>('EKHAZAARSTK X raw'!K964-'EKHAZAARSTK X raw'!K$1003)/'EKHAZAARSTK X raw'!K$1004</f>
        <v>0.34256691523735922</v>
      </c>
    </row>
    <row r="965" spans="1:11" x14ac:dyDescent="0.3">
      <c r="A965" s="22" t="str">
        <f>'EKHAZAARSTK X raw'!A965</f>
        <v>VESUVIUS INDIA LTD</v>
      </c>
      <c r="B965" s="100">
        <f>('EKHAZAARSTK X raw'!B965-'EKHAZAARSTK X raw'!B$1003)/'EKHAZAARSTK X raw'!B$1004</f>
        <v>-0.29147540843749742</v>
      </c>
      <c r="C965" s="100">
        <f>('EKHAZAARSTK X raw'!C965-'EKHAZAARSTK X raw'!C$1003)/'EKHAZAARSTK X raw'!C$1004</f>
        <v>-0.72493141735550282</v>
      </c>
      <c r="D965" s="100">
        <f>('EKHAZAARSTK X raw'!D965-'EKHAZAARSTK X raw'!D$1003)/'EKHAZAARSTK X raw'!D$1004</f>
        <v>-0.5171041665874031</v>
      </c>
      <c r="E965" s="100">
        <f>('EKHAZAARSTK X raw'!E965-'EKHAZAARSTK X raw'!E$1003)/'EKHAZAARSTK X raw'!E$1004</f>
        <v>-0.90240488424864596</v>
      </c>
      <c r="F965" s="100">
        <f>('EKHAZAARSTK X raw'!F965-'EKHAZAARSTK X raw'!F$1003)/'EKHAZAARSTK X raw'!F$1004</f>
        <v>1.0633161107497022</v>
      </c>
      <c r="G965" s="100">
        <f>('EKHAZAARSTK X raw'!G965-'EKHAZAARSTK X raw'!G$1003)/'EKHAZAARSTK X raw'!G$1004</f>
        <v>-0.25824814585661715</v>
      </c>
      <c r="H965" s="100">
        <f>('EKHAZAARSTK X raw'!H965-'EKHAZAARSTK X raw'!H$1003)/'EKHAZAARSTK X raw'!H$1004</f>
        <v>-0.66988521518926236</v>
      </c>
      <c r="I965" s="100">
        <f>('EKHAZAARSTK X raw'!I965-'EKHAZAARSTK X raw'!I$1003)/'EKHAZAARSTK X raw'!I$1004</f>
        <v>-0.88186869585648053</v>
      </c>
      <c r="J965" s="100">
        <f>('EKHAZAARSTK X raw'!J965-'EKHAZAARSTK X raw'!J$1003)/'EKHAZAARSTK X raw'!J$1004</f>
        <v>-0.38315313717174015</v>
      </c>
      <c r="K965" s="100">
        <f>('EKHAZAARSTK X raw'!K965-'EKHAZAARSTK X raw'!K$1003)/'EKHAZAARSTK X raw'!K$1004</f>
        <v>-0.13962989355020949</v>
      </c>
    </row>
    <row r="966" spans="1:11" x14ac:dyDescent="0.3">
      <c r="A966" s="22" t="str">
        <f>'EKHAZAARSTK X raw'!A966</f>
        <v>VIDHI SPECIALTY FOOD INGREDI</v>
      </c>
      <c r="B966" s="100">
        <f>('EKHAZAARSTK X raw'!B966-'EKHAZAARSTK X raw'!B$1003)/'EKHAZAARSTK X raw'!B$1004</f>
        <v>-0.56948575609197893</v>
      </c>
      <c r="C966" s="100">
        <f>('EKHAZAARSTK X raw'!C966-'EKHAZAARSTK X raw'!C$1003)/'EKHAZAARSTK X raw'!C$1004</f>
        <v>2.0559799545178525</v>
      </c>
      <c r="D966" s="100">
        <f>('EKHAZAARSTK X raw'!D966-'EKHAZAARSTK X raw'!D$1003)/'EKHAZAARSTK X raw'!D$1004</f>
        <v>1.7575285081146417</v>
      </c>
      <c r="E966" s="100">
        <f>('EKHAZAARSTK X raw'!E966-'EKHAZAARSTK X raw'!E$1003)/'EKHAZAARSTK X raw'!E$1004</f>
        <v>-0.15410829487696073</v>
      </c>
      <c r="F966" s="100">
        <f>('EKHAZAARSTK X raw'!F966-'EKHAZAARSTK X raw'!F$1003)/'EKHAZAARSTK X raw'!F$1004</f>
        <v>-0.5341508024838002</v>
      </c>
      <c r="G966" s="100">
        <f>('EKHAZAARSTK X raw'!G966-'EKHAZAARSTK X raw'!G$1003)/'EKHAZAARSTK X raw'!G$1004</f>
        <v>0.23108826772996482</v>
      </c>
      <c r="H966" s="100">
        <f>('EKHAZAARSTK X raw'!H966-'EKHAZAARSTK X raw'!H$1003)/'EKHAZAARSTK X raw'!H$1004</f>
        <v>-1.3074710671720422</v>
      </c>
      <c r="I966" s="100">
        <f>('EKHAZAARSTK X raw'!I966-'EKHAZAARSTK X raw'!I$1003)/'EKHAZAARSTK X raw'!I$1004</f>
        <v>-0.68897839259324312</v>
      </c>
      <c r="J966" s="100">
        <f>('EKHAZAARSTK X raw'!J966-'EKHAZAARSTK X raw'!J$1003)/'EKHAZAARSTK X raw'!J$1004</f>
        <v>-0.66170122985120083</v>
      </c>
      <c r="K966" s="100">
        <f>('EKHAZAARSTK X raw'!K966-'EKHAZAARSTK X raw'!K$1003)/'EKHAZAARSTK X raw'!K$1004</f>
        <v>-0.96343613045499077</v>
      </c>
    </row>
    <row r="967" spans="1:11" x14ac:dyDescent="0.3">
      <c r="A967" s="22" t="str">
        <f>'EKHAZAARSTK X raw'!A967</f>
        <v>VIJAYA DIAGNOSTIC CENTRE PVT</v>
      </c>
      <c r="B967" s="100">
        <f>('EKHAZAARSTK X raw'!B967-'EKHAZAARSTK X raw'!B$1003)/'EKHAZAARSTK X raw'!B$1004</f>
        <v>-0.45871998506127909</v>
      </c>
      <c r="C967" s="100">
        <f>('EKHAZAARSTK X raw'!C967-'EKHAZAARSTK X raw'!C$1003)/'EKHAZAARSTK X raw'!C$1004</f>
        <v>-0.13653630176054132</v>
      </c>
      <c r="D967" s="100">
        <f>('EKHAZAARSTK X raw'!D967-'EKHAZAARSTK X raw'!D$1003)/'EKHAZAARSTK X raw'!D$1004</f>
        <v>0.69942758827279439</v>
      </c>
      <c r="E967" s="100">
        <f>('EKHAZAARSTK X raw'!E967-'EKHAZAARSTK X raw'!E$1003)/'EKHAZAARSTK X raw'!E$1004</f>
        <v>0.18827568513901641</v>
      </c>
      <c r="F967" s="100">
        <f>('EKHAZAARSTK X raw'!F967-'EKHAZAARSTK X raw'!F$1003)/'EKHAZAARSTK X raw'!F$1004</f>
        <v>-0.21739285730377422</v>
      </c>
      <c r="G967" s="100">
        <f>('EKHAZAARSTK X raw'!G967-'EKHAZAARSTK X raw'!G$1003)/'EKHAZAARSTK X raw'!G$1004</f>
        <v>0.26338661972006538</v>
      </c>
      <c r="H967" s="100">
        <f>('EKHAZAARSTK X raw'!H967-'EKHAZAARSTK X raw'!H$1003)/'EKHAZAARSTK X raw'!H$1004</f>
        <v>-0.94249484680157714</v>
      </c>
      <c r="I967" s="100">
        <f>('EKHAZAARSTK X raw'!I967-'EKHAZAARSTK X raw'!I$1003)/'EKHAZAARSTK X raw'!I$1004</f>
        <v>-0.13678570143639823</v>
      </c>
      <c r="J967" s="100">
        <f>('EKHAZAARSTK X raw'!J967-'EKHAZAARSTK X raw'!J$1003)/'EKHAZAARSTK X raw'!J$1004</f>
        <v>-0.6703405867904384</v>
      </c>
      <c r="K967" s="100">
        <f>('EKHAZAARSTK X raw'!K967-'EKHAZAARSTK X raw'!K$1003)/'EKHAZAARSTK X raw'!K$1004</f>
        <v>0.43020406970639047</v>
      </c>
    </row>
    <row r="968" spans="1:11" x14ac:dyDescent="0.3">
      <c r="A968" s="22" t="str">
        <f>'EKHAZAARSTK X raw'!A968</f>
        <v>VINATI ORGANICS LTD</v>
      </c>
      <c r="B968" s="100">
        <f>('EKHAZAARSTK X raw'!B968-'EKHAZAARSTK X raw'!B$1003)/'EKHAZAARSTK X raw'!B$1004</f>
        <v>-0.41342802572789061</v>
      </c>
      <c r="C968" s="100">
        <f>('EKHAZAARSTK X raw'!C968-'EKHAZAARSTK X raw'!C$1003)/'EKHAZAARSTK X raw'!C$1004</f>
        <v>0.14960786195789558</v>
      </c>
      <c r="D968" s="100">
        <f>('EKHAZAARSTK X raw'!D968-'EKHAZAARSTK X raw'!D$1003)/'EKHAZAARSTK X raw'!D$1004</f>
        <v>0.99427331258727636</v>
      </c>
      <c r="E968" s="100">
        <f>('EKHAZAARSTK X raw'!E968-'EKHAZAARSTK X raw'!E$1003)/'EKHAZAARSTK X raw'!E$1004</f>
        <v>-0.90240488424864596</v>
      </c>
      <c r="F968" s="100">
        <f>('EKHAZAARSTK X raw'!F968-'EKHAZAARSTK X raw'!F$1003)/'EKHAZAARSTK X raw'!F$1004</f>
        <v>-0.39756428896326013</v>
      </c>
      <c r="G968" s="100">
        <f>('EKHAZAARSTK X raw'!G968-'EKHAZAARSTK X raw'!G$1003)/'EKHAZAARSTK X raw'!G$1004</f>
        <v>0.96083834934662493</v>
      </c>
      <c r="H968" s="100">
        <f>('EKHAZAARSTK X raw'!H968-'EKHAZAARSTK X raw'!H$1003)/'EKHAZAARSTK X raw'!H$1004</f>
        <v>3.6972483285231707E-2</v>
      </c>
      <c r="I968" s="100">
        <f>('EKHAZAARSTK X raw'!I968-'EKHAZAARSTK X raw'!I$1003)/'EKHAZAARSTK X raw'!I$1004</f>
        <v>-0.92331338543700081</v>
      </c>
      <c r="J968" s="100">
        <f>('EKHAZAARSTK X raw'!J968-'EKHAZAARSTK X raw'!J$1003)/'EKHAZAARSTK X raw'!J$1004</f>
        <v>-0.81482686806364479</v>
      </c>
      <c r="K968" s="100">
        <f>('EKHAZAARSTK X raw'!K968-'EKHAZAARSTK X raw'!K$1003)/'EKHAZAARSTK X raw'!K$1004</f>
        <v>-0.49535510606495503</v>
      </c>
    </row>
    <row r="969" spans="1:11" x14ac:dyDescent="0.3">
      <c r="A969" s="22" t="str">
        <f>'EKHAZAARSTK X raw'!A969</f>
        <v>VINDHYA TELELINKS LTD</v>
      </c>
      <c r="B969" s="100">
        <f>('EKHAZAARSTK X raw'!B969-'EKHAZAARSTK X raw'!B$1003)/'EKHAZAARSTK X raw'!B$1004</f>
        <v>-0.22378930707528874</v>
      </c>
      <c r="C969" s="100">
        <f>('EKHAZAARSTK X raw'!C969-'EKHAZAARSTK X raw'!C$1003)/'EKHAZAARSTK X raw'!C$1004</f>
        <v>-0.89203318562093092</v>
      </c>
      <c r="D969" s="100">
        <f>('EKHAZAARSTK X raw'!D969-'EKHAZAARSTK X raw'!D$1003)/'EKHAZAARSTK X raw'!D$1004</f>
        <v>-0.78645037395556894</v>
      </c>
      <c r="E969" s="100">
        <f>('EKHAZAARSTK X raw'!E969-'EKHAZAARSTK X raw'!E$1003)/'EKHAZAARSTK X raw'!E$1004</f>
        <v>1.6708816673234487E-2</v>
      </c>
      <c r="F969" s="100">
        <f>('EKHAZAARSTK X raw'!F969-'EKHAZAARSTK X raw'!F$1003)/'EKHAZAARSTK X raw'!F$1004</f>
        <v>1.2807353369330234</v>
      </c>
      <c r="G969" s="100">
        <f>('EKHAZAARSTK X raw'!G969-'EKHAZAARSTK X raw'!G$1003)/'EKHAZAARSTK X raw'!G$1004</f>
        <v>-0.65457828584845346</v>
      </c>
      <c r="H969" s="100">
        <f>('EKHAZAARSTK X raw'!H969-'EKHAZAARSTK X raw'!H$1003)/'EKHAZAARSTK X raw'!H$1004</f>
        <v>-0.37591033013502129</v>
      </c>
      <c r="I969" s="100">
        <f>('EKHAZAARSTK X raw'!I969-'EKHAZAARSTK X raw'!I$1003)/'EKHAZAARSTK X raw'!I$1004</f>
        <v>-0.48704407197541294</v>
      </c>
      <c r="J969" s="100">
        <f>('EKHAZAARSTK X raw'!J969-'EKHAZAARSTK X raw'!J$1003)/'EKHAZAARSTK X raw'!J$1004</f>
        <v>0.72763689917144392</v>
      </c>
      <c r="K969" s="100">
        <f>('EKHAZAARSTK X raw'!K969-'EKHAZAARSTK X raw'!K$1003)/'EKHAZAARSTK X raw'!K$1004</f>
        <v>0.38697102216269658</v>
      </c>
    </row>
    <row r="970" spans="1:11" x14ac:dyDescent="0.3">
      <c r="A970" s="22" t="str">
        <f>'EKHAZAARSTK X raw'!A970</f>
        <v>VISHNU CHEMICALS LTD</v>
      </c>
      <c r="B970" s="100">
        <f>('EKHAZAARSTK X raw'!B970-'EKHAZAARSTK X raw'!B$1003)/'EKHAZAARSTK X raw'!B$1004</f>
        <v>-0.55316131784290845</v>
      </c>
      <c r="C970" s="100">
        <f>('EKHAZAARSTK X raw'!C970-'EKHAZAARSTK X raw'!C$1003)/'EKHAZAARSTK X raw'!C$1004</f>
        <v>-0.11661000540427299</v>
      </c>
      <c r="D970" s="100">
        <f>('EKHAZAARSTK X raw'!D970-'EKHAZAARSTK X raw'!D$1003)/'EKHAZAARSTK X raw'!D$1004</f>
        <v>-0.12643365678431726</v>
      </c>
      <c r="E970" s="100">
        <f>('EKHAZAARSTK X raw'!E970-'EKHAZAARSTK X raw'!E$1003)/'EKHAZAARSTK X raw'!E$1004</f>
        <v>0.76996342284009411</v>
      </c>
      <c r="F970" s="100">
        <f>('EKHAZAARSTK X raw'!F970-'EKHAZAARSTK X raw'!F$1003)/'EKHAZAARSTK X raw'!F$1004</f>
        <v>-0.30339226882408593</v>
      </c>
      <c r="G970" s="100">
        <f>('EKHAZAARSTK X raw'!G970-'EKHAZAARSTK X raw'!G$1003)/'EKHAZAARSTK X raw'!G$1004</f>
        <v>0.77346736388012349</v>
      </c>
      <c r="H970" s="100">
        <f>('EKHAZAARSTK X raw'!H970-'EKHAZAARSTK X raw'!H$1003)/'EKHAZAARSTK X raw'!H$1004</f>
        <v>-0.87811735581260941</v>
      </c>
      <c r="I970" s="100">
        <f>('EKHAZAARSTK X raw'!I970-'EKHAZAARSTK X raw'!I$1003)/'EKHAZAARSTK X raw'!I$1004</f>
        <v>-0.32251200645998196</v>
      </c>
      <c r="J970" s="100">
        <f>('EKHAZAARSTK X raw'!J970-'EKHAZAARSTK X raw'!J$1003)/'EKHAZAARSTK X raw'!J$1004</f>
        <v>0.38658019763208673</v>
      </c>
      <c r="K970" s="100">
        <f>('EKHAZAARSTK X raw'!K970-'EKHAZAARSTK X raw'!K$1003)/'EKHAZAARSTK X raw'!K$1004</f>
        <v>0.23146239231538046</v>
      </c>
    </row>
    <row r="971" spans="1:11" x14ac:dyDescent="0.3">
      <c r="A971" s="22" t="str">
        <f>'EKHAZAARSTK X raw'!A971</f>
        <v>VMART RETAIL LTD</v>
      </c>
      <c r="B971" s="100">
        <f>('EKHAZAARSTK X raw'!B971-'EKHAZAARSTK X raw'!B$1003)/'EKHAZAARSTK X raw'!B$1004</f>
        <v>-0.62389912264828473</v>
      </c>
      <c r="C971" s="100">
        <f>('EKHAZAARSTK X raw'!C971-'EKHAZAARSTK X raw'!C$1003)/'EKHAZAARSTK X raw'!C$1004</f>
        <v>-0.27021901257746234</v>
      </c>
      <c r="D971" s="100">
        <f>('EKHAZAARSTK X raw'!D971-'EKHAZAARSTK X raw'!D$1003)/'EKHAZAARSTK X raw'!D$1004</f>
        <v>0.49354470343394041</v>
      </c>
      <c r="E971" s="100">
        <f>('EKHAZAARSTK X raw'!E971-'EKHAZAARSTK X raw'!E$1003)/'EKHAZAARSTK X raw'!E$1004</f>
        <v>-0.50300517233832842</v>
      </c>
      <c r="F971" s="100">
        <f>('EKHAZAARSTK X raw'!F971-'EKHAZAARSTK X raw'!F$1003)/'EKHAZAARSTK X raw'!F$1004</f>
        <v>-1.6461016231679302</v>
      </c>
      <c r="G971" s="100">
        <f>('EKHAZAARSTK X raw'!G971-'EKHAZAARSTK X raw'!G$1003)/'EKHAZAARSTK X raw'!G$1004</f>
        <v>-0.91084207855868515</v>
      </c>
      <c r="H971" s="100">
        <f>('EKHAZAARSTK X raw'!H971-'EKHAZAARSTK X raw'!H$1003)/'EKHAZAARSTK X raw'!H$1004</f>
        <v>-0.32937520607679166</v>
      </c>
      <c r="I971" s="100">
        <f>('EKHAZAARSTK X raw'!I971-'EKHAZAARSTK X raw'!I$1003)/'EKHAZAARSTK X raw'!I$1004</f>
        <v>-0.51793075755618623</v>
      </c>
      <c r="J971" s="100">
        <f>('EKHAZAARSTK X raw'!J971-'EKHAZAARSTK X raw'!J$1003)/'EKHAZAARSTK X raw'!J$1004</f>
        <v>-0.50565685143878081</v>
      </c>
      <c r="K971" s="100">
        <f>('EKHAZAARSTK X raw'!K971-'EKHAZAARSTK X raw'!K$1003)/'EKHAZAARSTK X raw'!K$1004</f>
        <v>-0.83504981207976214</v>
      </c>
    </row>
    <row r="972" spans="1:11" x14ac:dyDescent="0.3">
      <c r="A972" s="22" t="str">
        <f>'EKHAZAARSTK X raw'!A972</f>
        <v>VODAFONE IDEA LTD</v>
      </c>
      <c r="B972" s="100">
        <f>('EKHAZAARSTK X raw'!B972-'EKHAZAARSTK X raw'!B$1003)/'EKHAZAARSTK X raw'!B$1004</f>
        <v>-0.64897097360151768</v>
      </c>
      <c r="C972" s="100">
        <f>('EKHAZAARSTK X raw'!C972-'EKHAZAARSTK X raw'!C$1003)/'EKHAZAARSTK X raw'!C$1004</f>
        <v>-0.14531834876159005</v>
      </c>
      <c r="D972" s="100">
        <f>('EKHAZAARSTK X raw'!D972-'EKHAZAARSTK X raw'!D$1003)/'EKHAZAARSTK X raw'!D$1004</f>
        <v>-1.4775350458736334</v>
      </c>
      <c r="E972" s="100">
        <f>('EKHAZAARSTK X raw'!E972-'EKHAZAARSTK X raw'!E$1003)/'EKHAZAARSTK X raw'!E$1004</f>
        <v>3.0695773812989295</v>
      </c>
      <c r="F972" s="100">
        <f>('EKHAZAARSTK X raw'!F972-'EKHAZAARSTK X raw'!F$1003)/'EKHAZAARSTK X raw'!F$1004</f>
        <v>-1.308817989225759</v>
      </c>
      <c r="G972" s="100">
        <f>('EKHAZAARSTK X raw'!G972-'EKHAZAARSTK X raw'!G$1003)/'EKHAZAARSTK X raw'!G$1004</f>
        <v>-2.5612534560024205</v>
      </c>
      <c r="H972" s="100">
        <f>('EKHAZAARSTK X raw'!H972-'EKHAZAARSTK X raw'!H$1003)/'EKHAZAARSTK X raw'!H$1004</f>
        <v>1.8335968730769474</v>
      </c>
      <c r="I972" s="100">
        <f>('EKHAZAARSTK X raw'!I972-'EKHAZAARSTK X raw'!I$1003)/'EKHAZAARSTK X raw'!I$1004</f>
        <v>1.3573753964370998</v>
      </c>
      <c r="J972" s="100">
        <f>('EKHAZAARSTK X raw'!J972-'EKHAZAARSTK X raw'!J$1003)/'EKHAZAARSTK X raw'!J$1004</f>
        <v>-2.2585965368493377</v>
      </c>
      <c r="K972" s="100">
        <f>('EKHAZAARSTK X raw'!K972-'EKHAZAARSTK X raw'!K$1003)/'EKHAZAARSTK X raw'!K$1004</f>
        <v>-0.63709447838925526</v>
      </c>
    </row>
    <row r="973" spans="1:11" x14ac:dyDescent="0.3">
      <c r="A973" s="22" t="str">
        <f>'EKHAZAARSTK X raw'!A973</f>
        <v>VOLTAMP TRANSFORMERS LTD</v>
      </c>
      <c r="B973" s="100">
        <f>('EKHAZAARSTK X raw'!B973-'EKHAZAARSTK X raw'!B$1003)/'EKHAZAARSTK X raw'!B$1004</f>
        <v>0.2586720141342187</v>
      </c>
      <c r="C973" s="100">
        <f>('EKHAZAARSTK X raw'!C973-'EKHAZAARSTK X raw'!C$1003)/'EKHAZAARSTK X raw'!C$1004</f>
        <v>-0.1362737007171731</v>
      </c>
      <c r="D973" s="100">
        <f>('EKHAZAARSTK X raw'!D973-'EKHAZAARSTK X raw'!D$1003)/'EKHAZAARSTK X raw'!D$1004</f>
        <v>0.19084977917125148</v>
      </c>
      <c r="E973" s="100">
        <f>('EKHAZAARSTK X raw'!E973-'EKHAZAARSTK X raw'!E$1003)/'EKHAZAARSTK X raw'!E$1004</f>
        <v>-0.90240488424864596</v>
      </c>
      <c r="F973" s="100">
        <f>('EKHAZAARSTK X raw'!F973-'EKHAZAARSTK X raw'!F$1003)/'EKHAZAARSTK X raw'!F$1004</f>
        <v>0.91952240277852848</v>
      </c>
      <c r="G973" s="100">
        <f>('EKHAZAARSTK X raw'!G973-'EKHAZAARSTK X raw'!G$1003)/'EKHAZAARSTK X raw'!G$1004</f>
        <v>0.73599615997914103</v>
      </c>
      <c r="H973" s="100">
        <f>('EKHAZAARSTK X raw'!H973-'EKHAZAARSTK X raw'!H$1003)/'EKHAZAARSTK X raw'!H$1004</f>
        <v>-0.74164219413521248</v>
      </c>
      <c r="I973" s="100">
        <f>('EKHAZAARSTK X raw'!I973-'EKHAZAARSTK X raw'!I$1003)/'EKHAZAARSTK X raw'!I$1004</f>
        <v>-0.35840851881472896</v>
      </c>
      <c r="J973" s="100">
        <f>('EKHAZAARSTK X raw'!J973-'EKHAZAARSTK X raw'!J$1003)/'EKHAZAARSTK X raw'!J$1004</f>
        <v>-1.908715230329756E-2</v>
      </c>
      <c r="K973" s="100">
        <f>('EKHAZAARSTK X raw'!K973-'EKHAZAARSTK X raw'!K$1003)/'EKHAZAARSTK X raw'!K$1004</f>
        <v>0.55226979380251084</v>
      </c>
    </row>
    <row r="974" spans="1:11" x14ac:dyDescent="0.3">
      <c r="A974" s="22" t="str">
        <f>'EKHAZAARSTK X raw'!A974</f>
        <v>VOLTAS LTD</v>
      </c>
      <c r="B974" s="100">
        <f>('EKHAZAARSTK X raw'!B974-'EKHAZAARSTK X raw'!B$1003)/'EKHAZAARSTK X raw'!B$1004</f>
        <v>-0.17978732594736119</v>
      </c>
      <c r="C974" s="100">
        <f>('EKHAZAARSTK X raw'!C974-'EKHAZAARSTK X raw'!C$1003)/'EKHAZAARSTK X raw'!C$1004</f>
        <v>-0.75520148062028658</v>
      </c>
      <c r="D974" s="100">
        <f>('EKHAZAARSTK X raw'!D974-'EKHAZAARSTK X raw'!D$1003)/'EKHAZAARSTK X raw'!D$1004</f>
        <v>-0.46853423777904118</v>
      </c>
      <c r="E974" s="100">
        <f>('EKHAZAARSTK X raw'!E974-'EKHAZAARSTK X raw'!E$1003)/'EKHAZAARSTK X raw'!E$1004</f>
        <v>-0.89154496339406253</v>
      </c>
      <c r="F974" s="100">
        <f>('EKHAZAARSTK X raw'!F974-'EKHAZAARSTK X raw'!F$1003)/'EKHAZAARSTK X raw'!F$1004</f>
        <v>-1.3021560557622227</v>
      </c>
      <c r="G974" s="100">
        <f>('EKHAZAARSTK X raw'!G974-'EKHAZAARSTK X raw'!G$1003)/'EKHAZAARSTK X raw'!G$1004</f>
        <v>-0.83126029743166807</v>
      </c>
      <c r="H974" s="100">
        <f>('EKHAZAARSTK X raw'!H974-'EKHAZAARSTK X raw'!H$1003)/'EKHAZAARSTK X raw'!H$1004</f>
        <v>0.75083560214060729</v>
      </c>
      <c r="I974" s="100">
        <f>('EKHAZAARSTK X raw'!I974-'EKHAZAARSTK X raw'!I$1003)/'EKHAZAARSTK X raw'!I$1004</f>
        <v>0.36321425890959236</v>
      </c>
      <c r="J974" s="100">
        <f>('EKHAZAARSTK X raw'!J974-'EKHAZAARSTK X raw'!J$1003)/'EKHAZAARSTK X raw'!J$1004</f>
        <v>-0.6709169025759858</v>
      </c>
      <c r="K974" s="100">
        <f>('EKHAZAARSTK X raw'!K974-'EKHAZAARSTK X raw'!K$1003)/'EKHAZAARSTK X raw'!K$1004</f>
        <v>-0.49035136939428536</v>
      </c>
    </row>
    <row r="975" spans="1:11" x14ac:dyDescent="0.3">
      <c r="A975" s="22" t="str">
        <f>'EKHAZAARSTK X raw'!A975</f>
        <v>VRL LOGISTICS LTD</v>
      </c>
      <c r="B975" s="100">
        <f>('EKHAZAARSTK X raw'!B975-'EKHAZAARSTK X raw'!B$1003)/'EKHAZAARSTK X raw'!B$1004</f>
        <v>0.41378870051654976</v>
      </c>
      <c r="C975" s="100">
        <f>('EKHAZAARSTK X raw'!C975-'EKHAZAARSTK X raw'!C$1003)/'EKHAZAARSTK X raw'!C$1004</f>
        <v>8.1985238813221062E-2</v>
      </c>
      <c r="D975" s="100">
        <f>('EKHAZAARSTK X raw'!D975-'EKHAZAARSTK X raw'!D$1003)/'EKHAZAARSTK X raw'!D$1004</f>
        <v>0.17686449701462106</v>
      </c>
      <c r="E975" s="100">
        <f>('EKHAZAARSTK X raw'!E975-'EKHAZAARSTK X raw'!E$1003)/'EKHAZAARSTK X raw'!E$1004</f>
        <v>0.8302098533167297</v>
      </c>
      <c r="F975" s="100">
        <f>('EKHAZAARSTK X raw'!F975-'EKHAZAARSTK X raw'!F$1003)/'EKHAZAARSTK X raw'!F$1004</f>
        <v>0.63214451884305656</v>
      </c>
      <c r="G975" s="100">
        <f>('EKHAZAARSTK X raw'!G975-'EKHAZAARSTK X raw'!G$1003)/'EKHAZAARSTK X raw'!G$1004</f>
        <v>0.23842582573361348</v>
      </c>
      <c r="H975" s="100">
        <f>('EKHAZAARSTK X raw'!H975-'EKHAZAARSTK X raw'!H$1003)/'EKHAZAARSTK X raw'!H$1004</f>
        <v>-0.33408084055412507</v>
      </c>
      <c r="I975" s="100">
        <f>('EKHAZAARSTK X raw'!I975-'EKHAZAARSTK X raw'!I$1003)/'EKHAZAARSTK X raw'!I$1004</f>
        <v>3.5101220518318779E-2</v>
      </c>
      <c r="J975" s="100">
        <f>('EKHAZAARSTK X raw'!J975-'EKHAZAARSTK X raw'!J$1003)/'EKHAZAARSTK X raw'!J$1004</f>
        <v>-0.17332177810260962</v>
      </c>
      <c r="K975" s="100">
        <f>('EKHAZAARSTK X raw'!K975-'EKHAZAARSTK X raw'!K$1003)/'EKHAZAARSTK X raw'!K$1004</f>
        <v>-0.28265786867435977</v>
      </c>
    </row>
    <row r="976" spans="1:11" x14ac:dyDescent="0.3">
      <c r="A976" s="22" t="str">
        <f>'EKHAZAARSTK X raw'!A976</f>
        <v>VST INDUSTRIES LTD</v>
      </c>
      <c r="B976" s="100">
        <f>('EKHAZAARSTK X raw'!B976-'EKHAZAARSTK X raw'!B$1003)/'EKHAZAARSTK X raw'!B$1004</f>
        <v>2.4052894106328724</v>
      </c>
      <c r="C976" s="100">
        <f>('EKHAZAARSTK X raw'!C976-'EKHAZAARSTK X raw'!C$1003)/'EKHAZAARSTK X raw'!C$1004</f>
        <v>-0.5559788385892942</v>
      </c>
      <c r="D976" s="100">
        <f>('EKHAZAARSTK X raw'!D976-'EKHAZAARSTK X raw'!D$1003)/'EKHAZAARSTK X raw'!D$1004</f>
        <v>-0.11728236973251711</v>
      </c>
      <c r="E976" s="100">
        <f>('EKHAZAARSTK X raw'!E976-'EKHAZAARSTK X raw'!E$1003)/'EKHAZAARSTK X raw'!E$1004</f>
        <v>-0.90240488424864596</v>
      </c>
      <c r="F976" s="100">
        <f>('EKHAZAARSTK X raw'!F976-'EKHAZAARSTK X raw'!F$1003)/'EKHAZAARSTK X raw'!F$1004</f>
        <v>1.9692192029934465E-2</v>
      </c>
      <c r="G976" s="100">
        <f>('EKHAZAARSTK X raw'!G976-'EKHAZAARSTK X raw'!G$1003)/'EKHAZAARSTK X raw'!G$1004</f>
        <v>1.5088785167324703</v>
      </c>
      <c r="H976" s="100">
        <f>('EKHAZAARSTK X raw'!H976-'EKHAZAARSTK X raw'!H$1003)/'EKHAZAARSTK X raw'!H$1004</f>
        <v>-0.44979195866121774</v>
      </c>
      <c r="I976" s="100">
        <f>('EKHAZAARSTK X raw'!I976-'EKHAZAARSTK X raw'!I$1003)/'EKHAZAARSTK X raw'!I$1004</f>
        <v>-0.97156238619397273</v>
      </c>
      <c r="J976" s="100">
        <f>('EKHAZAARSTK X raw'!J976-'EKHAZAARSTK X raw'!J$1003)/'EKHAZAARSTK X raw'!J$1004</f>
        <v>-3.0201896500742838E-2</v>
      </c>
      <c r="K976" s="100">
        <f>('EKHAZAARSTK X raw'!K976-'EKHAZAARSTK X raw'!K$1003)/'EKHAZAARSTK X raw'!K$1004</f>
        <v>-8.8401887562413226E-2</v>
      </c>
    </row>
    <row r="977" spans="1:11" x14ac:dyDescent="0.3">
      <c r="A977" s="22" t="str">
        <f>'EKHAZAARSTK X raw'!A977</f>
        <v>VST TILLERS TRACTORS LTD</v>
      </c>
      <c r="B977" s="100">
        <f>('EKHAZAARSTK X raw'!B977-'EKHAZAARSTK X raw'!B$1003)/'EKHAZAARSTK X raw'!B$1004</f>
        <v>-5.4560819364605224E-2</v>
      </c>
      <c r="C977" s="100">
        <f>('EKHAZAARSTK X raw'!C977-'EKHAZAARSTK X raw'!C$1003)/'EKHAZAARSTK X raw'!C$1004</f>
        <v>-0.6387305288679429</v>
      </c>
      <c r="D977" s="100">
        <f>('EKHAZAARSTK X raw'!D977-'EKHAZAARSTK X raw'!D$1003)/'EKHAZAARSTK X raw'!D$1004</f>
        <v>-0.39878012361536541</v>
      </c>
      <c r="E977" s="100">
        <f>('EKHAZAARSTK X raw'!E977-'EKHAZAARSTK X raw'!E$1003)/'EKHAZAARSTK X raw'!E$1004</f>
        <v>-0.89874398558281876</v>
      </c>
      <c r="F977" s="100">
        <f>('EKHAZAARSTK X raw'!F977-'EKHAZAARSTK X raw'!F$1003)/'EKHAZAARSTK X raw'!F$1004</f>
        <v>-0.19557316447348105</v>
      </c>
      <c r="G977" s="100">
        <f>('EKHAZAARSTK X raw'!G977-'EKHAZAARSTK X raw'!G$1003)/'EKHAZAARSTK X raw'!G$1004</f>
        <v>-0.32899456407981992</v>
      </c>
      <c r="H977" s="100">
        <f>('EKHAZAARSTK X raw'!H977-'EKHAZAARSTK X raw'!H$1003)/'EKHAZAARSTK X raw'!H$1004</f>
        <v>-0.92155746807454464</v>
      </c>
      <c r="I977" s="100">
        <f>('EKHAZAARSTK X raw'!I977-'EKHAZAARSTK X raw'!I$1003)/'EKHAZAARSTK X raw'!I$1004</f>
        <v>-0.62921836249897378</v>
      </c>
      <c r="J977" s="100">
        <f>('EKHAZAARSTK X raw'!J977-'EKHAZAARSTK X raw'!J$1003)/'EKHAZAARSTK X raw'!J$1004</f>
        <v>-0.16635278201915424</v>
      </c>
      <c r="K977" s="100">
        <f>('EKHAZAARSTK X raw'!K977-'EKHAZAARSTK X raw'!K$1003)/'EKHAZAARSTK X raw'!K$1004</f>
        <v>-0.95179465848524747</v>
      </c>
    </row>
    <row r="978" spans="1:11" x14ac:dyDescent="0.3">
      <c r="A978" s="22" t="str">
        <f>'EKHAZAARSTK X raw'!A978</f>
        <v>WAAREE RENEWABLE TECHNOLOGIE</v>
      </c>
      <c r="B978" s="100">
        <f>('EKHAZAARSTK X raw'!B978-'EKHAZAARSTK X raw'!B$1003)/'EKHAZAARSTK X raw'!B$1004</f>
        <v>-0.60904809084589684</v>
      </c>
      <c r="C978" s="100">
        <f>('EKHAZAARSTK X raw'!C978-'EKHAZAARSTK X raw'!C$1003)/'EKHAZAARSTK X raw'!C$1004</f>
        <v>0.5424786181441843</v>
      </c>
      <c r="D978" s="100">
        <f>('EKHAZAARSTK X raw'!D978-'EKHAZAARSTK X raw'!D$1003)/'EKHAZAARSTK X raw'!D$1004</f>
        <v>1.9322133079105623</v>
      </c>
      <c r="E978" s="100">
        <f>('EKHAZAARSTK X raw'!E978-'EKHAZAARSTK X raw'!E$1003)/'EKHAZAARSTK X raw'!E$1004</f>
        <v>-0.90240488424864596</v>
      </c>
      <c r="F978" s="100">
        <f>('EKHAZAARSTK X raw'!F978-'EKHAZAARSTK X raw'!F$1003)/'EKHAZAARSTK X raw'!F$1004</f>
        <v>2.6029912536684501</v>
      </c>
      <c r="G978" s="100">
        <f>('EKHAZAARSTK X raw'!G978-'EKHAZAARSTK X raw'!G$1003)/'EKHAZAARSTK X raw'!G$1004</f>
        <v>3.1214280674626274</v>
      </c>
      <c r="H978" s="100">
        <f>('EKHAZAARSTK X raw'!H978-'EKHAZAARSTK X raw'!H$1003)/'EKHAZAARSTK X raw'!H$1004</f>
        <v>-1.3074710671720422</v>
      </c>
      <c r="I978" s="100">
        <f>('EKHAZAARSTK X raw'!I978-'EKHAZAARSTK X raw'!I$1003)/'EKHAZAARSTK X raw'!I$1004</f>
        <v>-0.49394857558249855</v>
      </c>
      <c r="J978" s="100">
        <f>('EKHAZAARSTK X raw'!J978-'EKHAZAARSTK X raw'!J$1003)/'EKHAZAARSTK X raw'!J$1004</f>
        <v>-0.66290034327421743</v>
      </c>
      <c r="K978" s="100">
        <f>('EKHAZAARSTK X raw'!K978-'EKHAZAARSTK X raw'!K$1003)/'EKHAZAARSTK X raw'!K$1004</f>
        <v>1.8315414004352415</v>
      </c>
    </row>
    <row r="979" spans="1:11" x14ac:dyDescent="0.3">
      <c r="A979" s="22" t="str">
        <f>'EKHAZAARSTK X raw'!A979</f>
        <v>WARDWIZARD INNOVATIONS &amp; MOB</v>
      </c>
      <c r="B979" s="100">
        <f>('EKHAZAARSTK X raw'!B979-'EKHAZAARSTK X raw'!B$1003)/'EKHAZAARSTK X raw'!B$1004</f>
        <v>-0.54367251396182703</v>
      </c>
      <c r="C979" s="100">
        <f>('EKHAZAARSTK X raw'!C979-'EKHAZAARSTK X raw'!C$1003)/'EKHAZAARSTK X raw'!C$1004</f>
        <v>2.6514773360225852</v>
      </c>
      <c r="D979" s="100">
        <f>('EKHAZAARSTK X raw'!D979-'EKHAZAARSTK X raw'!D$1003)/'EKHAZAARSTK X raw'!D$1004</f>
        <v>2.6886552489331703</v>
      </c>
      <c r="E979" s="100">
        <f>('EKHAZAARSTK X raw'!E979-'EKHAZAARSTK X raw'!E$1003)/'EKHAZAARSTK X raw'!E$1004</f>
        <v>-0.66744690464613532</v>
      </c>
      <c r="F979" s="100">
        <f>('EKHAZAARSTK X raw'!F979-'EKHAZAARSTK X raw'!F$1003)/'EKHAZAARSTK X raw'!F$1004</f>
        <v>-1.049504946584461</v>
      </c>
      <c r="G979" s="100">
        <f>('EKHAZAARSTK X raw'!G979-'EKHAZAARSTK X raw'!G$1003)/'EKHAZAARSTK X raw'!G$1004</f>
        <v>-7.2144992916324119E-2</v>
      </c>
      <c r="H979" s="100">
        <f>('EKHAZAARSTK X raw'!H979-'EKHAZAARSTK X raw'!H$1003)/'EKHAZAARSTK X raw'!H$1004</f>
        <v>-1.3074710671720422</v>
      </c>
      <c r="I979" s="100">
        <f>('EKHAZAARSTK X raw'!I979-'EKHAZAARSTK X raw'!I$1003)/'EKHAZAARSTK X raw'!I$1004</f>
        <v>-0.48308523951179161</v>
      </c>
      <c r="J979" s="100">
        <f>('EKHAZAARSTK X raw'!J979-'EKHAZAARSTK X raw'!J$1003)/'EKHAZAARSTK X raw'!J$1004</f>
        <v>-0.83317060275412325</v>
      </c>
      <c r="K979" s="100">
        <f>('EKHAZAARSTK X raw'!K979-'EKHAZAARSTK X raw'!K$1003)/'EKHAZAARSTK X raw'!K$1004</f>
        <v>-0.97319555261232049</v>
      </c>
    </row>
    <row r="980" spans="1:11" x14ac:dyDescent="0.3">
      <c r="A980" s="22" t="str">
        <f>'EKHAZAARSTK X raw'!A980</f>
        <v>WELSPUN CORP LTD</v>
      </c>
      <c r="B980" s="100">
        <f>('EKHAZAARSTK X raw'!B980-'EKHAZAARSTK X raw'!B$1003)/'EKHAZAARSTK X raw'!B$1004</f>
        <v>0.98948020337349518</v>
      </c>
      <c r="C980" s="100">
        <f>('EKHAZAARSTK X raw'!C980-'EKHAZAARSTK X raw'!C$1003)/'EKHAZAARSTK X raw'!C$1004</f>
        <v>-0.6927380453019707</v>
      </c>
      <c r="D980" s="100">
        <f>('EKHAZAARSTK X raw'!D980-'EKHAZAARSTK X raw'!D$1003)/'EKHAZAARSTK X raw'!D$1004</f>
        <v>-0.96777566488534916</v>
      </c>
      <c r="E980" s="100">
        <f>('EKHAZAARSTK X raw'!E980-'EKHAZAARSTK X raw'!E$1003)/'EKHAZAARSTK X raw'!E$1004</f>
        <v>0.31141794831089542</v>
      </c>
      <c r="F980" s="100">
        <f>('EKHAZAARSTK X raw'!F980-'EKHAZAARSTK X raw'!F$1003)/'EKHAZAARSTK X raw'!F$1004</f>
        <v>0.8177075578476003</v>
      </c>
      <c r="G980" s="100">
        <f>('EKHAZAARSTK X raw'!G980-'EKHAZAARSTK X raw'!G$1003)/'EKHAZAARSTK X raw'!G$1004</f>
        <v>-0.88451098318495469</v>
      </c>
      <c r="H980" s="100">
        <f>('EKHAZAARSTK X raw'!H980-'EKHAZAARSTK X raw'!H$1003)/'EKHAZAARSTK X raw'!H$1004</f>
        <v>0.36816265977266033</v>
      </c>
      <c r="I980" s="100">
        <f>('EKHAZAARSTK X raw'!I980-'EKHAZAARSTK X raw'!I$1003)/'EKHAZAARSTK X raw'!I$1004</f>
        <v>1.0821781915508348</v>
      </c>
      <c r="J980" s="100">
        <f>('EKHAZAARSTK X raw'!J980-'EKHAZAARSTK X raw'!J$1003)/'EKHAZAARSTK X raw'!J$1004</f>
        <v>0.35282053348819931</v>
      </c>
      <c r="K980" s="100">
        <f>('EKHAZAARSTK X raw'!K980-'EKHAZAARSTK X raw'!K$1003)/'EKHAZAARSTK X raw'!K$1004</f>
        <v>0.61544919969443967</v>
      </c>
    </row>
    <row r="981" spans="1:11" x14ac:dyDescent="0.3">
      <c r="A981" s="22" t="str">
        <f>'EKHAZAARSTK X raw'!A981</f>
        <v>WELSPUN ENTERPRISES LTD/NEW</v>
      </c>
      <c r="B981" s="100">
        <f>('EKHAZAARSTK X raw'!B981-'EKHAZAARSTK X raw'!B$1003)/'EKHAZAARSTK X raw'!B$1004</f>
        <v>0.11470123640873356</v>
      </c>
      <c r="C981" s="100">
        <f>('EKHAZAARSTK X raw'!C981-'EKHAZAARSTK X raw'!C$1003)/'EKHAZAARSTK X raw'!C$1004</f>
        <v>-0.43686619580761094</v>
      </c>
      <c r="D981" s="100">
        <f>('EKHAZAARSTK X raw'!D981-'EKHAZAARSTK X raw'!D$1003)/'EKHAZAARSTK X raw'!D$1004</f>
        <v>0.78375763984607338</v>
      </c>
      <c r="E981" s="100">
        <f>('EKHAZAARSTK X raw'!E981-'EKHAZAARSTK X raw'!E$1003)/'EKHAZAARSTK X raw'!E$1004</f>
        <v>8.8632590755340426E-3</v>
      </c>
      <c r="F981" s="100">
        <f>('EKHAZAARSTK X raw'!F981-'EKHAZAARSTK X raw'!F$1003)/'EKHAZAARSTK X raw'!F$1004</f>
        <v>1.5892770061196706</v>
      </c>
      <c r="G981" s="100">
        <f>('EKHAZAARSTK X raw'!G981-'EKHAZAARSTK X raw'!G$1003)/'EKHAZAARSTK X raw'!G$1004</f>
        <v>7.1437719814903627E-2</v>
      </c>
      <c r="H981" s="100">
        <f>('EKHAZAARSTK X raw'!H981-'EKHAZAARSTK X raw'!H$1003)/'EKHAZAARSTK X raw'!H$1004</f>
        <v>-0.17474904866127117</v>
      </c>
      <c r="I981" s="100">
        <f>('EKHAZAARSTK X raw'!I981-'EKHAZAARSTK X raw'!I$1003)/'EKHAZAARSTK X raw'!I$1004</f>
        <v>-2.3333765535988805E-2</v>
      </c>
      <c r="J981" s="100">
        <f>('EKHAZAARSTK X raw'!J981-'EKHAZAARSTK X raw'!J$1003)/'EKHAZAARSTK X raw'!J$1004</f>
        <v>1.7411986293539627</v>
      </c>
      <c r="K981" s="100">
        <f>('EKHAZAARSTK X raw'!K981-'EKHAZAARSTK X raw'!K$1003)/'EKHAZAARSTK X raw'!K$1004</f>
        <v>0.84146672271191036</v>
      </c>
    </row>
    <row r="982" spans="1:11" x14ac:dyDescent="0.3">
      <c r="A982" s="22" t="str">
        <f>'EKHAZAARSTK X raw'!A982</f>
        <v>WELSPUN INDIA LTD</v>
      </c>
      <c r="B982" s="100">
        <f>('EKHAZAARSTK X raw'!B982-'EKHAZAARSTK X raw'!B$1003)/'EKHAZAARSTK X raw'!B$1004</f>
        <v>-0.51681115730524196</v>
      </c>
      <c r="C982" s="100">
        <f>('EKHAZAARSTK X raw'!C982-'EKHAZAARSTK X raw'!C$1003)/'EKHAZAARSTK X raw'!C$1004</f>
        <v>-0.93156613123960008</v>
      </c>
      <c r="D982" s="100">
        <f>('EKHAZAARSTK X raw'!D982-'EKHAZAARSTK X raw'!D$1003)/'EKHAZAARSTK X raw'!D$1004</f>
        <v>-0.41440767998112921</v>
      </c>
      <c r="E982" s="100">
        <f>('EKHAZAARSTK X raw'!E982-'EKHAZAARSTK X raw'!E$1003)/'EKHAZAARSTK X raw'!E$1004</f>
        <v>0.41130472138503976</v>
      </c>
      <c r="F982" s="100">
        <f>('EKHAZAARSTK X raw'!F982-'EKHAZAARSTK X raw'!F$1003)/'EKHAZAARSTK X raw'!F$1004</f>
        <v>-0.67955161811038522</v>
      </c>
      <c r="G982" s="100">
        <f>('EKHAZAARSTK X raw'!G982-'EKHAZAARSTK X raw'!G$1003)/'EKHAZAARSTK X raw'!G$1004</f>
        <v>-0.91975438968299184</v>
      </c>
      <c r="H982" s="100">
        <f>('EKHAZAARSTK X raw'!H982-'EKHAZAARSTK X raw'!H$1003)/'EKHAZAARSTK X raw'!H$1004</f>
        <v>0.40195802415019627</v>
      </c>
      <c r="I982" s="100">
        <f>('EKHAZAARSTK X raw'!I982-'EKHAZAARSTK X raw'!I$1003)/'EKHAZAARSTK X raw'!I$1004</f>
        <v>-0.40455795965109004</v>
      </c>
      <c r="J982" s="100">
        <f>('EKHAZAARSTK X raw'!J982-'EKHAZAARSTK X raw'!J$1003)/'EKHAZAARSTK X raw'!J$1004</f>
        <v>4.609035680249525E-2</v>
      </c>
      <c r="K982" s="100">
        <f>('EKHAZAARSTK X raw'!K982-'EKHAZAARSTK X raw'!K$1003)/'EKHAZAARSTK X raw'!K$1004</f>
        <v>0.18452049567513384</v>
      </c>
    </row>
    <row r="983" spans="1:11" x14ac:dyDescent="0.3">
      <c r="A983" s="22" t="str">
        <f>'EKHAZAARSTK X raw'!A983</f>
        <v>WENDT INDIA LTD</v>
      </c>
      <c r="B983" s="100">
        <f>('EKHAZAARSTK X raw'!B983-'EKHAZAARSTK X raw'!B$1003)/'EKHAZAARSTK X raw'!B$1004</f>
        <v>3.516234858292662E-2</v>
      </c>
      <c r="C983" s="100">
        <f>('EKHAZAARSTK X raw'!C983-'EKHAZAARSTK X raw'!C$1003)/'EKHAZAARSTK X raw'!C$1004</f>
        <v>-9.3657267092479513E-2</v>
      </c>
      <c r="D983" s="100">
        <f>('EKHAZAARSTK X raw'!D983-'EKHAZAARSTK X raw'!D$1003)/'EKHAZAARSTK X raw'!D$1004</f>
        <v>-0.48770206633150276</v>
      </c>
      <c r="E983" s="100">
        <f>('EKHAZAARSTK X raw'!E983-'EKHAZAARSTK X raw'!E$1003)/'EKHAZAARSTK X raw'!E$1004</f>
        <v>-0.90240488424864596</v>
      </c>
      <c r="F983" s="100">
        <f>('EKHAZAARSTK X raw'!F983-'EKHAZAARSTK X raw'!F$1003)/'EKHAZAARSTK X raw'!F$1004</f>
        <v>1.1946452957035394</v>
      </c>
      <c r="G983" s="100">
        <f>('EKHAZAARSTK X raw'!G983-'EKHAZAARSTK X raw'!G$1003)/'EKHAZAARSTK X raw'!G$1004</f>
        <v>0.63637899372970086</v>
      </c>
      <c r="H983" s="100">
        <f>('EKHAZAARSTK X raw'!H983-'EKHAZAARSTK X raw'!H$1003)/'EKHAZAARSTK X raw'!H$1004</f>
        <v>-1.3074710671720422</v>
      </c>
      <c r="I983" s="100">
        <f>('EKHAZAARSTK X raw'!I983-'EKHAZAARSTK X raw'!I$1003)/'EKHAZAARSTK X raw'!I$1004</f>
        <v>-0.91837833526028456</v>
      </c>
      <c r="J983" s="100">
        <f>('EKHAZAARSTK X raw'!J983-'EKHAZAARSTK X raw'!J$1003)/'EKHAZAARSTK X raw'!J$1004</f>
        <v>-0.78203673250124994</v>
      </c>
      <c r="K983" s="100">
        <f>('EKHAZAARSTK X raw'!K983-'EKHAZAARSTK X raw'!K$1003)/'EKHAZAARSTK X raw'!K$1004</f>
        <v>-0.67873937734703194</v>
      </c>
    </row>
    <row r="984" spans="1:11" x14ac:dyDescent="0.3">
      <c r="A984" s="22" t="str">
        <f>'EKHAZAARSTK X raw'!A984</f>
        <v>WEST COAST PAPER MILLS LTD</v>
      </c>
      <c r="B984" s="100">
        <f>('EKHAZAARSTK X raw'!B984-'EKHAZAARSTK X raw'!B$1003)/'EKHAZAARSTK X raw'!B$1004</f>
        <v>0.12846724810775748</v>
      </c>
      <c r="C984" s="100">
        <f>('EKHAZAARSTK X raw'!C984-'EKHAZAARSTK X raw'!C$1003)/'EKHAZAARSTK X raw'!C$1004</f>
        <v>0.39548009120904776</v>
      </c>
      <c r="D984" s="100">
        <f>('EKHAZAARSTK X raw'!D984-'EKHAZAARSTK X raw'!D$1003)/'EKHAZAARSTK X raw'!D$1004</f>
        <v>0.41024245715933255</v>
      </c>
      <c r="E984" s="100">
        <f>('EKHAZAARSTK X raw'!E984-'EKHAZAARSTK X raw'!E$1003)/'EKHAZAARSTK X raw'!E$1004</f>
        <v>-0.66839510033869709</v>
      </c>
      <c r="F984" s="100">
        <f>('EKHAZAARSTK X raw'!F984-'EKHAZAARSTK X raw'!F$1003)/'EKHAZAARSTK X raw'!F$1004</f>
        <v>1.3846770237180457</v>
      </c>
      <c r="G984" s="100">
        <f>('EKHAZAARSTK X raw'!G984-'EKHAZAARSTK X raw'!G$1003)/'EKHAZAARSTK X raw'!G$1004</f>
        <v>1.927244932343287</v>
      </c>
      <c r="H984" s="100">
        <f>('EKHAZAARSTK X raw'!H984-'EKHAZAARSTK X raw'!H$1003)/'EKHAZAARSTK X raw'!H$1004</f>
        <v>-0.14687377159907325</v>
      </c>
      <c r="I984" s="100">
        <f>('EKHAZAARSTK X raw'!I984-'EKHAZAARSTK X raw'!I$1003)/'EKHAZAARSTK X raw'!I$1004</f>
        <v>0.7772565195963359</v>
      </c>
      <c r="J984" s="100">
        <f>('EKHAZAARSTK X raw'!J984-'EKHAZAARSTK X raw'!J$1003)/'EKHAZAARSTK X raw'!J$1004</f>
        <v>2.8261002378197224</v>
      </c>
      <c r="K984" s="100">
        <f>('EKHAZAARSTK X raw'!K984-'EKHAZAARSTK X raw'!K$1003)/'EKHAZAARSTK X raw'!K$1004</f>
        <v>1.5105912844221021</v>
      </c>
    </row>
    <row r="985" spans="1:11" x14ac:dyDescent="0.3">
      <c r="A985" s="22" t="str">
        <f>'EKHAZAARSTK X raw'!A985</f>
        <v>WESTLIFE FOODWORLD LTD</v>
      </c>
      <c r="B985" s="100">
        <f>('EKHAZAARSTK X raw'!B985-'EKHAZAARSTK X raw'!B$1003)/'EKHAZAARSTK X raw'!B$1004</f>
        <v>-0.64897097360151768</v>
      </c>
      <c r="C985" s="100">
        <f>('EKHAZAARSTK X raw'!C985-'EKHAZAARSTK X raw'!C$1003)/'EKHAZAARSTK X raw'!C$1004</f>
        <v>-0.63280354643853232</v>
      </c>
      <c r="D985" s="100">
        <f>('EKHAZAARSTK X raw'!D985-'EKHAZAARSTK X raw'!D$1003)/'EKHAZAARSTK X raw'!D$1004</f>
        <v>-0.13815043368554766</v>
      </c>
      <c r="E985" s="100">
        <f>('EKHAZAARSTK X raw'!E985-'EKHAZAARSTK X raw'!E$1003)/'EKHAZAARSTK X raw'!E$1004</f>
        <v>1.1475057246234601</v>
      </c>
      <c r="F985" s="100">
        <f>('EKHAZAARSTK X raw'!F985-'EKHAZAARSTK X raw'!F$1003)/'EKHAZAARSTK X raw'!F$1004</f>
        <v>0.82350666938792028</v>
      </c>
      <c r="G985" s="100">
        <f>('EKHAZAARSTK X raw'!G985-'EKHAZAARSTK X raw'!G$1003)/'EKHAZAARSTK X raw'!G$1004</f>
        <v>0.35508426265517901</v>
      </c>
      <c r="H985" s="100">
        <f>('EKHAZAARSTK X raw'!H985-'EKHAZAARSTK X raw'!H$1003)/'EKHAZAARSTK X raw'!H$1004</f>
        <v>-0.21263798724347138</v>
      </c>
      <c r="I985" s="100">
        <f>('EKHAZAARSTK X raw'!I985-'EKHAZAARSTK X raw'!I$1003)/'EKHAZAARSTK X raw'!I$1004</f>
        <v>-0.72555208468614341</v>
      </c>
      <c r="J985" s="100">
        <f>('EKHAZAARSTK X raw'!J985-'EKHAZAARSTK X raw'!J$1003)/'EKHAZAARSTK X raw'!J$1004</f>
        <v>-0.8552865360923656</v>
      </c>
      <c r="K985" s="100">
        <f>('EKHAZAARSTK X raw'!K985-'EKHAZAARSTK X raw'!K$1003)/'EKHAZAARSTK X raw'!K$1004</f>
        <v>0.36565840297197288</v>
      </c>
    </row>
    <row r="986" spans="1:11" x14ac:dyDescent="0.3">
      <c r="A986" s="22" t="str">
        <f>'EKHAZAARSTK X raw'!A986</f>
        <v>WHEELS INDIA LTD</v>
      </c>
      <c r="B986" s="100">
        <f>('EKHAZAARSTK X raw'!B986-'EKHAZAARSTK X raw'!B$1003)/'EKHAZAARSTK X raw'!B$1004</f>
        <v>-0.21695805198903687</v>
      </c>
      <c r="C986" s="100">
        <f>('EKHAZAARSTK X raw'!C986-'EKHAZAARSTK X raw'!C$1003)/'EKHAZAARSTK X raw'!C$1004</f>
        <v>1.5866136860368318E-2</v>
      </c>
      <c r="D986" s="100">
        <f>('EKHAZAARSTK X raw'!D986-'EKHAZAARSTK X raw'!D$1003)/'EKHAZAARSTK X raw'!D$1004</f>
        <v>0.31937458109471412</v>
      </c>
      <c r="E986" s="100">
        <f>('EKHAZAARSTK X raw'!E986-'EKHAZAARSTK X raw'!E$1003)/'EKHAZAARSTK X raw'!E$1004</f>
        <v>1.0714630191541816</v>
      </c>
      <c r="F986" s="100">
        <f>('EKHAZAARSTK X raw'!F986-'EKHAZAARSTK X raw'!F$1003)/'EKHAZAARSTK X raw'!F$1004</f>
        <v>-0.33194432489089876</v>
      </c>
      <c r="G986" s="100">
        <f>('EKHAZAARSTK X raw'!G986-'EKHAZAARSTK X raw'!G$1003)/'EKHAZAARSTK X raw'!G$1004</f>
        <v>-0.7771798294833423</v>
      </c>
      <c r="H986" s="100">
        <f>('EKHAZAARSTK X raw'!H986-'EKHAZAARSTK X raw'!H$1003)/'EKHAZAARSTK X raw'!H$1004</f>
        <v>-0.48091410973276605</v>
      </c>
      <c r="I986" s="100">
        <f>('EKHAZAARSTK X raw'!I986-'EKHAZAARSTK X raw'!I$1003)/'EKHAZAARSTK X raw'!I$1004</f>
        <v>-0.82718909587412559</v>
      </c>
      <c r="J986" s="100">
        <f>('EKHAZAARSTK X raw'!J986-'EKHAZAARSTK X raw'!J$1003)/'EKHAZAARSTK X raw'!J$1004</f>
        <v>0.35037843401457103</v>
      </c>
      <c r="K986" s="100">
        <f>('EKHAZAARSTK X raw'!K986-'EKHAZAARSTK X raw'!K$1003)/'EKHAZAARSTK X raw'!K$1004</f>
        <v>-0.93177184783205147</v>
      </c>
    </row>
    <row r="987" spans="1:11" x14ac:dyDescent="0.3">
      <c r="A987" s="22" t="str">
        <f>'EKHAZAARSTK X raw'!A987</f>
        <v>WHIRLPOOL OF INDIA LTD</v>
      </c>
      <c r="B987" s="100">
        <f>('EKHAZAARSTK X raw'!B987-'EKHAZAARSTK X raw'!B$1003)/'EKHAZAARSTK X raw'!B$1004</f>
        <v>-0.37556668502705942</v>
      </c>
      <c r="C987" s="100">
        <f>('EKHAZAARSTK X raw'!C987-'EKHAZAARSTK X raw'!C$1003)/'EKHAZAARSTK X raw'!C$1004</f>
        <v>-0.70711006154198452</v>
      </c>
      <c r="D987" s="100">
        <f>('EKHAZAARSTK X raw'!D987-'EKHAZAARSTK X raw'!D$1003)/'EKHAZAARSTK X raw'!D$1004</f>
        <v>-0.28187289524615516</v>
      </c>
      <c r="E987" s="100">
        <f>('EKHAZAARSTK X raw'!E987-'EKHAZAARSTK X raw'!E$1003)/'EKHAZAARSTK X raw'!E$1004</f>
        <v>-0.81837766683588897</v>
      </c>
      <c r="F987" s="100">
        <f>('EKHAZAARSTK X raw'!F987-'EKHAZAARSTK X raw'!F$1003)/'EKHAZAARSTK X raw'!F$1004</f>
        <v>-0.68375272889901317</v>
      </c>
      <c r="G987" s="100">
        <f>('EKHAZAARSTK X raw'!G987-'EKHAZAARSTK X raw'!G$1003)/'EKHAZAARSTK X raw'!G$1004</f>
        <v>-0.59599080797557269</v>
      </c>
      <c r="H987" s="100">
        <f>('EKHAZAARSTK X raw'!H987-'EKHAZAARSTK X raw'!H$1003)/'EKHAZAARSTK X raw'!H$1004</f>
        <v>0.42067127682018202</v>
      </c>
      <c r="I987" s="100">
        <f>('EKHAZAARSTK X raw'!I987-'EKHAZAARSTK X raw'!I$1003)/'EKHAZAARSTK X raw'!I$1004</f>
        <v>-0.70127698779831393</v>
      </c>
      <c r="J987" s="100">
        <f>('EKHAZAARSTK X raw'!J987-'EKHAZAARSTK X raw'!J$1003)/'EKHAZAARSTK X raw'!J$1004</f>
        <v>-0.62127154100301629</v>
      </c>
      <c r="K987" s="100">
        <f>('EKHAZAARSTK X raw'!K987-'EKHAZAARSTK X raw'!K$1003)/'EKHAZAARSTK X raw'!K$1004</f>
        <v>-0.85507179045385318</v>
      </c>
    </row>
    <row r="988" spans="1:11" x14ac:dyDescent="0.3">
      <c r="A988" s="22" t="str">
        <f>'EKHAZAARSTK X raw'!A988</f>
        <v>WIPRO LTD</v>
      </c>
      <c r="B988" s="100">
        <f>('EKHAZAARSTK X raw'!B988-'EKHAZAARSTK X raw'!B$1003)/'EKHAZAARSTK X raw'!B$1004</f>
        <v>-0.44775208359645585</v>
      </c>
      <c r="C988" s="100">
        <f>('EKHAZAARSTK X raw'!C988-'EKHAZAARSTK X raw'!C$1003)/'EKHAZAARSTK X raw'!C$1004</f>
        <v>-1.0642708165548218</v>
      </c>
      <c r="D988" s="100">
        <f>('EKHAZAARSTK X raw'!D988-'EKHAZAARSTK X raw'!D$1003)/'EKHAZAARSTK X raw'!D$1004</f>
        <v>-0.3476378810518011</v>
      </c>
      <c r="E988" s="100">
        <f>('EKHAZAARSTK X raw'!E988-'EKHAZAARSTK X raw'!E$1003)/'EKHAZAARSTK X raw'!E$1004</f>
        <v>-0.57020525549114087</v>
      </c>
      <c r="F988" s="100">
        <f>('EKHAZAARSTK X raw'!F988-'EKHAZAARSTK X raw'!F$1003)/'EKHAZAARSTK X raw'!F$1004</f>
        <v>-1.4598832257442917</v>
      </c>
      <c r="G988" s="100">
        <f>('EKHAZAARSTK X raw'!G988-'EKHAZAARSTK X raw'!G$1003)/'EKHAZAARSTK X raw'!G$1004</f>
        <v>0.22935245294940976</v>
      </c>
      <c r="H988" s="100">
        <f>('EKHAZAARSTK X raw'!H988-'EKHAZAARSTK X raw'!H$1003)/'EKHAZAARSTK X raw'!H$1004</f>
        <v>2.3185246893389468</v>
      </c>
      <c r="I988" s="100">
        <f>('EKHAZAARSTK X raw'!I988-'EKHAZAARSTK X raw'!I$1003)/'EKHAZAARSTK X raw'!I$1004</f>
        <v>-0.68771269777388588</v>
      </c>
      <c r="J988" s="100">
        <f>('EKHAZAARSTK X raw'!J988-'EKHAZAARSTK X raw'!J$1003)/'EKHAZAARSTK X raw'!J$1004</f>
        <v>8.7652637302977163E-2</v>
      </c>
      <c r="K988" s="100">
        <f>('EKHAZAARSTK X raw'!K988-'EKHAZAARSTK X raw'!K$1003)/'EKHAZAARSTK X raw'!K$1004</f>
        <v>-0.28627050417233141</v>
      </c>
    </row>
    <row r="989" spans="1:11" x14ac:dyDescent="0.3">
      <c r="A989" s="22" t="str">
        <f>'EKHAZAARSTK X raw'!A989</f>
        <v>WOCKHARDT LTD</v>
      </c>
      <c r="B989" s="100">
        <f>('EKHAZAARSTK X raw'!B989-'EKHAZAARSTK X raw'!B$1003)/'EKHAZAARSTK X raw'!B$1004</f>
        <v>-0.64897097360151768</v>
      </c>
      <c r="C989" s="100">
        <f>('EKHAZAARSTK X raw'!C989-'EKHAZAARSTK X raw'!C$1003)/'EKHAZAARSTK X raw'!C$1004</f>
        <v>-0.35023961503280354</v>
      </c>
      <c r="D989" s="100">
        <f>('EKHAZAARSTK X raw'!D989-'EKHAZAARSTK X raw'!D$1003)/'EKHAZAARSTK X raw'!D$1004</f>
        <v>-2.002840497764637</v>
      </c>
      <c r="E989" s="100">
        <f>('EKHAZAARSTK X raw'!E989-'EKHAZAARSTK X raw'!E$1003)/'EKHAZAARSTK X raw'!E$1004</f>
        <v>0.82121566270115387</v>
      </c>
      <c r="F989" s="100">
        <f>('EKHAZAARSTK X raw'!F989-'EKHAZAARSTK X raw'!F$1003)/'EKHAZAARSTK X raw'!F$1004</f>
        <v>-1.4418694498445523</v>
      </c>
      <c r="G989" s="100">
        <f>('EKHAZAARSTK X raw'!G989-'EKHAZAARSTK X raw'!G$1003)/'EKHAZAARSTK X raw'!G$1004</f>
        <v>-2.7377809730046367</v>
      </c>
      <c r="H989" s="100">
        <f>('EKHAZAARSTK X raw'!H989-'EKHAZAARSTK X raw'!H$1003)/'EKHAZAARSTK X raw'!H$1004</f>
        <v>-0.16457217540871757</v>
      </c>
      <c r="I989" s="100">
        <f>('EKHAZAARSTK X raw'!I989-'EKHAZAARSTK X raw'!I$1003)/'EKHAZAARSTK X raw'!I$1004</f>
        <v>1.6793676487966585</v>
      </c>
      <c r="J989" s="100">
        <f>('EKHAZAARSTK X raw'!J989-'EKHAZAARSTK X raw'!J$1003)/'EKHAZAARSTK X raw'!J$1004</f>
        <v>-0.94871246268058185</v>
      </c>
      <c r="K989" s="100">
        <f>('EKHAZAARSTK X raw'!K989-'EKHAZAARSTK X raw'!K$1003)/'EKHAZAARSTK X raw'!K$1004</f>
        <v>-0.18605491285554782</v>
      </c>
    </row>
    <row r="990" spans="1:11" x14ac:dyDescent="0.3">
      <c r="A990" s="22" t="str">
        <f>'EKHAZAARSTK X raw'!A990</f>
        <v>WONDERLA HOLIDAYS LTD</v>
      </c>
      <c r="B990" s="100">
        <f>('EKHAZAARSTK X raw'!B990-'EKHAZAARSTK X raw'!B$1003)/'EKHAZAARSTK X raw'!B$1004</f>
        <v>-0.64897097360151768</v>
      </c>
      <c r="C990" s="100">
        <f>('EKHAZAARSTK X raw'!C990-'EKHAZAARSTK X raw'!C$1003)/'EKHAZAARSTK X raw'!C$1004</f>
        <v>-4.5728602157872555E-2</v>
      </c>
      <c r="D990" s="100">
        <f>('EKHAZAARSTK X raw'!D990-'EKHAZAARSTK X raw'!D$1003)/'EKHAZAARSTK X raw'!D$1004</f>
        <v>-1.0819753056025792</v>
      </c>
      <c r="E990" s="100">
        <f>('EKHAZAARSTK X raw'!E990-'EKHAZAARSTK X raw'!E$1003)/'EKHAZAARSTK X raw'!E$1004</f>
        <v>-0.89860373569565555</v>
      </c>
      <c r="F990" s="100">
        <f>('EKHAZAARSTK X raw'!F990-'EKHAZAARSTK X raw'!F$1003)/'EKHAZAARSTK X raw'!F$1004</f>
        <v>1.4101875295380168</v>
      </c>
      <c r="G990" s="100">
        <f>('EKHAZAARSTK X raw'!G990-'EKHAZAARSTK X raw'!G$1003)/'EKHAZAARSTK X raw'!G$1004</f>
        <v>0.41289996545308399</v>
      </c>
      <c r="H990" s="100">
        <f>('EKHAZAARSTK X raw'!H990-'EKHAZAARSTK X raw'!H$1003)/'EKHAZAARSTK X raw'!H$1004</f>
        <v>-1.0238361694492968</v>
      </c>
      <c r="I990" s="100">
        <f>('EKHAZAARSTK X raw'!I990-'EKHAZAARSTK X raw'!I$1003)/'EKHAZAARSTK X raw'!I$1004</f>
        <v>6.7803188384064045E-2</v>
      </c>
      <c r="J990" s="100">
        <f>('EKHAZAARSTK X raw'!J990-'EKHAZAARSTK X raw'!J$1003)/'EKHAZAARSTK X raw'!J$1004</f>
        <v>-0.32689246390767329</v>
      </c>
      <c r="K990" s="100">
        <f>('EKHAZAARSTK X raw'!K990-'EKHAZAARSTK X raw'!K$1003)/'EKHAZAARSTK X raw'!K$1004</f>
        <v>1.5250035949263856</v>
      </c>
    </row>
    <row r="991" spans="1:11" x14ac:dyDescent="0.3">
      <c r="A991" s="22" t="str">
        <f>'EKHAZAARSTK X raw'!A991</f>
        <v>WPIL LTD</v>
      </c>
      <c r="B991" s="100">
        <f>('EKHAZAARSTK X raw'!B991-'EKHAZAARSTK X raw'!B$1003)/'EKHAZAARSTK X raw'!B$1004</f>
        <v>-0.37979379154688958</v>
      </c>
      <c r="C991" s="100">
        <f>('EKHAZAARSTK X raw'!C991-'EKHAZAARSTK X raw'!C$1003)/'EKHAZAARSTK X raw'!C$1004</f>
        <v>-0.48905985227070875</v>
      </c>
      <c r="D991" s="100">
        <f>('EKHAZAARSTK X raw'!D991-'EKHAZAARSTK X raw'!D$1003)/'EKHAZAARSTK X raw'!D$1004</f>
        <v>5.5851741818060435E-2</v>
      </c>
      <c r="E991" s="100">
        <f>('EKHAZAARSTK X raw'!E991-'EKHAZAARSTK X raw'!E$1003)/'EKHAZAARSTK X raw'!E$1004</f>
        <v>-0.5477142251972712</v>
      </c>
      <c r="F991" s="100">
        <f>('EKHAZAARSTK X raw'!F991-'EKHAZAARSTK X raw'!F$1003)/'EKHAZAARSTK X raw'!F$1004</f>
        <v>2.6029912536684501</v>
      </c>
      <c r="G991" s="100">
        <f>('EKHAZAARSTK X raw'!G991-'EKHAZAARSTK X raw'!G$1003)/'EKHAZAARSTK X raw'!G$1004</f>
        <v>0.73192730007575735</v>
      </c>
      <c r="H991" s="100">
        <f>('EKHAZAARSTK X raw'!H991-'EKHAZAARSTK X raw'!H$1003)/'EKHAZAARSTK X raw'!H$1004</f>
        <v>-0.59092800776202981</v>
      </c>
      <c r="I991" s="100">
        <f>('EKHAZAARSTK X raw'!I991-'EKHAZAARSTK X raw'!I$1003)/'EKHAZAARSTK X raw'!I$1004</f>
        <v>-0.81927526213576329</v>
      </c>
      <c r="J991" s="100">
        <f>('EKHAZAARSTK X raw'!J991-'EKHAZAARSTK X raw'!J$1003)/'EKHAZAARSTK X raw'!J$1004</f>
        <v>0.23016851037244848</v>
      </c>
      <c r="K991" s="100">
        <f>('EKHAZAARSTK X raw'!K991-'EKHAZAARSTK X raw'!K$1003)/'EKHAZAARSTK X raw'!K$1004</f>
        <v>2.9019074198746271</v>
      </c>
    </row>
    <row r="992" spans="1:11" x14ac:dyDescent="0.3">
      <c r="A992" s="22" t="str">
        <f>'EKHAZAARSTK X raw'!A992</f>
        <v>XPRO INDIA LTD</v>
      </c>
      <c r="B992" s="100">
        <f>('EKHAZAARSTK X raw'!B992-'EKHAZAARSTK X raw'!B$1003)/'EKHAZAARSTK X raw'!B$1004</f>
        <v>-0.50246015459248616</v>
      </c>
      <c r="C992" s="100">
        <f>('EKHAZAARSTK X raw'!C992-'EKHAZAARSTK X raw'!C$1003)/'EKHAZAARSTK X raw'!C$1004</f>
        <v>0.21850456068525401</v>
      </c>
      <c r="D992" s="100">
        <f>('EKHAZAARSTK X raw'!D992-'EKHAZAARSTK X raw'!D$1003)/'EKHAZAARSTK X raw'!D$1004</f>
        <v>0.11283156038638624</v>
      </c>
      <c r="E992" s="100">
        <f>('EKHAZAARSTK X raw'!E992-'EKHAZAARSTK X raw'!E$1003)/'EKHAZAARSTK X raw'!E$1004</f>
        <v>-0.60713714328597301</v>
      </c>
      <c r="F992" s="100">
        <f>('EKHAZAARSTK X raw'!F992-'EKHAZAARSTK X raw'!F$1003)/'EKHAZAARSTK X raw'!F$1004</f>
        <v>-0.80041207401409509</v>
      </c>
      <c r="G992" s="100">
        <f>('EKHAZAARSTK X raw'!G992-'EKHAZAARSTK X raw'!G$1003)/'EKHAZAARSTK X raw'!G$1004</f>
        <v>0.90064178760855884</v>
      </c>
      <c r="H992" s="100">
        <f>('EKHAZAARSTK X raw'!H992-'EKHAZAARSTK X raw'!H$1003)/'EKHAZAARSTK X raw'!H$1004</f>
        <v>-1.3074710671720422</v>
      </c>
      <c r="I992" s="100">
        <f>('EKHAZAARSTK X raw'!I992-'EKHAZAARSTK X raw'!I$1003)/'EKHAZAARSTK X raw'!I$1004</f>
        <v>-0.20575337827820672</v>
      </c>
      <c r="J992" s="100">
        <f>('EKHAZAARSTK X raw'!J992-'EKHAZAARSTK X raw'!J$1003)/'EKHAZAARSTK X raw'!J$1004</f>
        <v>-0.19702128196374877</v>
      </c>
      <c r="K992" s="100">
        <f>('EKHAZAARSTK X raw'!K992-'EKHAZAARSTK X raw'!K$1003)/'EKHAZAARSTK X raw'!K$1004</f>
        <v>1.1488632481926651</v>
      </c>
    </row>
    <row r="993" spans="1:11" x14ac:dyDescent="0.3">
      <c r="A993" s="22" t="str">
        <f>'EKHAZAARSTK X raw'!A993</f>
        <v>YASHO INDUSTRIES LTD</v>
      </c>
      <c r="B993" s="100">
        <f>('EKHAZAARSTK X raw'!B993-'EKHAZAARSTK X raw'!B$1003)/'EKHAZAARSTK X raw'!B$1004</f>
        <v>-0.62493845931925351</v>
      </c>
      <c r="C993" s="100">
        <f>('EKHAZAARSTK X raw'!C993-'EKHAZAARSTK X raw'!C$1003)/'EKHAZAARSTK X raw'!C$1004</f>
        <v>0.28466657222927538</v>
      </c>
      <c r="D993" s="100">
        <f>('EKHAZAARSTK X raw'!D993-'EKHAZAARSTK X raw'!D$1003)/'EKHAZAARSTK X raw'!D$1004</f>
        <v>2.0180646423896733</v>
      </c>
      <c r="E993" s="100">
        <f>('EKHAZAARSTK X raw'!E993-'EKHAZAARSTK X raw'!E$1003)/'EKHAZAARSTK X raw'!E$1004</f>
        <v>0.69639799335841113</v>
      </c>
      <c r="F993" s="100">
        <f>('EKHAZAARSTK X raw'!F993-'EKHAZAARSTK X raw'!F$1003)/'EKHAZAARSTK X raw'!F$1004</f>
        <v>-0.66450067952081993</v>
      </c>
      <c r="G993" s="100">
        <f>('EKHAZAARSTK X raw'!G993-'EKHAZAARSTK X raw'!G$1003)/'EKHAZAARSTK X raw'!G$1004</f>
        <v>0.63528615454120518</v>
      </c>
      <c r="H993" s="100">
        <f>('EKHAZAARSTK X raw'!H993-'EKHAZAARSTK X raw'!H$1003)/'EKHAZAARSTK X raw'!H$1004</f>
        <v>-1.1689630828584605</v>
      </c>
      <c r="I993" s="100">
        <f>('EKHAZAARSTK X raw'!I993-'EKHAZAARSTK X raw'!I$1003)/'EKHAZAARSTK X raw'!I$1004</f>
        <v>-0.56303103415902644</v>
      </c>
      <c r="J993" s="100">
        <f>('EKHAZAARSTK X raw'!J993-'EKHAZAARSTK X raw'!J$1003)/'EKHAZAARSTK X raw'!J$1004</f>
        <v>-0.37988375219125037</v>
      </c>
      <c r="K993" s="100">
        <f>('EKHAZAARSTK X raw'!K993-'EKHAZAARSTK X raw'!K$1003)/'EKHAZAARSTK X raw'!K$1004</f>
        <v>-0.72027584527577648</v>
      </c>
    </row>
    <row r="994" spans="1:11" x14ac:dyDescent="0.3">
      <c r="A994" s="22" t="str">
        <f>'EKHAZAARSTK X raw'!A994</f>
        <v>YES BANK LTD</v>
      </c>
      <c r="B994" s="100">
        <f>('EKHAZAARSTK X raw'!B994-'EKHAZAARSTK X raw'!B$1003)/'EKHAZAARSTK X raw'!B$1004</f>
        <v>-0.64897097360151768</v>
      </c>
      <c r="C994" s="100">
        <f>('EKHAZAARSTK X raw'!C994-'EKHAZAARSTK X raw'!C$1003)/'EKHAZAARSTK X raw'!C$1004</f>
        <v>-1.1169463849165056</v>
      </c>
      <c r="D994" s="100">
        <f>('EKHAZAARSTK X raw'!D994-'EKHAZAARSTK X raw'!D$1003)/'EKHAZAARSTK X raw'!D$1004</f>
        <v>-1.2887521220975886</v>
      </c>
      <c r="E994" s="100">
        <f>('EKHAZAARSTK X raw'!E994-'EKHAZAARSTK X raw'!E$1003)/'EKHAZAARSTK X raw'!E$1004</f>
        <v>1.371313692573628</v>
      </c>
      <c r="F994" s="100">
        <f>('EKHAZAARSTK X raw'!F994-'EKHAZAARSTK X raw'!F$1003)/'EKHAZAARSTK X raw'!F$1004</f>
        <v>0.55987358620229022</v>
      </c>
      <c r="G994" s="100">
        <f>('EKHAZAARSTK X raw'!G994-'EKHAZAARSTK X raw'!G$1003)/'EKHAZAARSTK X raw'!G$1004</f>
        <v>-1.0852694885895975</v>
      </c>
      <c r="H994" s="100">
        <f>('EKHAZAARSTK X raw'!H994-'EKHAZAARSTK X raw'!H$1003)/'EKHAZAARSTK X raw'!H$1004</f>
        <v>1.9760563455934808</v>
      </c>
      <c r="I994" s="100">
        <f>('EKHAZAARSTK X raw'!I994-'EKHAZAARSTK X raw'!I$1003)/'EKHAZAARSTK X raw'!I$1004</f>
        <v>1.1913045441699224</v>
      </c>
      <c r="J994" s="100">
        <f>('EKHAZAARSTK X raw'!J994-'EKHAZAARSTK X raw'!J$1003)/'EKHAZAARSTK X raw'!J$1004</f>
        <v>0.21768559115515287</v>
      </c>
      <c r="K994" s="100">
        <f>('EKHAZAARSTK X raw'!K994-'EKHAZAARSTK X raw'!K$1003)/'EKHAZAARSTK X raw'!K$1004</f>
        <v>0.73088581004939401</v>
      </c>
    </row>
    <row r="995" spans="1:11" x14ac:dyDescent="0.3">
      <c r="A995" s="22" t="str">
        <f>'EKHAZAARSTK X raw'!A995</f>
        <v>ZEE ENTERTAINMENT ENTERPRISE</v>
      </c>
      <c r="B995" s="100">
        <f>('EKHAZAARSTK X raw'!B995-'EKHAZAARSTK X raw'!B$1003)/'EKHAZAARSTK X raw'!B$1004</f>
        <v>0.45074785130354755</v>
      </c>
      <c r="C995" s="100">
        <f>('EKHAZAARSTK X raw'!C995-'EKHAZAARSTK X raw'!C$1003)/'EKHAZAARSTK X raw'!C$1004</f>
        <v>-0.56480750328353591</v>
      </c>
      <c r="D995" s="100">
        <f>('EKHAZAARSTK X raw'!D995-'EKHAZAARSTK X raw'!D$1003)/'EKHAZAARSTK X raw'!D$1004</f>
        <v>-0.90741068496248778</v>
      </c>
      <c r="E995" s="100">
        <f>('EKHAZAARSTK X raw'!E995-'EKHAZAARSTK X raw'!E$1003)/'EKHAZAARSTK X raw'!E$1004</f>
        <v>-0.81605638809120828</v>
      </c>
      <c r="F995" s="100">
        <f>('EKHAZAARSTK X raw'!F995-'EKHAZAARSTK X raw'!F$1003)/'EKHAZAARSTK X raw'!F$1004</f>
        <v>-0.98866910903942462</v>
      </c>
      <c r="G995" s="100">
        <f>('EKHAZAARSTK X raw'!G995-'EKHAZAARSTK X raw'!G$1003)/'EKHAZAARSTK X raw'!G$1004</f>
        <v>-0.70371963755743994</v>
      </c>
      <c r="H995" s="100">
        <f>('EKHAZAARSTK X raw'!H995-'EKHAZAARSTK X raw'!H$1003)/'EKHAZAARSTK X raw'!H$1004</f>
        <v>0.73327805823735726</v>
      </c>
      <c r="I995" s="100">
        <f>('EKHAZAARSTK X raw'!I995-'EKHAZAARSTK X raw'!I$1003)/'EKHAZAARSTK X raw'!I$1004</f>
        <v>3.524605418105597</v>
      </c>
      <c r="J995" s="100">
        <f>('EKHAZAARSTK X raw'!J995-'EKHAZAARSTK X raw'!J$1003)/'EKHAZAARSTK X raw'!J$1004</f>
        <v>-9.8355535292087903E-2</v>
      </c>
      <c r="K995" s="100">
        <f>('EKHAZAARSTK X raw'!K995-'EKHAZAARSTK X raw'!K$1003)/'EKHAZAARSTK X raw'!K$1004</f>
        <v>-1.7882047914421968</v>
      </c>
    </row>
    <row r="996" spans="1:11" x14ac:dyDescent="0.3">
      <c r="A996" s="22" t="str">
        <f>'EKHAZAARSTK X raw'!A996</f>
        <v>ZEN TECHNOLOGIES LTD</v>
      </c>
      <c r="B996" s="100">
        <f>('EKHAZAARSTK X raw'!B996-'EKHAZAARSTK X raw'!B$1003)/'EKHAZAARSTK X raw'!B$1004</f>
        <v>-0.62575757792401043</v>
      </c>
      <c r="C996" s="100">
        <f>('EKHAZAARSTK X raw'!C996-'EKHAZAARSTK X raw'!C$1003)/'EKHAZAARSTK X raw'!C$1004</f>
        <v>1.9178394091187698</v>
      </c>
      <c r="D996" s="100">
        <f>('EKHAZAARSTK X raw'!D996-'EKHAZAARSTK X raw'!D$1003)/'EKHAZAARSTK X raw'!D$1004</f>
        <v>-0.27968314962550195</v>
      </c>
      <c r="E996" s="100">
        <f>('EKHAZAARSTK X raw'!E996-'EKHAZAARSTK X raw'!E$1003)/'EKHAZAARSTK X raw'!E$1004</f>
        <v>-0.89624594076123454</v>
      </c>
      <c r="F996" s="100">
        <f>('EKHAZAARSTK X raw'!F996-'EKHAZAARSTK X raw'!F$1003)/'EKHAZAARSTK X raw'!F$1004</f>
        <v>1.1925419029824385</v>
      </c>
      <c r="G996" s="100">
        <f>('EKHAZAARSTK X raw'!G996-'EKHAZAARSTK X raw'!G$1003)/'EKHAZAARSTK X raw'!G$1004</f>
        <v>-0.23154396064943866</v>
      </c>
      <c r="H996" s="100">
        <f>('EKHAZAARSTK X raw'!H996-'EKHAZAARSTK X raw'!H$1003)/'EKHAZAARSTK X raw'!H$1004</f>
        <v>-1.3074710671720422</v>
      </c>
      <c r="I996" s="100">
        <f>('EKHAZAARSTK X raw'!I996-'EKHAZAARSTK X raw'!I$1003)/'EKHAZAARSTK X raw'!I$1004</f>
        <v>2.016375784178317</v>
      </c>
      <c r="J996" s="100">
        <f>('EKHAZAARSTK X raw'!J996-'EKHAZAARSTK X raw'!J$1003)/'EKHAZAARSTK X raw'!J$1004</f>
        <v>-1.0865492702534658</v>
      </c>
      <c r="K996" s="100">
        <f>('EKHAZAARSTK X raw'!K996-'EKHAZAARSTK X raw'!K$1003)/'EKHAZAARSTK X raw'!K$1004</f>
        <v>-1.0615273400266363</v>
      </c>
    </row>
    <row r="997" spans="1:11" x14ac:dyDescent="0.3">
      <c r="A997" s="22" t="str">
        <f>'EKHAZAARSTK X raw'!A997</f>
        <v>ZENSAR TECHNOLOGIES LTD</v>
      </c>
      <c r="B997" s="100">
        <f>('EKHAZAARSTK X raw'!B997-'EKHAZAARSTK X raw'!B$1003)/'EKHAZAARSTK X raw'!B$1004</f>
        <v>0.71594291581975833</v>
      </c>
      <c r="C997" s="100">
        <f>('EKHAZAARSTK X raw'!C997-'EKHAZAARSTK X raw'!C$1003)/'EKHAZAARSTK X raw'!C$1004</f>
        <v>-0.53073576550772761</v>
      </c>
      <c r="D997" s="100">
        <f>('EKHAZAARSTK X raw'!D997-'EKHAZAARSTK X raw'!D$1003)/'EKHAZAARSTK X raw'!D$1004</f>
        <v>-0.49135284658459044</v>
      </c>
      <c r="E997" s="100">
        <f>('EKHAZAARSTK X raw'!E997-'EKHAZAARSTK X raw'!E$1003)/'EKHAZAARSTK X raw'!E$1004</f>
        <v>-0.63001123202568443</v>
      </c>
      <c r="F997" s="100">
        <f>('EKHAZAARSTK X raw'!F997-'EKHAZAARSTK X raw'!F$1003)/'EKHAZAARSTK X raw'!F$1004</f>
        <v>-0.87720020480021232</v>
      </c>
      <c r="G997" s="100">
        <f>('EKHAZAARSTK X raw'!G997-'EKHAZAARSTK X raw'!G$1003)/'EKHAZAARSTK X raw'!G$1004</f>
        <v>-0.10534202535427403</v>
      </c>
      <c r="H997" s="100">
        <f>('EKHAZAARSTK X raw'!H997-'EKHAZAARSTK X raw'!H$1003)/'EKHAZAARSTK X raw'!H$1004</f>
        <v>5.544047092924065E-3</v>
      </c>
      <c r="I997" s="100">
        <f>('EKHAZAARSTK X raw'!I997-'EKHAZAARSTK X raw'!I$1003)/'EKHAZAARSTK X raw'!I$1004</f>
        <v>0.90820682918876738</v>
      </c>
      <c r="J997" s="100">
        <f>('EKHAZAARSTK X raw'!J997-'EKHAZAARSTK X raw'!J$1003)/'EKHAZAARSTK X raw'!J$1004</f>
        <v>0.24087238243610884</v>
      </c>
      <c r="K997" s="100">
        <f>('EKHAZAARSTK X raw'!K997-'EKHAZAARSTK X raw'!K$1003)/'EKHAZAARSTK X raw'!K$1004</f>
        <v>-0.5696240975180864</v>
      </c>
    </row>
    <row r="998" spans="1:11" x14ac:dyDescent="0.3">
      <c r="A998" s="22" t="str">
        <f>'EKHAZAARSTK X raw'!A998</f>
        <v>ZF COMMERCIAL VEHICLE CONTRO</v>
      </c>
      <c r="B998" s="100">
        <f>('EKHAZAARSTK X raw'!B998-'EKHAZAARSTK X raw'!B$1003)/'EKHAZAARSTK X raw'!B$1004</f>
        <v>-0.563965758276193</v>
      </c>
      <c r="C998" s="100">
        <f>('EKHAZAARSTK X raw'!C998-'EKHAZAARSTK X raw'!C$1003)/'EKHAZAARSTK X raw'!C$1004</f>
        <v>-0.54533737959567186</v>
      </c>
      <c r="D998" s="100">
        <f>('EKHAZAARSTK X raw'!D998-'EKHAZAARSTK X raw'!D$1003)/'EKHAZAARSTK X raw'!D$1004</f>
        <v>-0.75028192771270252</v>
      </c>
      <c r="E998" s="100">
        <f>('EKHAZAARSTK X raw'!E998-'EKHAZAARSTK X raw'!E$1003)/'EKHAZAARSTK X raw'!E$1004</f>
        <v>-0.90240488424864596</v>
      </c>
      <c r="F998" s="100">
        <f>('EKHAZAARSTK X raw'!F998-'EKHAZAARSTK X raw'!F$1003)/'EKHAZAARSTK X raw'!F$1004</f>
        <v>0.54588164780158477</v>
      </c>
      <c r="G998" s="100">
        <f>('EKHAZAARSTK X raw'!G998-'EKHAZAARSTK X raw'!G$1003)/'EKHAZAARSTK X raw'!G$1004</f>
        <v>-5.011923459258192E-2</v>
      </c>
      <c r="H998" s="100">
        <f>('EKHAZAARSTK X raw'!H998-'EKHAZAARSTK X raw'!H$1003)/'EKHAZAARSTK X raw'!H$1004</f>
        <v>0.15638240545569032</v>
      </c>
      <c r="I998" s="100">
        <f>('EKHAZAARSTK X raw'!I998-'EKHAZAARSTK X raw'!I$1003)/'EKHAZAARSTK X raw'!I$1004</f>
        <v>-0.9973475188134231</v>
      </c>
      <c r="J998" s="100">
        <f>('EKHAZAARSTK X raw'!J998-'EKHAZAARSTK X raw'!J$1003)/'EKHAZAARSTK X raw'!J$1004</f>
        <v>-0.83118946176166331</v>
      </c>
      <c r="K998" s="100">
        <f>('EKHAZAARSTK X raw'!K998-'EKHAZAARSTK X raw'!K$1003)/'EKHAZAARSTK X raw'!K$1004</f>
        <v>-0.93351110842674179</v>
      </c>
    </row>
    <row r="999" spans="1:11" x14ac:dyDescent="0.3">
      <c r="A999" s="22" t="str">
        <f>'EKHAZAARSTK X raw'!A999</f>
        <v>ZOMATO LTD</v>
      </c>
      <c r="B999" s="100">
        <f>('EKHAZAARSTK X raw'!B999-'EKHAZAARSTK X raw'!B$1003)/'EKHAZAARSTK X raw'!B$1004</f>
        <v>-0.64897097360151768</v>
      </c>
      <c r="C999" s="100">
        <f>('EKHAZAARSTK X raw'!C999-'EKHAZAARSTK X raw'!C$1003)/'EKHAZAARSTK X raw'!C$1004</f>
        <v>0.24497116607029723</v>
      </c>
      <c r="D999" s="100">
        <f>('EKHAZAARSTK X raw'!D999-'EKHAZAARSTK X raw'!D$1003)/'EKHAZAARSTK X raw'!D$1004</f>
        <v>1.2378794206567858</v>
      </c>
      <c r="E999" s="100">
        <f>('EKHAZAARSTK X raw'!E999-'EKHAZAARSTK X raw'!E$1003)/'EKHAZAARSTK X raw'!E$1004</f>
        <v>-0.82978807226369655</v>
      </c>
      <c r="F999" s="100">
        <f>('EKHAZAARSTK X raw'!F999-'EKHAZAARSTK X raw'!F$1003)/'EKHAZAARSTK X raw'!F$1004</f>
        <v>-1.1028395327917411</v>
      </c>
      <c r="G999" s="100">
        <f>('EKHAZAARSTK X raw'!G999-'EKHAZAARSTK X raw'!G$1003)/'EKHAZAARSTK X raw'!G$1004</f>
        <v>-2.0725600678528986</v>
      </c>
      <c r="H999" s="100">
        <f>('EKHAZAARSTK X raw'!H999-'EKHAZAARSTK X raw'!H$1003)/'EKHAZAARSTK X raw'!H$1004</f>
        <v>1.0257132713830068</v>
      </c>
      <c r="I999" s="100">
        <f>('EKHAZAARSTK X raw'!I999-'EKHAZAARSTK X raw'!I$1003)/'EKHAZAARSTK X raw'!I$1004</f>
        <v>2.4116075231885046</v>
      </c>
      <c r="J999" s="100">
        <f>('EKHAZAARSTK X raw'!J999-'EKHAZAARSTK X raw'!J$1003)/'EKHAZAARSTK X raw'!J$1004</f>
        <v>-1.2926903253497031</v>
      </c>
      <c r="K999" s="100">
        <f>('EKHAZAARSTK X raw'!K999-'EKHAZAARSTK X raw'!K$1003)/'EKHAZAARSTK X raw'!K$1004</f>
        <v>-2.5227626489133501E-3</v>
      </c>
    </row>
    <row r="1000" spans="1:11" x14ac:dyDescent="0.3">
      <c r="A1000" s="22" t="str">
        <f>'EKHAZAARSTK X raw'!A1000</f>
        <v>ZYDUS LIFESCIENCES LTD</v>
      </c>
      <c r="B1000" s="100">
        <f>('EKHAZAARSTK X raw'!B1000-'EKHAZAARSTK X raw'!B$1003)/'EKHAZAARSTK X raw'!B$1004</f>
        <v>-0.29797615315052589</v>
      </c>
      <c r="C1000" s="100">
        <f>('EKHAZAARSTK X raw'!C1000-'EKHAZAARSTK X raw'!C$1003)/'EKHAZAARSTK X raw'!C$1004</f>
        <v>-0.71226795533860432</v>
      </c>
      <c r="D1000" s="100">
        <f>('EKHAZAARSTK X raw'!D1000-'EKHAZAARSTK X raw'!D$1003)/'EKHAZAARSTK X raw'!D$1004</f>
        <v>-0.56745141012596589</v>
      </c>
      <c r="E1000" s="100">
        <f>('EKHAZAARSTK X raw'!E1000-'EKHAZAARSTK X raw'!E$1003)/'EKHAZAARSTK X raw'!E$1004</f>
        <v>-0.62253900124900197</v>
      </c>
      <c r="F1000" s="100">
        <f>('EKHAZAARSTK X raw'!F1000-'EKHAZAARSTK X raw'!F$1003)/'EKHAZAARSTK X raw'!F$1004</f>
        <v>0.65145123710156561</v>
      </c>
      <c r="G1000" s="100">
        <f>('EKHAZAARSTK X raw'!G1000-'EKHAZAARSTK X raw'!G$1003)/'EKHAZAARSTK X raw'!G$1004</f>
        <v>8.4247448961211863E-2</v>
      </c>
      <c r="H1000" s="100">
        <f>('EKHAZAARSTK X raw'!H1000-'EKHAZAARSTK X raw'!H$1003)/'EKHAZAARSTK X raw'!H$1004</f>
        <v>1.2721426430335072</v>
      </c>
      <c r="I1000" s="100">
        <f>('EKHAZAARSTK X raw'!I1000-'EKHAZAARSTK X raw'!I$1003)/'EKHAZAARSTK X raw'!I$1004</f>
        <v>-0.5256758479485879</v>
      </c>
      <c r="J1000" s="100">
        <f>('EKHAZAARSTK X raw'!J1000-'EKHAZAARSTK X raw'!J$1003)/'EKHAZAARSTK X raw'!J$1004</f>
        <v>-0.22620416489457465</v>
      </c>
      <c r="K1000" s="100">
        <f>('EKHAZAARSTK X raw'!K1000-'EKHAZAARSTK X raw'!K$1003)/'EKHAZAARSTK X raw'!K$1004</f>
        <v>-0.49766920476504184</v>
      </c>
    </row>
    <row r="1001" spans="1:11" x14ac:dyDescent="0.3">
      <c r="A1001" s="22" t="str">
        <f>'EKHAZAARSTK X raw'!A1001</f>
        <v>ZYDUS WELLNESS LTD</v>
      </c>
      <c r="B1001" s="100">
        <f>('EKHAZAARSTK X raw'!B1001-'EKHAZAARSTK X raw'!B$1003)/'EKHAZAARSTK X raw'!B$1004</f>
        <v>-0.41159268225622292</v>
      </c>
      <c r="C1001" s="100">
        <f>('EKHAZAARSTK X raw'!C1001-'EKHAZAARSTK X raw'!C$1003)/'EKHAZAARSTK X raw'!C$1004</f>
        <v>-1.1342721599626853</v>
      </c>
      <c r="D1001" s="100">
        <f>('EKHAZAARSTK X raw'!D1001-'EKHAZAARSTK X raw'!D$1003)/'EKHAZAARSTK X raw'!D$1004</f>
        <v>0.10859839571550237</v>
      </c>
      <c r="E1001" s="100">
        <f>('EKHAZAARSTK X raw'!E1001-'EKHAZAARSTK X raw'!E$1003)/'EKHAZAARSTK X raw'!E$1004</f>
        <v>-0.79818497717411263</v>
      </c>
      <c r="F1001" s="100">
        <f>('EKHAZAARSTK X raw'!F1001-'EKHAZAARSTK X raw'!F$1003)/'EKHAZAARSTK X raw'!F$1004</f>
        <v>-0.19049412986099729</v>
      </c>
      <c r="G1001" s="100">
        <f>('EKHAZAARSTK X raw'!G1001-'EKHAZAARSTK X raw'!G$1003)/'EKHAZAARSTK X raw'!G$1004</f>
        <v>0.82742885181075509</v>
      </c>
      <c r="H1001" s="100">
        <f>('EKHAZAARSTK X raw'!H1001-'EKHAZAARSTK X raw'!H$1003)/'EKHAZAARSTK X raw'!H$1004</f>
        <v>7.6876373893091723E-2</v>
      </c>
      <c r="I1001" s="100">
        <f>('EKHAZAARSTK X raw'!I1001-'EKHAZAARSTK X raw'!I$1003)/'EKHAZAARSTK X raw'!I$1004</f>
        <v>-0.90309076279458222</v>
      </c>
      <c r="J1001" s="100">
        <f>('EKHAZAARSTK X raw'!J1001-'EKHAZAARSTK X raw'!J$1003)/'EKHAZAARSTK X raw'!J$1004</f>
        <v>-0.38960486125724575</v>
      </c>
      <c r="K1001" s="100">
        <f>('EKHAZAARSTK X raw'!K1001-'EKHAZAARSTK X raw'!K$1003)/'EKHAZAARSTK X raw'!K$1004</f>
        <v>-0.6668222716101212</v>
      </c>
    </row>
    <row r="1003" spans="1:11" x14ac:dyDescent="0.3">
      <c r="A1003" s="70" t="s">
        <v>2036</v>
      </c>
      <c r="B1003" s="116">
        <f t="shared" ref="B1003:K1003" si="0">AVERAGE(B2:B1001)</f>
        <v>-1.1132761379428757E-15</v>
      </c>
      <c r="C1003" s="116">
        <f t="shared" si="0"/>
        <v>5.5311311086825301E-16</v>
      </c>
      <c r="D1003" s="116">
        <f t="shared" si="0"/>
        <v>4.52138326778595E-17</v>
      </c>
      <c r="E1003" s="116">
        <f t="shared" si="0"/>
        <v>-2.7344793096517606E-16</v>
      </c>
      <c r="F1003" s="116">
        <f t="shared" si="0"/>
        <v>-4.0523140398818211E-18</v>
      </c>
      <c r="G1003" s="116">
        <f t="shared" si="0"/>
        <v>-1.2467804566540508E-16</v>
      </c>
      <c r="H1003" s="116">
        <f t="shared" si="0"/>
        <v>-1.3847117896759186E-15</v>
      </c>
      <c r="I1003" s="116">
        <f t="shared" si="0"/>
        <v>-1.3211653993039362E-17</v>
      </c>
      <c r="J1003" s="116">
        <f t="shared" si="0"/>
        <v>-3.1141755840735644E-17</v>
      </c>
      <c r="K1003" s="116">
        <f t="shared" si="0"/>
        <v>4.7517545453956699E-17</v>
      </c>
    </row>
    <row r="1004" spans="1:11" x14ac:dyDescent="0.3">
      <c r="A1004" s="70" t="s">
        <v>2037</v>
      </c>
      <c r="B1004" s="116">
        <f t="shared" ref="B1004:K1004" si="1">_xlfn.STDEV.S(B2:B1001)</f>
        <v>0.99999999999999845</v>
      </c>
      <c r="C1004" s="116">
        <f t="shared" si="1"/>
        <v>0.99999999999999978</v>
      </c>
      <c r="D1004" s="116">
        <f t="shared" si="1"/>
        <v>0.99999999999999989</v>
      </c>
      <c r="E1004" s="116">
        <f t="shared" si="1"/>
        <v>0.99999999999999956</v>
      </c>
      <c r="F1004" s="116">
        <f t="shared" si="1"/>
        <v>1.0000000000000011</v>
      </c>
      <c r="G1004" s="116">
        <f t="shared" si="1"/>
        <v>1.0000000000000002</v>
      </c>
      <c r="H1004" s="116">
        <f t="shared" si="1"/>
        <v>0.99999999999999689</v>
      </c>
      <c r="I1004" s="116">
        <f t="shared" si="1"/>
        <v>0.99999999999999956</v>
      </c>
      <c r="J1004" s="116">
        <f t="shared" si="1"/>
        <v>1.0000000000000004</v>
      </c>
      <c r="K1004" s="116">
        <f t="shared" si="1"/>
        <v>0.99999999999999989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0"/>
  <dimension ref="A1:B1011"/>
  <sheetViews>
    <sheetView workbookViewId="0">
      <pane xSplit="1" ySplit="1" topLeftCell="B2" activePane="bottomRight" state="frozen"/>
      <selection pane="topRight" activeCell="B1" sqref="B1"/>
      <selection pane="bottomLeft" activeCell="A2" sqref="A2"/>
      <selection pane="bottomRight" activeCell="A2" sqref="A2"/>
    </sheetView>
  </sheetViews>
  <sheetFormatPr defaultRowHeight="15" x14ac:dyDescent="0.25"/>
  <cols>
    <col min="1" max="1" width="35" bestFit="1" customWidth="1"/>
    <col min="2" max="2" width="15.7109375" bestFit="1" customWidth="1"/>
  </cols>
  <sheetData>
    <row r="1" spans="1:2" x14ac:dyDescent="0.25">
      <c r="A1" s="2" t="s">
        <v>24</v>
      </c>
      <c r="B1" s="2" t="s">
        <v>2035</v>
      </c>
    </row>
    <row r="2" spans="1:2" x14ac:dyDescent="0.25">
      <c r="A2" s="1" t="s">
        <v>1013</v>
      </c>
      <c r="B2" s="1" t="s">
        <v>2034</v>
      </c>
    </row>
    <row r="3" spans="1:2" x14ac:dyDescent="0.25">
      <c r="A3" s="1" t="s">
        <v>149</v>
      </c>
      <c r="B3" s="1" t="s">
        <v>2033</v>
      </c>
    </row>
    <row r="4" spans="1:2" x14ac:dyDescent="0.25">
      <c r="A4" s="1" t="s">
        <v>1012</v>
      </c>
      <c r="B4" s="1" t="s">
        <v>2032</v>
      </c>
    </row>
    <row r="5" spans="1:2" x14ac:dyDescent="0.25">
      <c r="A5" s="1" t="s">
        <v>1011</v>
      </c>
      <c r="B5" s="1" t="s">
        <v>2031</v>
      </c>
    </row>
    <row r="6" spans="1:2" x14ac:dyDescent="0.25">
      <c r="A6" s="1" t="s">
        <v>1010</v>
      </c>
      <c r="B6" s="1" t="s">
        <v>2030</v>
      </c>
    </row>
    <row r="7" spans="1:2" x14ac:dyDescent="0.25">
      <c r="A7" s="1" t="s">
        <v>1009</v>
      </c>
      <c r="B7" s="1" t="s">
        <v>2029</v>
      </c>
    </row>
    <row r="8" spans="1:2" x14ac:dyDescent="0.25">
      <c r="A8" s="1" t="s">
        <v>114</v>
      </c>
      <c r="B8" s="1" t="s">
        <v>2028</v>
      </c>
    </row>
    <row r="9" spans="1:2" x14ac:dyDescent="0.25">
      <c r="A9" s="1" t="s">
        <v>89</v>
      </c>
      <c r="B9" s="1" t="s">
        <v>2027</v>
      </c>
    </row>
    <row r="10" spans="1:2" x14ac:dyDescent="0.25">
      <c r="A10" s="1" t="s">
        <v>111</v>
      </c>
      <c r="B10" s="1" t="s">
        <v>2026</v>
      </c>
    </row>
    <row r="11" spans="1:2" x14ac:dyDescent="0.25">
      <c r="A11" s="1" t="s">
        <v>183</v>
      </c>
      <c r="B11" s="1" t="s">
        <v>2025</v>
      </c>
    </row>
    <row r="12" spans="1:2" x14ac:dyDescent="0.25">
      <c r="A12" s="1" t="s">
        <v>1008</v>
      </c>
      <c r="B12" s="1" t="s">
        <v>2024</v>
      </c>
    </row>
    <row r="13" spans="1:2" x14ac:dyDescent="0.25">
      <c r="A13" s="1" t="s">
        <v>1007</v>
      </c>
      <c r="B13" s="1" t="s">
        <v>2023</v>
      </c>
    </row>
    <row r="14" spans="1:2" x14ac:dyDescent="0.25">
      <c r="A14" s="1" t="s">
        <v>1006</v>
      </c>
      <c r="B14" s="1" t="s">
        <v>2022</v>
      </c>
    </row>
    <row r="15" spans="1:2" x14ac:dyDescent="0.25">
      <c r="A15" s="1" t="s">
        <v>184</v>
      </c>
      <c r="B15" s="1" t="s">
        <v>2021</v>
      </c>
    </row>
    <row r="16" spans="1:2" x14ac:dyDescent="0.25">
      <c r="A16" s="1" t="s">
        <v>1005</v>
      </c>
      <c r="B16" s="1" t="s">
        <v>2020</v>
      </c>
    </row>
    <row r="17" spans="1:2" x14ac:dyDescent="0.25">
      <c r="A17" s="1" t="s">
        <v>185</v>
      </c>
      <c r="B17" s="1" t="s">
        <v>2019</v>
      </c>
    </row>
    <row r="18" spans="1:2" x14ac:dyDescent="0.25">
      <c r="A18" s="1" t="s">
        <v>1004</v>
      </c>
      <c r="B18" s="1" t="s">
        <v>2018</v>
      </c>
    </row>
    <row r="19" spans="1:2" x14ac:dyDescent="0.25">
      <c r="A19" s="1" t="s">
        <v>54</v>
      </c>
      <c r="B19" s="1" t="s">
        <v>2017</v>
      </c>
    </row>
    <row r="20" spans="1:2" x14ac:dyDescent="0.25">
      <c r="A20" s="1" t="s">
        <v>1003</v>
      </c>
      <c r="B20" s="1" t="s">
        <v>2016</v>
      </c>
    </row>
    <row r="21" spans="1:2" x14ac:dyDescent="0.25">
      <c r="A21" s="1" t="s">
        <v>1002</v>
      </c>
      <c r="B21" s="1" t="s">
        <v>2015</v>
      </c>
    </row>
    <row r="22" spans="1:2" x14ac:dyDescent="0.25">
      <c r="A22" s="1" t="s">
        <v>137</v>
      </c>
      <c r="B22" s="1" t="s">
        <v>2014</v>
      </c>
    </row>
    <row r="23" spans="1:2" x14ac:dyDescent="0.25">
      <c r="A23" s="1" t="s">
        <v>123</v>
      </c>
      <c r="B23" s="1" t="s">
        <v>2013</v>
      </c>
    </row>
    <row r="24" spans="1:2" x14ac:dyDescent="0.25">
      <c r="A24" s="1" t="s">
        <v>1001</v>
      </c>
      <c r="B24" s="1" t="s">
        <v>2012</v>
      </c>
    </row>
    <row r="25" spans="1:2" x14ac:dyDescent="0.25">
      <c r="A25" s="1" t="s">
        <v>1000</v>
      </c>
      <c r="B25" s="1" t="s">
        <v>2011</v>
      </c>
    </row>
    <row r="26" spans="1:2" x14ac:dyDescent="0.25">
      <c r="A26" s="1" t="s">
        <v>999</v>
      </c>
      <c r="B26" s="1" t="s">
        <v>2010</v>
      </c>
    </row>
    <row r="27" spans="1:2" x14ac:dyDescent="0.25">
      <c r="A27" s="1" t="s">
        <v>998</v>
      </c>
      <c r="B27" s="1" t="s">
        <v>2009</v>
      </c>
    </row>
    <row r="28" spans="1:2" x14ac:dyDescent="0.25">
      <c r="A28" s="1" t="s">
        <v>997</v>
      </c>
      <c r="B28" s="1" t="s">
        <v>2008</v>
      </c>
    </row>
    <row r="29" spans="1:2" x14ac:dyDescent="0.25">
      <c r="A29" s="1" t="s">
        <v>996</v>
      </c>
      <c r="B29" s="1" t="s">
        <v>2007</v>
      </c>
    </row>
    <row r="30" spans="1:2" x14ac:dyDescent="0.25">
      <c r="A30" s="1" t="s">
        <v>159</v>
      </c>
      <c r="B30" s="1" t="s">
        <v>2006</v>
      </c>
    </row>
    <row r="31" spans="1:2" x14ac:dyDescent="0.25">
      <c r="A31" s="1" t="s">
        <v>995</v>
      </c>
      <c r="B31" s="1" t="s">
        <v>2005</v>
      </c>
    </row>
    <row r="32" spans="1:2" x14ac:dyDescent="0.25">
      <c r="A32" s="1" t="s">
        <v>994</v>
      </c>
      <c r="B32" s="1" t="s">
        <v>2004</v>
      </c>
    </row>
    <row r="33" spans="1:2" x14ac:dyDescent="0.25">
      <c r="A33" s="1" t="s">
        <v>993</v>
      </c>
      <c r="B33" s="1" t="s">
        <v>2003</v>
      </c>
    </row>
    <row r="34" spans="1:2" x14ac:dyDescent="0.25">
      <c r="A34" s="1" t="s">
        <v>120</v>
      </c>
      <c r="B34" s="1" t="s">
        <v>2002</v>
      </c>
    </row>
    <row r="35" spans="1:2" x14ac:dyDescent="0.25">
      <c r="A35" s="1" t="s">
        <v>38</v>
      </c>
      <c r="B35" s="1" t="s">
        <v>2001</v>
      </c>
    </row>
    <row r="36" spans="1:2" x14ac:dyDescent="0.25">
      <c r="A36" s="1" t="s">
        <v>992</v>
      </c>
      <c r="B36" s="1" t="s">
        <v>2000</v>
      </c>
    </row>
    <row r="37" spans="1:2" x14ac:dyDescent="0.25">
      <c r="A37" s="1" t="s">
        <v>991</v>
      </c>
      <c r="B37" s="1" t="s">
        <v>1999</v>
      </c>
    </row>
    <row r="38" spans="1:2" x14ac:dyDescent="0.25">
      <c r="A38" s="1" t="s">
        <v>990</v>
      </c>
      <c r="B38" s="1" t="s">
        <v>1998</v>
      </c>
    </row>
    <row r="39" spans="1:2" x14ac:dyDescent="0.25">
      <c r="A39" s="1" t="s">
        <v>39</v>
      </c>
      <c r="B39" s="1" t="s">
        <v>1997</v>
      </c>
    </row>
    <row r="40" spans="1:2" x14ac:dyDescent="0.25">
      <c r="A40" s="1" t="s">
        <v>989</v>
      </c>
      <c r="B40" s="1" t="s">
        <v>1996</v>
      </c>
    </row>
    <row r="41" spans="1:2" x14ac:dyDescent="0.25">
      <c r="A41" s="1" t="s">
        <v>82</v>
      </c>
      <c r="B41" s="1" t="s">
        <v>1995</v>
      </c>
    </row>
    <row r="42" spans="1:2" x14ac:dyDescent="0.25">
      <c r="A42" s="1" t="s">
        <v>171</v>
      </c>
      <c r="B42" s="1" t="s">
        <v>1994</v>
      </c>
    </row>
    <row r="43" spans="1:2" x14ac:dyDescent="0.25">
      <c r="A43" s="1" t="s">
        <v>988</v>
      </c>
      <c r="B43" s="1" t="s">
        <v>1993</v>
      </c>
    </row>
    <row r="44" spans="1:2" x14ac:dyDescent="0.25">
      <c r="A44" s="1" t="s">
        <v>987</v>
      </c>
      <c r="B44" s="1" t="s">
        <v>1992</v>
      </c>
    </row>
    <row r="45" spans="1:2" x14ac:dyDescent="0.25">
      <c r="A45" s="1" t="s">
        <v>986</v>
      </c>
      <c r="B45" s="1" t="s">
        <v>1991</v>
      </c>
    </row>
    <row r="46" spans="1:2" x14ac:dyDescent="0.25">
      <c r="A46" s="1" t="s">
        <v>985</v>
      </c>
      <c r="B46" s="1" t="s">
        <v>1990</v>
      </c>
    </row>
    <row r="47" spans="1:2" x14ac:dyDescent="0.25">
      <c r="A47" s="1" t="s">
        <v>984</v>
      </c>
      <c r="B47" s="1" t="s">
        <v>1989</v>
      </c>
    </row>
    <row r="48" spans="1:2" x14ac:dyDescent="0.25">
      <c r="A48" s="1" t="s">
        <v>40</v>
      </c>
      <c r="B48" s="1" t="s">
        <v>1988</v>
      </c>
    </row>
    <row r="49" spans="1:2" x14ac:dyDescent="0.25">
      <c r="A49" s="1" t="s">
        <v>983</v>
      </c>
      <c r="B49" s="1" t="s">
        <v>1987</v>
      </c>
    </row>
    <row r="50" spans="1:2" x14ac:dyDescent="0.25">
      <c r="A50" s="1" t="s">
        <v>982</v>
      </c>
      <c r="B50" s="1" t="s">
        <v>1986</v>
      </c>
    </row>
    <row r="51" spans="1:2" x14ac:dyDescent="0.25">
      <c r="A51" s="1" t="s">
        <v>981</v>
      </c>
      <c r="B51" s="1" t="s">
        <v>1985</v>
      </c>
    </row>
    <row r="52" spans="1:2" x14ac:dyDescent="0.25">
      <c r="A52" s="1" t="s">
        <v>980</v>
      </c>
      <c r="B52" s="1" t="s">
        <v>1984</v>
      </c>
    </row>
    <row r="53" spans="1:2" x14ac:dyDescent="0.25">
      <c r="A53" s="1" t="s">
        <v>979</v>
      </c>
      <c r="B53" s="1" t="s">
        <v>1983</v>
      </c>
    </row>
    <row r="54" spans="1:2" x14ac:dyDescent="0.25">
      <c r="A54" s="1" t="s">
        <v>978</v>
      </c>
      <c r="B54" s="1" t="s">
        <v>1982</v>
      </c>
    </row>
    <row r="55" spans="1:2" x14ac:dyDescent="0.25">
      <c r="A55" s="1" t="s">
        <v>977</v>
      </c>
      <c r="B55" s="1" t="s">
        <v>1981</v>
      </c>
    </row>
    <row r="56" spans="1:2" x14ac:dyDescent="0.25">
      <c r="A56" s="1" t="s">
        <v>976</v>
      </c>
      <c r="B56" s="1" t="s">
        <v>1980</v>
      </c>
    </row>
    <row r="57" spans="1:2" x14ac:dyDescent="0.25">
      <c r="A57" s="1" t="s">
        <v>975</v>
      </c>
      <c r="B57" s="1" t="s">
        <v>1979</v>
      </c>
    </row>
    <row r="58" spans="1:2" x14ac:dyDescent="0.25">
      <c r="A58" s="1" t="s">
        <v>974</v>
      </c>
      <c r="B58" s="1" t="s">
        <v>1978</v>
      </c>
    </row>
    <row r="59" spans="1:2" x14ac:dyDescent="0.25">
      <c r="A59" s="1" t="s">
        <v>973</v>
      </c>
      <c r="B59" s="1" t="s">
        <v>1977</v>
      </c>
    </row>
    <row r="60" spans="1:2" x14ac:dyDescent="0.25">
      <c r="A60" s="1" t="s">
        <v>96</v>
      </c>
      <c r="B60" s="1" t="s">
        <v>1976</v>
      </c>
    </row>
    <row r="61" spans="1:2" x14ac:dyDescent="0.25">
      <c r="A61" s="1" t="s">
        <v>186</v>
      </c>
      <c r="B61" s="1" t="s">
        <v>1975</v>
      </c>
    </row>
    <row r="62" spans="1:2" x14ac:dyDescent="0.25">
      <c r="A62" s="1" t="s">
        <v>972</v>
      </c>
      <c r="B62" s="1" t="s">
        <v>1974</v>
      </c>
    </row>
    <row r="63" spans="1:2" x14ac:dyDescent="0.25">
      <c r="A63" s="1" t="s">
        <v>971</v>
      </c>
      <c r="B63" s="1" t="s">
        <v>1973</v>
      </c>
    </row>
    <row r="64" spans="1:2" x14ac:dyDescent="0.25">
      <c r="A64" s="1" t="s">
        <v>139</v>
      </c>
      <c r="B64" s="1" t="s">
        <v>1972</v>
      </c>
    </row>
    <row r="65" spans="1:2" x14ac:dyDescent="0.25">
      <c r="A65" s="1" t="s">
        <v>970</v>
      </c>
      <c r="B65" s="1" t="s">
        <v>1971</v>
      </c>
    </row>
    <row r="66" spans="1:2" x14ac:dyDescent="0.25">
      <c r="A66" s="1" t="s">
        <v>969</v>
      </c>
      <c r="B66" s="1" t="s">
        <v>1970</v>
      </c>
    </row>
    <row r="67" spans="1:2" x14ac:dyDescent="0.25">
      <c r="A67" s="1" t="s">
        <v>968</v>
      </c>
      <c r="B67" s="1" t="s">
        <v>1969</v>
      </c>
    </row>
    <row r="68" spans="1:2" x14ac:dyDescent="0.25">
      <c r="A68" s="1" t="s">
        <v>967</v>
      </c>
      <c r="B68" s="1" t="s">
        <v>1968</v>
      </c>
    </row>
    <row r="69" spans="1:2" x14ac:dyDescent="0.25">
      <c r="A69" s="1" t="s">
        <v>966</v>
      </c>
      <c r="B69" s="1" t="s">
        <v>1967</v>
      </c>
    </row>
    <row r="70" spans="1:2" x14ac:dyDescent="0.25">
      <c r="A70" s="1" t="s">
        <v>965</v>
      </c>
      <c r="B70" s="1" t="s">
        <v>1966</v>
      </c>
    </row>
    <row r="71" spans="1:2" x14ac:dyDescent="0.25">
      <c r="A71" s="1" t="s">
        <v>964</v>
      </c>
      <c r="B71" s="1" t="s">
        <v>1965</v>
      </c>
    </row>
    <row r="72" spans="1:2" x14ac:dyDescent="0.25">
      <c r="A72" s="1" t="s">
        <v>65</v>
      </c>
      <c r="B72" s="1" t="s">
        <v>1964</v>
      </c>
    </row>
    <row r="73" spans="1:2" x14ac:dyDescent="0.25">
      <c r="A73" s="1" t="s">
        <v>963</v>
      </c>
      <c r="B73" s="1" t="s">
        <v>1963</v>
      </c>
    </row>
    <row r="74" spans="1:2" x14ac:dyDescent="0.25">
      <c r="A74" s="1" t="s">
        <v>0</v>
      </c>
      <c r="B74" s="1" t="s">
        <v>1962</v>
      </c>
    </row>
    <row r="75" spans="1:2" x14ac:dyDescent="0.25">
      <c r="A75" s="1" t="s">
        <v>962</v>
      </c>
      <c r="B75" s="1" t="s">
        <v>1961</v>
      </c>
    </row>
    <row r="76" spans="1:2" x14ac:dyDescent="0.25">
      <c r="A76" s="1" t="s">
        <v>961</v>
      </c>
      <c r="B76" s="1" t="s">
        <v>1960</v>
      </c>
    </row>
    <row r="77" spans="1:2" x14ac:dyDescent="0.25">
      <c r="A77" s="1" t="s">
        <v>960</v>
      </c>
      <c r="B77" s="1" t="s">
        <v>1959</v>
      </c>
    </row>
    <row r="78" spans="1:2" x14ac:dyDescent="0.25">
      <c r="A78" s="1" t="s">
        <v>959</v>
      </c>
      <c r="B78" s="1" t="s">
        <v>1958</v>
      </c>
    </row>
    <row r="79" spans="1:2" x14ac:dyDescent="0.25">
      <c r="A79" s="1" t="s">
        <v>958</v>
      </c>
      <c r="B79" s="1" t="s">
        <v>1957</v>
      </c>
    </row>
    <row r="80" spans="1:2" x14ac:dyDescent="0.25">
      <c r="A80" s="1" t="s">
        <v>26</v>
      </c>
      <c r="B80" s="1" t="s">
        <v>1956</v>
      </c>
    </row>
    <row r="81" spans="1:2" x14ac:dyDescent="0.25">
      <c r="A81" s="1" t="s">
        <v>957</v>
      </c>
      <c r="B81" s="1" t="s">
        <v>1955</v>
      </c>
    </row>
    <row r="82" spans="1:2" x14ac:dyDescent="0.25">
      <c r="A82" s="1" t="s">
        <v>91</v>
      </c>
      <c r="B82" s="1" t="s">
        <v>1954</v>
      </c>
    </row>
    <row r="83" spans="1:2" x14ac:dyDescent="0.25">
      <c r="A83" s="1" t="s">
        <v>58</v>
      </c>
      <c r="B83" s="1" t="s">
        <v>1953</v>
      </c>
    </row>
    <row r="84" spans="1:2" x14ac:dyDescent="0.25">
      <c r="A84" s="1" t="s">
        <v>83</v>
      </c>
      <c r="B84" s="1" t="s">
        <v>1952</v>
      </c>
    </row>
    <row r="85" spans="1:2" x14ac:dyDescent="0.25">
      <c r="A85" s="1" t="s">
        <v>956</v>
      </c>
      <c r="B85" s="1" t="s">
        <v>1951</v>
      </c>
    </row>
    <row r="86" spans="1:2" x14ac:dyDescent="0.25">
      <c r="A86" s="1" t="s">
        <v>955</v>
      </c>
      <c r="B86" s="1" t="s">
        <v>1950</v>
      </c>
    </row>
    <row r="87" spans="1:2" x14ac:dyDescent="0.25">
      <c r="A87" s="1" t="s">
        <v>954</v>
      </c>
      <c r="B87" s="1" t="s">
        <v>1949</v>
      </c>
    </row>
    <row r="88" spans="1:2" x14ac:dyDescent="0.25">
      <c r="A88" s="1" t="s">
        <v>187</v>
      </c>
      <c r="B88" s="1" t="s">
        <v>1948</v>
      </c>
    </row>
    <row r="89" spans="1:2" x14ac:dyDescent="0.25">
      <c r="A89" s="1" t="s">
        <v>953</v>
      </c>
      <c r="B89" s="1" t="s">
        <v>1947</v>
      </c>
    </row>
    <row r="90" spans="1:2" x14ac:dyDescent="0.25">
      <c r="A90" s="1" t="s">
        <v>1</v>
      </c>
      <c r="B90" s="1" t="s">
        <v>1946</v>
      </c>
    </row>
    <row r="91" spans="1:2" x14ac:dyDescent="0.25">
      <c r="A91" s="1" t="s">
        <v>2</v>
      </c>
      <c r="B91" s="1" t="s">
        <v>1945</v>
      </c>
    </row>
    <row r="92" spans="1:2" x14ac:dyDescent="0.25">
      <c r="A92" s="1" t="s">
        <v>952</v>
      </c>
      <c r="B92" s="1" t="s">
        <v>1944</v>
      </c>
    </row>
    <row r="93" spans="1:2" x14ac:dyDescent="0.25">
      <c r="A93" s="1" t="s">
        <v>951</v>
      </c>
      <c r="B93" s="1" t="s">
        <v>1943</v>
      </c>
    </row>
    <row r="94" spans="1:2" x14ac:dyDescent="0.25">
      <c r="A94" s="1" t="s">
        <v>3</v>
      </c>
      <c r="B94" s="1" t="s">
        <v>1942</v>
      </c>
    </row>
    <row r="95" spans="1:2" x14ac:dyDescent="0.25">
      <c r="A95" s="1" t="s">
        <v>188</v>
      </c>
      <c r="B95" s="1" t="s">
        <v>1941</v>
      </c>
    </row>
    <row r="96" spans="1:2" x14ac:dyDescent="0.25">
      <c r="A96" s="1" t="s">
        <v>950</v>
      </c>
      <c r="B96" s="1" t="s">
        <v>1940</v>
      </c>
    </row>
    <row r="97" spans="1:2" x14ac:dyDescent="0.25">
      <c r="A97" s="1" t="s">
        <v>949</v>
      </c>
      <c r="B97" s="1" t="s">
        <v>1939</v>
      </c>
    </row>
    <row r="98" spans="1:2" x14ac:dyDescent="0.25">
      <c r="A98" s="1" t="s">
        <v>189</v>
      </c>
      <c r="B98" s="1" t="s">
        <v>1938</v>
      </c>
    </row>
    <row r="99" spans="1:2" x14ac:dyDescent="0.25">
      <c r="A99" s="1" t="s">
        <v>948</v>
      </c>
      <c r="B99" s="1" t="s">
        <v>1937</v>
      </c>
    </row>
    <row r="100" spans="1:2" x14ac:dyDescent="0.25">
      <c r="A100" s="1" t="s">
        <v>72</v>
      </c>
      <c r="B100" s="1" t="s">
        <v>1936</v>
      </c>
    </row>
    <row r="101" spans="1:2" x14ac:dyDescent="0.25">
      <c r="A101" s="1" t="s">
        <v>947</v>
      </c>
      <c r="B101" s="1" t="s">
        <v>1935</v>
      </c>
    </row>
    <row r="102" spans="1:2" x14ac:dyDescent="0.25">
      <c r="A102" s="1" t="s">
        <v>946</v>
      </c>
      <c r="B102" s="1" t="s">
        <v>1934</v>
      </c>
    </row>
    <row r="103" spans="1:2" x14ac:dyDescent="0.25">
      <c r="A103" s="1" t="s">
        <v>945</v>
      </c>
      <c r="B103" s="1" t="s">
        <v>1933</v>
      </c>
    </row>
    <row r="104" spans="1:2" x14ac:dyDescent="0.25">
      <c r="A104" s="1" t="s">
        <v>944</v>
      </c>
      <c r="B104" s="1" t="s">
        <v>1932</v>
      </c>
    </row>
    <row r="105" spans="1:2" x14ac:dyDescent="0.25">
      <c r="A105" s="1" t="s">
        <v>190</v>
      </c>
      <c r="B105" s="1" t="s">
        <v>1931</v>
      </c>
    </row>
    <row r="106" spans="1:2" x14ac:dyDescent="0.25">
      <c r="A106" s="1" t="s">
        <v>943</v>
      </c>
      <c r="B106" s="1" t="s">
        <v>1930</v>
      </c>
    </row>
    <row r="107" spans="1:2" x14ac:dyDescent="0.25">
      <c r="A107" s="1" t="s">
        <v>175</v>
      </c>
      <c r="B107" s="1" t="s">
        <v>1929</v>
      </c>
    </row>
    <row r="108" spans="1:2" x14ac:dyDescent="0.25">
      <c r="A108" s="1" t="s">
        <v>942</v>
      </c>
      <c r="B108" s="1" t="s">
        <v>1928</v>
      </c>
    </row>
    <row r="109" spans="1:2" x14ac:dyDescent="0.25">
      <c r="A109" s="1" t="s">
        <v>941</v>
      </c>
      <c r="B109" s="1" t="s">
        <v>1927</v>
      </c>
    </row>
    <row r="110" spans="1:2" x14ac:dyDescent="0.25">
      <c r="A110" s="1" t="s">
        <v>940</v>
      </c>
      <c r="B110" s="1" t="s">
        <v>1926</v>
      </c>
    </row>
    <row r="111" spans="1:2" x14ac:dyDescent="0.25">
      <c r="A111" s="1" t="s">
        <v>939</v>
      </c>
      <c r="B111" s="1" t="s">
        <v>1925</v>
      </c>
    </row>
    <row r="112" spans="1:2" x14ac:dyDescent="0.25">
      <c r="A112" s="1" t="s">
        <v>110</v>
      </c>
      <c r="B112" s="1" t="s">
        <v>1924</v>
      </c>
    </row>
    <row r="113" spans="1:2" x14ac:dyDescent="0.25">
      <c r="A113" s="1" t="s">
        <v>143</v>
      </c>
      <c r="B113" s="1" t="s">
        <v>1923</v>
      </c>
    </row>
    <row r="114" spans="1:2" x14ac:dyDescent="0.25">
      <c r="A114" s="1" t="s">
        <v>938</v>
      </c>
      <c r="B114" s="1" t="s">
        <v>1922</v>
      </c>
    </row>
    <row r="115" spans="1:2" x14ac:dyDescent="0.25">
      <c r="A115" s="1" t="s">
        <v>937</v>
      </c>
      <c r="B115" s="1" t="s">
        <v>1921</v>
      </c>
    </row>
    <row r="116" spans="1:2" x14ac:dyDescent="0.25">
      <c r="A116" s="1" t="s">
        <v>4</v>
      </c>
      <c r="B116" s="1" t="s">
        <v>1920</v>
      </c>
    </row>
    <row r="117" spans="1:2" x14ac:dyDescent="0.25">
      <c r="A117" s="1" t="s">
        <v>936</v>
      </c>
      <c r="B117" s="1" t="s">
        <v>1919</v>
      </c>
    </row>
    <row r="118" spans="1:2" x14ac:dyDescent="0.25">
      <c r="A118" s="1" t="s">
        <v>935</v>
      </c>
      <c r="B118" s="1" t="s">
        <v>1918</v>
      </c>
    </row>
    <row r="119" spans="1:2" x14ac:dyDescent="0.25">
      <c r="A119" s="1" t="s">
        <v>934</v>
      </c>
      <c r="B119" s="1" t="s">
        <v>1917</v>
      </c>
    </row>
    <row r="120" spans="1:2" x14ac:dyDescent="0.25">
      <c r="A120" s="1" t="s">
        <v>933</v>
      </c>
      <c r="B120" s="1" t="s">
        <v>1916</v>
      </c>
    </row>
    <row r="121" spans="1:2" x14ac:dyDescent="0.25">
      <c r="A121" s="1" t="s">
        <v>932</v>
      </c>
      <c r="B121" s="1" t="s">
        <v>1915</v>
      </c>
    </row>
    <row r="122" spans="1:2" x14ac:dyDescent="0.25">
      <c r="A122" s="1" t="s">
        <v>931</v>
      </c>
      <c r="B122" s="1" t="s">
        <v>1914</v>
      </c>
    </row>
    <row r="123" spans="1:2" x14ac:dyDescent="0.25">
      <c r="A123" s="1" t="s">
        <v>930</v>
      </c>
      <c r="B123" s="1" t="s">
        <v>1913</v>
      </c>
    </row>
    <row r="124" spans="1:2" x14ac:dyDescent="0.25">
      <c r="A124" s="1" t="s">
        <v>929</v>
      </c>
      <c r="B124" s="1" t="s">
        <v>1912</v>
      </c>
    </row>
    <row r="125" spans="1:2" x14ac:dyDescent="0.25">
      <c r="A125" s="1" t="s">
        <v>928</v>
      </c>
      <c r="B125" s="1" t="s">
        <v>1911</v>
      </c>
    </row>
    <row r="126" spans="1:2" x14ac:dyDescent="0.25">
      <c r="A126" s="1" t="s">
        <v>927</v>
      </c>
      <c r="B126" s="1" t="s">
        <v>1910</v>
      </c>
    </row>
    <row r="127" spans="1:2" x14ac:dyDescent="0.25">
      <c r="A127" s="1" t="s">
        <v>926</v>
      </c>
      <c r="B127" s="1" t="s">
        <v>1909</v>
      </c>
    </row>
    <row r="128" spans="1:2" x14ac:dyDescent="0.25">
      <c r="A128" s="1" t="s">
        <v>27</v>
      </c>
      <c r="B128" s="1" t="s">
        <v>1908</v>
      </c>
    </row>
    <row r="129" spans="1:2" x14ac:dyDescent="0.25">
      <c r="A129" s="1" t="s">
        <v>74</v>
      </c>
      <c r="B129" s="1" t="s">
        <v>1907</v>
      </c>
    </row>
    <row r="130" spans="1:2" x14ac:dyDescent="0.25">
      <c r="A130" s="1" t="s">
        <v>145</v>
      </c>
      <c r="B130" s="1" t="s">
        <v>1906</v>
      </c>
    </row>
    <row r="131" spans="1:2" x14ac:dyDescent="0.25">
      <c r="A131" s="1" t="s">
        <v>191</v>
      </c>
      <c r="B131" s="1" t="s">
        <v>1905</v>
      </c>
    </row>
    <row r="132" spans="1:2" x14ac:dyDescent="0.25">
      <c r="A132" s="1" t="s">
        <v>925</v>
      </c>
      <c r="B132" s="1" t="s">
        <v>1904</v>
      </c>
    </row>
    <row r="133" spans="1:2" x14ac:dyDescent="0.25">
      <c r="A133" s="1" t="s">
        <v>192</v>
      </c>
      <c r="B133" s="1" t="s">
        <v>1903</v>
      </c>
    </row>
    <row r="134" spans="1:2" x14ac:dyDescent="0.25">
      <c r="A134" s="1" t="s">
        <v>924</v>
      </c>
      <c r="B134" s="1" t="s">
        <v>1902</v>
      </c>
    </row>
    <row r="135" spans="1:2" x14ac:dyDescent="0.25">
      <c r="A135" s="1" t="s">
        <v>923</v>
      </c>
      <c r="B135" s="1" t="s">
        <v>1901</v>
      </c>
    </row>
    <row r="136" spans="1:2" x14ac:dyDescent="0.25">
      <c r="A136" s="1" t="s">
        <v>922</v>
      </c>
      <c r="B136" s="1" t="s">
        <v>1900</v>
      </c>
    </row>
    <row r="137" spans="1:2" x14ac:dyDescent="0.25">
      <c r="A137" s="1" t="s">
        <v>921</v>
      </c>
      <c r="B137" s="1" t="s">
        <v>1899</v>
      </c>
    </row>
    <row r="138" spans="1:2" x14ac:dyDescent="0.25">
      <c r="A138" s="1" t="s">
        <v>920</v>
      </c>
      <c r="B138" s="1" t="s">
        <v>1898</v>
      </c>
    </row>
    <row r="139" spans="1:2" x14ac:dyDescent="0.25">
      <c r="A139" s="1" t="s">
        <v>919</v>
      </c>
      <c r="B139" s="1" t="s">
        <v>1897</v>
      </c>
    </row>
    <row r="140" spans="1:2" x14ac:dyDescent="0.25">
      <c r="A140" s="1" t="s">
        <v>918</v>
      </c>
      <c r="B140" s="1" t="s">
        <v>1896</v>
      </c>
    </row>
    <row r="141" spans="1:2" x14ac:dyDescent="0.25">
      <c r="A141" s="1" t="s">
        <v>168</v>
      </c>
      <c r="B141" s="1" t="s">
        <v>1895</v>
      </c>
    </row>
    <row r="142" spans="1:2" x14ac:dyDescent="0.25">
      <c r="A142" s="1" t="s">
        <v>917</v>
      </c>
      <c r="B142" s="1" t="s">
        <v>1894</v>
      </c>
    </row>
    <row r="143" spans="1:2" x14ac:dyDescent="0.25">
      <c r="A143" s="1" t="s">
        <v>916</v>
      </c>
      <c r="B143" s="1" t="s">
        <v>1893</v>
      </c>
    </row>
    <row r="144" spans="1:2" x14ac:dyDescent="0.25">
      <c r="A144" s="1" t="s">
        <v>915</v>
      </c>
      <c r="B144" s="1" t="s">
        <v>1892</v>
      </c>
    </row>
    <row r="145" spans="1:2" x14ac:dyDescent="0.25">
      <c r="A145" s="1" t="s">
        <v>914</v>
      </c>
      <c r="B145" s="1" t="s">
        <v>1891</v>
      </c>
    </row>
    <row r="146" spans="1:2" x14ac:dyDescent="0.25">
      <c r="A146" s="1" t="s">
        <v>913</v>
      </c>
      <c r="B146" s="1" t="s">
        <v>1890</v>
      </c>
    </row>
    <row r="147" spans="1:2" x14ac:dyDescent="0.25">
      <c r="A147" s="1" t="s">
        <v>912</v>
      </c>
      <c r="B147" s="1" t="s">
        <v>1889</v>
      </c>
    </row>
    <row r="148" spans="1:2" x14ac:dyDescent="0.25">
      <c r="A148" s="1" t="s">
        <v>911</v>
      </c>
      <c r="B148" s="1" t="s">
        <v>1888</v>
      </c>
    </row>
    <row r="149" spans="1:2" x14ac:dyDescent="0.25">
      <c r="A149" s="1" t="s">
        <v>910</v>
      </c>
      <c r="B149" s="1" t="s">
        <v>1887</v>
      </c>
    </row>
    <row r="150" spans="1:2" x14ac:dyDescent="0.25">
      <c r="A150" s="1" t="s">
        <v>193</v>
      </c>
      <c r="B150" s="1" t="s">
        <v>1886</v>
      </c>
    </row>
    <row r="151" spans="1:2" x14ac:dyDescent="0.25">
      <c r="A151" s="1" t="s">
        <v>909</v>
      </c>
      <c r="B151" s="1" t="s">
        <v>1885</v>
      </c>
    </row>
    <row r="152" spans="1:2" x14ac:dyDescent="0.25">
      <c r="A152" s="1" t="s">
        <v>908</v>
      </c>
      <c r="B152" s="1" t="s">
        <v>1884</v>
      </c>
    </row>
    <row r="153" spans="1:2" x14ac:dyDescent="0.25">
      <c r="A153" s="1" t="s">
        <v>907</v>
      </c>
      <c r="B153" s="1" t="s">
        <v>1883</v>
      </c>
    </row>
    <row r="154" spans="1:2" x14ac:dyDescent="0.25">
      <c r="A154" s="1" t="s">
        <v>906</v>
      </c>
      <c r="B154" s="1" t="s">
        <v>1882</v>
      </c>
    </row>
    <row r="155" spans="1:2" x14ac:dyDescent="0.25">
      <c r="A155" s="1" t="s">
        <v>905</v>
      </c>
      <c r="B155" s="1" t="s">
        <v>1881</v>
      </c>
    </row>
    <row r="156" spans="1:2" x14ac:dyDescent="0.25">
      <c r="A156" s="1" t="s">
        <v>84</v>
      </c>
      <c r="B156" s="1" t="s">
        <v>1880</v>
      </c>
    </row>
    <row r="157" spans="1:2" x14ac:dyDescent="0.25">
      <c r="A157" s="1" t="s">
        <v>904</v>
      </c>
      <c r="B157" s="1" t="s">
        <v>1879</v>
      </c>
    </row>
    <row r="158" spans="1:2" x14ac:dyDescent="0.25">
      <c r="A158" s="1" t="s">
        <v>903</v>
      </c>
      <c r="B158" s="1" t="s">
        <v>1878</v>
      </c>
    </row>
    <row r="159" spans="1:2" x14ac:dyDescent="0.25">
      <c r="A159" s="1" t="s">
        <v>902</v>
      </c>
      <c r="B159" s="1" t="s">
        <v>1877</v>
      </c>
    </row>
    <row r="160" spans="1:2" x14ac:dyDescent="0.25">
      <c r="A160" s="1" t="s">
        <v>901</v>
      </c>
      <c r="B160" s="1" t="s">
        <v>1876</v>
      </c>
    </row>
    <row r="161" spans="1:2" x14ac:dyDescent="0.25">
      <c r="A161" s="1" t="s">
        <v>900</v>
      </c>
      <c r="B161" s="1" t="s">
        <v>1875</v>
      </c>
    </row>
    <row r="162" spans="1:2" x14ac:dyDescent="0.25">
      <c r="A162" s="1" t="s">
        <v>899</v>
      </c>
      <c r="B162" s="1" t="s">
        <v>1874</v>
      </c>
    </row>
    <row r="163" spans="1:2" x14ac:dyDescent="0.25">
      <c r="A163" s="1" t="s">
        <v>898</v>
      </c>
      <c r="B163" s="1" t="s">
        <v>1873</v>
      </c>
    </row>
    <row r="164" spans="1:2" x14ac:dyDescent="0.25">
      <c r="A164" s="1" t="s">
        <v>897</v>
      </c>
      <c r="B164" s="1" t="s">
        <v>1872</v>
      </c>
    </row>
    <row r="165" spans="1:2" x14ac:dyDescent="0.25">
      <c r="A165" s="1" t="s">
        <v>41</v>
      </c>
      <c r="B165" s="1" t="s">
        <v>1871</v>
      </c>
    </row>
    <row r="166" spans="1:2" x14ac:dyDescent="0.25">
      <c r="A166" s="1" t="s">
        <v>896</v>
      </c>
      <c r="B166" s="1" t="s">
        <v>1870</v>
      </c>
    </row>
    <row r="167" spans="1:2" x14ac:dyDescent="0.25">
      <c r="A167" s="1" t="s">
        <v>895</v>
      </c>
      <c r="B167" s="1" t="s">
        <v>1869</v>
      </c>
    </row>
    <row r="168" spans="1:2" x14ac:dyDescent="0.25">
      <c r="A168" s="1" t="s">
        <v>894</v>
      </c>
      <c r="B168" s="1" t="s">
        <v>1868</v>
      </c>
    </row>
    <row r="169" spans="1:2" x14ac:dyDescent="0.25">
      <c r="A169" s="1" t="s">
        <v>893</v>
      </c>
      <c r="B169" s="1" t="s">
        <v>1867</v>
      </c>
    </row>
    <row r="170" spans="1:2" x14ac:dyDescent="0.25">
      <c r="A170" s="1" t="s">
        <v>892</v>
      </c>
      <c r="B170" s="1" t="s">
        <v>1866</v>
      </c>
    </row>
    <row r="171" spans="1:2" x14ac:dyDescent="0.25">
      <c r="A171" s="1" t="s">
        <v>891</v>
      </c>
      <c r="B171" s="1" t="s">
        <v>1865</v>
      </c>
    </row>
    <row r="172" spans="1:2" x14ac:dyDescent="0.25">
      <c r="A172" s="1" t="s">
        <v>890</v>
      </c>
      <c r="B172" s="1" t="s">
        <v>1864</v>
      </c>
    </row>
    <row r="173" spans="1:2" x14ac:dyDescent="0.25">
      <c r="A173" s="1" t="s">
        <v>889</v>
      </c>
      <c r="B173" s="1" t="s">
        <v>1863</v>
      </c>
    </row>
    <row r="174" spans="1:2" x14ac:dyDescent="0.25">
      <c r="A174" s="1" t="s">
        <v>888</v>
      </c>
      <c r="B174" s="1" t="s">
        <v>1862</v>
      </c>
    </row>
    <row r="175" spans="1:2" x14ac:dyDescent="0.25">
      <c r="A175" s="1" t="s">
        <v>887</v>
      </c>
      <c r="B175" s="1" t="s">
        <v>1861</v>
      </c>
    </row>
    <row r="176" spans="1:2" x14ac:dyDescent="0.25">
      <c r="A176" s="1" t="s">
        <v>88</v>
      </c>
      <c r="B176" s="1" t="s">
        <v>1860</v>
      </c>
    </row>
    <row r="177" spans="1:2" x14ac:dyDescent="0.25">
      <c r="A177" s="1" t="s">
        <v>886</v>
      </c>
      <c r="B177" s="1" t="s">
        <v>1859</v>
      </c>
    </row>
    <row r="178" spans="1:2" x14ac:dyDescent="0.25">
      <c r="A178" s="1" t="s">
        <v>885</v>
      </c>
      <c r="B178" s="1" t="s">
        <v>1858</v>
      </c>
    </row>
    <row r="179" spans="1:2" x14ac:dyDescent="0.25">
      <c r="A179" s="1" t="s">
        <v>884</v>
      </c>
      <c r="B179" s="1" t="s">
        <v>1857</v>
      </c>
    </row>
    <row r="180" spans="1:2" x14ac:dyDescent="0.25">
      <c r="A180" s="1" t="s">
        <v>883</v>
      </c>
      <c r="B180" s="1" t="s">
        <v>1856</v>
      </c>
    </row>
    <row r="181" spans="1:2" x14ac:dyDescent="0.25">
      <c r="A181" s="1" t="s">
        <v>882</v>
      </c>
      <c r="B181" s="1" t="s">
        <v>1855</v>
      </c>
    </row>
    <row r="182" spans="1:2" x14ac:dyDescent="0.25">
      <c r="A182" s="1" t="s">
        <v>881</v>
      </c>
      <c r="B182" s="1" t="s">
        <v>1854</v>
      </c>
    </row>
    <row r="183" spans="1:2" x14ac:dyDescent="0.25">
      <c r="A183" s="1" t="s">
        <v>194</v>
      </c>
      <c r="B183" s="1" t="s">
        <v>1853</v>
      </c>
    </row>
    <row r="184" spans="1:2" x14ac:dyDescent="0.25">
      <c r="A184" s="1" t="s">
        <v>880</v>
      </c>
      <c r="B184" s="1" t="s">
        <v>1852</v>
      </c>
    </row>
    <row r="185" spans="1:2" x14ac:dyDescent="0.25">
      <c r="A185" s="1" t="s">
        <v>195</v>
      </c>
      <c r="B185" s="1" t="s">
        <v>1851</v>
      </c>
    </row>
    <row r="186" spans="1:2" x14ac:dyDescent="0.25">
      <c r="A186" s="1" t="s">
        <v>879</v>
      </c>
      <c r="B186" s="1" t="s">
        <v>1850</v>
      </c>
    </row>
    <row r="187" spans="1:2" x14ac:dyDescent="0.25">
      <c r="A187" s="1" t="s">
        <v>878</v>
      </c>
      <c r="B187" s="1" t="s">
        <v>1849</v>
      </c>
    </row>
    <row r="188" spans="1:2" x14ac:dyDescent="0.25">
      <c r="A188" s="1" t="s">
        <v>178</v>
      </c>
      <c r="B188" s="1" t="s">
        <v>1848</v>
      </c>
    </row>
    <row r="189" spans="1:2" x14ac:dyDescent="0.25">
      <c r="A189" s="1" t="s">
        <v>42</v>
      </c>
      <c r="B189" s="1" t="s">
        <v>1847</v>
      </c>
    </row>
    <row r="190" spans="1:2" x14ac:dyDescent="0.25">
      <c r="A190" s="1" t="s">
        <v>877</v>
      </c>
      <c r="B190" s="1" t="s">
        <v>1846</v>
      </c>
    </row>
    <row r="191" spans="1:2" x14ac:dyDescent="0.25">
      <c r="A191" s="1" t="s">
        <v>93</v>
      </c>
      <c r="B191" s="1" t="s">
        <v>1845</v>
      </c>
    </row>
    <row r="192" spans="1:2" x14ac:dyDescent="0.25">
      <c r="A192" s="1" t="s">
        <v>5</v>
      </c>
      <c r="B192" s="1" t="s">
        <v>1844</v>
      </c>
    </row>
    <row r="193" spans="1:2" x14ac:dyDescent="0.25">
      <c r="A193" s="1" t="s">
        <v>876</v>
      </c>
      <c r="B193" s="1" t="s">
        <v>1843</v>
      </c>
    </row>
    <row r="194" spans="1:2" x14ac:dyDescent="0.25">
      <c r="A194" s="1" t="s">
        <v>875</v>
      </c>
      <c r="B194" s="1" t="s">
        <v>1842</v>
      </c>
    </row>
    <row r="195" spans="1:2" x14ac:dyDescent="0.25">
      <c r="A195" s="1" t="s">
        <v>71</v>
      </c>
      <c r="B195" s="1" t="s">
        <v>1841</v>
      </c>
    </row>
    <row r="196" spans="1:2" x14ac:dyDescent="0.25">
      <c r="A196" s="1" t="s">
        <v>28</v>
      </c>
      <c r="B196" s="1" t="s">
        <v>1840</v>
      </c>
    </row>
    <row r="197" spans="1:2" x14ac:dyDescent="0.25">
      <c r="A197" s="1" t="s">
        <v>874</v>
      </c>
      <c r="B197" s="1" t="s">
        <v>1839</v>
      </c>
    </row>
    <row r="198" spans="1:2" x14ac:dyDescent="0.25">
      <c r="A198" s="1" t="s">
        <v>873</v>
      </c>
      <c r="B198" s="1" t="s">
        <v>1838</v>
      </c>
    </row>
    <row r="199" spans="1:2" x14ac:dyDescent="0.25">
      <c r="A199" s="1" t="s">
        <v>872</v>
      </c>
      <c r="B199" s="1" t="s">
        <v>1837</v>
      </c>
    </row>
    <row r="200" spans="1:2" x14ac:dyDescent="0.25">
      <c r="A200" s="1" t="s">
        <v>871</v>
      </c>
      <c r="B200" s="1" t="s">
        <v>1836</v>
      </c>
    </row>
    <row r="201" spans="1:2" x14ac:dyDescent="0.25">
      <c r="A201" s="1" t="s">
        <v>131</v>
      </c>
      <c r="B201" s="1" t="s">
        <v>1835</v>
      </c>
    </row>
    <row r="202" spans="1:2" x14ac:dyDescent="0.25">
      <c r="A202" s="1" t="s">
        <v>60</v>
      </c>
      <c r="B202" s="1" t="s">
        <v>1834</v>
      </c>
    </row>
    <row r="203" spans="1:2" x14ac:dyDescent="0.25">
      <c r="A203" s="1" t="s">
        <v>870</v>
      </c>
      <c r="B203" s="1" t="s">
        <v>1833</v>
      </c>
    </row>
    <row r="204" spans="1:2" x14ac:dyDescent="0.25">
      <c r="A204" s="1" t="s">
        <v>79</v>
      </c>
      <c r="B204" s="1" t="s">
        <v>1832</v>
      </c>
    </row>
    <row r="205" spans="1:2" x14ac:dyDescent="0.25">
      <c r="A205" s="1" t="s">
        <v>869</v>
      </c>
      <c r="B205" s="1" t="s">
        <v>1831</v>
      </c>
    </row>
    <row r="206" spans="1:2" x14ac:dyDescent="0.25">
      <c r="A206" s="1" t="s">
        <v>868</v>
      </c>
      <c r="B206" s="1" t="s">
        <v>1830</v>
      </c>
    </row>
    <row r="207" spans="1:2" x14ac:dyDescent="0.25">
      <c r="A207" s="1" t="s">
        <v>867</v>
      </c>
      <c r="B207" s="1" t="s">
        <v>1829</v>
      </c>
    </row>
    <row r="208" spans="1:2" x14ac:dyDescent="0.25">
      <c r="A208" s="1" t="s">
        <v>196</v>
      </c>
      <c r="B208" s="1" t="s">
        <v>1828</v>
      </c>
    </row>
    <row r="209" spans="1:2" x14ac:dyDescent="0.25">
      <c r="A209" s="1" t="s">
        <v>97</v>
      </c>
      <c r="B209" s="1" t="s">
        <v>1827</v>
      </c>
    </row>
    <row r="210" spans="1:2" x14ac:dyDescent="0.25">
      <c r="A210" s="1" t="s">
        <v>866</v>
      </c>
      <c r="B210" s="1" t="s">
        <v>1826</v>
      </c>
    </row>
    <row r="211" spans="1:2" x14ac:dyDescent="0.25">
      <c r="A211" s="1" t="s">
        <v>865</v>
      </c>
      <c r="B211" s="1" t="s">
        <v>1825</v>
      </c>
    </row>
    <row r="212" spans="1:2" x14ac:dyDescent="0.25">
      <c r="A212" s="1" t="s">
        <v>864</v>
      </c>
      <c r="B212" s="1" t="s">
        <v>1824</v>
      </c>
    </row>
    <row r="213" spans="1:2" x14ac:dyDescent="0.25">
      <c r="A213" s="1" t="s">
        <v>863</v>
      </c>
      <c r="B213" s="1" t="s">
        <v>1823</v>
      </c>
    </row>
    <row r="214" spans="1:2" x14ac:dyDescent="0.25">
      <c r="A214" s="1" t="s">
        <v>862</v>
      </c>
      <c r="B214" s="1" t="s">
        <v>1822</v>
      </c>
    </row>
    <row r="215" spans="1:2" x14ac:dyDescent="0.25">
      <c r="A215" s="1" t="s">
        <v>861</v>
      </c>
      <c r="B215" s="1" t="s">
        <v>1821</v>
      </c>
    </row>
    <row r="216" spans="1:2" x14ac:dyDescent="0.25">
      <c r="A216" s="1" t="s">
        <v>860</v>
      </c>
      <c r="B216" s="1" t="s">
        <v>1820</v>
      </c>
    </row>
    <row r="217" spans="1:2" x14ac:dyDescent="0.25">
      <c r="A217" s="1" t="s">
        <v>859</v>
      </c>
      <c r="B217" s="1" t="s">
        <v>1819</v>
      </c>
    </row>
    <row r="218" spans="1:2" x14ac:dyDescent="0.25">
      <c r="A218" s="1" t="s">
        <v>858</v>
      </c>
      <c r="B218" s="1" t="s">
        <v>1818</v>
      </c>
    </row>
    <row r="219" spans="1:2" x14ac:dyDescent="0.25">
      <c r="A219" s="1" t="s">
        <v>94</v>
      </c>
      <c r="B219" s="1" t="s">
        <v>1817</v>
      </c>
    </row>
    <row r="220" spans="1:2" x14ac:dyDescent="0.25">
      <c r="A220" s="1" t="s">
        <v>857</v>
      </c>
      <c r="B220" s="1" t="s">
        <v>1816</v>
      </c>
    </row>
    <row r="221" spans="1:2" x14ac:dyDescent="0.25">
      <c r="A221" s="1" t="s">
        <v>856</v>
      </c>
      <c r="B221" s="1" t="s">
        <v>1815</v>
      </c>
    </row>
    <row r="222" spans="1:2" x14ac:dyDescent="0.25">
      <c r="A222" s="1" t="s">
        <v>855</v>
      </c>
      <c r="B222" s="1" t="s">
        <v>1814</v>
      </c>
    </row>
    <row r="223" spans="1:2" x14ac:dyDescent="0.25">
      <c r="A223" s="1" t="s">
        <v>854</v>
      </c>
      <c r="B223" s="1" t="s">
        <v>1813</v>
      </c>
    </row>
    <row r="224" spans="1:2" x14ac:dyDescent="0.25">
      <c r="A224" s="1" t="s">
        <v>853</v>
      </c>
      <c r="B224" s="1" t="s">
        <v>1812</v>
      </c>
    </row>
    <row r="225" spans="1:2" x14ac:dyDescent="0.25">
      <c r="A225" s="1" t="s">
        <v>852</v>
      </c>
      <c r="B225" s="1" t="s">
        <v>1811</v>
      </c>
    </row>
    <row r="226" spans="1:2" x14ac:dyDescent="0.25">
      <c r="A226" s="1" t="s">
        <v>851</v>
      </c>
      <c r="B226" s="1" t="s">
        <v>1810</v>
      </c>
    </row>
    <row r="227" spans="1:2" x14ac:dyDescent="0.25">
      <c r="A227" s="1" t="s">
        <v>850</v>
      </c>
      <c r="B227" s="1" t="s">
        <v>1809</v>
      </c>
    </row>
    <row r="228" spans="1:2" x14ac:dyDescent="0.25">
      <c r="A228" s="1" t="s">
        <v>849</v>
      </c>
      <c r="B228" s="1" t="s">
        <v>1808</v>
      </c>
    </row>
    <row r="229" spans="1:2" x14ac:dyDescent="0.25">
      <c r="A229" s="1" t="s">
        <v>848</v>
      </c>
      <c r="B229" s="1" t="s">
        <v>1807</v>
      </c>
    </row>
    <row r="230" spans="1:2" x14ac:dyDescent="0.25">
      <c r="A230" s="1" t="s">
        <v>847</v>
      </c>
      <c r="B230" s="1" t="s">
        <v>1806</v>
      </c>
    </row>
    <row r="231" spans="1:2" x14ac:dyDescent="0.25">
      <c r="A231" s="1" t="s">
        <v>846</v>
      </c>
      <c r="B231" s="1" t="s">
        <v>1805</v>
      </c>
    </row>
    <row r="232" spans="1:2" x14ac:dyDescent="0.25">
      <c r="A232" s="1" t="s">
        <v>845</v>
      </c>
      <c r="B232" s="1" t="s">
        <v>1804</v>
      </c>
    </row>
    <row r="233" spans="1:2" x14ac:dyDescent="0.25">
      <c r="A233" s="1" t="s">
        <v>6</v>
      </c>
      <c r="B233" s="1" t="s">
        <v>1803</v>
      </c>
    </row>
    <row r="234" spans="1:2" x14ac:dyDescent="0.25">
      <c r="A234" s="1" t="s">
        <v>90</v>
      </c>
      <c r="B234" s="1" t="s">
        <v>1802</v>
      </c>
    </row>
    <row r="235" spans="1:2" x14ac:dyDescent="0.25">
      <c r="A235" s="1" t="s">
        <v>197</v>
      </c>
      <c r="B235" s="1" t="s">
        <v>1801</v>
      </c>
    </row>
    <row r="236" spans="1:2" x14ac:dyDescent="0.25">
      <c r="A236" s="1" t="s">
        <v>844</v>
      </c>
      <c r="B236" s="1" t="s">
        <v>1800</v>
      </c>
    </row>
    <row r="237" spans="1:2" x14ac:dyDescent="0.25">
      <c r="A237" s="1" t="s">
        <v>843</v>
      </c>
      <c r="B237" s="1" t="s">
        <v>1799</v>
      </c>
    </row>
    <row r="238" spans="1:2" x14ac:dyDescent="0.25">
      <c r="A238" s="1" t="s">
        <v>842</v>
      </c>
      <c r="B238" s="1" t="s">
        <v>1798</v>
      </c>
    </row>
    <row r="239" spans="1:2" x14ac:dyDescent="0.25">
      <c r="A239" s="1" t="s">
        <v>841</v>
      </c>
      <c r="B239" s="1" t="s">
        <v>1797</v>
      </c>
    </row>
    <row r="240" spans="1:2" x14ac:dyDescent="0.25">
      <c r="A240" s="1" t="s">
        <v>43</v>
      </c>
      <c r="B240" s="1" t="s">
        <v>1796</v>
      </c>
    </row>
    <row r="241" spans="1:2" x14ac:dyDescent="0.25">
      <c r="A241" s="1" t="s">
        <v>198</v>
      </c>
      <c r="B241" s="1" t="s">
        <v>1795</v>
      </c>
    </row>
    <row r="242" spans="1:2" x14ac:dyDescent="0.25">
      <c r="A242" s="1" t="s">
        <v>840</v>
      </c>
      <c r="B242" s="1" t="s">
        <v>1794</v>
      </c>
    </row>
    <row r="243" spans="1:2" x14ac:dyDescent="0.25">
      <c r="A243" s="1" t="s">
        <v>839</v>
      </c>
      <c r="B243" s="1" t="s">
        <v>1793</v>
      </c>
    </row>
    <row r="244" spans="1:2" x14ac:dyDescent="0.25">
      <c r="A244" s="1" t="s">
        <v>838</v>
      </c>
      <c r="B244" s="1" t="s">
        <v>1792</v>
      </c>
    </row>
    <row r="245" spans="1:2" x14ac:dyDescent="0.25">
      <c r="A245" s="1" t="s">
        <v>837</v>
      </c>
      <c r="B245" s="1" t="s">
        <v>1791</v>
      </c>
    </row>
    <row r="246" spans="1:2" x14ac:dyDescent="0.25">
      <c r="A246" s="1" t="s">
        <v>836</v>
      </c>
      <c r="B246" s="1" t="s">
        <v>1790</v>
      </c>
    </row>
    <row r="247" spans="1:2" x14ac:dyDescent="0.25">
      <c r="A247" s="1" t="s">
        <v>835</v>
      </c>
      <c r="B247" s="1" t="s">
        <v>1789</v>
      </c>
    </row>
    <row r="248" spans="1:2" x14ac:dyDescent="0.25">
      <c r="A248" s="1" t="s">
        <v>7</v>
      </c>
      <c r="B248" s="1" t="s">
        <v>1788</v>
      </c>
    </row>
    <row r="249" spans="1:2" x14ac:dyDescent="0.25">
      <c r="A249" s="1" t="s">
        <v>834</v>
      </c>
      <c r="B249" s="1" t="s">
        <v>1787</v>
      </c>
    </row>
    <row r="250" spans="1:2" x14ac:dyDescent="0.25">
      <c r="A250" s="1" t="s">
        <v>833</v>
      </c>
      <c r="B250" s="1" t="s">
        <v>1786</v>
      </c>
    </row>
    <row r="251" spans="1:2" x14ac:dyDescent="0.25">
      <c r="A251" s="1" t="s">
        <v>832</v>
      </c>
      <c r="B251" s="1" t="s">
        <v>1785</v>
      </c>
    </row>
    <row r="252" spans="1:2" x14ac:dyDescent="0.25">
      <c r="A252" s="1" t="s">
        <v>831</v>
      </c>
      <c r="B252" s="1" t="s">
        <v>1784</v>
      </c>
    </row>
    <row r="253" spans="1:2" x14ac:dyDescent="0.25">
      <c r="A253" s="1" t="s">
        <v>830</v>
      </c>
      <c r="B253" s="1" t="s">
        <v>1783</v>
      </c>
    </row>
    <row r="254" spans="1:2" x14ac:dyDescent="0.25">
      <c r="A254" s="1" t="s">
        <v>829</v>
      </c>
      <c r="B254" s="1" t="s">
        <v>1782</v>
      </c>
    </row>
    <row r="255" spans="1:2" x14ac:dyDescent="0.25">
      <c r="A255" s="1" t="s">
        <v>828</v>
      </c>
      <c r="B255" s="1" t="s">
        <v>1781</v>
      </c>
    </row>
    <row r="256" spans="1:2" x14ac:dyDescent="0.25">
      <c r="A256" s="1" t="s">
        <v>827</v>
      </c>
      <c r="B256" s="1" t="s">
        <v>1780</v>
      </c>
    </row>
    <row r="257" spans="1:2" x14ac:dyDescent="0.25">
      <c r="A257" s="1" t="s">
        <v>826</v>
      </c>
      <c r="B257" s="1" t="s">
        <v>1779</v>
      </c>
    </row>
    <row r="258" spans="1:2" x14ac:dyDescent="0.25">
      <c r="A258" s="1" t="s">
        <v>119</v>
      </c>
      <c r="B258" s="1" t="s">
        <v>1778</v>
      </c>
    </row>
    <row r="259" spans="1:2" x14ac:dyDescent="0.25">
      <c r="A259" s="1" t="s">
        <v>825</v>
      </c>
      <c r="B259" s="1" t="s">
        <v>1777</v>
      </c>
    </row>
    <row r="260" spans="1:2" x14ac:dyDescent="0.25">
      <c r="A260" s="1" t="s">
        <v>824</v>
      </c>
      <c r="B260" s="1" t="s">
        <v>1776</v>
      </c>
    </row>
    <row r="261" spans="1:2" x14ac:dyDescent="0.25">
      <c r="A261" s="1" t="s">
        <v>165</v>
      </c>
      <c r="B261" s="1" t="s">
        <v>1775</v>
      </c>
    </row>
    <row r="262" spans="1:2" x14ac:dyDescent="0.25">
      <c r="A262" s="1" t="s">
        <v>823</v>
      </c>
      <c r="B262" s="1" t="s">
        <v>1774</v>
      </c>
    </row>
    <row r="263" spans="1:2" x14ac:dyDescent="0.25">
      <c r="A263" s="1" t="s">
        <v>822</v>
      </c>
      <c r="B263" s="1" t="s">
        <v>1773</v>
      </c>
    </row>
    <row r="264" spans="1:2" x14ac:dyDescent="0.25">
      <c r="A264" s="1" t="s">
        <v>821</v>
      </c>
      <c r="B264" s="1" t="s">
        <v>1772</v>
      </c>
    </row>
    <row r="265" spans="1:2" x14ac:dyDescent="0.25">
      <c r="A265" s="1" t="s">
        <v>820</v>
      </c>
      <c r="B265" s="1" t="s">
        <v>1771</v>
      </c>
    </row>
    <row r="266" spans="1:2" x14ac:dyDescent="0.25">
      <c r="A266" s="1" t="s">
        <v>819</v>
      </c>
      <c r="B266" s="1" t="s">
        <v>1770</v>
      </c>
    </row>
    <row r="267" spans="1:2" x14ac:dyDescent="0.25">
      <c r="A267" s="1" t="s">
        <v>818</v>
      </c>
      <c r="B267" s="1" t="s">
        <v>1769</v>
      </c>
    </row>
    <row r="268" spans="1:2" x14ac:dyDescent="0.25">
      <c r="A268" s="1" t="s">
        <v>102</v>
      </c>
      <c r="B268" s="1" t="s">
        <v>1768</v>
      </c>
    </row>
    <row r="269" spans="1:2" x14ac:dyDescent="0.25">
      <c r="A269" s="1" t="s">
        <v>817</v>
      </c>
      <c r="B269" s="1" t="s">
        <v>1767</v>
      </c>
    </row>
    <row r="270" spans="1:2" x14ac:dyDescent="0.25">
      <c r="A270" s="1" t="s">
        <v>816</v>
      </c>
      <c r="B270" s="1" t="s">
        <v>1766</v>
      </c>
    </row>
    <row r="271" spans="1:2" x14ac:dyDescent="0.25">
      <c r="A271" s="1" t="s">
        <v>815</v>
      </c>
      <c r="B271" s="1" t="s">
        <v>1765</v>
      </c>
    </row>
    <row r="272" spans="1:2" x14ac:dyDescent="0.25">
      <c r="A272" s="1" t="s">
        <v>814</v>
      </c>
      <c r="B272" s="1" t="s">
        <v>1764</v>
      </c>
    </row>
    <row r="273" spans="1:2" x14ac:dyDescent="0.25">
      <c r="A273" s="1" t="s">
        <v>142</v>
      </c>
      <c r="B273" s="1" t="s">
        <v>1763</v>
      </c>
    </row>
    <row r="274" spans="1:2" x14ac:dyDescent="0.25">
      <c r="A274" s="1" t="s">
        <v>813</v>
      </c>
      <c r="B274" s="1" t="s">
        <v>1762</v>
      </c>
    </row>
    <row r="275" spans="1:2" x14ac:dyDescent="0.25">
      <c r="A275" s="1" t="s">
        <v>812</v>
      </c>
      <c r="B275" s="1" t="s">
        <v>1761</v>
      </c>
    </row>
    <row r="276" spans="1:2" x14ac:dyDescent="0.25">
      <c r="A276" s="1" t="s">
        <v>811</v>
      </c>
      <c r="B276" s="1" t="s">
        <v>1760</v>
      </c>
    </row>
    <row r="277" spans="1:2" x14ac:dyDescent="0.25">
      <c r="A277" s="1" t="s">
        <v>64</v>
      </c>
      <c r="B277" s="1" t="s">
        <v>1759</v>
      </c>
    </row>
    <row r="278" spans="1:2" x14ac:dyDescent="0.25">
      <c r="A278" s="1" t="s">
        <v>810</v>
      </c>
      <c r="B278" s="1" t="s">
        <v>1758</v>
      </c>
    </row>
    <row r="279" spans="1:2" x14ac:dyDescent="0.25">
      <c r="A279" s="1" t="s">
        <v>809</v>
      </c>
      <c r="B279" s="1" t="s">
        <v>1757</v>
      </c>
    </row>
    <row r="280" spans="1:2" x14ac:dyDescent="0.25">
      <c r="A280" s="1" t="s">
        <v>808</v>
      </c>
      <c r="B280" s="1" t="s">
        <v>1756</v>
      </c>
    </row>
    <row r="281" spans="1:2" x14ac:dyDescent="0.25">
      <c r="A281" s="1" t="s">
        <v>807</v>
      </c>
      <c r="B281" s="1" t="s">
        <v>1755</v>
      </c>
    </row>
    <row r="282" spans="1:2" x14ac:dyDescent="0.25">
      <c r="A282" s="1" t="s">
        <v>806</v>
      </c>
      <c r="B282" s="1" t="s">
        <v>1754</v>
      </c>
    </row>
    <row r="283" spans="1:2" x14ac:dyDescent="0.25">
      <c r="A283" s="1" t="s">
        <v>805</v>
      </c>
      <c r="B283" s="1" t="s">
        <v>1753</v>
      </c>
    </row>
    <row r="284" spans="1:2" x14ac:dyDescent="0.25">
      <c r="A284" s="1" t="s">
        <v>804</v>
      </c>
      <c r="B284" s="1" t="s">
        <v>1752</v>
      </c>
    </row>
    <row r="285" spans="1:2" x14ac:dyDescent="0.25">
      <c r="A285" s="1" t="s">
        <v>803</v>
      </c>
      <c r="B285" s="1" t="s">
        <v>1751</v>
      </c>
    </row>
    <row r="286" spans="1:2" x14ac:dyDescent="0.25">
      <c r="A286" s="1" t="s">
        <v>802</v>
      </c>
      <c r="B286" s="1" t="s">
        <v>1750</v>
      </c>
    </row>
    <row r="287" spans="1:2" x14ac:dyDescent="0.25">
      <c r="A287" s="1" t="s">
        <v>801</v>
      </c>
      <c r="B287" s="1" t="s">
        <v>1749</v>
      </c>
    </row>
    <row r="288" spans="1:2" x14ac:dyDescent="0.25">
      <c r="A288" s="1" t="s">
        <v>800</v>
      </c>
      <c r="B288" s="1" t="s">
        <v>1748</v>
      </c>
    </row>
    <row r="289" spans="1:2" x14ac:dyDescent="0.25">
      <c r="A289" s="1" t="s">
        <v>799</v>
      </c>
      <c r="B289" s="1" t="s">
        <v>1747</v>
      </c>
    </row>
    <row r="290" spans="1:2" x14ac:dyDescent="0.25">
      <c r="A290" s="1" t="s">
        <v>87</v>
      </c>
      <c r="B290" s="1" t="s">
        <v>1746</v>
      </c>
    </row>
    <row r="291" spans="1:2" x14ac:dyDescent="0.25">
      <c r="A291" s="1" t="s">
        <v>798</v>
      </c>
      <c r="B291" s="1" t="s">
        <v>1745</v>
      </c>
    </row>
    <row r="292" spans="1:2" x14ac:dyDescent="0.25">
      <c r="A292" s="1" t="s">
        <v>797</v>
      </c>
      <c r="B292" s="1" t="s">
        <v>1744</v>
      </c>
    </row>
    <row r="293" spans="1:2" x14ac:dyDescent="0.25">
      <c r="A293" s="1" t="s">
        <v>796</v>
      </c>
      <c r="B293" s="1" t="s">
        <v>1743</v>
      </c>
    </row>
    <row r="294" spans="1:2" x14ac:dyDescent="0.25">
      <c r="A294" s="1" t="s">
        <v>795</v>
      </c>
      <c r="B294" s="1" t="s">
        <v>1742</v>
      </c>
    </row>
    <row r="295" spans="1:2" x14ac:dyDescent="0.25">
      <c r="A295" s="1" t="s">
        <v>794</v>
      </c>
      <c r="B295" s="1" t="s">
        <v>1741</v>
      </c>
    </row>
    <row r="296" spans="1:2" x14ac:dyDescent="0.25">
      <c r="A296" s="1" t="s">
        <v>793</v>
      </c>
      <c r="B296" s="1" t="s">
        <v>1740</v>
      </c>
    </row>
    <row r="297" spans="1:2" x14ac:dyDescent="0.25">
      <c r="A297" s="1" t="s">
        <v>792</v>
      </c>
      <c r="B297" s="1" t="s">
        <v>1739</v>
      </c>
    </row>
    <row r="298" spans="1:2" x14ac:dyDescent="0.25">
      <c r="A298" s="1" t="s">
        <v>199</v>
      </c>
      <c r="B298" s="1" t="s">
        <v>1738</v>
      </c>
    </row>
    <row r="299" spans="1:2" x14ac:dyDescent="0.25">
      <c r="A299" s="1" t="s">
        <v>791</v>
      </c>
      <c r="B299" s="1" t="s">
        <v>1737</v>
      </c>
    </row>
    <row r="300" spans="1:2" x14ac:dyDescent="0.25">
      <c r="A300" s="1" t="s">
        <v>790</v>
      </c>
      <c r="B300" s="1" t="s">
        <v>1736</v>
      </c>
    </row>
    <row r="301" spans="1:2" x14ac:dyDescent="0.25">
      <c r="A301" s="1" t="s">
        <v>789</v>
      </c>
      <c r="B301" s="1" t="s">
        <v>1735</v>
      </c>
    </row>
    <row r="302" spans="1:2" x14ac:dyDescent="0.25">
      <c r="A302" s="1" t="s">
        <v>788</v>
      </c>
      <c r="B302" s="1" t="s">
        <v>1734</v>
      </c>
    </row>
    <row r="303" spans="1:2" x14ac:dyDescent="0.25">
      <c r="A303" s="1" t="s">
        <v>787</v>
      </c>
      <c r="B303" s="1" t="s">
        <v>1733</v>
      </c>
    </row>
    <row r="304" spans="1:2" x14ac:dyDescent="0.25">
      <c r="A304" s="1" t="s">
        <v>786</v>
      </c>
      <c r="B304" s="1" t="s">
        <v>1732</v>
      </c>
    </row>
    <row r="305" spans="1:2" x14ac:dyDescent="0.25">
      <c r="A305" s="1" t="s">
        <v>785</v>
      </c>
      <c r="B305" s="1" t="s">
        <v>1731</v>
      </c>
    </row>
    <row r="306" spans="1:2" x14ac:dyDescent="0.25">
      <c r="A306" s="1" t="s">
        <v>784</v>
      </c>
      <c r="B306" s="1" t="s">
        <v>1730</v>
      </c>
    </row>
    <row r="307" spans="1:2" x14ac:dyDescent="0.25">
      <c r="A307" s="1" t="s">
        <v>783</v>
      </c>
      <c r="B307" s="1" t="s">
        <v>1729</v>
      </c>
    </row>
    <row r="308" spans="1:2" x14ac:dyDescent="0.25">
      <c r="A308" s="1" t="s">
        <v>782</v>
      </c>
      <c r="B308" s="1" t="s">
        <v>1728</v>
      </c>
    </row>
    <row r="309" spans="1:2" x14ac:dyDescent="0.25">
      <c r="A309" s="1" t="s">
        <v>781</v>
      </c>
      <c r="B309" s="1" t="s">
        <v>1727</v>
      </c>
    </row>
    <row r="310" spans="1:2" x14ac:dyDescent="0.25">
      <c r="A310" s="1" t="s">
        <v>180</v>
      </c>
      <c r="B310" s="1" t="s">
        <v>1726</v>
      </c>
    </row>
    <row r="311" spans="1:2" x14ac:dyDescent="0.25">
      <c r="A311" s="1" t="s">
        <v>780</v>
      </c>
      <c r="B311" s="1" t="s">
        <v>1725</v>
      </c>
    </row>
    <row r="312" spans="1:2" x14ac:dyDescent="0.25">
      <c r="A312" s="1" t="s">
        <v>779</v>
      </c>
      <c r="B312" s="1" t="s">
        <v>1724</v>
      </c>
    </row>
    <row r="313" spans="1:2" x14ac:dyDescent="0.25">
      <c r="A313" s="1" t="s">
        <v>778</v>
      </c>
      <c r="B313" s="1" t="s">
        <v>1723</v>
      </c>
    </row>
    <row r="314" spans="1:2" x14ac:dyDescent="0.25">
      <c r="A314" s="1" t="s">
        <v>777</v>
      </c>
      <c r="B314" s="1" t="s">
        <v>1722</v>
      </c>
    </row>
    <row r="315" spans="1:2" x14ac:dyDescent="0.25">
      <c r="A315" s="1" t="s">
        <v>8</v>
      </c>
      <c r="B315" s="1" t="s">
        <v>1721</v>
      </c>
    </row>
    <row r="316" spans="1:2" x14ac:dyDescent="0.25">
      <c r="A316" s="1" t="s">
        <v>150</v>
      </c>
      <c r="B316" s="1" t="s">
        <v>1720</v>
      </c>
    </row>
    <row r="317" spans="1:2" x14ac:dyDescent="0.25">
      <c r="A317" s="1" t="s">
        <v>776</v>
      </c>
      <c r="B317" s="1" t="s">
        <v>1719</v>
      </c>
    </row>
    <row r="318" spans="1:2" x14ac:dyDescent="0.25">
      <c r="A318" s="1" t="s">
        <v>158</v>
      </c>
      <c r="B318" s="1" t="s">
        <v>1718</v>
      </c>
    </row>
    <row r="319" spans="1:2" x14ac:dyDescent="0.25">
      <c r="A319" s="1" t="s">
        <v>775</v>
      </c>
      <c r="B319" s="1" t="s">
        <v>1717</v>
      </c>
    </row>
    <row r="320" spans="1:2" x14ac:dyDescent="0.25">
      <c r="A320" s="1" t="s">
        <v>774</v>
      </c>
      <c r="B320" s="1" t="s">
        <v>1716</v>
      </c>
    </row>
    <row r="321" spans="1:2" x14ac:dyDescent="0.25">
      <c r="A321" s="1" t="s">
        <v>773</v>
      </c>
      <c r="B321" s="1" t="s">
        <v>1715</v>
      </c>
    </row>
    <row r="322" spans="1:2" x14ac:dyDescent="0.25">
      <c r="A322" s="1" t="s">
        <v>126</v>
      </c>
      <c r="B322" s="1" t="s">
        <v>1714</v>
      </c>
    </row>
    <row r="323" spans="1:2" x14ac:dyDescent="0.25">
      <c r="A323" s="1" t="s">
        <v>772</v>
      </c>
      <c r="B323" s="1" t="s">
        <v>1713</v>
      </c>
    </row>
    <row r="324" spans="1:2" x14ac:dyDescent="0.25">
      <c r="A324" s="1" t="s">
        <v>771</v>
      </c>
      <c r="B324" s="1" t="s">
        <v>1712</v>
      </c>
    </row>
    <row r="325" spans="1:2" x14ac:dyDescent="0.25">
      <c r="A325" s="1" t="s">
        <v>770</v>
      </c>
      <c r="B325" s="1" t="s">
        <v>1711</v>
      </c>
    </row>
    <row r="326" spans="1:2" x14ac:dyDescent="0.25">
      <c r="A326" s="1" t="s">
        <v>769</v>
      </c>
      <c r="B326" s="1" t="s">
        <v>1710</v>
      </c>
    </row>
    <row r="327" spans="1:2" x14ac:dyDescent="0.25">
      <c r="A327" s="1" t="s">
        <v>768</v>
      </c>
      <c r="B327" s="1" t="s">
        <v>1709</v>
      </c>
    </row>
    <row r="328" spans="1:2" x14ac:dyDescent="0.25">
      <c r="A328" s="1" t="s">
        <v>200</v>
      </c>
      <c r="B328" s="1" t="s">
        <v>1708</v>
      </c>
    </row>
    <row r="329" spans="1:2" x14ac:dyDescent="0.25">
      <c r="A329" s="1" t="s">
        <v>179</v>
      </c>
      <c r="B329" s="1" t="s">
        <v>1707</v>
      </c>
    </row>
    <row r="330" spans="1:2" x14ac:dyDescent="0.25">
      <c r="A330" s="1" t="s">
        <v>76</v>
      </c>
      <c r="B330" s="1" t="s">
        <v>1706</v>
      </c>
    </row>
    <row r="331" spans="1:2" x14ac:dyDescent="0.25">
      <c r="A331" s="1" t="s">
        <v>767</v>
      </c>
      <c r="B331" s="1" t="s">
        <v>1705</v>
      </c>
    </row>
    <row r="332" spans="1:2" x14ac:dyDescent="0.25">
      <c r="A332" s="1" t="s">
        <v>766</v>
      </c>
      <c r="B332" s="1" t="s">
        <v>1704</v>
      </c>
    </row>
    <row r="333" spans="1:2" x14ac:dyDescent="0.25">
      <c r="A333" s="1" t="s">
        <v>765</v>
      </c>
      <c r="B333" s="1" t="s">
        <v>1703</v>
      </c>
    </row>
    <row r="334" spans="1:2" x14ac:dyDescent="0.25">
      <c r="A334" s="1" t="s">
        <v>764</v>
      </c>
      <c r="B334" s="1" t="s">
        <v>1702</v>
      </c>
    </row>
    <row r="335" spans="1:2" x14ac:dyDescent="0.25">
      <c r="A335" s="1" t="s">
        <v>763</v>
      </c>
      <c r="B335" s="1" t="s">
        <v>1701</v>
      </c>
    </row>
    <row r="336" spans="1:2" x14ac:dyDescent="0.25">
      <c r="A336" s="1" t="s">
        <v>201</v>
      </c>
      <c r="B336" s="1" t="s">
        <v>1700</v>
      </c>
    </row>
    <row r="337" spans="1:2" x14ac:dyDescent="0.25">
      <c r="A337" s="1" t="s">
        <v>762</v>
      </c>
      <c r="B337" s="1" t="s">
        <v>1699</v>
      </c>
    </row>
    <row r="338" spans="1:2" x14ac:dyDescent="0.25">
      <c r="A338" s="1" t="s">
        <v>761</v>
      </c>
      <c r="B338" s="1" t="s">
        <v>1698</v>
      </c>
    </row>
    <row r="339" spans="1:2" x14ac:dyDescent="0.25">
      <c r="A339" s="1" t="s">
        <v>760</v>
      </c>
      <c r="B339" s="1" t="s">
        <v>1697</v>
      </c>
    </row>
    <row r="340" spans="1:2" x14ac:dyDescent="0.25">
      <c r="A340" s="1" t="s">
        <v>759</v>
      </c>
      <c r="B340" s="1" t="s">
        <v>1696</v>
      </c>
    </row>
    <row r="341" spans="1:2" x14ac:dyDescent="0.25">
      <c r="A341" s="1" t="s">
        <v>758</v>
      </c>
      <c r="B341" s="1" t="s">
        <v>1695</v>
      </c>
    </row>
    <row r="342" spans="1:2" x14ac:dyDescent="0.25">
      <c r="A342" s="1" t="s">
        <v>757</v>
      </c>
      <c r="B342" s="1" t="s">
        <v>1694</v>
      </c>
    </row>
    <row r="343" spans="1:2" x14ac:dyDescent="0.25">
      <c r="A343" s="1" t="s">
        <v>756</v>
      </c>
      <c r="B343" s="1" t="s">
        <v>1693</v>
      </c>
    </row>
    <row r="344" spans="1:2" x14ac:dyDescent="0.25">
      <c r="A344" s="1" t="s">
        <v>130</v>
      </c>
      <c r="B344" s="1" t="s">
        <v>1692</v>
      </c>
    </row>
    <row r="345" spans="1:2" x14ac:dyDescent="0.25">
      <c r="A345" s="1" t="s">
        <v>755</v>
      </c>
      <c r="B345" s="1" t="s">
        <v>1691</v>
      </c>
    </row>
    <row r="346" spans="1:2" x14ac:dyDescent="0.25">
      <c r="A346" s="1" t="s">
        <v>754</v>
      </c>
      <c r="B346" s="1" t="s">
        <v>1690</v>
      </c>
    </row>
    <row r="347" spans="1:2" x14ac:dyDescent="0.25">
      <c r="A347" s="1" t="s">
        <v>753</v>
      </c>
      <c r="B347" s="1" t="s">
        <v>1689</v>
      </c>
    </row>
    <row r="348" spans="1:2" x14ac:dyDescent="0.25">
      <c r="A348" s="1" t="s">
        <v>752</v>
      </c>
      <c r="B348" s="1" t="s">
        <v>1688</v>
      </c>
    </row>
    <row r="349" spans="1:2" x14ac:dyDescent="0.25">
      <c r="A349" s="1" t="s">
        <v>751</v>
      </c>
      <c r="B349" s="1" t="s">
        <v>1687</v>
      </c>
    </row>
    <row r="350" spans="1:2" x14ac:dyDescent="0.25">
      <c r="A350" s="1" t="s">
        <v>750</v>
      </c>
      <c r="B350" s="1" t="s">
        <v>1686</v>
      </c>
    </row>
    <row r="351" spans="1:2" x14ac:dyDescent="0.25">
      <c r="A351" s="1" t="s">
        <v>103</v>
      </c>
      <c r="B351" s="1" t="s">
        <v>1685</v>
      </c>
    </row>
    <row r="352" spans="1:2" x14ac:dyDescent="0.25">
      <c r="A352" s="1" t="s">
        <v>133</v>
      </c>
      <c r="B352" s="1" t="s">
        <v>1684</v>
      </c>
    </row>
    <row r="353" spans="1:2" x14ac:dyDescent="0.25">
      <c r="A353" s="1" t="s">
        <v>749</v>
      </c>
      <c r="B353" s="1" t="s">
        <v>1683</v>
      </c>
    </row>
    <row r="354" spans="1:2" x14ac:dyDescent="0.25">
      <c r="A354" s="1" t="s">
        <v>748</v>
      </c>
      <c r="B354" s="1" t="s">
        <v>1682</v>
      </c>
    </row>
    <row r="355" spans="1:2" x14ac:dyDescent="0.25">
      <c r="A355" s="1" t="s">
        <v>747</v>
      </c>
      <c r="B355" s="1" t="s">
        <v>1681</v>
      </c>
    </row>
    <row r="356" spans="1:2" x14ac:dyDescent="0.25">
      <c r="A356" s="1" t="s">
        <v>746</v>
      </c>
      <c r="B356" s="1" t="s">
        <v>1680</v>
      </c>
    </row>
    <row r="357" spans="1:2" x14ac:dyDescent="0.25">
      <c r="A357" s="1" t="s">
        <v>745</v>
      </c>
      <c r="B357" s="1" t="s">
        <v>1679</v>
      </c>
    </row>
    <row r="358" spans="1:2" x14ac:dyDescent="0.25">
      <c r="A358" s="1" t="s">
        <v>146</v>
      </c>
      <c r="B358" s="1" t="s">
        <v>1678</v>
      </c>
    </row>
    <row r="359" spans="1:2" x14ac:dyDescent="0.25">
      <c r="A359" s="1" t="s">
        <v>744</v>
      </c>
      <c r="B359" s="1" t="s">
        <v>1677</v>
      </c>
    </row>
    <row r="360" spans="1:2" x14ac:dyDescent="0.25">
      <c r="A360" s="1" t="s">
        <v>743</v>
      </c>
      <c r="B360" s="1" t="s">
        <v>1676</v>
      </c>
    </row>
    <row r="361" spans="1:2" x14ac:dyDescent="0.25">
      <c r="A361" s="1" t="s">
        <v>151</v>
      </c>
      <c r="B361" s="1" t="s">
        <v>1675</v>
      </c>
    </row>
    <row r="362" spans="1:2" x14ac:dyDescent="0.25">
      <c r="A362" s="1" t="s">
        <v>742</v>
      </c>
      <c r="B362" s="1" t="s">
        <v>1674</v>
      </c>
    </row>
    <row r="363" spans="1:2" x14ac:dyDescent="0.25">
      <c r="A363" s="1" t="s">
        <v>166</v>
      </c>
      <c r="B363" s="1" t="s">
        <v>1673</v>
      </c>
    </row>
    <row r="364" spans="1:2" x14ac:dyDescent="0.25">
      <c r="A364" s="1" t="s">
        <v>44</v>
      </c>
      <c r="B364" s="1" t="s">
        <v>1672</v>
      </c>
    </row>
    <row r="365" spans="1:2" x14ac:dyDescent="0.25">
      <c r="A365" s="1" t="s">
        <v>741</v>
      </c>
      <c r="B365" s="1" t="s">
        <v>1671</v>
      </c>
    </row>
    <row r="366" spans="1:2" x14ac:dyDescent="0.25">
      <c r="A366" s="1" t="s">
        <v>740</v>
      </c>
      <c r="B366" s="1" t="s">
        <v>1670</v>
      </c>
    </row>
    <row r="367" spans="1:2" x14ac:dyDescent="0.25">
      <c r="A367" s="1" t="s">
        <v>202</v>
      </c>
      <c r="B367" s="1" t="s">
        <v>1669</v>
      </c>
    </row>
    <row r="368" spans="1:2" x14ac:dyDescent="0.25">
      <c r="A368" s="1" t="s">
        <v>739</v>
      </c>
      <c r="B368" s="1" t="s">
        <v>1668</v>
      </c>
    </row>
    <row r="369" spans="1:2" x14ac:dyDescent="0.25">
      <c r="A369" s="1" t="s">
        <v>45</v>
      </c>
      <c r="B369" s="1" t="s">
        <v>1667</v>
      </c>
    </row>
    <row r="370" spans="1:2" x14ac:dyDescent="0.25">
      <c r="A370" s="1" t="s">
        <v>9</v>
      </c>
      <c r="B370" s="1" t="s">
        <v>1666</v>
      </c>
    </row>
    <row r="371" spans="1:2" x14ac:dyDescent="0.25">
      <c r="A371" s="1" t="s">
        <v>10</v>
      </c>
      <c r="B371" s="1" t="s">
        <v>1665</v>
      </c>
    </row>
    <row r="372" spans="1:2" x14ac:dyDescent="0.25">
      <c r="A372" s="1" t="s">
        <v>738</v>
      </c>
      <c r="B372" s="1" t="s">
        <v>1664</v>
      </c>
    </row>
    <row r="373" spans="1:2" x14ac:dyDescent="0.25">
      <c r="A373" s="1" t="s">
        <v>737</v>
      </c>
      <c r="B373" s="1" t="s">
        <v>1663</v>
      </c>
    </row>
    <row r="374" spans="1:2" x14ac:dyDescent="0.25">
      <c r="A374" s="1" t="s">
        <v>736</v>
      </c>
      <c r="B374" s="1" t="s">
        <v>1662</v>
      </c>
    </row>
    <row r="375" spans="1:2" x14ac:dyDescent="0.25">
      <c r="A375" s="1" t="s">
        <v>735</v>
      </c>
      <c r="B375" s="1" t="s">
        <v>1661</v>
      </c>
    </row>
    <row r="376" spans="1:2" x14ac:dyDescent="0.25">
      <c r="A376" s="1" t="s">
        <v>734</v>
      </c>
      <c r="B376" s="1" t="s">
        <v>1660</v>
      </c>
    </row>
    <row r="377" spans="1:2" x14ac:dyDescent="0.25">
      <c r="A377" s="1" t="s">
        <v>733</v>
      </c>
      <c r="B377" s="1" t="s">
        <v>1659</v>
      </c>
    </row>
    <row r="378" spans="1:2" x14ac:dyDescent="0.25">
      <c r="A378" s="1" t="s">
        <v>11</v>
      </c>
      <c r="B378" s="1" t="s">
        <v>1658</v>
      </c>
    </row>
    <row r="379" spans="1:2" x14ac:dyDescent="0.25">
      <c r="A379" s="1" t="s">
        <v>732</v>
      </c>
      <c r="B379" s="1" t="s">
        <v>1657</v>
      </c>
    </row>
    <row r="380" spans="1:2" x14ac:dyDescent="0.25">
      <c r="A380" s="1" t="s">
        <v>731</v>
      </c>
      <c r="B380" s="1" t="s">
        <v>1656</v>
      </c>
    </row>
    <row r="381" spans="1:2" x14ac:dyDescent="0.25">
      <c r="A381" s="1" t="s">
        <v>730</v>
      </c>
      <c r="B381" s="1" t="s">
        <v>1655</v>
      </c>
    </row>
    <row r="382" spans="1:2" x14ac:dyDescent="0.25">
      <c r="A382" s="1" t="s">
        <v>729</v>
      </c>
      <c r="B382" s="1" t="s">
        <v>1654</v>
      </c>
    </row>
    <row r="383" spans="1:2" x14ac:dyDescent="0.25">
      <c r="A383" s="1" t="s">
        <v>728</v>
      </c>
      <c r="B383" s="1" t="s">
        <v>1653</v>
      </c>
    </row>
    <row r="384" spans="1:2" x14ac:dyDescent="0.25">
      <c r="A384" s="1" t="s">
        <v>727</v>
      </c>
      <c r="B384" s="1" t="s">
        <v>1652</v>
      </c>
    </row>
    <row r="385" spans="1:2" x14ac:dyDescent="0.25">
      <c r="A385" s="1" t="s">
        <v>726</v>
      </c>
      <c r="B385" s="1" t="s">
        <v>1651</v>
      </c>
    </row>
    <row r="386" spans="1:2" x14ac:dyDescent="0.25">
      <c r="A386" s="1" t="s">
        <v>203</v>
      </c>
      <c r="B386" s="1" t="s">
        <v>1650</v>
      </c>
    </row>
    <row r="387" spans="1:2" x14ac:dyDescent="0.25">
      <c r="A387" s="1" t="s">
        <v>725</v>
      </c>
      <c r="B387" s="1" t="s">
        <v>1649</v>
      </c>
    </row>
    <row r="388" spans="1:2" x14ac:dyDescent="0.25">
      <c r="A388" s="1" t="s">
        <v>81</v>
      </c>
      <c r="B388" s="1" t="s">
        <v>1648</v>
      </c>
    </row>
    <row r="389" spans="1:2" x14ac:dyDescent="0.25">
      <c r="A389" s="1" t="s">
        <v>724</v>
      </c>
      <c r="B389" s="1" t="s">
        <v>1647</v>
      </c>
    </row>
    <row r="390" spans="1:2" x14ac:dyDescent="0.25">
      <c r="A390" s="1" t="s">
        <v>723</v>
      </c>
      <c r="B390" s="1" t="s">
        <v>1646</v>
      </c>
    </row>
    <row r="391" spans="1:2" x14ac:dyDescent="0.25">
      <c r="A391" s="1" t="s">
        <v>722</v>
      </c>
      <c r="B391" s="1" t="s">
        <v>1645</v>
      </c>
    </row>
    <row r="392" spans="1:2" x14ac:dyDescent="0.25">
      <c r="A392" s="1" t="s">
        <v>721</v>
      </c>
      <c r="B392" s="1" t="s">
        <v>1644</v>
      </c>
    </row>
    <row r="393" spans="1:2" x14ac:dyDescent="0.25">
      <c r="A393" s="1" t="s">
        <v>85</v>
      </c>
      <c r="B393" s="1" t="s">
        <v>1643</v>
      </c>
    </row>
    <row r="394" spans="1:2" x14ac:dyDescent="0.25">
      <c r="A394" s="1" t="s">
        <v>204</v>
      </c>
      <c r="B394" s="1" t="s">
        <v>1642</v>
      </c>
    </row>
    <row r="395" spans="1:2" x14ac:dyDescent="0.25">
      <c r="A395" s="1" t="s">
        <v>140</v>
      </c>
      <c r="B395" s="1" t="s">
        <v>1641</v>
      </c>
    </row>
    <row r="396" spans="1:2" x14ac:dyDescent="0.25">
      <c r="A396" s="1" t="s">
        <v>720</v>
      </c>
      <c r="B396" s="1" t="s">
        <v>1640</v>
      </c>
    </row>
    <row r="397" spans="1:2" x14ac:dyDescent="0.25">
      <c r="A397" s="1" t="s">
        <v>719</v>
      </c>
      <c r="B397" s="1" t="s">
        <v>1639</v>
      </c>
    </row>
    <row r="398" spans="1:2" x14ac:dyDescent="0.25">
      <c r="A398" s="1" t="s">
        <v>718</v>
      </c>
      <c r="B398" s="1" t="s">
        <v>1638</v>
      </c>
    </row>
    <row r="399" spans="1:2" x14ac:dyDescent="0.25">
      <c r="A399" s="1" t="s">
        <v>717</v>
      </c>
      <c r="B399" s="1" t="s">
        <v>1637</v>
      </c>
    </row>
    <row r="400" spans="1:2" x14ac:dyDescent="0.25">
      <c r="A400" s="1" t="s">
        <v>716</v>
      </c>
      <c r="B400" s="1" t="s">
        <v>1636</v>
      </c>
    </row>
    <row r="401" spans="1:2" x14ac:dyDescent="0.25">
      <c r="A401" s="1" t="s">
        <v>715</v>
      </c>
      <c r="B401" s="1" t="s">
        <v>1635</v>
      </c>
    </row>
    <row r="402" spans="1:2" x14ac:dyDescent="0.25">
      <c r="A402" s="1" t="s">
        <v>29</v>
      </c>
      <c r="B402" s="1" t="s">
        <v>1634</v>
      </c>
    </row>
    <row r="403" spans="1:2" x14ac:dyDescent="0.25">
      <c r="A403" s="1" t="s">
        <v>714</v>
      </c>
      <c r="B403" s="1" t="s">
        <v>1633</v>
      </c>
    </row>
    <row r="404" spans="1:2" x14ac:dyDescent="0.25">
      <c r="A404" s="1" t="s">
        <v>205</v>
      </c>
      <c r="B404" s="1" t="s">
        <v>1632</v>
      </c>
    </row>
    <row r="405" spans="1:2" x14ac:dyDescent="0.25">
      <c r="A405" s="1" t="s">
        <v>713</v>
      </c>
      <c r="B405" s="1" t="s">
        <v>1631</v>
      </c>
    </row>
    <row r="406" spans="1:2" x14ac:dyDescent="0.25">
      <c r="A406" s="1" t="s">
        <v>712</v>
      </c>
      <c r="B406" s="1" t="s">
        <v>1630</v>
      </c>
    </row>
    <row r="407" spans="1:2" x14ac:dyDescent="0.25">
      <c r="A407" s="1" t="s">
        <v>12</v>
      </c>
      <c r="B407" s="1" t="s">
        <v>1629</v>
      </c>
    </row>
    <row r="408" spans="1:2" x14ac:dyDescent="0.25">
      <c r="A408" s="1" t="s">
        <v>13</v>
      </c>
      <c r="B408" s="1" t="s">
        <v>1628</v>
      </c>
    </row>
    <row r="409" spans="1:2" x14ac:dyDescent="0.25">
      <c r="A409" s="1" t="s">
        <v>711</v>
      </c>
      <c r="B409" s="1" t="s">
        <v>1627</v>
      </c>
    </row>
    <row r="410" spans="1:2" x14ac:dyDescent="0.25">
      <c r="A410" s="1" t="s">
        <v>710</v>
      </c>
      <c r="B410" s="1" t="s">
        <v>1626</v>
      </c>
    </row>
    <row r="411" spans="1:2" x14ac:dyDescent="0.25">
      <c r="A411" s="1" t="s">
        <v>709</v>
      </c>
      <c r="B411" s="1" t="s">
        <v>1625</v>
      </c>
    </row>
    <row r="412" spans="1:2" x14ac:dyDescent="0.25">
      <c r="A412" s="1" t="s">
        <v>206</v>
      </c>
      <c r="B412" s="1" t="s">
        <v>1624</v>
      </c>
    </row>
    <row r="413" spans="1:2" x14ac:dyDescent="0.25">
      <c r="A413" s="1" t="s">
        <v>708</v>
      </c>
      <c r="B413" s="1" t="s">
        <v>1623</v>
      </c>
    </row>
    <row r="414" spans="1:2" x14ac:dyDescent="0.25">
      <c r="A414" s="1" t="s">
        <v>707</v>
      </c>
      <c r="B414" s="1" t="s">
        <v>1622</v>
      </c>
    </row>
    <row r="415" spans="1:2" x14ac:dyDescent="0.25">
      <c r="A415" s="1" t="s">
        <v>30</v>
      </c>
      <c r="B415" s="1" t="s">
        <v>1621</v>
      </c>
    </row>
    <row r="416" spans="1:2" x14ac:dyDescent="0.25">
      <c r="A416" s="1" t="s">
        <v>706</v>
      </c>
      <c r="B416" s="1" t="s">
        <v>1620</v>
      </c>
    </row>
    <row r="417" spans="1:2" x14ac:dyDescent="0.25">
      <c r="A417" s="1" t="s">
        <v>182</v>
      </c>
      <c r="B417" s="1" t="s">
        <v>1619</v>
      </c>
    </row>
    <row r="418" spans="1:2" x14ac:dyDescent="0.25">
      <c r="A418" s="1" t="s">
        <v>108</v>
      </c>
      <c r="B418" s="1" t="s">
        <v>1618</v>
      </c>
    </row>
    <row r="419" spans="1:2" x14ac:dyDescent="0.25">
      <c r="A419" s="1" t="s">
        <v>705</v>
      </c>
      <c r="B419" s="1" t="s">
        <v>1617</v>
      </c>
    </row>
    <row r="420" spans="1:2" x14ac:dyDescent="0.25">
      <c r="A420" s="1" t="s">
        <v>704</v>
      </c>
      <c r="B420" s="1" t="s">
        <v>1616</v>
      </c>
    </row>
    <row r="421" spans="1:2" x14ac:dyDescent="0.25">
      <c r="A421" s="1" t="s">
        <v>703</v>
      </c>
      <c r="B421" s="1" t="s">
        <v>1615</v>
      </c>
    </row>
    <row r="422" spans="1:2" x14ac:dyDescent="0.25">
      <c r="A422" s="1" t="s">
        <v>702</v>
      </c>
      <c r="B422" s="1" t="s">
        <v>1614</v>
      </c>
    </row>
    <row r="423" spans="1:2" x14ac:dyDescent="0.25">
      <c r="A423" s="1" t="s">
        <v>701</v>
      </c>
      <c r="B423" s="1" t="s">
        <v>1613</v>
      </c>
    </row>
    <row r="424" spans="1:2" x14ac:dyDescent="0.25">
      <c r="A424" s="1" t="s">
        <v>700</v>
      </c>
      <c r="B424" s="1" t="s">
        <v>1612</v>
      </c>
    </row>
    <row r="425" spans="1:2" x14ac:dyDescent="0.25">
      <c r="A425" s="1" t="s">
        <v>699</v>
      </c>
      <c r="B425" s="1" t="s">
        <v>1611</v>
      </c>
    </row>
    <row r="426" spans="1:2" x14ac:dyDescent="0.25">
      <c r="A426" s="1" t="s">
        <v>698</v>
      </c>
      <c r="B426" s="1" t="s">
        <v>1610</v>
      </c>
    </row>
    <row r="427" spans="1:2" x14ac:dyDescent="0.25">
      <c r="A427" s="1" t="s">
        <v>697</v>
      </c>
      <c r="B427" s="1" t="s">
        <v>1609</v>
      </c>
    </row>
    <row r="428" spans="1:2" x14ac:dyDescent="0.25">
      <c r="A428" s="1" t="s">
        <v>696</v>
      </c>
      <c r="B428" s="1" t="s">
        <v>1608</v>
      </c>
    </row>
    <row r="429" spans="1:2" x14ac:dyDescent="0.25">
      <c r="A429" s="1" t="s">
        <v>695</v>
      </c>
      <c r="B429" s="1" t="s">
        <v>1607</v>
      </c>
    </row>
    <row r="430" spans="1:2" x14ac:dyDescent="0.25">
      <c r="A430" s="1" t="s">
        <v>694</v>
      </c>
      <c r="B430" s="1" t="s">
        <v>1606</v>
      </c>
    </row>
    <row r="431" spans="1:2" x14ac:dyDescent="0.25">
      <c r="A431" s="1" t="s">
        <v>693</v>
      </c>
      <c r="B431" s="1" t="s">
        <v>1605</v>
      </c>
    </row>
    <row r="432" spans="1:2" x14ac:dyDescent="0.25">
      <c r="A432" s="1" t="s">
        <v>692</v>
      </c>
      <c r="B432" s="1" t="s">
        <v>1604</v>
      </c>
    </row>
    <row r="433" spans="1:2" x14ac:dyDescent="0.25">
      <c r="A433" s="1" t="s">
        <v>691</v>
      </c>
      <c r="B433" s="1" t="s">
        <v>1603</v>
      </c>
    </row>
    <row r="434" spans="1:2" x14ac:dyDescent="0.25">
      <c r="A434" s="1" t="s">
        <v>690</v>
      </c>
      <c r="B434" s="1" t="s">
        <v>1602</v>
      </c>
    </row>
    <row r="435" spans="1:2" x14ac:dyDescent="0.25">
      <c r="A435" s="1" t="s">
        <v>689</v>
      </c>
      <c r="B435" s="1" t="s">
        <v>1601</v>
      </c>
    </row>
    <row r="436" spans="1:2" x14ac:dyDescent="0.25">
      <c r="A436" s="1" t="s">
        <v>152</v>
      </c>
      <c r="B436" s="1" t="s">
        <v>1600</v>
      </c>
    </row>
    <row r="437" spans="1:2" x14ac:dyDescent="0.25">
      <c r="A437" s="1" t="s">
        <v>169</v>
      </c>
      <c r="B437" s="1" t="s">
        <v>1599</v>
      </c>
    </row>
    <row r="438" spans="1:2" x14ac:dyDescent="0.25">
      <c r="A438" s="1" t="s">
        <v>31</v>
      </c>
      <c r="B438" s="1" t="s">
        <v>1598</v>
      </c>
    </row>
    <row r="439" spans="1:2" x14ac:dyDescent="0.25">
      <c r="A439" s="1" t="s">
        <v>62</v>
      </c>
      <c r="B439" s="1" t="s">
        <v>1597</v>
      </c>
    </row>
    <row r="440" spans="1:2" x14ac:dyDescent="0.25">
      <c r="A440" s="1" t="s">
        <v>688</v>
      </c>
      <c r="B440" s="1" t="s">
        <v>1596</v>
      </c>
    </row>
    <row r="441" spans="1:2" x14ac:dyDescent="0.25">
      <c r="A441" s="1" t="s">
        <v>687</v>
      </c>
      <c r="B441" s="1" t="s">
        <v>1595</v>
      </c>
    </row>
    <row r="442" spans="1:2" x14ac:dyDescent="0.25">
      <c r="A442" s="1" t="s">
        <v>207</v>
      </c>
      <c r="B442" s="1" t="s">
        <v>1594</v>
      </c>
    </row>
    <row r="443" spans="1:2" x14ac:dyDescent="0.25">
      <c r="A443" s="1" t="s">
        <v>686</v>
      </c>
      <c r="B443" s="1" t="s">
        <v>1593</v>
      </c>
    </row>
    <row r="444" spans="1:2" x14ac:dyDescent="0.25">
      <c r="A444" s="1" t="s">
        <v>80</v>
      </c>
      <c r="B444" s="1" t="s">
        <v>1592</v>
      </c>
    </row>
    <row r="445" spans="1:2" x14ac:dyDescent="0.25">
      <c r="A445" s="1" t="s">
        <v>176</v>
      </c>
      <c r="B445" s="1" t="s">
        <v>1591</v>
      </c>
    </row>
    <row r="446" spans="1:2" x14ac:dyDescent="0.25">
      <c r="A446" s="1" t="s">
        <v>685</v>
      </c>
      <c r="B446" s="1" t="s">
        <v>1590</v>
      </c>
    </row>
    <row r="447" spans="1:2" x14ac:dyDescent="0.25">
      <c r="A447" s="1" t="s">
        <v>684</v>
      </c>
      <c r="B447" s="1" t="s">
        <v>1589</v>
      </c>
    </row>
    <row r="448" spans="1:2" x14ac:dyDescent="0.25">
      <c r="A448" s="1" t="s">
        <v>683</v>
      </c>
      <c r="B448" s="1" t="s">
        <v>1588</v>
      </c>
    </row>
    <row r="449" spans="1:2" x14ac:dyDescent="0.25">
      <c r="A449" s="1" t="s">
        <v>682</v>
      </c>
      <c r="B449" s="1" t="s">
        <v>1587</v>
      </c>
    </row>
    <row r="450" spans="1:2" x14ac:dyDescent="0.25">
      <c r="A450" s="1" t="s">
        <v>681</v>
      </c>
      <c r="B450" s="1" t="s">
        <v>1586</v>
      </c>
    </row>
    <row r="451" spans="1:2" x14ac:dyDescent="0.25">
      <c r="A451" s="1" t="s">
        <v>680</v>
      </c>
      <c r="B451" s="1" t="s">
        <v>1585</v>
      </c>
    </row>
    <row r="452" spans="1:2" x14ac:dyDescent="0.25">
      <c r="A452" s="1" t="s">
        <v>32</v>
      </c>
      <c r="B452" s="1" t="s">
        <v>1584</v>
      </c>
    </row>
    <row r="453" spans="1:2" x14ac:dyDescent="0.25">
      <c r="A453" s="1" t="s">
        <v>208</v>
      </c>
      <c r="B453" s="1" t="s">
        <v>1583</v>
      </c>
    </row>
    <row r="454" spans="1:2" x14ac:dyDescent="0.25">
      <c r="A454" s="1" t="s">
        <v>209</v>
      </c>
      <c r="B454" s="1" t="s">
        <v>1582</v>
      </c>
    </row>
    <row r="455" spans="1:2" x14ac:dyDescent="0.25">
      <c r="A455" s="1" t="s">
        <v>679</v>
      </c>
      <c r="B455" s="1" t="s">
        <v>1581</v>
      </c>
    </row>
    <row r="456" spans="1:2" x14ac:dyDescent="0.25">
      <c r="A456" s="1" t="s">
        <v>678</v>
      </c>
      <c r="B456" s="1" t="s">
        <v>1580</v>
      </c>
    </row>
    <row r="457" spans="1:2" x14ac:dyDescent="0.25">
      <c r="A457" s="1" t="s">
        <v>210</v>
      </c>
      <c r="B457" s="1" t="s">
        <v>1579</v>
      </c>
    </row>
    <row r="458" spans="1:2" x14ac:dyDescent="0.25">
      <c r="A458" s="1" t="s">
        <v>677</v>
      </c>
      <c r="B458" s="1" t="s">
        <v>1578</v>
      </c>
    </row>
    <row r="459" spans="1:2" x14ac:dyDescent="0.25">
      <c r="A459" s="1" t="s">
        <v>14</v>
      </c>
      <c r="B459" s="1" t="s">
        <v>1577</v>
      </c>
    </row>
    <row r="460" spans="1:2" x14ac:dyDescent="0.25">
      <c r="A460" s="1" t="s">
        <v>676</v>
      </c>
      <c r="B460" s="1" t="s">
        <v>1576</v>
      </c>
    </row>
    <row r="461" spans="1:2" x14ac:dyDescent="0.25">
      <c r="A461" s="1" t="s">
        <v>675</v>
      </c>
      <c r="B461" s="1" t="s">
        <v>1575</v>
      </c>
    </row>
    <row r="462" spans="1:2" x14ac:dyDescent="0.25">
      <c r="A462" s="1" t="s">
        <v>674</v>
      </c>
      <c r="B462" s="1" t="s">
        <v>1574</v>
      </c>
    </row>
    <row r="463" spans="1:2" x14ac:dyDescent="0.25">
      <c r="A463" s="1" t="s">
        <v>673</v>
      </c>
      <c r="B463" s="1" t="s">
        <v>1573</v>
      </c>
    </row>
    <row r="464" spans="1:2" x14ac:dyDescent="0.25">
      <c r="A464" s="1" t="s">
        <v>672</v>
      </c>
      <c r="B464" s="1" t="s">
        <v>1572</v>
      </c>
    </row>
    <row r="465" spans="1:2" x14ac:dyDescent="0.25">
      <c r="A465" s="1" t="s">
        <v>211</v>
      </c>
      <c r="B465" s="1" t="s">
        <v>1571</v>
      </c>
    </row>
    <row r="466" spans="1:2" x14ac:dyDescent="0.25">
      <c r="A466" s="1" t="s">
        <v>671</v>
      </c>
      <c r="B466" s="1" t="s">
        <v>1570</v>
      </c>
    </row>
    <row r="467" spans="1:2" x14ac:dyDescent="0.25">
      <c r="A467" s="1" t="s">
        <v>670</v>
      </c>
      <c r="B467" s="1" t="s">
        <v>1569</v>
      </c>
    </row>
    <row r="468" spans="1:2" x14ac:dyDescent="0.25">
      <c r="A468" s="1" t="s">
        <v>46</v>
      </c>
      <c r="B468" s="1" t="s">
        <v>1568</v>
      </c>
    </row>
    <row r="469" spans="1:2" x14ac:dyDescent="0.25">
      <c r="A469" s="1" t="s">
        <v>669</v>
      </c>
      <c r="B469" s="1" t="s">
        <v>1567</v>
      </c>
    </row>
    <row r="470" spans="1:2" x14ac:dyDescent="0.25">
      <c r="A470" s="1" t="s">
        <v>668</v>
      </c>
      <c r="B470" s="1" t="s">
        <v>1566</v>
      </c>
    </row>
    <row r="471" spans="1:2" x14ac:dyDescent="0.25">
      <c r="A471" s="1" t="s">
        <v>667</v>
      </c>
      <c r="B471" s="1" t="s">
        <v>1565</v>
      </c>
    </row>
    <row r="472" spans="1:2" x14ac:dyDescent="0.25">
      <c r="A472" s="1" t="s">
        <v>212</v>
      </c>
      <c r="B472" s="1" t="s">
        <v>1564</v>
      </c>
    </row>
    <row r="473" spans="1:2" x14ac:dyDescent="0.25">
      <c r="A473" s="1" t="s">
        <v>666</v>
      </c>
      <c r="B473" s="1" t="s">
        <v>1563</v>
      </c>
    </row>
    <row r="474" spans="1:2" x14ac:dyDescent="0.25">
      <c r="A474" s="1" t="s">
        <v>665</v>
      </c>
      <c r="B474" s="1" t="s">
        <v>1562</v>
      </c>
    </row>
    <row r="475" spans="1:2" x14ac:dyDescent="0.25">
      <c r="A475" s="1" t="s">
        <v>664</v>
      </c>
      <c r="B475" s="1" t="s">
        <v>1561</v>
      </c>
    </row>
    <row r="476" spans="1:2" x14ac:dyDescent="0.25">
      <c r="A476" s="1" t="s">
        <v>663</v>
      </c>
      <c r="B476" s="1" t="s">
        <v>1560</v>
      </c>
    </row>
    <row r="477" spans="1:2" x14ac:dyDescent="0.25">
      <c r="A477" s="1" t="s">
        <v>662</v>
      </c>
      <c r="B477" s="1" t="s">
        <v>1559</v>
      </c>
    </row>
    <row r="478" spans="1:2" x14ac:dyDescent="0.25">
      <c r="A478" s="1" t="s">
        <v>661</v>
      </c>
      <c r="B478" s="1" t="s">
        <v>1558</v>
      </c>
    </row>
    <row r="479" spans="1:2" x14ac:dyDescent="0.25">
      <c r="A479" s="1" t="s">
        <v>660</v>
      </c>
      <c r="B479" s="1" t="s">
        <v>1557</v>
      </c>
    </row>
    <row r="480" spans="1:2" x14ac:dyDescent="0.25">
      <c r="A480" s="1" t="s">
        <v>659</v>
      </c>
      <c r="B480" s="1" t="s">
        <v>1556</v>
      </c>
    </row>
    <row r="481" spans="1:2" x14ac:dyDescent="0.25">
      <c r="A481" s="1" t="s">
        <v>658</v>
      </c>
      <c r="B481" s="1" t="s">
        <v>1555</v>
      </c>
    </row>
    <row r="482" spans="1:2" x14ac:dyDescent="0.25">
      <c r="A482" s="1" t="s">
        <v>657</v>
      </c>
      <c r="B482" s="1" t="s">
        <v>1554</v>
      </c>
    </row>
    <row r="483" spans="1:2" x14ac:dyDescent="0.25">
      <c r="A483" s="1" t="s">
        <v>656</v>
      </c>
      <c r="B483" s="1" t="s">
        <v>1553</v>
      </c>
    </row>
    <row r="484" spans="1:2" x14ac:dyDescent="0.25">
      <c r="A484" s="1" t="s">
        <v>655</v>
      </c>
      <c r="B484" s="1" t="s">
        <v>1552</v>
      </c>
    </row>
    <row r="485" spans="1:2" x14ac:dyDescent="0.25">
      <c r="A485" s="1" t="s">
        <v>654</v>
      </c>
      <c r="B485" s="1" t="s">
        <v>1551</v>
      </c>
    </row>
    <row r="486" spans="1:2" x14ac:dyDescent="0.25">
      <c r="A486" s="1" t="s">
        <v>653</v>
      </c>
      <c r="B486" s="1" t="s">
        <v>1550</v>
      </c>
    </row>
    <row r="487" spans="1:2" x14ac:dyDescent="0.25">
      <c r="A487" s="1" t="s">
        <v>652</v>
      </c>
      <c r="B487" s="1" t="s">
        <v>1549</v>
      </c>
    </row>
    <row r="488" spans="1:2" x14ac:dyDescent="0.25">
      <c r="A488" s="1" t="s">
        <v>651</v>
      </c>
      <c r="B488" s="1" t="s">
        <v>1548</v>
      </c>
    </row>
    <row r="489" spans="1:2" x14ac:dyDescent="0.25">
      <c r="A489" s="1" t="s">
        <v>650</v>
      </c>
      <c r="B489" s="1" t="s">
        <v>1547</v>
      </c>
    </row>
    <row r="490" spans="1:2" x14ac:dyDescent="0.25">
      <c r="A490" s="1" t="s">
        <v>649</v>
      </c>
      <c r="B490" s="1" t="s">
        <v>1546</v>
      </c>
    </row>
    <row r="491" spans="1:2" x14ac:dyDescent="0.25">
      <c r="A491" s="1" t="s">
        <v>86</v>
      </c>
      <c r="B491" s="1" t="s">
        <v>1545</v>
      </c>
    </row>
    <row r="492" spans="1:2" x14ac:dyDescent="0.25">
      <c r="A492" s="1" t="s">
        <v>648</v>
      </c>
      <c r="B492" s="1" t="s">
        <v>1544</v>
      </c>
    </row>
    <row r="493" spans="1:2" x14ac:dyDescent="0.25">
      <c r="A493" s="1" t="s">
        <v>118</v>
      </c>
      <c r="B493" s="1" t="s">
        <v>1543</v>
      </c>
    </row>
    <row r="494" spans="1:2" x14ac:dyDescent="0.25">
      <c r="A494" s="1" t="s">
        <v>647</v>
      </c>
      <c r="B494" s="1" t="s">
        <v>1542</v>
      </c>
    </row>
    <row r="495" spans="1:2" x14ac:dyDescent="0.25">
      <c r="A495" s="1" t="s">
        <v>646</v>
      </c>
      <c r="B495" s="1" t="s">
        <v>1541</v>
      </c>
    </row>
    <row r="496" spans="1:2" x14ac:dyDescent="0.25">
      <c r="A496" s="1" t="s">
        <v>645</v>
      </c>
      <c r="B496" s="1" t="s">
        <v>1540</v>
      </c>
    </row>
    <row r="497" spans="1:2" x14ac:dyDescent="0.25">
      <c r="A497" s="1" t="s">
        <v>644</v>
      </c>
      <c r="B497" s="1" t="s">
        <v>1539</v>
      </c>
    </row>
    <row r="498" spans="1:2" x14ac:dyDescent="0.25">
      <c r="A498" s="1" t="s">
        <v>643</v>
      </c>
      <c r="B498" s="1" t="s">
        <v>1538</v>
      </c>
    </row>
    <row r="499" spans="1:2" x14ac:dyDescent="0.25">
      <c r="A499" s="1" t="s">
        <v>642</v>
      </c>
      <c r="B499" s="1" t="s">
        <v>1537</v>
      </c>
    </row>
    <row r="500" spans="1:2" x14ac:dyDescent="0.25">
      <c r="A500" s="1" t="s">
        <v>117</v>
      </c>
      <c r="B500" s="1" t="s">
        <v>1536</v>
      </c>
    </row>
    <row r="501" spans="1:2" x14ac:dyDescent="0.25">
      <c r="A501" s="1" t="s">
        <v>641</v>
      </c>
      <c r="B501" s="1" t="s">
        <v>1535</v>
      </c>
    </row>
    <row r="502" spans="1:2" x14ac:dyDescent="0.25">
      <c r="A502" s="1" t="s">
        <v>640</v>
      </c>
      <c r="B502" s="1" t="s">
        <v>1534</v>
      </c>
    </row>
    <row r="503" spans="1:2" x14ac:dyDescent="0.25">
      <c r="A503" s="1" t="s">
        <v>213</v>
      </c>
      <c r="B503" s="1" t="s">
        <v>1533</v>
      </c>
    </row>
    <row r="504" spans="1:2" x14ac:dyDescent="0.25">
      <c r="A504" s="1" t="s">
        <v>639</v>
      </c>
      <c r="B504" s="1" t="s">
        <v>1532</v>
      </c>
    </row>
    <row r="505" spans="1:2" x14ac:dyDescent="0.25">
      <c r="A505" s="1" t="s">
        <v>638</v>
      </c>
      <c r="B505" s="1" t="s">
        <v>1531</v>
      </c>
    </row>
    <row r="506" spans="1:2" x14ac:dyDescent="0.25">
      <c r="A506" s="1" t="s">
        <v>15</v>
      </c>
      <c r="B506" s="1" t="s">
        <v>1530</v>
      </c>
    </row>
    <row r="507" spans="1:2" x14ac:dyDescent="0.25">
      <c r="A507" s="1" t="s">
        <v>637</v>
      </c>
      <c r="B507" s="1" t="s">
        <v>1529</v>
      </c>
    </row>
    <row r="508" spans="1:2" x14ac:dyDescent="0.25">
      <c r="A508" s="1" t="s">
        <v>636</v>
      </c>
      <c r="B508" s="1" t="s">
        <v>1528</v>
      </c>
    </row>
    <row r="509" spans="1:2" x14ac:dyDescent="0.25">
      <c r="A509" s="1" t="s">
        <v>635</v>
      </c>
      <c r="B509" s="1" t="s">
        <v>1527</v>
      </c>
    </row>
    <row r="510" spans="1:2" x14ac:dyDescent="0.25">
      <c r="A510" s="1" t="s">
        <v>634</v>
      </c>
      <c r="B510" s="1" t="s">
        <v>1526</v>
      </c>
    </row>
    <row r="511" spans="1:2" x14ac:dyDescent="0.25">
      <c r="A511" s="1" t="s">
        <v>122</v>
      </c>
      <c r="B511" s="1" t="s">
        <v>1525</v>
      </c>
    </row>
    <row r="512" spans="1:2" x14ac:dyDescent="0.25">
      <c r="A512" s="1" t="s">
        <v>633</v>
      </c>
      <c r="B512" s="1" t="s">
        <v>1524</v>
      </c>
    </row>
    <row r="513" spans="1:2" x14ac:dyDescent="0.25">
      <c r="A513" s="1" t="s">
        <v>632</v>
      </c>
      <c r="B513" s="1" t="s">
        <v>1523</v>
      </c>
    </row>
    <row r="514" spans="1:2" x14ac:dyDescent="0.25">
      <c r="A514" s="1" t="s">
        <v>631</v>
      </c>
      <c r="B514" s="1" t="s">
        <v>1522</v>
      </c>
    </row>
    <row r="515" spans="1:2" x14ac:dyDescent="0.25">
      <c r="A515" s="1" t="s">
        <v>630</v>
      </c>
      <c r="B515" s="1" t="s">
        <v>1521</v>
      </c>
    </row>
    <row r="516" spans="1:2" x14ac:dyDescent="0.25">
      <c r="A516" s="1" t="s">
        <v>163</v>
      </c>
      <c r="B516" s="1" t="s">
        <v>1520</v>
      </c>
    </row>
    <row r="517" spans="1:2" x14ac:dyDescent="0.25">
      <c r="A517" s="1" t="s">
        <v>629</v>
      </c>
      <c r="B517" s="1" t="s">
        <v>1519</v>
      </c>
    </row>
    <row r="518" spans="1:2" x14ac:dyDescent="0.25">
      <c r="A518" s="1" t="s">
        <v>628</v>
      </c>
      <c r="B518" s="1" t="s">
        <v>1518</v>
      </c>
    </row>
    <row r="519" spans="1:2" x14ac:dyDescent="0.25">
      <c r="A519" s="1" t="s">
        <v>627</v>
      </c>
      <c r="B519" s="1" t="s">
        <v>1517</v>
      </c>
    </row>
    <row r="520" spans="1:2" x14ac:dyDescent="0.25">
      <c r="A520" s="1" t="s">
        <v>626</v>
      </c>
      <c r="B520" s="1" t="s">
        <v>1516</v>
      </c>
    </row>
    <row r="521" spans="1:2" x14ac:dyDescent="0.25">
      <c r="A521" s="1" t="s">
        <v>625</v>
      </c>
      <c r="B521" s="1" t="s">
        <v>1515</v>
      </c>
    </row>
    <row r="522" spans="1:2" x14ac:dyDescent="0.25">
      <c r="A522" s="1" t="s">
        <v>624</v>
      </c>
      <c r="B522" s="1" t="s">
        <v>1514</v>
      </c>
    </row>
    <row r="523" spans="1:2" x14ac:dyDescent="0.25">
      <c r="A523" s="1" t="s">
        <v>623</v>
      </c>
      <c r="B523" s="1" t="s">
        <v>1513</v>
      </c>
    </row>
    <row r="524" spans="1:2" x14ac:dyDescent="0.25">
      <c r="A524" s="1" t="s">
        <v>622</v>
      </c>
      <c r="B524" s="1" t="s">
        <v>1512</v>
      </c>
    </row>
    <row r="525" spans="1:2" x14ac:dyDescent="0.25">
      <c r="A525" s="1" t="s">
        <v>621</v>
      </c>
      <c r="B525" s="1" t="s">
        <v>1511</v>
      </c>
    </row>
    <row r="526" spans="1:2" x14ac:dyDescent="0.25">
      <c r="A526" s="1" t="s">
        <v>620</v>
      </c>
      <c r="B526" s="1" t="s">
        <v>1510</v>
      </c>
    </row>
    <row r="527" spans="1:2" x14ac:dyDescent="0.25">
      <c r="A527" s="1" t="s">
        <v>619</v>
      </c>
      <c r="B527" s="1" t="s">
        <v>1509</v>
      </c>
    </row>
    <row r="528" spans="1:2" x14ac:dyDescent="0.25">
      <c r="A528" s="1" t="s">
        <v>618</v>
      </c>
      <c r="B528" s="1" t="s">
        <v>1508</v>
      </c>
    </row>
    <row r="529" spans="1:2" x14ac:dyDescent="0.25">
      <c r="A529" s="1" t="s">
        <v>617</v>
      </c>
      <c r="B529" s="1" t="s">
        <v>1507</v>
      </c>
    </row>
    <row r="530" spans="1:2" x14ac:dyDescent="0.25">
      <c r="A530" s="1" t="s">
        <v>616</v>
      </c>
      <c r="B530" s="1" t="s">
        <v>1506</v>
      </c>
    </row>
    <row r="531" spans="1:2" x14ac:dyDescent="0.25">
      <c r="A531" s="1" t="s">
        <v>615</v>
      </c>
      <c r="B531" s="1" t="s">
        <v>1505</v>
      </c>
    </row>
    <row r="532" spans="1:2" x14ac:dyDescent="0.25">
      <c r="A532" s="1" t="s">
        <v>614</v>
      </c>
      <c r="B532" s="1" t="s">
        <v>1504</v>
      </c>
    </row>
    <row r="533" spans="1:2" x14ac:dyDescent="0.25">
      <c r="A533" s="1" t="s">
        <v>613</v>
      </c>
      <c r="B533" s="1" t="s">
        <v>1503</v>
      </c>
    </row>
    <row r="534" spans="1:2" x14ac:dyDescent="0.25">
      <c r="A534" s="1" t="s">
        <v>612</v>
      </c>
      <c r="B534" s="1" t="s">
        <v>1502</v>
      </c>
    </row>
    <row r="535" spans="1:2" x14ac:dyDescent="0.25">
      <c r="A535" s="1" t="s">
        <v>611</v>
      </c>
      <c r="B535" s="1" t="s">
        <v>1501</v>
      </c>
    </row>
    <row r="536" spans="1:2" x14ac:dyDescent="0.25">
      <c r="A536" s="1" t="s">
        <v>610</v>
      </c>
      <c r="B536" s="1" t="s">
        <v>1500</v>
      </c>
    </row>
    <row r="537" spans="1:2" x14ac:dyDescent="0.25">
      <c r="A537" s="1" t="s">
        <v>609</v>
      </c>
      <c r="B537" s="1" t="s">
        <v>1499</v>
      </c>
    </row>
    <row r="538" spans="1:2" x14ac:dyDescent="0.25">
      <c r="A538" s="1" t="s">
        <v>608</v>
      </c>
      <c r="B538" s="1" t="s">
        <v>1498</v>
      </c>
    </row>
    <row r="539" spans="1:2" x14ac:dyDescent="0.25">
      <c r="A539" s="1" t="s">
        <v>16</v>
      </c>
      <c r="B539" s="1" t="s">
        <v>1497</v>
      </c>
    </row>
    <row r="540" spans="1:2" x14ac:dyDescent="0.25">
      <c r="A540" s="1" t="s">
        <v>607</v>
      </c>
      <c r="B540" s="1" t="s">
        <v>1496</v>
      </c>
    </row>
    <row r="541" spans="1:2" x14ac:dyDescent="0.25">
      <c r="A541" s="1" t="s">
        <v>606</v>
      </c>
      <c r="B541" s="1" t="s">
        <v>1495</v>
      </c>
    </row>
    <row r="542" spans="1:2" x14ac:dyDescent="0.25">
      <c r="A542" s="1" t="s">
        <v>605</v>
      </c>
      <c r="B542" s="1" t="s">
        <v>1494</v>
      </c>
    </row>
    <row r="543" spans="1:2" x14ac:dyDescent="0.25">
      <c r="A543" s="1" t="s">
        <v>604</v>
      </c>
      <c r="B543" s="1" t="s">
        <v>1493</v>
      </c>
    </row>
    <row r="544" spans="1:2" x14ac:dyDescent="0.25">
      <c r="A544" s="1" t="s">
        <v>603</v>
      </c>
      <c r="B544" s="1" t="s">
        <v>1492</v>
      </c>
    </row>
    <row r="545" spans="1:2" x14ac:dyDescent="0.25">
      <c r="A545" s="1" t="s">
        <v>602</v>
      </c>
      <c r="B545" s="1" t="s">
        <v>1491</v>
      </c>
    </row>
    <row r="546" spans="1:2" x14ac:dyDescent="0.25">
      <c r="A546" s="1" t="s">
        <v>601</v>
      </c>
      <c r="B546" s="1" t="s">
        <v>1490</v>
      </c>
    </row>
    <row r="547" spans="1:2" x14ac:dyDescent="0.25">
      <c r="A547" s="1" t="s">
        <v>600</v>
      </c>
      <c r="B547" s="1" t="s">
        <v>1489</v>
      </c>
    </row>
    <row r="548" spans="1:2" x14ac:dyDescent="0.25">
      <c r="A548" s="1" t="s">
        <v>599</v>
      </c>
      <c r="B548" s="1" t="s">
        <v>1488</v>
      </c>
    </row>
    <row r="549" spans="1:2" x14ac:dyDescent="0.25">
      <c r="A549" s="1" t="s">
        <v>164</v>
      </c>
      <c r="B549" s="1" t="s">
        <v>1487</v>
      </c>
    </row>
    <row r="550" spans="1:2" x14ac:dyDescent="0.25">
      <c r="A550" s="1" t="s">
        <v>33</v>
      </c>
      <c r="B550" s="1" t="s">
        <v>1486</v>
      </c>
    </row>
    <row r="551" spans="1:2" x14ac:dyDescent="0.25">
      <c r="A551" s="1" t="s">
        <v>598</v>
      </c>
      <c r="B551" s="1" t="s">
        <v>1485</v>
      </c>
    </row>
    <row r="552" spans="1:2" x14ac:dyDescent="0.25">
      <c r="A552" s="1" t="s">
        <v>597</v>
      </c>
      <c r="B552" s="1" t="s">
        <v>1484</v>
      </c>
    </row>
    <row r="553" spans="1:2" x14ac:dyDescent="0.25">
      <c r="A553" s="1" t="s">
        <v>596</v>
      </c>
      <c r="B553" s="1" t="s">
        <v>1483</v>
      </c>
    </row>
    <row r="554" spans="1:2" x14ac:dyDescent="0.25">
      <c r="A554" s="1" t="s">
        <v>17</v>
      </c>
      <c r="B554" s="1" t="s">
        <v>1482</v>
      </c>
    </row>
    <row r="555" spans="1:2" x14ac:dyDescent="0.25">
      <c r="A555" s="1" t="s">
        <v>214</v>
      </c>
      <c r="B555" s="1" t="s">
        <v>1481</v>
      </c>
    </row>
    <row r="556" spans="1:2" x14ac:dyDescent="0.25">
      <c r="A556" s="1" t="s">
        <v>68</v>
      </c>
      <c r="B556" s="1" t="s">
        <v>1480</v>
      </c>
    </row>
    <row r="557" spans="1:2" x14ac:dyDescent="0.25">
      <c r="A557" s="1" t="s">
        <v>595</v>
      </c>
      <c r="B557" s="1" t="s">
        <v>1479</v>
      </c>
    </row>
    <row r="558" spans="1:2" x14ac:dyDescent="0.25">
      <c r="A558" s="1" t="s">
        <v>594</v>
      </c>
      <c r="B558" s="1" t="s">
        <v>1478</v>
      </c>
    </row>
    <row r="559" spans="1:2" x14ac:dyDescent="0.25">
      <c r="A559" s="1" t="s">
        <v>107</v>
      </c>
      <c r="B559" s="1" t="s">
        <v>1477</v>
      </c>
    </row>
    <row r="560" spans="1:2" x14ac:dyDescent="0.25">
      <c r="A560" s="1" t="s">
        <v>593</v>
      </c>
      <c r="B560" s="1" t="s">
        <v>1476</v>
      </c>
    </row>
    <row r="561" spans="1:2" x14ac:dyDescent="0.25">
      <c r="A561" s="1" t="s">
        <v>134</v>
      </c>
      <c r="B561" s="1" t="s">
        <v>1475</v>
      </c>
    </row>
    <row r="562" spans="1:2" x14ac:dyDescent="0.25">
      <c r="A562" s="1" t="s">
        <v>592</v>
      </c>
      <c r="B562" s="1" t="s">
        <v>1474</v>
      </c>
    </row>
    <row r="563" spans="1:2" x14ac:dyDescent="0.25">
      <c r="A563" s="1" t="s">
        <v>591</v>
      </c>
      <c r="B563" s="1" t="s">
        <v>1473</v>
      </c>
    </row>
    <row r="564" spans="1:2" x14ac:dyDescent="0.25">
      <c r="A564" s="1" t="s">
        <v>590</v>
      </c>
      <c r="B564" s="1" t="s">
        <v>1472</v>
      </c>
    </row>
    <row r="565" spans="1:2" x14ac:dyDescent="0.25">
      <c r="A565" s="1" t="s">
        <v>215</v>
      </c>
      <c r="B565" s="1" t="s">
        <v>1471</v>
      </c>
    </row>
    <row r="566" spans="1:2" x14ac:dyDescent="0.25">
      <c r="A566" s="1" t="s">
        <v>589</v>
      </c>
      <c r="B566" s="1" t="s">
        <v>1470</v>
      </c>
    </row>
    <row r="567" spans="1:2" x14ac:dyDescent="0.25">
      <c r="A567" s="1" t="s">
        <v>588</v>
      </c>
      <c r="B567" s="1" t="s">
        <v>1469</v>
      </c>
    </row>
    <row r="568" spans="1:2" x14ac:dyDescent="0.25">
      <c r="A568" s="1" t="s">
        <v>116</v>
      </c>
      <c r="B568" s="1" t="s">
        <v>1468</v>
      </c>
    </row>
    <row r="569" spans="1:2" x14ac:dyDescent="0.25">
      <c r="A569" s="1" t="s">
        <v>47</v>
      </c>
      <c r="B569" s="1" t="s">
        <v>1467</v>
      </c>
    </row>
    <row r="570" spans="1:2" x14ac:dyDescent="0.25">
      <c r="A570" s="1" t="s">
        <v>587</v>
      </c>
      <c r="B570" s="1" t="s">
        <v>1466</v>
      </c>
    </row>
    <row r="571" spans="1:2" x14ac:dyDescent="0.25">
      <c r="A571" s="1" t="s">
        <v>586</v>
      </c>
      <c r="B571" s="1" t="s">
        <v>1465</v>
      </c>
    </row>
    <row r="572" spans="1:2" x14ac:dyDescent="0.25">
      <c r="A572" s="1" t="s">
        <v>585</v>
      </c>
      <c r="B572" s="1" t="s">
        <v>1464</v>
      </c>
    </row>
    <row r="573" spans="1:2" x14ac:dyDescent="0.25">
      <c r="A573" s="1" t="s">
        <v>99</v>
      </c>
      <c r="B573" s="1" t="s">
        <v>1463</v>
      </c>
    </row>
    <row r="574" spans="1:2" x14ac:dyDescent="0.25">
      <c r="A574" s="1" t="s">
        <v>216</v>
      </c>
      <c r="B574" s="1" t="s">
        <v>1462</v>
      </c>
    </row>
    <row r="575" spans="1:2" x14ac:dyDescent="0.25">
      <c r="A575" s="1" t="s">
        <v>584</v>
      </c>
      <c r="B575" s="1" t="s">
        <v>1461</v>
      </c>
    </row>
    <row r="576" spans="1:2" x14ac:dyDescent="0.25">
      <c r="A576" s="1" t="s">
        <v>583</v>
      </c>
      <c r="B576" s="1" t="s">
        <v>1460</v>
      </c>
    </row>
    <row r="577" spans="1:2" x14ac:dyDescent="0.25">
      <c r="A577" s="1" t="s">
        <v>582</v>
      </c>
      <c r="B577" s="1" t="s">
        <v>1459</v>
      </c>
    </row>
    <row r="578" spans="1:2" x14ac:dyDescent="0.25">
      <c r="A578" s="1" t="s">
        <v>581</v>
      </c>
      <c r="B578" s="1" t="s">
        <v>1458</v>
      </c>
    </row>
    <row r="579" spans="1:2" x14ac:dyDescent="0.25">
      <c r="A579" s="1" t="s">
        <v>580</v>
      </c>
      <c r="B579" s="1" t="s">
        <v>1457</v>
      </c>
    </row>
    <row r="580" spans="1:2" x14ac:dyDescent="0.25">
      <c r="A580" s="1" t="s">
        <v>579</v>
      </c>
      <c r="B580" s="1" t="s">
        <v>1456</v>
      </c>
    </row>
    <row r="581" spans="1:2" x14ac:dyDescent="0.25">
      <c r="A581" s="1" t="s">
        <v>578</v>
      </c>
      <c r="B581" s="1" t="s">
        <v>1455</v>
      </c>
    </row>
    <row r="582" spans="1:2" x14ac:dyDescent="0.25">
      <c r="A582" s="1" t="s">
        <v>48</v>
      </c>
      <c r="B582" s="1" t="s">
        <v>1454</v>
      </c>
    </row>
    <row r="583" spans="1:2" x14ac:dyDescent="0.25">
      <c r="A583" s="1" t="s">
        <v>577</v>
      </c>
      <c r="B583" s="1" t="s">
        <v>1453</v>
      </c>
    </row>
    <row r="584" spans="1:2" x14ac:dyDescent="0.25">
      <c r="A584" s="1" t="s">
        <v>576</v>
      </c>
      <c r="B584" s="1" t="s">
        <v>1452</v>
      </c>
    </row>
    <row r="585" spans="1:2" x14ac:dyDescent="0.25">
      <c r="A585" s="1" t="s">
        <v>575</v>
      </c>
      <c r="B585" s="1" t="s">
        <v>1451</v>
      </c>
    </row>
    <row r="586" spans="1:2" x14ac:dyDescent="0.25">
      <c r="A586" s="1" t="s">
        <v>217</v>
      </c>
      <c r="B586" s="1" t="s">
        <v>1450</v>
      </c>
    </row>
    <row r="587" spans="1:2" x14ac:dyDescent="0.25">
      <c r="A587" s="1" t="s">
        <v>574</v>
      </c>
      <c r="B587" s="1" t="s">
        <v>1449</v>
      </c>
    </row>
    <row r="588" spans="1:2" x14ac:dyDescent="0.25">
      <c r="A588" s="1" t="s">
        <v>18</v>
      </c>
      <c r="B588" s="1" t="s">
        <v>1448</v>
      </c>
    </row>
    <row r="589" spans="1:2" x14ac:dyDescent="0.25">
      <c r="A589" s="1" t="s">
        <v>573</v>
      </c>
      <c r="B589" s="1" t="s">
        <v>1447</v>
      </c>
    </row>
    <row r="590" spans="1:2" x14ac:dyDescent="0.25">
      <c r="A590" s="1" t="s">
        <v>572</v>
      </c>
      <c r="B590" s="1" t="s">
        <v>1446</v>
      </c>
    </row>
    <row r="591" spans="1:2" x14ac:dyDescent="0.25">
      <c r="A591" s="1" t="s">
        <v>571</v>
      </c>
      <c r="B591" s="1" t="s">
        <v>1445</v>
      </c>
    </row>
    <row r="592" spans="1:2" x14ac:dyDescent="0.25">
      <c r="A592" s="1" t="s">
        <v>73</v>
      </c>
      <c r="B592" s="1" t="s">
        <v>1444</v>
      </c>
    </row>
    <row r="593" spans="1:2" x14ac:dyDescent="0.25">
      <c r="A593" s="1" t="s">
        <v>77</v>
      </c>
      <c r="B593" s="1" t="s">
        <v>1443</v>
      </c>
    </row>
    <row r="594" spans="1:2" x14ac:dyDescent="0.25">
      <c r="A594" s="1" t="s">
        <v>570</v>
      </c>
      <c r="B594" s="1" t="s">
        <v>1442</v>
      </c>
    </row>
    <row r="595" spans="1:2" x14ac:dyDescent="0.25">
      <c r="A595" s="1" t="s">
        <v>569</v>
      </c>
      <c r="B595" s="1" t="s">
        <v>1441</v>
      </c>
    </row>
    <row r="596" spans="1:2" x14ac:dyDescent="0.25">
      <c r="A596" s="1" t="s">
        <v>568</v>
      </c>
      <c r="B596" s="1" t="s">
        <v>1440</v>
      </c>
    </row>
    <row r="597" spans="1:2" x14ac:dyDescent="0.25">
      <c r="A597" s="1" t="s">
        <v>567</v>
      </c>
      <c r="B597" s="1" t="s">
        <v>1439</v>
      </c>
    </row>
    <row r="598" spans="1:2" x14ac:dyDescent="0.25">
      <c r="A598" s="1" t="s">
        <v>566</v>
      </c>
      <c r="B598" s="1" t="s">
        <v>1438</v>
      </c>
    </row>
    <row r="599" spans="1:2" x14ac:dyDescent="0.25">
      <c r="A599" s="1" t="s">
        <v>565</v>
      </c>
      <c r="B599" s="1" t="s">
        <v>1437</v>
      </c>
    </row>
    <row r="600" spans="1:2" x14ac:dyDescent="0.25">
      <c r="A600" s="1" t="s">
        <v>564</v>
      </c>
      <c r="B600" s="1" t="s">
        <v>1436</v>
      </c>
    </row>
    <row r="601" spans="1:2" x14ac:dyDescent="0.25">
      <c r="A601" s="1" t="s">
        <v>172</v>
      </c>
      <c r="B601" s="1" t="s">
        <v>1435</v>
      </c>
    </row>
    <row r="602" spans="1:2" x14ac:dyDescent="0.25">
      <c r="A602" s="1" t="s">
        <v>563</v>
      </c>
      <c r="B602" s="1" t="s">
        <v>1434</v>
      </c>
    </row>
    <row r="603" spans="1:2" x14ac:dyDescent="0.25">
      <c r="A603" s="1" t="s">
        <v>115</v>
      </c>
      <c r="B603" s="1" t="s">
        <v>1433</v>
      </c>
    </row>
    <row r="604" spans="1:2" x14ac:dyDescent="0.25">
      <c r="A604" s="1" t="s">
        <v>562</v>
      </c>
      <c r="B604" s="1" t="s">
        <v>1432</v>
      </c>
    </row>
    <row r="605" spans="1:2" x14ac:dyDescent="0.25">
      <c r="A605" s="1" t="s">
        <v>19</v>
      </c>
      <c r="B605" s="1" t="s">
        <v>1431</v>
      </c>
    </row>
    <row r="606" spans="1:2" x14ac:dyDescent="0.25">
      <c r="A606" s="1" t="s">
        <v>561</v>
      </c>
      <c r="B606" s="1" t="s">
        <v>1430</v>
      </c>
    </row>
    <row r="607" spans="1:2" x14ac:dyDescent="0.25">
      <c r="A607" s="1" t="s">
        <v>560</v>
      </c>
      <c r="B607" s="1" t="s">
        <v>1429</v>
      </c>
    </row>
    <row r="608" spans="1:2" x14ac:dyDescent="0.25">
      <c r="A608" s="1" t="s">
        <v>559</v>
      </c>
      <c r="B608" s="1" t="s">
        <v>1428</v>
      </c>
    </row>
    <row r="609" spans="1:2" x14ac:dyDescent="0.25">
      <c r="A609" s="1" t="s">
        <v>558</v>
      </c>
      <c r="B609" s="1" t="s">
        <v>1427</v>
      </c>
    </row>
    <row r="610" spans="1:2" x14ac:dyDescent="0.25">
      <c r="A610" s="1" t="s">
        <v>557</v>
      </c>
      <c r="B610" s="1" t="s">
        <v>1426</v>
      </c>
    </row>
    <row r="611" spans="1:2" x14ac:dyDescent="0.25">
      <c r="A611" s="1" t="s">
        <v>556</v>
      </c>
      <c r="B611" s="1" t="s">
        <v>1425</v>
      </c>
    </row>
    <row r="612" spans="1:2" x14ac:dyDescent="0.25">
      <c r="A612" s="1" t="s">
        <v>555</v>
      </c>
      <c r="B612" s="1" t="s">
        <v>1424</v>
      </c>
    </row>
    <row r="613" spans="1:2" x14ac:dyDescent="0.25">
      <c r="A613" s="1" t="s">
        <v>554</v>
      </c>
      <c r="B613" s="1" t="s">
        <v>1423</v>
      </c>
    </row>
    <row r="614" spans="1:2" x14ac:dyDescent="0.25">
      <c r="A614" s="1" t="s">
        <v>69</v>
      </c>
      <c r="B614" s="1" t="s">
        <v>1422</v>
      </c>
    </row>
    <row r="615" spans="1:2" x14ac:dyDescent="0.25">
      <c r="A615" s="1" t="s">
        <v>553</v>
      </c>
      <c r="B615" s="1" t="s">
        <v>1421</v>
      </c>
    </row>
    <row r="616" spans="1:2" x14ac:dyDescent="0.25">
      <c r="A616" s="1" t="s">
        <v>78</v>
      </c>
      <c r="B616" s="1" t="s">
        <v>1420</v>
      </c>
    </row>
    <row r="617" spans="1:2" x14ac:dyDescent="0.25">
      <c r="A617" s="1" t="s">
        <v>552</v>
      </c>
      <c r="B617" s="1" t="s">
        <v>1419</v>
      </c>
    </row>
    <row r="618" spans="1:2" x14ac:dyDescent="0.25">
      <c r="A618" s="1" t="s">
        <v>551</v>
      </c>
      <c r="B618" s="1" t="s">
        <v>1418</v>
      </c>
    </row>
    <row r="619" spans="1:2" x14ac:dyDescent="0.25">
      <c r="A619" s="1" t="s">
        <v>550</v>
      </c>
      <c r="B619" s="1" t="s">
        <v>1417</v>
      </c>
    </row>
    <row r="620" spans="1:2" x14ac:dyDescent="0.25">
      <c r="A620" s="1" t="s">
        <v>549</v>
      </c>
      <c r="B620" s="1" t="s">
        <v>1416</v>
      </c>
    </row>
    <row r="621" spans="1:2" x14ac:dyDescent="0.25">
      <c r="A621" s="1" t="s">
        <v>548</v>
      </c>
      <c r="B621" s="1" t="s">
        <v>1415</v>
      </c>
    </row>
    <row r="622" spans="1:2" x14ac:dyDescent="0.25">
      <c r="A622" s="1" t="s">
        <v>547</v>
      </c>
      <c r="B622" s="1" t="s">
        <v>1414</v>
      </c>
    </row>
    <row r="623" spans="1:2" x14ac:dyDescent="0.25">
      <c r="A623" s="1" t="s">
        <v>546</v>
      </c>
      <c r="B623" s="1" t="s">
        <v>1413</v>
      </c>
    </row>
    <row r="624" spans="1:2" x14ac:dyDescent="0.25">
      <c r="A624" s="1" t="s">
        <v>545</v>
      </c>
      <c r="B624" s="1" t="s">
        <v>1412</v>
      </c>
    </row>
    <row r="625" spans="1:2" x14ac:dyDescent="0.25">
      <c r="A625" s="1" t="s">
        <v>544</v>
      </c>
      <c r="B625" s="1" t="s">
        <v>1411</v>
      </c>
    </row>
    <row r="626" spans="1:2" x14ac:dyDescent="0.25">
      <c r="A626" s="1" t="s">
        <v>154</v>
      </c>
      <c r="B626" s="1" t="s">
        <v>1410</v>
      </c>
    </row>
    <row r="627" spans="1:2" x14ac:dyDescent="0.25">
      <c r="A627" s="1" t="s">
        <v>147</v>
      </c>
      <c r="B627" s="1" t="s">
        <v>1409</v>
      </c>
    </row>
    <row r="628" spans="1:2" x14ac:dyDescent="0.25">
      <c r="A628" s="1" t="s">
        <v>543</v>
      </c>
      <c r="B628" s="1" t="s">
        <v>1408</v>
      </c>
    </row>
    <row r="629" spans="1:2" x14ac:dyDescent="0.25">
      <c r="A629" s="1" t="s">
        <v>542</v>
      </c>
      <c r="B629" s="1" t="s">
        <v>1407</v>
      </c>
    </row>
    <row r="630" spans="1:2" x14ac:dyDescent="0.25">
      <c r="A630" s="1" t="s">
        <v>541</v>
      </c>
      <c r="B630" s="1" t="s">
        <v>1406</v>
      </c>
    </row>
    <row r="631" spans="1:2" x14ac:dyDescent="0.25">
      <c r="A631" s="1" t="s">
        <v>540</v>
      </c>
      <c r="B631" s="1" t="s">
        <v>1405</v>
      </c>
    </row>
    <row r="632" spans="1:2" x14ac:dyDescent="0.25">
      <c r="A632" s="1" t="s">
        <v>34</v>
      </c>
      <c r="B632" s="1" t="s">
        <v>1404</v>
      </c>
    </row>
    <row r="633" spans="1:2" x14ac:dyDescent="0.25">
      <c r="A633" s="1" t="s">
        <v>539</v>
      </c>
      <c r="B633" s="1" t="s">
        <v>1403</v>
      </c>
    </row>
    <row r="634" spans="1:2" x14ac:dyDescent="0.25">
      <c r="A634" s="1" t="s">
        <v>538</v>
      </c>
      <c r="B634" s="1" t="s">
        <v>1402</v>
      </c>
    </row>
    <row r="635" spans="1:2" x14ac:dyDescent="0.25">
      <c r="A635" s="1" t="s">
        <v>537</v>
      </c>
      <c r="B635" s="1" t="s">
        <v>1401</v>
      </c>
    </row>
    <row r="636" spans="1:2" x14ac:dyDescent="0.25">
      <c r="A636" s="1" t="s">
        <v>536</v>
      </c>
      <c r="B636" s="1" t="s">
        <v>1400</v>
      </c>
    </row>
    <row r="637" spans="1:2" x14ac:dyDescent="0.25">
      <c r="A637" s="1" t="s">
        <v>535</v>
      </c>
      <c r="B637" s="1" t="s">
        <v>1399</v>
      </c>
    </row>
    <row r="638" spans="1:2" x14ac:dyDescent="0.25">
      <c r="A638" s="1" t="s">
        <v>534</v>
      </c>
      <c r="B638" s="1" t="s">
        <v>1398</v>
      </c>
    </row>
    <row r="639" spans="1:2" x14ac:dyDescent="0.25">
      <c r="A639" s="1" t="s">
        <v>533</v>
      </c>
      <c r="B639" s="1" t="s">
        <v>1397</v>
      </c>
    </row>
    <row r="640" spans="1:2" x14ac:dyDescent="0.25">
      <c r="A640" s="1" t="s">
        <v>532</v>
      </c>
      <c r="B640" s="1" t="s">
        <v>1396</v>
      </c>
    </row>
    <row r="641" spans="1:2" x14ac:dyDescent="0.25">
      <c r="A641" s="1" t="s">
        <v>20</v>
      </c>
      <c r="B641" s="1" t="s">
        <v>1395</v>
      </c>
    </row>
    <row r="642" spans="1:2" x14ac:dyDescent="0.25">
      <c r="A642" s="1" t="s">
        <v>531</v>
      </c>
      <c r="B642" s="1" t="s">
        <v>1394</v>
      </c>
    </row>
    <row r="643" spans="1:2" x14ac:dyDescent="0.25">
      <c r="A643" s="1" t="s">
        <v>530</v>
      </c>
      <c r="B643" s="1" t="s">
        <v>1393</v>
      </c>
    </row>
    <row r="644" spans="1:2" x14ac:dyDescent="0.25">
      <c r="A644" s="1" t="s">
        <v>181</v>
      </c>
      <c r="B644" s="1" t="s">
        <v>1392</v>
      </c>
    </row>
    <row r="645" spans="1:2" x14ac:dyDescent="0.25">
      <c r="A645" s="1" t="s">
        <v>529</v>
      </c>
      <c r="B645" s="1" t="s">
        <v>1391</v>
      </c>
    </row>
    <row r="646" spans="1:2" x14ac:dyDescent="0.25">
      <c r="A646" s="1" t="s">
        <v>528</v>
      </c>
      <c r="B646" s="1" t="s">
        <v>1390</v>
      </c>
    </row>
    <row r="647" spans="1:2" x14ac:dyDescent="0.25">
      <c r="A647" s="1" t="s">
        <v>124</v>
      </c>
      <c r="B647" s="1" t="s">
        <v>1389</v>
      </c>
    </row>
    <row r="648" spans="1:2" x14ac:dyDescent="0.25">
      <c r="A648" s="1" t="s">
        <v>527</v>
      </c>
      <c r="B648" s="1" t="s">
        <v>1388</v>
      </c>
    </row>
    <row r="649" spans="1:2" x14ac:dyDescent="0.25">
      <c r="A649" s="1" t="s">
        <v>526</v>
      </c>
      <c r="B649" s="1" t="s">
        <v>1387</v>
      </c>
    </row>
    <row r="650" spans="1:2" x14ac:dyDescent="0.25">
      <c r="A650" s="1" t="s">
        <v>525</v>
      </c>
      <c r="B650" s="1" t="s">
        <v>1386</v>
      </c>
    </row>
    <row r="651" spans="1:2" x14ac:dyDescent="0.25">
      <c r="A651" s="1" t="s">
        <v>524</v>
      </c>
      <c r="B651" s="1" t="s">
        <v>1385</v>
      </c>
    </row>
    <row r="652" spans="1:2" x14ac:dyDescent="0.25">
      <c r="A652" s="1" t="s">
        <v>523</v>
      </c>
      <c r="B652" s="1" t="s">
        <v>1384</v>
      </c>
    </row>
    <row r="653" spans="1:2" x14ac:dyDescent="0.25">
      <c r="A653" s="1" t="s">
        <v>522</v>
      </c>
      <c r="B653" s="1" t="s">
        <v>1383</v>
      </c>
    </row>
    <row r="654" spans="1:2" x14ac:dyDescent="0.25">
      <c r="A654" s="1" t="s">
        <v>521</v>
      </c>
      <c r="B654" s="1" t="s">
        <v>1382</v>
      </c>
    </row>
    <row r="655" spans="1:2" x14ac:dyDescent="0.25">
      <c r="A655" s="1" t="s">
        <v>520</v>
      </c>
      <c r="B655" s="1" t="s">
        <v>1381</v>
      </c>
    </row>
    <row r="656" spans="1:2" x14ac:dyDescent="0.25">
      <c r="A656" s="1" t="s">
        <v>519</v>
      </c>
      <c r="B656" s="1" t="s">
        <v>1380</v>
      </c>
    </row>
    <row r="657" spans="1:2" x14ac:dyDescent="0.25">
      <c r="A657" s="1" t="s">
        <v>518</v>
      </c>
      <c r="B657" s="1" t="s">
        <v>1379</v>
      </c>
    </row>
    <row r="658" spans="1:2" x14ac:dyDescent="0.25">
      <c r="A658" s="1" t="s">
        <v>517</v>
      </c>
      <c r="B658" s="1" t="s">
        <v>1378</v>
      </c>
    </row>
    <row r="659" spans="1:2" x14ac:dyDescent="0.25">
      <c r="A659" s="1" t="s">
        <v>516</v>
      </c>
      <c r="B659" s="1" t="s">
        <v>1377</v>
      </c>
    </row>
    <row r="660" spans="1:2" x14ac:dyDescent="0.25">
      <c r="A660" s="1" t="s">
        <v>515</v>
      </c>
      <c r="B660" s="1" t="s">
        <v>1376</v>
      </c>
    </row>
    <row r="661" spans="1:2" x14ac:dyDescent="0.25">
      <c r="A661" s="1" t="s">
        <v>514</v>
      </c>
      <c r="B661" s="1" t="s">
        <v>1375</v>
      </c>
    </row>
    <row r="662" spans="1:2" x14ac:dyDescent="0.25">
      <c r="A662" s="1" t="s">
        <v>513</v>
      </c>
      <c r="B662" s="1" t="s">
        <v>1374</v>
      </c>
    </row>
    <row r="663" spans="1:2" x14ac:dyDescent="0.25">
      <c r="A663" s="1" t="s">
        <v>512</v>
      </c>
      <c r="B663" s="1" t="s">
        <v>1373</v>
      </c>
    </row>
    <row r="664" spans="1:2" x14ac:dyDescent="0.25">
      <c r="A664" s="1" t="s">
        <v>218</v>
      </c>
      <c r="B664" s="1" t="s">
        <v>1372</v>
      </c>
    </row>
    <row r="665" spans="1:2" x14ac:dyDescent="0.25">
      <c r="A665" s="1" t="s">
        <v>511</v>
      </c>
      <c r="B665" s="1" t="s">
        <v>1371</v>
      </c>
    </row>
    <row r="666" spans="1:2" x14ac:dyDescent="0.25">
      <c r="A666" s="1" t="s">
        <v>510</v>
      </c>
      <c r="B666" s="1" t="s">
        <v>1370</v>
      </c>
    </row>
    <row r="667" spans="1:2" x14ac:dyDescent="0.25">
      <c r="A667" s="1" t="s">
        <v>177</v>
      </c>
      <c r="B667" s="1" t="s">
        <v>1369</v>
      </c>
    </row>
    <row r="668" spans="1:2" x14ac:dyDescent="0.25">
      <c r="A668" s="1" t="s">
        <v>509</v>
      </c>
      <c r="B668" s="1" t="s">
        <v>1368</v>
      </c>
    </row>
    <row r="669" spans="1:2" x14ac:dyDescent="0.25">
      <c r="A669" s="1" t="s">
        <v>112</v>
      </c>
      <c r="B669" s="1" t="s">
        <v>1367</v>
      </c>
    </row>
    <row r="670" spans="1:2" x14ac:dyDescent="0.25">
      <c r="A670" s="1" t="s">
        <v>219</v>
      </c>
      <c r="B670" s="1" t="s">
        <v>1366</v>
      </c>
    </row>
    <row r="671" spans="1:2" x14ac:dyDescent="0.25">
      <c r="A671" s="1" t="s">
        <v>141</v>
      </c>
      <c r="B671" s="1" t="s">
        <v>1365</v>
      </c>
    </row>
    <row r="672" spans="1:2" x14ac:dyDescent="0.25">
      <c r="A672" s="1" t="s">
        <v>508</v>
      </c>
      <c r="B672" s="1" t="s">
        <v>1364</v>
      </c>
    </row>
    <row r="673" spans="1:2" x14ac:dyDescent="0.25">
      <c r="A673" s="1" t="s">
        <v>507</v>
      </c>
      <c r="B673" s="1" t="s">
        <v>1363</v>
      </c>
    </row>
    <row r="674" spans="1:2" x14ac:dyDescent="0.25">
      <c r="A674" s="1" t="s">
        <v>506</v>
      </c>
      <c r="B674" s="1" t="s">
        <v>1362</v>
      </c>
    </row>
    <row r="675" spans="1:2" x14ac:dyDescent="0.25">
      <c r="A675" s="1" t="s">
        <v>505</v>
      </c>
      <c r="B675" s="1" t="s">
        <v>1361</v>
      </c>
    </row>
    <row r="676" spans="1:2" x14ac:dyDescent="0.25">
      <c r="A676" s="1" t="s">
        <v>504</v>
      </c>
      <c r="B676" s="1" t="s">
        <v>1360</v>
      </c>
    </row>
    <row r="677" spans="1:2" x14ac:dyDescent="0.25">
      <c r="A677" s="1" t="s">
        <v>135</v>
      </c>
      <c r="B677" s="1" t="s">
        <v>1359</v>
      </c>
    </row>
    <row r="678" spans="1:2" x14ac:dyDescent="0.25">
      <c r="A678" s="1" t="s">
        <v>503</v>
      </c>
      <c r="B678" s="1" t="s">
        <v>1358</v>
      </c>
    </row>
    <row r="679" spans="1:2" x14ac:dyDescent="0.25">
      <c r="A679" s="1" t="s">
        <v>502</v>
      </c>
      <c r="B679" s="1" t="s">
        <v>1357</v>
      </c>
    </row>
    <row r="680" spans="1:2" x14ac:dyDescent="0.25">
      <c r="A680" s="1" t="s">
        <v>501</v>
      </c>
      <c r="B680" s="1" t="s">
        <v>1356</v>
      </c>
    </row>
    <row r="681" spans="1:2" x14ac:dyDescent="0.25">
      <c r="A681" s="1" t="s">
        <v>500</v>
      </c>
      <c r="B681" s="1" t="s">
        <v>1355</v>
      </c>
    </row>
    <row r="682" spans="1:2" x14ac:dyDescent="0.25">
      <c r="A682" s="1" t="s">
        <v>499</v>
      </c>
      <c r="B682" s="1" t="s">
        <v>1354</v>
      </c>
    </row>
    <row r="683" spans="1:2" x14ac:dyDescent="0.25">
      <c r="A683" s="1" t="s">
        <v>498</v>
      </c>
      <c r="B683" s="1" t="s">
        <v>1353</v>
      </c>
    </row>
    <row r="684" spans="1:2" x14ac:dyDescent="0.25">
      <c r="A684" s="1" t="s">
        <v>35</v>
      </c>
      <c r="B684" s="1" t="s">
        <v>1352</v>
      </c>
    </row>
    <row r="685" spans="1:2" x14ac:dyDescent="0.25">
      <c r="A685" s="1" t="s">
        <v>497</v>
      </c>
      <c r="B685" s="1" t="s">
        <v>1351</v>
      </c>
    </row>
    <row r="686" spans="1:2" x14ac:dyDescent="0.25">
      <c r="A686" s="1" t="s">
        <v>496</v>
      </c>
      <c r="B686" s="1" t="s">
        <v>1350</v>
      </c>
    </row>
    <row r="687" spans="1:2" x14ac:dyDescent="0.25">
      <c r="A687" s="1" t="s">
        <v>495</v>
      </c>
      <c r="B687" s="1" t="s">
        <v>1349</v>
      </c>
    </row>
    <row r="688" spans="1:2" x14ac:dyDescent="0.25">
      <c r="A688" s="1" t="s">
        <v>494</v>
      </c>
      <c r="B688" s="1" t="s">
        <v>1348</v>
      </c>
    </row>
    <row r="689" spans="1:2" x14ac:dyDescent="0.25">
      <c r="A689" s="1" t="s">
        <v>493</v>
      </c>
      <c r="B689" s="1" t="s">
        <v>1347</v>
      </c>
    </row>
    <row r="690" spans="1:2" x14ac:dyDescent="0.25">
      <c r="A690" s="1" t="s">
        <v>492</v>
      </c>
      <c r="B690" s="1" t="s">
        <v>1346</v>
      </c>
    </row>
    <row r="691" spans="1:2" x14ac:dyDescent="0.25">
      <c r="A691" s="1" t="s">
        <v>491</v>
      </c>
      <c r="B691" s="1" t="s">
        <v>1345</v>
      </c>
    </row>
    <row r="692" spans="1:2" x14ac:dyDescent="0.25">
      <c r="A692" s="1" t="s">
        <v>490</v>
      </c>
      <c r="B692" s="1" t="s">
        <v>1344</v>
      </c>
    </row>
    <row r="693" spans="1:2" x14ac:dyDescent="0.25">
      <c r="A693" s="1" t="s">
        <v>155</v>
      </c>
      <c r="B693" s="1" t="s">
        <v>1343</v>
      </c>
    </row>
    <row r="694" spans="1:2" x14ac:dyDescent="0.25">
      <c r="A694" s="1" t="s">
        <v>489</v>
      </c>
      <c r="B694" s="1" t="s">
        <v>1342</v>
      </c>
    </row>
    <row r="695" spans="1:2" x14ac:dyDescent="0.25">
      <c r="A695" s="1" t="s">
        <v>488</v>
      </c>
      <c r="B695" s="1" t="s">
        <v>1341</v>
      </c>
    </row>
    <row r="696" spans="1:2" x14ac:dyDescent="0.25">
      <c r="A696" s="1" t="s">
        <v>487</v>
      </c>
      <c r="B696" s="1" t="s">
        <v>1340</v>
      </c>
    </row>
    <row r="697" spans="1:2" x14ac:dyDescent="0.25">
      <c r="A697" s="1" t="s">
        <v>75</v>
      </c>
      <c r="B697" s="1" t="s">
        <v>1339</v>
      </c>
    </row>
    <row r="698" spans="1:2" x14ac:dyDescent="0.25">
      <c r="A698" s="1" t="s">
        <v>36</v>
      </c>
      <c r="B698" s="1" t="s">
        <v>1338</v>
      </c>
    </row>
    <row r="699" spans="1:2" x14ac:dyDescent="0.25">
      <c r="A699" s="1" t="s">
        <v>49</v>
      </c>
      <c r="B699" s="1" t="s">
        <v>1337</v>
      </c>
    </row>
    <row r="700" spans="1:2" x14ac:dyDescent="0.25">
      <c r="A700" s="1" t="s">
        <v>486</v>
      </c>
      <c r="B700" s="1" t="s">
        <v>1336</v>
      </c>
    </row>
    <row r="701" spans="1:2" x14ac:dyDescent="0.25">
      <c r="A701" s="1" t="s">
        <v>105</v>
      </c>
      <c r="B701" s="1" t="s">
        <v>1335</v>
      </c>
    </row>
    <row r="702" spans="1:2" x14ac:dyDescent="0.25">
      <c r="A702" s="1" t="s">
        <v>220</v>
      </c>
      <c r="B702" s="1" t="s">
        <v>1334</v>
      </c>
    </row>
    <row r="703" spans="1:2" x14ac:dyDescent="0.25">
      <c r="A703" s="1" t="s">
        <v>21</v>
      </c>
      <c r="B703" s="1" t="s">
        <v>1333</v>
      </c>
    </row>
    <row r="704" spans="1:2" x14ac:dyDescent="0.25">
      <c r="A704" s="1" t="s">
        <v>485</v>
      </c>
      <c r="B704" s="1" t="s">
        <v>1332</v>
      </c>
    </row>
    <row r="705" spans="1:2" x14ac:dyDescent="0.25">
      <c r="A705" s="1" t="s">
        <v>221</v>
      </c>
      <c r="B705" s="1" t="s">
        <v>1331</v>
      </c>
    </row>
    <row r="706" spans="1:2" x14ac:dyDescent="0.25">
      <c r="A706" s="1" t="s">
        <v>484</v>
      </c>
      <c r="B706" s="1" t="s">
        <v>1330</v>
      </c>
    </row>
    <row r="707" spans="1:2" x14ac:dyDescent="0.25">
      <c r="A707" s="1" t="s">
        <v>483</v>
      </c>
      <c r="B707" s="1" t="s">
        <v>1329</v>
      </c>
    </row>
    <row r="708" spans="1:2" x14ac:dyDescent="0.25">
      <c r="A708" s="1" t="s">
        <v>482</v>
      </c>
      <c r="B708" s="1" t="s">
        <v>1328</v>
      </c>
    </row>
    <row r="709" spans="1:2" x14ac:dyDescent="0.25">
      <c r="A709" s="1" t="s">
        <v>481</v>
      </c>
      <c r="B709" s="1" t="s">
        <v>1327</v>
      </c>
    </row>
    <row r="710" spans="1:2" x14ac:dyDescent="0.25">
      <c r="A710" s="1" t="s">
        <v>480</v>
      </c>
      <c r="B710" s="1" t="s">
        <v>1326</v>
      </c>
    </row>
    <row r="711" spans="1:2" x14ac:dyDescent="0.25">
      <c r="A711" s="1" t="s">
        <v>479</v>
      </c>
      <c r="B711" s="1" t="s">
        <v>1325</v>
      </c>
    </row>
    <row r="712" spans="1:2" x14ac:dyDescent="0.25">
      <c r="A712" s="1" t="s">
        <v>50</v>
      </c>
      <c r="B712" s="1" t="s">
        <v>1324</v>
      </c>
    </row>
    <row r="713" spans="1:2" x14ac:dyDescent="0.25">
      <c r="A713" s="1" t="s">
        <v>478</v>
      </c>
      <c r="B713" s="1" t="s">
        <v>1323</v>
      </c>
    </row>
    <row r="714" spans="1:2" x14ac:dyDescent="0.25">
      <c r="A714" s="1" t="s">
        <v>477</v>
      </c>
      <c r="B714" s="1" t="s">
        <v>1322</v>
      </c>
    </row>
    <row r="715" spans="1:2" x14ac:dyDescent="0.25">
      <c r="A715" s="1" t="s">
        <v>98</v>
      </c>
      <c r="B715" s="1" t="s">
        <v>1321</v>
      </c>
    </row>
    <row r="716" spans="1:2" x14ac:dyDescent="0.25">
      <c r="A716" s="1" t="s">
        <v>222</v>
      </c>
      <c r="B716" s="1" t="s">
        <v>1320</v>
      </c>
    </row>
    <row r="717" spans="1:2" x14ac:dyDescent="0.25">
      <c r="A717" s="1" t="s">
        <v>476</v>
      </c>
      <c r="B717" s="1" t="s">
        <v>1319</v>
      </c>
    </row>
    <row r="718" spans="1:2" x14ac:dyDescent="0.25">
      <c r="A718" s="1" t="s">
        <v>475</v>
      </c>
      <c r="B718" s="1" t="s">
        <v>1318</v>
      </c>
    </row>
    <row r="719" spans="1:2" x14ac:dyDescent="0.25">
      <c r="A719" s="1" t="s">
        <v>474</v>
      </c>
      <c r="B719" s="1" t="s">
        <v>1317</v>
      </c>
    </row>
    <row r="720" spans="1:2" x14ac:dyDescent="0.25">
      <c r="A720" s="1" t="s">
        <v>473</v>
      </c>
      <c r="B720" s="1" t="s">
        <v>1316</v>
      </c>
    </row>
    <row r="721" spans="1:2" x14ac:dyDescent="0.25">
      <c r="A721" s="1" t="s">
        <v>472</v>
      </c>
      <c r="B721" s="1" t="s">
        <v>1315</v>
      </c>
    </row>
    <row r="722" spans="1:2" x14ac:dyDescent="0.25">
      <c r="A722" s="1" t="s">
        <v>471</v>
      </c>
      <c r="B722" s="1" t="s">
        <v>1314</v>
      </c>
    </row>
    <row r="723" spans="1:2" x14ac:dyDescent="0.25">
      <c r="A723" s="1" t="s">
        <v>153</v>
      </c>
      <c r="B723" s="1" t="s">
        <v>1313</v>
      </c>
    </row>
    <row r="724" spans="1:2" x14ac:dyDescent="0.25">
      <c r="A724" s="1" t="s">
        <v>470</v>
      </c>
      <c r="B724" s="1" t="s">
        <v>1312</v>
      </c>
    </row>
    <row r="725" spans="1:2" x14ac:dyDescent="0.25">
      <c r="A725" s="1" t="s">
        <v>469</v>
      </c>
      <c r="B725" s="1" t="s">
        <v>1311</v>
      </c>
    </row>
    <row r="726" spans="1:2" x14ac:dyDescent="0.25">
      <c r="A726" s="1" t="s">
        <v>468</v>
      </c>
      <c r="B726" s="1" t="s">
        <v>1310</v>
      </c>
    </row>
    <row r="727" spans="1:2" x14ac:dyDescent="0.25">
      <c r="A727" s="1" t="s">
        <v>467</v>
      </c>
      <c r="B727" s="1" t="s">
        <v>1309</v>
      </c>
    </row>
    <row r="728" spans="1:2" x14ac:dyDescent="0.25">
      <c r="A728" s="1" t="s">
        <v>466</v>
      </c>
      <c r="B728" s="1" t="s">
        <v>1308</v>
      </c>
    </row>
    <row r="729" spans="1:2" x14ac:dyDescent="0.25">
      <c r="A729" s="1" t="s">
        <v>465</v>
      </c>
      <c r="B729" s="1" t="s">
        <v>1307</v>
      </c>
    </row>
    <row r="730" spans="1:2" x14ac:dyDescent="0.25">
      <c r="A730" s="1" t="s">
        <v>51</v>
      </c>
      <c r="B730" s="1" t="s">
        <v>1306</v>
      </c>
    </row>
    <row r="731" spans="1:2" x14ac:dyDescent="0.25">
      <c r="A731" s="1" t="s">
        <v>464</v>
      </c>
      <c r="B731" s="1" t="s">
        <v>1305</v>
      </c>
    </row>
    <row r="732" spans="1:2" x14ac:dyDescent="0.25">
      <c r="A732" s="1" t="s">
        <v>463</v>
      </c>
      <c r="B732" s="1" t="s">
        <v>1304</v>
      </c>
    </row>
    <row r="733" spans="1:2" x14ac:dyDescent="0.25">
      <c r="A733" s="1" t="s">
        <v>462</v>
      </c>
      <c r="B733" s="1" t="s">
        <v>1303</v>
      </c>
    </row>
    <row r="734" spans="1:2" x14ac:dyDescent="0.25">
      <c r="A734" s="1" t="s">
        <v>461</v>
      </c>
      <c r="B734" s="1" t="s">
        <v>1302</v>
      </c>
    </row>
    <row r="735" spans="1:2" x14ac:dyDescent="0.25">
      <c r="A735" s="1" t="s">
        <v>460</v>
      </c>
      <c r="B735" s="1" t="s">
        <v>1301</v>
      </c>
    </row>
    <row r="736" spans="1:2" x14ac:dyDescent="0.25">
      <c r="A736" s="1" t="s">
        <v>459</v>
      </c>
      <c r="B736" s="1" t="s">
        <v>1300</v>
      </c>
    </row>
    <row r="737" spans="1:2" x14ac:dyDescent="0.25">
      <c r="A737" s="1" t="s">
        <v>458</v>
      </c>
      <c r="B737" s="1" t="s">
        <v>1299</v>
      </c>
    </row>
    <row r="738" spans="1:2" x14ac:dyDescent="0.25">
      <c r="A738" s="1" t="s">
        <v>457</v>
      </c>
      <c r="B738" s="1" t="s">
        <v>1298</v>
      </c>
    </row>
    <row r="739" spans="1:2" x14ac:dyDescent="0.25">
      <c r="A739" s="1" t="s">
        <v>456</v>
      </c>
      <c r="B739" s="1" t="s">
        <v>1297</v>
      </c>
    </row>
    <row r="740" spans="1:2" x14ac:dyDescent="0.25">
      <c r="A740" s="1" t="s">
        <v>455</v>
      </c>
      <c r="B740" s="1" t="s">
        <v>1296</v>
      </c>
    </row>
    <row r="741" spans="1:2" x14ac:dyDescent="0.25">
      <c r="A741" s="1" t="s">
        <v>454</v>
      </c>
      <c r="B741" s="1" t="s">
        <v>1295</v>
      </c>
    </row>
    <row r="742" spans="1:2" x14ac:dyDescent="0.25">
      <c r="A742" s="1" t="s">
        <v>453</v>
      </c>
      <c r="B742" s="1" t="s">
        <v>1294</v>
      </c>
    </row>
    <row r="743" spans="1:2" x14ac:dyDescent="0.25">
      <c r="A743" s="1" t="s">
        <v>452</v>
      </c>
      <c r="B743" s="1" t="s">
        <v>1293</v>
      </c>
    </row>
    <row r="744" spans="1:2" x14ac:dyDescent="0.25">
      <c r="A744" s="1" t="s">
        <v>451</v>
      </c>
      <c r="B744" s="1" t="s">
        <v>1292</v>
      </c>
    </row>
    <row r="745" spans="1:2" x14ac:dyDescent="0.25">
      <c r="A745" s="1" t="s">
        <v>450</v>
      </c>
      <c r="B745" s="1" t="s">
        <v>1291</v>
      </c>
    </row>
    <row r="746" spans="1:2" x14ac:dyDescent="0.25">
      <c r="A746" s="1" t="s">
        <v>449</v>
      </c>
      <c r="B746" s="1" t="s">
        <v>1290</v>
      </c>
    </row>
    <row r="747" spans="1:2" x14ac:dyDescent="0.25">
      <c r="A747" s="1" t="s">
        <v>132</v>
      </c>
      <c r="B747" s="1" t="s">
        <v>1289</v>
      </c>
    </row>
    <row r="748" spans="1:2" x14ac:dyDescent="0.25">
      <c r="A748" s="1" t="s">
        <v>448</v>
      </c>
      <c r="B748" s="1" t="s">
        <v>1288</v>
      </c>
    </row>
    <row r="749" spans="1:2" x14ac:dyDescent="0.25">
      <c r="A749" s="1" t="s">
        <v>447</v>
      </c>
      <c r="B749" s="1" t="s">
        <v>1287</v>
      </c>
    </row>
    <row r="750" spans="1:2" x14ac:dyDescent="0.25">
      <c r="A750" s="1" t="s">
        <v>125</v>
      </c>
      <c r="B750" s="1" t="s">
        <v>1286</v>
      </c>
    </row>
    <row r="751" spans="1:2" x14ac:dyDescent="0.25">
      <c r="A751" s="1" t="s">
        <v>446</v>
      </c>
      <c r="B751" s="1" t="s">
        <v>1285</v>
      </c>
    </row>
    <row r="752" spans="1:2" x14ac:dyDescent="0.25">
      <c r="A752" s="1" t="s">
        <v>445</v>
      </c>
      <c r="B752" s="1" t="s">
        <v>1284</v>
      </c>
    </row>
    <row r="753" spans="1:2" x14ac:dyDescent="0.25">
      <c r="A753" s="1" t="s">
        <v>444</v>
      </c>
      <c r="B753" s="1" t="s">
        <v>1283</v>
      </c>
    </row>
    <row r="754" spans="1:2" x14ac:dyDescent="0.25">
      <c r="A754" s="1" t="s">
        <v>443</v>
      </c>
      <c r="B754" s="1" t="s">
        <v>1282</v>
      </c>
    </row>
    <row r="755" spans="1:2" x14ac:dyDescent="0.25">
      <c r="A755" s="1" t="s">
        <v>442</v>
      </c>
      <c r="B755" s="1" t="s">
        <v>1281</v>
      </c>
    </row>
    <row r="756" spans="1:2" x14ac:dyDescent="0.25">
      <c r="A756" s="1" t="s">
        <v>441</v>
      </c>
      <c r="B756" s="1" t="s">
        <v>1280</v>
      </c>
    </row>
    <row r="757" spans="1:2" x14ac:dyDescent="0.25">
      <c r="A757" s="1" t="s">
        <v>440</v>
      </c>
      <c r="B757" s="1" t="s">
        <v>1279</v>
      </c>
    </row>
    <row r="758" spans="1:2" x14ac:dyDescent="0.25">
      <c r="A758" s="1" t="s">
        <v>439</v>
      </c>
      <c r="B758" s="1" t="s">
        <v>1278</v>
      </c>
    </row>
    <row r="759" spans="1:2" x14ac:dyDescent="0.25">
      <c r="A759" s="1" t="s">
        <v>438</v>
      </c>
      <c r="B759" s="1" t="s">
        <v>1277</v>
      </c>
    </row>
    <row r="760" spans="1:2" x14ac:dyDescent="0.25">
      <c r="A760" s="1" t="s">
        <v>437</v>
      </c>
      <c r="B760" s="1" t="s">
        <v>1276</v>
      </c>
    </row>
    <row r="761" spans="1:2" x14ac:dyDescent="0.25">
      <c r="A761" s="1" t="s">
        <v>106</v>
      </c>
      <c r="B761" s="1" t="s">
        <v>1275</v>
      </c>
    </row>
    <row r="762" spans="1:2" x14ac:dyDescent="0.25">
      <c r="A762" s="1" t="s">
        <v>436</v>
      </c>
      <c r="B762" s="1" t="s">
        <v>1274</v>
      </c>
    </row>
    <row r="763" spans="1:2" x14ac:dyDescent="0.25">
      <c r="A763" s="1" t="s">
        <v>136</v>
      </c>
      <c r="B763" s="1" t="s">
        <v>1273</v>
      </c>
    </row>
    <row r="764" spans="1:2" x14ac:dyDescent="0.25">
      <c r="A764" s="1" t="s">
        <v>435</v>
      </c>
      <c r="B764" s="1" t="s">
        <v>1272</v>
      </c>
    </row>
    <row r="765" spans="1:2" x14ac:dyDescent="0.25">
      <c r="A765" s="1" t="s">
        <v>223</v>
      </c>
      <c r="B765" s="1" t="s">
        <v>1271</v>
      </c>
    </row>
    <row r="766" spans="1:2" x14ac:dyDescent="0.25">
      <c r="A766" s="1" t="s">
        <v>434</v>
      </c>
      <c r="B766" s="1" t="s">
        <v>1270</v>
      </c>
    </row>
    <row r="767" spans="1:2" x14ac:dyDescent="0.25">
      <c r="A767" s="1" t="s">
        <v>433</v>
      </c>
      <c r="B767" s="1" t="s">
        <v>1269</v>
      </c>
    </row>
    <row r="768" spans="1:2" x14ac:dyDescent="0.25">
      <c r="A768" s="1" t="s">
        <v>432</v>
      </c>
      <c r="B768" s="1" t="s">
        <v>1268</v>
      </c>
    </row>
    <row r="769" spans="1:2" x14ac:dyDescent="0.25">
      <c r="A769" s="1" t="s">
        <v>431</v>
      </c>
      <c r="B769" s="1" t="s">
        <v>1267</v>
      </c>
    </row>
    <row r="770" spans="1:2" x14ac:dyDescent="0.25">
      <c r="A770" s="1" t="s">
        <v>430</v>
      </c>
      <c r="B770" s="1" t="s">
        <v>1266</v>
      </c>
    </row>
    <row r="771" spans="1:2" x14ac:dyDescent="0.25">
      <c r="A771" s="1" t="s">
        <v>429</v>
      </c>
      <c r="B771" s="1" t="s">
        <v>1265</v>
      </c>
    </row>
    <row r="772" spans="1:2" x14ac:dyDescent="0.25">
      <c r="A772" s="1" t="s">
        <v>428</v>
      </c>
      <c r="B772" s="1" t="s">
        <v>1264</v>
      </c>
    </row>
    <row r="773" spans="1:2" x14ac:dyDescent="0.25">
      <c r="A773" s="1" t="s">
        <v>427</v>
      </c>
      <c r="B773" s="1" t="s">
        <v>1263</v>
      </c>
    </row>
    <row r="774" spans="1:2" x14ac:dyDescent="0.25">
      <c r="A774" s="1" t="s">
        <v>426</v>
      </c>
      <c r="B774" s="1" t="s">
        <v>1262</v>
      </c>
    </row>
    <row r="775" spans="1:2" x14ac:dyDescent="0.25">
      <c r="A775" s="1" t="s">
        <v>425</v>
      </c>
      <c r="B775" s="1" t="s">
        <v>1261</v>
      </c>
    </row>
    <row r="776" spans="1:2" x14ac:dyDescent="0.25">
      <c r="A776" s="1" t="s">
        <v>424</v>
      </c>
      <c r="B776" s="1" t="s">
        <v>1260</v>
      </c>
    </row>
    <row r="777" spans="1:2" x14ac:dyDescent="0.25">
      <c r="A777" s="1" t="s">
        <v>423</v>
      </c>
      <c r="B777" s="1" t="s">
        <v>1259</v>
      </c>
    </row>
    <row r="778" spans="1:2" x14ac:dyDescent="0.25">
      <c r="A778" s="1" t="s">
        <v>422</v>
      </c>
      <c r="B778" s="1" t="s">
        <v>1258</v>
      </c>
    </row>
    <row r="779" spans="1:2" x14ac:dyDescent="0.25">
      <c r="A779" s="1" t="s">
        <v>421</v>
      </c>
      <c r="B779" s="1" t="s">
        <v>1257</v>
      </c>
    </row>
    <row r="780" spans="1:2" x14ac:dyDescent="0.25">
      <c r="A780" s="1" t="s">
        <v>420</v>
      </c>
      <c r="B780" s="1" t="s">
        <v>1256</v>
      </c>
    </row>
    <row r="781" spans="1:2" x14ac:dyDescent="0.25">
      <c r="A781" s="1" t="s">
        <v>419</v>
      </c>
      <c r="B781" s="1" t="s">
        <v>1255</v>
      </c>
    </row>
    <row r="782" spans="1:2" x14ac:dyDescent="0.25">
      <c r="A782" s="1" t="s">
        <v>418</v>
      </c>
      <c r="B782" s="1" t="s">
        <v>1254</v>
      </c>
    </row>
    <row r="783" spans="1:2" x14ac:dyDescent="0.25">
      <c r="A783" s="1" t="s">
        <v>417</v>
      </c>
      <c r="B783" s="1" t="s">
        <v>1253</v>
      </c>
    </row>
    <row r="784" spans="1:2" x14ac:dyDescent="0.25">
      <c r="A784" s="1" t="s">
        <v>416</v>
      </c>
      <c r="B784" s="1" t="s">
        <v>1252</v>
      </c>
    </row>
    <row r="785" spans="1:2" x14ac:dyDescent="0.25">
      <c r="A785" s="1" t="s">
        <v>415</v>
      </c>
      <c r="B785" s="1" t="s">
        <v>1251</v>
      </c>
    </row>
    <row r="786" spans="1:2" x14ac:dyDescent="0.25">
      <c r="A786" s="1" t="s">
        <v>414</v>
      </c>
      <c r="B786" s="1" t="s">
        <v>1250</v>
      </c>
    </row>
    <row r="787" spans="1:2" x14ac:dyDescent="0.25">
      <c r="A787" s="1" t="s">
        <v>413</v>
      </c>
      <c r="B787" s="1" t="s">
        <v>1249</v>
      </c>
    </row>
    <row r="788" spans="1:2" x14ac:dyDescent="0.25">
      <c r="A788" s="1" t="s">
        <v>412</v>
      </c>
      <c r="B788" s="1" t="s">
        <v>1248</v>
      </c>
    </row>
    <row r="789" spans="1:2" x14ac:dyDescent="0.25">
      <c r="A789" s="1" t="s">
        <v>411</v>
      </c>
      <c r="B789" s="1" t="s">
        <v>1247</v>
      </c>
    </row>
    <row r="790" spans="1:2" x14ac:dyDescent="0.25">
      <c r="A790" s="1" t="s">
        <v>52</v>
      </c>
      <c r="B790" s="1" t="s">
        <v>1246</v>
      </c>
    </row>
    <row r="791" spans="1:2" x14ac:dyDescent="0.25">
      <c r="A791" s="1" t="s">
        <v>410</v>
      </c>
      <c r="B791" s="1" t="s">
        <v>1245</v>
      </c>
    </row>
    <row r="792" spans="1:2" x14ac:dyDescent="0.25">
      <c r="A792" s="1" t="s">
        <v>409</v>
      </c>
      <c r="B792" s="1" t="s">
        <v>1244</v>
      </c>
    </row>
    <row r="793" spans="1:2" x14ac:dyDescent="0.25">
      <c r="A793" s="1" t="s">
        <v>408</v>
      </c>
      <c r="B793" s="1" t="s">
        <v>1243</v>
      </c>
    </row>
    <row r="794" spans="1:2" x14ac:dyDescent="0.25">
      <c r="A794" s="1" t="s">
        <v>407</v>
      </c>
      <c r="B794" s="1" t="s">
        <v>1242</v>
      </c>
    </row>
    <row r="795" spans="1:2" x14ac:dyDescent="0.25">
      <c r="A795" s="1" t="s">
        <v>406</v>
      </c>
      <c r="B795" s="1" t="s">
        <v>1241</v>
      </c>
    </row>
    <row r="796" spans="1:2" x14ac:dyDescent="0.25">
      <c r="A796" s="1" t="s">
        <v>405</v>
      </c>
      <c r="B796" s="1" t="s">
        <v>1240</v>
      </c>
    </row>
    <row r="797" spans="1:2" x14ac:dyDescent="0.25">
      <c r="A797" s="1" t="s">
        <v>224</v>
      </c>
      <c r="B797" s="1" t="s">
        <v>1239</v>
      </c>
    </row>
    <row r="798" spans="1:2" x14ac:dyDescent="0.25">
      <c r="A798" s="1" t="s">
        <v>225</v>
      </c>
      <c r="B798" s="1" t="s">
        <v>1238</v>
      </c>
    </row>
    <row r="799" spans="1:2" x14ac:dyDescent="0.25">
      <c r="A799" s="1" t="s">
        <v>404</v>
      </c>
      <c r="B799" s="1" t="s">
        <v>1237</v>
      </c>
    </row>
    <row r="800" spans="1:2" x14ac:dyDescent="0.25">
      <c r="A800" s="1" t="s">
        <v>403</v>
      </c>
      <c r="B800" s="1" t="s">
        <v>1236</v>
      </c>
    </row>
    <row r="801" spans="1:2" x14ac:dyDescent="0.25">
      <c r="A801" s="1" t="s">
        <v>113</v>
      </c>
      <c r="B801" s="1" t="s">
        <v>1235</v>
      </c>
    </row>
    <row r="802" spans="1:2" x14ac:dyDescent="0.25">
      <c r="A802" s="1" t="s">
        <v>402</v>
      </c>
      <c r="B802" s="1" t="s">
        <v>1234</v>
      </c>
    </row>
    <row r="803" spans="1:2" x14ac:dyDescent="0.25">
      <c r="A803" s="1" t="s">
        <v>401</v>
      </c>
      <c r="B803" s="1" t="s">
        <v>1233</v>
      </c>
    </row>
    <row r="804" spans="1:2" x14ac:dyDescent="0.25">
      <c r="A804" s="1" t="s">
        <v>400</v>
      </c>
      <c r="B804" s="1" t="s">
        <v>1232</v>
      </c>
    </row>
    <row r="805" spans="1:2" x14ac:dyDescent="0.25">
      <c r="A805" s="1" t="s">
        <v>399</v>
      </c>
      <c r="B805" s="1" t="s">
        <v>1231</v>
      </c>
    </row>
    <row r="806" spans="1:2" x14ac:dyDescent="0.25">
      <c r="A806" s="1" t="s">
        <v>398</v>
      </c>
      <c r="B806" s="1" t="s">
        <v>1230</v>
      </c>
    </row>
    <row r="807" spans="1:2" x14ac:dyDescent="0.25">
      <c r="A807" s="1" t="s">
        <v>397</v>
      </c>
      <c r="B807" s="1" t="s">
        <v>1229</v>
      </c>
    </row>
    <row r="808" spans="1:2" x14ac:dyDescent="0.25">
      <c r="A808" s="1" t="s">
        <v>396</v>
      </c>
      <c r="B808" s="1" t="s">
        <v>1228</v>
      </c>
    </row>
    <row r="809" spans="1:2" x14ac:dyDescent="0.25">
      <c r="A809" s="1" t="s">
        <v>395</v>
      </c>
      <c r="B809" s="1" t="s">
        <v>1227</v>
      </c>
    </row>
    <row r="810" spans="1:2" x14ac:dyDescent="0.25">
      <c r="A810" s="1" t="s">
        <v>394</v>
      </c>
      <c r="B810" s="1" t="s">
        <v>1226</v>
      </c>
    </row>
    <row r="811" spans="1:2" x14ac:dyDescent="0.25">
      <c r="A811" s="1" t="s">
        <v>393</v>
      </c>
      <c r="B811" s="1" t="s">
        <v>1225</v>
      </c>
    </row>
    <row r="812" spans="1:2" x14ac:dyDescent="0.25">
      <c r="A812" s="1" t="s">
        <v>392</v>
      </c>
      <c r="B812" s="1" t="s">
        <v>1224</v>
      </c>
    </row>
    <row r="813" spans="1:2" x14ac:dyDescent="0.25">
      <c r="A813" s="1" t="s">
        <v>391</v>
      </c>
      <c r="B813" s="1" t="s">
        <v>1223</v>
      </c>
    </row>
    <row r="814" spans="1:2" x14ac:dyDescent="0.25">
      <c r="A814" s="1" t="s">
        <v>390</v>
      </c>
      <c r="B814" s="1" t="s">
        <v>1222</v>
      </c>
    </row>
    <row r="815" spans="1:2" x14ac:dyDescent="0.25">
      <c r="A815" s="1" t="s">
        <v>389</v>
      </c>
      <c r="B815" s="1" t="s">
        <v>1221</v>
      </c>
    </row>
    <row r="816" spans="1:2" x14ac:dyDescent="0.25">
      <c r="A816" s="1" t="s">
        <v>388</v>
      </c>
      <c r="B816" s="1" t="s">
        <v>1220</v>
      </c>
    </row>
    <row r="817" spans="1:2" x14ac:dyDescent="0.25">
      <c r="A817" s="1" t="s">
        <v>387</v>
      </c>
      <c r="B817" s="1" t="s">
        <v>1219</v>
      </c>
    </row>
    <row r="818" spans="1:2" x14ac:dyDescent="0.25">
      <c r="A818" s="1" t="s">
        <v>386</v>
      </c>
      <c r="B818" s="1" t="s">
        <v>1218</v>
      </c>
    </row>
    <row r="819" spans="1:2" x14ac:dyDescent="0.25">
      <c r="A819" s="1" t="s">
        <v>385</v>
      </c>
      <c r="B819" s="1" t="s">
        <v>1217</v>
      </c>
    </row>
    <row r="820" spans="1:2" x14ac:dyDescent="0.25">
      <c r="A820" s="1" t="s">
        <v>384</v>
      </c>
      <c r="B820" s="1" t="s">
        <v>1216</v>
      </c>
    </row>
    <row r="821" spans="1:2" x14ac:dyDescent="0.25">
      <c r="A821" s="1" t="s">
        <v>226</v>
      </c>
      <c r="B821" s="1" t="s">
        <v>1215</v>
      </c>
    </row>
    <row r="822" spans="1:2" x14ac:dyDescent="0.25">
      <c r="A822" s="1" t="s">
        <v>383</v>
      </c>
      <c r="B822" s="1" t="s">
        <v>1214</v>
      </c>
    </row>
    <row r="823" spans="1:2" x14ac:dyDescent="0.25">
      <c r="A823" s="1" t="s">
        <v>382</v>
      </c>
      <c r="B823" s="1" t="s">
        <v>1213</v>
      </c>
    </row>
    <row r="824" spans="1:2" x14ac:dyDescent="0.25">
      <c r="A824" s="1" t="s">
        <v>381</v>
      </c>
      <c r="B824" s="1" t="s">
        <v>1212</v>
      </c>
    </row>
    <row r="825" spans="1:2" x14ac:dyDescent="0.25">
      <c r="A825" s="1" t="s">
        <v>380</v>
      </c>
      <c r="B825" s="1" t="s">
        <v>1211</v>
      </c>
    </row>
    <row r="826" spans="1:2" x14ac:dyDescent="0.25">
      <c r="A826" s="1" t="s">
        <v>379</v>
      </c>
      <c r="B826" s="1" t="s">
        <v>1210</v>
      </c>
    </row>
    <row r="827" spans="1:2" x14ac:dyDescent="0.25">
      <c r="A827" s="1" t="s">
        <v>56</v>
      </c>
      <c r="B827" s="1" t="s">
        <v>1209</v>
      </c>
    </row>
    <row r="828" spans="1:2" x14ac:dyDescent="0.25">
      <c r="A828" s="1" t="s">
        <v>378</v>
      </c>
      <c r="B828" s="1" t="s">
        <v>1208</v>
      </c>
    </row>
    <row r="829" spans="1:2" x14ac:dyDescent="0.25">
      <c r="A829" s="1" t="s">
        <v>227</v>
      </c>
      <c r="B829" s="1" t="s">
        <v>1207</v>
      </c>
    </row>
    <row r="830" spans="1:2" x14ac:dyDescent="0.25">
      <c r="A830" s="1" t="s">
        <v>377</v>
      </c>
      <c r="B830" s="1" t="s">
        <v>1206</v>
      </c>
    </row>
    <row r="831" spans="1:2" x14ac:dyDescent="0.25">
      <c r="A831" s="1" t="s">
        <v>376</v>
      </c>
      <c r="B831" s="1" t="s">
        <v>1205</v>
      </c>
    </row>
    <row r="832" spans="1:2" x14ac:dyDescent="0.25">
      <c r="A832" s="1" t="s">
        <v>375</v>
      </c>
      <c r="B832" s="1" t="s">
        <v>1204</v>
      </c>
    </row>
    <row r="833" spans="1:2" x14ac:dyDescent="0.25">
      <c r="A833" s="1" t="s">
        <v>374</v>
      </c>
      <c r="B833" s="1" t="s">
        <v>1203</v>
      </c>
    </row>
    <row r="834" spans="1:2" x14ac:dyDescent="0.25">
      <c r="A834" s="1" t="s">
        <v>373</v>
      </c>
      <c r="B834" s="1" t="s">
        <v>1202</v>
      </c>
    </row>
    <row r="835" spans="1:2" x14ac:dyDescent="0.25">
      <c r="A835" s="1" t="s">
        <v>121</v>
      </c>
      <c r="B835" s="1" t="s">
        <v>1201</v>
      </c>
    </row>
    <row r="836" spans="1:2" x14ac:dyDescent="0.25">
      <c r="A836" s="1" t="s">
        <v>372</v>
      </c>
      <c r="B836" s="1" t="s">
        <v>1200</v>
      </c>
    </row>
    <row r="837" spans="1:2" x14ac:dyDescent="0.25">
      <c r="A837" s="1" t="s">
        <v>371</v>
      </c>
      <c r="B837" s="1" t="s">
        <v>1199</v>
      </c>
    </row>
    <row r="838" spans="1:2" x14ac:dyDescent="0.25">
      <c r="A838" s="1" t="s">
        <v>370</v>
      </c>
      <c r="B838" s="1" t="s">
        <v>1198</v>
      </c>
    </row>
    <row r="839" spans="1:2" x14ac:dyDescent="0.25">
      <c r="A839" s="1" t="s">
        <v>144</v>
      </c>
      <c r="B839" s="1" t="s">
        <v>1197</v>
      </c>
    </row>
    <row r="840" spans="1:2" x14ac:dyDescent="0.25">
      <c r="A840" s="1" t="s">
        <v>369</v>
      </c>
      <c r="B840" s="1" t="s">
        <v>1196</v>
      </c>
    </row>
    <row r="841" spans="1:2" x14ac:dyDescent="0.25">
      <c r="A841" s="1" t="s">
        <v>368</v>
      </c>
      <c r="B841" s="1" t="s">
        <v>1195</v>
      </c>
    </row>
    <row r="842" spans="1:2" x14ac:dyDescent="0.25">
      <c r="A842" s="1" t="s">
        <v>109</v>
      </c>
      <c r="B842" s="1" t="s">
        <v>1194</v>
      </c>
    </row>
    <row r="843" spans="1:2" x14ac:dyDescent="0.25">
      <c r="A843" s="1" t="s">
        <v>367</v>
      </c>
      <c r="B843" s="1" t="s">
        <v>1193</v>
      </c>
    </row>
    <row r="844" spans="1:2" x14ac:dyDescent="0.25">
      <c r="A844" s="1" t="s">
        <v>366</v>
      </c>
      <c r="B844" s="1" t="s">
        <v>1192</v>
      </c>
    </row>
    <row r="845" spans="1:2" x14ac:dyDescent="0.25">
      <c r="A845" s="1" t="s">
        <v>365</v>
      </c>
      <c r="B845" s="1" t="s">
        <v>1191</v>
      </c>
    </row>
    <row r="846" spans="1:2" x14ac:dyDescent="0.25">
      <c r="A846" s="1" t="s">
        <v>364</v>
      </c>
      <c r="B846" s="1" t="s">
        <v>1190</v>
      </c>
    </row>
    <row r="847" spans="1:2" x14ac:dyDescent="0.25">
      <c r="A847" s="1" t="s">
        <v>363</v>
      </c>
      <c r="B847" s="1" t="s">
        <v>1189</v>
      </c>
    </row>
    <row r="848" spans="1:2" x14ac:dyDescent="0.25">
      <c r="A848" s="1" t="s">
        <v>362</v>
      </c>
      <c r="B848" s="1" t="s">
        <v>1188</v>
      </c>
    </row>
    <row r="849" spans="1:2" x14ac:dyDescent="0.25">
      <c r="A849" s="1" t="s">
        <v>361</v>
      </c>
      <c r="B849" s="1" t="s">
        <v>1187</v>
      </c>
    </row>
    <row r="850" spans="1:2" x14ac:dyDescent="0.25">
      <c r="A850" s="1" t="s">
        <v>228</v>
      </c>
      <c r="B850" s="1" t="s">
        <v>1186</v>
      </c>
    </row>
    <row r="851" spans="1:2" x14ac:dyDescent="0.25">
      <c r="A851" s="1" t="s">
        <v>360</v>
      </c>
      <c r="B851" s="1" t="s">
        <v>1185</v>
      </c>
    </row>
    <row r="852" spans="1:2" x14ac:dyDescent="0.25">
      <c r="A852" s="1" t="s">
        <v>359</v>
      </c>
      <c r="B852" s="1" t="s">
        <v>1184</v>
      </c>
    </row>
    <row r="853" spans="1:2" x14ac:dyDescent="0.25">
      <c r="A853" s="1" t="s">
        <v>162</v>
      </c>
      <c r="B853" s="1" t="s">
        <v>1183</v>
      </c>
    </row>
    <row r="854" spans="1:2" x14ac:dyDescent="0.25">
      <c r="A854" s="1" t="s">
        <v>229</v>
      </c>
      <c r="B854" s="1" t="s">
        <v>1182</v>
      </c>
    </row>
    <row r="855" spans="1:2" x14ac:dyDescent="0.25">
      <c r="A855" s="1" t="s">
        <v>358</v>
      </c>
      <c r="B855" s="1" t="s">
        <v>1181</v>
      </c>
    </row>
    <row r="856" spans="1:2" x14ac:dyDescent="0.25">
      <c r="A856" s="1" t="s">
        <v>357</v>
      </c>
      <c r="B856" s="1" t="s">
        <v>1180</v>
      </c>
    </row>
    <row r="857" spans="1:2" x14ac:dyDescent="0.25">
      <c r="A857" s="1" t="s">
        <v>356</v>
      </c>
      <c r="B857" s="1" t="s">
        <v>1179</v>
      </c>
    </row>
    <row r="858" spans="1:2" x14ac:dyDescent="0.25">
      <c r="A858" s="1" t="s">
        <v>355</v>
      </c>
      <c r="B858" s="1" t="s">
        <v>1178</v>
      </c>
    </row>
    <row r="859" spans="1:2" x14ac:dyDescent="0.25">
      <c r="A859" s="1" t="s">
        <v>354</v>
      </c>
      <c r="B859" s="1" t="s">
        <v>1177</v>
      </c>
    </row>
    <row r="860" spans="1:2" x14ac:dyDescent="0.25">
      <c r="A860" s="1" t="s">
        <v>353</v>
      </c>
      <c r="B860" s="1" t="s">
        <v>1176</v>
      </c>
    </row>
    <row r="861" spans="1:2" x14ac:dyDescent="0.25">
      <c r="A861" s="1" t="s">
        <v>352</v>
      </c>
      <c r="B861" s="1" t="s">
        <v>1175</v>
      </c>
    </row>
    <row r="862" spans="1:2" x14ac:dyDescent="0.25">
      <c r="A862" s="1" t="s">
        <v>351</v>
      </c>
      <c r="B862" s="1" t="s">
        <v>1174</v>
      </c>
    </row>
    <row r="863" spans="1:2" x14ac:dyDescent="0.25">
      <c r="A863" s="1" t="s">
        <v>350</v>
      </c>
      <c r="B863" s="1" t="s">
        <v>1173</v>
      </c>
    </row>
    <row r="864" spans="1:2" x14ac:dyDescent="0.25">
      <c r="A864" s="1" t="s">
        <v>349</v>
      </c>
      <c r="B864" s="1" t="s">
        <v>1172</v>
      </c>
    </row>
    <row r="865" spans="1:2" x14ac:dyDescent="0.25">
      <c r="A865" s="1" t="s">
        <v>157</v>
      </c>
      <c r="B865" s="1" t="s">
        <v>1171</v>
      </c>
    </row>
    <row r="866" spans="1:2" x14ac:dyDescent="0.25">
      <c r="A866" s="1" t="s">
        <v>348</v>
      </c>
      <c r="B866" s="1" t="s">
        <v>1170</v>
      </c>
    </row>
    <row r="867" spans="1:2" x14ac:dyDescent="0.25">
      <c r="A867" s="1" t="s">
        <v>230</v>
      </c>
      <c r="B867" s="1" t="s">
        <v>1169</v>
      </c>
    </row>
    <row r="868" spans="1:2" x14ac:dyDescent="0.25">
      <c r="A868" s="1" t="s">
        <v>53</v>
      </c>
      <c r="B868" s="1" t="s">
        <v>1168</v>
      </c>
    </row>
    <row r="869" spans="1:2" x14ac:dyDescent="0.25">
      <c r="A869" s="1" t="s">
        <v>347</v>
      </c>
      <c r="B869" s="1" t="s">
        <v>1167</v>
      </c>
    </row>
    <row r="870" spans="1:2" x14ac:dyDescent="0.25">
      <c r="A870" s="1" t="s">
        <v>346</v>
      </c>
      <c r="B870" s="1" t="s">
        <v>1166</v>
      </c>
    </row>
    <row r="871" spans="1:2" x14ac:dyDescent="0.25">
      <c r="A871" s="1" t="s">
        <v>95</v>
      </c>
      <c r="B871" s="1" t="s">
        <v>1165</v>
      </c>
    </row>
    <row r="872" spans="1:2" x14ac:dyDescent="0.25">
      <c r="A872" s="1" t="s">
        <v>127</v>
      </c>
      <c r="B872" s="1" t="s">
        <v>1164</v>
      </c>
    </row>
    <row r="873" spans="1:2" x14ac:dyDescent="0.25">
      <c r="A873" s="1" t="s">
        <v>345</v>
      </c>
      <c r="B873" s="1" t="s">
        <v>1163</v>
      </c>
    </row>
    <row r="874" spans="1:2" x14ac:dyDescent="0.25">
      <c r="A874" s="1" t="s">
        <v>344</v>
      </c>
      <c r="B874" s="1" t="s">
        <v>1162</v>
      </c>
    </row>
    <row r="875" spans="1:2" x14ac:dyDescent="0.25">
      <c r="A875" s="1" t="s">
        <v>343</v>
      </c>
      <c r="B875" s="1" t="s">
        <v>1161</v>
      </c>
    </row>
    <row r="876" spans="1:2" x14ac:dyDescent="0.25">
      <c r="A876" s="1" t="s">
        <v>101</v>
      </c>
      <c r="B876" s="1" t="s">
        <v>1160</v>
      </c>
    </row>
    <row r="877" spans="1:2" x14ac:dyDescent="0.25">
      <c r="A877" s="1" t="s">
        <v>342</v>
      </c>
      <c r="B877" s="1" t="s">
        <v>1159</v>
      </c>
    </row>
    <row r="878" spans="1:2" x14ac:dyDescent="0.25">
      <c r="A878" s="1" t="s">
        <v>341</v>
      </c>
      <c r="B878" s="1" t="s">
        <v>1158</v>
      </c>
    </row>
    <row r="879" spans="1:2" x14ac:dyDescent="0.25">
      <c r="A879" s="1" t="s">
        <v>340</v>
      </c>
      <c r="B879" s="1" t="s">
        <v>1157</v>
      </c>
    </row>
    <row r="880" spans="1:2" x14ac:dyDescent="0.25">
      <c r="A880" s="1" t="s">
        <v>339</v>
      </c>
      <c r="B880" s="1" t="s">
        <v>1156</v>
      </c>
    </row>
    <row r="881" spans="1:2" x14ac:dyDescent="0.25">
      <c r="A881" s="1" t="s">
        <v>338</v>
      </c>
      <c r="B881" s="1" t="s">
        <v>1155</v>
      </c>
    </row>
    <row r="882" spans="1:2" x14ac:dyDescent="0.25">
      <c r="A882" s="1" t="s">
        <v>337</v>
      </c>
      <c r="B882" s="1" t="s">
        <v>1154</v>
      </c>
    </row>
    <row r="883" spans="1:2" x14ac:dyDescent="0.25">
      <c r="A883" s="1" t="s">
        <v>336</v>
      </c>
      <c r="B883" s="1" t="s">
        <v>1153</v>
      </c>
    </row>
    <row r="884" spans="1:2" x14ac:dyDescent="0.25">
      <c r="A884" s="1" t="s">
        <v>335</v>
      </c>
      <c r="B884" s="1" t="s">
        <v>1152</v>
      </c>
    </row>
    <row r="885" spans="1:2" x14ac:dyDescent="0.25">
      <c r="A885" s="1" t="s">
        <v>334</v>
      </c>
      <c r="B885" s="1" t="s">
        <v>1151</v>
      </c>
    </row>
    <row r="886" spans="1:2" x14ac:dyDescent="0.25">
      <c r="A886" s="1" t="s">
        <v>333</v>
      </c>
      <c r="B886" s="1" t="s">
        <v>1150</v>
      </c>
    </row>
    <row r="887" spans="1:2" x14ac:dyDescent="0.25">
      <c r="A887" s="1" t="s">
        <v>332</v>
      </c>
      <c r="B887" s="1" t="s">
        <v>1149</v>
      </c>
    </row>
    <row r="888" spans="1:2" x14ac:dyDescent="0.25">
      <c r="A888" s="1" t="s">
        <v>148</v>
      </c>
      <c r="B888" s="1" t="s">
        <v>1148</v>
      </c>
    </row>
    <row r="889" spans="1:2" x14ac:dyDescent="0.25">
      <c r="A889" s="1" t="s">
        <v>331</v>
      </c>
      <c r="B889" s="1" t="s">
        <v>1147</v>
      </c>
    </row>
    <row r="890" spans="1:2" x14ac:dyDescent="0.25">
      <c r="A890" s="1" t="s">
        <v>330</v>
      </c>
      <c r="B890" s="1" t="s">
        <v>1146</v>
      </c>
    </row>
    <row r="891" spans="1:2" x14ac:dyDescent="0.25">
      <c r="A891" s="1" t="s">
        <v>329</v>
      </c>
      <c r="B891" s="1" t="s">
        <v>1145</v>
      </c>
    </row>
    <row r="892" spans="1:2" x14ac:dyDescent="0.25">
      <c r="A892" s="1" t="s">
        <v>328</v>
      </c>
      <c r="B892" s="1" t="s">
        <v>1144</v>
      </c>
    </row>
    <row r="893" spans="1:2" x14ac:dyDescent="0.25">
      <c r="A893" s="1" t="s">
        <v>327</v>
      </c>
      <c r="B893" s="1" t="s">
        <v>1143</v>
      </c>
    </row>
    <row r="894" spans="1:2" x14ac:dyDescent="0.25">
      <c r="A894" s="1" t="s">
        <v>326</v>
      </c>
      <c r="B894" s="1" t="s">
        <v>1142</v>
      </c>
    </row>
    <row r="895" spans="1:2" x14ac:dyDescent="0.25">
      <c r="A895" s="1" t="s">
        <v>92</v>
      </c>
      <c r="B895" s="1" t="s">
        <v>1141</v>
      </c>
    </row>
    <row r="896" spans="1:2" x14ac:dyDescent="0.25">
      <c r="A896" s="1" t="s">
        <v>325</v>
      </c>
      <c r="B896" s="1" t="s">
        <v>1140</v>
      </c>
    </row>
    <row r="897" spans="1:2" x14ac:dyDescent="0.25">
      <c r="A897" s="1" t="s">
        <v>100</v>
      </c>
      <c r="B897" s="1" t="s">
        <v>1139</v>
      </c>
    </row>
    <row r="898" spans="1:2" x14ac:dyDescent="0.25">
      <c r="A898" s="1" t="s">
        <v>22</v>
      </c>
      <c r="B898" s="1" t="s">
        <v>1138</v>
      </c>
    </row>
    <row r="899" spans="1:2" x14ac:dyDescent="0.25">
      <c r="A899" s="1" t="s">
        <v>231</v>
      </c>
      <c r="B899" s="1" t="s">
        <v>1137</v>
      </c>
    </row>
    <row r="900" spans="1:2" x14ac:dyDescent="0.25">
      <c r="A900" s="1" t="s">
        <v>37</v>
      </c>
      <c r="B900" s="1" t="s">
        <v>1136</v>
      </c>
    </row>
    <row r="901" spans="1:2" x14ac:dyDescent="0.25">
      <c r="A901" s="1" t="s">
        <v>324</v>
      </c>
      <c r="B901" s="1" t="s">
        <v>1135</v>
      </c>
    </row>
    <row r="902" spans="1:2" x14ac:dyDescent="0.25">
      <c r="A902" s="1" t="s">
        <v>323</v>
      </c>
      <c r="B902" s="1" t="s">
        <v>1134</v>
      </c>
    </row>
    <row r="903" spans="1:2" x14ac:dyDescent="0.25">
      <c r="A903" s="1" t="s">
        <v>232</v>
      </c>
      <c r="B903" s="1" t="s">
        <v>1133</v>
      </c>
    </row>
    <row r="904" spans="1:2" x14ac:dyDescent="0.25">
      <c r="A904" s="1" t="s">
        <v>55</v>
      </c>
      <c r="B904" s="1" t="s">
        <v>1132</v>
      </c>
    </row>
    <row r="905" spans="1:2" x14ac:dyDescent="0.25">
      <c r="A905" s="1" t="s">
        <v>322</v>
      </c>
      <c r="B905" s="1" t="s">
        <v>1131</v>
      </c>
    </row>
    <row r="906" spans="1:2" x14ac:dyDescent="0.25">
      <c r="A906" s="1" t="s">
        <v>321</v>
      </c>
      <c r="B906" s="1" t="s">
        <v>1130</v>
      </c>
    </row>
    <row r="907" spans="1:2" x14ac:dyDescent="0.25">
      <c r="A907" s="1" t="s">
        <v>234</v>
      </c>
      <c r="B907" s="1" t="s">
        <v>1129</v>
      </c>
    </row>
    <row r="908" spans="1:2" x14ac:dyDescent="0.25">
      <c r="A908" s="1" t="s">
        <v>156</v>
      </c>
      <c r="B908" s="1" t="s">
        <v>1128</v>
      </c>
    </row>
    <row r="909" spans="1:2" x14ac:dyDescent="0.25">
      <c r="A909" s="1" t="s">
        <v>320</v>
      </c>
      <c r="B909" s="1" t="s">
        <v>1127</v>
      </c>
    </row>
    <row r="910" spans="1:2" x14ac:dyDescent="0.25">
      <c r="A910" s="1" t="s">
        <v>319</v>
      </c>
      <c r="B910" s="1" t="s">
        <v>1126</v>
      </c>
    </row>
    <row r="911" spans="1:2" x14ac:dyDescent="0.25">
      <c r="A911" s="1" t="s">
        <v>318</v>
      </c>
      <c r="B911" s="1" t="s">
        <v>1125</v>
      </c>
    </row>
    <row r="912" spans="1:2" x14ac:dyDescent="0.25">
      <c r="A912" s="1" t="s">
        <v>317</v>
      </c>
      <c r="B912" s="1" t="s">
        <v>1124</v>
      </c>
    </row>
    <row r="913" spans="1:2" x14ac:dyDescent="0.25">
      <c r="A913" s="1" t="s">
        <v>316</v>
      </c>
      <c r="B913" s="1" t="s">
        <v>1123</v>
      </c>
    </row>
    <row r="914" spans="1:2" x14ac:dyDescent="0.25">
      <c r="A914" s="1" t="s">
        <v>235</v>
      </c>
      <c r="B914" s="1" t="s">
        <v>1122</v>
      </c>
    </row>
    <row r="915" spans="1:2" x14ac:dyDescent="0.25">
      <c r="A915" s="1" t="s">
        <v>315</v>
      </c>
      <c r="B915" s="1" t="s">
        <v>1121</v>
      </c>
    </row>
    <row r="916" spans="1:2" x14ac:dyDescent="0.25">
      <c r="A916" s="1" t="s">
        <v>314</v>
      </c>
      <c r="B916" s="1" t="s">
        <v>1120</v>
      </c>
    </row>
    <row r="917" spans="1:2" x14ac:dyDescent="0.25">
      <c r="A917" s="1" t="s">
        <v>313</v>
      </c>
      <c r="B917" s="1" t="s">
        <v>1119</v>
      </c>
    </row>
    <row r="918" spans="1:2" x14ac:dyDescent="0.25">
      <c r="A918" s="1" t="s">
        <v>312</v>
      </c>
      <c r="B918" s="1" t="s">
        <v>1118</v>
      </c>
    </row>
    <row r="919" spans="1:2" x14ac:dyDescent="0.25">
      <c r="A919" s="1" t="s">
        <v>311</v>
      </c>
      <c r="B919" s="1" t="s">
        <v>1117</v>
      </c>
    </row>
    <row r="920" spans="1:2" x14ac:dyDescent="0.25">
      <c r="A920" s="1" t="s">
        <v>129</v>
      </c>
      <c r="B920" s="1" t="s">
        <v>1116</v>
      </c>
    </row>
    <row r="921" spans="1:2" x14ac:dyDescent="0.25">
      <c r="A921" s="1" t="s">
        <v>310</v>
      </c>
      <c r="B921" s="1" t="s">
        <v>1115</v>
      </c>
    </row>
    <row r="922" spans="1:2" x14ac:dyDescent="0.25">
      <c r="A922" s="1" t="s">
        <v>309</v>
      </c>
      <c r="B922" s="1" t="s">
        <v>1114</v>
      </c>
    </row>
    <row r="923" spans="1:2" x14ac:dyDescent="0.25">
      <c r="A923" s="1" t="s">
        <v>308</v>
      </c>
      <c r="B923" s="1" t="s">
        <v>1113</v>
      </c>
    </row>
    <row r="924" spans="1:2" x14ac:dyDescent="0.25">
      <c r="A924" s="1" t="s">
        <v>307</v>
      </c>
      <c r="B924" s="1" t="s">
        <v>1112</v>
      </c>
    </row>
    <row r="925" spans="1:2" x14ac:dyDescent="0.25">
      <c r="A925" s="1" t="s">
        <v>306</v>
      </c>
      <c r="B925" s="1" t="s">
        <v>1111</v>
      </c>
    </row>
    <row r="926" spans="1:2" x14ac:dyDescent="0.25">
      <c r="A926" s="1" t="s">
        <v>305</v>
      </c>
      <c r="B926" s="1" t="s">
        <v>1110</v>
      </c>
    </row>
    <row r="927" spans="1:2" x14ac:dyDescent="0.25">
      <c r="A927" s="1" t="s">
        <v>304</v>
      </c>
      <c r="B927" s="1" t="s">
        <v>1109</v>
      </c>
    </row>
    <row r="928" spans="1:2" x14ac:dyDescent="0.25">
      <c r="A928" s="1" t="s">
        <v>303</v>
      </c>
      <c r="B928" s="1" t="s">
        <v>1108</v>
      </c>
    </row>
    <row r="929" spans="1:2" x14ac:dyDescent="0.25">
      <c r="A929" s="1" t="s">
        <v>302</v>
      </c>
      <c r="B929" s="1" t="s">
        <v>1107</v>
      </c>
    </row>
    <row r="930" spans="1:2" x14ac:dyDescent="0.25">
      <c r="A930" s="1" t="s">
        <v>23</v>
      </c>
      <c r="B930" s="1" t="s">
        <v>1106</v>
      </c>
    </row>
    <row r="931" spans="1:2" x14ac:dyDescent="0.25">
      <c r="A931" s="1" t="s">
        <v>301</v>
      </c>
      <c r="B931" s="1" t="s">
        <v>1105</v>
      </c>
    </row>
    <row r="932" spans="1:2" x14ac:dyDescent="0.25">
      <c r="A932" s="1" t="s">
        <v>128</v>
      </c>
      <c r="B932" s="1" t="s">
        <v>1104</v>
      </c>
    </row>
    <row r="933" spans="1:2" x14ac:dyDescent="0.25">
      <c r="A933" s="1" t="s">
        <v>300</v>
      </c>
      <c r="B933" s="1" t="s">
        <v>1103</v>
      </c>
    </row>
    <row r="934" spans="1:2" x14ac:dyDescent="0.25">
      <c r="A934" s="1" t="s">
        <v>299</v>
      </c>
      <c r="B934" s="1" t="s">
        <v>1102</v>
      </c>
    </row>
    <row r="935" spans="1:2" x14ac:dyDescent="0.25">
      <c r="A935" s="1" t="s">
        <v>57</v>
      </c>
      <c r="B935" s="1" t="s">
        <v>1101</v>
      </c>
    </row>
    <row r="936" spans="1:2" x14ac:dyDescent="0.25">
      <c r="A936" s="1" t="s">
        <v>167</v>
      </c>
      <c r="B936" s="1" t="s">
        <v>1100</v>
      </c>
    </row>
    <row r="937" spans="1:2" x14ac:dyDescent="0.25">
      <c r="A937" s="1" t="s">
        <v>298</v>
      </c>
      <c r="B937" s="1" t="s">
        <v>1099</v>
      </c>
    </row>
    <row r="938" spans="1:2" x14ac:dyDescent="0.25">
      <c r="A938" s="1" t="s">
        <v>297</v>
      </c>
      <c r="B938" s="1" t="s">
        <v>1098</v>
      </c>
    </row>
    <row r="939" spans="1:2" x14ac:dyDescent="0.25">
      <c r="A939" s="1" t="s">
        <v>296</v>
      </c>
      <c r="B939" s="1" t="s">
        <v>1097</v>
      </c>
    </row>
    <row r="940" spans="1:2" x14ac:dyDescent="0.25">
      <c r="A940" s="1" t="s">
        <v>295</v>
      </c>
      <c r="B940" s="1" t="s">
        <v>1096</v>
      </c>
    </row>
    <row r="941" spans="1:2" x14ac:dyDescent="0.25">
      <c r="A941" s="1" t="s">
        <v>61</v>
      </c>
      <c r="B941" s="1" t="s">
        <v>1095</v>
      </c>
    </row>
    <row r="942" spans="1:2" x14ac:dyDescent="0.25">
      <c r="A942" s="1" t="s">
        <v>294</v>
      </c>
      <c r="B942" s="1" t="s">
        <v>1094</v>
      </c>
    </row>
    <row r="943" spans="1:2" x14ac:dyDescent="0.25">
      <c r="A943" s="1" t="s">
        <v>293</v>
      </c>
      <c r="B943" s="1" t="s">
        <v>1093</v>
      </c>
    </row>
    <row r="944" spans="1:2" x14ac:dyDescent="0.25">
      <c r="A944" s="1" t="s">
        <v>66</v>
      </c>
      <c r="B944" s="1" t="s">
        <v>1092</v>
      </c>
    </row>
    <row r="945" spans="1:2" x14ac:dyDescent="0.25">
      <c r="A945" s="1" t="s">
        <v>292</v>
      </c>
      <c r="B945" s="1" t="s">
        <v>1091</v>
      </c>
    </row>
    <row r="946" spans="1:2" x14ac:dyDescent="0.25">
      <c r="A946" s="1" t="s">
        <v>291</v>
      </c>
      <c r="B946" s="1" t="s">
        <v>1090</v>
      </c>
    </row>
    <row r="947" spans="1:2" x14ac:dyDescent="0.25">
      <c r="A947" s="1" t="s">
        <v>290</v>
      </c>
      <c r="B947" s="1" t="s">
        <v>1089</v>
      </c>
    </row>
    <row r="948" spans="1:2" x14ac:dyDescent="0.25">
      <c r="A948" s="1" t="s">
        <v>289</v>
      </c>
      <c r="B948" s="1" t="s">
        <v>1088</v>
      </c>
    </row>
    <row r="949" spans="1:2" x14ac:dyDescent="0.25">
      <c r="A949" s="1" t="s">
        <v>288</v>
      </c>
      <c r="B949" s="1" t="s">
        <v>1087</v>
      </c>
    </row>
    <row r="950" spans="1:2" x14ac:dyDescent="0.25">
      <c r="A950" s="1" t="s">
        <v>287</v>
      </c>
      <c r="B950" s="1" t="s">
        <v>1086</v>
      </c>
    </row>
    <row r="951" spans="1:2" x14ac:dyDescent="0.25">
      <c r="A951" s="1" t="s">
        <v>286</v>
      </c>
      <c r="B951" s="1" t="s">
        <v>1085</v>
      </c>
    </row>
    <row r="952" spans="1:2" x14ac:dyDescent="0.25">
      <c r="A952" s="1" t="s">
        <v>285</v>
      </c>
      <c r="B952" s="1" t="s">
        <v>1084</v>
      </c>
    </row>
    <row r="953" spans="1:2" x14ac:dyDescent="0.25">
      <c r="A953" s="1" t="s">
        <v>236</v>
      </c>
      <c r="B953" s="1" t="s">
        <v>1083</v>
      </c>
    </row>
    <row r="954" spans="1:2" x14ac:dyDescent="0.25">
      <c r="A954" s="1" t="s">
        <v>284</v>
      </c>
      <c r="B954" s="1" t="s">
        <v>1082</v>
      </c>
    </row>
    <row r="955" spans="1:2" x14ac:dyDescent="0.25">
      <c r="A955" s="1" t="s">
        <v>170</v>
      </c>
      <c r="B955" s="1" t="s">
        <v>1081</v>
      </c>
    </row>
    <row r="956" spans="1:2" x14ac:dyDescent="0.25">
      <c r="A956" s="1" t="s">
        <v>104</v>
      </c>
      <c r="B956" s="1" t="s">
        <v>1080</v>
      </c>
    </row>
    <row r="957" spans="1:2" x14ac:dyDescent="0.25">
      <c r="A957" s="1" t="s">
        <v>283</v>
      </c>
      <c r="B957" s="1" t="s">
        <v>1079</v>
      </c>
    </row>
    <row r="958" spans="1:2" x14ac:dyDescent="0.25">
      <c r="A958" s="1" t="s">
        <v>237</v>
      </c>
      <c r="B958" s="1" t="s">
        <v>1078</v>
      </c>
    </row>
    <row r="959" spans="1:2" x14ac:dyDescent="0.25">
      <c r="A959" s="1" t="s">
        <v>282</v>
      </c>
      <c r="B959" s="1" t="s">
        <v>1077</v>
      </c>
    </row>
    <row r="960" spans="1:2" x14ac:dyDescent="0.25">
      <c r="A960" s="1" t="s">
        <v>281</v>
      </c>
      <c r="B960" s="1" t="s">
        <v>1076</v>
      </c>
    </row>
    <row r="961" spans="1:2" x14ac:dyDescent="0.25">
      <c r="A961" s="1" t="s">
        <v>280</v>
      </c>
      <c r="B961" s="1" t="s">
        <v>1075</v>
      </c>
    </row>
    <row r="962" spans="1:2" x14ac:dyDescent="0.25">
      <c r="A962" s="1" t="s">
        <v>279</v>
      </c>
      <c r="B962" s="1" t="s">
        <v>1074</v>
      </c>
    </row>
    <row r="963" spans="1:2" x14ac:dyDescent="0.25">
      <c r="A963" s="1" t="s">
        <v>278</v>
      </c>
      <c r="B963" s="1" t="s">
        <v>1073</v>
      </c>
    </row>
    <row r="964" spans="1:2" x14ac:dyDescent="0.25">
      <c r="A964" s="1" t="s">
        <v>277</v>
      </c>
      <c r="B964" s="1" t="s">
        <v>1072</v>
      </c>
    </row>
    <row r="965" spans="1:2" x14ac:dyDescent="0.25">
      <c r="A965" s="1" t="s">
        <v>276</v>
      </c>
      <c r="B965" s="1" t="s">
        <v>1071</v>
      </c>
    </row>
    <row r="966" spans="1:2" x14ac:dyDescent="0.25">
      <c r="A966" s="1" t="s">
        <v>275</v>
      </c>
      <c r="B966" s="1" t="s">
        <v>1070</v>
      </c>
    </row>
    <row r="967" spans="1:2" x14ac:dyDescent="0.25">
      <c r="A967" s="1" t="s">
        <v>274</v>
      </c>
      <c r="B967" s="1" t="s">
        <v>1069</v>
      </c>
    </row>
    <row r="968" spans="1:2" x14ac:dyDescent="0.25">
      <c r="A968" s="1" t="s">
        <v>273</v>
      </c>
      <c r="B968" s="1" t="s">
        <v>1068</v>
      </c>
    </row>
    <row r="969" spans="1:2" x14ac:dyDescent="0.25">
      <c r="A969" s="1" t="s">
        <v>272</v>
      </c>
      <c r="B969" s="1" t="s">
        <v>1067</v>
      </c>
    </row>
    <row r="970" spans="1:2" x14ac:dyDescent="0.25">
      <c r="A970" s="1" t="s">
        <v>271</v>
      </c>
      <c r="B970" s="1" t="s">
        <v>1066</v>
      </c>
    </row>
    <row r="971" spans="1:2" x14ac:dyDescent="0.25">
      <c r="A971" s="1" t="s">
        <v>270</v>
      </c>
      <c r="B971" s="1" t="s">
        <v>1065</v>
      </c>
    </row>
    <row r="972" spans="1:2" x14ac:dyDescent="0.25">
      <c r="A972" s="1" t="s">
        <v>269</v>
      </c>
      <c r="B972" s="1" t="s">
        <v>1064</v>
      </c>
    </row>
    <row r="973" spans="1:2" x14ac:dyDescent="0.25">
      <c r="A973" s="1" t="s">
        <v>67</v>
      </c>
      <c r="B973" s="1" t="s">
        <v>1063</v>
      </c>
    </row>
    <row r="974" spans="1:2" x14ac:dyDescent="0.25">
      <c r="A974" s="1" t="s">
        <v>268</v>
      </c>
      <c r="B974" s="1" t="s">
        <v>1062</v>
      </c>
    </row>
    <row r="975" spans="1:2" x14ac:dyDescent="0.25">
      <c r="A975" s="1" t="s">
        <v>238</v>
      </c>
      <c r="B975" s="1" t="s">
        <v>1061</v>
      </c>
    </row>
    <row r="976" spans="1:2" x14ac:dyDescent="0.25">
      <c r="A976" s="1" t="s">
        <v>267</v>
      </c>
      <c r="B976" s="1" t="s">
        <v>1060</v>
      </c>
    </row>
    <row r="977" spans="1:2" x14ac:dyDescent="0.25">
      <c r="A977" s="1" t="s">
        <v>266</v>
      </c>
      <c r="B977" s="1" t="s">
        <v>1059</v>
      </c>
    </row>
    <row r="978" spans="1:2" x14ac:dyDescent="0.25">
      <c r="A978" s="1" t="s">
        <v>265</v>
      </c>
      <c r="B978" s="1" t="s">
        <v>1058</v>
      </c>
    </row>
    <row r="979" spans="1:2" x14ac:dyDescent="0.25">
      <c r="A979" s="1" t="s">
        <v>264</v>
      </c>
      <c r="B979" s="1" t="s">
        <v>1057</v>
      </c>
    </row>
    <row r="980" spans="1:2" x14ac:dyDescent="0.25">
      <c r="A980" s="1" t="s">
        <v>160</v>
      </c>
      <c r="B980" s="1" t="s">
        <v>1056</v>
      </c>
    </row>
    <row r="981" spans="1:2" x14ac:dyDescent="0.25">
      <c r="A981" s="1" t="s">
        <v>263</v>
      </c>
      <c r="B981" s="1" t="s">
        <v>1055</v>
      </c>
    </row>
    <row r="982" spans="1:2" x14ac:dyDescent="0.25">
      <c r="A982" s="1" t="s">
        <v>262</v>
      </c>
      <c r="B982" s="1" t="s">
        <v>1054</v>
      </c>
    </row>
    <row r="983" spans="1:2" x14ac:dyDescent="0.25">
      <c r="A983" s="1" t="s">
        <v>261</v>
      </c>
      <c r="B983" s="1" t="s">
        <v>1053</v>
      </c>
    </row>
    <row r="984" spans="1:2" x14ac:dyDescent="0.25">
      <c r="A984" s="1" t="s">
        <v>138</v>
      </c>
      <c r="B984" s="1" t="s">
        <v>1052</v>
      </c>
    </row>
    <row r="985" spans="1:2" x14ac:dyDescent="0.25">
      <c r="A985" s="1" t="s">
        <v>260</v>
      </c>
      <c r="B985" s="1" t="s">
        <v>1051</v>
      </c>
    </row>
    <row r="986" spans="1:2" x14ac:dyDescent="0.25">
      <c r="A986" s="1" t="s">
        <v>59</v>
      </c>
      <c r="B986" s="1" t="s">
        <v>1050</v>
      </c>
    </row>
    <row r="987" spans="1:2" x14ac:dyDescent="0.25">
      <c r="A987" s="1" t="s">
        <v>259</v>
      </c>
      <c r="B987" s="1" t="s">
        <v>1049</v>
      </c>
    </row>
    <row r="988" spans="1:2" x14ac:dyDescent="0.25">
      <c r="A988" s="1" t="s">
        <v>258</v>
      </c>
      <c r="B988" s="1" t="s">
        <v>1048</v>
      </c>
    </row>
    <row r="989" spans="1:2" x14ac:dyDescent="0.25">
      <c r="A989" s="1" t="s">
        <v>257</v>
      </c>
      <c r="B989" s="1" t="s">
        <v>1047</v>
      </c>
    </row>
    <row r="990" spans="1:2" x14ac:dyDescent="0.25">
      <c r="A990" s="1" t="s">
        <v>256</v>
      </c>
      <c r="B990" s="1" t="s">
        <v>1046</v>
      </c>
    </row>
    <row r="991" spans="1:2" x14ac:dyDescent="0.25">
      <c r="A991" s="1" t="s">
        <v>255</v>
      </c>
      <c r="B991" s="1" t="s">
        <v>1045</v>
      </c>
    </row>
    <row r="992" spans="1:2" x14ac:dyDescent="0.25">
      <c r="A992" s="1" t="s">
        <v>254</v>
      </c>
      <c r="B992" s="1" t="s">
        <v>1044</v>
      </c>
    </row>
    <row r="993" spans="1:2" x14ac:dyDescent="0.25">
      <c r="A993" s="1" t="s">
        <v>253</v>
      </c>
      <c r="B993" s="1" t="s">
        <v>1043</v>
      </c>
    </row>
    <row r="994" spans="1:2" x14ac:dyDescent="0.25">
      <c r="A994" s="1" t="s">
        <v>252</v>
      </c>
      <c r="B994" s="1" t="s">
        <v>1042</v>
      </c>
    </row>
    <row r="995" spans="1:2" x14ac:dyDescent="0.25">
      <c r="A995" s="1" t="s">
        <v>251</v>
      </c>
      <c r="B995" s="1" t="s">
        <v>1041</v>
      </c>
    </row>
    <row r="996" spans="1:2" x14ac:dyDescent="0.25">
      <c r="A996" s="1" t="s">
        <v>250</v>
      </c>
      <c r="B996" s="1" t="s">
        <v>1040</v>
      </c>
    </row>
    <row r="997" spans="1:2" x14ac:dyDescent="0.25">
      <c r="A997" s="1" t="s">
        <v>161</v>
      </c>
      <c r="B997" s="1" t="s">
        <v>1039</v>
      </c>
    </row>
    <row r="998" spans="1:2" x14ac:dyDescent="0.25">
      <c r="A998" s="1" t="s">
        <v>239</v>
      </c>
      <c r="B998" s="1" t="s">
        <v>1038</v>
      </c>
    </row>
    <row r="999" spans="1:2" x14ac:dyDescent="0.25">
      <c r="A999" s="1" t="s">
        <v>249</v>
      </c>
      <c r="B999" s="1" t="s">
        <v>1037</v>
      </c>
    </row>
    <row r="1000" spans="1:2" x14ac:dyDescent="0.25">
      <c r="A1000" s="1" t="s">
        <v>248</v>
      </c>
      <c r="B1000" s="1" t="s">
        <v>1036</v>
      </c>
    </row>
    <row r="1001" spans="1:2" x14ac:dyDescent="0.25">
      <c r="A1001" s="1" t="s">
        <v>247</v>
      </c>
      <c r="B1001" s="1" t="s">
        <v>1035</v>
      </c>
    </row>
    <row r="1002" spans="1:2" x14ac:dyDescent="0.25">
      <c r="A1002" s="1" t="s">
        <v>246</v>
      </c>
      <c r="B1002" s="1" t="s">
        <v>1034</v>
      </c>
    </row>
    <row r="1003" spans="1:2" x14ac:dyDescent="0.25">
      <c r="A1003" s="1" t="s">
        <v>70</v>
      </c>
      <c r="B1003" s="1" t="s">
        <v>1033</v>
      </c>
    </row>
    <row r="1004" spans="1:2" x14ac:dyDescent="0.25">
      <c r="A1004" s="1" t="s">
        <v>63</v>
      </c>
      <c r="B1004" s="1" t="s">
        <v>1032</v>
      </c>
    </row>
    <row r="1005" spans="1:2" x14ac:dyDescent="0.25">
      <c r="A1005" s="1" t="s">
        <v>245</v>
      </c>
      <c r="B1005" s="1" t="s">
        <v>1031</v>
      </c>
    </row>
    <row r="1006" spans="1:2" x14ac:dyDescent="0.25">
      <c r="A1006" s="1" t="s">
        <v>244</v>
      </c>
      <c r="B1006" s="1" t="s">
        <v>1030</v>
      </c>
    </row>
    <row r="1007" spans="1:2" x14ac:dyDescent="0.25">
      <c r="A1007" s="1" t="s">
        <v>174</v>
      </c>
      <c r="B1007" s="1" t="s">
        <v>1029</v>
      </c>
    </row>
    <row r="1008" spans="1:2" x14ac:dyDescent="0.25">
      <c r="A1008" s="1" t="s">
        <v>243</v>
      </c>
      <c r="B1008" s="1" t="s">
        <v>1028</v>
      </c>
    </row>
    <row r="1009" spans="1:2" x14ac:dyDescent="0.25">
      <c r="A1009" s="1" t="s">
        <v>242</v>
      </c>
      <c r="B1009" s="1" t="s">
        <v>1027</v>
      </c>
    </row>
    <row r="1010" spans="1:2" x14ac:dyDescent="0.25">
      <c r="A1010" s="1" t="s">
        <v>241</v>
      </c>
      <c r="B1010" s="1" t="s">
        <v>1026</v>
      </c>
    </row>
    <row r="1011" spans="1:2" x14ac:dyDescent="0.25">
      <c r="A1011" s="1" t="s">
        <v>240</v>
      </c>
      <c r="B1011" s="1" t="s">
        <v>1025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0D6FAD7CFDEB947948956622B5EBBC2" ma:contentTypeVersion="12" ma:contentTypeDescription="Create a new document." ma:contentTypeScope="" ma:versionID="1c3952564303a42dae54883d542998fb">
  <xsd:schema xmlns:xsd="http://www.w3.org/2001/XMLSchema" xmlns:xs="http://www.w3.org/2001/XMLSchema" xmlns:p="http://schemas.microsoft.com/office/2006/metadata/properties" xmlns:ns3="2dd45d6f-cc67-4e0c-90fa-30ba716b19f1" xmlns:ns4="21b9a0ac-331d-44b5-9cab-b4cae610b499" targetNamespace="http://schemas.microsoft.com/office/2006/metadata/properties" ma:root="true" ma:fieldsID="33ec202799b84226f66dd3dfc0ecffc8" ns3:_="" ns4:_="">
    <xsd:import namespace="2dd45d6f-cc67-4e0c-90fa-30ba716b19f1"/>
    <xsd:import namespace="21b9a0ac-331d-44b5-9cab-b4cae610b499"/>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AutoKeyPoints" minOccurs="0"/>
                <xsd:element ref="ns3:MediaServiceKeyPoints"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dd45d6f-cc67-4e0c-90fa-30ba716b19f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1b9a0ac-331d-44b5-9cab-b4cae610b499"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SharingHintHash" ma:index="19"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7D04CC8-8C63-4D3D-8A3E-5678AF267352}">
  <ds:schemaRefs>
    <ds:schemaRef ds:uri="http://schemas.microsoft.com/sharepoint/v3/contenttype/forms"/>
  </ds:schemaRefs>
</ds:datastoreItem>
</file>

<file path=customXml/itemProps2.xml><?xml version="1.0" encoding="utf-8"?>
<ds:datastoreItem xmlns:ds="http://schemas.openxmlformats.org/officeDocument/2006/customXml" ds:itemID="{7F01DB2D-2C4B-4CF5-99CC-92EEBF5ABD41}">
  <ds:schemaRefs>
    <ds:schemaRef ds:uri="http://schemas.microsoft.com/office/2006/metadata/properties"/>
    <ds:schemaRef ds:uri="http://purl.org/dc/terms/"/>
    <ds:schemaRef ds:uri="http://schemas.openxmlformats.org/package/2006/metadata/core-properties"/>
    <ds:schemaRef ds:uri="http://www.w3.org/XML/1998/namespace"/>
    <ds:schemaRef ds:uri="http://schemas.microsoft.com/office/2006/documentManagement/types"/>
    <ds:schemaRef ds:uri="http://purl.org/dc/elements/1.1/"/>
    <ds:schemaRef ds:uri="2dd45d6f-cc67-4e0c-90fa-30ba716b19f1"/>
    <ds:schemaRef ds:uri="http://schemas.microsoft.com/office/infopath/2007/PartnerControls"/>
    <ds:schemaRef ds:uri="21b9a0ac-331d-44b5-9cab-b4cae610b499"/>
    <ds:schemaRef ds:uri="http://purl.org/dc/dcmitype/"/>
  </ds:schemaRefs>
</ds:datastoreItem>
</file>

<file path=customXml/itemProps3.xml><?xml version="1.0" encoding="utf-8"?>
<ds:datastoreItem xmlns:ds="http://schemas.openxmlformats.org/officeDocument/2006/customXml" ds:itemID="{59A9264E-95C9-4495-A259-23744A99E3A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dd45d6f-cc67-4e0c-90fa-30ba716b19f1"/>
    <ds:schemaRef ds:uri="21b9a0ac-331d-44b5-9cab-b4cae610b49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22</vt:i4>
      </vt:variant>
      <vt:variant>
        <vt:lpstr>Charts</vt:lpstr>
      </vt:variant>
      <vt:variant>
        <vt:i4>1</vt:i4>
      </vt:variant>
      <vt:variant>
        <vt:lpstr>Named Ranges</vt:lpstr>
      </vt:variant>
      <vt:variant>
        <vt:i4>10</vt:i4>
      </vt:variant>
    </vt:vector>
  </HeadingPairs>
  <TitlesOfParts>
    <vt:vector size="33" baseType="lpstr">
      <vt:lpstr>SUMMARY</vt:lpstr>
      <vt:lpstr>Bloomberg Risk Summaries</vt:lpstr>
      <vt:lpstr>Bloomberg Risk Bets</vt:lpstr>
      <vt:lpstr>Bloomberg Active Bets</vt:lpstr>
      <vt:lpstr>Consolidated</vt:lpstr>
      <vt:lpstr>Consolidated subset</vt:lpstr>
      <vt:lpstr>Active Factor Exposures</vt:lpstr>
      <vt:lpstr>_scratch_</vt:lpstr>
      <vt:lpstr>LC_SB</vt:lpstr>
      <vt:lpstr>LCMC_SB</vt:lpstr>
      <vt:lpstr>Concentrated_SB</vt:lpstr>
      <vt:lpstr>Growth_SB</vt:lpstr>
      <vt:lpstr>Smart Beta Benchmark</vt:lpstr>
      <vt:lpstr>Edelweiss N100 Q30</vt:lpstr>
      <vt:lpstr>Nippon Nifty Midcap 150 ETF</vt:lpstr>
      <vt:lpstr>Reliance NSE100 ETF</vt:lpstr>
      <vt:lpstr>SBI BSE100 ETF</vt:lpstr>
      <vt:lpstr>SBI NIFTY 50 ETF</vt:lpstr>
      <vt:lpstr>NIFTY 200</vt:lpstr>
      <vt:lpstr>EKHAZAARSTK X raw</vt:lpstr>
      <vt:lpstr>EKHAZAARSTK X standardized</vt:lpstr>
      <vt:lpstr>EKHAZAARSTK tickers</vt:lpstr>
      <vt:lpstr>Factor Exposures chart</vt:lpstr>
      <vt:lpstr>Consolidated!lastRowNumOfConsolPfBmSlab</vt:lpstr>
      <vt:lpstr>Consolidated!rngPortfolioBenchmarkPairs</vt:lpstr>
      <vt:lpstr>tbl_ActiveShareStks</vt:lpstr>
      <vt:lpstr>tbl_ActiveStyleFactorExp</vt:lpstr>
      <vt:lpstr>tbl_HeadlineActiveRisks</vt:lpstr>
      <vt:lpstr>tbl_OffBmPfStks</vt:lpstr>
      <vt:lpstr>tbl_SectorActiveWts</vt:lpstr>
      <vt:lpstr>tbl_TopTenNegativeCtrbnsToActFactExp</vt:lpstr>
      <vt:lpstr>tbl_TopTenPositiveCtrbnsToActFactExp</vt:lpstr>
      <vt:lpstr>tbl_TopTenRiskBets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Chennai Bloomberg</dc:creator>
  <cp:lastModifiedBy>Kunal Kunde, 360 ONE Wealth</cp:lastModifiedBy>
  <dcterms:created xsi:type="dcterms:W3CDTF">2022-07-25T08:22:19Z</dcterms:created>
  <dcterms:modified xsi:type="dcterms:W3CDTF">2024-02-02T11:02:41Z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0x010100E0D6FAD7CFDEB947948956622B5EBBC2</vt:lpwstr>
  </property>
</Properties>
</file>